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drawings/drawing2.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angeorg\6-Cloud\EPU-NTUA\EnergyShield - Έγγραφα\General\EnergyShield-Papers\CSC Survey\"/>
    </mc:Choice>
  </mc:AlternateContent>
  <xr:revisionPtr revIDLastSave="75" documentId="13_ncr:1_{4C4FDF95-BD7D-41B6-9378-80B8E98DB565}" xr6:coauthVersionLast="44" xr6:coauthVersionMax="44" xr10:uidLastSave="{47224D83-6DC0-49A4-AFBA-BE3A86A52CCA}"/>
  <bookViews>
    <workbookView xWindow="-120" yWindow="-120" windowWidth="20730" windowHeight="11160" activeTab="3" xr2:uid="{00000000-000D-0000-FFFF-FFFF00000000}"/>
  </bookViews>
  <sheets>
    <sheet name="Original Data" sheetId="1" r:id="rId1"/>
    <sheet name="HW Security" sheetId="5" r:id="rId2"/>
    <sheet name="Collaboration" sheetId="4" r:id="rId3"/>
    <sheet name="Cyber Threats" sheetId="6" r:id="rId4"/>
    <sheet name="Analysis I" sheetId="2" r:id="rId5"/>
    <sheet name="Analysis II" sheetId="3" r:id="rId6"/>
  </sheets>
  <definedNames>
    <definedName name="ExternalData_1" localSheetId="2" hidden="1">Collaboration!$A$1:$CT$925</definedName>
    <definedName name="ExternalData_1" localSheetId="3" hidden="1">'Cyber Threats'!$A$1:$CS$548</definedName>
    <definedName name="ExternalData_1" localSheetId="1" hidden="1">'HW Security'!$A$1:$CS$1084</definedName>
  </definedNames>
  <calcPr calcId="191029"/>
  <pivotCaches>
    <pivotCache cacheId="0" r:id="rId7"/>
    <pivotCache cacheId="1" r:id="rId8"/>
    <pivotCache cacheId="2" r:id="rId9"/>
    <pivotCache cacheId="3" r:id="rId10"/>
    <pivotCache cacheId="4" r:id="rId11"/>
    <pivotCache cacheId="5"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28" i="3" l="1"/>
  <c r="AB29" i="3"/>
  <c r="AB30" i="3"/>
  <c r="AB31" i="3"/>
  <c r="AB32" i="3"/>
  <c r="AB27" i="3"/>
  <c r="AA28" i="3"/>
  <c r="AA29" i="3"/>
  <c r="AA30" i="3"/>
  <c r="AA31" i="3"/>
  <c r="AA32" i="3"/>
  <c r="AA27" i="3"/>
  <c r="Z28" i="3"/>
  <c r="Z29" i="3"/>
  <c r="Z30" i="3"/>
  <c r="Z31" i="3"/>
  <c r="Z32" i="3"/>
  <c r="Z27" i="3"/>
  <c r="AE50" i="3"/>
  <c r="AE51" i="3"/>
  <c r="AE52" i="3"/>
  <c r="AE53" i="3"/>
  <c r="AE49" i="3"/>
  <c r="AD50" i="3"/>
  <c r="AD51" i="3"/>
  <c r="AD52" i="3"/>
  <c r="AD53" i="3"/>
  <c r="AD49" i="3"/>
  <c r="AC50" i="3"/>
  <c r="AC51" i="3"/>
  <c r="AC52" i="3"/>
  <c r="AC53" i="3"/>
  <c r="AC49" i="3"/>
  <c r="AB50" i="3"/>
  <c r="AB51" i="3"/>
  <c r="AB52" i="3"/>
  <c r="AB53" i="3"/>
  <c r="AB49" i="3"/>
  <c r="AA50" i="3"/>
  <c r="AA51" i="3"/>
  <c r="AA52" i="3"/>
  <c r="AA53" i="3"/>
  <c r="AA49" i="3"/>
  <c r="Z50" i="3"/>
  <c r="Z51" i="3"/>
  <c r="Z52" i="3"/>
  <c r="Z53" i="3"/>
  <c r="Z49" i="3"/>
  <c r="BH26" i="2" l="1"/>
  <c r="BH27" i="2"/>
  <c r="BH28" i="2"/>
  <c r="BH29" i="2"/>
  <c r="BH25" i="2"/>
  <c r="R49" i="3"/>
  <c r="V49" i="3"/>
  <c r="V59" i="3"/>
  <c r="V55" i="3"/>
  <c r="X57" i="3"/>
  <c r="W59" i="3"/>
  <c r="W55" i="3"/>
  <c r="R8" i="3"/>
  <c r="F44" i="3"/>
  <c r="F38" i="3"/>
  <c r="F36" i="3"/>
  <c r="D28" i="3"/>
  <c r="AO28" i="2"/>
  <c r="AO32" i="2"/>
  <c r="Q49" i="3"/>
  <c r="T49" i="3"/>
  <c r="V58" i="3"/>
  <c r="X60" i="3"/>
  <c r="X56" i="3"/>
  <c r="W58" i="3"/>
  <c r="R11" i="3"/>
  <c r="R7" i="3"/>
  <c r="F43" i="3"/>
  <c r="F35" i="3"/>
  <c r="D23" i="3"/>
  <c r="D27" i="3"/>
  <c r="AO29" i="2"/>
  <c r="AO33" i="2"/>
  <c r="U49" i="3"/>
  <c r="S49" i="3"/>
  <c r="V57" i="3"/>
  <c r="X59" i="3"/>
  <c r="X55" i="3"/>
  <c r="W57" i="3"/>
  <c r="R10" i="3"/>
  <c r="R6" i="3"/>
  <c r="F41" i="3"/>
  <c r="F39" i="3"/>
  <c r="D24" i="3"/>
  <c r="D26" i="3"/>
  <c r="AO30" i="2"/>
  <c r="AO34" i="2"/>
  <c r="P49" i="3"/>
  <c r="V60" i="3"/>
  <c r="V56" i="3"/>
  <c r="X58" i="3"/>
  <c r="W60" i="3"/>
  <c r="W56" i="3"/>
  <c r="R9" i="3"/>
  <c r="R5" i="3"/>
  <c r="F40" i="3"/>
  <c r="F37" i="3"/>
  <c r="D29" i="3"/>
  <c r="D25" i="3"/>
  <c r="AO31" i="2"/>
  <c r="Q21" i="2"/>
  <c r="Q8" i="2"/>
  <c r="Q24" i="2"/>
  <c r="Q10" i="2"/>
  <c r="Q14" i="2"/>
  <c r="Q22" i="2"/>
  <c r="AO59" i="2"/>
  <c r="AO57" i="2"/>
  <c r="Q7" i="2"/>
  <c r="Q6" i="2"/>
  <c r="AO5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24F88A-6D7B-4AC7-9BC2-56C5CCED3CB5}"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 id="2" xr16:uid="{7DEA30A6-ABB3-4BC9-B8A8-AA86B83831E8}" keepAlive="1" name="Query - Table1 (2)" description="Connection to the 'Table1 (2)' query in the workbook." type="5" refreshedVersion="6" background="1" saveData="1">
    <dbPr connection="Provider=Microsoft.Mashup.OleDb.1;Data Source=$Workbook$;Location=Table1 (2);Extended Properties=&quot;&quot;" command="SELECT * FROM [Table1 (2)]"/>
  </connection>
  <connection id="3" xr16:uid="{30B652C3-97BF-499F-9BD2-D447892831CD}" keepAlive="1" name="Query - Table1 (3)" description="Connection to the 'Table1 (3)' query in the workbook." type="5" refreshedVersion="6" background="1" saveData="1">
    <dbPr connection="Provider=Microsoft.Mashup.OleDb.1;Data Source=$Workbook$;Location=Table1 (3);Extended Properties=&quot;&quot;" command="SELECT * FROM [Table1 (3)]"/>
  </connection>
</connections>
</file>

<file path=xl/sharedStrings.xml><?xml version="1.0" encoding="utf-8"?>
<sst xmlns="http://schemas.openxmlformats.org/spreadsheetml/2006/main" count="68965" uniqueCount="445">
  <si>
    <t>ID</t>
  </si>
  <si>
    <t>Ώρα έναρξης</t>
  </si>
  <si>
    <t>Ώρα ολοκλήρωσης</t>
  </si>
  <si>
    <t>Διεύθυνση ηλεκτρονικού ταχυδρομείου</t>
  </si>
  <si>
    <t>Όνομα</t>
  </si>
  <si>
    <t>Συνολικοί βαθμοί</t>
  </si>
  <si>
    <t>Σχόλια για το κουίζ</t>
  </si>
  <si>
    <t>Ώρα δημοσίευσης βαθμού</t>
  </si>
  <si>
    <t>Prior to the COVID-19 crisis, were you able to work from home?</t>
  </si>
  <si>
    <t>Βαθμοί - Prior to the COVID-19 crisis, were you able to work from home?</t>
  </si>
  <si>
    <t>Σχόλια - Prior to the COVID-19 crisis, were you able to work from home?</t>
  </si>
  <si>
    <t>Did you receive any security guidelines from your employer regarding working from home?</t>
  </si>
  <si>
    <t>Βαθμοί - Did you receive any security guidelines from your employer regarding working from home?</t>
  </si>
  <si>
    <t>Σχόλια - Did you receive any security guidelines from your employer regarding working from home?</t>
  </si>
  <si>
    <t>Please describe the main (2-3) security guidelines provided.</t>
  </si>
  <si>
    <t>Βαθμοί - Please describe the main (2-3) security guidelines provided.</t>
  </si>
  <si>
    <t>Σχόλια - Please describe the main (2-3) security guidelines provided.</t>
  </si>
  <si>
    <t>What kind of devices are you using to connect to your corporate working environment?</t>
  </si>
  <si>
    <t>Βαθμοί - What kind of devices are you using to connect to your corporate working environment?</t>
  </si>
  <si>
    <t>Σχόλια - What kind of devices are you using to connect to your corporate working environment?</t>
  </si>
  <si>
    <t>Are these devices accessed by users other than yourself?</t>
  </si>
  <si>
    <t>Βαθμοί - Are these devices accessed by users other than yourself?</t>
  </si>
  <si>
    <t>Σχόλια - Are these devices accessed by users other than yourself?</t>
  </si>
  <si>
    <t>These devices are:</t>
  </si>
  <si>
    <t>Βαθμοί - These devices are:</t>
  </si>
  <si>
    <t>Σχόλια - These devices are:</t>
  </si>
  <si>
    <t>Are these devices managed by your organization?</t>
  </si>
  <si>
    <t>Βαθμοί - Are these devices managed by your organization?</t>
  </si>
  <si>
    <t>Σχόλια - Are these devices managed by your organization?</t>
  </si>
  <si>
    <t>Which of the following apply for the devices you currently use for your working from home employment?</t>
  </si>
  <si>
    <t>Βαθμοί - Which of the following apply for the devices you currently use for your working from home employment?</t>
  </si>
  <si>
    <t>Σχόλια - Which of the following apply for the devices you currently use for your working from home employment?</t>
  </si>
  <si>
    <t>How do you obtain access to your corporate working environment?</t>
  </si>
  <si>
    <t>Βαθμοί - How do you obtain access to your corporate working environment?</t>
  </si>
  <si>
    <t>Σχόλια - How do you obtain access to your corporate working environment?</t>
  </si>
  <si>
    <t>Please describe how you obtain access to your corporate working environment.</t>
  </si>
  <si>
    <t>Βαθμοί - Please describe how you obtain access to your corporate working environment.</t>
  </si>
  <si>
    <t>Σχόλια - Please describe how you obtain access to your corporate working environment.</t>
  </si>
  <si>
    <t>Were you asked to use applications or services that you were unfamiliar with, because of the need for remote working?</t>
  </si>
  <si>
    <t>Βαθμοί - Were you asked to use applications or services that you were unfamiliar with, because of the need for remote working?</t>
  </si>
  <si>
    <t>Σχόλια - Were you asked to use applications or services that you were unfamiliar with, because of the need for remote working?</t>
  </si>
  <si>
    <t>How were you informed how to use them?</t>
  </si>
  <si>
    <t>Βαθμοί - How were you informed how to use them?</t>
  </si>
  <si>
    <t>Σχόλια - How were you informed how to use them?</t>
  </si>
  <si>
    <t>Has your company adopted a specific collaboration solution?</t>
  </si>
  <si>
    <t>Βαθμοί - Has your company adopted a specific collaboration solution?</t>
  </si>
  <si>
    <t>Σχόλια - Has your company adopted a specific collaboration solution?</t>
  </si>
  <si>
    <t>What abilities does it offer?</t>
  </si>
  <si>
    <t>Βαθμοί - What abilities does it offer?</t>
  </si>
  <si>
    <t>Σχόλια - What abilities does it offer?</t>
  </si>
  <si>
    <t>Did you face any of the below cyber-security related threats during the COVID-19 crisis?</t>
  </si>
  <si>
    <t>Βαθμοί - Did you face any of the below cyber-security related threats during the COVID-19 crisis?</t>
  </si>
  <si>
    <t>Σχόλια - Did you face any of the below cyber-security related threats during the COVID-19 crisis?</t>
  </si>
  <si>
    <t>Please name any other cyber-security threats you encountered during this period, not listed above.</t>
  </si>
  <si>
    <t>Βαθμοί - Please name any other cyber-security threats you encountered during this period, not listed above.</t>
  </si>
  <si>
    <t>Σχόλια - Please name any other cyber-security threats you encountered during this period, not listed above.</t>
  </si>
  <si>
    <t>Βαθμοί - To what extent do you agree with the following statements:</t>
  </si>
  <si>
    <t>Σχόλια - To what extent do you agree with the following statements:</t>
  </si>
  <si>
    <t>I prefer working from home than going to the office.</t>
  </si>
  <si>
    <t>Βαθμοί - I prefer working from home than going to the office.</t>
  </si>
  <si>
    <t>Σχόλια - I prefer working from home than going to the office.</t>
  </si>
  <si>
    <t>I work more productively from home.</t>
  </si>
  <si>
    <t>Βαθμοί - I work more productively from home.</t>
  </si>
  <si>
    <t>Σχόλια - I work more productively from home.</t>
  </si>
  <si>
    <t>I collaborate with my colleagues as effectively as when we are in office.</t>
  </si>
  <si>
    <t>Βαθμοί - I collaborate with my colleagues as effectively as when we are in office.</t>
  </si>
  <si>
    <t>Σχόλια - I collaborate with my colleagues as effectively as when we are in office.</t>
  </si>
  <si>
    <t>I am satisfied by my employer’s approach to the crisis.</t>
  </si>
  <si>
    <t>Βαθμοί - I am satisfied by my employer’s approach to the crisis.</t>
  </si>
  <si>
    <t>Σχόλια - I am satisfied by my employer’s approach to the crisis.</t>
  </si>
  <si>
    <t>I have all the support i need to face any technical problems i have (eg. corporate access issues,  infrastructure failures, etc.).</t>
  </si>
  <si>
    <t>Βαθμοί - I have all the support i need to face any technical problems i have (eg. corporate access issues,  infrastructure failures, etc.).</t>
  </si>
  <si>
    <t>Σχόλια - I have all the support i need to face any technical problems i have (eg. corporate access issues,  infrastructure failures, etc.).</t>
  </si>
  <si>
    <t>I am proud to work for my organization.</t>
  </si>
  <si>
    <t>Βαθμοί - I am proud to work for my organization.</t>
  </si>
  <si>
    <t>Σχόλια - I am proud to work for my organization.</t>
  </si>
  <si>
    <t>I have access to the things I need to do my job well.</t>
  </si>
  <si>
    <t>Βαθμοί - I have access to the things I need to do my job well.</t>
  </si>
  <si>
    <t>Σχόλια - I have access to the things I need to do my job well.</t>
  </si>
  <si>
    <t>What is your age?</t>
  </si>
  <si>
    <t>Βαθμοί - What is your age?</t>
  </si>
  <si>
    <t>Σχόλια - What is your age?</t>
  </si>
  <si>
    <t>What is the highest degree or level of school you have completed?</t>
  </si>
  <si>
    <t>Βαθμοί - What is the highest degree or level of school you have completed?</t>
  </si>
  <si>
    <t>Σχόλια - What is the highest degree or level of school you have completed?</t>
  </si>
  <si>
    <t>Please select the business domain of the organization you work for.</t>
  </si>
  <si>
    <t>Βαθμοί - Please select the business domain of the organization you work for.</t>
  </si>
  <si>
    <t>Σχόλια - Please select the business domain of the organization you work for.</t>
  </si>
  <si>
    <t>Please specify which is the business domain of the organization you work for.</t>
  </si>
  <si>
    <t>Βαθμοί - Please specify which is the business domain of the organization you work for.</t>
  </si>
  <si>
    <t>Σχόλια - Please specify which is the business domain of the organization you work for.</t>
  </si>
  <si>
    <t>Which of the following best describes your work position?</t>
  </si>
  <si>
    <t>Βαθμοί - Which of the following best describes your work position?</t>
  </si>
  <si>
    <t>Σχόλια - Which of the following best describes your work position?</t>
  </si>
  <si>
    <t>Comments</t>
  </si>
  <si>
    <t>Βαθμοί - Comments</t>
  </si>
  <si>
    <t>Σχόλια - Comments</t>
  </si>
  <si>
    <t>anonymous</t>
  </si>
  <si>
    <t>Yes</t>
  </si>
  <si>
    <t>No</t>
  </si>
  <si>
    <t>Laptop;</t>
  </si>
  <si>
    <t>Corporate assets</t>
  </si>
  <si>
    <t>Yes, partly</t>
  </si>
  <si>
    <t>Password protection;Antivirus software installed;Antispam software installed;</t>
  </si>
  <si>
    <t>Remote connection to your workstation (e.g. TeamViewer)</t>
  </si>
  <si>
    <t>File sharing;Collaborative file editing;Web conference;Real-time chatting;</t>
  </si>
  <si>
    <t>Phishing email;</t>
  </si>
  <si>
    <t>Disagree</t>
  </si>
  <si>
    <t>Undecided</t>
  </si>
  <si>
    <t>Agree</t>
  </si>
  <si>
    <t>25-34 years old</t>
  </si>
  <si>
    <t>Master’s degree</t>
  </si>
  <si>
    <t>Education &amp; Research</t>
  </si>
  <si>
    <t>Researcher</t>
  </si>
  <si>
    <t>Password protection;Antivirus software installed;</t>
  </si>
  <si>
    <t>No special provisions</t>
  </si>
  <si>
    <t>None;</t>
  </si>
  <si>
    <t>-</t>
  </si>
  <si>
    <t>35-44 years old</t>
  </si>
  <si>
    <t>Doctorate degree</t>
  </si>
  <si>
    <t>Laptop;Smartphone;</t>
  </si>
  <si>
    <t>Personal assets</t>
  </si>
  <si>
    <t>Phishing;</t>
  </si>
  <si>
    <t>Strongly agree</t>
  </si>
  <si>
    <t>45-54 years old</t>
  </si>
  <si>
    <t>Security (cyber)</t>
  </si>
  <si>
    <t>Manager</t>
  </si>
  <si>
    <t>Password protection;Automatic screen lock;Antivirus software installed;</t>
  </si>
  <si>
    <t>Use of VPN</t>
  </si>
  <si>
    <t>VPN access</t>
  </si>
  <si>
    <t>Document management;Real-time document co-authoring;Project/Workflow/Task management;Scheduling;Real-time chatting;Teleconferencing;</t>
  </si>
  <si>
    <t>IT professional</t>
  </si>
  <si>
    <t>Yes, fully</t>
  </si>
  <si>
    <t>Strongly disagree</t>
  </si>
  <si>
    <t>18-24 years old</t>
  </si>
  <si>
    <t>High school graduate, diploma or the equivalent</t>
  </si>
  <si>
    <t>EPES (Electrical Power &amp; Energy Systems)</t>
  </si>
  <si>
    <t>Other</t>
  </si>
  <si>
    <t>Password protection;Automatic screen lock;Antivirus software installed;Antispam software installed;</t>
  </si>
  <si>
    <t>Direct access</t>
  </si>
  <si>
    <t>Document management;Real-time document co-authoring;Project/Workflow/Task management;Scheduling;Real-time chatting;Teleconferencing;Other;</t>
  </si>
  <si>
    <t>Security professional</t>
  </si>
  <si>
    <t>Password protection;Two-factor authentication;Automatic screen lock;Antivirus software installed;</t>
  </si>
  <si>
    <t>Instructions provided via email;</t>
  </si>
  <si>
    <t>Project/Workflow/Task management;Teleconferencing;</t>
  </si>
  <si>
    <t>Spyware/Virus infection;</t>
  </si>
  <si>
    <t>Password protection;</t>
  </si>
  <si>
    <t>Bachelor’s degree</t>
  </si>
  <si>
    <t>IT (Information Technology)</t>
  </si>
  <si>
    <t xml:space="preserve">Using VPN </t>
  </si>
  <si>
    <t>Document management;Real-time document co-authoring;Teleconferencing;</t>
  </si>
  <si>
    <t>Using 3rd party cloud solutions (e.g. G Cloud, Microsoft 365)</t>
  </si>
  <si>
    <t>Password protection;Automatic screen lock;</t>
  </si>
  <si>
    <t>Automatic screen lock;</t>
  </si>
  <si>
    <t>Password protection;Automatic screen lock;Hard disk encryption;Antivirus software installed;Antispam software installed;</t>
  </si>
  <si>
    <t>Nothing of the above;</t>
  </si>
  <si>
    <t>Banking &amp; Financial</t>
  </si>
  <si>
    <t>Teleconferencing;</t>
  </si>
  <si>
    <t xml:space="preserve">Consulting </t>
  </si>
  <si>
    <t>Desktop;</t>
  </si>
  <si>
    <t>No Access</t>
  </si>
  <si>
    <t>Data loss;</t>
  </si>
  <si>
    <t>Associate degree</t>
  </si>
  <si>
    <t>Public Sector</t>
  </si>
  <si>
    <t>use passwords on company laptop, install antivirus</t>
  </si>
  <si>
    <t>55-64 years old</t>
  </si>
  <si>
    <t>Professional degree</t>
  </si>
  <si>
    <t>Two-factor authentication;</t>
  </si>
  <si>
    <t>Instructions available to the corporate portal or website;</t>
  </si>
  <si>
    <t>Project/Workflow/Task management;Real-time chatting;Teleconferencing;</t>
  </si>
  <si>
    <t xml:space="preserve">System access
Separate work and personal devices
Secure connections </t>
  </si>
  <si>
    <t>Real-time document co-authoring;Project/Workflow/Task management;Scheduling;Real-time chatting;Teleconferencing;</t>
  </si>
  <si>
    <t>This is a big adjustment for many people. Your first few days of WFH may leave you irritated, uncomfortable, unmotivated, or just plain exhausted. Adding security tips to the list may just add to your fatigue right now. We understand. Take it a day at a time, a step at a time.
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
Stay safe, everyone! Now more than ever.</t>
  </si>
  <si>
    <t>Use always VPN connection, be careful against phishing emails and do not provide credentials</t>
  </si>
  <si>
    <t>Password protection;Automatic screen lock;Hard disk encryption;Antivirus software installed;</t>
  </si>
  <si>
    <t>Document management;Real-time document co-authoring;Project/Workflow/Task management;Real-time chatting;Teleconferencing;</t>
  </si>
  <si>
    <t>Laptop;Tablet;Smartphone;</t>
  </si>
  <si>
    <t xml:space="preserve">Association </t>
  </si>
  <si>
    <t>Don't use private devices, data protection rules also apply at home.</t>
  </si>
  <si>
    <t>Password protection;Automatic screen lock;Hard disk encryption;</t>
  </si>
  <si>
    <t>remote desktop</t>
  </si>
  <si>
    <t>People trying to force me to use Zoom.</t>
  </si>
  <si>
    <t xml:space="preserve">- keep secure password 
- secure the laptop from theft </t>
  </si>
  <si>
    <t>Document management;Real-time document co-authoring;Scheduling;Real-time chatting;Teleconferencing;</t>
  </si>
  <si>
    <t>dont give your password, and be careful of the browser</t>
  </si>
  <si>
    <t>Desktop;Laptop;Smartphone;</t>
  </si>
  <si>
    <t>Instructions available to the corporate portal or website;Instructions provided via email;</t>
  </si>
  <si>
    <t>Avoid putting in public info about Zoom meetings in public places, authenticate users, etc.</t>
  </si>
  <si>
    <t>Password protection;Hard disk encryption;Antivirus software installed;</t>
  </si>
  <si>
    <t>Real-time chatting;Teleconferencing;</t>
  </si>
  <si>
    <t>Password protection;Two-factor authentication;Automatic screen lock;Hard disk encryption;</t>
  </si>
  <si>
    <t>Real-time document co-authoring;Teleconferencing;</t>
  </si>
  <si>
    <t>Phishing;None;</t>
  </si>
  <si>
    <t>Password protection;Automatic screen lock;Antivirus software installed;Antispam software installed;None of the above;</t>
  </si>
  <si>
    <t>Laptop;Tablet;</t>
  </si>
  <si>
    <t>Document management;Real-time document co-authoring;Project/Workflow/Task management;Scheduling;Real-time chatting;</t>
  </si>
  <si>
    <t>trade</t>
  </si>
  <si>
    <t>Two-factor authentication;Antivirus software installed;</t>
  </si>
  <si>
    <t>Marketing and Communication</t>
  </si>
  <si>
    <t>Telecommunications</t>
  </si>
  <si>
    <t>Document management;</t>
  </si>
  <si>
    <t>Phishing;Spyware/Virus infection;</t>
  </si>
  <si>
    <t>Retail</t>
  </si>
  <si>
    <t>Sales</t>
  </si>
  <si>
    <t>Guidelines have been provided independently of Covid-19 since work from home was possible before spring 2020.
- Connect to the corporate network via VPN - if possible - to use the Internet for web browsing to take advantage of the company's security infrastructure
- Protect the information displayed on the screen of your device from their exposure to third parties ("shoulder surfing")
- Disconnect connections such as Wi-Fi, Bluetooth when not in use.
- Laptops need to be hibernated - and not sleep - when closed to be transferred, so that full disk encryption authentication is enabled.</t>
  </si>
  <si>
    <t>I prefer to work effectively with ALL my colleagues in the office in a few months from now, and let's sacrifice a little efficiency today</t>
  </si>
  <si>
    <t>Two-factor authentication;Hard disk encryption;Antivirus software installed;</t>
  </si>
  <si>
    <t>Scheduling;Real-time chatting;Teleconferencing;</t>
  </si>
  <si>
    <t>Document management;Real-time document co-authoring;Real-time chatting;Teleconferencing;</t>
  </si>
  <si>
    <t>Desktop;Laptop;</t>
  </si>
  <si>
    <t xml:space="preserve">HR team gave us all needed information regarding the rules we have to be align with in order to be safe and to reduce the possibility of spread the virus (even if we work from home) </t>
  </si>
  <si>
    <t>None of the above;</t>
  </si>
  <si>
    <t>R&amp;D</t>
  </si>
  <si>
    <t>mail, portable USB</t>
  </si>
  <si>
    <t>Password protection;Hard disk encryption;Antispam software installed;</t>
  </si>
  <si>
    <t>Document management;Project/Workflow/Task management;Scheduling;Real-time chatting;</t>
  </si>
  <si>
    <t>Digital Marketing and Advertising</t>
  </si>
  <si>
    <t>Phishing;Data loss;</t>
  </si>
  <si>
    <t>Phishing;Hacking;</t>
  </si>
  <si>
    <t>I don't want to describe</t>
  </si>
  <si>
    <t>Other;</t>
  </si>
  <si>
    <t>75 years or older</t>
  </si>
  <si>
    <t>Trade/technical/vocational training</t>
  </si>
  <si>
    <t>don't know</t>
  </si>
  <si>
    <t>Use of VPN, security policy</t>
  </si>
  <si>
    <t>Desktop;Laptop;Tablet;Smartphone;</t>
  </si>
  <si>
    <t>Password protection;Two-factor authentication;Automatic screen lock;Antivirus software installed;Antispam software installed;</t>
  </si>
  <si>
    <t>Ransomware;Hacking;</t>
  </si>
  <si>
    <t>Ransomware;</t>
  </si>
  <si>
    <t>Use VPN</t>
  </si>
  <si>
    <t>Increase security of wireless network (WPA and password)
Extra careful with emails
Use of VPN connection only for work purposes</t>
  </si>
  <si>
    <t>Password protection;Hard disk encryption;Antivirus software installed;Antispam software installed;</t>
  </si>
  <si>
    <t>Connect to business  network using vpn</t>
  </si>
  <si>
    <t>Antivirus software installed;</t>
  </si>
  <si>
    <t>Use company approved communication tools for conference</t>
  </si>
  <si>
    <t>Document management;Real-time document co-authoring;Real-time chatting;Teleconferencing;Other;</t>
  </si>
  <si>
    <t>Health</t>
  </si>
  <si>
    <t>Password protection;Two-factor authentication;Automatic screen lock;Hard disk encryption;Antivirus software installed;Antispam software installed;</t>
  </si>
  <si>
    <t>Connect only through VPN</t>
  </si>
  <si>
    <t>Transport</t>
  </si>
  <si>
    <t>Two-factor authentication;Hard disk encryption;</t>
  </si>
  <si>
    <t>None</t>
  </si>
  <si>
    <t>User manual documentation (distributed in any way);Instructions available to the corporate portal or website;Instructions provided via email;</t>
  </si>
  <si>
    <t>Scheduling;Real-time chatting;Teleconferencing;Other;</t>
  </si>
  <si>
    <t xml:space="preserve">Use vpn, avoid public WiFi, be aware who may see your screen, always keep antivirus updated </t>
  </si>
  <si>
    <t>Password protection;Two-factor authentication;Hard disk encryption;Antivirus software installed;</t>
  </si>
  <si>
    <t>Project/Workflow/Task management;Scheduling;Teleconferencing;</t>
  </si>
  <si>
    <t>Tourism</t>
  </si>
  <si>
    <t>password policy, vpn instructions</t>
  </si>
  <si>
    <t>Password protection;Two-factor authentication;Automatic screen lock;Hard disk encryption;Antivirus software installed;</t>
  </si>
  <si>
    <t>Scheduling;Real-time chatting;</t>
  </si>
  <si>
    <t>Phishing;Ransomware;Hacking;Data loss;Spyware/Virus infection;</t>
  </si>
  <si>
    <t xml:space="preserve">Extra careful for any suspicious emails </t>
  </si>
  <si>
    <t>Desktop;Laptop;Tablet;Smartphone;Other;</t>
  </si>
  <si>
    <t xml:space="preserve">Not to remain connected after your work because the resources are limited.
</t>
  </si>
  <si>
    <t>Password protection;Two-factor authentication;Hard disk encryption;Antivirus software installed;Antispam software installed;</t>
  </si>
  <si>
    <t>Password protection;Two-factor authentication;Hard disk encryption;</t>
  </si>
  <si>
    <t>E-commerce</t>
  </si>
  <si>
    <t>Only use work laptops for work-related task
Use VPN connection
Do not expose confidential work-papers/conversations to family members</t>
  </si>
  <si>
    <t>e-commerse</t>
  </si>
  <si>
    <t>- Communicate only through official channels (company email, company wide IM system)
- work on equipment provided (company laptop)
- do not transfer files on personal computer</t>
  </si>
  <si>
    <t>e-commerce</t>
  </si>
  <si>
    <t xml:space="preserve">I think question 9 "How do you obtain access to your corporate working environment?", should be multiple choice, since I use both VPN and a cloud service to connect to various services.
</t>
  </si>
  <si>
    <t>Document management;Project/Workflow/Task management;Real-time chatting;</t>
  </si>
  <si>
    <t>- avoid leave unlock your pc
- be careful with weird emails asked you personal details
- don't photoshoot, screenshot, print company's files and if you print something then destroy it</t>
  </si>
  <si>
    <t>Document management;Project/Workflow/Task management;Scheduling;Real-time chatting;Teleconferencing;</t>
  </si>
  <si>
    <t>- vpn
- updated software
- lock unattended machine</t>
  </si>
  <si>
    <t>Password protection;Hard disk encryption;</t>
  </si>
  <si>
    <t>Ecommerce</t>
  </si>
  <si>
    <t>1. Lock computer when not using it.
2. Disconnect from VPN when not using it.
3. Beware of printed documents, telephone calls, snakes and dragons.</t>
  </si>
  <si>
    <t>Work using a safe network / do not leave laptop unlocked/ do not show any details or info about work to any body if working outside of home.</t>
  </si>
  <si>
    <t>Password protection;Two-factor authentication;</t>
  </si>
  <si>
    <t>Lock device, use VPN, look out for phising</t>
  </si>
  <si>
    <t>Limited access to my computer by others.
Locking.
Caution with internet access over company VPN</t>
  </si>
  <si>
    <t>email phising, unattended devices</t>
  </si>
  <si>
    <t xml:space="preserve">Avoid using unsecure wireless connections.
Avoid spam emails related with Covid-19 (phishing etc). </t>
  </si>
  <si>
    <t>Price comparison</t>
  </si>
  <si>
    <t>passwords for connection to our system</t>
  </si>
  <si>
    <t>Password protection;Two-factor authentication;Antivirus software installed;</t>
  </si>
  <si>
    <t>1) Change all the passwords
2) Distinguish devices to be used for work from the ones to be used for leisure
3) Vigilate for what concerns phishing</t>
  </si>
  <si>
    <t>I have been smart working for extensive periods of time also in the past.</t>
  </si>
  <si>
    <t>- lock the PC when away
- connect/disconnect to vpn</t>
  </si>
  <si>
    <t>1) dont share laptop with others, 2) do the updates , 3) do virus scan often</t>
  </si>
  <si>
    <t>Document management;Teleconferencing;</t>
  </si>
  <si>
    <t>Marketing</t>
  </si>
  <si>
    <t xml:space="preserve">1. All work must be done from a home office and only use your personal computer
2. Don't discuss the project guidelines, tools, processes, URLs and the identity of clients outside the team
</t>
  </si>
  <si>
    <t>N/A</t>
  </si>
  <si>
    <t>Avoid public places and unsecured wireless connections. Don’t access work email from public devices.</t>
  </si>
  <si>
    <t>Project/Workflow/Task management;Scheduling;Real-time chatting;</t>
  </si>
  <si>
    <t>Lock your device, log out when you finish, close your vpn network</t>
  </si>
  <si>
    <t>Avoid zoom application
Avoid pressing unknown links</t>
  </si>
  <si>
    <t>Document management;Real-time chatting;Teleconferencing;</t>
  </si>
  <si>
    <t xml:space="preserve">Shipping company </t>
  </si>
  <si>
    <t>Wash your hand, social distancing, wear mask</t>
  </si>
  <si>
    <t>Online training program;Instructions available to the corporate portal or website;</t>
  </si>
  <si>
    <t>Document management;Project/Workflow/Task management;Scheduling;Teleconferencing;</t>
  </si>
  <si>
    <t>Ransomware;Data loss;</t>
  </si>
  <si>
    <t xml:space="preserve">Real project </t>
  </si>
  <si>
    <t>Think positive and always happy</t>
  </si>
  <si>
    <t>Logistics &amp; trading</t>
  </si>
  <si>
    <t>Real-time chatting;</t>
  </si>
  <si>
    <t xml:space="preserve">VPN set up guidelines
Continuous alerts on threatening emails
Malware if not able or did not have at home </t>
  </si>
  <si>
    <t>Password protection;Two-factor authentication;Antivirus software installed;Antispam software installed;</t>
  </si>
  <si>
    <t xml:space="preserve"> avoid using unsecure wireless connections, use only VPN connections</t>
  </si>
  <si>
    <t>Work via VPN (Virtual Private Network) to connect in my institution's network</t>
  </si>
  <si>
    <t>avoid phishing emails
vpn best practices</t>
  </si>
  <si>
    <t>Administrative employee</t>
  </si>
  <si>
    <t>mainly password protection
reminder to close vpn when using the pc outside working hours
lock screen when leaving pc open</t>
  </si>
  <si>
    <t>Ecommerce services</t>
  </si>
  <si>
    <t>Some college credit, no degree</t>
  </si>
  <si>
    <t>Desktop;Smartphone;</t>
  </si>
  <si>
    <t xml:space="preserve">People tend to adjust to any difficult situation. 
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
I hope this will change our attitude towards what time means.  (3 hours on the road from home to work and back) is not personal / free / healthy time </t>
  </si>
  <si>
    <t xml:space="preserve">VPN
</t>
  </si>
  <si>
    <t>Use only company's approved devices
Use VPN for work to access company's network
Never connect to unsecure wifi networks</t>
  </si>
  <si>
    <t xml:space="preserve">Provision security protection, Run a password audit, Ensure that software is updated, Mandatory backups, avoid using unsecured wireless connections
</t>
  </si>
  <si>
    <t>Avoid public Wi-Fi; Keep Work Data on Work Computers; update software daily</t>
  </si>
  <si>
    <t>Avoid public Wi-Fi; Keep Work Data on Work Computers; update software daily,  Run a password audit</t>
  </si>
  <si>
    <t>- Use VPN access
- Lock remote devices</t>
  </si>
  <si>
    <t>Use VPN.
Wash hands</t>
  </si>
  <si>
    <t>1. To update the tool that we use (Zoom)
2. To use a user name and a password, instead of blank credentials
3. Disable the possibility of recordig the session</t>
  </si>
  <si>
    <t>use VPN</t>
  </si>
  <si>
    <t>Phishing;Ransomware;Spyware/Virus infection;</t>
  </si>
  <si>
    <t>Use VPN, lock devices, wash hands</t>
  </si>
  <si>
    <t>Phishing;Ransomware;</t>
  </si>
  <si>
    <t>Production and R&amp;D environments - connected by VPN. Other systems connected directly through websites (CRM, e-mail, etc...)</t>
  </si>
  <si>
    <t>OT Solutions</t>
  </si>
  <si>
    <t>Use IREN VPN and receive update on critical secuirty issue via mail and/or intranet (pishing and Others)</t>
  </si>
  <si>
    <t>Never give your password to anyone!
Do not give information to unknown people</t>
  </si>
  <si>
    <t>Use VNP</t>
  </si>
  <si>
    <t>Smartphone;</t>
  </si>
  <si>
    <t>Connect to company’s network via vpn. Notify your line manager for your intention to work from home on a particular day/occasion.Ensure you have a good network connection and mobile signal.</t>
  </si>
  <si>
    <t>Password protection;Two-factor authentication;Automatic screen lock;</t>
  </si>
  <si>
    <t>Oil &amp; Gas, Environmental Services,Waste Management</t>
  </si>
  <si>
    <t xml:space="preserve">-avoid insecure internet connections
-be careful of possible phishing
-replace existing passwords with stronger ones
</t>
  </si>
  <si>
    <t>Ddos</t>
  </si>
  <si>
    <t>During a crisis at the extent of the corona-crisis the most  important thing to understand is that technology offers tools in order most of the companies to be able to operate in a safe way for the employees and with minimum disruptions!!</t>
  </si>
  <si>
    <t>Avoid using unsecure wireless connection, only using my personal computer, locked wifi router</t>
  </si>
  <si>
    <t>Document management;Scheduling;Real-time chatting;Teleconferencing;</t>
  </si>
  <si>
    <t>Excellent survey!!!</t>
  </si>
  <si>
    <t>Food</t>
  </si>
  <si>
    <t xml:space="preserve">Manufacturing </t>
  </si>
  <si>
    <t>Data Centers</t>
  </si>
  <si>
    <t>Both via VPN and with 3rd party cloud solutions (Microsoft 365)</t>
  </si>
  <si>
    <t>Document management;Real-time document co-authoring;Project/Workflow/Task management;Teleconferencing;</t>
  </si>
  <si>
    <t>Spam emails and offers</t>
  </si>
  <si>
    <t>Avoid using unsecure wireless connection
Be sure if Using safety relay at  the electrical circuit</t>
  </si>
  <si>
    <t>Protect subscribers data</t>
  </si>
  <si>
    <t>User manual documentation (distributed in any way);</t>
  </si>
  <si>
    <t>Use vpn</t>
  </si>
  <si>
    <t>Hard disk encryption;Antivirus software installed;Antispam software installed;</t>
  </si>
  <si>
    <t>Project/Workflow/Task management;Scheduling;Real-time chatting;Teleconferencing;</t>
  </si>
  <si>
    <t>Real-time document co-authoring;Scheduling;</t>
  </si>
  <si>
    <t>Two-factor authentication;Automatic screen lock;Antivirus software installed;</t>
  </si>
  <si>
    <t>keep the system constantly updated; don't share credentials with any third party; ensure proper access control measures for video conferences; call the admin if something happens</t>
  </si>
  <si>
    <t>Lock laptop in a closet when not in use; Avoid speaking about confidential information in shared spaces like balconies</t>
  </si>
  <si>
    <t>Document management;Real-time document co-authoring;Project/Workflow/Task management;</t>
  </si>
  <si>
    <t>Professional Services</t>
  </si>
  <si>
    <t>- use a vpn
- do not make sensitive calls in a room where devices with voice assistant (for example alexa) are located.</t>
  </si>
  <si>
    <t>9 year old trojan on a personal backup disk</t>
  </si>
  <si>
    <t>Legal</t>
  </si>
  <si>
    <t>Don't open/download files from untrusted senders.
Don't follow links that seem to be spam.
Extensive guidelines about phishing.</t>
  </si>
  <si>
    <t>Document management;Project/Workflow/Task management;Real-time chatting;Teleconferencing;</t>
  </si>
  <si>
    <t>vpn access credential mechanisms
updated rules regarding the data mgt &amp; remote desktop precautions</t>
  </si>
  <si>
    <t xml:space="preserve"> </t>
  </si>
  <si>
    <t>Password secure PC
Never leave VPN unattended
Strong WiFi passwords</t>
  </si>
  <si>
    <t>Online training program;User manual documentation (distributed in any way);Instructions available to the corporate portal or website;Instructions provided via email;</t>
  </si>
  <si>
    <t>Energy</t>
  </si>
  <si>
    <t>Adding questions, after arriving to the last one, is irritating.</t>
  </si>
  <si>
    <t>Consulting</t>
  </si>
  <si>
    <t>avoid using unsecure wireless connections, specific ways for remote accessability to work files</t>
  </si>
  <si>
    <t>Document management;Real-time chatting;Teleconferencing;Other;</t>
  </si>
  <si>
    <t>none</t>
  </si>
  <si>
    <t>In general, the security policies does not stop at the office door - they have to be fulfilled at home office or mobile working on a business trip, too. Only for the rapid ramp-up phase from "only few people performing home office" to "everybody does it" there were some minor temporary changes in details.</t>
  </si>
  <si>
    <t xml:space="preserve">They provided me with secure, light and flexible software with simple instructions to install and run it.
I have been instructed not to share or send any account information to unauthorized persons.   </t>
  </si>
  <si>
    <t>Document management;Real-time chatting;</t>
  </si>
  <si>
    <t>Proper position to work
Often breaks
Healthy advice</t>
  </si>
  <si>
    <t>Extra-attention to phishing
VPN-tunnelling</t>
  </si>
  <si>
    <t>Zoom-bombing (not encountered personally, though)</t>
  </si>
  <si>
    <t>Real-time document co-authoring;Real-time chatting;Teleconferencing;</t>
  </si>
  <si>
    <t>Online training program;User manual documentation (distributed in any way);</t>
  </si>
  <si>
    <t xml:space="preserve">
My laptop's camera has been broken two times as a result of the zoom installation. Without a solution by my company</t>
  </si>
  <si>
    <t>working hours, mapping resource required, working processes</t>
  </si>
  <si>
    <t>spear phising (supervisor fraud)</t>
  </si>
  <si>
    <t>Question #3 and #4 are problematic. I use company devices and private devices as well, but it's not possible to account for this constellation 
Question #8 also doesn't take into account that you can have a mixed infrastructure (as we have) consisting of Google Cloud Services and local network shares and web services. So I have to use a VPN and a Cloud provider, dependent on the task I have to achieve.</t>
  </si>
  <si>
    <t>Hard disk encryption;Antivirus software installed;</t>
  </si>
  <si>
    <t>Use the VPN for business only purposes, avoid unnecessary activities to reduce burden of VPN server/gateway, avoid third  party remote connection tools</t>
  </si>
  <si>
    <t>Project/Workflow/Task management;Real-time chatting;</t>
  </si>
  <si>
    <t>User manual documentation (distributed in any way);Instructions available to the corporate portal or website;</t>
  </si>
  <si>
    <t>don't share password, isolate when working, use VPN</t>
  </si>
  <si>
    <t>65-74 years old</t>
  </si>
  <si>
    <t>Follow VPN instructions and avoid sharing the laptop</t>
  </si>
  <si>
    <t>Electronics</t>
  </si>
  <si>
    <t>Wireless connection not suggested, emails from unknown sources to be reported</t>
  </si>
  <si>
    <t>User manual documentation (distributed in any way);Instructions provided via email;</t>
  </si>
  <si>
    <t>Row Labels</t>
  </si>
  <si>
    <t>Grand Total</t>
  </si>
  <si>
    <t>Count of ID</t>
  </si>
  <si>
    <t>Column Labels</t>
  </si>
  <si>
    <t>No answer</t>
  </si>
  <si>
    <t>(blank)</t>
  </si>
  <si>
    <t>Personal Assets</t>
  </si>
  <si>
    <t>General Demographic Survey Info</t>
  </si>
  <si>
    <t>Remote Working Possibility</t>
  </si>
  <si>
    <t>Security Awareness and readiness</t>
  </si>
  <si>
    <t>Hardware assets management and security</t>
  </si>
  <si>
    <t>Password protection</t>
  </si>
  <si>
    <t>Antivirus software installed</t>
  </si>
  <si>
    <t>Antispam software installed</t>
  </si>
  <si>
    <t>Automatic screen lock</t>
  </si>
  <si>
    <t>Two-factor authentication</t>
  </si>
  <si>
    <t>Hard disk encryption</t>
  </si>
  <si>
    <t>None of the above</t>
  </si>
  <si>
    <t>Not managed corporate assets</t>
  </si>
  <si>
    <t>Fully managed corporate assets</t>
  </si>
  <si>
    <t>Partly managed corporate assets</t>
  </si>
  <si>
    <t>(Multiple Items)</t>
  </si>
  <si>
    <t>Hard Disk Encryption</t>
  </si>
  <si>
    <t>Using 3rd party cloud solutions</t>
  </si>
  <si>
    <t>Network access management and security</t>
  </si>
  <si>
    <t>Online training program</t>
  </si>
  <si>
    <t>User manual documentation (distributed in any way)</t>
  </si>
  <si>
    <t>Instructions available to the corporate portal or website</t>
  </si>
  <si>
    <t>Instructions provided via email</t>
  </si>
  <si>
    <t>Nothing of the above</t>
  </si>
  <si>
    <t>Change management</t>
  </si>
  <si>
    <t>Index</t>
  </si>
  <si>
    <t>File sharing</t>
  </si>
  <si>
    <t>Collaborative file editing</t>
  </si>
  <si>
    <t>Web conference</t>
  </si>
  <si>
    <t>Real-time chatting</t>
  </si>
  <si>
    <t/>
  </si>
  <si>
    <t>Document management</t>
  </si>
  <si>
    <t>Real-time document co-authoring</t>
  </si>
  <si>
    <t>Project/Workflow/Task management</t>
  </si>
  <si>
    <t>Scheduling</t>
  </si>
  <si>
    <t>Teleconferencing</t>
  </si>
  <si>
    <t>Collaboration</t>
  </si>
  <si>
    <t>Count of ID2</t>
  </si>
  <si>
    <t>Phishing email</t>
  </si>
  <si>
    <t>Phishing</t>
  </si>
  <si>
    <t>Spyware/Virus infection</t>
  </si>
  <si>
    <t>Data loss</t>
  </si>
  <si>
    <t>Hacking</t>
  </si>
  <si>
    <t>Ransomware</t>
  </si>
  <si>
    <t>Cyber-threats encountered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</si>
</sst>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4" x14ac:knownFonts="1">
    <font>
      <sz val="11"/>
      <color theme="1"/>
      <name val="Calibri"/>
      <family val="2"/>
      <scheme val="minor"/>
    </font>
    <font>
      <b/>
      <sz val="11"/>
      <color theme="1"/>
      <name val="Calibri"/>
      <family val="2"/>
      <scheme val="minor"/>
    </font>
    <font>
      <sz val="9"/>
      <color theme="1"/>
      <name val="Segoe UI"/>
      <family val="2"/>
      <charset val="161"/>
    </font>
    <font>
      <b/>
      <sz val="11"/>
      <color theme="1"/>
      <name val="Calibri"/>
      <family val="2"/>
      <charset val="161"/>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4" tint="0.79998168889431442"/>
        <bgColor indexed="64"/>
      </patternFill>
    </fill>
  </fills>
  <borders count="5">
    <border>
      <left/>
      <right/>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0">
    <xf numFmtId="0" fontId="0" fillId="0" borderId="0" xfId="0"/>
    <xf numFmtId="164" fontId="0" fillId="0" borderId="0" xfId="0" applyNumberFormat="1"/>
    <xf numFmtId="0" fontId="0" fillId="0" borderId="0" xfId="0" quotePrefix="1"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10" fontId="0" fillId="0" borderId="0" xfId="0" applyNumberFormat="1"/>
    <xf numFmtId="16" fontId="0" fillId="0" borderId="0" xfId="0" applyNumberFormat="1"/>
    <xf numFmtId="0" fontId="0" fillId="0" borderId="0" xfId="0" applyAlignment="1">
      <alignment horizontal="left" wrapText="1"/>
    </xf>
    <xf numFmtId="0" fontId="1" fillId="2" borderId="1" xfId="0" applyFont="1" applyFill="1" applyBorder="1" applyAlignment="1">
      <alignment horizontal="right"/>
    </xf>
    <xf numFmtId="0" fontId="0" fillId="4" borderId="0" xfId="0" applyFill="1"/>
    <xf numFmtId="0" fontId="0" fillId="4" borderId="0" xfId="0" applyFill="1" applyAlignment="1">
      <alignment horizontal="right"/>
    </xf>
    <xf numFmtId="0" fontId="0" fillId="0" borderId="0" xfId="0" applyFill="1"/>
    <xf numFmtId="0" fontId="1" fillId="0" borderId="0" xfId="0" applyFont="1" applyFill="1" applyBorder="1" applyAlignment="1">
      <alignment horizontal="right"/>
    </xf>
    <xf numFmtId="10" fontId="0" fillId="0" borderId="0" xfId="0" applyNumberFormat="1" applyFill="1"/>
    <xf numFmtId="0" fontId="0" fillId="0" borderId="0" xfId="0" applyFill="1" applyAlignment="1">
      <alignment horizontal="right"/>
    </xf>
    <xf numFmtId="0" fontId="0" fillId="0" borderId="0" xfId="0" applyFill="1" applyAlignment="1">
      <alignment wrapText="1"/>
    </xf>
    <xf numFmtId="0" fontId="0" fillId="0" borderId="0" xfId="0" applyNumberFormat="1" applyFill="1"/>
    <xf numFmtId="0" fontId="0" fillId="0" borderId="0" xfId="0" applyAlignment="1">
      <alignment horizontal="left" indent="1"/>
    </xf>
    <xf numFmtId="0" fontId="2" fillId="0" borderId="0" xfId="0" applyFont="1" applyAlignment="1">
      <alignment vertical="center" wrapText="1"/>
    </xf>
    <xf numFmtId="0" fontId="1" fillId="2" borderId="1" xfId="0" applyFont="1" applyFill="1" applyBorder="1"/>
    <xf numFmtId="22" fontId="0" fillId="0" borderId="0" xfId="0" applyNumberFormat="1"/>
    <xf numFmtId="0" fontId="3" fillId="0" borderId="0" xfId="0" applyFont="1" applyFill="1" applyBorder="1" applyAlignment="1">
      <alignment horizontal="center"/>
    </xf>
    <xf numFmtId="0" fontId="3" fillId="0" borderId="0" xfId="0" applyFont="1"/>
    <xf numFmtId="0" fontId="3" fillId="0" borderId="0" xfId="0" applyFont="1" applyFill="1"/>
    <xf numFmtId="0" fontId="1" fillId="2" borderId="1" xfId="0" applyFont="1" applyFill="1" applyBorder="1" applyAlignment="1">
      <alignment wrapText="1"/>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cellXfs>
  <cellStyles count="1">
    <cellStyle name="Normal" xfId="0" builtinId="0"/>
  </cellStyles>
  <dxfs count="198">
    <dxf>
      <numFmt numFmtId="14" formatCode="0.00%"/>
    </dxf>
    <dxf>
      <alignment wrapText="1"/>
    </dxf>
    <dxf>
      <alignment wrapText="1"/>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mm"/>
    </dxf>
    <dxf>
      <numFmt numFmtId="27"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mm"/>
    </dxf>
    <dxf>
      <numFmt numFmtId="27"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mm"/>
    </dxf>
    <dxf>
      <numFmt numFmtId="27"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4.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onnections" Target="connection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I!PivotTable3</c:name>
    <c:fmtId val="10"/>
  </c:pivotSource>
  <c:chart>
    <c:autoTitleDeleted val="1"/>
    <c:pivotFmts>
      <c:pivotFmt>
        <c:idx val="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3"/>
          </a:solidFill>
          <a:ln>
            <a:noFill/>
          </a:ln>
          <a:effectLst/>
        </c:spPr>
        <c:marker>
          <c:symbol val="none"/>
        </c:marker>
      </c:pivotFmt>
      <c:pivotFmt>
        <c:idx val="4"/>
        <c:spPr>
          <a:solidFill>
            <a:schemeClr val="accent3"/>
          </a:solidFill>
          <a:ln>
            <a:noFill/>
          </a:ln>
          <a:effectLst/>
        </c:spPr>
        <c:marker>
          <c:symbol val="none"/>
        </c:marker>
      </c:pivotFmt>
      <c:pivotFmt>
        <c:idx val="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'Analysis I'!$C$25</c:f>
              <c:strCache>
                <c:ptCount val="1"/>
                <c:pt idx="0">
                  <c:v>Total</c:v>
                </c:pt>
              </c:strCache>
            </c:strRef>
          </c:tx>
          <c:spPr>
            <a:solidFill>
              <a:schemeClr val="accent3"/>
            </a:solidFill>
            <a:ln>
              <a:noFill/>
            </a:ln>
            <a:effectLst/>
          </c:spPr>
          <c:invertIfNegative val="0"/>
          <c:cat>
            <c:strRef>
              <c:f>'Analysis I'!$B$26:$B$35</c:f>
              <c:strCache>
                <c:ptCount val="9"/>
                <c:pt idx="0">
                  <c:v>Associate degree</c:v>
                </c:pt>
                <c:pt idx="1">
                  <c:v>Bachelor’s degree</c:v>
                </c:pt>
                <c:pt idx="2">
                  <c:v>Doctorate degree</c:v>
                </c:pt>
                <c:pt idx="3">
                  <c:v>High school graduate, diploma or the equivalent</c:v>
                </c:pt>
                <c:pt idx="4">
                  <c:v>Master’s degree</c:v>
                </c:pt>
                <c:pt idx="5">
                  <c:v>Professional degree</c:v>
                </c:pt>
                <c:pt idx="6">
                  <c:v>Some college credit, no degree</c:v>
                </c:pt>
                <c:pt idx="7">
                  <c:v>Trade/technical/vocational training</c:v>
                </c:pt>
                <c:pt idx="8">
                  <c:v>No answer</c:v>
                </c:pt>
              </c:strCache>
            </c:strRef>
          </c:cat>
          <c:val>
            <c:numRef>
              <c:f>'Analysis I'!$C$26:$C$35</c:f>
              <c:numCache>
                <c:formatCode>General</c:formatCode>
                <c:ptCount val="9"/>
                <c:pt idx="0">
                  <c:v>6</c:v>
                </c:pt>
                <c:pt idx="1">
                  <c:v>41</c:v>
                </c:pt>
                <c:pt idx="2">
                  <c:v>52</c:v>
                </c:pt>
                <c:pt idx="3">
                  <c:v>12</c:v>
                </c:pt>
                <c:pt idx="4">
                  <c:v>130</c:v>
                </c:pt>
                <c:pt idx="5">
                  <c:v>5</c:v>
                </c:pt>
                <c:pt idx="6">
                  <c:v>4</c:v>
                </c:pt>
                <c:pt idx="7">
                  <c:v>11</c:v>
                </c:pt>
                <c:pt idx="8">
                  <c:v>3</c:v>
                </c:pt>
              </c:numCache>
            </c:numRef>
          </c:val>
          <c:extLst>
            <c:ext xmlns:c16="http://schemas.microsoft.com/office/drawing/2014/chart" uri="{C3380CC4-5D6E-409C-BE32-E72D297353CC}">
              <c16:uniqueId val="{00000000-68C5-44CB-8ED7-7F398834D94D}"/>
            </c:ext>
          </c:extLst>
        </c:ser>
        <c:dLbls>
          <c:showLegendKey val="0"/>
          <c:showVal val="0"/>
          <c:showCatName val="0"/>
          <c:showSerName val="0"/>
          <c:showPercent val="0"/>
          <c:showBubbleSize val="0"/>
        </c:dLbls>
        <c:gapWidth val="182"/>
        <c:axId val="1749996463"/>
        <c:axId val="1821566031"/>
      </c:barChart>
      <c:catAx>
        <c:axId val="1749996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566031"/>
        <c:crosses val="autoZero"/>
        <c:auto val="1"/>
        <c:lblAlgn val="ctr"/>
        <c:lblOffset val="100"/>
        <c:noMultiLvlLbl val="0"/>
      </c:catAx>
      <c:valAx>
        <c:axId val="1821566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996463"/>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I!PivotTable4</c:name>
    <c:fmtId val="6"/>
  </c:pivotSource>
  <c:chart>
    <c:autoTitleDeleted val="1"/>
    <c:pivotFmts>
      <c:pivotFmt>
        <c:idx val="0"/>
        <c:spPr>
          <a:solidFill>
            <a:schemeClr val="accent3"/>
          </a:solidFill>
          <a:ln>
            <a:noFill/>
          </a:ln>
          <a:effectLst/>
        </c:spPr>
        <c:marker>
          <c:symbol val="none"/>
        </c:marker>
      </c:pivotFmt>
      <c:pivotFmt>
        <c:idx val="1"/>
        <c:spPr>
          <a:solidFill>
            <a:schemeClr val="accent3"/>
          </a:solidFill>
          <a:ln>
            <a:noFill/>
          </a:ln>
          <a:effectLst/>
        </c:spPr>
        <c:marker>
          <c:symbol val="none"/>
        </c:marker>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I'!$C$13</c:f>
              <c:strCache>
                <c:ptCount val="1"/>
                <c:pt idx="0">
                  <c:v>Total</c:v>
                </c:pt>
              </c:strCache>
            </c:strRef>
          </c:tx>
          <c:spPr>
            <a:solidFill>
              <a:schemeClr val="accent3"/>
            </a:solidFill>
            <a:ln>
              <a:noFill/>
            </a:ln>
            <a:effectLst/>
          </c:spPr>
          <c:invertIfNegative val="0"/>
          <c:cat>
            <c:strRef>
              <c:f>'Analysis I'!$B$14:$B$22</c:f>
              <c:strCache>
                <c:ptCount val="8"/>
                <c:pt idx="0">
                  <c:v>18-24 years old</c:v>
                </c:pt>
                <c:pt idx="1">
                  <c:v>25-34 years old</c:v>
                </c:pt>
                <c:pt idx="2">
                  <c:v>35-44 years old</c:v>
                </c:pt>
                <c:pt idx="3">
                  <c:v>45-54 years old</c:v>
                </c:pt>
                <c:pt idx="4">
                  <c:v>55-64 years old</c:v>
                </c:pt>
                <c:pt idx="5">
                  <c:v>65-74 years old</c:v>
                </c:pt>
                <c:pt idx="6">
                  <c:v>75 years or older</c:v>
                </c:pt>
                <c:pt idx="7">
                  <c:v>No answer</c:v>
                </c:pt>
              </c:strCache>
            </c:strRef>
          </c:cat>
          <c:val>
            <c:numRef>
              <c:f>'Analysis I'!$C$14:$C$22</c:f>
              <c:numCache>
                <c:formatCode>General</c:formatCode>
                <c:ptCount val="8"/>
                <c:pt idx="0">
                  <c:v>9</c:v>
                </c:pt>
                <c:pt idx="1">
                  <c:v>80</c:v>
                </c:pt>
                <c:pt idx="2">
                  <c:v>112</c:v>
                </c:pt>
                <c:pt idx="3">
                  <c:v>48</c:v>
                </c:pt>
                <c:pt idx="4">
                  <c:v>10</c:v>
                </c:pt>
                <c:pt idx="5">
                  <c:v>1</c:v>
                </c:pt>
                <c:pt idx="6">
                  <c:v>2</c:v>
                </c:pt>
                <c:pt idx="7">
                  <c:v>2</c:v>
                </c:pt>
              </c:numCache>
            </c:numRef>
          </c:val>
          <c:extLst>
            <c:ext xmlns:c16="http://schemas.microsoft.com/office/drawing/2014/chart" uri="{C3380CC4-5D6E-409C-BE32-E72D297353CC}">
              <c16:uniqueId val="{00000000-BF1C-4428-9547-C8CB57893522}"/>
            </c:ext>
          </c:extLst>
        </c:ser>
        <c:dLbls>
          <c:showLegendKey val="0"/>
          <c:showVal val="0"/>
          <c:showCatName val="0"/>
          <c:showSerName val="0"/>
          <c:showPercent val="0"/>
          <c:showBubbleSize val="0"/>
        </c:dLbls>
        <c:gapWidth val="75"/>
        <c:overlap val="-25"/>
        <c:axId val="1949972607"/>
        <c:axId val="1821611791"/>
      </c:barChart>
      <c:catAx>
        <c:axId val="1949972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611791"/>
        <c:crosses val="autoZero"/>
        <c:auto val="1"/>
        <c:lblAlgn val="ctr"/>
        <c:lblOffset val="100"/>
        <c:noMultiLvlLbl val="0"/>
      </c:catAx>
      <c:valAx>
        <c:axId val="18216117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97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I!PivotTable2</c:name>
    <c:fmtId val="9"/>
  </c:pivotSource>
  <c:chart>
    <c:autoTitleDeleted val="1"/>
    <c:pivotFmts>
      <c:pivotFmt>
        <c:idx val="0"/>
        <c:spPr>
          <a:solidFill>
            <a:schemeClr val="accent3"/>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3">
              <a:tint val="54000"/>
            </a:schemeClr>
          </a:solidFill>
          <a:ln w="25400">
            <a:solidFill>
              <a:schemeClr val="lt1"/>
            </a:solidFill>
          </a:ln>
          <a:effectLst/>
          <a:sp3d contourW="25400">
            <a:contourClr>
              <a:schemeClr val="lt1"/>
            </a:contourClr>
          </a:sp3d>
        </c:spPr>
      </c:pivotFmt>
      <c:pivotFmt>
        <c:idx val="3"/>
        <c:spPr>
          <a:solidFill>
            <a:schemeClr val="accent3">
              <a:tint val="77000"/>
            </a:schemeClr>
          </a:solidFill>
          <a:ln w="25400">
            <a:solidFill>
              <a:schemeClr val="lt1"/>
            </a:solidFill>
          </a:ln>
          <a:effectLst/>
          <a:sp3d contourW="25400">
            <a:contourClr>
              <a:schemeClr val="lt1"/>
            </a:contourClr>
          </a:sp3d>
        </c:spPr>
      </c:pivotFmt>
      <c:pivotFmt>
        <c:idx val="4"/>
        <c:spPr>
          <a:solidFill>
            <a:schemeClr val="accent3"/>
          </a:solidFill>
          <a:ln w="25400">
            <a:solidFill>
              <a:schemeClr val="lt1"/>
            </a:solidFill>
          </a:ln>
          <a:effectLst/>
          <a:sp3d contourW="25400">
            <a:contourClr>
              <a:schemeClr val="lt1"/>
            </a:contourClr>
          </a:sp3d>
        </c:spPr>
      </c:pivotFmt>
      <c:pivotFmt>
        <c:idx val="5"/>
        <c:spPr>
          <a:solidFill>
            <a:schemeClr val="accent3">
              <a:shade val="76000"/>
            </a:schemeClr>
          </a:solidFill>
          <a:ln w="25400">
            <a:solidFill>
              <a:schemeClr val="lt1"/>
            </a:solidFill>
          </a:ln>
          <a:effectLst/>
          <a:sp3d contourW="25400">
            <a:contourClr>
              <a:schemeClr val="lt1"/>
            </a:contourClr>
          </a:sp3d>
        </c:spPr>
      </c:pivotFmt>
      <c:pivotFmt>
        <c:idx val="6"/>
        <c:spPr>
          <a:solidFill>
            <a:schemeClr val="accent3">
              <a:shade val="53000"/>
            </a:schemeClr>
          </a:solidFill>
          <a:ln w="25400">
            <a:solidFill>
              <a:schemeClr val="lt1"/>
            </a:solidFill>
          </a:ln>
          <a:effectLst/>
          <a:sp3d contourW="25400">
            <a:contourClr>
              <a:schemeClr val="lt1"/>
            </a:contourClr>
          </a:sp3d>
        </c:spPr>
      </c:pivotFmt>
      <c:pivotFmt>
        <c:idx val="7"/>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3">
              <a:tint val="54000"/>
            </a:schemeClr>
          </a:solidFill>
          <a:ln w="25400">
            <a:solidFill>
              <a:schemeClr val="lt1"/>
            </a:solidFill>
          </a:ln>
          <a:effectLst/>
          <a:sp3d contourW="25400">
            <a:contourClr>
              <a:schemeClr val="lt1"/>
            </a:contourClr>
          </a:sp3d>
        </c:spPr>
      </c:pivotFmt>
      <c:pivotFmt>
        <c:idx val="9"/>
        <c:spPr>
          <a:solidFill>
            <a:schemeClr val="accent3">
              <a:tint val="77000"/>
            </a:schemeClr>
          </a:solidFill>
          <a:ln w="25400">
            <a:solidFill>
              <a:schemeClr val="lt1"/>
            </a:solidFill>
          </a:ln>
          <a:effectLst/>
          <a:sp3d contourW="25400">
            <a:contourClr>
              <a:schemeClr val="lt1"/>
            </a:contourClr>
          </a:sp3d>
        </c:spPr>
      </c:pivotFmt>
      <c:pivotFmt>
        <c:idx val="10"/>
        <c:spPr>
          <a:solidFill>
            <a:schemeClr val="accent3"/>
          </a:solidFill>
          <a:ln w="25400">
            <a:solidFill>
              <a:schemeClr val="lt1"/>
            </a:solidFill>
          </a:ln>
          <a:effectLst/>
          <a:sp3d contourW="25400">
            <a:contourClr>
              <a:schemeClr val="lt1"/>
            </a:contourClr>
          </a:sp3d>
        </c:spPr>
      </c:pivotFmt>
      <c:pivotFmt>
        <c:idx val="11"/>
        <c:spPr>
          <a:solidFill>
            <a:schemeClr val="accent3">
              <a:shade val="76000"/>
            </a:schemeClr>
          </a:solidFill>
          <a:ln w="25400">
            <a:solidFill>
              <a:schemeClr val="lt1"/>
            </a:solidFill>
          </a:ln>
          <a:effectLst/>
          <a:sp3d contourW="25400">
            <a:contourClr>
              <a:schemeClr val="lt1"/>
            </a:contourClr>
          </a:sp3d>
        </c:spPr>
      </c:pivotFmt>
      <c:pivotFmt>
        <c:idx val="12"/>
        <c:spPr>
          <a:solidFill>
            <a:schemeClr val="accent3">
              <a:shade val="53000"/>
            </a:schemeClr>
          </a:solidFill>
          <a:ln w="25400">
            <a:solidFill>
              <a:schemeClr val="lt1"/>
            </a:solidFill>
          </a:ln>
          <a:effectLst/>
          <a:sp3d contourW="25400">
            <a:contourClr>
              <a:schemeClr val="lt1"/>
            </a:contourClr>
          </a:sp3d>
        </c:spPr>
      </c:pivotFmt>
      <c:pivotFmt>
        <c:idx val="13"/>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3">
              <a:tint val="54000"/>
            </a:schemeClr>
          </a:solidFill>
          <a:ln w="25400">
            <a:solidFill>
              <a:schemeClr val="lt1"/>
            </a:solidFill>
          </a:ln>
          <a:effectLst/>
          <a:sp3d contourW="25400">
            <a:contourClr>
              <a:schemeClr val="lt1"/>
            </a:contourClr>
          </a:sp3d>
        </c:spPr>
      </c:pivotFmt>
      <c:pivotFmt>
        <c:idx val="15"/>
        <c:spPr>
          <a:solidFill>
            <a:schemeClr val="accent3">
              <a:tint val="77000"/>
            </a:schemeClr>
          </a:solidFill>
          <a:ln w="25400">
            <a:solidFill>
              <a:schemeClr val="lt1"/>
            </a:solidFill>
          </a:ln>
          <a:effectLst/>
          <a:sp3d contourW="25400">
            <a:contourClr>
              <a:schemeClr val="lt1"/>
            </a:contourClr>
          </a:sp3d>
        </c:spPr>
      </c:pivotFmt>
      <c:pivotFmt>
        <c:idx val="16"/>
        <c:spPr>
          <a:solidFill>
            <a:schemeClr val="accent3"/>
          </a:solidFill>
          <a:ln w="25400">
            <a:solidFill>
              <a:schemeClr val="lt1"/>
            </a:solidFill>
          </a:ln>
          <a:effectLst/>
          <a:sp3d contourW="25400">
            <a:contourClr>
              <a:schemeClr val="lt1"/>
            </a:contourClr>
          </a:sp3d>
        </c:spPr>
      </c:pivotFmt>
      <c:pivotFmt>
        <c:idx val="17"/>
        <c:spPr>
          <a:solidFill>
            <a:schemeClr val="accent3">
              <a:shade val="76000"/>
            </a:schemeClr>
          </a:solidFill>
          <a:ln w="25400">
            <a:solidFill>
              <a:schemeClr val="lt1"/>
            </a:solidFill>
          </a:ln>
          <a:effectLst/>
          <a:sp3d contourW="25400">
            <a:contourClr>
              <a:schemeClr val="lt1"/>
            </a:contourClr>
          </a:sp3d>
        </c:spPr>
      </c:pivotFmt>
      <c:pivotFmt>
        <c:idx val="18"/>
        <c:spPr>
          <a:solidFill>
            <a:schemeClr val="accent3">
              <a:shade val="53000"/>
            </a:schemeClr>
          </a:solidFill>
          <a:ln w="25400">
            <a:solidFill>
              <a:schemeClr val="lt1"/>
            </a:solidFill>
          </a:ln>
          <a:effectLst/>
          <a:sp3d contourW="25400">
            <a:contourClr>
              <a:schemeClr val="lt1"/>
            </a:contourClr>
          </a:sp3d>
        </c:spPr>
      </c:pivotFmt>
      <c:pivotFmt>
        <c:idx val="19"/>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3">
              <a:tint val="54000"/>
            </a:schemeClr>
          </a:solidFill>
          <a:ln w="25400">
            <a:solidFill>
              <a:schemeClr val="lt1"/>
            </a:solidFill>
          </a:ln>
          <a:effectLst/>
          <a:sp3d contourW="25400">
            <a:contourClr>
              <a:schemeClr val="lt1"/>
            </a:contourClr>
          </a:sp3d>
        </c:spPr>
      </c:pivotFmt>
      <c:pivotFmt>
        <c:idx val="21"/>
        <c:spPr>
          <a:solidFill>
            <a:schemeClr val="accent3">
              <a:tint val="77000"/>
            </a:schemeClr>
          </a:solidFill>
          <a:ln w="25400">
            <a:solidFill>
              <a:schemeClr val="lt1"/>
            </a:solidFill>
          </a:ln>
          <a:effectLst/>
          <a:sp3d contourW="25400">
            <a:contourClr>
              <a:schemeClr val="lt1"/>
            </a:contourClr>
          </a:sp3d>
        </c:spPr>
      </c:pivotFmt>
      <c:pivotFmt>
        <c:idx val="22"/>
        <c:spPr>
          <a:solidFill>
            <a:schemeClr val="accent3"/>
          </a:solidFill>
          <a:ln w="25400">
            <a:solidFill>
              <a:schemeClr val="lt1"/>
            </a:solidFill>
          </a:ln>
          <a:effectLst/>
          <a:sp3d contourW="25400">
            <a:contourClr>
              <a:schemeClr val="lt1"/>
            </a:contourClr>
          </a:sp3d>
        </c:spPr>
      </c:pivotFmt>
      <c:pivotFmt>
        <c:idx val="23"/>
        <c:spPr>
          <a:solidFill>
            <a:schemeClr val="accent3">
              <a:shade val="76000"/>
            </a:schemeClr>
          </a:solidFill>
          <a:ln w="25400">
            <a:solidFill>
              <a:schemeClr val="lt1"/>
            </a:solidFill>
          </a:ln>
          <a:effectLst/>
          <a:sp3d contourW="25400">
            <a:contourClr>
              <a:schemeClr val="lt1"/>
            </a:contourClr>
          </a:sp3d>
        </c:spPr>
      </c:pivotFmt>
      <c:pivotFmt>
        <c:idx val="24"/>
        <c:spPr>
          <a:solidFill>
            <a:schemeClr val="accent3">
              <a:shade val="53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I'!$C$4</c:f>
              <c:strCache>
                <c:ptCount val="1"/>
                <c:pt idx="0">
                  <c:v>Total</c:v>
                </c:pt>
              </c:strCache>
            </c:strRef>
          </c:tx>
          <c:dPt>
            <c:idx val="0"/>
            <c:bubble3D val="0"/>
            <c:spPr>
              <a:solidFill>
                <a:schemeClr val="accent3">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107F-4B01-9CFD-EBBF7CBBD5E6}"/>
              </c:ext>
            </c:extLst>
          </c:dPt>
          <c:dPt>
            <c:idx val="1"/>
            <c:bubble3D val="0"/>
            <c:spPr>
              <a:solidFill>
                <a:schemeClr val="accent3">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107F-4B01-9CFD-EBBF7CBBD5E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07F-4B01-9CFD-EBBF7CBBD5E6}"/>
              </c:ext>
            </c:extLst>
          </c:dPt>
          <c:dPt>
            <c:idx val="3"/>
            <c:bubble3D val="0"/>
            <c:spPr>
              <a:solidFill>
                <a:schemeClr val="accent3">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107F-4B01-9CFD-EBBF7CBBD5E6}"/>
              </c:ext>
            </c:extLst>
          </c:dPt>
          <c:dPt>
            <c:idx val="4"/>
            <c:bubble3D val="0"/>
            <c:spPr>
              <a:solidFill>
                <a:schemeClr val="accent3">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107F-4B01-9CFD-EBBF7CBBD5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I'!$B$5:$B$10</c:f>
              <c:strCache>
                <c:ptCount val="5"/>
                <c:pt idx="0">
                  <c:v>IT professional</c:v>
                </c:pt>
                <c:pt idx="1">
                  <c:v>Manager</c:v>
                </c:pt>
                <c:pt idx="2">
                  <c:v>Other</c:v>
                </c:pt>
                <c:pt idx="3">
                  <c:v>Researcher</c:v>
                </c:pt>
                <c:pt idx="4">
                  <c:v>Security professional</c:v>
                </c:pt>
              </c:strCache>
            </c:strRef>
          </c:cat>
          <c:val>
            <c:numRef>
              <c:f>'Analysis I'!$C$5:$C$10</c:f>
              <c:numCache>
                <c:formatCode>0.00%</c:formatCode>
                <c:ptCount val="5"/>
                <c:pt idx="0">
                  <c:v>0.25757575757575757</c:v>
                </c:pt>
                <c:pt idx="1">
                  <c:v>0.23863636363636365</c:v>
                </c:pt>
                <c:pt idx="2">
                  <c:v>0.30303030303030304</c:v>
                </c:pt>
                <c:pt idx="3">
                  <c:v>0.18181818181818182</c:v>
                </c:pt>
                <c:pt idx="4">
                  <c:v>1.893939393939394E-2</c:v>
                </c:pt>
              </c:numCache>
            </c:numRef>
          </c:val>
          <c:extLst>
            <c:ext xmlns:c16="http://schemas.microsoft.com/office/drawing/2014/chart" uri="{C3380CC4-5D6E-409C-BE32-E72D297353CC}">
              <c16:uniqueId val="{0000000A-107F-4B01-9CFD-EBBF7CBBD5E6}"/>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I!PivotTable5</c:name>
    <c:fmtId val="8"/>
  </c:pivotSource>
  <c:chart>
    <c:autoTitleDeleted val="1"/>
    <c:pivotFmts>
      <c:pivotFmt>
        <c:idx val="0"/>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tint val="43000"/>
            </a:schemeClr>
          </a:solidFill>
          <a:ln w="25400">
            <a:solidFill>
              <a:schemeClr val="lt1"/>
            </a:solidFill>
          </a:ln>
          <a:effectLst/>
          <a:sp3d contourW="25400">
            <a:contourClr>
              <a:schemeClr val="lt1"/>
            </a:contourClr>
          </a:sp3d>
        </c:spPr>
      </c:pivotFmt>
      <c:pivotFmt>
        <c:idx val="2"/>
        <c:spPr>
          <a:solidFill>
            <a:schemeClr val="accent3">
              <a:tint val="56000"/>
            </a:schemeClr>
          </a:solidFill>
          <a:ln w="25400">
            <a:solidFill>
              <a:schemeClr val="lt1"/>
            </a:solidFill>
          </a:ln>
          <a:effectLst/>
          <a:sp3d contourW="25400">
            <a:contourClr>
              <a:schemeClr val="lt1"/>
            </a:contourClr>
          </a:sp3d>
        </c:spPr>
      </c:pivotFmt>
      <c:pivotFmt>
        <c:idx val="3"/>
        <c:spPr>
          <a:solidFill>
            <a:schemeClr val="accent3">
              <a:tint val="69000"/>
            </a:schemeClr>
          </a:solidFill>
          <a:ln w="25400">
            <a:solidFill>
              <a:schemeClr val="lt1"/>
            </a:solidFill>
          </a:ln>
          <a:effectLst/>
          <a:sp3d contourW="25400">
            <a:contourClr>
              <a:schemeClr val="lt1"/>
            </a:contourClr>
          </a:sp3d>
        </c:spPr>
      </c:pivotFmt>
      <c:pivotFmt>
        <c:idx val="4"/>
        <c:spPr>
          <a:solidFill>
            <a:schemeClr val="accent3">
              <a:tint val="81000"/>
            </a:schemeClr>
          </a:solidFill>
          <a:ln w="25400">
            <a:solidFill>
              <a:schemeClr val="lt1"/>
            </a:solidFill>
          </a:ln>
          <a:effectLst/>
          <a:sp3d contourW="25400">
            <a:contourClr>
              <a:schemeClr val="lt1"/>
            </a:contourClr>
          </a:sp3d>
        </c:spPr>
      </c:pivotFmt>
      <c:pivotFmt>
        <c:idx val="5"/>
        <c:spPr>
          <a:solidFill>
            <a:schemeClr val="accent3">
              <a:tint val="94000"/>
            </a:schemeClr>
          </a:solidFill>
          <a:ln w="25400">
            <a:solidFill>
              <a:schemeClr val="lt1"/>
            </a:solidFill>
          </a:ln>
          <a:effectLst/>
          <a:sp3d contourW="25400">
            <a:contourClr>
              <a:schemeClr val="lt1"/>
            </a:contourClr>
          </a:sp3d>
        </c:spPr>
      </c:pivotFmt>
      <c:pivotFmt>
        <c:idx val="6"/>
        <c:spPr>
          <a:solidFill>
            <a:schemeClr val="accent3">
              <a:shade val="93000"/>
            </a:schemeClr>
          </a:solidFill>
          <a:ln w="25400">
            <a:solidFill>
              <a:schemeClr val="lt1"/>
            </a:solidFill>
          </a:ln>
          <a:effectLst/>
          <a:sp3d contourW="25400">
            <a:contourClr>
              <a:schemeClr val="lt1"/>
            </a:contourClr>
          </a:sp3d>
        </c:spPr>
      </c:pivotFmt>
      <c:pivotFmt>
        <c:idx val="7"/>
        <c:spPr>
          <a:solidFill>
            <a:schemeClr val="accent3">
              <a:shade val="80000"/>
            </a:schemeClr>
          </a:solidFill>
          <a:ln w="25400">
            <a:solidFill>
              <a:schemeClr val="lt1"/>
            </a:solidFill>
          </a:ln>
          <a:effectLst/>
          <a:sp3d contourW="25400">
            <a:contourClr>
              <a:schemeClr val="lt1"/>
            </a:contourClr>
          </a:sp3d>
        </c:spPr>
      </c:pivotFmt>
      <c:pivotFmt>
        <c:idx val="8"/>
        <c:spPr>
          <a:solidFill>
            <a:schemeClr val="accent3">
              <a:shade val="68000"/>
            </a:schemeClr>
          </a:solidFill>
          <a:ln w="25400">
            <a:solidFill>
              <a:schemeClr val="lt1"/>
            </a:solidFill>
          </a:ln>
          <a:effectLst/>
          <a:sp3d contourW="25400">
            <a:contourClr>
              <a:schemeClr val="lt1"/>
            </a:contourClr>
          </a:sp3d>
        </c:spPr>
      </c:pivotFmt>
      <c:pivotFmt>
        <c:idx val="9"/>
        <c:spPr>
          <a:solidFill>
            <a:schemeClr val="accent3">
              <a:shade val="55000"/>
            </a:schemeClr>
          </a:solidFill>
          <a:ln w="25400">
            <a:solidFill>
              <a:schemeClr val="lt1"/>
            </a:solidFill>
          </a:ln>
          <a:effectLst/>
          <a:sp3d contourW="25400">
            <a:contourClr>
              <a:schemeClr val="lt1"/>
            </a:contourClr>
          </a:sp3d>
        </c:spPr>
      </c:pivotFmt>
      <c:pivotFmt>
        <c:idx val="10"/>
        <c:spPr>
          <a:solidFill>
            <a:schemeClr val="accent3">
              <a:shade val="42000"/>
            </a:schemeClr>
          </a:solidFill>
          <a:ln w="25400">
            <a:solidFill>
              <a:schemeClr val="lt1"/>
            </a:solidFill>
          </a:ln>
          <a:effectLst/>
          <a:sp3d contourW="25400">
            <a:contourClr>
              <a:schemeClr val="lt1"/>
            </a:contourClr>
          </a:sp3d>
        </c:spPr>
      </c:pivotFmt>
      <c:pivotFmt>
        <c:idx val="11"/>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3">
              <a:tint val="43000"/>
            </a:schemeClr>
          </a:solidFill>
          <a:ln w="25400">
            <a:solidFill>
              <a:schemeClr val="lt1"/>
            </a:solidFill>
          </a:ln>
          <a:effectLst/>
          <a:sp3d contourW="25400">
            <a:contourClr>
              <a:schemeClr val="lt1"/>
            </a:contourClr>
          </a:sp3d>
        </c:spPr>
      </c:pivotFmt>
      <c:pivotFmt>
        <c:idx val="13"/>
        <c:spPr>
          <a:solidFill>
            <a:schemeClr val="accent3">
              <a:tint val="56000"/>
            </a:schemeClr>
          </a:solidFill>
          <a:ln w="25400">
            <a:solidFill>
              <a:schemeClr val="lt1"/>
            </a:solidFill>
          </a:ln>
          <a:effectLst/>
          <a:sp3d contourW="25400">
            <a:contourClr>
              <a:schemeClr val="lt1"/>
            </a:contourClr>
          </a:sp3d>
        </c:spPr>
      </c:pivotFmt>
      <c:pivotFmt>
        <c:idx val="14"/>
        <c:spPr>
          <a:solidFill>
            <a:schemeClr val="accent3">
              <a:tint val="69000"/>
            </a:schemeClr>
          </a:solidFill>
          <a:ln w="25400">
            <a:solidFill>
              <a:schemeClr val="lt1"/>
            </a:solidFill>
          </a:ln>
          <a:effectLst/>
          <a:sp3d contourW="25400">
            <a:contourClr>
              <a:schemeClr val="lt1"/>
            </a:contourClr>
          </a:sp3d>
        </c:spPr>
      </c:pivotFmt>
      <c:pivotFmt>
        <c:idx val="15"/>
        <c:spPr>
          <a:solidFill>
            <a:schemeClr val="accent3">
              <a:tint val="81000"/>
            </a:schemeClr>
          </a:solidFill>
          <a:ln w="25400">
            <a:solidFill>
              <a:schemeClr val="lt1"/>
            </a:solidFill>
          </a:ln>
          <a:effectLst/>
          <a:sp3d contourW="25400">
            <a:contourClr>
              <a:schemeClr val="lt1"/>
            </a:contourClr>
          </a:sp3d>
        </c:spPr>
      </c:pivotFmt>
      <c:pivotFmt>
        <c:idx val="16"/>
        <c:spPr>
          <a:solidFill>
            <a:schemeClr val="accent3">
              <a:tint val="94000"/>
            </a:schemeClr>
          </a:solidFill>
          <a:ln w="25400">
            <a:solidFill>
              <a:schemeClr val="lt1"/>
            </a:solidFill>
          </a:ln>
          <a:effectLst/>
          <a:sp3d contourW="25400">
            <a:contourClr>
              <a:schemeClr val="lt1"/>
            </a:contourClr>
          </a:sp3d>
        </c:spPr>
      </c:pivotFmt>
      <c:pivotFmt>
        <c:idx val="17"/>
        <c:spPr>
          <a:solidFill>
            <a:schemeClr val="accent3">
              <a:shade val="93000"/>
            </a:schemeClr>
          </a:solidFill>
          <a:ln w="25400">
            <a:solidFill>
              <a:schemeClr val="lt1"/>
            </a:solidFill>
          </a:ln>
          <a:effectLst/>
          <a:sp3d contourW="25400">
            <a:contourClr>
              <a:schemeClr val="lt1"/>
            </a:contourClr>
          </a:sp3d>
        </c:spPr>
      </c:pivotFmt>
      <c:pivotFmt>
        <c:idx val="18"/>
        <c:spPr>
          <a:solidFill>
            <a:schemeClr val="accent3">
              <a:shade val="80000"/>
            </a:schemeClr>
          </a:solidFill>
          <a:ln w="25400">
            <a:solidFill>
              <a:schemeClr val="lt1"/>
            </a:solidFill>
          </a:ln>
          <a:effectLst/>
          <a:sp3d contourW="25400">
            <a:contourClr>
              <a:schemeClr val="lt1"/>
            </a:contourClr>
          </a:sp3d>
        </c:spPr>
      </c:pivotFmt>
      <c:pivotFmt>
        <c:idx val="19"/>
        <c:spPr>
          <a:solidFill>
            <a:schemeClr val="accent3">
              <a:shade val="68000"/>
            </a:schemeClr>
          </a:solidFill>
          <a:ln w="25400">
            <a:solidFill>
              <a:schemeClr val="lt1"/>
            </a:solidFill>
          </a:ln>
          <a:effectLst/>
          <a:sp3d contourW="25400">
            <a:contourClr>
              <a:schemeClr val="lt1"/>
            </a:contourClr>
          </a:sp3d>
        </c:spPr>
      </c:pivotFmt>
      <c:pivotFmt>
        <c:idx val="20"/>
        <c:spPr>
          <a:solidFill>
            <a:schemeClr val="accent3">
              <a:shade val="55000"/>
            </a:schemeClr>
          </a:solidFill>
          <a:ln w="25400">
            <a:solidFill>
              <a:schemeClr val="lt1"/>
            </a:solidFill>
          </a:ln>
          <a:effectLst/>
          <a:sp3d contourW="25400">
            <a:contourClr>
              <a:schemeClr val="lt1"/>
            </a:contourClr>
          </a:sp3d>
        </c:spPr>
      </c:pivotFmt>
      <c:pivotFmt>
        <c:idx val="21"/>
        <c:spPr>
          <a:solidFill>
            <a:schemeClr val="accent3">
              <a:shade val="42000"/>
            </a:schemeClr>
          </a:solidFill>
          <a:ln w="25400">
            <a:solidFill>
              <a:schemeClr val="lt1"/>
            </a:solidFill>
          </a:ln>
          <a:effectLst/>
          <a:sp3d contourW="25400">
            <a:contourClr>
              <a:schemeClr val="lt1"/>
            </a:contourClr>
          </a:sp3d>
        </c:spPr>
      </c:pivotFmt>
      <c:pivotFmt>
        <c:idx val="22"/>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3">
              <a:tint val="43000"/>
            </a:schemeClr>
          </a:solidFill>
          <a:ln w="25400">
            <a:solidFill>
              <a:schemeClr val="lt1"/>
            </a:solidFill>
          </a:ln>
          <a:effectLst/>
          <a:sp3d contourW="25400">
            <a:contourClr>
              <a:schemeClr val="lt1"/>
            </a:contourClr>
          </a:sp3d>
        </c:spPr>
      </c:pivotFmt>
      <c:pivotFmt>
        <c:idx val="24"/>
        <c:spPr>
          <a:solidFill>
            <a:schemeClr val="accent3">
              <a:tint val="56000"/>
            </a:schemeClr>
          </a:solidFill>
          <a:ln w="25400">
            <a:solidFill>
              <a:schemeClr val="lt1"/>
            </a:solidFill>
          </a:ln>
          <a:effectLst/>
          <a:sp3d contourW="25400">
            <a:contourClr>
              <a:schemeClr val="lt1"/>
            </a:contourClr>
          </a:sp3d>
        </c:spPr>
      </c:pivotFmt>
      <c:pivotFmt>
        <c:idx val="25"/>
        <c:spPr>
          <a:solidFill>
            <a:schemeClr val="accent3">
              <a:tint val="69000"/>
            </a:schemeClr>
          </a:solidFill>
          <a:ln w="25400">
            <a:solidFill>
              <a:schemeClr val="lt1"/>
            </a:solidFill>
          </a:ln>
          <a:effectLst/>
          <a:sp3d contourW="25400">
            <a:contourClr>
              <a:schemeClr val="lt1"/>
            </a:contourClr>
          </a:sp3d>
        </c:spPr>
      </c:pivotFmt>
      <c:pivotFmt>
        <c:idx val="26"/>
        <c:spPr>
          <a:solidFill>
            <a:schemeClr val="accent3">
              <a:tint val="81000"/>
            </a:schemeClr>
          </a:solidFill>
          <a:ln w="25400">
            <a:solidFill>
              <a:schemeClr val="lt1"/>
            </a:solidFill>
          </a:ln>
          <a:effectLst/>
          <a:sp3d contourW="25400">
            <a:contourClr>
              <a:schemeClr val="lt1"/>
            </a:contourClr>
          </a:sp3d>
        </c:spPr>
      </c:pivotFmt>
      <c:pivotFmt>
        <c:idx val="27"/>
        <c:spPr>
          <a:solidFill>
            <a:schemeClr val="accent3">
              <a:tint val="94000"/>
            </a:schemeClr>
          </a:solidFill>
          <a:ln w="25400">
            <a:solidFill>
              <a:schemeClr val="lt1"/>
            </a:solidFill>
          </a:ln>
          <a:effectLst/>
          <a:sp3d contourW="25400">
            <a:contourClr>
              <a:schemeClr val="lt1"/>
            </a:contourClr>
          </a:sp3d>
        </c:spPr>
      </c:pivotFmt>
      <c:pivotFmt>
        <c:idx val="28"/>
        <c:spPr>
          <a:solidFill>
            <a:schemeClr val="accent3">
              <a:shade val="93000"/>
            </a:schemeClr>
          </a:solidFill>
          <a:ln w="25400">
            <a:solidFill>
              <a:schemeClr val="lt1"/>
            </a:solidFill>
          </a:ln>
          <a:effectLst/>
          <a:sp3d contourW="25400">
            <a:contourClr>
              <a:schemeClr val="lt1"/>
            </a:contourClr>
          </a:sp3d>
        </c:spPr>
      </c:pivotFmt>
      <c:pivotFmt>
        <c:idx val="29"/>
        <c:spPr>
          <a:solidFill>
            <a:schemeClr val="accent3">
              <a:shade val="80000"/>
            </a:schemeClr>
          </a:solidFill>
          <a:ln w="25400">
            <a:solidFill>
              <a:schemeClr val="lt1"/>
            </a:solidFill>
          </a:ln>
          <a:effectLst/>
          <a:sp3d contourW="25400">
            <a:contourClr>
              <a:schemeClr val="lt1"/>
            </a:contourClr>
          </a:sp3d>
        </c:spPr>
      </c:pivotFmt>
      <c:pivotFmt>
        <c:idx val="30"/>
        <c:spPr>
          <a:solidFill>
            <a:schemeClr val="accent3">
              <a:shade val="68000"/>
            </a:schemeClr>
          </a:solidFill>
          <a:ln w="25400">
            <a:solidFill>
              <a:schemeClr val="lt1"/>
            </a:solidFill>
          </a:ln>
          <a:effectLst/>
          <a:sp3d contourW="25400">
            <a:contourClr>
              <a:schemeClr val="lt1"/>
            </a:contourClr>
          </a:sp3d>
        </c:spPr>
      </c:pivotFmt>
      <c:pivotFmt>
        <c:idx val="31"/>
        <c:spPr>
          <a:solidFill>
            <a:schemeClr val="accent3">
              <a:shade val="55000"/>
            </a:schemeClr>
          </a:solidFill>
          <a:ln w="25400">
            <a:solidFill>
              <a:schemeClr val="lt1"/>
            </a:solidFill>
          </a:ln>
          <a:effectLst/>
          <a:sp3d contourW="25400">
            <a:contourClr>
              <a:schemeClr val="lt1"/>
            </a:contourClr>
          </a:sp3d>
        </c:spPr>
      </c:pivotFmt>
      <c:pivotFmt>
        <c:idx val="32"/>
        <c:spPr>
          <a:solidFill>
            <a:schemeClr val="accent3">
              <a:shade val="42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I'!$C$38</c:f>
              <c:strCache>
                <c:ptCount val="1"/>
                <c:pt idx="0">
                  <c:v>Total</c:v>
                </c:pt>
              </c:strCache>
            </c:strRef>
          </c:tx>
          <c:dPt>
            <c:idx val="0"/>
            <c:bubble3D val="0"/>
            <c:spPr>
              <a:solidFill>
                <a:schemeClr val="accent3">
                  <a:tint val="4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101A-412E-94CD-F0EF4C0B4A47}"/>
              </c:ext>
            </c:extLst>
          </c:dPt>
          <c:dPt>
            <c:idx val="1"/>
            <c:bubble3D val="0"/>
            <c:spPr>
              <a:solidFill>
                <a:schemeClr val="accent3">
                  <a:tint val="5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101A-412E-94CD-F0EF4C0B4A47}"/>
              </c:ext>
            </c:extLst>
          </c:dPt>
          <c:dPt>
            <c:idx val="2"/>
            <c:bubble3D val="0"/>
            <c:spPr>
              <a:solidFill>
                <a:schemeClr val="accent3">
                  <a:tint val="69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101A-412E-94CD-F0EF4C0B4A47}"/>
              </c:ext>
            </c:extLst>
          </c:dPt>
          <c:dPt>
            <c:idx val="3"/>
            <c:bubble3D val="0"/>
            <c:spPr>
              <a:solidFill>
                <a:schemeClr val="accent3">
                  <a:tint val="81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101A-412E-94CD-F0EF4C0B4A47}"/>
              </c:ext>
            </c:extLst>
          </c:dPt>
          <c:dPt>
            <c:idx val="4"/>
            <c:bubble3D val="0"/>
            <c:spPr>
              <a:solidFill>
                <a:schemeClr val="accent3">
                  <a:tint val="9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101A-412E-94CD-F0EF4C0B4A47}"/>
              </c:ext>
            </c:extLst>
          </c:dPt>
          <c:dPt>
            <c:idx val="5"/>
            <c:bubble3D val="0"/>
            <c:spPr>
              <a:solidFill>
                <a:schemeClr val="accent3">
                  <a:shade val="9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101A-412E-94CD-F0EF4C0B4A47}"/>
              </c:ext>
            </c:extLst>
          </c:dPt>
          <c:dPt>
            <c:idx val="6"/>
            <c:bubble3D val="0"/>
            <c:spPr>
              <a:solidFill>
                <a:schemeClr val="accent3">
                  <a:shade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101A-412E-94CD-F0EF4C0B4A47}"/>
              </c:ext>
            </c:extLst>
          </c:dPt>
          <c:dPt>
            <c:idx val="7"/>
            <c:bubble3D val="0"/>
            <c:spPr>
              <a:solidFill>
                <a:schemeClr val="accent3">
                  <a:shade val="6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101A-412E-94CD-F0EF4C0B4A47}"/>
              </c:ext>
            </c:extLst>
          </c:dPt>
          <c:dPt>
            <c:idx val="8"/>
            <c:bubble3D val="0"/>
            <c:spPr>
              <a:solidFill>
                <a:schemeClr val="accent3">
                  <a:shade val="5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101A-412E-94CD-F0EF4C0B4A47}"/>
              </c:ext>
            </c:extLst>
          </c:dPt>
          <c:dPt>
            <c:idx val="9"/>
            <c:bubble3D val="0"/>
            <c:spPr>
              <a:solidFill>
                <a:schemeClr val="accent3">
                  <a:shade val="42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101A-412E-94CD-F0EF4C0B4A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I'!$B$39:$B$49</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I'!$C$39:$C$49</c:f>
              <c:numCache>
                <c:formatCode>0.00%</c:formatCode>
                <c:ptCount val="10"/>
                <c:pt idx="0">
                  <c:v>6.4393939393939392E-2</c:v>
                </c:pt>
                <c:pt idx="1">
                  <c:v>0.21590909090909091</c:v>
                </c:pt>
                <c:pt idx="2">
                  <c:v>0.15909090909090909</c:v>
                </c:pt>
                <c:pt idx="3">
                  <c:v>2.2727272727272728E-2</c:v>
                </c:pt>
                <c:pt idx="4">
                  <c:v>0.26893939393939392</c:v>
                </c:pt>
                <c:pt idx="5">
                  <c:v>0.13636363636363635</c:v>
                </c:pt>
                <c:pt idx="6">
                  <c:v>3.787878787878788E-2</c:v>
                </c:pt>
                <c:pt idx="7">
                  <c:v>3.787878787878788E-3</c:v>
                </c:pt>
                <c:pt idx="8">
                  <c:v>7.575757575757576E-2</c:v>
                </c:pt>
                <c:pt idx="9">
                  <c:v>1.5151515151515152E-2</c:v>
                </c:pt>
              </c:numCache>
            </c:numRef>
          </c:val>
          <c:extLst>
            <c:ext xmlns:c16="http://schemas.microsoft.com/office/drawing/2014/chart" uri="{C3380CC4-5D6E-409C-BE32-E72D297353CC}">
              <c16:uniqueId val="{00000014-101A-412E-94CD-F0EF4C0B4A47}"/>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Prior to the COVID-19 crisis, were you able to work from home?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pivotFmt>
      <c:pivotFmt>
        <c:idx val="2"/>
        <c:spPr>
          <a:solidFill>
            <a:schemeClr val="accent3"/>
          </a:solidFill>
          <a:ln>
            <a:noFill/>
          </a:ln>
          <a:effectLst/>
        </c:spPr>
        <c:marker>
          <c:symbol val="none"/>
        </c:marker>
      </c:pivotFmt>
      <c:pivotFmt>
        <c:idx val="3"/>
        <c:spPr>
          <a:solidFill>
            <a:schemeClr val="accent3"/>
          </a:solidFill>
          <a:ln>
            <a:noFill/>
          </a:ln>
          <a:effectLst/>
        </c:spPr>
        <c:marker>
          <c:symbol val="none"/>
        </c:marker>
      </c:pivotFmt>
      <c:pivotFmt>
        <c:idx val="4"/>
        <c:spPr>
          <a:solidFill>
            <a:schemeClr val="accent3"/>
          </a:solidFill>
          <a:ln>
            <a:noFill/>
          </a:ln>
          <a:effectLst/>
        </c:spPr>
        <c:marker>
          <c:symbol val="none"/>
        </c:marker>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 I'!$N$4:$N$5</c:f>
              <c:strCache>
                <c:ptCount val="1"/>
                <c:pt idx="0">
                  <c:v>No</c:v>
                </c:pt>
              </c:strCache>
            </c:strRef>
          </c:tx>
          <c:spPr>
            <a:solidFill>
              <a:schemeClr val="accent3">
                <a:tint val="77000"/>
              </a:schemeClr>
            </a:solidFill>
            <a:ln>
              <a:noFill/>
            </a:ln>
            <a:effectLst/>
          </c:spPr>
          <c:invertIfNegative val="0"/>
          <c:cat>
            <c:strRef>
              <c:f>'Analysis I'!$M$6:$M$16</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I'!$N$6:$N$16</c:f>
              <c:numCache>
                <c:formatCode>General</c:formatCode>
                <c:ptCount val="10"/>
                <c:pt idx="0">
                  <c:v>8</c:v>
                </c:pt>
                <c:pt idx="1">
                  <c:v>5</c:v>
                </c:pt>
                <c:pt idx="2">
                  <c:v>19</c:v>
                </c:pt>
                <c:pt idx="3">
                  <c:v>3</c:v>
                </c:pt>
                <c:pt idx="4">
                  <c:v>11</c:v>
                </c:pt>
                <c:pt idx="5">
                  <c:v>5</c:v>
                </c:pt>
                <c:pt idx="6">
                  <c:v>5</c:v>
                </c:pt>
                <c:pt idx="8">
                  <c:v>4</c:v>
                </c:pt>
                <c:pt idx="9">
                  <c:v>3</c:v>
                </c:pt>
              </c:numCache>
            </c:numRef>
          </c:val>
          <c:extLst>
            <c:ext xmlns:c16="http://schemas.microsoft.com/office/drawing/2014/chart" uri="{C3380CC4-5D6E-409C-BE32-E72D297353CC}">
              <c16:uniqueId val="{00000000-8A82-453B-93F0-9E2CEF1E2BAB}"/>
            </c:ext>
          </c:extLst>
        </c:ser>
        <c:ser>
          <c:idx val="1"/>
          <c:order val="1"/>
          <c:tx>
            <c:strRef>
              <c:f>'Analysis I'!$O$4:$O$5</c:f>
              <c:strCache>
                <c:ptCount val="1"/>
                <c:pt idx="0">
                  <c:v>Yes</c:v>
                </c:pt>
              </c:strCache>
            </c:strRef>
          </c:tx>
          <c:spPr>
            <a:solidFill>
              <a:schemeClr val="accent3">
                <a:shade val="76000"/>
              </a:schemeClr>
            </a:solidFill>
            <a:ln>
              <a:noFill/>
            </a:ln>
            <a:effectLst/>
          </c:spPr>
          <c:invertIfNegative val="0"/>
          <c:cat>
            <c:strRef>
              <c:f>'Analysis I'!$M$6:$M$16</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I'!$O$6:$O$16</c:f>
              <c:numCache>
                <c:formatCode>General</c:formatCode>
                <c:ptCount val="10"/>
                <c:pt idx="0">
                  <c:v>9</c:v>
                </c:pt>
                <c:pt idx="1">
                  <c:v>52</c:v>
                </c:pt>
                <c:pt idx="2">
                  <c:v>23</c:v>
                </c:pt>
                <c:pt idx="3">
                  <c:v>3</c:v>
                </c:pt>
                <c:pt idx="4">
                  <c:v>60</c:v>
                </c:pt>
                <c:pt idx="5">
                  <c:v>31</c:v>
                </c:pt>
                <c:pt idx="6">
                  <c:v>5</c:v>
                </c:pt>
                <c:pt idx="7">
                  <c:v>1</c:v>
                </c:pt>
                <c:pt idx="8">
                  <c:v>16</c:v>
                </c:pt>
                <c:pt idx="9">
                  <c:v>1</c:v>
                </c:pt>
              </c:numCache>
            </c:numRef>
          </c:val>
          <c:extLst>
            <c:ext xmlns:c16="http://schemas.microsoft.com/office/drawing/2014/chart" uri="{C3380CC4-5D6E-409C-BE32-E72D297353CC}">
              <c16:uniqueId val="{00000001-8A82-453B-93F0-9E2CEF1E2BAB}"/>
            </c:ext>
          </c:extLst>
        </c:ser>
        <c:dLbls>
          <c:showLegendKey val="0"/>
          <c:showVal val="0"/>
          <c:showCatName val="0"/>
          <c:showSerName val="0"/>
          <c:showPercent val="0"/>
          <c:showBubbleSize val="0"/>
        </c:dLbls>
        <c:gapWidth val="55"/>
        <c:overlap val="100"/>
        <c:axId val="2061018943"/>
        <c:axId val="1821593903"/>
      </c:barChart>
      <c:catAx>
        <c:axId val="2061018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593903"/>
        <c:crosses val="autoZero"/>
        <c:auto val="1"/>
        <c:lblAlgn val="ctr"/>
        <c:lblOffset val="100"/>
        <c:noMultiLvlLbl val="0"/>
      </c:catAx>
      <c:valAx>
        <c:axId val="1821593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018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I!PivotTable7</c:name>
    <c:fmtId val="15"/>
  </c:pivotSource>
  <c:chart>
    <c:autoTitleDeleted val="1"/>
    <c:pivotFmts>
      <c:pivotFmt>
        <c:idx val="0"/>
        <c:spPr>
          <a:solidFill>
            <a:schemeClr val="accent3"/>
          </a:solidFill>
          <a:ln>
            <a:noFill/>
          </a:ln>
          <a:effectLst/>
        </c:spPr>
        <c:marker>
          <c:symbol val="none"/>
        </c:marker>
      </c:pivotFmt>
      <c:pivotFmt>
        <c:idx val="1"/>
        <c:spPr>
          <a:solidFill>
            <a:schemeClr val="accent3"/>
          </a:solidFill>
          <a:ln>
            <a:noFill/>
          </a:ln>
          <a:effectLst/>
        </c:spPr>
        <c:marker>
          <c:symbol val="none"/>
        </c:marker>
      </c:pivotFmt>
      <c:pivotFmt>
        <c:idx val="2"/>
        <c:spPr>
          <a:solidFill>
            <a:schemeClr val="accent3"/>
          </a:solidFill>
          <a:ln>
            <a:noFill/>
          </a:ln>
          <a:effectLst/>
        </c:spPr>
        <c:marker>
          <c:symbol val="none"/>
        </c:marker>
      </c:pivotFmt>
      <c:pivotFmt>
        <c:idx val="3"/>
        <c:spPr>
          <a:solidFill>
            <a:schemeClr val="accent3"/>
          </a:solidFill>
          <a:ln>
            <a:noFill/>
          </a:ln>
          <a:effectLst/>
        </c:spPr>
        <c:marker>
          <c:symbol val="none"/>
        </c:marker>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I'!$N$19:$N$20</c:f>
              <c:strCache>
                <c:ptCount val="1"/>
                <c:pt idx="0">
                  <c:v>No</c:v>
                </c:pt>
              </c:strCache>
            </c:strRef>
          </c:tx>
          <c:spPr>
            <a:solidFill>
              <a:schemeClr val="accent3">
                <a:tint val="77000"/>
              </a:schemeClr>
            </a:solidFill>
            <a:ln>
              <a:noFill/>
            </a:ln>
            <a:effectLst/>
          </c:spPr>
          <c:invertIfNegative val="0"/>
          <c:cat>
            <c:strRef>
              <c:f>'Analysis I'!$M$21:$M$26</c:f>
              <c:strCache>
                <c:ptCount val="5"/>
                <c:pt idx="0">
                  <c:v>IT professional</c:v>
                </c:pt>
                <c:pt idx="1">
                  <c:v>Manager</c:v>
                </c:pt>
                <c:pt idx="2">
                  <c:v>Other</c:v>
                </c:pt>
                <c:pt idx="3">
                  <c:v>Researcher</c:v>
                </c:pt>
                <c:pt idx="4">
                  <c:v>Security professional</c:v>
                </c:pt>
              </c:strCache>
            </c:strRef>
          </c:cat>
          <c:val>
            <c:numRef>
              <c:f>'Analysis I'!$N$21:$N$26</c:f>
              <c:numCache>
                <c:formatCode>General</c:formatCode>
                <c:ptCount val="5"/>
                <c:pt idx="0">
                  <c:v>10</c:v>
                </c:pt>
                <c:pt idx="1">
                  <c:v>15</c:v>
                </c:pt>
                <c:pt idx="2">
                  <c:v>31</c:v>
                </c:pt>
                <c:pt idx="3">
                  <c:v>7</c:v>
                </c:pt>
              </c:numCache>
            </c:numRef>
          </c:val>
          <c:extLst>
            <c:ext xmlns:c16="http://schemas.microsoft.com/office/drawing/2014/chart" uri="{C3380CC4-5D6E-409C-BE32-E72D297353CC}">
              <c16:uniqueId val="{00000000-D700-4DB8-B93A-85A6357328F0}"/>
            </c:ext>
          </c:extLst>
        </c:ser>
        <c:ser>
          <c:idx val="1"/>
          <c:order val="1"/>
          <c:tx>
            <c:strRef>
              <c:f>'Analysis I'!$O$19:$O$20</c:f>
              <c:strCache>
                <c:ptCount val="1"/>
                <c:pt idx="0">
                  <c:v>Yes</c:v>
                </c:pt>
              </c:strCache>
            </c:strRef>
          </c:tx>
          <c:spPr>
            <a:solidFill>
              <a:schemeClr val="accent3">
                <a:shade val="76000"/>
              </a:schemeClr>
            </a:solidFill>
            <a:ln>
              <a:noFill/>
            </a:ln>
            <a:effectLst/>
          </c:spPr>
          <c:invertIfNegative val="0"/>
          <c:cat>
            <c:strRef>
              <c:f>'Analysis I'!$M$21:$M$26</c:f>
              <c:strCache>
                <c:ptCount val="5"/>
                <c:pt idx="0">
                  <c:v>IT professional</c:v>
                </c:pt>
                <c:pt idx="1">
                  <c:v>Manager</c:v>
                </c:pt>
                <c:pt idx="2">
                  <c:v>Other</c:v>
                </c:pt>
                <c:pt idx="3">
                  <c:v>Researcher</c:v>
                </c:pt>
                <c:pt idx="4">
                  <c:v>Security professional</c:v>
                </c:pt>
              </c:strCache>
            </c:strRef>
          </c:cat>
          <c:val>
            <c:numRef>
              <c:f>'Analysis I'!$O$21:$O$26</c:f>
              <c:numCache>
                <c:formatCode>General</c:formatCode>
                <c:ptCount val="5"/>
                <c:pt idx="0">
                  <c:v>58</c:v>
                </c:pt>
                <c:pt idx="1">
                  <c:v>48</c:v>
                </c:pt>
                <c:pt idx="2">
                  <c:v>49</c:v>
                </c:pt>
                <c:pt idx="3">
                  <c:v>41</c:v>
                </c:pt>
                <c:pt idx="4">
                  <c:v>5</c:v>
                </c:pt>
              </c:numCache>
            </c:numRef>
          </c:val>
          <c:extLst>
            <c:ext xmlns:c16="http://schemas.microsoft.com/office/drawing/2014/chart" uri="{C3380CC4-5D6E-409C-BE32-E72D297353CC}">
              <c16:uniqueId val="{00000001-D700-4DB8-B93A-85A6357328F0}"/>
            </c:ext>
          </c:extLst>
        </c:ser>
        <c:dLbls>
          <c:showLegendKey val="0"/>
          <c:showVal val="0"/>
          <c:showCatName val="0"/>
          <c:showSerName val="0"/>
          <c:showPercent val="0"/>
          <c:showBubbleSize val="0"/>
        </c:dLbls>
        <c:gapWidth val="150"/>
        <c:axId val="1746068911"/>
        <c:axId val="1811049631"/>
      </c:barChart>
      <c:catAx>
        <c:axId val="17460689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49631"/>
        <c:crosses val="autoZero"/>
        <c:auto val="1"/>
        <c:lblAlgn val="ctr"/>
        <c:lblOffset val="100"/>
        <c:noMultiLvlLbl val="0"/>
      </c:catAx>
      <c:valAx>
        <c:axId val="18110496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06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I!PivotTable8</c:name>
    <c:fmtId val="10"/>
  </c:pivotSource>
  <c:chart>
    <c:autoTitleDeleted val="1"/>
    <c:pivotFmts>
      <c:pivotFmt>
        <c:idx val="0"/>
        <c:spPr>
          <a:solidFill>
            <a:schemeClr val="accent3"/>
          </a:solidFill>
          <a:ln>
            <a:noFill/>
          </a:ln>
          <a:effectLst/>
        </c:spPr>
        <c:marker>
          <c:symbol val="none"/>
        </c:marker>
      </c:pivotFmt>
      <c:pivotFmt>
        <c:idx val="1"/>
        <c:spPr>
          <a:solidFill>
            <a:schemeClr val="accent3"/>
          </a:solidFill>
          <a:ln>
            <a:noFill/>
          </a:ln>
          <a:effectLst/>
        </c:spPr>
        <c:marker>
          <c:symbol val="none"/>
        </c:marker>
      </c:pivotFmt>
      <c:pivotFmt>
        <c:idx val="2"/>
        <c:spPr>
          <a:solidFill>
            <a:schemeClr val="accent3"/>
          </a:solidFill>
          <a:ln>
            <a:noFill/>
          </a:ln>
          <a:effectLst/>
        </c:spPr>
        <c:marker>
          <c:symbol val="none"/>
        </c:marker>
      </c:pivotFmt>
      <c:pivotFmt>
        <c:idx val="3"/>
        <c:spPr>
          <a:solidFill>
            <a:schemeClr val="accent3"/>
          </a:solidFill>
          <a:ln>
            <a:noFill/>
          </a:ln>
          <a:effectLst/>
        </c:spPr>
        <c:marker>
          <c:symbol val="none"/>
        </c:marker>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 I'!$V$4:$V$5</c:f>
              <c:strCache>
                <c:ptCount val="1"/>
                <c:pt idx="0">
                  <c:v>No</c:v>
                </c:pt>
              </c:strCache>
            </c:strRef>
          </c:tx>
          <c:spPr>
            <a:solidFill>
              <a:schemeClr val="accent3">
                <a:tint val="77000"/>
              </a:schemeClr>
            </a:solidFill>
            <a:ln>
              <a:noFill/>
            </a:ln>
            <a:effectLst/>
          </c:spPr>
          <c:invertIfNegative val="0"/>
          <c:cat>
            <c:strRef>
              <c:f>'Analysis I'!$U$6:$U$16</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I'!$V$6:$V$16</c:f>
              <c:numCache>
                <c:formatCode>General</c:formatCode>
                <c:ptCount val="10"/>
                <c:pt idx="0">
                  <c:v>8</c:v>
                </c:pt>
                <c:pt idx="1">
                  <c:v>40</c:v>
                </c:pt>
                <c:pt idx="2">
                  <c:v>18</c:v>
                </c:pt>
                <c:pt idx="3">
                  <c:v>5</c:v>
                </c:pt>
                <c:pt idx="4">
                  <c:v>31</c:v>
                </c:pt>
                <c:pt idx="5">
                  <c:v>23</c:v>
                </c:pt>
                <c:pt idx="6">
                  <c:v>7</c:v>
                </c:pt>
                <c:pt idx="7">
                  <c:v>1</c:v>
                </c:pt>
                <c:pt idx="8">
                  <c:v>6</c:v>
                </c:pt>
                <c:pt idx="9">
                  <c:v>2</c:v>
                </c:pt>
              </c:numCache>
            </c:numRef>
          </c:val>
          <c:extLst>
            <c:ext xmlns:c16="http://schemas.microsoft.com/office/drawing/2014/chart" uri="{C3380CC4-5D6E-409C-BE32-E72D297353CC}">
              <c16:uniqueId val="{00000000-AB51-494F-BE45-C48A0BBC4206}"/>
            </c:ext>
          </c:extLst>
        </c:ser>
        <c:ser>
          <c:idx val="1"/>
          <c:order val="1"/>
          <c:tx>
            <c:strRef>
              <c:f>'Analysis I'!$W$4:$W$5</c:f>
              <c:strCache>
                <c:ptCount val="1"/>
                <c:pt idx="0">
                  <c:v>Yes</c:v>
                </c:pt>
              </c:strCache>
            </c:strRef>
          </c:tx>
          <c:spPr>
            <a:solidFill>
              <a:schemeClr val="accent3">
                <a:shade val="76000"/>
              </a:schemeClr>
            </a:solidFill>
            <a:ln>
              <a:noFill/>
            </a:ln>
            <a:effectLst/>
          </c:spPr>
          <c:invertIfNegative val="0"/>
          <c:cat>
            <c:strRef>
              <c:f>'Analysis I'!$U$6:$U$16</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I'!$W$6:$W$16</c:f>
              <c:numCache>
                <c:formatCode>General</c:formatCode>
                <c:ptCount val="10"/>
                <c:pt idx="0">
                  <c:v>9</c:v>
                </c:pt>
                <c:pt idx="1">
                  <c:v>17</c:v>
                </c:pt>
                <c:pt idx="2">
                  <c:v>24</c:v>
                </c:pt>
                <c:pt idx="3">
                  <c:v>1</c:v>
                </c:pt>
                <c:pt idx="4">
                  <c:v>40</c:v>
                </c:pt>
                <c:pt idx="5">
                  <c:v>13</c:v>
                </c:pt>
                <c:pt idx="6">
                  <c:v>3</c:v>
                </c:pt>
                <c:pt idx="8">
                  <c:v>14</c:v>
                </c:pt>
                <c:pt idx="9">
                  <c:v>2</c:v>
                </c:pt>
              </c:numCache>
            </c:numRef>
          </c:val>
          <c:extLst>
            <c:ext xmlns:c16="http://schemas.microsoft.com/office/drawing/2014/chart" uri="{C3380CC4-5D6E-409C-BE32-E72D297353CC}">
              <c16:uniqueId val="{00000001-AB51-494F-BE45-C48A0BBC4206}"/>
            </c:ext>
          </c:extLst>
        </c:ser>
        <c:dLbls>
          <c:showLegendKey val="0"/>
          <c:showVal val="0"/>
          <c:showCatName val="0"/>
          <c:showSerName val="0"/>
          <c:showPercent val="0"/>
          <c:showBubbleSize val="0"/>
        </c:dLbls>
        <c:gapWidth val="55"/>
        <c:overlap val="100"/>
        <c:axId val="1673154287"/>
        <c:axId val="1983994079"/>
      </c:barChart>
      <c:catAx>
        <c:axId val="1673154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994079"/>
        <c:crosses val="autoZero"/>
        <c:auto val="1"/>
        <c:lblAlgn val="ctr"/>
        <c:lblOffset val="100"/>
        <c:noMultiLvlLbl val="0"/>
      </c:catAx>
      <c:valAx>
        <c:axId val="1983994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154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I!PivotTable1</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US" sz="1800" b="0" i="0" baseline="0">
                <a:effectLst/>
              </a:rPr>
              <a:t>Did you receive any security guidelines from your employer regarding working from home?</a:t>
            </a:r>
            <a:endParaRPr lang="en-US">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I'!$V$19</c:f>
              <c:strCache>
                <c:ptCount val="1"/>
                <c:pt idx="0">
                  <c:v>Total</c:v>
                </c:pt>
              </c:strCache>
            </c:strRef>
          </c:tx>
          <c:dPt>
            <c:idx val="0"/>
            <c:bubble3D val="0"/>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A6B-4C26-A890-41DE697327D3}"/>
              </c:ext>
            </c:extLst>
          </c:dPt>
          <c:dPt>
            <c:idx val="1"/>
            <c:bubble3D val="0"/>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A6B-4C26-A890-41DE697327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I'!$U$20:$U$22</c:f>
              <c:strCache>
                <c:ptCount val="2"/>
                <c:pt idx="0">
                  <c:v>No</c:v>
                </c:pt>
                <c:pt idx="1">
                  <c:v>Yes</c:v>
                </c:pt>
              </c:strCache>
            </c:strRef>
          </c:cat>
          <c:val>
            <c:numRef>
              <c:f>'Analysis I'!$V$20:$V$22</c:f>
              <c:numCache>
                <c:formatCode>General</c:formatCode>
                <c:ptCount val="2"/>
                <c:pt idx="0">
                  <c:v>141</c:v>
                </c:pt>
                <c:pt idx="1">
                  <c:v>123</c:v>
                </c:pt>
              </c:numCache>
            </c:numRef>
          </c:val>
          <c:extLst>
            <c:ext xmlns:c16="http://schemas.microsoft.com/office/drawing/2014/chart" uri="{C3380CC4-5D6E-409C-BE32-E72D297353CC}">
              <c16:uniqueId val="{00000004-AA6B-4C26-A890-41DE697327D3}"/>
            </c:ext>
          </c:extLst>
        </c:ser>
        <c:dLbls>
          <c:showLegendKey val="0"/>
          <c:showVal val="0"/>
          <c:showCatName val="1"/>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I!PivotTable11</c:name>
    <c:fmtId val="12"/>
  </c:pivotSource>
  <c:chart>
    <c:autoTitleDeleted val="1"/>
    <c:pivotFmts>
      <c:pivotFmt>
        <c:idx val="0"/>
        <c:spPr>
          <a:solidFill>
            <a:schemeClr val="accent3"/>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tint val="58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14134712572693109"/>
              <c:y val="-8.2330489938757745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Not managed
</a:t>
                </a:r>
                <a:fld id="{34210248-B6A1-42AC-8E94-3A0A4D615FC9}"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3">
              <a:tint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2.7668159127168024E-2"/>
              <c:y val="0.1925287984835228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a:t>Full managed</a:t>
                </a:r>
                <a:r>
                  <a:rPr lang="en-US" baseline="0"/>
                  <a:t>
</a:t>
                </a:r>
                <a:fld id="{C5B526E3-2387-4C96-9C9C-36E82544F4F8}"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3">
              <a:shade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3.1657660439503979E-2"/>
              <c:y val="-0.1691163604549432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Partly managed
</a:t>
                </a:r>
                <a:fld id="{0DE8D134-614F-48D3-98D5-25D85EC3030C}"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3"/>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3">
              <a:tint val="58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14134712572693109"/>
              <c:y val="-8.2330489938757745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Not managed
</a:t>
                </a:r>
                <a:fld id="{34210248-B6A1-42AC-8E94-3A0A4D615FC9}"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3">
              <a:tint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2.7668159127168024E-2"/>
              <c:y val="0.1925287984835228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a:t>Full managed</a:t>
                </a:r>
                <a:r>
                  <a:rPr lang="en-US" baseline="0"/>
                  <a:t>
</a:t>
                </a:r>
                <a:fld id="{C5B526E3-2387-4C96-9C9C-36E82544F4F8}"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3">
              <a:shade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3.1657660439503979E-2"/>
              <c:y val="-0.1691163604549432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Partly managed
</a:t>
                </a:r>
                <a:fld id="{0DE8D134-614F-48D3-98D5-25D85EC3030C}"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3"/>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3">
              <a:tint val="58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14134712572693109"/>
              <c:y val="-8.2330489938757745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Not managed
</a:t>
                </a:r>
                <a:fld id="{34210248-B6A1-42AC-8E94-3A0A4D615FC9}"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3">
              <a:tint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2.7668159127168024E-2"/>
              <c:y val="0.1925287984835228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a:t>Full managed</a:t>
                </a:r>
                <a:r>
                  <a:rPr lang="en-US" baseline="0"/>
                  <a:t>
</a:t>
                </a:r>
                <a:fld id="{C5B526E3-2387-4C96-9C9C-36E82544F4F8}"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3"/>
        <c:spPr>
          <a:solidFill>
            <a:schemeClr val="accent3">
              <a:shade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3.1657660439503979E-2"/>
              <c:y val="-0.1691163604549432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Partly managed
</a:t>
                </a:r>
                <a:fld id="{0DE8D134-614F-48D3-98D5-25D85EC3030C}"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4"/>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3"/>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3">
              <a:tint val="58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14134712572693109"/>
              <c:y val="-8.2330489938757745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Not managed
</a:t>
                </a:r>
                <a:fld id="{34210248-B6A1-42AC-8E94-3A0A4D615FC9}"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7"/>
        <c:spPr>
          <a:solidFill>
            <a:schemeClr val="accent3">
              <a:tint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2.7668159127168024E-2"/>
              <c:y val="0.1925287984835228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a:t>Full managed</a:t>
                </a:r>
                <a:r>
                  <a:rPr lang="en-US" baseline="0"/>
                  <a:t>
</a:t>
                </a:r>
                <a:fld id="{C5B526E3-2387-4C96-9C9C-36E82544F4F8}"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8"/>
        <c:spPr>
          <a:solidFill>
            <a:schemeClr val="accent3">
              <a:shade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3.1657660439503979E-2"/>
              <c:y val="-0.1691163604549432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Partly managed
</a:t>
                </a:r>
                <a:fld id="{0DE8D134-614F-48D3-98D5-25D85EC3030C}"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9"/>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3"/>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3">
              <a:tint val="58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14134712572693109"/>
              <c:y val="-8.2330489938757745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Not managed
</a:t>
                </a:r>
                <a:fld id="{34210248-B6A1-42AC-8E94-3A0A4D615FC9}"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2"/>
        <c:spPr>
          <a:solidFill>
            <a:schemeClr val="accent3">
              <a:tint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2.7668159127168024E-2"/>
              <c:y val="0.1925287984835228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a:t>Full managed</a:t>
                </a:r>
                <a:r>
                  <a:rPr lang="en-US" baseline="0"/>
                  <a:t>
</a:t>
                </a:r>
                <a:fld id="{C5B526E3-2387-4C96-9C9C-36E82544F4F8}"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3"/>
        <c:spPr>
          <a:solidFill>
            <a:schemeClr val="accent3">
              <a:shade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3.1657660439503979E-2"/>
              <c:y val="-0.1691163604549432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Partly managed
</a:t>
                </a:r>
                <a:fld id="{0DE8D134-614F-48D3-98D5-25D85EC3030C}"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4"/>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3"/>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3">
              <a:tint val="58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14134712572693109"/>
              <c:y val="-8.2330489938757745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Not managed
16%</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3">
              <a:tint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2.7668159127168024E-2"/>
              <c:y val="0.1925287984835228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a:t>Full managed</a:t>
                </a:r>
                <a:r>
                  <a:rPr lang="en-US" baseline="0"/>
                  <a:t>
25%</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3">
              <a:shade val="8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3.1657660439503979E-2"/>
              <c:y val="-0.1691163604549432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Partly managed
23%</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ofPieChart>
        <c:ofPieType val="pie"/>
        <c:varyColors val="1"/>
        <c:ser>
          <c:idx val="0"/>
          <c:order val="0"/>
          <c:tx>
            <c:strRef>
              <c:f>'Analysis I'!$AN$4</c:f>
              <c:strCache>
                <c:ptCount val="1"/>
                <c:pt idx="0">
                  <c:v>Total</c:v>
                </c:pt>
              </c:strCache>
            </c:strRef>
          </c:tx>
          <c:dPt>
            <c:idx val="0"/>
            <c:bubble3D val="0"/>
            <c:spPr>
              <a:solidFill>
                <a:schemeClr val="accent3">
                  <a:tint val="5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D6E-4839-9863-A4FF2C43A7C2}"/>
              </c:ext>
            </c:extLst>
          </c:dPt>
          <c:dPt>
            <c:idx val="1"/>
            <c:bubble3D val="0"/>
            <c:spPr>
              <a:solidFill>
                <a:schemeClr val="accent3">
                  <a:tint val="8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D6E-4839-9863-A4FF2C43A7C2}"/>
              </c:ext>
            </c:extLst>
          </c:dPt>
          <c:dPt>
            <c:idx val="2"/>
            <c:bubble3D val="0"/>
            <c:spPr>
              <a:solidFill>
                <a:schemeClr val="accent3">
                  <a:shade val="8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D6E-4839-9863-A4FF2C43A7C2}"/>
              </c:ext>
            </c:extLst>
          </c:dPt>
          <c:dPt>
            <c:idx val="3"/>
            <c:bubble3D val="0"/>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D6E-4839-9863-A4FF2C43A7C2}"/>
              </c:ext>
            </c:extLst>
          </c:dPt>
          <c:dPt>
            <c:idx val="4"/>
            <c:bubble3D val="0"/>
            <c:spPr>
              <a:solidFill>
                <a:schemeClr val="accent3">
                  <a:shade val="5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5D6E-4839-9863-A4FF2C43A7C2}"/>
              </c:ext>
            </c:extLst>
          </c:dPt>
          <c:dLbls>
            <c:dLbl>
              <c:idx val="0"/>
              <c:layout>
                <c:manualLayout>
                  <c:x val="0.14134712572693109"/>
                  <c:y val="-8.2330489938757745E-2"/>
                </c:manualLayout>
              </c:layout>
              <c:tx>
                <c:rich>
                  <a:bodyPr/>
                  <a:lstStyle/>
                  <a:p>
                    <a:r>
                      <a:rPr lang="en-US" baseline="0"/>
                      <a:t>Not managed
16%</a:t>
                    </a:r>
                  </a:p>
                </c:rich>
              </c:tx>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D6E-4839-9863-A4FF2C43A7C2}"/>
                </c:ext>
              </c:extLst>
            </c:dLbl>
            <c:dLbl>
              <c:idx val="1"/>
              <c:layout>
                <c:manualLayout>
                  <c:x val="-2.7668159127168024E-2"/>
                  <c:y val="0.19252879848352286"/>
                </c:manualLayout>
              </c:layout>
              <c:tx>
                <c:rich>
                  <a:bodyPr/>
                  <a:lstStyle/>
                  <a:p>
                    <a:r>
                      <a:rPr lang="en-US"/>
                      <a:t>Full managed</a:t>
                    </a:r>
                    <a:r>
                      <a:rPr lang="en-US" baseline="0"/>
                      <a:t>
25%</a:t>
                    </a:r>
                  </a:p>
                </c:rich>
              </c:tx>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D6E-4839-9863-A4FF2C43A7C2}"/>
                </c:ext>
              </c:extLst>
            </c:dLbl>
            <c:dLbl>
              <c:idx val="2"/>
              <c:layout>
                <c:manualLayout>
                  <c:x val="-3.1657660439503979E-2"/>
                  <c:y val="-0.16911636045494322"/>
                </c:manualLayout>
              </c:layout>
              <c:tx>
                <c:rich>
                  <a:bodyPr/>
                  <a:lstStyle/>
                  <a:p>
                    <a:r>
                      <a:rPr lang="en-US" baseline="0"/>
                      <a:t>Partly managed
23%</a:t>
                    </a:r>
                  </a:p>
                </c:rich>
              </c:tx>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D6E-4839-9863-A4FF2C43A7C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I'!$AM$5:$AM$9</c:f>
              <c:strCache>
                <c:ptCount val="4"/>
                <c:pt idx="0">
                  <c:v>No</c:v>
                </c:pt>
                <c:pt idx="1">
                  <c:v>Yes, fully</c:v>
                </c:pt>
                <c:pt idx="2">
                  <c:v>Yes, partly</c:v>
                </c:pt>
                <c:pt idx="3">
                  <c:v>Personal Assets</c:v>
                </c:pt>
              </c:strCache>
            </c:strRef>
          </c:cat>
          <c:val>
            <c:numRef>
              <c:f>'Analysis I'!$AN$5:$AN$9</c:f>
              <c:numCache>
                <c:formatCode>General</c:formatCode>
                <c:ptCount val="4"/>
                <c:pt idx="0">
                  <c:v>41</c:v>
                </c:pt>
                <c:pt idx="1">
                  <c:v>67</c:v>
                </c:pt>
                <c:pt idx="2">
                  <c:v>60</c:v>
                </c:pt>
                <c:pt idx="3">
                  <c:v>96</c:v>
                </c:pt>
              </c:numCache>
            </c:numRef>
          </c:val>
          <c:extLst>
            <c:ext xmlns:c16="http://schemas.microsoft.com/office/drawing/2014/chart" uri="{C3380CC4-5D6E-409C-BE32-E72D297353CC}">
              <c16:uniqueId val="{0000000A-5D6E-4839-9863-A4FF2C43A7C2}"/>
            </c:ext>
          </c:extLst>
        </c:ser>
        <c:dLbls>
          <c:dLblPos val="inEnd"/>
          <c:showLegendKey val="0"/>
          <c:showVal val="0"/>
          <c:showCatName val="1"/>
          <c:showSerName val="0"/>
          <c:showPercent val="1"/>
          <c:showBubbleSize val="0"/>
          <c:showLeaderLines val="1"/>
        </c:dLbls>
        <c:gapWidth val="100"/>
        <c:splitType val="val"/>
        <c:splitPos val="9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I!PivotTable15</c:name>
    <c:fmtId val="12"/>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 I'!$AN$38:$AN$39</c:f>
              <c:strCache>
                <c:ptCount val="1"/>
                <c:pt idx="0">
                  <c:v>Personal Assets</c:v>
                </c:pt>
              </c:strCache>
            </c:strRef>
          </c:tx>
          <c:spPr>
            <a:solidFill>
              <a:schemeClr val="accent3">
                <a:tint val="58000"/>
              </a:schemeClr>
            </a:solidFill>
            <a:ln>
              <a:noFill/>
            </a:ln>
            <a:effectLst/>
          </c:spPr>
          <c:invertIfNegative val="0"/>
          <c:cat>
            <c:strRef>
              <c:f>'Analysis I'!$AM$40:$AM$50</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I'!$AN$40:$AN$50</c:f>
              <c:numCache>
                <c:formatCode>General</c:formatCode>
                <c:ptCount val="10"/>
                <c:pt idx="0">
                  <c:v>9</c:v>
                </c:pt>
                <c:pt idx="1">
                  <c:v>31</c:v>
                </c:pt>
                <c:pt idx="2">
                  <c:v>18</c:v>
                </c:pt>
                <c:pt idx="3">
                  <c:v>2</c:v>
                </c:pt>
                <c:pt idx="4">
                  <c:v>15</c:v>
                </c:pt>
                <c:pt idx="5">
                  <c:v>8</c:v>
                </c:pt>
                <c:pt idx="6">
                  <c:v>8</c:v>
                </c:pt>
                <c:pt idx="7">
                  <c:v>1</c:v>
                </c:pt>
                <c:pt idx="8">
                  <c:v>3</c:v>
                </c:pt>
                <c:pt idx="9">
                  <c:v>1</c:v>
                </c:pt>
              </c:numCache>
            </c:numRef>
          </c:val>
          <c:extLst>
            <c:ext xmlns:c16="http://schemas.microsoft.com/office/drawing/2014/chart" uri="{C3380CC4-5D6E-409C-BE32-E72D297353CC}">
              <c16:uniqueId val="{00000000-6097-4D3A-A105-FB465A5E2EB4}"/>
            </c:ext>
          </c:extLst>
        </c:ser>
        <c:ser>
          <c:idx val="1"/>
          <c:order val="1"/>
          <c:tx>
            <c:strRef>
              <c:f>'Analysis I'!$AO$38:$AO$39</c:f>
              <c:strCache>
                <c:ptCount val="1"/>
                <c:pt idx="0">
                  <c:v>Not managed corporate assets</c:v>
                </c:pt>
              </c:strCache>
            </c:strRef>
          </c:tx>
          <c:spPr>
            <a:solidFill>
              <a:schemeClr val="accent3">
                <a:tint val="86000"/>
              </a:schemeClr>
            </a:solidFill>
            <a:ln>
              <a:noFill/>
            </a:ln>
            <a:effectLst/>
          </c:spPr>
          <c:invertIfNegative val="0"/>
          <c:cat>
            <c:strRef>
              <c:f>'Analysis I'!$AM$40:$AM$50</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I'!$AO$40:$AO$50</c:f>
              <c:numCache>
                <c:formatCode>General</c:formatCode>
                <c:ptCount val="10"/>
                <c:pt idx="0">
                  <c:v>3</c:v>
                </c:pt>
                <c:pt idx="1">
                  <c:v>11</c:v>
                </c:pt>
                <c:pt idx="2">
                  <c:v>4</c:v>
                </c:pt>
                <c:pt idx="4">
                  <c:v>11</c:v>
                </c:pt>
                <c:pt idx="5">
                  <c:v>7</c:v>
                </c:pt>
                <c:pt idx="6">
                  <c:v>2</c:v>
                </c:pt>
                <c:pt idx="8">
                  <c:v>2</c:v>
                </c:pt>
                <c:pt idx="9">
                  <c:v>1</c:v>
                </c:pt>
              </c:numCache>
            </c:numRef>
          </c:val>
          <c:extLst>
            <c:ext xmlns:c16="http://schemas.microsoft.com/office/drawing/2014/chart" uri="{C3380CC4-5D6E-409C-BE32-E72D297353CC}">
              <c16:uniqueId val="{00000001-6097-4D3A-A105-FB465A5E2EB4}"/>
            </c:ext>
          </c:extLst>
        </c:ser>
        <c:ser>
          <c:idx val="2"/>
          <c:order val="2"/>
          <c:tx>
            <c:strRef>
              <c:f>'Analysis I'!$AP$38:$AP$39</c:f>
              <c:strCache>
                <c:ptCount val="1"/>
                <c:pt idx="0">
                  <c:v>Partly managed corporate assets</c:v>
                </c:pt>
              </c:strCache>
            </c:strRef>
          </c:tx>
          <c:spPr>
            <a:solidFill>
              <a:schemeClr val="accent3">
                <a:shade val="86000"/>
              </a:schemeClr>
            </a:solidFill>
            <a:ln>
              <a:noFill/>
            </a:ln>
            <a:effectLst/>
          </c:spPr>
          <c:invertIfNegative val="0"/>
          <c:cat>
            <c:strRef>
              <c:f>'Analysis I'!$AM$40:$AM$50</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I'!$AP$40:$AP$50</c:f>
              <c:numCache>
                <c:formatCode>General</c:formatCode>
                <c:ptCount val="10"/>
                <c:pt idx="0">
                  <c:v>1</c:v>
                </c:pt>
                <c:pt idx="1">
                  <c:v>12</c:v>
                </c:pt>
                <c:pt idx="2">
                  <c:v>9</c:v>
                </c:pt>
                <c:pt idx="4">
                  <c:v>24</c:v>
                </c:pt>
                <c:pt idx="5">
                  <c:v>8</c:v>
                </c:pt>
                <c:pt idx="8">
                  <c:v>5</c:v>
                </c:pt>
                <c:pt idx="9">
                  <c:v>1</c:v>
                </c:pt>
              </c:numCache>
            </c:numRef>
          </c:val>
          <c:extLst>
            <c:ext xmlns:c16="http://schemas.microsoft.com/office/drawing/2014/chart" uri="{C3380CC4-5D6E-409C-BE32-E72D297353CC}">
              <c16:uniqueId val="{00000002-6097-4D3A-A105-FB465A5E2EB4}"/>
            </c:ext>
          </c:extLst>
        </c:ser>
        <c:ser>
          <c:idx val="3"/>
          <c:order val="3"/>
          <c:tx>
            <c:strRef>
              <c:f>'Analysis I'!$AQ$38:$AQ$39</c:f>
              <c:strCache>
                <c:ptCount val="1"/>
                <c:pt idx="0">
                  <c:v>Fully managed corporate assets</c:v>
                </c:pt>
              </c:strCache>
            </c:strRef>
          </c:tx>
          <c:spPr>
            <a:solidFill>
              <a:schemeClr val="accent3">
                <a:shade val="58000"/>
              </a:schemeClr>
            </a:solidFill>
            <a:ln>
              <a:noFill/>
            </a:ln>
            <a:effectLst/>
          </c:spPr>
          <c:invertIfNegative val="0"/>
          <c:cat>
            <c:strRef>
              <c:f>'Analysis I'!$AM$40:$AM$50</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I'!$AQ$40:$AQ$50</c:f>
              <c:numCache>
                <c:formatCode>General</c:formatCode>
                <c:ptCount val="10"/>
                <c:pt idx="0">
                  <c:v>4</c:v>
                </c:pt>
                <c:pt idx="1">
                  <c:v>3</c:v>
                </c:pt>
                <c:pt idx="2">
                  <c:v>11</c:v>
                </c:pt>
                <c:pt idx="3">
                  <c:v>4</c:v>
                </c:pt>
                <c:pt idx="4">
                  <c:v>21</c:v>
                </c:pt>
                <c:pt idx="5">
                  <c:v>13</c:v>
                </c:pt>
                <c:pt idx="8">
                  <c:v>10</c:v>
                </c:pt>
                <c:pt idx="9">
                  <c:v>1</c:v>
                </c:pt>
              </c:numCache>
            </c:numRef>
          </c:val>
          <c:extLst>
            <c:ext xmlns:c16="http://schemas.microsoft.com/office/drawing/2014/chart" uri="{C3380CC4-5D6E-409C-BE32-E72D297353CC}">
              <c16:uniqueId val="{00000003-6097-4D3A-A105-FB465A5E2EB4}"/>
            </c:ext>
          </c:extLst>
        </c:ser>
        <c:dLbls>
          <c:showLegendKey val="0"/>
          <c:showVal val="0"/>
          <c:showCatName val="0"/>
          <c:showSerName val="0"/>
          <c:showPercent val="0"/>
          <c:showBubbleSize val="0"/>
        </c:dLbls>
        <c:gapWidth val="75"/>
        <c:overlap val="100"/>
        <c:axId val="591958576"/>
        <c:axId val="591962840"/>
      </c:barChart>
      <c:catAx>
        <c:axId val="59195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62840"/>
        <c:crosses val="autoZero"/>
        <c:auto val="1"/>
        <c:lblAlgn val="ctr"/>
        <c:lblOffset val="100"/>
        <c:noMultiLvlLbl val="0"/>
      </c:catAx>
      <c:valAx>
        <c:axId val="591962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58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col"/>
        <c:grouping val="clustered"/>
        <c:varyColors val="0"/>
        <c:ser>
          <c:idx val="0"/>
          <c:order val="0"/>
          <c:tx>
            <c:strRef>
              <c:f>'Analysis I'!$AM$68</c:f>
              <c:strCache>
                <c:ptCount val="1"/>
                <c:pt idx="0">
                  <c:v>Education &amp; Research</c:v>
                </c:pt>
              </c:strCache>
            </c:strRef>
          </c:tx>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I'!$AN$67:$AO$67</c:f>
              <c:strCache>
                <c:ptCount val="2"/>
                <c:pt idx="0">
                  <c:v>Hard Disk Encryption</c:v>
                </c:pt>
                <c:pt idx="1">
                  <c:v>Two-factor authentication</c:v>
                </c:pt>
              </c:strCache>
            </c:strRef>
          </c:cat>
          <c:val>
            <c:numRef>
              <c:f>'Analysis I'!$AN$68:$AO$68</c:f>
              <c:numCache>
                <c:formatCode>0.00%</c:formatCode>
                <c:ptCount val="2"/>
                <c:pt idx="0">
                  <c:v>0.22807017543859648</c:v>
                </c:pt>
                <c:pt idx="1">
                  <c:v>0.26315789473684209</c:v>
                </c:pt>
              </c:numCache>
            </c:numRef>
          </c:val>
          <c:extLst>
            <c:ext xmlns:c16="http://schemas.microsoft.com/office/drawing/2014/chart" uri="{C3380CC4-5D6E-409C-BE32-E72D297353CC}">
              <c16:uniqueId val="{00000000-555F-424D-8C87-8DB238A0877A}"/>
            </c:ext>
          </c:extLst>
        </c:ser>
        <c:ser>
          <c:idx val="1"/>
          <c:order val="1"/>
          <c:tx>
            <c:strRef>
              <c:f>'Analysis I'!$AM$69</c:f>
              <c:strCache>
                <c:ptCount val="1"/>
                <c:pt idx="0">
                  <c:v>EPES (Electrical Power &amp; Energy Systems)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I'!$AN$67:$AO$67</c:f>
              <c:strCache>
                <c:ptCount val="2"/>
                <c:pt idx="0">
                  <c:v>Hard Disk Encryption</c:v>
                </c:pt>
                <c:pt idx="1">
                  <c:v>Two-factor authentication</c:v>
                </c:pt>
              </c:strCache>
            </c:strRef>
          </c:cat>
          <c:val>
            <c:numRef>
              <c:f>'Analysis I'!$AN$69:$AO$69</c:f>
              <c:numCache>
                <c:formatCode>0.00%</c:formatCode>
                <c:ptCount val="2"/>
                <c:pt idx="0">
                  <c:v>0.11904761904761904</c:v>
                </c:pt>
                <c:pt idx="1">
                  <c:v>0.23809523809523808</c:v>
                </c:pt>
              </c:numCache>
            </c:numRef>
          </c:val>
          <c:extLst>
            <c:ext xmlns:c16="http://schemas.microsoft.com/office/drawing/2014/chart" uri="{C3380CC4-5D6E-409C-BE32-E72D297353CC}">
              <c16:uniqueId val="{00000001-555F-424D-8C87-8DB238A0877A}"/>
            </c:ext>
          </c:extLst>
        </c:ser>
        <c:ser>
          <c:idx val="2"/>
          <c:order val="2"/>
          <c:tx>
            <c:strRef>
              <c:f>'Analysis I'!$AM$70</c:f>
              <c:strCache>
                <c:ptCount val="1"/>
                <c:pt idx="0">
                  <c:v>IT (Information Technology)</c:v>
                </c:pt>
              </c:strCache>
            </c:strRef>
          </c:tx>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I'!$AN$67:$AO$67</c:f>
              <c:strCache>
                <c:ptCount val="2"/>
                <c:pt idx="0">
                  <c:v>Hard Disk Encryption</c:v>
                </c:pt>
                <c:pt idx="1">
                  <c:v>Two-factor authentication</c:v>
                </c:pt>
              </c:strCache>
            </c:strRef>
          </c:cat>
          <c:val>
            <c:numRef>
              <c:f>'Analysis I'!$AN$70:$AO$70</c:f>
              <c:numCache>
                <c:formatCode>0.00%</c:formatCode>
                <c:ptCount val="2"/>
                <c:pt idx="0">
                  <c:v>0.45070422535211269</c:v>
                </c:pt>
                <c:pt idx="1">
                  <c:v>0.25352112676056338</c:v>
                </c:pt>
              </c:numCache>
            </c:numRef>
          </c:val>
          <c:extLst>
            <c:ext xmlns:c16="http://schemas.microsoft.com/office/drawing/2014/chart" uri="{C3380CC4-5D6E-409C-BE32-E72D297353CC}">
              <c16:uniqueId val="{00000002-555F-424D-8C87-8DB238A0877A}"/>
            </c:ext>
          </c:extLst>
        </c:ser>
        <c:dLbls>
          <c:showLegendKey val="0"/>
          <c:showVal val="1"/>
          <c:showCatName val="0"/>
          <c:showSerName val="0"/>
          <c:showPercent val="0"/>
          <c:showBubbleSize val="0"/>
        </c:dLbls>
        <c:gapWidth val="150"/>
        <c:overlap val="-25"/>
        <c:axId val="421473776"/>
        <c:axId val="421469184"/>
      </c:barChart>
      <c:catAx>
        <c:axId val="4214737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469184"/>
        <c:crosses val="autoZero"/>
        <c:auto val="1"/>
        <c:lblAlgn val="ctr"/>
        <c:lblOffset val="100"/>
        <c:noMultiLvlLbl val="0"/>
      </c:catAx>
      <c:valAx>
        <c:axId val="421469184"/>
        <c:scaling>
          <c:orientation val="minMax"/>
        </c:scaling>
        <c:delete val="1"/>
        <c:axPos val="l"/>
        <c:numFmt formatCode="0.00%" sourceLinked="1"/>
        <c:majorTickMark val="none"/>
        <c:minorTickMark val="none"/>
        <c:tickLblPos val="nextTo"/>
        <c:crossAx val="4214737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I!PivotTable13</c:name>
    <c:fmtId val="9"/>
  </c:pivotSource>
  <c:chart>
    <c:autoTitleDeleted val="1"/>
    <c:pivotFmts>
      <c:pivotFmt>
        <c:idx val="0"/>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tint val="54000"/>
            </a:schemeClr>
          </a:solidFill>
          <a:ln w="25400">
            <a:solidFill>
              <a:schemeClr val="lt1"/>
            </a:solidFill>
          </a:ln>
          <a:effectLst/>
          <a:sp3d contourW="25400">
            <a:contourClr>
              <a:schemeClr val="lt1"/>
            </a:contourClr>
          </a:sp3d>
        </c:spPr>
        <c:dLbl>
          <c:idx val="0"/>
          <c:layout>
            <c:manualLayout>
              <c:x val="0.20580656960498567"/>
              <c:y val="-0.247592460033404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9A903D2F-9B7F-4586-9D06-9C3304C1E283}" type="CATEGORYNAME">
                  <a:rPr lang="en-US"/>
                  <a:pPr>
                    <a:defRPr/>
                  </a:pPr>
                  <a:t>[CATEGORY NAME]</a:t>
                </a:fld>
                <a:r>
                  <a:rPr lang="en-US" baseline="0"/>
                  <a:t>
</a:t>
                </a:r>
                <a:fld id="{2919D819-094F-4980-B9DD-2B9EAC1F4FFF}"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5732650552482988"/>
                  <c:h val="0.19623167657402507"/>
                </c:manualLayout>
              </c15:layout>
              <c15:dlblFieldTable/>
              <c15:showDataLabelsRange val="0"/>
            </c:ext>
          </c:extLst>
        </c:dLbl>
      </c:pivotFmt>
      <c:pivotFmt>
        <c:idx val="2"/>
        <c:spPr>
          <a:solidFill>
            <a:schemeClr val="accent3">
              <a:shade val="53000"/>
            </a:schemeClr>
          </a:solidFill>
          <a:ln w="25400">
            <a:solidFill>
              <a:schemeClr val="lt1"/>
            </a:solidFill>
          </a:ln>
          <a:effectLst/>
          <a:sp3d contourW="25400">
            <a:contourClr>
              <a:schemeClr val="lt1"/>
            </a:contourClr>
          </a:sp3d>
        </c:spPr>
      </c:pivotFmt>
      <c:pivotFmt>
        <c:idx val="3"/>
      </c:pivotFmt>
      <c:pivotFmt>
        <c:idx val="4"/>
        <c:spPr>
          <a:solidFill>
            <a:schemeClr val="accent3">
              <a:tint val="77000"/>
            </a:schemeClr>
          </a:solidFill>
          <a:ln w="25400">
            <a:solidFill>
              <a:schemeClr val="lt1"/>
            </a:solidFill>
          </a:ln>
          <a:effectLst/>
          <a:sp3d contourW="25400">
            <a:contourClr>
              <a:schemeClr val="lt1"/>
            </a:contourClr>
          </a:sp3d>
        </c:spPr>
        <c:dLbl>
          <c:idx val="0"/>
          <c:layout>
            <c:manualLayout>
              <c:x val="2.3998360989993413E-2"/>
              <c:y val="-8.554729077837602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32CD9EC-8F26-4A9C-8D8E-191DBF20AAFD}" type="CATEGORYNAME">
                  <a:rPr lang="en-US"/>
                  <a:pPr>
                    <a:defRPr/>
                  </a:pPr>
                  <a:t>[CATEGORY NAME]</a:t>
                </a:fld>
                <a:r>
                  <a:rPr lang="en-US" baseline="0"/>
                  <a:t>
</a:t>
                </a:r>
                <a:fld id="{30B9C318-C8DF-4B61-A543-C78CCF64802F}"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3">
              <a:shade val="76000"/>
            </a:schemeClr>
          </a:solidFill>
          <a:ln w="25400">
            <a:solidFill>
              <a:schemeClr val="lt1"/>
            </a:solidFill>
          </a:ln>
          <a:effectLst/>
          <a:sp3d contourW="25400">
            <a:contourClr>
              <a:schemeClr val="lt1"/>
            </a:contourClr>
          </a:sp3d>
        </c:spPr>
      </c:pivotFmt>
      <c:pivotFmt>
        <c:idx val="6"/>
        <c:spPr>
          <a:solidFill>
            <a:schemeClr val="accent3"/>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I'!$AU$4</c:f>
              <c:strCache>
                <c:ptCount val="1"/>
                <c:pt idx="0">
                  <c:v>Total</c:v>
                </c:pt>
              </c:strCache>
            </c:strRef>
          </c:tx>
          <c:dPt>
            <c:idx val="0"/>
            <c:bubble3D val="0"/>
            <c:spPr>
              <a:solidFill>
                <a:schemeClr val="accent3">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2-9A64-4612-A771-A45B5AF0280C}"/>
              </c:ext>
            </c:extLst>
          </c:dPt>
          <c:dPt>
            <c:idx val="1"/>
            <c:bubble3D val="0"/>
            <c:spPr>
              <a:solidFill>
                <a:schemeClr val="accent3">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8909-47D5-BA14-0109834EAE4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909-47D5-BA14-0109834EAE44}"/>
              </c:ext>
            </c:extLst>
          </c:dPt>
          <c:dPt>
            <c:idx val="3"/>
            <c:bubble3D val="0"/>
            <c:spPr>
              <a:solidFill>
                <a:schemeClr val="accent3">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9A64-4612-A771-A45B5AF0280C}"/>
              </c:ext>
            </c:extLst>
          </c:dPt>
          <c:dPt>
            <c:idx val="4"/>
            <c:bubble3D val="0"/>
            <c:spPr>
              <a:solidFill>
                <a:schemeClr val="accent3">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9A64-4612-A771-A45B5AF0280C}"/>
              </c:ext>
            </c:extLst>
          </c:dPt>
          <c:dLbls>
            <c:dLbl>
              <c:idx val="3"/>
              <c:layout>
                <c:manualLayout>
                  <c:x val="2.3998360989993413E-2"/>
                  <c:y val="-8.5547290778376028E-2"/>
                </c:manualLayout>
              </c:layout>
              <c:tx>
                <c:rich>
                  <a:bodyPr/>
                  <a:lstStyle/>
                  <a:p>
                    <a:fld id="{332CD9EC-8F26-4A9C-8D8E-191DBF20AAFD}" type="CATEGORYNAME">
                      <a:rPr lang="en-US"/>
                      <a:pPr/>
                      <a:t>[CATEGORY NAME]</a:t>
                    </a:fld>
                    <a:r>
                      <a:rPr lang="en-US" baseline="0"/>
                      <a:t>
</a:t>
                    </a:r>
                    <a:fld id="{30B9C318-C8DF-4B61-A543-C78CCF64802F}"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A64-4612-A771-A45B5AF0280C}"/>
                </c:ext>
              </c:extLst>
            </c:dLbl>
            <c:dLbl>
              <c:idx val="4"/>
              <c:layout>
                <c:manualLayout>
                  <c:x val="0.20580656960498567"/>
                  <c:y val="-0.247592460033404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9A903D2F-9B7F-4586-9D06-9C3304C1E283}" type="CATEGORYNAME">
                      <a:rPr lang="en-US"/>
                      <a:pPr>
                        <a:defRPr/>
                      </a:pPr>
                      <a:t>[CATEGORY NAME]</a:t>
                    </a:fld>
                    <a:r>
                      <a:rPr lang="en-US" baseline="0"/>
                      <a:t>
</a:t>
                    </a:r>
                    <a:fld id="{2919D819-094F-4980-B9DD-2B9EAC1F4FFF}"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5732650552482988"/>
                      <c:h val="0.19623167657402507"/>
                    </c:manualLayout>
                  </c15:layout>
                  <c15:dlblFieldTable/>
                  <c15:showDataLabelsRange val="0"/>
                </c:ext>
                <c:ext xmlns:c16="http://schemas.microsoft.com/office/drawing/2014/chart" uri="{C3380CC4-5D6E-409C-BE32-E72D297353CC}">
                  <c16:uniqueId val="{00000003-9A64-4612-A771-A45B5AF0280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I'!$AT$5:$AT$10</c:f>
              <c:strCache>
                <c:ptCount val="5"/>
                <c:pt idx="0">
                  <c:v>Direct access</c:v>
                </c:pt>
                <c:pt idx="1">
                  <c:v>No Access</c:v>
                </c:pt>
                <c:pt idx="2">
                  <c:v>Other</c:v>
                </c:pt>
                <c:pt idx="3">
                  <c:v>Using 3rd party cloud solutions</c:v>
                </c:pt>
                <c:pt idx="4">
                  <c:v>Using VPN </c:v>
                </c:pt>
              </c:strCache>
            </c:strRef>
          </c:cat>
          <c:val>
            <c:numRef>
              <c:f>'Analysis I'!$AU$5:$AU$10</c:f>
              <c:numCache>
                <c:formatCode>General</c:formatCode>
                <c:ptCount val="5"/>
                <c:pt idx="0">
                  <c:v>29</c:v>
                </c:pt>
                <c:pt idx="1">
                  <c:v>11</c:v>
                </c:pt>
                <c:pt idx="2">
                  <c:v>13</c:v>
                </c:pt>
                <c:pt idx="3">
                  <c:v>35</c:v>
                </c:pt>
                <c:pt idx="4">
                  <c:v>170</c:v>
                </c:pt>
              </c:numCache>
            </c:numRef>
          </c:val>
          <c:extLst>
            <c:ext xmlns:c16="http://schemas.microsoft.com/office/drawing/2014/chart" uri="{C3380CC4-5D6E-409C-BE32-E72D297353CC}">
              <c16:uniqueId val="{00000000-9A64-4612-A771-A45B5AF0280C}"/>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I!PivotTable18</c:name>
    <c:fmtId val="1"/>
  </c:pivotSource>
  <c:chart>
    <c:autoTitleDeleted val="1"/>
    <c:pivotFmts>
      <c:pivotFmt>
        <c:idx val="0"/>
        <c:spPr>
          <a:solidFill>
            <a:schemeClr val="accent3"/>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tint val="77000"/>
            </a:schemeClr>
          </a:solidFill>
          <a:ln w="19050">
            <a:solidFill>
              <a:schemeClr val="lt1"/>
            </a:solidFill>
          </a:ln>
          <a:effectLst/>
          <a:sp3d contourW="19050">
            <a:contourClr>
              <a:schemeClr val="lt1"/>
            </a:contourClr>
          </a:sp3d>
        </c:spPr>
        <c:dLbl>
          <c:idx val="0"/>
          <c:layout>
            <c:manualLayout>
              <c:x val="-0.16009230096237981"/>
              <c:y val="-0.443667979002624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3">
              <a:shade val="76000"/>
            </a:schemeClr>
          </a:solidFill>
          <a:ln w="19050">
            <a:solidFill>
              <a:schemeClr val="lt1"/>
            </a:solidFill>
          </a:ln>
          <a:effectLst/>
          <a:sp3d contourW="1905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I'!$BG$4</c:f>
              <c:strCache>
                <c:ptCount val="1"/>
                <c:pt idx="0">
                  <c:v>Total</c:v>
                </c:pt>
              </c:strCache>
            </c:strRef>
          </c:tx>
          <c:dPt>
            <c:idx val="0"/>
            <c:bubble3D val="0"/>
            <c:spPr>
              <a:solidFill>
                <a:schemeClr val="accent3">
                  <a:tint val="77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01-152A-4BC7-BED1-90A98C437C18}"/>
              </c:ext>
            </c:extLst>
          </c:dPt>
          <c:dPt>
            <c:idx val="1"/>
            <c:bubble3D val="0"/>
            <c:spPr>
              <a:solidFill>
                <a:schemeClr val="accent3">
                  <a:shade val="76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03-6863-4FD4-8F7E-9D1023FB7918}"/>
              </c:ext>
            </c:extLst>
          </c:dPt>
          <c:dLbls>
            <c:dLbl>
              <c:idx val="0"/>
              <c:layout>
                <c:manualLayout>
                  <c:x val="-0.16009230096237981"/>
                  <c:y val="-0.4436679790026247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52A-4BC7-BED1-90A98C437C1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'Analysis I'!$BF$5:$BF$8</c:f>
              <c:multiLvlStrCache>
                <c:ptCount val="2"/>
                <c:lvl>
                  <c:pt idx="0">
                    <c:v>(blank)</c:v>
                  </c:pt>
                </c:lvl>
                <c:lvl>
                  <c:pt idx="0">
                    <c:v>No</c:v>
                  </c:pt>
                  <c:pt idx="1">
                    <c:v>Yes</c:v>
                  </c:pt>
                </c:lvl>
              </c:multiLvlStrCache>
            </c:multiLvlStrRef>
          </c:cat>
          <c:val>
            <c:numRef>
              <c:f>'Analysis I'!$BG$5:$BG$8</c:f>
              <c:numCache>
                <c:formatCode>General</c:formatCode>
                <c:ptCount val="2"/>
                <c:pt idx="0">
                  <c:v>218</c:v>
                </c:pt>
                <c:pt idx="1">
                  <c:v>46</c:v>
                </c:pt>
              </c:numCache>
            </c:numRef>
          </c:val>
          <c:extLst>
            <c:ext xmlns:c16="http://schemas.microsoft.com/office/drawing/2014/chart" uri="{C3380CC4-5D6E-409C-BE32-E72D297353CC}">
              <c16:uniqueId val="{00000000-152A-4BC7-BED1-90A98C437C18}"/>
            </c:ext>
          </c:extLst>
        </c:ser>
        <c:dLbls>
          <c:dLblPos val="inEnd"/>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bar"/>
        <c:grouping val="clustered"/>
        <c:varyColors val="0"/>
        <c:ser>
          <c:idx val="1"/>
          <c:order val="1"/>
          <c:spPr>
            <a:solidFill>
              <a:schemeClr val="accent3">
                <a:shade val="76000"/>
              </a:schemeClr>
            </a:solidFill>
            <a:ln>
              <a:noFill/>
            </a:ln>
            <a:effectLst/>
          </c:spPr>
          <c:invertIfNegative val="0"/>
          <c:dLbls>
            <c:dLbl>
              <c:idx val="3"/>
              <c:layout>
                <c:manualLayout>
                  <c:x val="0"/>
                  <c:y val="-3.3302663584077821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C54-4BB7-B95E-379B37AA161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I'!$BF$25:$BF$29</c:f>
              <c:strCache>
                <c:ptCount val="5"/>
                <c:pt idx="0">
                  <c:v>Online training program</c:v>
                </c:pt>
                <c:pt idx="1">
                  <c:v>User manual documentation (distributed in any way)</c:v>
                </c:pt>
                <c:pt idx="2">
                  <c:v>Instructions available to the corporate portal or website</c:v>
                </c:pt>
                <c:pt idx="3">
                  <c:v>Instructions provided via email</c:v>
                </c:pt>
                <c:pt idx="4">
                  <c:v>Nothing of the above</c:v>
                </c:pt>
              </c:strCache>
            </c:strRef>
          </c:cat>
          <c:val>
            <c:numRef>
              <c:f>'Analysis I'!$BH$25:$BH$29</c:f>
              <c:numCache>
                <c:formatCode>0.00%</c:formatCode>
                <c:ptCount val="5"/>
                <c:pt idx="0">
                  <c:v>8.6956521739130432E-2</c:v>
                </c:pt>
                <c:pt idx="1">
                  <c:v>0.15217391304347827</c:v>
                </c:pt>
                <c:pt idx="2">
                  <c:v>0.34782608695652173</c:v>
                </c:pt>
                <c:pt idx="3">
                  <c:v>0.54347826086956519</c:v>
                </c:pt>
                <c:pt idx="4">
                  <c:v>0.19565217391304349</c:v>
                </c:pt>
              </c:numCache>
            </c:numRef>
          </c:val>
          <c:extLst>
            <c:ext xmlns:c16="http://schemas.microsoft.com/office/drawing/2014/chart" uri="{C3380CC4-5D6E-409C-BE32-E72D297353CC}">
              <c16:uniqueId val="{00000000-4C54-4BB7-B95E-379B37AA161A}"/>
            </c:ext>
          </c:extLst>
        </c:ser>
        <c:dLbls>
          <c:showLegendKey val="0"/>
          <c:showVal val="1"/>
          <c:showCatName val="0"/>
          <c:showSerName val="0"/>
          <c:showPercent val="0"/>
          <c:showBubbleSize val="0"/>
        </c:dLbls>
        <c:gapWidth val="75"/>
        <c:axId val="569186336"/>
        <c:axId val="569181088"/>
        <c:extLst>
          <c:ext xmlns:c15="http://schemas.microsoft.com/office/drawing/2012/chart" uri="{02D57815-91ED-43cb-92C2-25804820EDAC}">
            <c15:filteredBarSeries>
              <c15:ser>
                <c:idx val="0"/>
                <c:order val="0"/>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'Analysis I'!$BF$25:$BF$29</c15:sqref>
                        </c15:formulaRef>
                      </c:ext>
                    </c:extLst>
                    <c:strCache>
                      <c:ptCount val="5"/>
                      <c:pt idx="0">
                        <c:v>Online training program</c:v>
                      </c:pt>
                      <c:pt idx="1">
                        <c:v>User manual documentation (distributed in any way)</c:v>
                      </c:pt>
                      <c:pt idx="2">
                        <c:v>Instructions available to the corporate portal or website</c:v>
                      </c:pt>
                      <c:pt idx="3">
                        <c:v>Instructions provided via email</c:v>
                      </c:pt>
                      <c:pt idx="4">
                        <c:v>Nothing of the above</c:v>
                      </c:pt>
                    </c:strCache>
                  </c:strRef>
                </c:cat>
                <c:val>
                  <c:numRef>
                    <c:extLst>
                      <c:ext uri="{02D57815-91ED-43cb-92C2-25804820EDAC}">
                        <c15:formulaRef>
                          <c15:sqref>'Analysis I'!$BG$25:$BG$29</c15:sqref>
                        </c15:formulaRef>
                      </c:ext>
                    </c:extLst>
                    <c:numCache>
                      <c:formatCode>General</c:formatCode>
                      <c:ptCount val="5"/>
                      <c:pt idx="0">
                        <c:v>4</c:v>
                      </c:pt>
                      <c:pt idx="1">
                        <c:v>7</c:v>
                      </c:pt>
                      <c:pt idx="2">
                        <c:v>16</c:v>
                      </c:pt>
                      <c:pt idx="3">
                        <c:v>25</c:v>
                      </c:pt>
                      <c:pt idx="4">
                        <c:v>9</c:v>
                      </c:pt>
                    </c:numCache>
                  </c:numRef>
                </c:val>
                <c:extLst>
                  <c:ext xmlns:c16="http://schemas.microsoft.com/office/drawing/2014/chart" uri="{C3380CC4-5D6E-409C-BE32-E72D297353CC}">
                    <c16:uniqueId val="{00000000-7825-44FB-B201-3CA5C366B9E6}"/>
                  </c:ext>
                </c:extLst>
              </c15:ser>
            </c15:filteredBarSeries>
          </c:ext>
        </c:extLst>
      </c:barChart>
      <c:catAx>
        <c:axId val="56918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181088"/>
        <c:crosses val="autoZero"/>
        <c:auto val="1"/>
        <c:lblAlgn val="ctr"/>
        <c:lblOffset val="100"/>
        <c:noMultiLvlLbl val="0"/>
      </c:catAx>
      <c:valAx>
        <c:axId val="569181088"/>
        <c:scaling>
          <c:orientation val="minMax"/>
        </c:scaling>
        <c:delete val="1"/>
        <c:axPos val="b"/>
        <c:numFmt formatCode="0.00%" sourceLinked="1"/>
        <c:majorTickMark val="none"/>
        <c:minorTickMark val="none"/>
        <c:tickLblPos val="nextTo"/>
        <c:crossAx val="569186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I!PivotTable19</c:name>
    <c:fmtId val="42"/>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I'!$AN$27</c:f>
              <c:strCache>
                <c:ptCount val="1"/>
                <c:pt idx="0">
                  <c:v>Total</c:v>
                </c:pt>
              </c:strCache>
            </c:strRef>
          </c:tx>
          <c:spPr>
            <a:solidFill>
              <a:schemeClr val="accent3"/>
            </a:solidFill>
            <a:ln>
              <a:noFill/>
            </a:ln>
            <a:effectLst/>
          </c:spPr>
          <c:invertIfNegative val="0"/>
          <c:cat>
            <c:strRef>
              <c:f>'Analysis I'!$AM$28:$AM$35</c:f>
              <c:strCache>
                <c:ptCount val="7"/>
                <c:pt idx="0">
                  <c:v>Antispam software installed</c:v>
                </c:pt>
                <c:pt idx="1">
                  <c:v>Antivirus software installed</c:v>
                </c:pt>
                <c:pt idx="2">
                  <c:v>Automatic screen lock</c:v>
                </c:pt>
                <c:pt idx="3">
                  <c:v>Hard disk encryption</c:v>
                </c:pt>
                <c:pt idx="4">
                  <c:v>None of the above</c:v>
                </c:pt>
                <c:pt idx="5">
                  <c:v>Password protection</c:v>
                </c:pt>
                <c:pt idx="6">
                  <c:v>Two-factor authentication</c:v>
                </c:pt>
              </c:strCache>
            </c:strRef>
          </c:cat>
          <c:val>
            <c:numRef>
              <c:f>'Analysis I'!$AN$28:$AN$35</c:f>
              <c:numCache>
                <c:formatCode>General</c:formatCode>
                <c:ptCount val="7"/>
                <c:pt idx="0">
                  <c:v>95</c:v>
                </c:pt>
                <c:pt idx="1">
                  <c:v>175</c:v>
                </c:pt>
                <c:pt idx="2">
                  <c:v>142</c:v>
                </c:pt>
                <c:pt idx="3">
                  <c:v>81</c:v>
                </c:pt>
                <c:pt idx="4">
                  <c:v>9</c:v>
                </c:pt>
                <c:pt idx="5">
                  <c:v>244</c:v>
                </c:pt>
                <c:pt idx="6">
                  <c:v>73</c:v>
                </c:pt>
              </c:numCache>
            </c:numRef>
          </c:val>
          <c:extLst>
            <c:ext xmlns:c16="http://schemas.microsoft.com/office/drawing/2014/chart" uri="{C3380CC4-5D6E-409C-BE32-E72D297353CC}">
              <c16:uniqueId val="{0000000E-FD57-43E1-A58E-3A3F91C02D9E}"/>
            </c:ext>
          </c:extLst>
        </c:ser>
        <c:dLbls>
          <c:showLegendKey val="0"/>
          <c:showVal val="0"/>
          <c:showCatName val="0"/>
          <c:showSerName val="0"/>
          <c:showPercent val="0"/>
          <c:showBubbleSize val="0"/>
        </c:dLbls>
        <c:gapWidth val="150"/>
        <c:axId val="554804760"/>
        <c:axId val="345177760"/>
      </c:barChart>
      <c:catAx>
        <c:axId val="554804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177760"/>
        <c:crosses val="autoZero"/>
        <c:auto val="1"/>
        <c:lblAlgn val="ctr"/>
        <c:lblOffset val="100"/>
        <c:noMultiLvlLbl val="0"/>
      </c:catAx>
      <c:valAx>
        <c:axId val="34517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804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II!PivotTable5</c:name>
    <c:fmtId val="10"/>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II'!$C$22</c:f>
              <c:strCache>
                <c:ptCount val="1"/>
                <c:pt idx="0">
                  <c:v>Total</c:v>
                </c:pt>
              </c:strCache>
            </c:strRef>
          </c:tx>
          <c:spPr>
            <a:solidFill>
              <a:schemeClr val="accent3"/>
            </a:solidFill>
            <a:ln>
              <a:noFill/>
            </a:ln>
            <a:effectLst/>
          </c:spPr>
          <c:invertIfNegative val="0"/>
          <c:cat>
            <c:strRef>
              <c:f>'Analysis II'!$B$23:$B$30</c:f>
              <c:strCache>
                <c:ptCount val="7"/>
                <c:pt idx="0">
                  <c:v>Document management</c:v>
                </c:pt>
                <c:pt idx="1">
                  <c:v>Other</c:v>
                </c:pt>
                <c:pt idx="2">
                  <c:v>Project/Workflow/Task management</c:v>
                </c:pt>
                <c:pt idx="3">
                  <c:v>Real-time chatting</c:v>
                </c:pt>
                <c:pt idx="4">
                  <c:v>Real-time document co-authoring</c:v>
                </c:pt>
                <c:pt idx="5">
                  <c:v>Scheduling</c:v>
                </c:pt>
                <c:pt idx="6">
                  <c:v>Teleconferencing</c:v>
                </c:pt>
              </c:strCache>
            </c:strRef>
          </c:cat>
          <c:val>
            <c:numRef>
              <c:f>'Analysis II'!$C$23:$C$30</c:f>
              <c:numCache>
                <c:formatCode>General</c:formatCode>
                <c:ptCount val="7"/>
                <c:pt idx="0">
                  <c:v>101</c:v>
                </c:pt>
                <c:pt idx="1">
                  <c:v>7</c:v>
                </c:pt>
                <c:pt idx="2">
                  <c:v>82</c:v>
                </c:pt>
                <c:pt idx="3">
                  <c:v>136</c:v>
                </c:pt>
                <c:pt idx="4">
                  <c:v>82</c:v>
                </c:pt>
                <c:pt idx="5">
                  <c:v>95</c:v>
                </c:pt>
                <c:pt idx="6">
                  <c:v>151</c:v>
                </c:pt>
              </c:numCache>
            </c:numRef>
          </c:val>
          <c:extLst>
            <c:ext xmlns:c16="http://schemas.microsoft.com/office/drawing/2014/chart" uri="{C3380CC4-5D6E-409C-BE32-E72D297353CC}">
              <c16:uniqueId val="{00000000-86E6-4F8D-A888-C2523BB50877}"/>
            </c:ext>
          </c:extLst>
        </c:ser>
        <c:dLbls>
          <c:showLegendKey val="0"/>
          <c:showVal val="0"/>
          <c:showCatName val="0"/>
          <c:showSerName val="0"/>
          <c:showPercent val="0"/>
          <c:showBubbleSize val="0"/>
        </c:dLbls>
        <c:gapWidth val="182"/>
        <c:axId val="1089942712"/>
        <c:axId val="1089950256"/>
      </c:barChart>
      <c:catAx>
        <c:axId val="1089942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950256"/>
        <c:crosses val="autoZero"/>
        <c:auto val="1"/>
        <c:lblAlgn val="ctr"/>
        <c:lblOffset val="100"/>
        <c:noMultiLvlLbl val="0"/>
      </c:catAx>
      <c:valAx>
        <c:axId val="10899502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942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II!PivotTable4</c:name>
    <c:fmtId val="8"/>
  </c:pivotSource>
  <c:chart>
    <c:autoTitleDeleted val="1"/>
    <c:pivotFmts>
      <c:pivotFmt>
        <c:idx val="0"/>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3"/>
          </a:solidFill>
          <a:ln w="25400">
            <a:solidFill>
              <a:schemeClr val="lt1"/>
            </a:solidFill>
          </a:ln>
          <a:effectLst/>
          <a:sp3d contourW="25400">
            <a:contourClr>
              <a:schemeClr val="lt1"/>
            </a:contourClr>
          </a:sp3d>
        </c:spPr>
        <c:dLbl>
          <c:idx val="0"/>
          <c:layout>
            <c:manualLayout>
              <c:x val="-0.20761392521381369"/>
              <c:y val="0.102262728192446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w="25400">
            <a:solidFill>
              <a:schemeClr val="lt1"/>
            </a:solidFill>
          </a:ln>
          <a:effectLst/>
          <a:sp3d contourW="25400">
            <a:contourClr>
              <a:schemeClr val="lt1"/>
            </a:contourClr>
          </a:sp3d>
        </c:spPr>
        <c:dLbl>
          <c:idx val="0"/>
          <c:layout>
            <c:manualLayout>
              <c:x val="0.17736748788766357"/>
              <c:y val="-0.159706849637287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3"/>
          </a:solidFill>
          <a:ln w="25400">
            <a:solidFill>
              <a:schemeClr val="lt1"/>
            </a:solidFill>
          </a:ln>
          <a:effectLst/>
          <a:sp3d contourW="25400">
            <a:contourClr>
              <a:schemeClr val="lt1"/>
            </a:contourClr>
          </a:sp3d>
        </c:spPr>
      </c:pivotFmt>
      <c:pivotFmt>
        <c:idx val="5"/>
        <c:spPr>
          <a:solidFill>
            <a:schemeClr val="accent3"/>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II'!$C$16</c:f>
              <c:strCache>
                <c:ptCount val="1"/>
                <c:pt idx="0">
                  <c:v>Count of ID</c:v>
                </c:pt>
              </c:strCache>
            </c:strRef>
          </c:tx>
          <c:dPt>
            <c:idx val="0"/>
            <c:bubble3D val="0"/>
            <c:spPr>
              <a:solidFill>
                <a:schemeClr val="accent3">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2-C053-4099-A13D-34CB324AAC65}"/>
              </c:ext>
            </c:extLst>
          </c:dPt>
          <c:dPt>
            <c:idx val="1"/>
            <c:bubble3D val="0"/>
            <c:spPr>
              <a:solidFill>
                <a:schemeClr val="accent3">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C053-4099-A13D-34CB324AAC65}"/>
              </c:ext>
            </c:extLst>
          </c:dPt>
          <c:dLbls>
            <c:dLbl>
              <c:idx val="0"/>
              <c:layout>
                <c:manualLayout>
                  <c:x val="-0.20761392521381369"/>
                  <c:y val="0.1022627281924467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053-4099-A13D-34CB324AAC65}"/>
                </c:ext>
              </c:extLst>
            </c:dLbl>
            <c:dLbl>
              <c:idx val="1"/>
              <c:layout>
                <c:manualLayout>
                  <c:x val="0.17736748788766357"/>
                  <c:y val="-0.1597068496372873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053-4099-A13D-34CB324AAC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II'!$B$17:$B$19</c:f>
              <c:strCache>
                <c:ptCount val="2"/>
                <c:pt idx="0">
                  <c:v>No</c:v>
                </c:pt>
                <c:pt idx="1">
                  <c:v>Yes</c:v>
                </c:pt>
              </c:strCache>
            </c:strRef>
          </c:cat>
          <c:val>
            <c:numRef>
              <c:f>'Analysis II'!$C$17:$C$19</c:f>
              <c:numCache>
                <c:formatCode>General</c:formatCode>
                <c:ptCount val="2"/>
                <c:pt idx="0">
                  <c:v>92</c:v>
                </c:pt>
                <c:pt idx="1">
                  <c:v>172</c:v>
                </c:pt>
              </c:numCache>
            </c:numRef>
          </c:val>
          <c:extLst>
            <c:ext xmlns:c16="http://schemas.microsoft.com/office/drawing/2014/chart" uri="{C3380CC4-5D6E-409C-BE32-E72D297353CC}">
              <c16:uniqueId val="{00000000-C053-4099-A13D-34CB324AAC65}"/>
            </c:ext>
          </c:extLst>
        </c:ser>
        <c:ser>
          <c:idx val="1"/>
          <c:order val="1"/>
          <c:tx>
            <c:strRef>
              <c:f>'Analysis II'!$D$16</c:f>
              <c:strCache>
                <c:ptCount val="1"/>
                <c:pt idx="0">
                  <c:v>Count of ID2</c:v>
                </c:pt>
              </c:strCache>
            </c:strRef>
          </c:tx>
          <c:dPt>
            <c:idx val="0"/>
            <c:bubble3D val="0"/>
            <c:spPr>
              <a:solidFill>
                <a:schemeClr val="accent3">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21AE-4589-81E5-2193B890975A}"/>
              </c:ext>
            </c:extLst>
          </c:dPt>
          <c:dPt>
            <c:idx val="1"/>
            <c:bubble3D val="0"/>
            <c:spPr>
              <a:solidFill>
                <a:schemeClr val="accent3">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21AE-4589-81E5-2193B89097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II'!$B$17:$B$19</c:f>
              <c:strCache>
                <c:ptCount val="2"/>
                <c:pt idx="0">
                  <c:v>No</c:v>
                </c:pt>
                <c:pt idx="1">
                  <c:v>Yes</c:v>
                </c:pt>
              </c:strCache>
            </c:strRef>
          </c:cat>
          <c:val>
            <c:numRef>
              <c:f>'Analysis II'!$D$17:$D$19</c:f>
              <c:numCache>
                <c:formatCode>0.00%</c:formatCode>
                <c:ptCount val="2"/>
                <c:pt idx="0">
                  <c:v>0.34848484848484851</c:v>
                </c:pt>
                <c:pt idx="1">
                  <c:v>0.65151515151515149</c:v>
                </c:pt>
              </c:numCache>
            </c:numRef>
          </c:val>
          <c:extLst>
            <c:ext xmlns:c16="http://schemas.microsoft.com/office/drawing/2014/chart" uri="{C3380CC4-5D6E-409C-BE32-E72D297353CC}">
              <c16:uniqueId val="{00000001-C053-4099-A13D-34CB324AAC65}"/>
            </c:ext>
          </c:extLst>
        </c:ser>
        <c:dLbls>
          <c:dLblPos val="inEnd"/>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[Working from home during COVID-19 crisis - Analysis.xlsx]Analysis II!PivotTable20</c:name>
    <c:fmtId val="5"/>
  </c:pivotSource>
  <c:chart>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 II'!$C$33:$C$34</c:f>
              <c:strCache>
                <c:ptCount val="1"/>
                <c:pt idx="0">
                  <c:v>No</c:v>
                </c:pt>
              </c:strCache>
            </c:strRef>
          </c:tx>
          <c:spPr>
            <a:solidFill>
              <a:schemeClr val="accent3">
                <a:tint val="77000"/>
              </a:schemeClr>
            </a:solidFill>
            <a:ln>
              <a:noFill/>
            </a:ln>
            <a:effectLst/>
          </c:spPr>
          <c:invertIfNegative val="0"/>
          <c:cat>
            <c:strRef>
              <c:f>'Analysis II'!$B$35:$B$45</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II'!$C$35:$C$45</c:f>
              <c:numCache>
                <c:formatCode>General</c:formatCode>
                <c:ptCount val="10"/>
                <c:pt idx="0">
                  <c:v>9</c:v>
                </c:pt>
                <c:pt idx="1">
                  <c:v>16</c:v>
                </c:pt>
                <c:pt idx="2">
                  <c:v>14</c:v>
                </c:pt>
                <c:pt idx="3">
                  <c:v>3</c:v>
                </c:pt>
                <c:pt idx="4">
                  <c:v>23</c:v>
                </c:pt>
                <c:pt idx="5">
                  <c:v>14</c:v>
                </c:pt>
                <c:pt idx="6">
                  <c:v>5</c:v>
                </c:pt>
                <c:pt idx="7">
                  <c:v>1</c:v>
                </c:pt>
                <c:pt idx="8">
                  <c:v>6</c:v>
                </c:pt>
                <c:pt idx="9">
                  <c:v>1</c:v>
                </c:pt>
              </c:numCache>
            </c:numRef>
          </c:val>
          <c:extLst>
            <c:ext xmlns:c16="http://schemas.microsoft.com/office/drawing/2014/chart" uri="{C3380CC4-5D6E-409C-BE32-E72D297353CC}">
              <c16:uniqueId val="{00000000-9FE8-483D-AE53-D11F589C8034}"/>
            </c:ext>
          </c:extLst>
        </c:ser>
        <c:ser>
          <c:idx val="1"/>
          <c:order val="1"/>
          <c:tx>
            <c:strRef>
              <c:f>'Analysis II'!$D$33:$D$34</c:f>
              <c:strCache>
                <c:ptCount val="1"/>
                <c:pt idx="0">
                  <c:v>Yes</c:v>
                </c:pt>
              </c:strCache>
            </c:strRef>
          </c:tx>
          <c:spPr>
            <a:solidFill>
              <a:schemeClr val="accent3">
                <a:shade val="76000"/>
              </a:schemeClr>
            </a:solidFill>
            <a:ln>
              <a:noFill/>
            </a:ln>
            <a:effectLst/>
          </c:spPr>
          <c:invertIfNegative val="0"/>
          <c:cat>
            <c:strRef>
              <c:f>'Analysis II'!$B$35:$B$45</c:f>
              <c:strCache>
                <c:ptCount val="10"/>
                <c:pt idx="0">
                  <c:v>Banking &amp; Financial</c:v>
                </c:pt>
                <c:pt idx="1">
                  <c:v>Education &amp; Research</c:v>
                </c:pt>
                <c:pt idx="2">
                  <c:v>EPES (Electrical Power &amp; Energy Systems)</c:v>
                </c:pt>
                <c:pt idx="3">
                  <c:v>Health</c:v>
                </c:pt>
                <c:pt idx="4">
                  <c:v>IT (Information Technology)</c:v>
                </c:pt>
                <c:pt idx="5">
                  <c:v>Other</c:v>
                </c:pt>
                <c:pt idx="6">
                  <c:v>Public Sector</c:v>
                </c:pt>
                <c:pt idx="7">
                  <c:v>Security (cyber)</c:v>
                </c:pt>
                <c:pt idx="8">
                  <c:v>Telecommunications</c:v>
                </c:pt>
                <c:pt idx="9">
                  <c:v>Transport</c:v>
                </c:pt>
              </c:strCache>
            </c:strRef>
          </c:cat>
          <c:val>
            <c:numRef>
              <c:f>'Analysis II'!$D$35:$D$45</c:f>
              <c:numCache>
                <c:formatCode>General</c:formatCode>
                <c:ptCount val="10"/>
                <c:pt idx="0">
                  <c:v>8</c:v>
                </c:pt>
                <c:pt idx="1">
                  <c:v>41</c:v>
                </c:pt>
                <c:pt idx="2">
                  <c:v>28</c:v>
                </c:pt>
                <c:pt idx="3">
                  <c:v>3</c:v>
                </c:pt>
                <c:pt idx="4">
                  <c:v>48</c:v>
                </c:pt>
                <c:pt idx="5">
                  <c:v>22</c:v>
                </c:pt>
                <c:pt idx="6">
                  <c:v>5</c:v>
                </c:pt>
                <c:pt idx="8">
                  <c:v>14</c:v>
                </c:pt>
                <c:pt idx="9">
                  <c:v>3</c:v>
                </c:pt>
              </c:numCache>
            </c:numRef>
          </c:val>
          <c:extLst>
            <c:ext xmlns:c16="http://schemas.microsoft.com/office/drawing/2014/chart" uri="{C3380CC4-5D6E-409C-BE32-E72D297353CC}">
              <c16:uniqueId val="{00000001-9FE8-483D-AE53-D11F589C8034}"/>
            </c:ext>
          </c:extLst>
        </c:ser>
        <c:dLbls>
          <c:showLegendKey val="0"/>
          <c:showVal val="0"/>
          <c:showCatName val="0"/>
          <c:showSerName val="0"/>
          <c:showPercent val="0"/>
          <c:showBubbleSize val="0"/>
        </c:dLbls>
        <c:gapWidth val="150"/>
        <c:overlap val="100"/>
        <c:axId val="1090250048"/>
        <c:axId val="1090251360"/>
      </c:barChart>
      <c:catAx>
        <c:axId val="10902500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251360"/>
        <c:crosses val="autoZero"/>
        <c:auto val="1"/>
        <c:lblAlgn val="ctr"/>
        <c:lblOffset val="100"/>
        <c:noMultiLvlLbl val="0"/>
      </c:catAx>
      <c:valAx>
        <c:axId val="1090251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25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bar"/>
        <c:grouping val="clustered"/>
        <c:varyColors val="0"/>
        <c:ser>
          <c:idx val="0"/>
          <c:order val="0"/>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II'!$Q$5:$Q$11</c:f>
              <c:strCache>
                <c:ptCount val="7"/>
                <c:pt idx="0">
                  <c:v>Data loss</c:v>
                </c:pt>
                <c:pt idx="1">
                  <c:v>Hacking</c:v>
                </c:pt>
                <c:pt idx="2">
                  <c:v>None</c:v>
                </c:pt>
                <c:pt idx="3">
                  <c:v>Other</c:v>
                </c:pt>
                <c:pt idx="4">
                  <c:v>Phishing</c:v>
                </c:pt>
                <c:pt idx="5">
                  <c:v>Ransomware</c:v>
                </c:pt>
                <c:pt idx="6">
                  <c:v>Spyware/Virus infection</c:v>
                </c:pt>
              </c:strCache>
            </c:strRef>
          </c:cat>
          <c:val>
            <c:numRef>
              <c:f>'Analysis II'!$R$5:$R$11</c:f>
              <c:numCache>
                <c:formatCode>0.00%</c:formatCode>
                <c:ptCount val="7"/>
                <c:pt idx="0">
                  <c:v>1.5151515151515152E-2</c:v>
                </c:pt>
                <c:pt idx="1">
                  <c:v>1.1363636363636364E-2</c:v>
                </c:pt>
                <c:pt idx="2">
                  <c:v>0.79545454545454541</c:v>
                </c:pt>
                <c:pt idx="3">
                  <c:v>1.1363636363636364E-2</c:v>
                </c:pt>
                <c:pt idx="4">
                  <c:v>0.15151515151515152</c:v>
                </c:pt>
                <c:pt idx="5">
                  <c:v>3.787878787878788E-2</c:v>
                </c:pt>
                <c:pt idx="6">
                  <c:v>4.5454545454545456E-2</c:v>
                </c:pt>
              </c:numCache>
            </c:numRef>
          </c:val>
          <c:extLst>
            <c:ext xmlns:c16="http://schemas.microsoft.com/office/drawing/2014/chart" uri="{C3380CC4-5D6E-409C-BE32-E72D297353CC}">
              <c16:uniqueId val="{00000000-DA94-4A21-AA36-2635319D448A}"/>
            </c:ext>
          </c:extLst>
        </c:ser>
        <c:dLbls>
          <c:showLegendKey val="0"/>
          <c:showVal val="1"/>
          <c:showCatName val="0"/>
          <c:showSerName val="0"/>
          <c:showPercent val="0"/>
          <c:showBubbleSize val="0"/>
        </c:dLbls>
        <c:gapWidth val="150"/>
        <c:overlap val="-25"/>
        <c:axId val="1089995520"/>
        <c:axId val="1089992568"/>
      </c:barChart>
      <c:catAx>
        <c:axId val="1089995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992568"/>
        <c:crosses val="autoZero"/>
        <c:auto val="1"/>
        <c:lblAlgn val="ctr"/>
        <c:lblOffset val="100"/>
        <c:noMultiLvlLbl val="0"/>
      </c:catAx>
      <c:valAx>
        <c:axId val="1089992568"/>
        <c:scaling>
          <c:orientation val="minMax"/>
        </c:scaling>
        <c:delete val="1"/>
        <c:axPos val="b"/>
        <c:numFmt formatCode="0.00%" sourceLinked="1"/>
        <c:majorTickMark val="none"/>
        <c:minorTickMark val="none"/>
        <c:tickLblPos val="nextTo"/>
        <c:crossAx val="108999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bar"/>
        <c:grouping val="clustered"/>
        <c:varyColors val="0"/>
        <c:ser>
          <c:idx val="0"/>
          <c:order val="0"/>
          <c:tx>
            <c:strRef>
              <c:f>'Analysis II'!$V$54</c:f>
              <c:strCache>
                <c:ptCount val="1"/>
                <c:pt idx="0">
                  <c:v>IT (Information Technology)</c:v>
                </c:pt>
              </c:strCache>
            </c:strRef>
          </c:tx>
          <c:spPr>
            <a:solidFill>
              <a:schemeClr val="accent3">
                <a:tint val="65000"/>
              </a:schemeClr>
            </a:solidFill>
            <a:ln>
              <a:noFill/>
            </a:ln>
            <a:effectLst/>
          </c:spPr>
          <c:invertIfNegative val="0"/>
          <c:cat>
            <c:strRef>
              <c:f>'Analysis II'!$U$55:$U$60</c:f>
              <c:strCache>
                <c:ptCount val="6"/>
                <c:pt idx="0">
                  <c:v>Data loss</c:v>
                </c:pt>
                <c:pt idx="1">
                  <c:v>Hacking</c:v>
                </c:pt>
                <c:pt idx="2">
                  <c:v>None</c:v>
                </c:pt>
                <c:pt idx="3">
                  <c:v>Phishing</c:v>
                </c:pt>
                <c:pt idx="4">
                  <c:v>Ransomware</c:v>
                </c:pt>
                <c:pt idx="5">
                  <c:v>Spyware/Virus infection</c:v>
                </c:pt>
              </c:strCache>
            </c:strRef>
          </c:cat>
          <c:val>
            <c:numRef>
              <c:f>'Analysis II'!$V$55:$V$60</c:f>
              <c:numCache>
                <c:formatCode>0.00%</c:formatCode>
                <c:ptCount val="6"/>
                <c:pt idx="0">
                  <c:v>1.4084507042253521E-2</c:v>
                </c:pt>
                <c:pt idx="1">
                  <c:v>2.8169014084507043E-2</c:v>
                </c:pt>
                <c:pt idx="2">
                  <c:v>0.87323943661971826</c:v>
                </c:pt>
                <c:pt idx="3">
                  <c:v>0.11267605633802817</c:v>
                </c:pt>
                <c:pt idx="4">
                  <c:v>2.8169014084507043E-2</c:v>
                </c:pt>
                <c:pt idx="5">
                  <c:v>1.4084507042253521E-2</c:v>
                </c:pt>
              </c:numCache>
            </c:numRef>
          </c:val>
          <c:extLst>
            <c:ext xmlns:c16="http://schemas.microsoft.com/office/drawing/2014/chart" uri="{C3380CC4-5D6E-409C-BE32-E72D297353CC}">
              <c16:uniqueId val="{00000000-DEFD-4673-B0B1-7A151ECF2C58}"/>
            </c:ext>
          </c:extLst>
        </c:ser>
        <c:ser>
          <c:idx val="1"/>
          <c:order val="1"/>
          <c:tx>
            <c:strRef>
              <c:f>'Analysis II'!$W$54</c:f>
              <c:strCache>
                <c:ptCount val="1"/>
                <c:pt idx="0">
                  <c:v>Education &amp; Research</c:v>
                </c:pt>
              </c:strCache>
            </c:strRef>
          </c:tx>
          <c:spPr>
            <a:solidFill>
              <a:schemeClr val="accent3"/>
            </a:solidFill>
            <a:ln>
              <a:noFill/>
            </a:ln>
            <a:effectLst/>
          </c:spPr>
          <c:invertIfNegative val="0"/>
          <c:cat>
            <c:strRef>
              <c:f>'Analysis II'!$U$55:$U$60</c:f>
              <c:strCache>
                <c:ptCount val="6"/>
                <c:pt idx="0">
                  <c:v>Data loss</c:v>
                </c:pt>
                <c:pt idx="1">
                  <c:v>Hacking</c:v>
                </c:pt>
                <c:pt idx="2">
                  <c:v>None</c:v>
                </c:pt>
                <c:pt idx="3">
                  <c:v>Phishing</c:v>
                </c:pt>
                <c:pt idx="4">
                  <c:v>Ransomware</c:v>
                </c:pt>
                <c:pt idx="5">
                  <c:v>Spyware/Virus infection</c:v>
                </c:pt>
              </c:strCache>
            </c:strRef>
          </c:cat>
          <c:val>
            <c:numRef>
              <c:f>'Analysis II'!$W$55:$W$60</c:f>
              <c:numCache>
                <c:formatCode>0.00%</c:formatCode>
                <c:ptCount val="6"/>
                <c:pt idx="0">
                  <c:v>0</c:v>
                </c:pt>
                <c:pt idx="1">
                  <c:v>1.7543859649122806E-2</c:v>
                </c:pt>
                <c:pt idx="2">
                  <c:v>0.70175438596491224</c:v>
                </c:pt>
                <c:pt idx="3">
                  <c:v>0.19298245614035087</c:v>
                </c:pt>
                <c:pt idx="4">
                  <c:v>5.2631578947368418E-2</c:v>
                </c:pt>
                <c:pt idx="5">
                  <c:v>5.2631578947368418E-2</c:v>
                </c:pt>
              </c:numCache>
            </c:numRef>
          </c:val>
          <c:extLst>
            <c:ext xmlns:c16="http://schemas.microsoft.com/office/drawing/2014/chart" uri="{C3380CC4-5D6E-409C-BE32-E72D297353CC}">
              <c16:uniqueId val="{00000001-DEFD-4673-B0B1-7A151ECF2C58}"/>
            </c:ext>
          </c:extLst>
        </c:ser>
        <c:ser>
          <c:idx val="2"/>
          <c:order val="2"/>
          <c:tx>
            <c:strRef>
              <c:f>'Analysis II'!$X$54</c:f>
              <c:strCache>
                <c:ptCount val="1"/>
                <c:pt idx="0">
                  <c:v>EPES (Electrical Power &amp; Energy Systems)</c:v>
                </c:pt>
              </c:strCache>
            </c:strRef>
          </c:tx>
          <c:spPr>
            <a:solidFill>
              <a:schemeClr val="accent3">
                <a:shade val="65000"/>
              </a:schemeClr>
            </a:solidFill>
            <a:ln>
              <a:noFill/>
            </a:ln>
            <a:effectLst/>
          </c:spPr>
          <c:invertIfNegative val="0"/>
          <c:cat>
            <c:strRef>
              <c:f>'Analysis II'!$U$55:$U$60</c:f>
              <c:strCache>
                <c:ptCount val="6"/>
                <c:pt idx="0">
                  <c:v>Data loss</c:v>
                </c:pt>
                <c:pt idx="1">
                  <c:v>Hacking</c:v>
                </c:pt>
                <c:pt idx="2">
                  <c:v>None</c:v>
                </c:pt>
                <c:pt idx="3">
                  <c:v>Phishing</c:v>
                </c:pt>
                <c:pt idx="4">
                  <c:v>Ransomware</c:v>
                </c:pt>
                <c:pt idx="5">
                  <c:v>Spyware/Virus infection</c:v>
                </c:pt>
              </c:strCache>
            </c:strRef>
          </c:cat>
          <c:val>
            <c:numRef>
              <c:f>'Analysis II'!$X$55:$X$60</c:f>
              <c:numCache>
                <c:formatCode>0.00%</c:formatCode>
                <c:ptCount val="6"/>
                <c:pt idx="0">
                  <c:v>0</c:v>
                </c:pt>
                <c:pt idx="1">
                  <c:v>0</c:v>
                </c:pt>
                <c:pt idx="2">
                  <c:v>0.69047619047619047</c:v>
                </c:pt>
                <c:pt idx="3">
                  <c:v>0.30952380952380953</c:v>
                </c:pt>
                <c:pt idx="4">
                  <c:v>7.1428571428571425E-2</c:v>
                </c:pt>
                <c:pt idx="5">
                  <c:v>9.5238095238095233E-2</c:v>
                </c:pt>
              </c:numCache>
            </c:numRef>
          </c:val>
          <c:extLst>
            <c:ext xmlns:c16="http://schemas.microsoft.com/office/drawing/2014/chart" uri="{C3380CC4-5D6E-409C-BE32-E72D297353CC}">
              <c16:uniqueId val="{00000002-DEFD-4673-B0B1-7A151ECF2C58}"/>
            </c:ext>
          </c:extLst>
        </c:ser>
        <c:dLbls>
          <c:showLegendKey val="0"/>
          <c:showVal val="0"/>
          <c:showCatName val="0"/>
          <c:showSerName val="0"/>
          <c:showPercent val="0"/>
          <c:showBubbleSize val="0"/>
        </c:dLbls>
        <c:gapWidth val="150"/>
        <c:axId val="341363520"/>
        <c:axId val="341364176"/>
      </c:barChart>
      <c:catAx>
        <c:axId val="341363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64176"/>
        <c:crosses val="autoZero"/>
        <c:auto val="1"/>
        <c:lblAlgn val="ctr"/>
        <c:lblOffset val="100"/>
        <c:noMultiLvlLbl val="0"/>
      </c:catAx>
      <c:valAx>
        <c:axId val="341364176"/>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3413635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bar"/>
        <c:grouping val="clustered"/>
        <c:varyColors val="0"/>
        <c:ser>
          <c:idx val="0"/>
          <c:order val="0"/>
          <c:tx>
            <c:strRef>
              <c:f>'Analysis II'!$Z$26</c:f>
              <c:strCache>
                <c:ptCount val="1"/>
                <c:pt idx="0">
                  <c:v>25-34 years old</c:v>
                </c:pt>
              </c:strCache>
            </c:strRef>
          </c:tx>
          <c:spPr>
            <a:solidFill>
              <a:schemeClr val="accent3">
                <a:tint val="65000"/>
              </a:schemeClr>
            </a:solidFill>
            <a:ln>
              <a:noFill/>
            </a:ln>
            <a:effectLst/>
          </c:spPr>
          <c:invertIfNegative val="0"/>
          <c:cat>
            <c:strRef>
              <c:f>'Analysis II'!$Y$27:$Y$32</c:f>
              <c:strCache>
                <c:ptCount val="6"/>
                <c:pt idx="0">
                  <c:v>Data loss</c:v>
                </c:pt>
                <c:pt idx="1">
                  <c:v>Hacking</c:v>
                </c:pt>
                <c:pt idx="2">
                  <c:v>Other</c:v>
                </c:pt>
                <c:pt idx="3">
                  <c:v>Phishing</c:v>
                </c:pt>
                <c:pt idx="4">
                  <c:v>Ransomware</c:v>
                </c:pt>
                <c:pt idx="5">
                  <c:v>Spyware/Virus infection</c:v>
                </c:pt>
              </c:strCache>
            </c:strRef>
          </c:cat>
          <c:val>
            <c:numRef>
              <c:f>'Analysis II'!$Z$27:$Z$32</c:f>
              <c:numCache>
                <c:formatCode>0.00%</c:formatCode>
                <c:ptCount val="6"/>
                <c:pt idx="0">
                  <c:v>1.2500000000000001E-2</c:v>
                </c:pt>
                <c:pt idx="1">
                  <c:v>0</c:v>
                </c:pt>
                <c:pt idx="2">
                  <c:v>0</c:v>
                </c:pt>
                <c:pt idx="3">
                  <c:v>7.4999999999999997E-2</c:v>
                </c:pt>
                <c:pt idx="4">
                  <c:v>1.2500000000000001E-2</c:v>
                </c:pt>
                <c:pt idx="5">
                  <c:v>2.5000000000000001E-2</c:v>
                </c:pt>
              </c:numCache>
            </c:numRef>
          </c:val>
          <c:extLst>
            <c:ext xmlns:c16="http://schemas.microsoft.com/office/drawing/2014/chart" uri="{C3380CC4-5D6E-409C-BE32-E72D297353CC}">
              <c16:uniqueId val="{00000000-BF18-4698-B910-D0D67E8E8C4C}"/>
            </c:ext>
          </c:extLst>
        </c:ser>
        <c:ser>
          <c:idx val="1"/>
          <c:order val="1"/>
          <c:tx>
            <c:strRef>
              <c:f>'Analysis II'!$AA$26</c:f>
              <c:strCache>
                <c:ptCount val="1"/>
                <c:pt idx="0">
                  <c:v>35-44 years old</c:v>
                </c:pt>
              </c:strCache>
            </c:strRef>
          </c:tx>
          <c:spPr>
            <a:solidFill>
              <a:schemeClr val="accent3"/>
            </a:solidFill>
            <a:ln>
              <a:noFill/>
            </a:ln>
            <a:effectLst/>
          </c:spPr>
          <c:invertIfNegative val="0"/>
          <c:cat>
            <c:strRef>
              <c:f>'Analysis II'!$Y$27:$Y$32</c:f>
              <c:strCache>
                <c:ptCount val="6"/>
                <c:pt idx="0">
                  <c:v>Data loss</c:v>
                </c:pt>
                <c:pt idx="1">
                  <c:v>Hacking</c:v>
                </c:pt>
                <c:pt idx="2">
                  <c:v>Other</c:v>
                </c:pt>
                <c:pt idx="3">
                  <c:v>Phishing</c:v>
                </c:pt>
                <c:pt idx="4">
                  <c:v>Ransomware</c:v>
                </c:pt>
                <c:pt idx="5">
                  <c:v>Spyware/Virus infection</c:v>
                </c:pt>
              </c:strCache>
            </c:strRef>
          </c:cat>
          <c:val>
            <c:numRef>
              <c:f>'Analysis II'!$AA$27:$AA$32</c:f>
              <c:numCache>
                <c:formatCode>0.00%</c:formatCode>
                <c:ptCount val="6"/>
                <c:pt idx="0">
                  <c:v>1.7857142857142856E-2</c:v>
                </c:pt>
                <c:pt idx="1">
                  <c:v>1.7857142857142856E-2</c:v>
                </c:pt>
                <c:pt idx="2">
                  <c:v>1.7857142857142856E-2</c:v>
                </c:pt>
                <c:pt idx="3">
                  <c:v>0.125</c:v>
                </c:pt>
                <c:pt idx="4">
                  <c:v>4.4642857142857144E-2</c:v>
                </c:pt>
                <c:pt idx="5">
                  <c:v>3.5714285714285712E-2</c:v>
                </c:pt>
              </c:numCache>
            </c:numRef>
          </c:val>
          <c:extLst>
            <c:ext xmlns:c16="http://schemas.microsoft.com/office/drawing/2014/chart" uri="{C3380CC4-5D6E-409C-BE32-E72D297353CC}">
              <c16:uniqueId val="{00000001-BF18-4698-B910-D0D67E8E8C4C}"/>
            </c:ext>
          </c:extLst>
        </c:ser>
        <c:ser>
          <c:idx val="2"/>
          <c:order val="2"/>
          <c:tx>
            <c:strRef>
              <c:f>'Analysis II'!$AB$26</c:f>
              <c:strCache>
                <c:ptCount val="1"/>
                <c:pt idx="0">
                  <c:v>45-54 years old</c:v>
                </c:pt>
              </c:strCache>
            </c:strRef>
          </c:tx>
          <c:spPr>
            <a:solidFill>
              <a:schemeClr val="accent3">
                <a:shade val="65000"/>
              </a:schemeClr>
            </a:solidFill>
            <a:ln>
              <a:noFill/>
            </a:ln>
            <a:effectLst/>
          </c:spPr>
          <c:invertIfNegative val="0"/>
          <c:cat>
            <c:strRef>
              <c:f>'Analysis II'!$Y$27:$Y$32</c:f>
              <c:strCache>
                <c:ptCount val="6"/>
                <c:pt idx="0">
                  <c:v>Data loss</c:v>
                </c:pt>
                <c:pt idx="1">
                  <c:v>Hacking</c:v>
                </c:pt>
                <c:pt idx="2">
                  <c:v>Other</c:v>
                </c:pt>
                <c:pt idx="3">
                  <c:v>Phishing</c:v>
                </c:pt>
                <c:pt idx="4">
                  <c:v>Ransomware</c:v>
                </c:pt>
                <c:pt idx="5">
                  <c:v>Spyware/Virus infection</c:v>
                </c:pt>
              </c:strCache>
            </c:strRef>
          </c:cat>
          <c:val>
            <c:numRef>
              <c:f>'Analysis II'!$AB$27:$AB$32</c:f>
              <c:numCache>
                <c:formatCode>0.00%</c:formatCode>
                <c:ptCount val="6"/>
                <c:pt idx="0">
                  <c:v>0</c:v>
                </c:pt>
                <c:pt idx="1">
                  <c:v>2.0833333333333332E-2</c:v>
                </c:pt>
                <c:pt idx="2">
                  <c:v>2.0833333333333332E-2</c:v>
                </c:pt>
                <c:pt idx="3">
                  <c:v>0.29166666666666669</c:v>
                </c:pt>
                <c:pt idx="4">
                  <c:v>6.25E-2</c:v>
                </c:pt>
                <c:pt idx="5">
                  <c:v>8.3333333333333329E-2</c:v>
                </c:pt>
              </c:numCache>
            </c:numRef>
          </c:val>
          <c:extLst>
            <c:ext xmlns:c16="http://schemas.microsoft.com/office/drawing/2014/chart" uri="{C3380CC4-5D6E-409C-BE32-E72D297353CC}">
              <c16:uniqueId val="{00000002-BF18-4698-B910-D0D67E8E8C4C}"/>
            </c:ext>
          </c:extLst>
        </c:ser>
        <c:dLbls>
          <c:showLegendKey val="0"/>
          <c:showVal val="0"/>
          <c:showCatName val="0"/>
          <c:showSerName val="0"/>
          <c:showPercent val="0"/>
          <c:showBubbleSize val="0"/>
        </c:dLbls>
        <c:gapWidth val="150"/>
        <c:axId val="123491791"/>
        <c:axId val="218642319"/>
      </c:barChart>
      <c:catAx>
        <c:axId val="123491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42319"/>
        <c:crosses val="autoZero"/>
        <c:auto val="1"/>
        <c:lblAlgn val="ctr"/>
        <c:lblOffset val="100"/>
        <c:noMultiLvlLbl val="0"/>
      </c:catAx>
      <c:valAx>
        <c:axId val="21864231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917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withinLinearReversed" id="23">
  <a:schemeClr val="accent3"/>
</cs:colorStyle>
</file>

<file path=xl/charts/colors3.xml><?xml version="1.0" encoding="utf-8"?>
<cs:colorStyle xmlns:cs="http://schemas.microsoft.com/office/drawing/2012/chartStyle" xmlns:a="http://schemas.openxmlformats.org/drawingml/2006/main" meth="withinLinearReversed" id="23">
  <a:schemeClr val="accent3"/>
</cs:colorStyle>
</file>

<file path=xl/charts/colors4.xml><?xml version="1.0" encoding="utf-8"?>
<cs:colorStyle xmlns:cs="http://schemas.microsoft.com/office/drawing/2012/chartStyle" xmlns:a="http://schemas.openxmlformats.org/drawingml/2006/main" meth="withinLinearReversed" id="23">
  <a:schemeClr val="accent3"/>
</cs:colorStyle>
</file>

<file path=xl/charts/colors5.xml><?xml version="1.0" encoding="utf-8"?>
<cs:colorStyle xmlns:cs="http://schemas.microsoft.com/office/drawing/2012/chartStyle" xmlns:a="http://schemas.openxmlformats.org/drawingml/2006/main" meth="withinLinearReversed" id="23">
  <a:schemeClr val="accent3"/>
</cs:colorStyle>
</file>

<file path=xl/charts/colors6.xml><?xml version="1.0" encoding="utf-8"?>
<cs:colorStyle xmlns:cs="http://schemas.microsoft.com/office/drawing/2012/chartStyle" xmlns:a="http://schemas.openxmlformats.org/drawingml/2006/main" meth="withinLinearReversed" id="23">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Reversed" id="23">
  <a:schemeClr val="accent3"/>
</cs:colorStyle>
</file>

<file path=xl/charts/colors9.xml><?xml version="1.0" encoding="utf-8"?>
<cs:colorStyle xmlns:cs="http://schemas.microsoft.com/office/drawing/2012/chartStyle" xmlns:a="http://schemas.openxmlformats.org/drawingml/2006/main" meth="withinLinearReversed" id="23">
  <a:schemeClr val="accent3"/>
</cs:colorStyle>
</file>

<file path=xl/charts/colors10.xml><?xml version="1.0" encoding="utf-8"?>
<cs:colorStyle xmlns:cs="http://schemas.microsoft.com/office/drawing/2012/chartStyle" xmlns:a="http://schemas.openxmlformats.org/drawingml/2006/main" meth="withinLinearReversed" id="23">
  <a:schemeClr val="accent3"/>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withinLinearReversed" id="23">
  <a:schemeClr val="accent3"/>
</cs:colorStyle>
</file>

<file path=xl/charts/colors13.xml><?xml version="1.0" encoding="utf-8"?>
<cs:colorStyle xmlns:cs="http://schemas.microsoft.com/office/drawing/2012/chartStyle" xmlns:a="http://schemas.openxmlformats.org/drawingml/2006/main" meth="withinLinearReversed" id="23">
  <a:schemeClr val="accent3"/>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withinLinearReversed" id="23">
  <a:schemeClr val="accent3"/>
</cs:colorStyle>
</file>

<file path=xl/charts/colors16.xml><?xml version="1.0" encoding="utf-8"?>
<cs:colorStyle xmlns:cs="http://schemas.microsoft.com/office/drawing/2012/chartStyle" xmlns:a="http://schemas.openxmlformats.org/drawingml/2006/main" meth="withinLinearReversed" id="23">
  <a:schemeClr val="accent3"/>
</cs:colorStyle>
</file>

<file path=xl/charts/colors17.xml><?xml version="1.0" encoding="utf-8"?>
<cs:colorStyle xmlns:cs="http://schemas.microsoft.com/office/drawing/2012/chartStyle" xmlns:a="http://schemas.openxmlformats.org/drawingml/2006/main" meth="withinLinearReversed" id="23">
  <a:schemeClr val="accent3"/>
</cs:colorStyle>
</file>

<file path=xl/charts/colors18.xml><?xml version="1.0" encoding="utf-8"?>
<cs:colorStyle xmlns:cs="http://schemas.microsoft.com/office/drawing/2012/chartStyle" xmlns:a="http://schemas.openxmlformats.org/drawingml/2006/main" meth="withinLinearReversed" id="23">
  <a:schemeClr val="accent3"/>
</cs:colorStyle>
</file>

<file path=xl/charts/colors19.xml><?xml version="1.0" encoding="utf-8"?>
<cs:colorStyle xmlns:cs="http://schemas.microsoft.com/office/drawing/2012/chartStyle" xmlns:a="http://schemas.openxmlformats.org/drawingml/2006/main" meth="withinLinearReversed" id="23">
  <a:schemeClr val="accent3"/>
</cs:colorStyle>
</file>

<file path=xl/charts/colors20.xml><?xml version="1.0" encoding="utf-8"?>
<cs:colorStyle xmlns:cs="http://schemas.microsoft.com/office/drawing/2012/chartStyle" xmlns:a="http://schemas.openxmlformats.org/drawingml/2006/main" meth="withinLinearReversed" id="23">
  <a:schemeClr val="accent3"/>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323850</xdr:colOff>
      <xdr:row>16</xdr:row>
      <xdr:rowOff>38101</xdr:rowOff>
    </xdr:from>
    <xdr:to>
      <xdr:col>10</xdr:col>
      <xdr:colOff>4611</xdr:colOff>
      <xdr:row>28</xdr:row>
      <xdr:rowOff>52388</xdr:rowOff>
    </xdr:to>
    <xdr:graphicFrame macro="">
      <xdr:nvGraphicFramePr>
        <xdr:cNvPr id="2" name="Chart 1">
          <a:extLst>
            <a:ext uri="{FF2B5EF4-FFF2-40B4-BE49-F238E27FC236}">
              <a16:creationId xmlns:a16="http://schemas.microsoft.com/office/drawing/2014/main" id="{43459BA8-D898-48DF-9F62-B5C048C826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342901</xdr:colOff>
      <xdr:row>3</xdr:row>
      <xdr:rowOff>0</xdr:rowOff>
    </xdr:from>
    <xdr:to>
      <xdr:col>10</xdr:col>
      <xdr:colOff>1</xdr:colOff>
      <xdr:row>15</xdr:row>
      <xdr:rowOff>14288</xdr:rowOff>
    </xdr:to>
    <xdr:graphicFrame macro="">
      <xdr:nvGraphicFramePr>
        <xdr:cNvPr id="3" name="Chart 2">
          <a:extLst>
            <a:ext uri="{FF2B5EF4-FFF2-40B4-BE49-F238E27FC236}">
              <a16:creationId xmlns:a16="http://schemas.microsoft.com/office/drawing/2014/main" id="{D357F750-8F61-45F2-8D73-94504F329A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333375</xdr:colOff>
      <xdr:row>40</xdr:row>
      <xdr:rowOff>552451</xdr:rowOff>
    </xdr:from>
    <xdr:to>
      <xdr:col>8</xdr:col>
      <xdr:colOff>57150</xdr:colOff>
      <xdr:row>45</xdr:row>
      <xdr:rowOff>561976</xdr:rowOff>
    </xdr:to>
    <xdr:graphicFrame macro="">
      <xdr:nvGraphicFramePr>
        <xdr:cNvPr id="4" name="Chart 3">
          <a:extLst>
            <a:ext uri="{FF2B5EF4-FFF2-40B4-BE49-F238E27FC236}">
              <a16:creationId xmlns:a16="http://schemas.microsoft.com/office/drawing/2014/main" id="{32C73680-8552-4212-B782-2F7036EC8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314325</xdr:colOff>
      <xdr:row>29</xdr:row>
      <xdr:rowOff>123825</xdr:rowOff>
    </xdr:from>
    <xdr:to>
      <xdr:col>9</xdr:col>
      <xdr:colOff>238125</xdr:colOff>
      <xdr:row>40</xdr:row>
      <xdr:rowOff>342900</xdr:rowOff>
    </xdr:to>
    <xdr:graphicFrame macro="">
      <xdr:nvGraphicFramePr>
        <xdr:cNvPr id="5" name="Chart 4">
          <a:extLst>
            <a:ext uri="{FF2B5EF4-FFF2-40B4-BE49-F238E27FC236}">
              <a16:creationId xmlns:a16="http://schemas.microsoft.com/office/drawing/2014/main" id="{19A7675B-B50F-4AC3-8D36-CDFB57CD3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9526</xdr:colOff>
      <xdr:row>28</xdr:row>
      <xdr:rowOff>0</xdr:rowOff>
    </xdr:from>
    <xdr:to>
      <xdr:col>18</xdr:col>
      <xdr:colOff>76200</xdr:colOff>
      <xdr:row>38</xdr:row>
      <xdr:rowOff>209550</xdr:rowOff>
    </xdr:to>
    <xdr:graphicFrame macro="">
      <xdr:nvGraphicFramePr>
        <xdr:cNvPr id="6" name="Chart 5">
          <a:extLst>
            <a:ext uri="{FF2B5EF4-FFF2-40B4-BE49-F238E27FC236}">
              <a16:creationId xmlns:a16="http://schemas.microsoft.com/office/drawing/2014/main" id="{8CEF8F55-8DC6-429B-8A12-1B92A48FA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14287</xdr:colOff>
      <xdr:row>38</xdr:row>
      <xdr:rowOff>447675</xdr:rowOff>
    </xdr:from>
    <xdr:to>
      <xdr:col>18</xdr:col>
      <xdr:colOff>76706</xdr:colOff>
      <xdr:row>43</xdr:row>
      <xdr:rowOff>538829</xdr:rowOff>
    </xdr:to>
    <xdr:graphicFrame macro="">
      <xdr:nvGraphicFramePr>
        <xdr:cNvPr id="7" name="Chart 6">
          <a:extLst>
            <a:ext uri="{FF2B5EF4-FFF2-40B4-BE49-F238E27FC236}">
              <a16:creationId xmlns:a16="http://schemas.microsoft.com/office/drawing/2014/main" id="{150CC5AA-CF21-45D9-B3F8-7E0E3369B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28576</xdr:colOff>
      <xdr:row>18</xdr:row>
      <xdr:rowOff>85725</xdr:rowOff>
    </xdr:from>
    <xdr:to>
      <xdr:col>35</xdr:col>
      <xdr:colOff>317728</xdr:colOff>
      <xdr:row>32</xdr:row>
      <xdr:rowOff>161925</xdr:rowOff>
    </xdr:to>
    <xdr:graphicFrame macro="">
      <xdr:nvGraphicFramePr>
        <xdr:cNvPr id="8" name="Chart 7">
          <a:extLst>
            <a:ext uri="{FF2B5EF4-FFF2-40B4-BE49-F238E27FC236}">
              <a16:creationId xmlns:a16="http://schemas.microsoft.com/office/drawing/2014/main" id="{609EFD19-A6B3-4990-BE81-D15BCC008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0</xdr:colOff>
      <xdr:row>3</xdr:row>
      <xdr:rowOff>0</xdr:rowOff>
    </xdr:from>
    <xdr:to>
      <xdr:col>35</xdr:col>
      <xdr:colOff>323850</xdr:colOff>
      <xdr:row>17</xdr:row>
      <xdr:rowOff>76200</xdr:rowOff>
    </xdr:to>
    <xdr:graphicFrame macro="">
      <xdr:nvGraphicFramePr>
        <xdr:cNvPr id="9" name="Chart 8">
          <a:extLst>
            <a:ext uri="{FF2B5EF4-FFF2-40B4-BE49-F238E27FC236}">
              <a16:creationId xmlns:a16="http://schemas.microsoft.com/office/drawing/2014/main" id="{C06ECF6D-5C9F-4E21-BF65-141CD7E33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41</xdr:col>
      <xdr:colOff>161926</xdr:colOff>
      <xdr:row>3</xdr:row>
      <xdr:rowOff>9526</xdr:rowOff>
    </xdr:from>
    <xdr:to>
      <xdr:col>44</xdr:col>
      <xdr:colOff>1809750</xdr:colOff>
      <xdr:row>17</xdr:row>
      <xdr:rowOff>0</xdr:rowOff>
    </xdr:to>
    <xdr:graphicFrame macro="">
      <xdr:nvGraphicFramePr>
        <xdr:cNvPr id="11" name="Chart 10">
          <a:extLst>
            <a:ext uri="{FF2B5EF4-FFF2-40B4-BE49-F238E27FC236}">
              <a16:creationId xmlns:a16="http://schemas.microsoft.com/office/drawing/2014/main" id="{9F8CA276-92A1-43FD-82DB-3E4797E9E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44</xdr:col>
      <xdr:colOff>776287</xdr:colOff>
      <xdr:row>36</xdr:row>
      <xdr:rowOff>757236</xdr:rowOff>
    </xdr:from>
    <xdr:to>
      <xdr:col>47</xdr:col>
      <xdr:colOff>0</xdr:colOff>
      <xdr:row>43</xdr:row>
      <xdr:rowOff>380999</xdr:rowOff>
    </xdr:to>
    <xdr:graphicFrame macro="">
      <xdr:nvGraphicFramePr>
        <xdr:cNvPr id="13" name="Chart 12">
          <a:extLst>
            <a:ext uri="{FF2B5EF4-FFF2-40B4-BE49-F238E27FC236}">
              <a16:creationId xmlns:a16="http://schemas.microsoft.com/office/drawing/2014/main" id="{D9B9310A-0ED5-4057-B365-A1C4069934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44</xdr:col>
      <xdr:colOff>904874</xdr:colOff>
      <xdr:row>53</xdr:row>
      <xdr:rowOff>357187</xdr:rowOff>
    </xdr:from>
    <xdr:to>
      <xdr:col>45</xdr:col>
      <xdr:colOff>3238499</xdr:colOff>
      <xdr:row>62</xdr:row>
      <xdr:rowOff>242887</xdr:rowOff>
    </xdr:to>
    <xdr:graphicFrame macro="">
      <xdr:nvGraphicFramePr>
        <xdr:cNvPr id="15" name="Chart 14">
          <a:extLst>
            <a:ext uri="{FF2B5EF4-FFF2-40B4-BE49-F238E27FC236}">
              <a16:creationId xmlns:a16="http://schemas.microsoft.com/office/drawing/2014/main" id="{D423EC43-8352-4AFD-A5DF-4825678B0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47</xdr:col>
      <xdr:colOff>433385</xdr:colOff>
      <xdr:row>3</xdr:row>
      <xdr:rowOff>47625</xdr:rowOff>
    </xdr:from>
    <xdr:to>
      <xdr:col>56</xdr:col>
      <xdr:colOff>171450</xdr:colOff>
      <xdr:row>12</xdr:row>
      <xdr:rowOff>142875</xdr:rowOff>
    </xdr:to>
    <xdr:graphicFrame macro="">
      <xdr:nvGraphicFramePr>
        <xdr:cNvPr id="14" name="Chart 13">
          <a:extLst>
            <a:ext uri="{FF2B5EF4-FFF2-40B4-BE49-F238E27FC236}">
              <a16:creationId xmlns:a16="http://schemas.microsoft.com/office/drawing/2014/main" id="{BBC36E92-FF8C-4E92-B5D1-73F62BE560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59</xdr:col>
      <xdr:colOff>357187</xdr:colOff>
      <xdr:row>3</xdr:row>
      <xdr:rowOff>80962</xdr:rowOff>
    </xdr:from>
    <xdr:to>
      <xdr:col>61</xdr:col>
      <xdr:colOff>619125</xdr:colOff>
      <xdr:row>11</xdr:row>
      <xdr:rowOff>9525</xdr:rowOff>
    </xdr:to>
    <xdr:graphicFrame macro="">
      <xdr:nvGraphicFramePr>
        <xdr:cNvPr id="18" name="Chart 17">
          <a:extLst>
            <a:ext uri="{FF2B5EF4-FFF2-40B4-BE49-F238E27FC236}">
              <a16:creationId xmlns:a16="http://schemas.microsoft.com/office/drawing/2014/main" id="{D536924F-4E0F-4C62-B23A-F42124F963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59</xdr:col>
      <xdr:colOff>352425</xdr:colOff>
      <xdr:row>11</xdr:row>
      <xdr:rowOff>128588</xdr:rowOff>
    </xdr:from>
    <xdr:to>
      <xdr:col>62</xdr:col>
      <xdr:colOff>962025</xdr:colOff>
      <xdr:row>20</xdr:row>
      <xdr:rowOff>161926</xdr:rowOff>
    </xdr:to>
    <xdr:graphicFrame macro="">
      <xdr:nvGraphicFramePr>
        <xdr:cNvPr id="19" name="Chart 18">
          <a:extLst>
            <a:ext uri="{FF2B5EF4-FFF2-40B4-BE49-F238E27FC236}">
              <a16:creationId xmlns:a16="http://schemas.microsoft.com/office/drawing/2014/main" id="{CFCA9E38-EB2D-4A55-B23C-DC65DA563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41</xdr:col>
      <xdr:colOff>333375</xdr:colOff>
      <xdr:row>23</xdr:row>
      <xdr:rowOff>66675</xdr:rowOff>
    </xdr:from>
    <xdr:to>
      <xdr:col>44</xdr:col>
      <xdr:colOff>2466975</xdr:colOff>
      <xdr:row>36</xdr:row>
      <xdr:rowOff>333375</xdr:rowOff>
    </xdr:to>
    <xdr:graphicFrame macro="">
      <xdr:nvGraphicFramePr>
        <xdr:cNvPr id="17" name="Chart 16">
          <a:extLst>
            <a:ext uri="{FF2B5EF4-FFF2-40B4-BE49-F238E27FC236}">
              <a16:creationId xmlns:a16="http://schemas.microsoft.com/office/drawing/2014/main" id="{2ECA7977-76AF-4032-AE77-F22B8BD73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471487</xdr:colOff>
      <xdr:row>24</xdr:row>
      <xdr:rowOff>119062</xdr:rowOff>
    </xdr:from>
    <xdr:to>
      <xdr:col>12</xdr:col>
      <xdr:colOff>542925</xdr:colOff>
      <xdr:row>38</xdr:row>
      <xdr:rowOff>28575</xdr:rowOff>
    </xdr:to>
    <xdr:graphicFrame macro="">
      <xdr:nvGraphicFramePr>
        <xdr:cNvPr id="5" name="Chart 4">
          <a:extLst>
            <a:ext uri="{FF2B5EF4-FFF2-40B4-BE49-F238E27FC236}">
              <a16:creationId xmlns:a16="http://schemas.microsoft.com/office/drawing/2014/main" id="{8930AA8D-9CA9-496E-93E8-CCB28E034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471487</xdr:colOff>
      <xdr:row>15</xdr:row>
      <xdr:rowOff>14287</xdr:rowOff>
    </xdr:from>
    <xdr:to>
      <xdr:col>8</xdr:col>
      <xdr:colOff>619125</xdr:colOff>
      <xdr:row>22</xdr:row>
      <xdr:rowOff>180975</xdr:rowOff>
    </xdr:to>
    <xdr:graphicFrame macro="">
      <xdr:nvGraphicFramePr>
        <xdr:cNvPr id="6" name="Chart 5">
          <a:extLst>
            <a:ext uri="{FF2B5EF4-FFF2-40B4-BE49-F238E27FC236}">
              <a16:creationId xmlns:a16="http://schemas.microsoft.com/office/drawing/2014/main" id="{88D733AD-37CE-4C2A-920C-B9CB47EC0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490536</xdr:colOff>
      <xdr:row>39</xdr:row>
      <xdr:rowOff>185737</xdr:rowOff>
    </xdr:from>
    <xdr:to>
      <xdr:col>12</xdr:col>
      <xdr:colOff>523874</xdr:colOff>
      <xdr:row>54</xdr:row>
      <xdr:rowOff>71437</xdr:rowOff>
    </xdr:to>
    <xdr:graphicFrame macro="">
      <xdr:nvGraphicFramePr>
        <xdr:cNvPr id="7" name="Chart 6">
          <a:extLst>
            <a:ext uri="{FF2B5EF4-FFF2-40B4-BE49-F238E27FC236}">
              <a16:creationId xmlns:a16="http://schemas.microsoft.com/office/drawing/2014/main" id="{201F464E-97D8-48CF-870C-3DF0358E02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476250</xdr:colOff>
      <xdr:row>2</xdr:row>
      <xdr:rowOff>128587</xdr:rowOff>
    </xdr:from>
    <xdr:to>
      <xdr:col>25</xdr:col>
      <xdr:colOff>0</xdr:colOff>
      <xdr:row>13</xdr:row>
      <xdr:rowOff>0</xdr:rowOff>
    </xdr:to>
    <xdr:graphicFrame macro="">
      <xdr:nvGraphicFramePr>
        <xdr:cNvPr id="11" name="Chart 10">
          <a:extLst>
            <a:ext uri="{FF2B5EF4-FFF2-40B4-BE49-F238E27FC236}">
              <a16:creationId xmlns:a16="http://schemas.microsoft.com/office/drawing/2014/main" id="{247EB35A-11EE-4C20-8083-85725D3AEE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19048</xdr:colOff>
      <xdr:row>61</xdr:row>
      <xdr:rowOff>23813</xdr:rowOff>
    </xdr:from>
    <xdr:to>
      <xdr:col>25</xdr:col>
      <xdr:colOff>180975</xdr:colOff>
      <xdr:row>74</xdr:row>
      <xdr:rowOff>95251</xdr:rowOff>
    </xdr:to>
    <xdr:graphicFrame macro="">
      <xdr:nvGraphicFramePr>
        <xdr:cNvPr id="13" name="Chart 12">
          <a:extLst>
            <a:ext uri="{FF2B5EF4-FFF2-40B4-BE49-F238E27FC236}">
              <a16:creationId xmlns:a16="http://schemas.microsoft.com/office/drawing/2014/main" id="{9874BEA7-E184-4CB7-9899-4B26D9677F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323850</xdr:colOff>
      <xdr:row>23</xdr:row>
      <xdr:rowOff>133350</xdr:rowOff>
    </xdr:from>
    <xdr:to>
      <xdr:col>36</xdr:col>
      <xdr:colOff>19050</xdr:colOff>
      <xdr:row>40</xdr:row>
      <xdr:rowOff>9525</xdr:rowOff>
    </xdr:to>
    <xdr:graphicFrame macro="">
      <xdr:nvGraphicFramePr>
        <xdr:cNvPr id="3" name="Chart 2">
          <a:extLst>
            <a:ext uri="{FF2B5EF4-FFF2-40B4-BE49-F238E27FC236}">
              <a16:creationId xmlns:a16="http://schemas.microsoft.com/office/drawing/2014/main" id="{DFF5C0F7-187A-426F-A20E-4CA0076DDB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org" refreshedDate="43969.879047800925" createdVersion="6" refreshedVersion="6" minRefreshableVersion="3" recordCount="264" xr:uid="{DDCCC744-BA69-4652-AE90-9B498FA874E7}">
  <cacheSource type="worksheet">
    <worksheetSource name="Table1"/>
  </cacheSource>
  <cacheFields count="97">
    <cacheField name="ID" numFmtId="0">
      <sharedItems containsSemiMixedTypes="0" containsString="0" containsNumber="1" containsInteger="1" minValue="5" maxValue="268"/>
    </cacheField>
    <cacheField name="Ώρα έναρξης" numFmtId="164">
      <sharedItems containsSemiMixedTypes="0" containsNonDate="0" containsDate="1" containsString="0" minDate="2020-04-07T16:53:59" maxDate="2020-05-03T11:51:41"/>
    </cacheField>
    <cacheField name="Ώρα ολοκλήρωσης" numFmtId="164">
      <sharedItems containsSemiMixedTypes="0" containsNonDate="0" containsDate="1" containsString="0" minDate="2020-04-07T16:56:10" maxDate="2020-05-03T11:57:25"/>
    </cacheField>
    <cacheField name="Διεύθυνση ηλεκτρονικού ταχυδρομείου" numFmtId="0">
      <sharedItems/>
    </cacheField>
    <cacheField name="Όνομα" numFmtId="0">
      <sharedItems containsNonDate="0" containsString="0" containsBlank="1"/>
    </cacheField>
    <cacheField name="Συνολικοί βαθμοί" numFmtId="0">
      <sharedItems containsNonDate="0" containsString="0" containsBlank="1"/>
    </cacheField>
    <cacheField name="Σχόλια για το κουίζ" numFmtId="0">
      <sharedItems containsNonDate="0" containsString="0" containsBlank="1"/>
    </cacheField>
    <cacheField name="Ώρα δημοσίευσης βαθμού" numFmtId="164">
      <sharedItems containsNonDate="0" containsString="0" containsBlank="1"/>
    </cacheField>
    <cacheField name="Prior to the COVID-19 crisis, were you able to work from home?" numFmtId="0">
      <sharedItems count="2">
        <s v="Yes"/>
        <s v="No"/>
      </sharedItems>
    </cacheField>
    <cacheField name="Βαθμοί - Prior to the COVID-19 crisis, were you able to work from home?" numFmtId="0">
      <sharedItems containsNonDate="0" containsString="0" containsBlank="1"/>
    </cacheField>
    <cacheField name="Σχόλια - Prior to the COVID-19 crisis, were you able to work from home?" numFmtId="0">
      <sharedItems containsNonDate="0" containsString="0" containsBlank="1"/>
    </cacheField>
    <cacheField name="Did you receive any security guidelines from your employer regarding working from home?" numFmtId="0">
      <sharedItems count="2">
        <s v="No"/>
        <s v="Yes"/>
      </sharedItems>
    </cacheField>
    <cacheField name="Βαθμοί - Did you receive any security guidelines from your employer regarding working from home?" numFmtId="0">
      <sharedItems containsNonDate="0" containsString="0" containsBlank="1"/>
    </cacheField>
    <cacheField name="Σχόλια - Did you receive any security guidelines from your employer regarding working from home?" numFmtId="0">
      <sharedItems containsNonDate="0" containsString="0" containsBlank="1"/>
    </cacheField>
    <cacheField name="Please describe the main (2-3) security guidelines provided." numFmtId="0">
      <sharedItems containsBlank="1" longText="1"/>
    </cacheField>
    <cacheField name="Βαθμοί - Please describe the main (2-3) security guidelines provided." numFmtId="0">
      <sharedItems containsNonDate="0" containsString="0" containsBlank="1"/>
    </cacheField>
    <cacheField name="Σχόλια - Please describe the main (2-3) security guidelines provided." numFmtId="0">
      <sharedItems containsNonDate="0" containsString="0" containsBlank="1"/>
    </cacheField>
    <cacheField name="What kind of devices are you using to connect to your corporate working environment?" numFmtId="0">
      <sharedItems/>
    </cacheField>
    <cacheField name="Βαθμοί - What kind of devices are you using to connect to your corporate working environment?" numFmtId="0">
      <sharedItems containsNonDate="0" containsString="0" containsBlank="1"/>
    </cacheField>
    <cacheField name="Σχόλια - What kind of devices are you using to connect to your corporate working environment?" numFmtId="0">
      <sharedItems containsNonDate="0" containsString="0" containsBlank="1"/>
    </cacheField>
    <cacheField name="Are these devices accessed by users other than yourself?" numFmtId="0">
      <sharedItems/>
    </cacheField>
    <cacheField name="Βαθμοί - Are these devices accessed by users other than yourself?" numFmtId="0">
      <sharedItems containsNonDate="0" containsString="0" containsBlank="1"/>
    </cacheField>
    <cacheField name="Σχόλια - Are these devices accessed by users other than yourself?" numFmtId="0">
      <sharedItems containsNonDate="0" containsString="0" containsBlank="1"/>
    </cacheField>
    <cacheField name="These devices are:" numFmtId="0">
      <sharedItems/>
    </cacheField>
    <cacheField name="Βαθμοί - These devices are:" numFmtId="0">
      <sharedItems containsNonDate="0" containsString="0" containsBlank="1"/>
    </cacheField>
    <cacheField name="Σχόλια - These devices are:" numFmtId="0">
      <sharedItems containsNonDate="0" containsString="0" containsBlank="1"/>
    </cacheField>
    <cacheField name="Are these devices managed by your organization?" numFmtId="0">
      <sharedItems containsBlank="1"/>
    </cacheField>
    <cacheField name="Βαθμοί - Are these devices managed by your organization?" numFmtId="0">
      <sharedItems containsNonDate="0" containsString="0" containsBlank="1"/>
    </cacheField>
    <cacheField name="Σχόλια - Are these devices managed by your organization?" numFmtId="0">
      <sharedItems containsNonDate="0" containsString="0" containsBlank="1"/>
    </cacheField>
    <cacheField name="Which of the following apply for the devices you currently use for your working from home employment?" numFmtId="0">
      <sharedItems/>
    </cacheField>
    <cacheField name="Βαθμοί - Which of the following apply for the devices you currently use for your working from home employment?" numFmtId="0">
      <sharedItems containsNonDate="0" containsString="0" containsBlank="1"/>
    </cacheField>
    <cacheField name="Σχόλια - Which of the following apply for the devices you currently use for your working from home employment?" numFmtId="0">
      <sharedItems containsNonDate="0" containsString="0" containsBlank="1"/>
    </cacheField>
    <cacheField name="How do you obtain access to your corporate working environment?" numFmtId="0">
      <sharedItems/>
    </cacheField>
    <cacheField name="Βαθμοί - How do you obtain access to your corporate working environment?" numFmtId="0">
      <sharedItems containsNonDate="0" containsString="0" containsBlank="1"/>
    </cacheField>
    <cacheField name="Σχόλια - How do you obtain access to your corporate working environment?" numFmtId="0">
      <sharedItems containsNonDate="0" containsString="0" containsBlank="1"/>
    </cacheField>
    <cacheField name="Please describe how you obtain access to your corporate working environment." numFmtId="0">
      <sharedItems containsBlank="1"/>
    </cacheField>
    <cacheField name="Βαθμοί - Please describe how you obtain access to your corporate working environment." numFmtId="0">
      <sharedItems containsNonDate="0" containsString="0" containsBlank="1"/>
    </cacheField>
    <cacheField name="Σχόλια - Please describe how you obtain access to your corporate working environment." numFmtId="0">
      <sharedItems containsNonDate="0" containsString="0" containsBlank="1"/>
    </cacheField>
    <cacheField name="Were you asked to use applications or services that you were unfamiliar with, because of the need for remote working?" numFmtId="0">
      <sharedItems/>
    </cacheField>
    <cacheField name="Βαθμοί - Were you asked to use applications or services that you were unfamiliar with, because of the need for remote working?" numFmtId="0">
      <sharedItems containsNonDate="0" containsString="0" containsBlank="1"/>
    </cacheField>
    <cacheField name="Σχόλια - Were you asked to use applications or services that you were unfamiliar with, because of the need for remote working?" numFmtId="0">
      <sharedItems containsNonDate="0" containsString="0" containsBlank="1"/>
    </cacheField>
    <cacheField name="How were you informed how to use them?" numFmtId="0">
      <sharedItems containsBlank="1"/>
    </cacheField>
    <cacheField name="Βαθμοί - How were you informed how to use them?" numFmtId="0">
      <sharedItems containsNonDate="0" containsString="0" containsBlank="1"/>
    </cacheField>
    <cacheField name="Σχόλια - How were you informed how to use them?" numFmtId="0">
      <sharedItems containsNonDate="0" containsString="0" containsBlank="1"/>
    </cacheField>
    <cacheField name="Has your company adopted a specific collaboration solution?" numFmtId="0">
      <sharedItems/>
    </cacheField>
    <cacheField name="Βαθμοί - Has your company adopted a specific collaboration solution?" numFmtId="0">
      <sharedItems containsNonDate="0" containsString="0" containsBlank="1"/>
    </cacheField>
    <cacheField name="Σχόλια - Has your company adopted a specific collaboration solution?" numFmtId="0">
      <sharedItems containsNonDate="0" containsString="0" containsBlank="1"/>
    </cacheField>
    <cacheField name="What abilities does it offer?" numFmtId="0">
      <sharedItems containsBlank="1"/>
    </cacheField>
    <cacheField name="Βαθμοί - What abilities does it offer?" numFmtId="0">
      <sharedItems containsNonDate="0" containsString="0" containsBlank="1"/>
    </cacheField>
    <cacheField name="Σχόλια - What abilities does it offer?" numFmtId="0">
      <sharedItems containsNonDate="0" containsString="0" containsBlank="1"/>
    </cacheField>
    <cacheField name="Did you face any of the below cyber-security related threats during the COVID-19 crisis?" numFmtId="0">
      <sharedItems/>
    </cacheField>
    <cacheField name="Βαθμοί - Did you face any of the below cyber-security related threats during the COVID-19 crisis?" numFmtId="0">
      <sharedItems containsNonDate="0" containsString="0" containsBlank="1"/>
    </cacheField>
    <cacheField name="Σχόλια - Did you face any of the below cyber-security related threats during the COVID-19 crisis?" numFmtId="0">
      <sharedItems containsNonDate="0" containsString="0" containsBlank="1"/>
    </cacheField>
    <cacheField name="Please name any other cyber-security threats you encountered during this period, not listed above." numFmtId="0">
      <sharedItems containsBlank="1"/>
    </cacheField>
    <cacheField name="Βαθμοί - Please name any other cyber-security threats you encountered during this period, not listed above." numFmtId="0">
      <sharedItems containsNonDate="0" containsString="0" containsBlank="1"/>
    </cacheField>
    <cacheField name="Σχόλια - Please name any other cyber-security threats you encountered during this period, not listed above." numFmtId="0">
      <sharedItems containsNonDate="0" containsString="0" containsBlank="1"/>
    </cacheField>
    <cacheField name="Βαθμοί - To what extent do you agree with the following statements:" numFmtId="0">
      <sharedItems containsNonDate="0" containsString="0" containsBlank="1"/>
    </cacheField>
    <cacheField name="Σχόλια - To what extent do you agree with the following statements:" numFmtId="0">
      <sharedItems containsNonDate="0" containsString="0" containsBlank="1"/>
    </cacheField>
    <cacheField name="I prefer working from home than going to the office." numFmtId="0">
      <sharedItems/>
    </cacheField>
    <cacheField name="Βαθμοί - I prefer working from home than going to the office." numFmtId="0">
      <sharedItems containsNonDate="0" containsString="0" containsBlank="1"/>
    </cacheField>
    <cacheField name="Σχόλια - I prefer working from home than going to the office." numFmtId="0">
      <sharedItems containsNonDate="0" containsString="0" containsBlank="1"/>
    </cacheField>
    <cacheField name="I work more productively from home." numFmtId="0">
      <sharedItems/>
    </cacheField>
    <cacheField name="Βαθμοί - I work more productively from home." numFmtId="0">
      <sharedItems containsNonDate="0" containsString="0" containsBlank="1"/>
    </cacheField>
    <cacheField name="Σχόλια - I work more productively from home." numFmtId="0">
      <sharedItems containsNonDate="0" containsString="0" containsBlank="1"/>
    </cacheField>
    <cacheField name="I collaborate with my colleagues as effectively as when we are in office." numFmtId="0">
      <sharedItems/>
    </cacheField>
    <cacheField name="Βαθμοί - I collaborate with my colleagues as effectively as when we are in office." numFmtId="0">
      <sharedItems containsNonDate="0" containsString="0" containsBlank="1"/>
    </cacheField>
    <cacheField name="Σχόλια - I collaborate with my colleagues as effectively as when we are in office." numFmtId="0">
      <sharedItems containsNonDate="0" containsString="0" containsBlank="1"/>
    </cacheField>
    <cacheField name="I am satisfied by my employer’s approach to the crisis." numFmtId="0">
      <sharedItems/>
    </cacheField>
    <cacheField name="Βαθμοί - I am satisfied by my employer’s approach to the crisis." numFmtId="0">
      <sharedItems containsNonDate="0" containsString="0" containsBlank="1"/>
    </cacheField>
    <cacheField name="Σχόλια - I am satisfied by my employer’s approach to the crisis." numFmtId="0">
      <sharedItems containsNonDate="0" containsString="0" containsBlank="1"/>
    </cacheField>
    <cacheField name="I have all the support i need to face any technical problems i have (eg. corporate access issues,  infrastructure failures, etc.)." numFmtId="0">
      <sharedItems/>
    </cacheField>
    <cacheField name="Βαθμοί - I have all the support i need to face any technical problems i have (eg. corporate access issues,  infrastructure failures, etc.)." numFmtId="0">
      <sharedItems containsNonDate="0" containsString="0" containsBlank="1"/>
    </cacheField>
    <cacheField name="Σχόλια - I have all the support i need to face any technical problems i have (eg. corporate access issues,  infrastructure failures, etc.)." numFmtId="0">
      <sharedItems containsNonDate="0" containsString="0" containsBlank="1"/>
    </cacheField>
    <cacheField name="I am proud to work for my organization." numFmtId="0">
      <sharedItems/>
    </cacheField>
    <cacheField name="Βαθμοί - I am proud to work for my organization." numFmtId="0">
      <sharedItems containsNonDate="0" containsString="0" containsBlank="1"/>
    </cacheField>
    <cacheField name="Σχόλια - I am proud to work for my organization." numFmtId="0">
      <sharedItems containsNonDate="0" containsString="0" containsBlank="1"/>
    </cacheField>
    <cacheField name="I have access to the things I need to do my job well." numFmtId="0">
      <sharedItems/>
    </cacheField>
    <cacheField name="Βαθμοί - I have access to the things I need to do my job well." numFmtId="0">
      <sharedItems containsNonDate="0" containsString="0" containsBlank="1"/>
    </cacheField>
    <cacheField name="Σχόλια - I have access to the things I need to do my job well." numFmtId="0">
      <sharedItems containsNonDate="0" containsString="0" containsBlank="1"/>
    </cacheField>
    <cacheField name="What is your age?" numFmtId="0">
      <sharedItems containsBlank="1" count="8">
        <s v="25-34 years old"/>
        <s v="35-44 years old"/>
        <s v="45-54 years old"/>
        <s v="18-24 years old"/>
        <s v="55-64 years old"/>
        <s v="75 years or older"/>
        <m/>
        <s v="65-74 years old"/>
      </sharedItems>
    </cacheField>
    <cacheField name="Βαθμοί - What is your age?" numFmtId="0">
      <sharedItems containsNonDate="0" containsString="0" containsBlank="1"/>
    </cacheField>
    <cacheField name="Σχόλια - What is your age?" numFmtId="0">
      <sharedItems containsNonDate="0" containsString="0" containsBlank="1"/>
    </cacheField>
    <cacheField name="What is the highest degree or level of school you have completed?" numFmtId="0">
      <sharedItems containsBlank="1" count="9">
        <s v="Master’s degree"/>
        <s v="Doctorate degree"/>
        <s v="High school graduate, diploma or the equivalent"/>
        <s v="Bachelor’s degree"/>
        <m/>
        <s v="Associate degree"/>
        <s v="Professional degree"/>
        <s v="Trade/technical/vocational training"/>
        <s v="Some college credit, no degree"/>
      </sharedItems>
    </cacheField>
    <cacheField name="Βαθμοί - What is the highest degree or level of school you have completed?" numFmtId="0">
      <sharedItems containsNonDate="0" containsString="0" containsBlank="1"/>
    </cacheField>
    <cacheField name="Σχόλια - What is the highest degree or level of school you have completed?" numFmtId="0">
      <sharedItems containsNonDate="0" containsString="0" containsBlank="1"/>
    </cacheField>
    <cacheField name="Please select the business domain of the organization you work for." numFmtId="0">
      <sharedItems count="10">
        <s v="Education &amp; Research"/>
        <s v="Security (cyber)"/>
        <s v="EPES (Electrical Power &amp; Energy Systems)"/>
        <s v="IT (Information Technology)"/>
        <s v="Banking &amp; Financial"/>
        <s v="Other"/>
        <s v="Public Sector"/>
        <s v="Telecommunications"/>
        <s v="Health"/>
        <s v="Transport"/>
      </sharedItems>
    </cacheField>
    <cacheField name="Βαθμοί - Please select the business domain of the organization you work for." numFmtId="0">
      <sharedItems containsNonDate="0" containsString="0" containsBlank="1"/>
    </cacheField>
    <cacheField name="Σχόλια - Please select the business domain of the organization you work for." numFmtId="0">
      <sharedItems containsNonDate="0" containsString="0" containsBlank="1"/>
    </cacheField>
    <cacheField name="Please specify which is the business domain of the organization you work for." numFmtId="0">
      <sharedItems containsBlank="1" count="31">
        <m/>
        <s v="Consulting "/>
        <s v="Association "/>
        <s v="trade"/>
        <s v="Marketing and Communication"/>
        <s v="Retail"/>
        <s v="Sales"/>
        <s v="R&amp;D"/>
        <s v="Digital Marketing and Advertising"/>
        <s v="don't know"/>
        <s v="Tourism"/>
        <s v="E-commerce"/>
        <s v="e-commerse"/>
        <s v="Ecommerce"/>
        <s v="Price comparison"/>
        <s v="Marketing"/>
        <s v="Shipping company "/>
        <s v="Real project "/>
        <s v="Logistics &amp; trading"/>
        <s v="Administrative employee"/>
        <s v="Ecommerce services"/>
        <s v="OT Solutions"/>
        <s v="Oil &amp; Gas, Environmental Services,Waste Management"/>
        <s v="Food"/>
        <s v="Manufacturing "/>
        <s v="Data Centers"/>
        <s v="Professional Services"/>
        <s v="Legal"/>
        <s v="Energy"/>
        <s v="Consulting"/>
        <s v="Electronics"/>
      </sharedItems>
    </cacheField>
    <cacheField name="Βαθμοί - Please specify which is the business domain of the organization you work for." numFmtId="0">
      <sharedItems containsNonDate="0" containsString="0" containsBlank="1"/>
    </cacheField>
    <cacheField name="Σχόλια - Please specify which is the business domain of the organization you work for." numFmtId="0">
      <sharedItems containsNonDate="0" containsString="0" containsBlank="1"/>
    </cacheField>
    <cacheField name="Which of the following best describes your work position?" numFmtId="0">
      <sharedItems count="5">
        <s v="Researcher"/>
        <s v="Manager"/>
        <s v="IT professional"/>
        <s v="Other"/>
        <s v="Security professional"/>
      </sharedItems>
    </cacheField>
    <cacheField name="Βαθμοί - Which of the following best describes your work position?" numFmtId="0">
      <sharedItems containsNonDate="0" containsString="0" containsBlank="1"/>
    </cacheField>
    <cacheField name="Σχόλια - Which of the following best describes your work position?" numFmtId="0">
      <sharedItems containsNonDate="0" containsString="0" containsBlank="1"/>
    </cacheField>
    <cacheField name="Comments" numFmtId="0">
      <sharedItems containsBlank="1" longText="1"/>
    </cacheField>
    <cacheField name="Βαθμοί - Comments" numFmtId="0">
      <sharedItems containsNonDate="0" containsString="0" containsBlank="1"/>
    </cacheField>
    <cacheField name="Σχόλια - 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org" refreshedDate="43969.896970717593" createdVersion="6" refreshedVersion="6" minRefreshableVersion="3" recordCount="265" xr:uid="{0D4099CD-9064-4DBE-BD9C-9B87328F1781}">
  <cacheSource type="worksheet">
    <worksheetSource ref="A1:CS1048576" sheet="Original Data"/>
  </cacheSource>
  <cacheFields count="97">
    <cacheField name="ID" numFmtId="0">
      <sharedItems containsString="0" containsBlank="1" containsNumber="1" containsInteger="1" minValue="5" maxValue="268"/>
    </cacheField>
    <cacheField name="Ώρα έναρξης" numFmtId="0">
      <sharedItems containsNonDate="0" containsDate="1" containsString="0" containsBlank="1" minDate="2020-04-07T16:53:59" maxDate="2020-05-03T11:51:41"/>
    </cacheField>
    <cacheField name="Ώρα ολοκλήρωσης" numFmtId="0">
      <sharedItems containsNonDate="0" containsDate="1" containsString="0" containsBlank="1" minDate="2020-04-07T16:56:10" maxDate="2020-05-03T11:57:25"/>
    </cacheField>
    <cacheField name="Διεύθυνση ηλεκτρονικού ταχυδρομείου" numFmtId="0">
      <sharedItems containsBlank="1"/>
    </cacheField>
    <cacheField name="Όνομα" numFmtId="0">
      <sharedItems containsNonDate="0" containsString="0" containsBlank="1"/>
    </cacheField>
    <cacheField name="Συνολικοί βαθμοί" numFmtId="0">
      <sharedItems containsNonDate="0" containsString="0" containsBlank="1"/>
    </cacheField>
    <cacheField name="Σχόλια για το κουίζ" numFmtId="0">
      <sharedItems containsNonDate="0" containsString="0" containsBlank="1"/>
    </cacheField>
    <cacheField name="Ώρα δημοσίευσης βαθμού" numFmtId="0">
      <sharedItems containsNonDate="0" containsString="0" containsBlank="1"/>
    </cacheField>
    <cacheField name="Prior to the COVID-19 crisis, were you able to work from home?" numFmtId="0">
      <sharedItems containsBlank="1" count="3">
        <s v="Yes"/>
        <s v="No"/>
        <m/>
      </sharedItems>
    </cacheField>
    <cacheField name="Βαθμοί - Prior to the COVID-19 crisis, were you able to work from home?" numFmtId="0">
      <sharedItems containsNonDate="0" containsString="0" containsBlank="1"/>
    </cacheField>
    <cacheField name="Σχόλια - Prior to the COVID-19 crisis, were you able to work from home?" numFmtId="0">
      <sharedItems containsNonDate="0" containsString="0" containsBlank="1"/>
    </cacheField>
    <cacheField name="Did you receive any security guidelines from your employer regarding working from home?" numFmtId="0">
      <sharedItems containsBlank="1" count="3">
        <s v="No"/>
        <s v="Yes"/>
        <m/>
      </sharedItems>
    </cacheField>
    <cacheField name="Βαθμοί - Did you receive any security guidelines from your employer regarding working from home?" numFmtId="0">
      <sharedItems containsNonDate="0" containsString="0" containsBlank="1"/>
    </cacheField>
    <cacheField name="Σχόλια - Did you receive any security guidelines from your employer regarding working from home?" numFmtId="0">
      <sharedItems containsNonDate="0" containsString="0" containsBlank="1"/>
    </cacheField>
    <cacheField name="Please describe the main (2-3) security guidelines provided." numFmtId="0">
      <sharedItems containsBlank="1" count="79" longText="1">
        <m/>
        <s v="Use of VPN"/>
        <s v="use passwords on company laptop, install antivirus"/>
        <s v="System access_x000a_Separate work and personal devices_x000a_Secure connections "/>
        <s v="Use always VPN connection, be careful against phishing emails and do not provide credentials"/>
        <s v="Don't use private devices, data protection rules also apply at home."/>
        <s v="- keep secure password _x000a_- secure the laptop from theft "/>
        <s v="dont give your password, and be careful of the browser"/>
        <s v="Avoid putting in public info about Zoom meetings in public places, authenticate users, etc."/>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s v="HR team gave us all needed information regarding the rules we have to be align with in order to be safe and to reduce the possibility of spread the virus (even if we work from home) "/>
        <s v="Use of VPN, security policy"/>
        <s v="Use VPN"/>
        <s v="Increase security of wireless network (WPA and password)_x000a_Extra careful with emails_x000a_Use of VPN connection only for work purposes"/>
        <s v="Connect to business  network using vpn"/>
        <s v="Use company approved communication tools for conference"/>
        <s v="Connect only through VPN"/>
        <s v="Use vpn, avoid public WiFi, be aware who may see your screen, always keep antivirus updated "/>
        <s v="password policy, vpn instructions"/>
        <s v="Extra careful for any suspicious emails "/>
        <s v="Not to remain connected after your work because the resources are limited._x000a_"/>
        <s v="Only use work laptops for work-related task_x000a_Use VPN connection_x000a_Do not expose confidential work-papers/conversations to family members"/>
        <s v="- Communicate only through official channels (company email, company wide IM system)_x000a_- work on equipment provided (company laptop)_x000a_- do not transfer files on personal computer"/>
        <s v="- avoid leave unlock your pc_x000a_- be careful with weird emails asked you personal details_x000a_- don't photoshoot, screenshot, print company's files and if you print something then destroy it"/>
        <s v="- vpn_x000a_- updated software_x000a_- lock unattended machine"/>
        <s v="1. Lock computer when not using it._x000a_2. Disconnect from VPN when not using it._x000a_3. Beware of printed documents, telephone calls, snakes and dragons."/>
        <s v="Work using a safe network / do not leave laptop unlocked/ do not show any details or info about work to any body if working outside of home."/>
        <s v="Lock device, use VPN, look out for phising"/>
        <s v="Limited access to my computer by others._x000a_Locking._x000a_Caution with internet access over company VPN"/>
        <s v="email phising, unattended devices"/>
        <s v="Avoid using unsecure wireless connections._x000a_Avoid spam emails related with Covid-19 (phishing etc). "/>
        <s v="passwords for connection to our system"/>
        <s v="1) Change all the passwords_x000a_2) Distinguish devices to be used for work from the ones to be used for leisure_x000a_3) Vigilate for what concerns phishing"/>
        <s v="- lock the PC when away_x000a_- connect/disconnect to vpn"/>
        <s v="1) dont share laptop with others, 2) do the updates , 3) do virus scan often"/>
        <s v="1. All work must be done from a home office and only use your personal computer_x000a_2. Don't discuss the project guidelines, tools, processes, URLs and the identity of clients outside the team_x000a__x000a_"/>
        <s v="Avoid public places and unsecured wireless connections. Don’t access work email from public devices."/>
        <s v="Lock your device, log out when you finish, close your vpn network"/>
        <s v="Avoid zoom application_x000a_Avoid pressing unknown links"/>
        <s v="Wash your hand, social distancing, wear mask"/>
        <s v="VPN set up guidelines_x000a_Continuous alerts on threatening emails_x000a_Malware if not able or did not have at home "/>
        <s v=" avoid using unsecure wireless connections, use only VPN connections"/>
        <s v="Work via VPN (Virtual Private Network) to connect in my institution's network"/>
        <s v="avoid phishing emails_x000a_vpn best practices"/>
        <s v="mainly password protection_x000a_reminder to close vpn when using the pc outside working hours_x000a_lock screen when leaving pc open"/>
        <s v="VPN_x000a_"/>
        <s v="Use only company's approved devices_x000a_Use VPN for work to access company's network_x000a_Never connect to unsecure wifi networks"/>
        <s v="Provision security protection, Run a password audit, Ensure that software is updated, Mandatory backups, avoid using unsecured wireless connections_x000a_"/>
        <s v="Avoid public Wi-Fi; Keep Work Data on Work Computers; update software daily"/>
        <s v="Avoid public Wi-Fi; Keep Work Data on Work Computers; update software daily,  Run a password audit"/>
        <s v="- Use VPN access_x000a_- Lock remote devices"/>
        <s v="Use VPN._x000a_Wash hands"/>
        <s v="1. To update the tool that we use (Zoom)_x000a_2. To use a user name and a password, instead of blank credentials_x000a_3. Disable the possibility of recordig the session"/>
        <s v="Use VPN, lock devices, wash hands"/>
        <s v="Use IREN VPN and receive update on critical secuirty issue via mail and/or intranet (pishing and Others)"/>
        <s v="Never give your password to anyone!_x000a_Do not give information to unknown people"/>
        <s v="Use VNP"/>
        <s v="Connect to company’s network via vpn. Notify your line manager for your intention to work from home on a particular day/occasion.Ensure you have a good network connection and mobile signal."/>
        <s v="-avoid insecure internet connections_x000a_-be careful of possible phishing_x000a_-replace existing passwords with stronger ones_x000a_"/>
        <s v="Avoid using unsecure wireless connection, only using my personal computer, locked wifi router"/>
        <s v="Avoid using unsecure wireless connection_x000a_Be sure if Using safety relay at  the electrical circuit"/>
        <s v="Protect subscribers data"/>
        <s v="keep the system constantly updated; don't share credentials with any third party; ensure proper access control measures for video conferences; call the admin if something happens"/>
        <s v="Lock laptop in a closet when not in use; Avoid speaking about confidential information in shared spaces like balconies"/>
        <s v="- use a vpn_x000a_- do not make sensitive calls in a room where devices with voice assistant (for example alexa) are located."/>
        <s v="Don't open/download files from untrusted senders._x000a_Don't follow links that seem to be spam._x000a_Extensive guidelines about phishing."/>
        <s v="vpn access credential mechanisms_x000a_updated rules regarding the data mgt &amp; remote desktop precautions"/>
        <s v="Password secure PC_x000a_Never leave VPN unattended_x000a_Strong WiFi passwords"/>
        <s v="avoid using unsecure wireless connections, specific ways for remote accessability to work files"/>
        <s v="N/A"/>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s v="They provided me with secure, light and flexible software with simple instructions to install and run it._x000a_I have been instructed not to share or send any account information to unauthorized persons.   "/>
        <s v="Proper position to work_x000a_Often breaks_x000a_Healthy advice"/>
        <s v="Extra-attention to phishing_x000a_VPN-tunnelling"/>
        <s v="working hours, mapping resource required, working processes"/>
        <s v="Use the VPN for business only purposes, avoid unnecessary activities to reduce burden of VPN server/gateway, avoid third  party remote connection tools"/>
        <s v="don't share password, isolate when working, use VPN"/>
        <s v="Follow VPN instructions and avoid sharing the laptop"/>
        <s v="Wireless connection not suggested, emails from unknown sources to be reported"/>
      </sharedItems>
    </cacheField>
    <cacheField name="Βαθμοί - Please describe the main (2-3) security guidelines provided." numFmtId="0">
      <sharedItems containsNonDate="0" containsString="0" containsBlank="1"/>
    </cacheField>
    <cacheField name="Σχόλια - Please describe the main (2-3) security guidelines provided." numFmtId="0">
      <sharedItems containsNonDate="0" containsString="0" containsBlank="1"/>
    </cacheField>
    <cacheField name="What kind of devices are you using to connect to your corporate working environment?" numFmtId="0">
      <sharedItems containsBlank="1" count="12">
        <s v="Laptop;"/>
        <s v="Laptop;Smartphone;"/>
        <s v="Desktop;"/>
        <s v="Laptop;Tablet;Smartphone;"/>
        <s v="Desktop;Laptop;Smartphone;"/>
        <s v="Laptop;Tablet;"/>
        <s v="Desktop;Laptop;"/>
        <s v="Desktop;Laptop;Tablet;Smartphone;"/>
        <s v="Desktop;Laptop;Tablet;Smartphone;Other;"/>
        <s v="Desktop;Smartphone;"/>
        <s v="Smartphone;"/>
        <m/>
      </sharedItems>
    </cacheField>
    <cacheField name="Βαθμοί - What kind of devices are you using to connect to your corporate working environment?" numFmtId="0">
      <sharedItems containsNonDate="0" containsString="0" containsBlank="1"/>
    </cacheField>
    <cacheField name="Σχόλια - What kind of devices are you using to connect to your corporate working environment?" numFmtId="0">
      <sharedItems containsNonDate="0" containsString="0" containsBlank="1"/>
    </cacheField>
    <cacheField name="Are these devices accessed by users other than yourself?" numFmtId="0">
      <sharedItems containsBlank="1" count="3">
        <s v="No"/>
        <s v="Yes"/>
        <m/>
      </sharedItems>
    </cacheField>
    <cacheField name="Βαθμοί - Are these devices accessed by users other than yourself?" numFmtId="0">
      <sharedItems containsNonDate="0" containsString="0" containsBlank="1"/>
    </cacheField>
    <cacheField name="Σχόλια - Are these devices accessed by users other than yourself?" numFmtId="0">
      <sharedItems containsNonDate="0" containsString="0" containsBlank="1"/>
    </cacheField>
    <cacheField name="These devices are:" numFmtId="0">
      <sharedItems containsBlank="1" count="3">
        <s v="Corporate assets"/>
        <s v="Personal assets"/>
        <m/>
      </sharedItems>
    </cacheField>
    <cacheField name="Βαθμοί - These devices are:" numFmtId="0">
      <sharedItems containsNonDate="0" containsString="0" containsBlank="1"/>
    </cacheField>
    <cacheField name="Σχόλια - These devices are:" numFmtId="0">
      <sharedItems containsNonDate="0" containsString="0" containsBlank="1"/>
    </cacheField>
    <cacheField name="Are these devices managed by your organization?" numFmtId="0">
      <sharedItems containsBlank="1" count="4">
        <s v="Yes, partly"/>
        <s v="No"/>
        <m/>
        <s v="Yes, fully"/>
      </sharedItems>
    </cacheField>
    <cacheField name="Βαθμοί - Are these devices managed by your organization?" numFmtId="0">
      <sharedItems containsNonDate="0" containsString="0" containsBlank="1"/>
    </cacheField>
    <cacheField name="Σχόλια - Are these devices managed by your organization?" numFmtId="0">
      <sharedItems containsNonDate="0" containsString="0" containsBlank="1"/>
    </cacheField>
    <cacheField name="Which of the following apply for the devices you currently use for your working from home employment?" numFmtId="0">
      <sharedItems containsBlank="1"/>
    </cacheField>
    <cacheField name="Βαθμοί - Which of the following apply for the devices you currently use for your working from home employment?" numFmtId="0">
      <sharedItems containsNonDate="0" containsString="0" containsBlank="1"/>
    </cacheField>
    <cacheField name="Σχόλια - Which of the following apply for the devices you currently use for your working from home employment?" numFmtId="0">
      <sharedItems containsNonDate="0" containsString="0" containsBlank="1"/>
    </cacheField>
    <cacheField name="How do you obtain access to your corporate working environment?" numFmtId="0">
      <sharedItems containsBlank="1"/>
    </cacheField>
    <cacheField name="Βαθμοί - How do you obtain access to your corporate working environment?" numFmtId="0">
      <sharedItems containsNonDate="0" containsString="0" containsBlank="1"/>
    </cacheField>
    <cacheField name="Σχόλια - How do you obtain access to your corporate working environment?" numFmtId="0">
      <sharedItems containsNonDate="0" containsString="0" containsBlank="1"/>
    </cacheField>
    <cacheField name="Please describe how you obtain access to your corporate working environment." numFmtId="0">
      <sharedItems containsBlank="1"/>
    </cacheField>
    <cacheField name="Βαθμοί - Please describe how you obtain access to your corporate working environment." numFmtId="0">
      <sharedItems containsNonDate="0" containsString="0" containsBlank="1"/>
    </cacheField>
    <cacheField name="Σχόλια - Please describe how you obtain access to your corporate working environment." numFmtId="0">
      <sharedItems containsNonDate="0" containsString="0" containsBlank="1"/>
    </cacheField>
    <cacheField name="Were you asked to use applications or services that you were unfamiliar with, because of the need for remote working?" numFmtId="0">
      <sharedItems containsBlank="1"/>
    </cacheField>
    <cacheField name="Βαθμοί - Were you asked to use applications or services that you were unfamiliar with, because of the need for remote working?" numFmtId="0">
      <sharedItems containsNonDate="0" containsString="0" containsBlank="1"/>
    </cacheField>
    <cacheField name="Σχόλια - Were you asked to use applications or services that you were unfamiliar with, because of the need for remote working?" numFmtId="0">
      <sharedItems containsNonDate="0" containsString="0" containsBlank="1"/>
    </cacheField>
    <cacheField name="How were you informed how to use them?" numFmtId="0">
      <sharedItems containsBlank="1"/>
    </cacheField>
    <cacheField name="Βαθμοί - How were you informed how to use them?" numFmtId="0">
      <sharedItems containsNonDate="0" containsString="0" containsBlank="1"/>
    </cacheField>
    <cacheField name="Σχόλια - How were you informed how to use them?" numFmtId="0">
      <sharedItems containsNonDate="0" containsString="0" containsBlank="1"/>
    </cacheField>
    <cacheField name="Has your company adopted a specific collaboration solution?" numFmtId="0">
      <sharedItems containsBlank="1" count="3">
        <s v="Yes"/>
        <s v="No"/>
        <m/>
      </sharedItems>
    </cacheField>
    <cacheField name="Βαθμοί - Has your company adopted a specific collaboration solution?" numFmtId="0">
      <sharedItems containsNonDate="0" containsString="0" containsBlank="1"/>
    </cacheField>
    <cacheField name="Σχόλια - Has your company adopted a specific collaboration solution?" numFmtId="0">
      <sharedItems containsNonDate="0" containsString="0" containsBlank="1"/>
    </cacheField>
    <cacheField name="What abilities does it offer?" numFmtId="0">
      <sharedItems containsBlank="1" count="40">
        <s v="File sharing;Collaborative file editing;Web conference;Real-time chatting;"/>
        <m/>
        <s v="Document management;Real-time document co-authoring;Project/Workflow/Task management;Scheduling;Real-time chatting;Teleconferencing;"/>
        <s v="Document management;Real-time document co-authoring;Project/Workflow/Task management;Scheduling;Real-time chatting;Teleconferencing;Other;"/>
        <s v="Project/Workflow/Task management;Teleconferencing;"/>
        <s v="Document management;Real-time document co-authoring;Teleconferencing;"/>
        <s v="Teleconferencing;"/>
        <s v="Project/Workflow/Task management;Real-time chatting;Teleconferencing;"/>
        <s v="Real-time document co-authoring;Project/Workflow/Task management;Scheduling;Real-time chatting;Teleconferencing;"/>
        <s v="Document management;Real-time document co-authoring;Project/Workflow/Task management;Real-time chatting;Teleconferencing;"/>
        <s v="Document management;Real-time document co-authoring;Scheduling;Real-time chatting;Teleconferencing;"/>
        <s v="Real-time chatting;Teleconferencing;"/>
        <s v="Real-time document co-authoring;Teleconferencing;"/>
        <s v="Document management;Real-time document co-authoring;Project/Workflow/Task management;Scheduling;Real-time chatting;"/>
        <s v="Document management;"/>
        <s v="Scheduling;Real-time chatting;Teleconferencing;"/>
        <s v="Document management;Real-time document co-authoring;Real-time chatting;Teleconferencing;"/>
        <s v="Document management;Project/Workflow/Task management;Scheduling;Real-time chatting;"/>
        <s v="Other;"/>
        <s v="Document management;Real-time document co-authoring;Real-time chatting;Teleconferencing;Other;"/>
        <s v="Scheduling;Real-time chatting;Teleconferencing;Other;"/>
        <s v="Project/Workflow/Task management;Scheduling;Teleconferencing;"/>
        <s v="Scheduling;Real-time chatting;"/>
        <s v="Document management;Project/Workflow/Task management;Real-time chatting;"/>
        <s v="Document management;Project/Workflow/Task management;Scheduling;Real-time chatting;Teleconferencing;"/>
        <s v="Document management;Teleconferencing;"/>
        <s v="Project/Workflow/Task management;Scheduling;Real-time chatting;"/>
        <s v="Document management;Real-time chatting;Teleconferencing;"/>
        <s v="Document management;Project/Workflow/Task management;Scheduling;Teleconferencing;"/>
        <s v="Real-time chatting;"/>
        <s v="Document management;Scheduling;Real-time chatting;Teleconferencing;"/>
        <s v="Document management;Real-time document co-authoring;Project/Workflow/Task management;Teleconferencing;"/>
        <s v="Project/Workflow/Task management;Scheduling;Real-time chatting;Teleconferencing;"/>
        <s v="Real-time document co-authoring;Scheduling;"/>
        <s v="Document management;Real-time document co-authoring;Project/Workflow/Task management;"/>
        <s v="Document management;Project/Workflow/Task management;Real-time chatting;Teleconferencing;"/>
        <s v="Document management;Real-time chatting;Teleconferencing;Other;"/>
        <s v="Document management;Real-time chatting;"/>
        <s v="Real-time document co-authoring;Real-time chatting;Teleconferencing;"/>
        <s v="Project/Workflow/Task management;Real-time chatting;"/>
      </sharedItems>
    </cacheField>
    <cacheField name="Βαθμοί - What abilities does it offer?" numFmtId="0">
      <sharedItems containsNonDate="0" containsString="0" containsBlank="1"/>
    </cacheField>
    <cacheField name="Σχόλια - What abilities does it offer?" numFmtId="0">
      <sharedItems containsNonDate="0" containsString="0" containsBlank="1"/>
    </cacheField>
    <cacheField name="Did you face any of the below cyber-security related threats during the COVID-19 crisis?" numFmtId="0">
      <sharedItems containsBlank="1" count="17">
        <s v="Phishing email;"/>
        <s v="None;"/>
        <s v="Phishing;"/>
        <s v="Spyware/Virus infection;"/>
        <s v="Data loss;"/>
        <s v="Phishing;None;"/>
        <s v="Phishing;Spyware/Virus infection;"/>
        <s v="Phishing;Data loss;"/>
        <s v="Phishing;Hacking;"/>
        <s v="Ransomware;Hacking;"/>
        <s v="Ransomware;"/>
        <s v="Phishing;Ransomware;Hacking;Data loss;Spyware/Virus infection;"/>
        <s v="Ransomware;Data loss;"/>
        <s v="Phishing;Ransomware;Spyware/Virus infection;"/>
        <s v="Phishing;Ransomware;"/>
        <s v="Other;"/>
        <m/>
      </sharedItems>
    </cacheField>
    <cacheField name="Βαθμοί - Did you face any of the below cyber-security related threats during the COVID-19 crisis?" numFmtId="0">
      <sharedItems containsNonDate="0" containsString="0" containsBlank="1"/>
    </cacheField>
    <cacheField name="Σχόλια - Did you face any of the below cyber-security related threats during the COVID-19 crisis?" numFmtId="0">
      <sharedItems containsNonDate="0" containsString="0" containsBlank="1"/>
    </cacheField>
    <cacheField name="Please name any other cyber-security threats you encountered during this period, not listed above." numFmtId="0">
      <sharedItems containsBlank="1"/>
    </cacheField>
    <cacheField name="Βαθμοί - Please name any other cyber-security threats you encountered during this period, not listed above." numFmtId="0">
      <sharedItems containsNonDate="0" containsString="0" containsBlank="1"/>
    </cacheField>
    <cacheField name="Σχόλια - Please name any other cyber-security threats you encountered during this period, not listed above." numFmtId="0">
      <sharedItems containsNonDate="0" containsString="0" containsBlank="1"/>
    </cacheField>
    <cacheField name="Βαθμοί - To what extent do you agree with the following statements:" numFmtId="0">
      <sharedItems containsNonDate="0" containsString="0" containsBlank="1"/>
    </cacheField>
    <cacheField name="Σχόλια - To what extent do you agree with the following statements:" numFmtId="0">
      <sharedItems containsNonDate="0" containsString="0" containsBlank="1"/>
    </cacheField>
    <cacheField name="I prefer working from home than going to the office." numFmtId="0">
      <sharedItems containsBlank="1"/>
    </cacheField>
    <cacheField name="Βαθμοί - I prefer working from home than going to the office." numFmtId="0">
      <sharedItems containsNonDate="0" containsString="0" containsBlank="1"/>
    </cacheField>
    <cacheField name="Σχόλια - I prefer working from home than going to the office." numFmtId="0">
      <sharedItems containsNonDate="0" containsString="0" containsBlank="1"/>
    </cacheField>
    <cacheField name="I work more productively from home." numFmtId="0">
      <sharedItems containsBlank="1"/>
    </cacheField>
    <cacheField name="Βαθμοί - I work more productively from home." numFmtId="0">
      <sharedItems containsNonDate="0" containsString="0" containsBlank="1"/>
    </cacheField>
    <cacheField name="Σχόλια - I work more productively from home." numFmtId="0">
      <sharedItems containsNonDate="0" containsString="0" containsBlank="1"/>
    </cacheField>
    <cacheField name="I collaborate with my colleagues as effectively as when we are in office." numFmtId="0">
      <sharedItems containsBlank="1"/>
    </cacheField>
    <cacheField name="Βαθμοί - I collaborate with my colleagues as effectively as when we are in office." numFmtId="0">
      <sharedItems containsNonDate="0" containsString="0" containsBlank="1"/>
    </cacheField>
    <cacheField name="Σχόλια - I collaborate with my colleagues as effectively as when we are in office." numFmtId="0">
      <sharedItems containsNonDate="0" containsString="0" containsBlank="1"/>
    </cacheField>
    <cacheField name="I am satisfied by my employer’s approach to the crisis." numFmtId="0">
      <sharedItems containsBlank="1"/>
    </cacheField>
    <cacheField name="Βαθμοί - I am satisfied by my employer’s approach to the crisis." numFmtId="0">
      <sharedItems containsNonDate="0" containsString="0" containsBlank="1"/>
    </cacheField>
    <cacheField name="Σχόλια - I am satisfied by my employer’s approach to the crisis." numFmtId="0">
      <sharedItems containsNonDate="0" containsString="0" containsBlank="1"/>
    </cacheField>
    <cacheField name="I have all the support i need to face any technical problems i have (eg. corporate access issues,  infrastructure failures, etc.)." numFmtId="0">
      <sharedItems containsBlank="1"/>
    </cacheField>
    <cacheField name="Βαθμοί - I have all the support i need to face any technical problems i have (eg. corporate access issues,  infrastructure failures, etc.)." numFmtId="0">
      <sharedItems containsNonDate="0" containsString="0" containsBlank="1"/>
    </cacheField>
    <cacheField name="Σχόλια - I have all the support i need to face any technical problems i have (eg. corporate access issues,  infrastructure failures, etc.)." numFmtId="0">
      <sharedItems containsNonDate="0" containsString="0" containsBlank="1"/>
    </cacheField>
    <cacheField name="I am proud to work for my organization." numFmtId="0">
      <sharedItems containsBlank="1"/>
    </cacheField>
    <cacheField name="Βαθμοί - I am proud to work for my organization." numFmtId="0">
      <sharedItems containsNonDate="0" containsString="0" containsBlank="1"/>
    </cacheField>
    <cacheField name="Σχόλια - I am proud to work for my organization." numFmtId="0">
      <sharedItems containsNonDate="0" containsString="0" containsBlank="1"/>
    </cacheField>
    <cacheField name="I have access to the things I need to do my job well." numFmtId="0">
      <sharedItems containsBlank="1"/>
    </cacheField>
    <cacheField name="Βαθμοί - I have access to the things I need to do my job well." numFmtId="0">
      <sharedItems containsNonDate="0" containsString="0" containsBlank="1"/>
    </cacheField>
    <cacheField name="Σχόλια - I have access to the things I need to do my job well." numFmtId="0">
      <sharedItems containsNonDate="0" containsString="0" containsBlank="1"/>
    </cacheField>
    <cacheField name="What is your age?" numFmtId="0">
      <sharedItems containsBlank="1" count="8">
        <s v="25-34 years old"/>
        <s v="35-44 years old"/>
        <s v="45-54 years old"/>
        <s v="18-24 years old"/>
        <s v="55-64 years old"/>
        <s v="75 years or older"/>
        <m/>
        <s v="65-74 years old"/>
      </sharedItems>
    </cacheField>
    <cacheField name="Βαθμοί - What is your age?" numFmtId="0">
      <sharedItems containsNonDate="0" containsString="0" containsBlank="1"/>
    </cacheField>
    <cacheField name="Σχόλια - What is your age?" numFmtId="0">
      <sharedItems containsNonDate="0" containsString="0" containsBlank="1"/>
    </cacheField>
    <cacheField name="What is the highest degree or level of school you have completed?" numFmtId="0">
      <sharedItems containsBlank="1"/>
    </cacheField>
    <cacheField name="Βαθμοί - What is the highest degree or level of school you have completed?" numFmtId="0">
      <sharedItems containsNonDate="0" containsString="0" containsBlank="1"/>
    </cacheField>
    <cacheField name="Σχόλια - What is the highest degree or level of school you have completed?" numFmtId="0">
      <sharedItems containsNonDate="0" containsString="0" containsBlank="1"/>
    </cacheField>
    <cacheField name="Please select the business domain of the organization you work for." numFmtId="0">
      <sharedItems containsBlank="1"/>
    </cacheField>
    <cacheField name="Βαθμοί - Please select the business domain of the organization you work for." numFmtId="0">
      <sharedItems containsNonDate="0" containsString="0" containsBlank="1"/>
    </cacheField>
    <cacheField name="Σχόλια - Please select the business domain of the organization you work for." numFmtId="0">
      <sharedItems containsNonDate="0" containsString="0" containsBlank="1"/>
    </cacheField>
    <cacheField name="Please specify which is the business domain of the organization you work for." numFmtId="0">
      <sharedItems containsBlank="1"/>
    </cacheField>
    <cacheField name="Βαθμοί - Please specify which is the business domain of the organization you work for." numFmtId="0">
      <sharedItems containsNonDate="0" containsString="0" containsBlank="1"/>
    </cacheField>
    <cacheField name="Σχόλια - Please specify which is the business domain of the organization you work for." numFmtId="0">
      <sharedItems containsNonDate="0" containsString="0" containsBlank="1"/>
    </cacheField>
    <cacheField name="Which of the following best describes your work position?" numFmtId="0">
      <sharedItems containsBlank="1"/>
    </cacheField>
    <cacheField name="Βαθμοί - Which of the following best describes your work position?" numFmtId="0">
      <sharedItems containsNonDate="0" containsString="0" containsBlank="1"/>
    </cacheField>
    <cacheField name="Σχόλια - Which of the following best describes your work position?" numFmtId="0">
      <sharedItems containsNonDate="0" containsString="0" containsBlank="1"/>
    </cacheField>
    <cacheField name="Comments" numFmtId="0">
      <sharedItems containsBlank="1" longText="1"/>
    </cacheField>
    <cacheField name="Βαθμοί - Comments" numFmtId="0">
      <sharedItems containsNonDate="0" containsString="0" containsBlank="1"/>
    </cacheField>
    <cacheField name="Σχόλια - 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Γεωργιάδου Άννα" refreshedDate="43972.479566550923" createdVersion="6" refreshedVersion="6" minRefreshableVersion="3" recordCount="265" xr:uid="{A747CDE8-B56D-4915-9170-68B8BCD8DAEC}">
  <cacheSource type="worksheet">
    <worksheetSource ref="A1:CQ1048576" sheet="Original Data"/>
  </cacheSource>
  <cacheFields count="95">
    <cacheField name="ID" numFmtId="0">
      <sharedItems containsString="0" containsBlank="1" containsNumber="1" containsInteger="1" minValue="5" maxValue="268"/>
    </cacheField>
    <cacheField name="Ώρα έναρξης" numFmtId="0">
      <sharedItems containsNonDate="0" containsDate="1" containsString="0" containsBlank="1" minDate="2020-04-07T16:53:59" maxDate="2020-05-03T11:51:41"/>
    </cacheField>
    <cacheField name="Ώρα ολοκλήρωσης" numFmtId="0">
      <sharedItems containsNonDate="0" containsDate="1" containsString="0" containsBlank="1" minDate="2020-04-07T16:56:10" maxDate="2020-05-03T11:57:25"/>
    </cacheField>
    <cacheField name="Διεύθυνση ηλεκτρονικού ταχυδρομείου" numFmtId="0">
      <sharedItems containsBlank="1"/>
    </cacheField>
    <cacheField name="Όνομα" numFmtId="0">
      <sharedItems containsNonDate="0" containsString="0" containsBlank="1"/>
    </cacheField>
    <cacheField name="Συνολικοί βαθμοί" numFmtId="0">
      <sharedItems containsNonDate="0" containsString="0" containsBlank="1"/>
    </cacheField>
    <cacheField name="Σχόλια για το κουίζ" numFmtId="0">
      <sharedItems containsNonDate="0" containsString="0" containsBlank="1"/>
    </cacheField>
    <cacheField name="Ώρα δημοσίευσης βαθμού" numFmtId="0">
      <sharedItems containsNonDate="0" containsString="0" containsBlank="1"/>
    </cacheField>
    <cacheField name="Prior to the COVID-19 crisis, were you able to work from home?" numFmtId="0">
      <sharedItems containsBlank="1"/>
    </cacheField>
    <cacheField name="Βαθμοί - Prior to the COVID-19 crisis, were you able to work from home?" numFmtId="0">
      <sharedItems containsNonDate="0" containsString="0" containsBlank="1"/>
    </cacheField>
    <cacheField name="Σχόλια - Prior to the COVID-19 crisis, were you able to work from home?" numFmtId="0">
      <sharedItems containsNonDate="0" containsString="0" containsBlank="1"/>
    </cacheField>
    <cacheField name="Did you receive any security guidelines from your employer regarding working from home?" numFmtId="0">
      <sharedItems containsBlank="1"/>
    </cacheField>
    <cacheField name="Βαθμοί - Did you receive any security guidelines from your employer regarding working from home?" numFmtId="0">
      <sharedItems containsNonDate="0" containsString="0" containsBlank="1"/>
    </cacheField>
    <cacheField name="Σχόλια - Did you receive any security guidelines from your employer regarding working from home?" numFmtId="0">
      <sharedItems containsNonDate="0" containsString="0" containsBlank="1"/>
    </cacheField>
    <cacheField name="Please describe the main (2-3) security guidelines provided." numFmtId="0">
      <sharedItems containsBlank="1" longText="1"/>
    </cacheField>
    <cacheField name="Βαθμοί - Please describe the main (2-3) security guidelines provided." numFmtId="0">
      <sharedItems containsNonDate="0" containsString="0" containsBlank="1"/>
    </cacheField>
    <cacheField name="Σχόλια - Please describe the main (2-3) security guidelines provided." numFmtId="0">
      <sharedItems containsNonDate="0" containsString="0" containsBlank="1"/>
    </cacheField>
    <cacheField name="What kind of devices are you using to connect to your corporate working environment?" numFmtId="0">
      <sharedItems containsBlank="1"/>
    </cacheField>
    <cacheField name="Βαθμοί - What kind of devices are you using to connect to your corporate working environment?" numFmtId="0">
      <sharedItems containsNonDate="0" containsString="0" containsBlank="1"/>
    </cacheField>
    <cacheField name="Σχόλια - What kind of devices are you using to connect to your corporate working environment?" numFmtId="0">
      <sharedItems containsNonDate="0" containsString="0" containsBlank="1"/>
    </cacheField>
    <cacheField name="Are these devices accessed by users other than yourself?" numFmtId="0">
      <sharedItems containsBlank="1"/>
    </cacheField>
    <cacheField name="Βαθμοί - Are these devices accessed by users other than yourself?" numFmtId="0">
      <sharedItems containsNonDate="0" containsString="0" containsBlank="1"/>
    </cacheField>
    <cacheField name="Σχόλια - Are these devices accessed by users other than yourself?" numFmtId="0">
      <sharedItems containsNonDate="0" containsString="0" containsBlank="1"/>
    </cacheField>
    <cacheField name="These devices are:" numFmtId="0">
      <sharedItems containsBlank="1"/>
    </cacheField>
    <cacheField name="Βαθμοί - These devices are:" numFmtId="0">
      <sharedItems containsNonDate="0" containsString="0" containsBlank="1"/>
    </cacheField>
    <cacheField name="Σχόλια - These devices are:" numFmtId="0">
      <sharedItems containsNonDate="0" containsString="0" containsBlank="1"/>
    </cacheField>
    <cacheField name="Are these devices managed by your organization?" numFmtId="0">
      <sharedItems containsBlank="1" count="4">
        <s v="Yes, partly"/>
        <s v="No"/>
        <m/>
        <s v="Yes, fully"/>
      </sharedItems>
    </cacheField>
    <cacheField name="Βαθμοί - Are these devices managed by your organization?" numFmtId="0">
      <sharedItems containsNonDate="0" containsString="0" containsBlank="1"/>
    </cacheField>
    <cacheField name="Σχόλια - Are these devices managed by your organization?" numFmtId="0">
      <sharedItems containsNonDate="0" containsString="0" containsBlank="1"/>
    </cacheField>
    <cacheField name="Which of the following apply for the devices you currently use for your working from home employment?" numFmtId="0">
      <sharedItems containsBlank="1" count="37">
        <s v="Password protection;Antivirus software installed;Antispam software installed;"/>
        <s v="Password protection;Antivirus software installed;"/>
        <s v="Password protection;Automatic screen lock;Antivirus software installed;"/>
        <s v="Password protection;Automatic screen lock;Antivirus software installed;Antispam software installed;"/>
        <s v="Password protection;Two-factor authentication;Automatic screen lock;Antivirus software installed;"/>
        <s v="Password protection;"/>
        <s v="Password protection;Automatic screen lock;"/>
        <s v="Automatic screen lock;"/>
        <s v="Password protection;Automatic screen lock;Hard disk encryption;Antivirus software installed;Antispam software installed;"/>
        <s v="Two-factor authentication;"/>
        <s v="Password protection;Automatic screen lock;Hard disk encryption;Antivirus software installed;"/>
        <s v="Password protection;Automatic screen lock;Hard disk encryption;"/>
        <s v="Password protection;Hard disk encryption;Antivirus software installed;"/>
        <s v="Password protection;Two-factor authentication;Automatic screen lock;Hard disk encryption;"/>
        <s v="Password protection;Automatic screen lock;Antivirus software installed;Antispam software installed;None of the above;"/>
        <s v="Two-factor authentication;Antivirus software installed;"/>
        <s v="Two-factor authentication;Hard disk encryption;Antivirus software installed;"/>
        <s v="None of the above;"/>
        <s v="Password protection;Hard disk encryption;Antispam software installed;"/>
        <s v="Password protection;Two-factor authentication;Automatic screen lock;Antivirus software installed;Antispam software installed;"/>
        <s v="Password protection;Hard disk encryption;Antivirus software installed;Antispam software installed;"/>
        <s v="Antivirus software installed;"/>
        <s v="Password protection;Two-factor authentication;Automatic screen lock;Hard disk encryption;Antivirus software installed;Antispam software installed;"/>
        <s v="Two-factor authentication;Hard disk encryption;"/>
        <s v="Password protection;Two-factor authentication;Hard disk encryption;Antivirus software installed;"/>
        <s v="Password protection;Two-factor authentication;Automatic screen lock;Hard disk encryption;Antivirus software installed;"/>
        <s v="Password protection;Two-factor authentication;Hard disk encryption;Antivirus software installed;Antispam software installed;"/>
        <s v="Password protection;Two-factor authentication;Hard disk encryption;"/>
        <s v="Password protection;Hard disk encryption;"/>
        <s v="Password protection;Two-factor authentication;"/>
        <s v="Password protection;Two-factor authentication;Antivirus software installed;"/>
        <s v="Password protection;Two-factor authentication;Antivirus software installed;Antispam software installed;"/>
        <s v="Password protection;Two-factor authentication;Automatic screen lock;"/>
        <s v="Hard disk encryption;Antivirus software installed;Antispam software installed;"/>
        <s v="Two-factor authentication;Automatic screen lock;Antivirus software installed;"/>
        <s v="Hard disk encryption;Antivirus software installed;"/>
        <m/>
      </sharedItems>
    </cacheField>
    <cacheField name="Βαθμοί - Which of the following apply for the devices you currently use for your working from home employment?" numFmtId="0">
      <sharedItems containsNonDate="0" containsString="0" containsBlank="1"/>
    </cacheField>
    <cacheField name="Σχόλια - Which of the following apply for the devices you currently use for your working from home employment?" numFmtId="0">
      <sharedItems containsNonDate="0" containsString="0" containsBlank="1"/>
    </cacheField>
    <cacheField name="How do you obtain access to your corporate working environment?" numFmtId="0">
      <sharedItems containsBlank="1" count="9">
        <s v="Remote connection to your workstation (e.g. TeamViewer)"/>
        <s v="No special provisions"/>
        <s v="VPN access"/>
        <s v="Direct access"/>
        <s v="Using VPN "/>
        <s v="Using 3rd party cloud solutions (e.g. G Cloud, Microsoft 365)"/>
        <s v="No Access"/>
        <s v="Other"/>
        <m/>
      </sharedItems>
    </cacheField>
    <cacheField name="Βαθμοί - How do you obtain access to your corporate working environment?" numFmtId="0">
      <sharedItems containsNonDate="0" containsString="0" containsBlank="1"/>
    </cacheField>
    <cacheField name="Σχόλια - How do you obtain access to your corporate working environment?" numFmtId="0">
      <sharedItems containsNonDate="0" containsString="0" containsBlank="1"/>
    </cacheField>
    <cacheField name="Please describe how you obtain access to your corporate working environment." numFmtId="0">
      <sharedItems containsBlank="1" count="6">
        <m/>
        <s v="remote desktop"/>
        <s v="mail, portable USB"/>
        <s v="I don't want to describe"/>
        <s v="Production and R&amp;D environments - connected by VPN. Other systems connected directly through websites (CRM, e-mail, etc...)"/>
        <s v="Both via VPN and with 3rd party cloud solutions (Microsoft 365)"/>
      </sharedItems>
    </cacheField>
    <cacheField name="Βαθμοί - Please describe how you obtain access to your corporate working environment." numFmtId="0">
      <sharedItems containsNonDate="0" containsString="0" containsBlank="1"/>
    </cacheField>
    <cacheField name="Σχόλια - Please describe how you obtain access to your corporate working environment." numFmtId="0">
      <sharedItems containsNonDate="0" containsString="0" containsBlank="1"/>
    </cacheField>
    <cacheField name="Were you asked to use applications or services that you were unfamiliar with, because of the need for remote working?" numFmtId="0">
      <sharedItems containsBlank="1" count="3">
        <s v="No"/>
        <s v="Yes"/>
        <m/>
      </sharedItems>
    </cacheField>
    <cacheField name="Βαθμοί - Were you asked to use applications or services that you were unfamiliar with, because of the need for remote working?" numFmtId="0">
      <sharedItems containsNonDate="0" containsString="0" containsBlank="1"/>
    </cacheField>
    <cacheField name="Σχόλια - Were you asked to use applications or services that you were unfamiliar with, because of the need for remote working?" numFmtId="0">
      <sharedItems containsNonDate="0" containsString="0" containsBlank="1"/>
    </cacheField>
    <cacheField name="How were you informed how to use them?" numFmtId="0">
      <sharedItems containsBlank="1" count="12">
        <m/>
        <s v="Instructions provided via email;"/>
        <s v="Nothing of the above;"/>
        <s v="Instructions available to the corporate portal or website;"/>
        <s v="Instructions available to the corporate portal or website;Instructions provided via email;"/>
        <s v="User manual documentation (distributed in any way);Instructions available to the corporate portal or website;Instructions provided via email;"/>
        <s v="Online training program;Instructions available to the corporate portal or website;"/>
        <s v="User manual documentation (distributed in any way);"/>
        <s v="Online training program;User manual documentation (distributed in any way);Instructions available to the corporate portal or website;Instructions provided via email;"/>
        <s v="Online training program;User manual documentation (distributed in any way);"/>
        <s v="User manual documentation (distributed in any way);Instructions available to the corporate portal or website;"/>
        <s v="User manual documentation (distributed in any way);Instructions provided via email;"/>
      </sharedItems>
    </cacheField>
    <cacheField name="Βαθμοί - How were you informed how to use them?" numFmtId="0">
      <sharedItems containsNonDate="0" containsString="0" containsBlank="1"/>
    </cacheField>
    <cacheField name="Σχόλια - How were you informed how to use them?" numFmtId="0">
      <sharedItems containsNonDate="0" containsString="0" containsBlank="1"/>
    </cacheField>
    <cacheField name="Has your company adopted a specific collaboration solution?" numFmtId="0">
      <sharedItems containsBlank="1" count="3">
        <s v="Yes"/>
        <s v="No"/>
        <m/>
      </sharedItems>
    </cacheField>
    <cacheField name="Βαθμοί - Has your company adopted a specific collaboration solution?" numFmtId="0">
      <sharedItems containsNonDate="0" containsString="0" containsBlank="1"/>
    </cacheField>
    <cacheField name="Σχόλια - Has your company adopted a specific collaboration solution?" numFmtId="0">
      <sharedItems containsNonDate="0" containsString="0" containsBlank="1"/>
    </cacheField>
    <cacheField name="What abilities does it offer?" numFmtId="0">
      <sharedItems containsBlank="1"/>
    </cacheField>
    <cacheField name="Βαθμοί - What abilities does it offer?" numFmtId="0">
      <sharedItems containsNonDate="0" containsString="0" containsBlank="1"/>
    </cacheField>
    <cacheField name="Σχόλια - What abilities does it offer?" numFmtId="0">
      <sharedItems containsNonDate="0" containsString="0" containsBlank="1"/>
    </cacheField>
    <cacheField name="Did you face any of the below cyber-security related threats during the COVID-19 crisis?" numFmtId="0">
      <sharedItems containsBlank="1"/>
    </cacheField>
    <cacheField name="Βαθμοί - Did you face any of the below cyber-security related threats during the COVID-19 crisis?" numFmtId="0">
      <sharedItems containsNonDate="0" containsString="0" containsBlank="1"/>
    </cacheField>
    <cacheField name="Σχόλια - Did you face any of the below cyber-security related threats during the COVID-19 crisis?" numFmtId="0">
      <sharedItems containsNonDate="0" containsString="0" containsBlank="1"/>
    </cacheField>
    <cacheField name="Please name any other cyber-security threats you encountered during this period, not listed above." numFmtId="0">
      <sharedItems containsBlank="1"/>
    </cacheField>
    <cacheField name="Βαθμοί - Please name any other cyber-security threats you encountered during this period, not listed above." numFmtId="0">
      <sharedItems containsNonDate="0" containsString="0" containsBlank="1"/>
    </cacheField>
    <cacheField name="Σχόλια - Please name any other cyber-security threats you encountered during this period, not listed above." numFmtId="0">
      <sharedItems containsNonDate="0" containsString="0" containsBlank="1"/>
    </cacheField>
    <cacheField name="Βαθμοί - To what extent do you agree with the following statements:" numFmtId="0">
      <sharedItems containsNonDate="0" containsString="0" containsBlank="1"/>
    </cacheField>
    <cacheField name="Σχόλια - To what extent do you agree with the following statements:" numFmtId="0">
      <sharedItems containsNonDate="0" containsString="0" containsBlank="1"/>
    </cacheField>
    <cacheField name="I prefer working from home than going to the office." numFmtId="0">
      <sharedItems containsBlank="1"/>
    </cacheField>
    <cacheField name="Βαθμοί - I prefer working from home than going to the office." numFmtId="0">
      <sharedItems containsNonDate="0" containsString="0" containsBlank="1"/>
    </cacheField>
    <cacheField name="Σχόλια - I prefer working from home than going to the office." numFmtId="0">
      <sharedItems containsNonDate="0" containsString="0" containsBlank="1"/>
    </cacheField>
    <cacheField name="I work more productively from home." numFmtId="0">
      <sharedItems containsBlank="1"/>
    </cacheField>
    <cacheField name="Βαθμοί - I work more productively from home." numFmtId="0">
      <sharedItems containsNonDate="0" containsString="0" containsBlank="1"/>
    </cacheField>
    <cacheField name="Σχόλια - I work more productively from home." numFmtId="0">
      <sharedItems containsNonDate="0" containsString="0" containsBlank="1"/>
    </cacheField>
    <cacheField name="I collaborate with my colleagues as effectively as when we are in office." numFmtId="0">
      <sharedItems containsBlank="1"/>
    </cacheField>
    <cacheField name="Βαθμοί - I collaborate with my colleagues as effectively as when we are in office." numFmtId="0">
      <sharedItems containsNonDate="0" containsString="0" containsBlank="1"/>
    </cacheField>
    <cacheField name="Σχόλια - I collaborate with my colleagues as effectively as when we are in office." numFmtId="0">
      <sharedItems containsNonDate="0" containsString="0" containsBlank="1"/>
    </cacheField>
    <cacheField name="I am satisfied by my employer’s approach to the crisis." numFmtId="0">
      <sharedItems containsBlank="1"/>
    </cacheField>
    <cacheField name="Βαθμοί - I am satisfied by my employer’s approach to the crisis." numFmtId="0">
      <sharedItems containsNonDate="0" containsString="0" containsBlank="1"/>
    </cacheField>
    <cacheField name="Σχόλια - I am satisfied by my employer’s approach to the crisis." numFmtId="0">
      <sharedItems containsNonDate="0" containsString="0" containsBlank="1"/>
    </cacheField>
    <cacheField name="I have all the support i need to face any technical problems i have (eg. corporate access issues,  infrastructure failures, etc.)." numFmtId="0">
      <sharedItems containsBlank="1"/>
    </cacheField>
    <cacheField name="Βαθμοί - I have all the support i need to face any technical problems i have (eg. corporate access issues,  infrastructure failures, etc.)." numFmtId="0">
      <sharedItems containsNonDate="0" containsString="0" containsBlank="1"/>
    </cacheField>
    <cacheField name="Σχόλια - I have all the support i need to face any technical problems i have (eg. corporate access issues,  infrastructure failures, etc.)." numFmtId="0">
      <sharedItems containsNonDate="0" containsString="0" containsBlank="1"/>
    </cacheField>
    <cacheField name="I am proud to work for my organization." numFmtId="0">
      <sharedItems containsBlank="1"/>
    </cacheField>
    <cacheField name="Βαθμοί - I am proud to work for my organization." numFmtId="0">
      <sharedItems containsNonDate="0" containsString="0" containsBlank="1"/>
    </cacheField>
    <cacheField name="Σχόλια - I am proud to work for my organization." numFmtId="0">
      <sharedItems containsNonDate="0" containsString="0" containsBlank="1"/>
    </cacheField>
    <cacheField name="I have access to the things I need to do my job well." numFmtId="0">
      <sharedItems containsBlank="1"/>
    </cacheField>
    <cacheField name="Βαθμοί - I have access to the things I need to do my job well." numFmtId="0">
      <sharedItems containsNonDate="0" containsString="0" containsBlank="1"/>
    </cacheField>
    <cacheField name="Σχόλια - I have access to the things I need to do my job well." numFmtId="0">
      <sharedItems containsNonDate="0" containsString="0" containsBlank="1"/>
    </cacheField>
    <cacheField name="What is your age?" numFmtId="0">
      <sharedItems containsBlank="1"/>
    </cacheField>
    <cacheField name="Βαθμοί - What is your age?" numFmtId="0">
      <sharedItems containsNonDate="0" containsString="0" containsBlank="1"/>
    </cacheField>
    <cacheField name="Σχόλια - What is your age?" numFmtId="0">
      <sharedItems containsNonDate="0" containsString="0" containsBlank="1"/>
    </cacheField>
    <cacheField name="What is the highest degree or level of school you have completed?" numFmtId="0">
      <sharedItems containsBlank="1"/>
    </cacheField>
    <cacheField name="Βαθμοί - What is the highest degree or level of school you have completed?" numFmtId="0">
      <sharedItems containsNonDate="0" containsString="0" containsBlank="1"/>
    </cacheField>
    <cacheField name="Σχόλια - What is the highest degree or level of school you have completed?" numFmtId="0">
      <sharedItems containsNonDate="0" containsString="0" containsBlank="1"/>
    </cacheField>
    <cacheField name="Please select the business domain of the organization you work for." numFmtId="0">
      <sharedItems containsBlank="1" count="11">
        <s v="Education &amp; Research"/>
        <s v="Security (cyber)"/>
        <s v="EPES (Electrical Power &amp; Energy Systems)"/>
        <s v="IT (Information Technology)"/>
        <s v="Banking &amp; Financial"/>
        <s v="Other"/>
        <s v="Public Sector"/>
        <s v="Telecommunications"/>
        <s v="Health"/>
        <s v="Transport"/>
        <m/>
      </sharedItems>
    </cacheField>
    <cacheField name="Βαθμοί - Please select the business domain of the organization you work for." numFmtId="0">
      <sharedItems containsNonDate="0" containsString="0" containsBlank="1"/>
    </cacheField>
    <cacheField name="Σχόλια - Please select the business domain of the organization you work for." numFmtId="0">
      <sharedItems containsNonDate="0" containsString="0" containsBlank="1"/>
    </cacheField>
    <cacheField name="Please specify which is the business domain of the organization you work for." numFmtId="0">
      <sharedItems containsBlank="1" count="31">
        <m/>
        <s v="Consulting "/>
        <s v="Association "/>
        <s v="trade"/>
        <s v="Marketing and Communication"/>
        <s v="Retail"/>
        <s v="Sales"/>
        <s v="R&amp;D"/>
        <s v="Digital Marketing and Advertising"/>
        <s v="don't know"/>
        <s v="Tourism"/>
        <s v="E-commerce"/>
        <s v="e-commerse"/>
        <s v="Ecommerce"/>
        <s v="Price comparison"/>
        <s v="Marketing"/>
        <s v="Shipping company "/>
        <s v="Real project "/>
        <s v="Logistics &amp; trading"/>
        <s v="Administrative employee"/>
        <s v="Ecommerce services"/>
        <s v="OT Solutions"/>
        <s v="Oil &amp; Gas, Environmental Services,Waste Management"/>
        <s v="Food"/>
        <s v="Manufacturing "/>
        <s v="Data Centers"/>
        <s v="Professional Services"/>
        <s v="Legal"/>
        <s v="Energy"/>
        <s v="Consulting"/>
        <s v="Electronics"/>
      </sharedItems>
    </cacheField>
    <cacheField name="Βαθμοί - Please specify which is the business domain of the organization you work for." numFmtId="0">
      <sharedItems containsNonDate="0" containsString="0" containsBlank="1"/>
    </cacheField>
    <cacheField name="Σχόλια - Please specify which is the business domain of the organization you work for." numFmtId="0">
      <sharedItems containsNonDate="0" containsString="0" containsBlank="1"/>
    </cacheField>
    <cacheField name="Which of the following best describes your work position?" numFmtId="0">
      <sharedItems containsBlank="1"/>
    </cacheField>
    <cacheField name="Βαθμοί - Which of the following best describes your work position?" numFmtId="0">
      <sharedItems containsNonDate="0" containsString="0" containsBlank="1"/>
    </cacheField>
    <cacheField name="Σχόλια - Which of the following best describes your work position?" numFmtId="0">
      <sharedItems containsNonDate="0" containsString="0" containsBlank="1"/>
    </cacheField>
    <cacheField name="Comment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Γεωργιάδου Άννα" refreshedDate="43973.46268611111" createdVersion="6" refreshedVersion="6" minRefreshableVersion="3" recordCount="925" xr:uid="{3AB8CF3A-9EB2-4D8B-B548-74F3453E341B}">
  <cacheSource type="worksheet">
    <worksheetSource ref="A1:CT1048576" sheet="Collaboration"/>
  </cacheSource>
  <cacheFields count="98">
    <cacheField name="ID" numFmtId="0">
      <sharedItems containsString="0" containsBlank="1" containsNumber="1" containsInteger="1" minValue="5" maxValue="268"/>
    </cacheField>
    <cacheField name="Ώρα έναρξης" numFmtId="0">
      <sharedItems containsNonDate="0" containsDate="1" containsString="0" containsBlank="1" minDate="2020-04-07T16:53:59" maxDate="2020-05-03T11:51:41"/>
    </cacheField>
    <cacheField name="Ώρα ολοκλήρωσης" numFmtId="0">
      <sharedItems containsNonDate="0" containsDate="1" containsString="0" containsBlank="1" minDate="2020-04-07T16:56:10" maxDate="2020-05-03T11:57:25"/>
    </cacheField>
    <cacheField name="Διεύθυνση ηλεκτρονικού ταχυδρομείου" numFmtId="0">
      <sharedItems containsBlank="1"/>
    </cacheField>
    <cacheField name="Όνομα" numFmtId="0">
      <sharedItems containsNonDate="0" containsString="0" containsBlank="1"/>
    </cacheField>
    <cacheField name="Συνολικοί βαθμοί" numFmtId="0">
      <sharedItems containsNonDate="0" containsString="0" containsBlank="1"/>
    </cacheField>
    <cacheField name="Σχόλια για το κουίζ" numFmtId="0">
      <sharedItems containsNonDate="0" containsString="0" containsBlank="1"/>
    </cacheField>
    <cacheField name="Ώρα δημοσίευσης βαθμού" numFmtId="0">
      <sharedItems containsNonDate="0" containsString="0" containsBlank="1"/>
    </cacheField>
    <cacheField name="Prior to the COVID-19 crisis, were you able to work from home?" numFmtId="0">
      <sharedItems containsBlank="1"/>
    </cacheField>
    <cacheField name="Βαθμοί - Prior to the COVID-19 crisis, were you able to work from home?" numFmtId="0">
      <sharedItems containsNonDate="0" containsString="0" containsBlank="1"/>
    </cacheField>
    <cacheField name="Σχόλια - Prior to the COVID-19 crisis, were you able to work from home?" numFmtId="0">
      <sharedItems containsNonDate="0" containsString="0" containsBlank="1"/>
    </cacheField>
    <cacheField name="Did you receive any security guidelines from your employer regarding working from home?" numFmtId="0">
      <sharedItems containsBlank="1"/>
    </cacheField>
    <cacheField name="Βαθμοί - Did you receive any security guidelines from your employer regarding working from home?" numFmtId="0">
      <sharedItems containsNonDate="0" containsString="0" containsBlank="1"/>
    </cacheField>
    <cacheField name="Σχόλια - Did you receive any security guidelines from your employer regarding working from home?" numFmtId="0">
      <sharedItems containsNonDate="0" containsString="0" containsBlank="1"/>
    </cacheField>
    <cacheField name="Please describe the main (2-3) security guidelines provided." numFmtId="0">
      <sharedItems containsBlank="1" longText="1"/>
    </cacheField>
    <cacheField name="Βαθμοί - Please describe the main (2-3) security guidelines provided." numFmtId="0">
      <sharedItems containsNonDate="0" containsString="0" containsBlank="1"/>
    </cacheField>
    <cacheField name="Σχόλια - Please describe the main (2-3) security guidelines provided." numFmtId="0">
      <sharedItems containsNonDate="0" containsString="0" containsBlank="1"/>
    </cacheField>
    <cacheField name="What kind of devices are you using to connect to your corporate working environment?" numFmtId="0">
      <sharedItems containsBlank="1"/>
    </cacheField>
    <cacheField name="Βαθμοί - What kind of devices are you using to connect to your corporate working environment?" numFmtId="0">
      <sharedItems containsNonDate="0" containsString="0" containsBlank="1"/>
    </cacheField>
    <cacheField name="Σχόλια - What kind of devices are you using to connect to your corporate working environment?" numFmtId="0">
      <sharedItems containsNonDate="0" containsString="0" containsBlank="1"/>
    </cacheField>
    <cacheField name="Are these devices accessed by users other than yourself?" numFmtId="0">
      <sharedItems containsBlank="1"/>
    </cacheField>
    <cacheField name="Βαθμοί - Are these devices accessed by users other than yourself?" numFmtId="0">
      <sharedItems containsNonDate="0" containsString="0" containsBlank="1"/>
    </cacheField>
    <cacheField name="Σχόλια - Are these devices accessed by users other than yourself?" numFmtId="0">
      <sharedItems containsNonDate="0" containsString="0" containsBlank="1"/>
    </cacheField>
    <cacheField name="These devices are:" numFmtId="0">
      <sharedItems containsBlank="1"/>
    </cacheField>
    <cacheField name="Βαθμοί - These devices are:" numFmtId="0">
      <sharedItems containsNonDate="0" containsString="0" containsBlank="1"/>
    </cacheField>
    <cacheField name="Σχόλια - These devices are:" numFmtId="0">
      <sharedItems containsNonDate="0" containsString="0" containsBlank="1"/>
    </cacheField>
    <cacheField name="Are these devices managed by your organization?" numFmtId="0">
      <sharedItems containsBlank="1"/>
    </cacheField>
    <cacheField name="Βαθμοί - Are these devices managed by your organization?" numFmtId="0">
      <sharedItems containsNonDate="0" containsString="0" containsBlank="1"/>
    </cacheField>
    <cacheField name="Σχόλια - Are these devices managed by your organization?" numFmtId="0">
      <sharedItems containsNonDate="0" containsString="0" containsBlank="1"/>
    </cacheField>
    <cacheField name="Which of the following apply for the devices you currently use for your working from home employment?" numFmtId="0">
      <sharedItems containsBlank="1"/>
    </cacheField>
    <cacheField name="Βαθμοί - Which of the following apply for the devices you currently use for your working from home employment?" numFmtId="0">
      <sharedItems containsNonDate="0" containsString="0" containsBlank="1"/>
    </cacheField>
    <cacheField name="Σχόλια - Which of the following apply for the devices you currently use for your working from home employment?" numFmtId="0">
      <sharedItems containsNonDate="0" containsString="0" containsBlank="1"/>
    </cacheField>
    <cacheField name="How do you obtain access to your corporate working environment?" numFmtId="0">
      <sharedItems containsBlank="1"/>
    </cacheField>
    <cacheField name="Βαθμοί - How do you obtain access to your corporate working environment?" numFmtId="0">
      <sharedItems containsNonDate="0" containsString="0" containsBlank="1"/>
    </cacheField>
    <cacheField name="Σχόλια - How do you obtain access to your corporate working environment?" numFmtId="0">
      <sharedItems containsNonDate="0" containsString="0" containsBlank="1"/>
    </cacheField>
    <cacheField name="Please describe how you obtain access to your corporate working environment." numFmtId="0">
      <sharedItems containsBlank="1"/>
    </cacheField>
    <cacheField name="Βαθμοί - Please describe how you obtain access to your corporate working environment." numFmtId="0">
      <sharedItems containsNonDate="0" containsString="0" containsBlank="1"/>
    </cacheField>
    <cacheField name="Σχόλια - Please describe how you obtain access to your corporate working environment." numFmtId="0">
      <sharedItems containsNonDate="0" containsString="0" containsBlank="1"/>
    </cacheField>
    <cacheField name="Were you asked to use applications or services that you were unfamiliar with, because of the need for remote working?" numFmtId="0">
      <sharedItems containsBlank="1"/>
    </cacheField>
    <cacheField name="Βαθμοί - Were you asked to use applications or services that you were unfamiliar with, because of the need for remote working?" numFmtId="0">
      <sharedItems containsNonDate="0" containsString="0" containsBlank="1"/>
    </cacheField>
    <cacheField name="Σχόλια - Were you asked to use applications or services that you were unfamiliar with, because of the need for remote working?" numFmtId="0">
      <sharedItems containsNonDate="0" containsString="0" containsBlank="1"/>
    </cacheField>
    <cacheField name="How were you informed how to use them?" numFmtId="0">
      <sharedItems containsBlank="1"/>
    </cacheField>
    <cacheField name="Βαθμοί - How were you informed how to use them?" numFmtId="0">
      <sharedItems containsNonDate="0" containsString="0" containsBlank="1"/>
    </cacheField>
    <cacheField name="Σχόλια - How were you informed how to use them?" numFmtId="0">
      <sharedItems containsNonDate="0" containsString="0" containsBlank="1"/>
    </cacheField>
    <cacheField name="Has your company adopted a specific collaboration solution?" numFmtId="0">
      <sharedItems containsBlank="1"/>
    </cacheField>
    <cacheField name="Βαθμοί - Has your company adopted a specific collaboration solution?" numFmtId="0">
      <sharedItems containsNonDate="0" containsString="0" containsBlank="1"/>
    </cacheField>
    <cacheField name="Σχόλια - Has your company adopted a specific collaboration solution?" numFmtId="0">
      <sharedItems containsNonDate="0" containsString="0" containsBlank="1"/>
    </cacheField>
    <cacheField name="What abilities does it offer?" numFmtId="0">
      <sharedItems containsBlank="1" count="12">
        <s v="File sharing"/>
        <s v="Collaborative file editing"/>
        <s v="Web conference"/>
        <s v="Real-time chatting"/>
        <s v=""/>
        <m/>
        <s v="Document management"/>
        <s v="Real-time document co-authoring"/>
        <s v="Project/Workflow/Task management"/>
        <s v="Scheduling"/>
        <s v="Teleconferencing"/>
        <s v="Other"/>
      </sharedItems>
    </cacheField>
    <cacheField name="Βαθμοί - What abilities does it offer?" numFmtId="0">
      <sharedItems containsNonDate="0" containsString="0" containsBlank="1"/>
    </cacheField>
    <cacheField name="Σχόλια - What abilities does it offer?" numFmtId="0">
      <sharedItems containsNonDate="0" containsString="0" containsBlank="1"/>
    </cacheField>
    <cacheField name="Did you face any of the below cyber-security related threats during the COVID-19 crisis?" numFmtId="0">
      <sharedItems containsBlank="1"/>
    </cacheField>
    <cacheField name="Βαθμοί - Did you face any of the below cyber-security related threats during the COVID-19 crisis?" numFmtId="0">
      <sharedItems containsNonDate="0" containsString="0" containsBlank="1"/>
    </cacheField>
    <cacheField name="Σχόλια - Did you face any of the below cyber-security related threats during the COVID-19 crisis?" numFmtId="0">
      <sharedItems containsNonDate="0" containsString="0" containsBlank="1"/>
    </cacheField>
    <cacheField name="Please name any other cyber-security threats you encountered during this period, not listed above." numFmtId="0">
      <sharedItems containsBlank="1"/>
    </cacheField>
    <cacheField name="Βαθμοί - Please name any other cyber-security threats you encountered during this period, not listed above." numFmtId="0">
      <sharedItems containsNonDate="0" containsString="0" containsBlank="1"/>
    </cacheField>
    <cacheField name="Σχόλια - Please name any other cyber-security threats you encountered during this period, not listed above." numFmtId="0">
      <sharedItems containsNonDate="0" containsString="0" containsBlank="1"/>
    </cacheField>
    <cacheField name="Βαθμοί - To what extent do you agree with the following statements:" numFmtId="0">
      <sharedItems containsNonDate="0" containsString="0" containsBlank="1"/>
    </cacheField>
    <cacheField name="Σχόλια - To what extent do you agree with the following statements:" numFmtId="0">
      <sharedItems containsNonDate="0" containsString="0" containsBlank="1"/>
    </cacheField>
    <cacheField name="I prefer working from home than going to the office." numFmtId="0">
      <sharedItems containsBlank="1"/>
    </cacheField>
    <cacheField name="Βαθμοί - I prefer working from home than going to the office." numFmtId="0">
      <sharedItems containsNonDate="0" containsString="0" containsBlank="1"/>
    </cacheField>
    <cacheField name="Σχόλια - I prefer working from home than going to the office." numFmtId="0">
      <sharedItems containsNonDate="0" containsString="0" containsBlank="1"/>
    </cacheField>
    <cacheField name="I work more productively from home." numFmtId="0">
      <sharedItems containsBlank="1"/>
    </cacheField>
    <cacheField name="Βαθμοί - I work more productively from home." numFmtId="0">
      <sharedItems containsNonDate="0" containsString="0" containsBlank="1"/>
    </cacheField>
    <cacheField name="Σχόλια - I work more productively from home." numFmtId="0">
      <sharedItems containsNonDate="0" containsString="0" containsBlank="1"/>
    </cacheField>
    <cacheField name="I collaborate with my colleagues as effectively as when we are in office." numFmtId="0">
      <sharedItems containsBlank="1"/>
    </cacheField>
    <cacheField name="Βαθμοί - I collaborate with my colleagues as effectively as when we are in office." numFmtId="0">
      <sharedItems containsNonDate="0" containsString="0" containsBlank="1"/>
    </cacheField>
    <cacheField name="Σχόλια - I collaborate with my colleagues as effectively as when we are in office." numFmtId="0">
      <sharedItems containsNonDate="0" containsString="0" containsBlank="1"/>
    </cacheField>
    <cacheField name="I am satisfied by my employer’s approach to the crisis." numFmtId="0">
      <sharedItems containsBlank="1"/>
    </cacheField>
    <cacheField name="Βαθμοί - I am satisfied by my employer’s approach to the crisis." numFmtId="0">
      <sharedItems containsNonDate="0" containsString="0" containsBlank="1"/>
    </cacheField>
    <cacheField name="Σχόλια - I am satisfied by my employer’s approach to the crisis." numFmtId="0">
      <sharedItems containsNonDate="0" containsString="0" containsBlank="1"/>
    </cacheField>
    <cacheField name="I have all the support i need to face any technical problems i have (eg. corporate access issues,  infrastructure failures, etc.)." numFmtId="0">
      <sharedItems containsBlank="1"/>
    </cacheField>
    <cacheField name="Βαθμοί - I have all the support i need to face any technical problems i have (eg. corporate access issues,  infrastructure failures, etc.)." numFmtId="0">
      <sharedItems containsNonDate="0" containsString="0" containsBlank="1"/>
    </cacheField>
    <cacheField name="Σχόλια - I have all the support i need to face any technical problems i have (eg. corporate access issues,  infrastructure failures, etc.)." numFmtId="0">
      <sharedItems containsNonDate="0" containsString="0" containsBlank="1"/>
    </cacheField>
    <cacheField name="I am proud to work for my organization." numFmtId="0">
      <sharedItems containsBlank="1"/>
    </cacheField>
    <cacheField name="Βαθμοί - I am proud to work for my organization." numFmtId="0">
      <sharedItems containsNonDate="0" containsString="0" containsBlank="1"/>
    </cacheField>
    <cacheField name="Σχόλια - I am proud to work for my organization." numFmtId="0">
      <sharedItems containsNonDate="0" containsString="0" containsBlank="1"/>
    </cacheField>
    <cacheField name="I have access to the things I need to do my job well." numFmtId="0">
      <sharedItems containsBlank="1"/>
    </cacheField>
    <cacheField name="Βαθμοί - I have access to the things I need to do my job well." numFmtId="0">
      <sharedItems containsNonDate="0" containsString="0" containsBlank="1"/>
    </cacheField>
    <cacheField name="Σχόλια - I have access to the things I need to do my job well." numFmtId="0">
      <sharedItems containsNonDate="0" containsString="0" containsBlank="1"/>
    </cacheField>
    <cacheField name="What is your age?" numFmtId="0">
      <sharedItems containsBlank="1"/>
    </cacheField>
    <cacheField name="Βαθμοί - What is your age?" numFmtId="0">
      <sharedItems containsNonDate="0" containsString="0" containsBlank="1"/>
    </cacheField>
    <cacheField name="Σχόλια - What is your age?" numFmtId="0">
      <sharedItems containsNonDate="0" containsString="0" containsBlank="1"/>
    </cacheField>
    <cacheField name="What is the highest degree or level of school you have completed?" numFmtId="0">
      <sharedItems containsBlank="1"/>
    </cacheField>
    <cacheField name="Βαθμοί - What is the highest degree or level of school you have completed?" numFmtId="0">
      <sharedItems containsNonDate="0" containsString="0" containsBlank="1"/>
    </cacheField>
    <cacheField name="Σχόλια - What is the highest degree or level of school you have completed?" numFmtId="0">
      <sharedItems containsNonDate="0" containsString="0" containsBlank="1"/>
    </cacheField>
    <cacheField name="Please select the business domain of the organization you work for." numFmtId="0">
      <sharedItems containsBlank="1"/>
    </cacheField>
    <cacheField name="Βαθμοί - Please select the business domain of the organization you work for." numFmtId="0">
      <sharedItems containsNonDate="0" containsString="0" containsBlank="1"/>
    </cacheField>
    <cacheField name="Σχόλια - Please select the business domain of the organization you work for." numFmtId="0">
      <sharedItems containsNonDate="0" containsString="0" containsBlank="1"/>
    </cacheField>
    <cacheField name="Please specify which is the business domain of the organization you work for." numFmtId="0">
      <sharedItems containsBlank="1"/>
    </cacheField>
    <cacheField name="Βαθμοί - Please specify which is the business domain of the organization you work for." numFmtId="0">
      <sharedItems containsNonDate="0" containsString="0" containsBlank="1"/>
    </cacheField>
    <cacheField name="Σχόλια - Please specify which is the business domain of the organization you work for." numFmtId="0">
      <sharedItems containsNonDate="0" containsString="0" containsBlank="1"/>
    </cacheField>
    <cacheField name="Which of the following best describes your work position?" numFmtId="0">
      <sharedItems containsBlank="1"/>
    </cacheField>
    <cacheField name="Βαθμοί - Which of the following best describes your work position?" numFmtId="0">
      <sharedItems containsNonDate="0" containsString="0" containsBlank="1"/>
    </cacheField>
    <cacheField name="Σχόλια - Which of the following best describes your work position?" numFmtId="0">
      <sharedItems containsNonDate="0" containsString="0" containsBlank="1"/>
    </cacheField>
    <cacheField name="Comments" numFmtId="0">
      <sharedItems containsBlank="1" longText="1"/>
    </cacheField>
    <cacheField name="Βαθμοί - Comments" numFmtId="0">
      <sharedItems containsNonDate="0" containsString="0" containsBlank="1"/>
    </cacheField>
    <cacheField name="Σχόλια - Comments" numFmtId="0">
      <sharedItems containsNonDate="0" containsString="0" containsBlank="1"/>
    </cacheField>
    <cacheField name="Index" numFmtId="0">
      <sharedItems containsString="0" containsBlank="1" containsNumber="1" containsInteger="1" minValue="1" maxValue="26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Γεωργιάδου Άννα" refreshedDate="43973.46585659722" createdVersion="6" refreshedVersion="6" minRefreshableVersion="3" recordCount="1084" xr:uid="{780F0E3E-F9FE-4D60-9FC3-BE47367484B0}">
  <cacheSource type="worksheet">
    <worksheetSource ref="A1:CS1048576" sheet="HW Security"/>
  </cacheSource>
  <cacheFields count="97">
    <cacheField name="ID" numFmtId="0">
      <sharedItems containsString="0" containsBlank="1" containsNumber="1" containsInteger="1" minValue="5" maxValue="268"/>
    </cacheField>
    <cacheField name="Ώρα έναρξης" numFmtId="0">
      <sharedItems containsNonDate="0" containsDate="1" containsString="0" containsBlank="1" minDate="2020-04-07T16:53:59" maxDate="2020-05-03T11:51:41"/>
    </cacheField>
    <cacheField name="Ώρα ολοκλήρωσης" numFmtId="0">
      <sharedItems containsNonDate="0" containsDate="1" containsString="0" containsBlank="1" minDate="2020-04-07T16:56:10" maxDate="2020-05-03T11:57:25"/>
    </cacheField>
    <cacheField name="Διεύθυνση ηλεκτρονικού ταχυδρομείου" numFmtId="0">
      <sharedItems containsBlank="1"/>
    </cacheField>
    <cacheField name="Όνομα" numFmtId="0">
      <sharedItems containsNonDate="0" containsString="0" containsBlank="1"/>
    </cacheField>
    <cacheField name="Συνολικοί βαθμοί" numFmtId="0">
      <sharedItems containsNonDate="0" containsString="0" containsBlank="1"/>
    </cacheField>
    <cacheField name="Σχόλια για το κουίζ" numFmtId="0">
      <sharedItems containsNonDate="0" containsString="0" containsBlank="1"/>
    </cacheField>
    <cacheField name="Ώρα δημοσίευσης βαθμού" numFmtId="0">
      <sharedItems containsNonDate="0" containsString="0" containsBlank="1"/>
    </cacheField>
    <cacheField name="Prior to the COVID-19 crisis, were you able to work from home?" numFmtId="0">
      <sharedItems containsBlank="1"/>
    </cacheField>
    <cacheField name="Βαθμοί - Prior to the COVID-19 crisis, were you able to work from home?" numFmtId="0">
      <sharedItems containsNonDate="0" containsString="0" containsBlank="1"/>
    </cacheField>
    <cacheField name="Σχόλια - Prior to the COVID-19 crisis, were you able to work from home?" numFmtId="0">
      <sharedItems containsNonDate="0" containsString="0" containsBlank="1"/>
    </cacheField>
    <cacheField name="Did you receive any security guidelines from your employer regarding working from home?" numFmtId="0">
      <sharedItems containsBlank="1"/>
    </cacheField>
    <cacheField name="Βαθμοί - Did you receive any security guidelines from your employer regarding working from home?" numFmtId="0">
      <sharedItems containsNonDate="0" containsString="0" containsBlank="1"/>
    </cacheField>
    <cacheField name="Σχόλια - Did you receive any security guidelines from your employer regarding working from home?" numFmtId="0">
      <sharedItems containsNonDate="0" containsString="0" containsBlank="1"/>
    </cacheField>
    <cacheField name="Please describe the main (2-3) security guidelines provided." numFmtId="0">
      <sharedItems containsBlank="1" longText="1"/>
    </cacheField>
    <cacheField name="Βαθμοί - Please describe the main (2-3) security guidelines provided." numFmtId="0">
      <sharedItems containsNonDate="0" containsString="0" containsBlank="1"/>
    </cacheField>
    <cacheField name="Σχόλια - Please describe the main (2-3) security guidelines provided." numFmtId="0">
      <sharedItems containsNonDate="0" containsString="0" containsBlank="1"/>
    </cacheField>
    <cacheField name="What kind of devices are you using to connect to your corporate working environment?" numFmtId="0">
      <sharedItems containsBlank="1"/>
    </cacheField>
    <cacheField name="Βαθμοί - What kind of devices are you using to connect to your corporate working environment?" numFmtId="0">
      <sharedItems containsNonDate="0" containsString="0" containsBlank="1"/>
    </cacheField>
    <cacheField name="Σχόλια - What kind of devices are you using to connect to your corporate working environment?" numFmtId="0">
      <sharedItems containsNonDate="0" containsString="0" containsBlank="1"/>
    </cacheField>
    <cacheField name="Are these devices accessed by users other than yourself?" numFmtId="0">
      <sharedItems containsBlank="1"/>
    </cacheField>
    <cacheField name="Βαθμοί - Are these devices accessed by users other than yourself?" numFmtId="0">
      <sharedItems containsNonDate="0" containsString="0" containsBlank="1"/>
    </cacheField>
    <cacheField name="Σχόλια - Are these devices accessed by users other than yourself?" numFmtId="0">
      <sharedItems containsNonDate="0" containsString="0" containsBlank="1"/>
    </cacheField>
    <cacheField name="These devices are:" numFmtId="0">
      <sharedItems containsBlank="1"/>
    </cacheField>
    <cacheField name="Βαθμοί - These devices are:" numFmtId="0">
      <sharedItems containsNonDate="0" containsString="0" containsBlank="1"/>
    </cacheField>
    <cacheField name="Σχόλια - These devices are:" numFmtId="0">
      <sharedItems containsNonDate="0" containsString="0" containsBlank="1"/>
    </cacheField>
    <cacheField name="Are these devices managed by your organization?" numFmtId="0">
      <sharedItems containsBlank="1"/>
    </cacheField>
    <cacheField name="Βαθμοί - Are these devices managed by your organization?" numFmtId="0">
      <sharedItems containsNonDate="0" containsString="0" containsBlank="1"/>
    </cacheField>
    <cacheField name="Σχόλια - Are these devices managed by your organization?" numFmtId="0">
      <sharedItems containsNonDate="0" containsString="0" containsBlank="1"/>
    </cacheField>
    <cacheField name="Which of the following apply for the devices you currently use for your working from home employment?" numFmtId="0">
      <sharedItems containsBlank="1" count="9">
        <s v="Password protection"/>
        <s v="Antivirus software installed"/>
        <s v="Antispam software installed"/>
        <s v=""/>
        <s v="Automatic screen lock"/>
        <s v="Two-factor authentication"/>
        <s v="Hard disk encryption"/>
        <s v="None of the above"/>
        <m/>
      </sharedItems>
    </cacheField>
    <cacheField name="Βαθμοί - Which of the following apply for the devices you currently use for your working from home employment?" numFmtId="0">
      <sharedItems containsNonDate="0" containsString="0" containsBlank="1"/>
    </cacheField>
    <cacheField name="Σχόλια - Which of the following apply for the devices you currently use for your working from home employment?" numFmtId="0">
      <sharedItems containsNonDate="0" containsString="0" containsBlank="1"/>
    </cacheField>
    <cacheField name="How do you obtain access to your corporate working environment?" numFmtId="0">
      <sharedItems containsBlank="1"/>
    </cacheField>
    <cacheField name="Βαθμοί - How do you obtain access to your corporate working environment?" numFmtId="0">
      <sharedItems containsNonDate="0" containsString="0" containsBlank="1"/>
    </cacheField>
    <cacheField name="Σχόλια - How do you obtain access to your corporate working environment?" numFmtId="0">
      <sharedItems containsNonDate="0" containsString="0" containsBlank="1"/>
    </cacheField>
    <cacheField name="Please describe how you obtain access to your corporate working environment." numFmtId="0">
      <sharedItems containsBlank="1"/>
    </cacheField>
    <cacheField name="Βαθμοί - Please describe how you obtain access to your corporate working environment." numFmtId="0">
      <sharedItems containsNonDate="0" containsString="0" containsBlank="1"/>
    </cacheField>
    <cacheField name="Σχόλια - Please describe how you obtain access to your corporate working environment." numFmtId="0">
      <sharedItems containsNonDate="0" containsString="0" containsBlank="1"/>
    </cacheField>
    <cacheField name="Were you asked to use applications or services that you were unfamiliar with, because of the need for remote working?" numFmtId="0">
      <sharedItems containsBlank="1"/>
    </cacheField>
    <cacheField name="Βαθμοί - Were you asked to use applications or services that you were unfamiliar with, because of the need for remote working?" numFmtId="0">
      <sharedItems containsNonDate="0" containsString="0" containsBlank="1"/>
    </cacheField>
    <cacheField name="Σχόλια - Were you asked to use applications or services that you were unfamiliar with, because of the need for remote working?" numFmtId="0">
      <sharedItems containsNonDate="0" containsString="0" containsBlank="1"/>
    </cacheField>
    <cacheField name="How were you informed how to use them?" numFmtId="0">
      <sharedItems containsBlank="1"/>
    </cacheField>
    <cacheField name="Βαθμοί - How were you informed how to use them?" numFmtId="0">
      <sharedItems containsNonDate="0" containsString="0" containsBlank="1"/>
    </cacheField>
    <cacheField name="Σχόλια - How were you informed how to use them?" numFmtId="0">
      <sharedItems containsNonDate="0" containsString="0" containsBlank="1"/>
    </cacheField>
    <cacheField name="Has your company adopted a specific collaboration solution?" numFmtId="0">
      <sharedItems containsBlank="1"/>
    </cacheField>
    <cacheField name="Βαθμοί - Has your company adopted a specific collaboration solution?" numFmtId="0">
      <sharedItems containsNonDate="0" containsString="0" containsBlank="1"/>
    </cacheField>
    <cacheField name="Σχόλια - Has your company adopted a specific collaboration solution?" numFmtId="0">
      <sharedItems containsNonDate="0" containsString="0" containsBlank="1"/>
    </cacheField>
    <cacheField name="What abilities does it offer?" numFmtId="0">
      <sharedItems containsBlank="1"/>
    </cacheField>
    <cacheField name="Βαθμοί - What abilities does it offer?" numFmtId="0">
      <sharedItems containsNonDate="0" containsString="0" containsBlank="1"/>
    </cacheField>
    <cacheField name="Σχόλια - What abilities does it offer?" numFmtId="0">
      <sharedItems containsNonDate="0" containsString="0" containsBlank="1"/>
    </cacheField>
    <cacheField name="Did you face any of the below cyber-security related threats during the COVID-19 crisis?" numFmtId="0">
      <sharedItems containsBlank="1"/>
    </cacheField>
    <cacheField name="Βαθμοί - Did you face any of the below cyber-security related threats during the COVID-19 crisis?" numFmtId="0">
      <sharedItems containsNonDate="0" containsString="0" containsBlank="1"/>
    </cacheField>
    <cacheField name="Σχόλια - Did you face any of the below cyber-security related threats during the COVID-19 crisis?" numFmtId="0">
      <sharedItems containsNonDate="0" containsString="0" containsBlank="1"/>
    </cacheField>
    <cacheField name="Please name any other cyber-security threats you encountered during this period, not listed above." numFmtId="0">
      <sharedItems containsBlank="1"/>
    </cacheField>
    <cacheField name="Βαθμοί - Please name any other cyber-security threats you encountered during this period, not listed above." numFmtId="0">
      <sharedItems containsNonDate="0" containsString="0" containsBlank="1"/>
    </cacheField>
    <cacheField name="Σχόλια - Please name any other cyber-security threats you encountered during this period, not listed above." numFmtId="0">
      <sharedItems containsNonDate="0" containsString="0" containsBlank="1"/>
    </cacheField>
    <cacheField name="Βαθμοί - To what extent do you agree with the following statements:" numFmtId="0">
      <sharedItems containsNonDate="0" containsString="0" containsBlank="1"/>
    </cacheField>
    <cacheField name="Σχόλια - To what extent do you agree with the following statements:" numFmtId="0">
      <sharedItems containsNonDate="0" containsString="0" containsBlank="1"/>
    </cacheField>
    <cacheField name="I prefer working from home than going to the office." numFmtId="0">
      <sharedItems containsBlank="1"/>
    </cacheField>
    <cacheField name="Βαθμοί - I prefer working from home than going to the office." numFmtId="0">
      <sharedItems containsNonDate="0" containsString="0" containsBlank="1"/>
    </cacheField>
    <cacheField name="Σχόλια - I prefer working from home than going to the office." numFmtId="0">
      <sharedItems containsNonDate="0" containsString="0" containsBlank="1"/>
    </cacheField>
    <cacheField name="I work more productively from home." numFmtId="0">
      <sharedItems containsBlank="1"/>
    </cacheField>
    <cacheField name="Βαθμοί - I work more productively from home." numFmtId="0">
      <sharedItems containsNonDate="0" containsString="0" containsBlank="1"/>
    </cacheField>
    <cacheField name="Σχόλια - I work more productively from home." numFmtId="0">
      <sharedItems containsNonDate="0" containsString="0" containsBlank="1"/>
    </cacheField>
    <cacheField name="I collaborate with my colleagues as effectively as when we are in office." numFmtId="0">
      <sharedItems containsBlank="1"/>
    </cacheField>
    <cacheField name="Βαθμοί - I collaborate with my colleagues as effectively as when we are in office." numFmtId="0">
      <sharedItems containsNonDate="0" containsString="0" containsBlank="1"/>
    </cacheField>
    <cacheField name="Σχόλια - I collaborate with my colleagues as effectively as when we are in office." numFmtId="0">
      <sharedItems containsNonDate="0" containsString="0" containsBlank="1"/>
    </cacheField>
    <cacheField name="I am satisfied by my employer’s approach to the crisis." numFmtId="0">
      <sharedItems containsBlank="1"/>
    </cacheField>
    <cacheField name="Βαθμοί - I am satisfied by my employer’s approach to the crisis." numFmtId="0">
      <sharedItems containsNonDate="0" containsString="0" containsBlank="1"/>
    </cacheField>
    <cacheField name="Σχόλια - I am satisfied by my employer’s approach to the crisis." numFmtId="0">
      <sharedItems containsNonDate="0" containsString="0" containsBlank="1"/>
    </cacheField>
    <cacheField name="I have all the support i need to face any technical problems i have (eg. corporate access issues,  infrastructure failures, etc.)." numFmtId="0">
      <sharedItems containsBlank="1"/>
    </cacheField>
    <cacheField name="Βαθμοί - I have all the support i need to face any technical problems i have (eg. corporate access issues,  infrastructure failures, etc.)." numFmtId="0">
      <sharedItems containsNonDate="0" containsString="0" containsBlank="1"/>
    </cacheField>
    <cacheField name="Σχόλια - I have all the support i need to face any technical problems i have (eg. corporate access issues,  infrastructure failures, etc.)." numFmtId="0">
      <sharedItems containsNonDate="0" containsString="0" containsBlank="1"/>
    </cacheField>
    <cacheField name="I am proud to work for my organization." numFmtId="0">
      <sharedItems containsBlank="1"/>
    </cacheField>
    <cacheField name="Βαθμοί - I am proud to work for my organization." numFmtId="0">
      <sharedItems containsNonDate="0" containsString="0" containsBlank="1"/>
    </cacheField>
    <cacheField name="Σχόλια - I am proud to work for my organization." numFmtId="0">
      <sharedItems containsNonDate="0" containsString="0" containsBlank="1"/>
    </cacheField>
    <cacheField name="I have access to the things I need to do my job well." numFmtId="0">
      <sharedItems containsBlank="1"/>
    </cacheField>
    <cacheField name="Βαθμοί - I have access to the things I need to do my job well." numFmtId="0">
      <sharedItems containsNonDate="0" containsString="0" containsBlank="1"/>
    </cacheField>
    <cacheField name="Σχόλια - I have access to the things I need to do my job well." numFmtId="0">
      <sharedItems containsNonDate="0" containsString="0" containsBlank="1"/>
    </cacheField>
    <cacheField name="What is your age?" numFmtId="0">
      <sharedItems containsBlank="1"/>
    </cacheField>
    <cacheField name="Βαθμοί - What is your age?" numFmtId="0">
      <sharedItems containsNonDate="0" containsString="0" containsBlank="1"/>
    </cacheField>
    <cacheField name="Σχόλια - What is your age?" numFmtId="0">
      <sharedItems containsNonDate="0" containsString="0" containsBlank="1"/>
    </cacheField>
    <cacheField name="What is the highest degree or level of school you have completed?" numFmtId="0">
      <sharedItems containsBlank="1"/>
    </cacheField>
    <cacheField name="Βαθμοί - What is the highest degree or level of school you have completed?" numFmtId="0">
      <sharedItems containsNonDate="0" containsString="0" containsBlank="1"/>
    </cacheField>
    <cacheField name="Σχόλια - What is the highest degree or level of school you have completed?" numFmtId="0">
      <sharedItems containsNonDate="0" containsString="0" containsBlank="1"/>
    </cacheField>
    <cacheField name="Please select the business domain of the organization you work for." numFmtId="0">
      <sharedItems containsBlank="1"/>
    </cacheField>
    <cacheField name="Βαθμοί - Please select the business domain of the organization you work for." numFmtId="0">
      <sharedItems containsNonDate="0" containsString="0" containsBlank="1"/>
    </cacheField>
    <cacheField name="Σχόλια - Please select the business domain of the organization you work for." numFmtId="0">
      <sharedItems containsNonDate="0" containsString="0" containsBlank="1"/>
    </cacheField>
    <cacheField name="Please specify which is the business domain of the organization you work for." numFmtId="0">
      <sharedItems containsBlank="1"/>
    </cacheField>
    <cacheField name="Βαθμοί - Please specify which is the business domain of the organization you work for." numFmtId="0">
      <sharedItems containsNonDate="0" containsString="0" containsBlank="1"/>
    </cacheField>
    <cacheField name="Σχόλια - Please specify which is the business domain of the organization you work for." numFmtId="0">
      <sharedItems containsNonDate="0" containsString="0" containsBlank="1"/>
    </cacheField>
    <cacheField name="Which of the following best describes your work position?" numFmtId="0">
      <sharedItems containsBlank="1"/>
    </cacheField>
    <cacheField name="Βαθμοί - Which of the following best describes your work position?" numFmtId="0">
      <sharedItems containsNonDate="0" containsString="0" containsBlank="1"/>
    </cacheField>
    <cacheField name="Σχόλια - Which of the following best describes your work position?" numFmtId="0">
      <sharedItems containsNonDate="0" containsString="0" containsBlank="1"/>
    </cacheField>
    <cacheField name="Comments" numFmtId="0">
      <sharedItems containsBlank="1" longText="1"/>
    </cacheField>
    <cacheField name="Βαθμοί - Comments" numFmtId="0">
      <sharedItems containsNonDate="0" containsString="0" containsBlank="1"/>
    </cacheField>
    <cacheField name="Σχόλια - 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Γεωργιάδου Άννα" refreshedDate="43973.526881365739" createdVersion="6" refreshedVersion="6" minRefreshableVersion="3" recordCount="548" xr:uid="{399532B3-0685-46FA-81F6-4903CF32A94F}">
  <cacheSource type="worksheet">
    <worksheetSource ref="A1:CS1048576" sheet="Cyber Threats"/>
  </cacheSource>
  <cacheFields count="97">
    <cacheField name="ID" numFmtId="0">
      <sharedItems containsString="0" containsBlank="1" containsNumber="1" containsInteger="1" minValue="5" maxValue="268"/>
    </cacheField>
    <cacheField name="Ώρα έναρξης" numFmtId="0">
      <sharedItems containsNonDate="0" containsDate="1" containsString="0" containsBlank="1" minDate="2020-04-07T16:53:59" maxDate="2020-05-03T11:51:41"/>
    </cacheField>
    <cacheField name="Ώρα ολοκλήρωσης" numFmtId="0">
      <sharedItems containsNonDate="0" containsDate="1" containsString="0" containsBlank="1" minDate="2020-04-07T16:56:10" maxDate="2020-05-03T11:57:25"/>
    </cacheField>
    <cacheField name="Διεύθυνση ηλεκτρονικού ταχυδρομείου" numFmtId="0">
      <sharedItems containsBlank="1"/>
    </cacheField>
    <cacheField name="Όνομα" numFmtId="0">
      <sharedItems containsNonDate="0" containsString="0" containsBlank="1"/>
    </cacheField>
    <cacheField name="Συνολικοί βαθμοί" numFmtId="0">
      <sharedItems containsNonDate="0" containsString="0" containsBlank="1"/>
    </cacheField>
    <cacheField name="Σχόλια για το κουίζ" numFmtId="0">
      <sharedItems containsNonDate="0" containsString="0" containsBlank="1"/>
    </cacheField>
    <cacheField name="Ώρα δημοσίευσης βαθμού" numFmtId="0">
      <sharedItems containsNonDate="0" containsString="0" containsBlank="1"/>
    </cacheField>
    <cacheField name="Prior to the COVID-19 crisis, were you able to work from home?" numFmtId="0">
      <sharedItems containsBlank="1" count="3">
        <s v="Yes"/>
        <s v="No"/>
        <m/>
      </sharedItems>
    </cacheField>
    <cacheField name="Βαθμοί - Prior to the COVID-19 crisis, were you able to work from home?" numFmtId="0">
      <sharedItems containsNonDate="0" containsString="0" containsBlank="1"/>
    </cacheField>
    <cacheField name="Σχόλια - Prior to the COVID-19 crisis, were you able to work from home?" numFmtId="0">
      <sharedItems containsNonDate="0" containsString="0" containsBlank="1"/>
    </cacheField>
    <cacheField name="Did you receive any security guidelines from your employer regarding working from home?" numFmtId="0">
      <sharedItems containsBlank="1"/>
    </cacheField>
    <cacheField name="Βαθμοί - Did you receive any security guidelines from your employer regarding working from home?" numFmtId="0">
      <sharedItems containsNonDate="0" containsString="0" containsBlank="1"/>
    </cacheField>
    <cacheField name="Σχόλια - Did you receive any security guidelines from your employer regarding working from home?" numFmtId="0">
      <sharedItems containsNonDate="0" containsString="0" containsBlank="1"/>
    </cacheField>
    <cacheField name="Please describe the main (2-3) security guidelines provided." numFmtId="0">
      <sharedItems containsBlank="1" longText="1"/>
    </cacheField>
    <cacheField name="Βαθμοί - Please describe the main (2-3) security guidelines provided." numFmtId="0">
      <sharedItems containsNonDate="0" containsString="0" containsBlank="1"/>
    </cacheField>
    <cacheField name="Σχόλια - Please describe the main (2-3) security guidelines provided." numFmtId="0">
      <sharedItems containsNonDate="0" containsString="0" containsBlank="1"/>
    </cacheField>
    <cacheField name="What kind of devices are you using to connect to your corporate working environment?" numFmtId="0">
      <sharedItems containsBlank="1"/>
    </cacheField>
    <cacheField name="Βαθμοί - What kind of devices are you using to connect to your corporate working environment?" numFmtId="0">
      <sharedItems containsNonDate="0" containsString="0" containsBlank="1"/>
    </cacheField>
    <cacheField name="Σχόλια - What kind of devices are you using to connect to your corporate working environment?" numFmtId="0">
      <sharedItems containsNonDate="0" containsString="0" containsBlank="1"/>
    </cacheField>
    <cacheField name="Are these devices accessed by users other than yourself?" numFmtId="0">
      <sharedItems containsBlank="1"/>
    </cacheField>
    <cacheField name="Βαθμοί - Are these devices accessed by users other than yourself?" numFmtId="0">
      <sharedItems containsNonDate="0" containsString="0" containsBlank="1"/>
    </cacheField>
    <cacheField name="Σχόλια - Are these devices accessed by users other than yourself?" numFmtId="0">
      <sharedItems containsNonDate="0" containsString="0" containsBlank="1"/>
    </cacheField>
    <cacheField name="These devices are:" numFmtId="0">
      <sharedItems containsBlank="1"/>
    </cacheField>
    <cacheField name="Βαθμοί - These devices are:" numFmtId="0">
      <sharedItems containsNonDate="0" containsString="0" containsBlank="1"/>
    </cacheField>
    <cacheField name="Σχόλια - These devices are:" numFmtId="0">
      <sharedItems containsNonDate="0" containsString="0" containsBlank="1"/>
    </cacheField>
    <cacheField name="Are these devices managed by your organization?" numFmtId="0">
      <sharedItems containsBlank="1"/>
    </cacheField>
    <cacheField name="Βαθμοί - Are these devices managed by your organization?" numFmtId="0">
      <sharedItems containsNonDate="0" containsString="0" containsBlank="1"/>
    </cacheField>
    <cacheField name="Σχόλια - Are these devices managed by your organization?" numFmtId="0">
      <sharedItems containsNonDate="0" containsString="0" containsBlank="1"/>
    </cacheField>
    <cacheField name="Which of the following apply for the devices you currently use for your working from home employment?" numFmtId="0">
      <sharedItems containsBlank="1"/>
    </cacheField>
    <cacheField name="Βαθμοί - Which of the following apply for the devices you currently use for your working from home employment?" numFmtId="0">
      <sharedItems containsNonDate="0" containsString="0" containsBlank="1"/>
    </cacheField>
    <cacheField name="Σχόλια - Which of the following apply for the devices you currently use for your working from home employment?" numFmtId="0">
      <sharedItems containsNonDate="0" containsString="0" containsBlank="1"/>
    </cacheField>
    <cacheField name="How do you obtain access to your corporate working environment?" numFmtId="0">
      <sharedItems containsBlank="1"/>
    </cacheField>
    <cacheField name="Βαθμοί - How do you obtain access to your corporate working environment?" numFmtId="0">
      <sharedItems containsNonDate="0" containsString="0" containsBlank="1"/>
    </cacheField>
    <cacheField name="Σχόλια - How do you obtain access to your corporate working environment?" numFmtId="0">
      <sharedItems containsNonDate="0" containsString="0" containsBlank="1"/>
    </cacheField>
    <cacheField name="Please describe how you obtain access to your corporate working environment." numFmtId="0">
      <sharedItems containsBlank="1"/>
    </cacheField>
    <cacheField name="Βαθμοί - Please describe how you obtain access to your corporate working environment." numFmtId="0">
      <sharedItems containsNonDate="0" containsString="0" containsBlank="1"/>
    </cacheField>
    <cacheField name="Σχόλια - Please describe how you obtain access to your corporate working environment." numFmtId="0">
      <sharedItems containsNonDate="0" containsString="0" containsBlank="1"/>
    </cacheField>
    <cacheField name="Were you asked to use applications or services that you were unfamiliar with, because of the need for remote working?" numFmtId="0">
      <sharedItems containsBlank="1"/>
    </cacheField>
    <cacheField name="Βαθμοί - Were you asked to use applications or services that you were unfamiliar with, because of the need for remote working?" numFmtId="0">
      <sharedItems containsNonDate="0" containsString="0" containsBlank="1"/>
    </cacheField>
    <cacheField name="Σχόλια - Were you asked to use applications or services that you were unfamiliar with, because of the need for remote working?" numFmtId="0">
      <sharedItems containsNonDate="0" containsString="0" containsBlank="1"/>
    </cacheField>
    <cacheField name="How were you informed how to use them?" numFmtId="0">
      <sharedItems containsBlank="1"/>
    </cacheField>
    <cacheField name="Βαθμοί - How were you informed how to use them?" numFmtId="0">
      <sharedItems containsNonDate="0" containsString="0" containsBlank="1"/>
    </cacheField>
    <cacheField name="Σχόλια - How were you informed how to use them?" numFmtId="0">
      <sharedItems containsNonDate="0" containsString="0" containsBlank="1"/>
    </cacheField>
    <cacheField name="Has your company adopted a specific collaboration solution?" numFmtId="0">
      <sharedItems containsBlank="1"/>
    </cacheField>
    <cacheField name="Βαθμοί - Has your company adopted a specific collaboration solution?" numFmtId="0">
      <sharedItems containsNonDate="0" containsString="0" containsBlank="1"/>
    </cacheField>
    <cacheField name="Σχόλια - Has your company adopted a specific collaboration solution?" numFmtId="0">
      <sharedItems containsNonDate="0" containsString="0" containsBlank="1"/>
    </cacheField>
    <cacheField name="What abilities does it offer?" numFmtId="0">
      <sharedItems containsBlank="1"/>
    </cacheField>
    <cacheField name="Βαθμοί - What abilities does it offer?" numFmtId="0">
      <sharedItems containsNonDate="0" containsString="0" containsBlank="1"/>
    </cacheField>
    <cacheField name="Σχόλια - What abilities does it offer?" numFmtId="0">
      <sharedItems containsNonDate="0" containsString="0" containsBlank="1"/>
    </cacheField>
    <cacheField name="Did you face any of the below cyber-security related threats during the COVID-19 crisis?" numFmtId="0">
      <sharedItems containsBlank="1" count="10">
        <s v="Phishing email"/>
        <s v=""/>
        <s v="None"/>
        <s v="Phishing"/>
        <s v="Spyware/Virus infection"/>
        <s v="Data loss"/>
        <s v="Hacking"/>
        <s v="Ransomware"/>
        <s v="Other"/>
        <m/>
      </sharedItems>
    </cacheField>
    <cacheField name="Βαθμοί - Did you face any of the below cyber-security related threats during the COVID-19 crisis?" numFmtId="0">
      <sharedItems containsNonDate="0" containsString="0" containsBlank="1"/>
    </cacheField>
    <cacheField name="Σχόλια - Did you face any of the below cyber-security related threats during the COVID-19 crisis?" numFmtId="0">
      <sharedItems containsNonDate="0" containsString="0" containsBlank="1"/>
    </cacheField>
    <cacheField name="Please name any other cyber-security threats you encountered during this period, not listed above." numFmtId="0">
      <sharedItems containsBlank="1" count="13">
        <m/>
        <s v="-"/>
        <s v="People trying to force me to use Zoom."/>
        <s v="No"/>
        <s v="None"/>
        <s v="N/A"/>
        <s v="Ddos"/>
        <s v="Spam emails and offers"/>
        <s v="9 year old trojan on a personal backup disk"/>
        <s v=" "/>
        <s v="Zoom-bombing (not encountered personally, though)"/>
        <s v="_x000a_My laptop's camera has been broken two times as a result of the zoom installation. Without a solution by my company"/>
        <s v="spear phising (supervisor fraud)"/>
      </sharedItems>
    </cacheField>
    <cacheField name="Βαθμοί - Please name any other cyber-security threats you encountered during this period, not listed above." numFmtId="0">
      <sharedItems containsNonDate="0" containsString="0" containsBlank="1"/>
    </cacheField>
    <cacheField name="Σχόλια - Please name any other cyber-security threats you encountered during this period, not listed above." numFmtId="0">
      <sharedItems containsNonDate="0" containsString="0" containsBlank="1"/>
    </cacheField>
    <cacheField name="Βαθμοί - To what extent do you agree with the following statements:" numFmtId="0">
      <sharedItems containsNonDate="0" containsString="0" containsBlank="1"/>
    </cacheField>
    <cacheField name="Σχόλια - To what extent do you agree with the following statements:" numFmtId="0">
      <sharedItems containsNonDate="0" containsString="0" containsBlank="1"/>
    </cacheField>
    <cacheField name="I prefer working from home than going to the office." numFmtId="0">
      <sharedItems containsBlank="1"/>
    </cacheField>
    <cacheField name="Βαθμοί - I prefer working from home than going to the office." numFmtId="0">
      <sharedItems containsNonDate="0" containsString="0" containsBlank="1"/>
    </cacheField>
    <cacheField name="Σχόλια - I prefer working from home than going to the office." numFmtId="0">
      <sharedItems containsNonDate="0" containsString="0" containsBlank="1"/>
    </cacheField>
    <cacheField name="I work more productively from home." numFmtId="0">
      <sharedItems containsBlank="1"/>
    </cacheField>
    <cacheField name="Βαθμοί - I work more productively from home." numFmtId="0">
      <sharedItems containsNonDate="0" containsString="0" containsBlank="1"/>
    </cacheField>
    <cacheField name="Σχόλια - I work more productively from home." numFmtId="0">
      <sharedItems containsNonDate="0" containsString="0" containsBlank="1"/>
    </cacheField>
    <cacheField name="I collaborate with my colleagues as effectively as when we are in office." numFmtId="0">
      <sharedItems containsBlank="1"/>
    </cacheField>
    <cacheField name="Βαθμοί - I collaborate with my colleagues as effectively as when we are in office." numFmtId="0">
      <sharedItems containsNonDate="0" containsString="0" containsBlank="1"/>
    </cacheField>
    <cacheField name="Σχόλια - I collaborate with my colleagues as effectively as when we are in office." numFmtId="0">
      <sharedItems containsNonDate="0" containsString="0" containsBlank="1"/>
    </cacheField>
    <cacheField name="I am satisfied by my employer’s approach to the crisis." numFmtId="0">
      <sharedItems containsBlank="1"/>
    </cacheField>
    <cacheField name="Βαθμοί - I am satisfied by my employer’s approach to the crisis." numFmtId="0">
      <sharedItems containsNonDate="0" containsString="0" containsBlank="1"/>
    </cacheField>
    <cacheField name="Σχόλια - I am satisfied by my employer’s approach to the crisis." numFmtId="0">
      <sharedItems containsNonDate="0" containsString="0" containsBlank="1"/>
    </cacheField>
    <cacheField name="I have all the support i need to face any technical problems i have (eg. corporate access issues,  infrastructure failures, etc.)." numFmtId="0">
      <sharedItems containsBlank="1"/>
    </cacheField>
    <cacheField name="Βαθμοί - I have all the support i need to face any technical problems i have (eg. corporate access issues,  infrastructure failures, etc.)." numFmtId="0">
      <sharedItems containsNonDate="0" containsString="0" containsBlank="1"/>
    </cacheField>
    <cacheField name="Σχόλια - I have all the support i need to face any technical problems i have (eg. corporate access issues,  infrastructure failures, etc.)." numFmtId="0">
      <sharedItems containsNonDate="0" containsString="0" containsBlank="1"/>
    </cacheField>
    <cacheField name="I am proud to work for my organization." numFmtId="0">
      <sharedItems containsBlank="1"/>
    </cacheField>
    <cacheField name="Βαθμοί - I am proud to work for my organization." numFmtId="0">
      <sharedItems containsNonDate="0" containsString="0" containsBlank="1"/>
    </cacheField>
    <cacheField name="Σχόλια - I am proud to work for my organization." numFmtId="0">
      <sharedItems containsNonDate="0" containsString="0" containsBlank="1"/>
    </cacheField>
    <cacheField name="I have access to the things I need to do my job well." numFmtId="0">
      <sharedItems containsBlank="1"/>
    </cacheField>
    <cacheField name="Βαθμοί - I have access to the things I need to do my job well." numFmtId="0">
      <sharedItems containsNonDate="0" containsString="0" containsBlank="1"/>
    </cacheField>
    <cacheField name="Σχόλια - I have access to the things I need to do my job well." numFmtId="0">
      <sharedItems containsNonDate="0" containsString="0" containsBlank="1"/>
    </cacheField>
    <cacheField name="What is your age?" numFmtId="0">
      <sharedItems containsBlank="1" count="8">
        <s v="25-34 years old"/>
        <s v="35-44 years old"/>
        <s v="45-54 years old"/>
        <s v="18-24 years old"/>
        <s v="55-64 years old"/>
        <s v="75 years or older"/>
        <m/>
        <s v="65-74 years old"/>
      </sharedItems>
    </cacheField>
    <cacheField name="Βαθμοί - What is your age?" numFmtId="0">
      <sharedItems containsNonDate="0" containsString="0" containsBlank="1"/>
    </cacheField>
    <cacheField name="Σχόλια - What is your age?" numFmtId="0">
      <sharedItems containsNonDate="0" containsString="0" containsBlank="1"/>
    </cacheField>
    <cacheField name="What is the highest degree or level of school you have completed?" numFmtId="0">
      <sharedItems containsBlank="1" count="9">
        <s v="Master’s degree"/>
        <s v="Doctorate degree"/>
        <s v="High school graduate, diploma or the equivalent"/>
        <s v="Bachelor’s degree"/>
        <m/>
        <s v="Associate degree"/>
        <s v="Professional degree"/>
        <s v="Trade/technical/vocational training"/>
        <s v="Some college credit, no degree"/>
      </sharedItems>
    </cacheField>
    <cacheField name="Βαθμοί - What is the highest degree or level of school you have completed?" numFmtId="0">
      <sharedItems containsNonDate="0" containsString="0" containsBlank="1"/>
    </cacheField>
    <cacheField name="Σχόλια - What is the highest degree or level of school you have completed?" numFmtId="0">
      <sharedItems containsNonDate="0" containsString="0" containsBlank="1"/>
    </cacheField>
    <cacheField name="Please select the business domain of the organization you work for." numFmtId="0">
      <sharedItems containsBlank="1" count="11">
        <s v="Education &amp; Research"/>
        <s v="Security (cyber)"/>
        <s v="EPES (Electrical Power &amp; Energy Systems)"/>
        <s v="IT (Information Technology)"/>
        <s v="Banking &amp; Financial"/>
        <s v="Other"/>
        <s v="Public Sector"/>
        <s v="Telecommunications"/>
        <s v="Health"/>
        <s v="Transport"/>
        <m/>
      </sharedItems>
    </cacheField>
    <cacheField name="Βαθμοί - Please select the business domain of the organization you work for." numFmtId="0">
      <sharedItems containsNonDate="0" containsString="0" containsBlank="1"/>
    </cacheField>
    <cacheField name="Σχόλια - Please select the business domain of the organization you work for." numFmtId="0">
      <sharedItems containsNonDate="0" containsString="0" containsBlank="1"/>
    </cacheField>
    <cacheField name="Please specify which is the business domain of the organization you work for." numFmtId="0">
      <sharedItems containsBlank="1"/>
    </cacheField>
    <cacheField name="Βαθμοί - Please specify which is the business domain of the organization you work for." numFmtId="0">
      <sharedItems containsNonDate="0" containsString="0" containsBlank="1"/>
    </cacheField>
    <cacheField name="Σχόλια - Please specify which is the business domain of the organization you work for." numFmtId="0">
      <sharedItems containsNonDate="0" containsString="0" containsBlank="1"/>
    </cacheField>
    <cacheField name="Which of the following best describes your work position?" numFmtId="0">
      <sharedItems containsBlank="1"/>
    </cacheField>
    <cacheField name="Βαθμοί - Which of the following best describes your work position?" numFmtId="0">
      <sharedItems containsNonDate="0" containsString="0" containsBlank="1"/>
    </cacheField>
    <cacheField name="Σχόλια - Which of the following best describes your work position?" numFmtId="0">
      <sharedItems containsNonDate="0" containsString="0" containsBlank="1"/>
    </cacheField>
    <cacheField name="Comments" numFmtId="0">
      <sharedItems containsBlank="1" longText="1"/>
    </cacheField>
    <cacheField name="Βαθμοί - Comments" numFmtId="0">
      <sharedItems containsNonDate="0" containsString="0" containsBlank="1"/>
    </cacheField>
    <cacheField name="Σχόλια - 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4">
  <r>
    <n v="5"/>
    <d v="2020-04-07T16:53:59"/>
    <d v="2020-04-07T16:56:10"/>
    <s v="anonymous"/>
    <m/>
    <m/>
    <m/>
    <m/>
    <x v="0"/>
    <m/>
    <m/>
    <x v="0"/>
    <m/>
    <m/>
    <m/>
    <m/>
    <m/>
    <s v="Laptop;"/>
    <m/>
    <m/>
    <s v="No"/>
    <m/>
    <m/>
    <s v="Corporate assets"/>
    <m/>
    <m/>
    <s v="Yes, partly"/>
    <m/>
    <m/>
    <s v="Password protection;Antivirus software installed;Antispam software installed;"/>
    <m/>
    <m/>
    <s v="Remote connection to your workstation (e.g. TeamViewer)"/>
    <m/>
    <m/>
    <m/>
    <m/>
    <m/>
    <s v="No"/>
    <m/>
    <m/>
    <m/>
    <m/>
    <m/>
    <s v="Yes"/>
    <m/>
    <m/>
    <s v="File sharing;Collaborative file editing;Web conference;Real-time chatting;"/>
    <m/>
    <m/>
    <s v="Phishing email;"/>
    <m/>
    <m/>
    <m/>
    <m/>
    <m/>
    <m/>
    <m/>
    <s v="Disagree"/>
    <m/>
    <m/>
    <s v="Undecided"/>
    <m/>
    <m/>
    <s v="Disagree"/>
    <m/>
    <m/>
    <s v="Agree"/>
    <m/>
    <m/>
    <s v="Agree"/>
    <m/>
    <m/>
    <s v="Agree"/>
    <m/>
    <m/>
    <s v="Agree"/>
    <m/>
    <m/>
    <x v="0"/>
    <m/>
    <m/>
    <x v="0"/>
    <m/>
    <m/>
    <x v="0"/>
    <m/>
    <m/>
    <x v="0"/>
    <m/>
    <m/>
    <x v="0"/>
    <m/>
    <m/>
    <m/>
    <m/>
    <m/>
  </r>
  <r>
    <n v="6"/>
    <d v="2020-04-07T17:37:30"/>
    <d v="2020-04-07T17:41:50"/>
    <s v="anonymous"/>
    <m/>
    <m/>
    <m/>
    <m/>
    <x v="0"/>
    <m/>
    <m/>
    <x v="0"/>
    <m/>
    <m/>
    <m/>
    <m/>
    <m/>
    <s v="Laptop;"/>
    <m/>
    <m/>
    <s v="No"/>
    <m/>
    <m/>
    <s v="Corporate assets"/>
    <m/>
    <m/>
    <s v="No"/>
    <m/>
    <m/>
    <s v="Password protection;Antivirus software installed;"/>
    <m/>
    <m/>
    <s v="No special provisions"/>
    <m/>
    <m/>
    <m/>
    <m/>
    <m/>
    <s v="No"/>
    <m/>
    <m/>
    <m/>
    <m/>
    <m/>
    <s v="Yes"/>
    <m/>
    <m/>
    <s v="File sharing;Collaborative file editing;Web conference;Real-time chatting;"/>
    <m/>
    <m/>
    <s v="None;"/>
    <m/>
    <m/>
    <s v="-"/>
    <m/>
    <m/>
    <m/>
    <m/>
    <s v="Disagree"/>
    <m/>
    <m/>
    <s v="Agree"/>
    <m/>
    <m/>
    <s v="Agree"/>
    <m/>
    <m/>
    <s v="Agree"/>
    <m/>
    <m/>
    <s v="Undecided"/>
    <m/>
    <m/>
    <s v="Agree"/>
    <m/>
    <m/>
    <s v="Agree"/>
    <m/>
    <m/>
    <x v="1"/>
    <m/>
    <m/>
    <x v="1"/>
    <m/>
    <m/>
    <x v="0"/>
    <m/>
    <m/>
    <x v="0"/>
    <m/>
    <m/>
    <x v="0"/>
    <m/>
    <m/>
    <s v="-"/>
    <m/>
    <m/>
  </r>
  <r>
    <n v="7"/>
    <d v="2020-04-08T14:16:24"/>
    <d v="2020-04-08T14:19:31"/>
    <s v="anonymous"/>
    <m/>
    <m/>
    <m/>
    <m/>
    <x v="0"/>
    <m/>
    <m/>
    <x v="0"/>
    <m/>
    <m/>
    <m/>
    <m/>
    <m/>
    <s v="Laptop;Smartphone;"/>
    <m/>
    <m/>
    <s v="No"/>
    <m/>
    <m/>
    <s v="Personal assets"/>
    <m/>
    <m/>
    <m/>
    <m/>
    <m/>
    <s v="Password protection;Antivirus software installed;"/>
    <m/>
    <m/>
    <s v="No special provisions"/>
    <m/>
    <m/>
    <m/>
    <m/>
    <m/>
    <s v="No"/>
    <m/>
    <m/>
    <m/>
    <m/>
    <m/>
    <s v="No"/>
    <m/>
    <m/>
    <m/>
    <m/>
    <m/>
    <s v="Phishing;"/>
    <m/>
    <m/>
    <m/>
    <m/>
    <m/>
    <m/>
    <m/>
    <s v="Agree"/>
    <m/>
    <m/>
    <s v="Agree"/>
    <m/>
    <m/>
    <s v="Agree"/>
    <m/>
    <m/>
    <s v="Strongly agree"/>
    <m/>
    <m/>
    <s v="Strongly agree"/>
    <m/>
    <m/>
    <s v="Strongly agree"/>
    <m/>
    <m/>
    <s v="Strongly agree"/>
    <m/>
    <m/>
    <x v="2"/>
    <m/>
    <m/>
    <x v="1"/>
    <m/>
    <m/>
    <x v="1"/>
    <m/>
    <m/>
    <x v="0"/>
    <m/>
    <m/>
    <x v="1"/>
    <m/>
    <m/>
    <m/>
    <m/>
    <m/>
  </r>
  <r>
    <n v="8"/>
    <d v="2020-04-08T14:17:51"/>
    <d v="2020-04-08T14:19:55"/>
    <s v="anonymous"/>
    <m/>
    <m/>
    <m/>
    <m/>
    <x v="0"/>
    <m/>
    <m/>
    <x v="1"/>
    <m/>
    <m/>
    <m/>
    <m/>
    <m/>
    <s v="Laptop;"/>
    <m/>
    <m/>
    <s v="No"/>
    <m/>
    <m/>
    <s v="Corporate assets"/>
    <m/>
    <m/>
    <s v="No"/>
    <m/>
    <m/>
    <s v="Password protection;Automatic screen lock;Antivirus software installed;"/>
    <m/>
    <m/>
    <s v="No special provisions"/>
    <m/>
    <m/>
    <m/>
    <m/>
    <m/>
    <s v="No"/>
    <m/>
    <m/>
    <m/>
    <m/>
    <m/>
    <s v="No"/>
    <m/>
    <m/>
    <m/>
    <m/>
    <m/>
    <s v="None;"/>
    <m/>
    <m/>
    <m/>
    <m/>
    <m/>
    <m/>
    <m/>
    <s v="Agree"/>
    <m/>
    <m/>
    <s v="Agree"/>
    <m/>
    <m/>
    <s v="Disagree"/>
    <m/>
    <m/>
    <s v="Agree"/>
    <m/>
    <m/>
    <s v="Agree"/>
    <m/>
    <m/>
    <s v="Undecided"/>
    <m/>
    <m/>
    <s v="Strongly agree"/>
    <m/>
    <m/>
    <x v="0"/>
    <m/>
    <m/>
    <x v="1"/>
    <m/>
    <m/>
    <x v="0"/>
    <m/>
    <m/>
    <x v="0"/>
    <m/>
    <m/>
    <x v="0"/>
    <m/>
    <m/>
    <m/>
    <m/>
    <m/>
  </r>
  <r>
    <n v="9"/>
    <d v="2020-04-08T14:16:45"/>
    <d v="2020-04-08T14:20:02"/>
    <s v="anonymous"/>
    <m/>
    <m/>
    <m/>
    <m/>
    <x v="0"/>
    <m/>
    <m/>
    <x v="1"/>
    <m/>
    <m/>
    <s v="Use of VPN"/>
    <m/>
    <m/>
    <s v="Laptop;Smartphone;"/>
    <m/>
    <m/>
    <s v="No"/>
    <m/>
    <m/>
    <s v="Corporate assets"/>
    <m/>
    <m/>
    <s v="No"/>
    <m/>
    <m/>
    <s v="Password protection;Antivirus software installed;"/>
    <m/>
    <m/>
    <s v="VPN access"/>
    <m/>
    <m/>
    <m/>
    <m/>
    <m/>
    <s v="No"/>
    <m/>
    <m/>
    <m/>
    <m/>
    <m/>
    <s v="Yes"/>
    <m/>
    <m/>
    <s v="Document management;Real-time document co-authoring;Project/Workflow/Task management;Scheduling;Real-time chatting;Teleconferencing;"/>
    <m/>
    <m/>
    <s v="None;"/>
    <m/>
    <m/>
    <m/>
    <m/>
    <m/>
    <m/>
    <m/>
    <s v="Undecided"/>
    <m/>
    <m/>
    <s v="Agree"/>
    <m/>
    <m/>
    <s v="Agree"/>
    <m/>
    <m/>
    <s v="Strongly agree"/>
    <m/>
    <m/>
    <s v="Strongly agree"/>
    <m/>
    <m/>
    <s v="Agree"/>
    <m/>
    <m/>
    <s v="Strongly agree"/>
    <m/>
    <m/>
    <x v="1"/>
    <m/>
    <m/>
    <x v="1"/>
    <m/>
    <m/>
    <x v="0"/>
    <m/>
    <m/>
    <x v="0"/>
    <m/>
    <m/>
    <x v="2"/>
    <m/>
    <m/>
    <m/>
    <m/>
    <m/>
  </r>
  <r>
    <n v="10"/>
    <d v="2020-04-08T14:18:12"/>
    <d v="2020-04-08T14:20:52"/>
    <s v="anonymous"/>
    <m/>
    <m/>
    <m/>
    <m/>
    <x v="0"/>
    <m/>
    <m/>
    <x v="0"/>
    <m/>
    <m/>
    <m/>
    <m/>
    <m/>
    <s v="Laptop;"/>
    <m/>
    <m/>
    <s v="No"/>
    <m/>
    <m/>
    <s v="Corporate assets"/>
    <m/>
    <m/>
    <s v="Yes, fully"/>
    <m/>
    <m/>
    <s v="Password protection;Automatic screen lock;Antivirus software installed;"/>
    <m/>
    <m/>
    <s v="No special provisions"/>
    <m/>
    <m/>
    <m/>
    <m/>
    <m/>
    <s v="No"/>
    <m/>
    <m/>
    <m/>
    <m/>
    <m/>
    <s v="No"/>
    <m/>
    <m/>
    <m/>
    <m/>
    <m/>
    <s v="None;"/>
    <m/>
    <m/>
    <m/>
    <m/>
    <m/>
    <m/>
    <m/>
    <s v="Disagree"/>
    <m/>
    <m/>
    <s v="Strongly disagree"/>
    <m/>
    <m/>
    <s v="Undecided"/>
    <m/>
    <m/>
    <s v="Strongly agree"/>
    <m/>
    <m/>
    <s v="Strongly agree"/>
    <m/>
    <m/>
    <s v="Strongly agree"/>
    <m/>
    <m/>
    <s v="Strongly agree"/>
    <m/>
    <m/>
    <x v="3"/>
    <m/>
    <m/>
    <x v="2"/>
    <m/>
    <m/>
    <x v="2"/>
    <m/>
    <m/>
    <x v="0"/>
    <m/>
    <m/>
    <x v="3"/>
    <m/>
    <m/>
    <m/>
    <m/>
    <m/>
  </r>
  <r>
    <n v="11"/>
    <d v="2020-04-08T14:20:15"/>
    <d v="2020-04-08T14:22:51"/>
    <s v="anonymous"/>
    <m/>
    <m/>
    <m/>
    <m/>
    <x v="0"/>
    <m/>
    <m/>
    <x v="0"/>
    <m/>
    <m/>
    <m/>
    <m/>
    <m/>
    <s v="Laptop;"/>
    <m/>
    <m/>
    <s v="Yes"/>
    <m/>
    <m/>
    <s v="Personal assets"/>
    <m/>
    <m/>
    <m/>
    <m/>
    <m/>
    <s v="Password protection;Automatic screen lock;Antivirus software installed;Antispam software installed;"/>
    <m/>
    <m/>
    <s v="Direct access"/>
    <m/>
    <m/>
    <m/>
    <m/>
    <m/>
    <s v="No"/>
    <m/>
    <m/>
    <m/>
    <m/>
    <m/>
    <s v="Yes"/>
    <m/>
    <m/>
    <s v="Document management;Real-time document co-authoring;Project/Workflow/Task management;Scheduling;Real-time chatting;Teleconferencing;Other;"/>
    <m/>
    <m/>
    <s v="None;"/>
    <m/>
    <m/>
    <m/>
    <m/>
    <m/>
    <m/>
    <m/>
    <s v="Agree"/>
    <m/>
    <m/>
    <s v="Undecided"/>
    <m/>
    <m/>
    <s v="Strongly agree"/>
    <m/>
    <m/>
    <s v="Strongly agree"/>
    <m/>
    <m/>
    <s v="Strongly agree"/>
    <m/>
    <m/>
    <s v="Strongly agree"/>
    <m/>
    <m/>
    <s v="Strongly agree"/>
    <m/>
    <m/>
    <x v="1"/>
    <m/>
    <m/>
    <x v="0"/>
    <m/>
    <m/>
    <x v="0"/>
    <m/>
    <m/>
    <x v="0"/>
    <m/>
    <m/>
    <x v="4"/>
    <m/>
    <m/>
    <m/>
    <m/>
    <m/>
  </r>
  <r>
    <n v="12"/>
    <d v="2020-04-08T14:30:52"/>
    <d v="2020-04-08T14:33:59"/>
    <s v="anonymous"/>
    <m/>
    <m/>
    <m/>
    <m/>
    <x v="0"/>
    <m/>
    <m/>
    <x v="0"/>
    <m/>
    <m/>
    <m/>
    <m/>
    <m/>
    <s v="Laptop;Smartphone;"/>
    <m/>
    <m/>
    <s v="No"/>
    <m/>
    <m/>
    <s v="Corporate assets"/>
    <m/>
    <m/>
    <s v="Yes, partly"/>
    <m/>
    <m/>
    <s v="Password protection;Two-factor authentication;Automatic screen lock;Antivirus software installed;"/>
    <m/>
    <m/>
    <s v="Direct access"/>
    <m/>
    <m/>
    <m/>
    <m/>
    <m/>
    <s v="Yes"/>
    <m/>
    <m/>
    <s v="Instructions provided via email;"/>
    <m/>
    <m/>
    <s v="Yes"/>
    <m/>
    <m/>
    <s v="Project/Workflow/Task management;Teleconferencing;"/>
    <m/>
    <m/>
    <s v="Spyware/Virus infection;"/>
    <m/>
    <m/>
    <m/>
    <m/>
    <m/>
    <m/>
    <m/>
    <s v="Disagree"/>
    <m/>
    <m/>
    <s v="Disagree"/>
    <m/>
    <m/>
    <s v="Disagree"/>
    <m/>
    <m/>
    <s v="Agree"/>
    <m/>
    <m/>
    <s v="Agree"/>
    <m/>
    <m/>
    <s v="Agree"/>
    <m/>
    <m/>
    <s v="Agree"/>
    <m/>
    <m/>
    <x v="2"/>
    <m/>
    <m/>
    <x v="1"/>
    <m/>
    <m/>
    <x v="0"/>
    <m/>
    <m/>
    <x v="0"/>
    <m/>
    <m/>
    <x v="1"/>
    <m/>
    <m/>
    <m/>
    <m/>
    <m/>
  </r>
  <r>
    <n v="13"/>
    <d v="2020-04-08T14:31:03"/>
    <d v="2020-04-08T14:35:01"/>
    <s v="anonymous"/>
    <m/>
    <m/>
    <m/>
    <m/>
    <x v="0"/>
    <m/>
    <m/>
    <x v="0"/>
    <m/>
    <m/>
    <m/>
    <m/>
    <m/>
    <s v="Laptop;Smartphone;"/>
    <m/>
    <m/>
    <s v="Yes"/>
    <m/>
    <m/>
    <s v="Corporate assets"/>
    <m/>
    <m/>
    <s v="No"/>
    <m/>
    <m/>
    <s v="Password protection;Automatic screen lock;Antivirus software installed;Antispam software installed;"/>
    <m/>
    <m/>
    <s v="Direct access"/>
    <m/>
    <m/>
    <m/>
    <m/>
    <m/>
    <s v="No"/>
    <m/>
    <m/>
    <m/>
    <m/>
    <m/>
    <s v="Yes"/>
    <m/>
    <m/>
    <s v="Document management;Real-time document co-authoring;Project/Workflow/Task management;Scheduling;Real-time chatting;Teleconferencing;"/>
    <m/>
    <m/>
    <s v="None;"/>
    <m/>
    <m/>
    <m/>
    <m/>
    <m/>
    <m/>
    <m/>
    <s v="Undecided"/>
    <m/>
    <m/>
    <s v="Undecided"/>
    <m/>
    <m/>
    <s v="Disagree"/>
    <m/>
    <m/>
    <s v="Agree"/>
    <m/>
    <m/>
    <s v="Agree"/>
    <m/>
    <m/>
    <s v="Agree"/>
    <m/>
    <m/>
    <s v="Strongly agree"/>
    <m/>
    <m/>
    <x v="1"/>
    <m/>
    <m/>
    <x v="1"/>
    <m/>
    <m/>
    <x v="0"/>
    <m/>
    <m/>
    <x v="0"/>
    <m/>
    <m/>
    <x v="1"/>
    <m/>
    <m/>
    <m/>
    <m/>
    <m/>
  </r>
  <r>
    <n v="14"/>
    <d v="2020-04-08T14:45:53"/>
    <d v="2020-04-08T14:49:32"/>
    <s v="anonymous"/>
    <m/>
    <m/>
    <m/>
    <m/>
    <x v="0"/>
    <m/>
    <m/>
    <x v="0"/>
    <m/>
    <m/>
    <m/>
    <m/>
    <m/>
    <s v="Laptop;"/>
    <m/>
    <m/>
    <s v="No"/>
    <m/>
    <m/>
    <s v="Personal assets"/>
    <m/>
    <m/>
    <m/>
    <m/>
    <m/>
    <s v="Password protection;"/>
    <m/>
    <m/>
    <s v="Direct access"/>
    <m/>
    <m/>
    <m/>
    <m/>
    <m/>
    <s v="No"/>
    <m/>
    <m/>
    <m/>
    <m/>
    <m/>
    <s v="Yes"/>
    <m/>
    <m/>
    <s v="Document management;Real-time document co-authoring;Project/Workflow/Task management;Scheduling;Real-time chatting;Teleconferencing;"/>
    <m/>
    <m/>
    <s v="None;"/>
    <m/>
    <m/>
    <m/>
    <m/>
    <m/>
    <m/>
    <m/>
    <s v="Strongly agree"/>
    <m/>
    <m/>
    <s v="Strongly agree"/>
    <m/>
    <m/>
    <s v="Agree"/>
    <m/>
    <m/>
    <s v="Agree"/>
    <m/>
    <m/>
    <s v="Undecided"/>
    <m/>
    <m/>
    <s v="Agree"/>
    <m/>
    <m/>
    <s v="Strongly agree"/>
    <m/>
    <m/>
    <x v="3"/>
    <m/>
    <m/>
    <x v="3"/>
    <m/>
    <m/>
    <x v="3"/>
    <m/>
    <m/>
    <x v="0"/>
    <m/>
    <m/>
    <x v="2"/>
    <m/>
    <m/>
    <m/>
    <m/>
    <m/>
  </r>
  <r>
    <n v="15"/>
    <d v="2020-04-08T14:46:29"/>
    <d v="2020-04-08T14:49:59"/>
    <s v="anonymous"/>
    <m/>
    <m/>
    <m/>
    <m/>
    <x v="0"/>
    <m/>
    <m/>
    <x v="0"/>
    <m/>
    <m/>
    <m/>
    <m/>
    <m/>
    <s v="Laptop;"/>
    <m/>
    <m/>
    <s v="No"/>
    <m/>
    <m/>
    <s v="Corporate assets"/>
    <m/>
    <m/>
    <s v="Yes, partly"/>
    <m/>
    <m/>
    <s v="Password protection;Antivirus software installed;"/>
    <m/>
    <m/>
    <s v="Using VPN "/>
    <m/>
    <m/>
    <m/>
    <m/>
    <m/>
    <s v="No"/>
    <m/>
    <m/>
    <m/>
    <m/>
    <m/>
    <s v="Yes"/>
    <m/>
    <m/>
    <s v="Document management;Real-time document co-authoring;Teleconferencing;"/>
    <m/>
    <m/>
    <s v="Phishing;"/>
    <m/>
    <m/>
    <m/>
    <m/>
    <m/>
    <m/>
    <m/>
    <s v="Agree"/>
    <m/>
    <m/>
    <s v="Strongly agree"/>
    <m/>
    <m/>
    <s v="Undecided"/>
    <m/>
    <m/>
    <s v="Agree"/>
    <m/>
    <m/>
    <s v="Agree"/>
    <m/>
    <m/>
    <s v="Strongly agree"/>
    <m/>
    <m/>
    <s v="Strongly agree"/>
    <m/>
    <m/>
    <x v="1"/>
    <m/>
    <m/>
    <x v="1"/>
    <m/>
    <m/>
    <x v="0"/>
    <m/>
    <m/>
    <x v="0"/>
    <m/>
    <m/>
    <x v="0"/>
    <m/>
    <m/>
    <m/>
    <m/>
    <m/>
  </r>
  <r>
    <n v="16"/>
    <d v="2020-04-08T14:49:40"/>
    <d v="2020-04-08T14:53:46"/>
    <s v="anonymous"/>
    <m/>
    <m/>
    <m/>
    <m/>
    <x v="0"/>
    <m/>
    <m/>
    <x v="0"/>
    <m/>
    <m/>
    <m/>
    <m/>
    <m/>
    <s v="Laptop;"/>
    <m/>
    <m/>
    <s v="No"/>
    <m/>
    <m/>
    <s v="Personal assets"/>
    <m/>
    <m/>
    <m/>
    <m/>
    <m/>
    <s v="Password protection;Automatic screen lock;Antivirus software installed;"/>
    <m/>
    <m/>
    <s v="Using 3rd party cloud solutions (e.g. G Cloud, Microsoft 365)"/>
    <m/>
    <m/>
    <m/>
    <m/>
    <m/>
    <s v="No"/>
    <m/>
    <m/>
    <m/>
    <m/>
    <m/>
    <s v="Yes"/>
    <m/>
    <m/>
    <s v="Document management;Real-time document co-authoring;Project/Workflow/Task management;Scheduling;Real-time chatting;Teleconferencing;"/>
    <m/>
    <m/>
    <s v="None;"/>
    <m/>
    <m/>
    <m/>
    <m/>
    <m/>
    <m/>
    <m/>
    <s v="Disagree"/>
    <m/>
    <m/>
    <s v="Undecided"/>
    <m/>
    <m/>
    <s v="Undecided"/>
    <m/>
    <m/>
    <s v="Agree"/>
    <m/>
    <m/>
    <s v="Undecided"/>
    <m/>
    <m/>
    <s v="Undecided"/>
    <m/>
    <m/>
    <s v="Agree"/>
    <m/>
    <m/>
    <x v="0"/>
    <m/>
    <m/>
    <x v="0"/>
    <m/>
    <m/>
    <x v="3"/>
    <m/>
    <m/>
    <x v="0"/>
    <m/>
    <m/>
    <x v="2"/>
    <m/>
    <m/>
    <m/>
    <m/>
    <m/>
  </r>
  <r>
    <n v="17"/>
    <d v="2020-04-08T14:47:51"/>
    <d v="2020-04-08T14:53:52"/>
    <s v="anonymous"/>
    <m/>
    <m/>
    <m/>
    <m/>
    <x v="0"/>
    <m/>
    <m/>
    <x v="0"/>
    <m/>
    <m/>
    <m/>
    <m/>
    <m/>
    <s v="Laptop;Smartphone;"/>
    <m/>
    <m/>
    <s v="Yes"/>
    <m/>
    <m/>
    <s v="Personal assets"/>
    <m/>
    <m/>
    <m/>
    <m/>
    <m/>
    <s v="Password protection;Automatic screen lock;"/>
    <m/>
    <m/>
    <s v="Using VPN "/>
    <m/>
    <m/>
    <m/>
    <m/>
    <m/>
    <s v="No"/>
    <m/>
    <m/>
    <m/>
    <m/>
    <m/>
    <s v="No"/>
    <m/>
    <m/>
    <m/>
    <m/>
    <m/>
    <s v="None;"/>
    <m/>
    <m/>
    <m/>
    <m/>
    <m/>
    <m/>
    <m/>
    <s v="Strongly agree"/>
    <m/>
    <m/>
    <s v="Strongly agree"/>
    <m/>
    <m/>
    <s v="Agree"/>
    <m/>
    <m/>
    <s v="Strongly disagree"/>
    <m/>
    <m/>
    <s v="Agree"/>
    <m/>
    <m/>
    <s v="Undecided"/>
    <m/>
    <m/>
    <s v="Strongly agree"/>
    <m/>
    <m/>
    <x v="1"/>
    <m/>
    <m/>
    <x v="0"/>
    <m/>
    <m/>
    <x v="0"/>
    <m/>
    <m/>
    <x v="0"/>
    <m/>
    <m/>
    <x v="2"/>
    <m/>
    <m/>
    <m/>
    <m/>
    <m/>
  </r>
  <r>
    <n v="18"/>
    <d v="2020-04-08T14:57:49"/>
    <d v="2020-04-08T15:00:28"/>
    <s v="anonymous"/>
    <m/>
    <m/>
    <m/>
    <m/>
    <x v="0"/>
    <m/>
    <m/>
    <x v="0"/>
    <m/>
    <m/>
    <m/>
    <m/>
    <m/>
    <s v="Laptop;Smartphone;"/>
    <m/>
    <m/>
    <s v="No"/>
    <m/>
    <m/>
    <s v="Corporate assets"/>
    <m/>
    <m/>
    <s v="Yes, partly"/>
    <m/>
    <m/>
    <s v="Automatic screen lock;"/>
    <m/>
    <m/>
    <s v="Using 3rd party cloud solutions (e.g. G Cloud, Microsoft 365)"/>
    <m/>
    <m/>
    <m/>
    <m/>
    <m/>
    <s v="No"/>
    <m/>
    <m/>
    <m/>
    <m/>
    <m/>
    <s v="Yes"/>
    <m/>
    <m/>
    <s v="Document management;Real-time document co-authoring;Project/Workflow/Task management;Scheduling;Real-time chatting;Teleconferencing;"/>
    <m/>
    <m/>
    <s v="Phishing;"/>
    <m/>
    <m/>
    <m/>
    <m/>
    <m/>
    <m/>
    <m/>
    <s v="Undecided"/>
    <m/>
    <m/>
    <s v="Undecided"/>
    <m/>
    <m/>
    <s v="Agree"/>
    <m/>
    <m/>
    <s v="Agree"/>
    <m/>
    <m/>
    <s v="Disagree"/>
    <m/>
    <m/>
    <s v="Agree"/>
    <m/>
    <m/>
    <s v="Agree"/>
    <m/>
    <m/>
    <x v="0"/>
    <m/>
    <m/>
    <x v="0"/>
    <m/>
    <m/>
    <x v="0"/>
    <m/>
    <m/>
    <x v="0"/>
    <m/>
    <m/>
    <x v="0"/>
    <m/>
    <m/>
    <m/>
    <m/>
    <m/>
  </r>
  <r>
    <n v="19"/>
    <d v="2020-04-08T15:04:23"/>
    <d v="2020-04-08T15:06:47"/>
    <s v="anonymous"/>
    <m/>
    <m/>
    <m/>
    <m/>
    <x v="0"/>
    <m/>
    <m/>
    <x v="0"/>
    <m/>
    <m/>
    <m/>
    <m/>
    <m/>
    <s v="Laptop;"/>
    <m/>
    <m/>
    <s v="No"/>
    <m/>
    <m/>
    <s v="Personal assets"/>
    <m/>
    <m/>
    <m/>
    <m/>
    <m/>
    <s v="Password protection;"/>
    <m/>
    <m/>
    <s v="Using 3rd party cloud solutions (e.g. G Cloud, Microsoft 365)"/>
    <m/>
    <m/>
    <m/>
    <m/>
    <m/>
    <s v="No"/>
    <m/>
    <m/>
    <m/>
    <m/>
    <m/>
    <s v="No"/>
    <m/>
    <m/>
    <m/>
    <m/>
    <m/>
    <s v="None;"/>
    <m/>
    <m/>
    <m/>
    <m/>
    <m/>
    <m/>
    <m/>
    <s v="Strongly agree"/>
    <m/>
    <m/>
    <s v="Strongly agree"/>
    <m/>
    <m/>
    <s v="Strongly agree"/>
    <m/>
    <m/>
    <s v="Agree"/>
    <m/>
    <m/>
    <s v="Agree"/>
    <m/>
    <m/>
    <s v="Agree"/>
    <m/>
    <m/>
    <s v="Strongly agree"/>
    <m/>
    <m/>
    <x v="0"/>
    <m/>
    <m/>
    <x v="0"/>
    <m/>
    <m/>
    <x v="3"/>
    <m/>
    <m/>
    <x v="0"/>
    <m/>
    <m/>
    <x v="2"/>
    <m/>
    <m/>
    <m/>
    <m/>
    <m/>
  </r>
  <r>
    <n v="20"/>
    <d v="2020-04-08T14:55:12"/>
    <d v="2020-04-08T15:11:04"/>
    <s v="anonymous"/>
    <m/>
    <m/>
    <m/>
    <m/>
    <x v="0"/>
    <m/>
    <m/>
    <x v="1"/>
    <m/>
    <m/>
    <m/>
    <m/>
    <m/>
    <s v="Laptop;"/>
    <m/>
    <m/>
    <s v="No"/>
    <m/>
    <m/>
    <s v="Corporate assets"/>
    <m/>
    <m/>
    <s v="Yes, partly"/>
    <m/>
    <m/>
    <s v="Password protection;Antivirus software installed;Antispam software installed;"/>
    <m/>
    <m/>
    <s v="Using VPN "/>
    <m/>
    <m/>
    <m/>
    <m/>
    <m/>
    <s v="No"/>
    <m/>
    <m/>
    <m/>
    <m/>
    <m/>
    <s v="Yes"/>
    <m/>
    <m/>
    <m/>
    <m/>
    <m/>
    <s v="None;"/>
    <m/>
    <m/>
    <m/>
    <m/>
    <m/>
    <m/>
    <m/>
    <s v="Undecided"/>
    <m/>
    <m/>
    <s v="Agree"/>
    <m/>
    <m/>
    <s v="Agree"/>
    <m/>
    <m/>
    <s v="Strongly agree"/>
    <m/>
    <m/>
    <s v="Undecided"/>
    <m/>
    <m/>
    <s v="Strongly agree"/>
    <m/>
    <m/>
    <s v="Agree"/>
    <m/>
    <m/>
    <x v="1"/>
    <m/>
    <m/>
    <x v="4"/>
    <m/>
    <m/>
    <x v="2"/>
    <m/>
    <m/>
    <x v="0"/>
    <m/>
    <m/>
    <x v="3"/>
    <m/>
    <m/>
    <m/>
    <m/>
    <m/>
  </r>
  <r>
    <n v="21"/>
    <d v="2020-04-08T14:46:32"/>
    <d v="2020-04-08T15:11:28"/>
    <s v="anonymous"/>
    <m/>
    <m/>
    <m/>
    <m/>
    <x v="0"/>
    <m/>
    <m/>
    <x v="0"/>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s v="None;"/>
    <m/>
    <m/>
    <m/>
    <m/>
    <m/>
    <m/>
    <m/>
    <s v="Undecided"/>
    <m/>
    <m/>
    <s v="Undecided"/>
    <m/>
    <m/>
    <s v="Strongly agree"/>
    <m/>
    <m/>
    <s v="Strongly agree"/>
    <m/>
    <m/>
    <s v="Agree"/>
    <m/>
    <m/>
    <s v="Strongly agree"/>
    <m/>
    <m/>
    <s v="Strongly agree"/>
    <m/>
    <m/>
    <x v="0"/>
    <m/>
    <m/>
    <x v="0"/>
    <m/>
    <m/>
    <x v="0"/>
    <m/>
    <m/>
    <x v="0"/>
    <m/>
    <m/>
    <x v="0"/>
    <m/>
    <m/>
    <m/>
    <m/>
    <m/>
  </r>
  <r>
    <n v="22"/>
    <d v="2020-04-08T15:16:36"/>
    <d v="2020-04-08T15:19:12"/>
    <s v="anonymous"/>
    <m/>
    <m/>
    <m/>
    <m/>
    <x v="1"/>
    <m/>
    <m/>
    <x v="0"/>
    <m/>
    <m/>
    <m/>
    <m/>
    <m/>
    <s v="Laptop;"/>
    <m/>
    <m/>
    <s v="No"/>
    <m/>
    <m/>
    <s v="Corporate assets"/>
    <m/>
    <m/>
    <s v="Yes, partly"/>
    <m/>
    <m/>
    <s v="Password protection;Antivirus software installed;"/>
    <m/>
    <m/>
    <s v="Using VPN "/>
    <m/>
    <m/>
    <m/>
    <m/>
    <m/>
    <s v="Yes"/>
    <m/>
    <m/>
    <s v="Nothing of the above;"/>
    <m/>
    <m/>
    <s v="No"/>
    <m/>
    <m/>
    <m/>
    <m/>
    <m/>
    <s v="None;"/>
    <m/>
    <m/>
    <m/>
    <m/>
    <m/>
    <m/>
    <m/>
    <s v="Strongly disagree"/>
    <m/>
    <m/>
    <s v="Strongly disagree"/>
    <m/>
    <m/>
    <s v="Strongly disagree"/>
    <m/>
    <m/>
    <s v="Strongly disagree"/>
    <m/>
    <m/>
    <s v="Disagree"/>
    <m/>
    <m/>
    <s v="Undecided"/>
    <m/>
    <m/>
    <s v="Undecided"/>
    <m/>
    <m/>
    <x v="1"/>
    <m/>
    <m/>
    <x v="0"/>
    <m/>
    <m/>
    <x v="4"/>
    <m/>
    <m/>
    <x v="0"/>
    <m/>
    <m/>
    <x v="2"/>
    <m/>
    <m/>
    <m/>
    <m/>
    <m/>
  </r>
  <r>
    <n v="23"/>
    <d v="2020-04-08T15:17:27"/>
    <d v="2020-04-08T15:22:30"/>
    <s v="anonymous"/>
    <m/>
    <m/>
    <m/>
    <m/>
    <x v="0"/>
    <m/>
    <m/>
    <x v="0"/>
    <m/>
    <m/>
    <m/>
    <m/>
    <m/>
    <s v="Laptop;"/>
    <m/>
    <m/>
    <s v="No"/>
    <m/>
    <m/>
    <s v="Corporate assets"/>
    <m/>
    <m/>
    <s v="Yes, fully"/>
    <m/>
    <m/>
    <s v="Password protection;Automatic screen lock;Antivirus software installed;Antispam software installed;"/>
    <m/>
    <m/>
    <s v="Using VPN "/>
    <m/>
    <m/>
    <m/>
    <m/>
    <m/>
    <s v="No"/>
    <m/>
    <m/>
    <m/>
    <m/>
    <m/>
    <s v="Yes"/>
    <m/>
    <m/>
    <s v="Teleconferencing;"/>
    <m/>
    <m/>
    <s v="None;"/>
    <m/>
    <m/>
    <m/>
    <m/>
    <m/>
    <m/>
    <m/>
    <s v="Undecided"/>
    <m/>
    <m/>
    <s v="Agree"/>
    <m/>
    <m/>
    <s v="Agree"/>
    <m/>
    <m/>
    <s v="Strongly agree"/>
    <m/>
    <m/>
    <s v="Agree"/>
    <m/>
    <m/>
    <s v="Strongly agree"/>
    <m/>
    <m/>
    <s v="Strongly agree"/>
    <m/>
    <m/>
    <x v="2"/>
    <m/>
    <m/>
    <x v="0"/>
    <m/>
    <m/>
    <x v="5"/>
    <m/>
    <m/>
    <x v="1"/>
    <m/>
    <m/>
    <x v="1"/>
    <m/>
    <m/>
    <m/>
    <m/>
    <m/>
  </r>
  <r>
    <n v="24"/>
    <d v="2020-04-08T15:21:58"/>
    <d v="2020-04-08T15:23:41"/>
    <s v="anonymous"/>
    <m/>
    <m/>
    <m/>
    <m/>
    <x v="1"/>
    <m/>
    <m/>
    <x v="0"/>
    <m/>
    <m/>
    <m/>
    <m/>
    <m/>
    <s v="Desktop;"/>
    <m/>
    <m/>
    <s v="Yes"/>
    <m/>
    <m/>
    <s v="Corporate assets"/>
    <m/>
    <m/>
    <s v="No"/>
    <m/>
    <m/>
    <s v="Password protection;Antivirus software installed;"/>
    <m/>
    <m/>
    <s v="No Access"/>
    <m/>
    <m/>
    <m/>
    <m/>
    <m/>
    <s v="No"/>
    <m/>
    <m/>
    <m/>
    <m/>
    <m/>
    <s v="No"/>
    <m/>
    <m/>
    <m/>
    <m/>
    <m/>
    <s v="Data loss;"/>
    <m/>
    <m/>
    <m/>
    <m/>
    <m/>
    <m/>
    <m/>
    <s v="Disagree"/>
    <m/>
    <m/>
    <s v="Strongly disagree"/>
    <m/>
    <m/>
    <s v="Strongly disagree"/>
    <m/>
    <m/>
    <s v="Undecided"/>
    <m/>
    <m/>
    <s v="Disagree"/>
    <m/>
    <m/>
    <s v="Undecided"/>
    <m/>
    <m/>
    <s v="Undecided"/>
    <m/>
    <m/>
    <x v="0"/>
    <m/>
    <m/>
    <x v="5"/>
    <m/>
    <m/>
    <x v="6"/>
    <m/>
    <m/>
    <x v="0"/>
    <m/>
    <m/>
    <x v="3"/>
    <m/>
    <m/>
    <m/>
    <m/>
    <m/>
  </r>
  <r>
    <n v="25"/>
    <d v="2020-04-08T15:23:47"/>
    <d v="2020-04-08T15:26:13"/>
    <s v="anonymous"/>
    <m/>
    <m/>
    <m/>
    <m/>
    <x v="0"/>
    <m/>
    <m/>
    <x v="1"/>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s v="Document management;Real-time document co-authoring;Project/Workflow/Task management;Scheduling;Real-time chatting;Teleconferencing;"/>
    <m/>
    <m/>
    <s v="None;"/>
    <m/>
    <m/>
    <m/>
    <m/>
    <m/>
    <m/>
    <m/>
    <s v="Undecided"/>
    <m/>
    <m/>
    <s v="Disagree"/>
    <m/>
    <m/>
    <s v="Undecided"/>
    <m/>
    <m/>
    <s v="Strongly disagree"/>
    <m/>
    <m/>
    <s v="Undecided"/>
    <m/>
    <m/>
    <s v="Agree"/>
    <m/>
    <m/>
    <s v="Undecided"/>
    <m/>
    <m/>
    <x v="4"/>
    <m/>
    <m/>
    <x v="6"/>
    <m/>
    <m/>
    <x v="3"/>
    <m/>
    <m/>
    <x v="0"/>
    <m/>
    <m/>
    <x v="3"/>
    <m/>
    <m/>
    <m/>
    <m/>
    <m/>
  </r>
  <r>
    <n v="26"/>
    <d v="2020-04-08T15:27:03"/>
    <d v="2020-04-08T15:32:12"/>
    <s v="anonymous"/>
    <m/>
    <m/>
    <m/>
    <m/>
    <x v="0"/>
    <m/>
    <m/>
    <x v="0"/>
    <m/>
    <m/>
    <m/>
    <m/>
    <m/>
    <s v="Laptop;"/>
    <m/>
    <m/>
    <s v="No"/>
    <m/>
    <m/>
    <s v="Personal assets"/>
    <m/>
    <m/>
    <m/>
    <m/>
    <m/>
    <s v="Password protection;Two-factor authentication;Automatic screen lock;Antivirus software installed;"/>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Agree"/>
    <m/>
    <m/>
    <s v="Strongly agree"/>
    <m/>
    <m/>
    <s v="Undecided"/>
    <m/>
    <m/>
    <s v="Agree"/>
    <m/>
    <m/>
    <x v="3"/>
    <m/>
    <m/>
    <x v="3"/>
    <m/>
    <m/>
    <x v="3"/>
    <m/>
    <m/>
    <x v="0"/>
    <m/>
    <m/>
    <x v="0"/>
    <m/>
    <m/>
    <m/>
    <m/>
    <m/>
  </r>
  <r>
    <n v="27"/>
    <d v="2020-04-08T15:32:09"/>
    <d v="2020-04-08T15:35:59"/>
    <s v="anonymous"/>
    <m/>
    <m/>
    <m/>
    <m/>
    <x v="1"/>
    <m/>
    <m/>
    <x v="1"/>
    <m/>
    <m/>
    <m/>
    <m/>
    <m/>
    <s v="Laptop;"/>
    <m/>
    <m/>
    <s v="No"/>
    <m/>
    <m/>
    <s v="Corporate assets"/>
    <m/>
    <m/>
    <s v="Yes, partly"/>
    <m/>
    <m/>
    <s v="Two-factor authentication;"/>
    <m/>
    <m/>
    <s v="Using 3rd party cloud solutions (e.g. G Cloud, Microsoft 365)"/>
    <m/>
    <m/>
    <m/>
    <m/>
    <m/>
    <s v="Yes"/>
    <m/>
    <m/>
    <s v="Instructions available to the corporate portal or website;"/>
    <m/>
    <m/>
    <s v="Yes"/>
    <m/>
    <m/>
    <s v="Project/Workflow/Task management;Real-time chatting;Teleconferencing;"/>
    <m/>
    <m/>
    <s v="None;"/>
    <m/>
    <m/>
    <m/>
    <m/>
    <m/>
    <m/>
    <m/>
    <s v="Agree"/>
    <m/>
    <m/>
    <s v="Agree"/>
    <m/>
    <m/>
    <s v="Disagree"/>
    <m/>
    <m/>
    <s v="Agree"/>
    <m/>
    <m/>
    <s v="Disagree"/>
    <m/>
    <m/>
    <s v="Undecided"/>
    <m/>
    <m/>
    <s v="Agree"/>
    <m/>
    <m/>
    <x v="1"/>
    <m/>
    <m/>
    <x v="2"/>
    <m/>
    <m/>
    <x v="3"/>
    <m/>
    <m/>
    <x v="0"/>
    <m/>
    <m/>
    <x v="1"/>
    <m/>
    <m/>
    <m/>
    <m/>
    <m/>
  </r>
  <r>
    <n v="28"/>
    <d v="2020-04-08T15:23:50"/>
    <d v="2020-04-08T15:36:03"/>
    <s v="anonymous"/>
    <m/>
    <m/>
    <m/>
    <m/>
    <x v="0"/>
    <m/>
    <m/>
    <x v="1"/>
    <m/>
    <m/>
    <s v="System access_x000a_Separate work and personal devices_x000a_Secure connections "/>
    <m/>
    <m/>
    <s v="Laptop;Smartphone;"/>
    <m/>
    <m/>
    <s v="No"/>
    <m/>
    <m/>
    <s v="Corporate assets"/>
    <m/>
    <m/>
    <s v="Yes, partly"/>
    <m/>
    <m/>
    <s v="Password protection;Automatic screen lock;Hard disk encryption;Antivirus software installed;Antispam software installed;"/>
    <m/>
    <m/>
    <s v="Direct access"/>
    <m/>
    <m/>
    <m/>
    <m/>
    <m/>
    <s v="No"/>
    <m/>
    <m/>
    <m/>
    <m/>
    <m/>
    <s v="Yes"/>
    <m/>
    <m/>
    <s v="Real-time document co-authoring;Project/Workflow/Task management;Scheduling;Real-time chatting;Teleconferencing;"/>
    <m/>
    <m/>
    <s v="None;"/>
    <m/>
    <m/>
    <m/>
    <m/>
    <m/>
    <m/>
    <m/>
    <s v="Undecided"/>
    <m/>
    <m/>
    <s v="Agree"/>
    <m/>
    <m/>
    <s v="Agree"/>
    <m/>
    <m/>
    <s v="Agree"/>
    <m/>
    <m/>
    <s v="Strongly agree"/>
    <m/>
    <m/>
    <s v="Strongly agree"/>
    <m/>
    <m/>
    <s v="Strongly agree"/>
    <m/>
    <m/>
    <x v="0"/>
    <m/>
    <m/>
    <x v="1"/>
    <m/>
    <m/>
    <x v="3"/>
    <m/>
    <m/>
    <x v="0"/>
    <m/>
    <m/>
    <x v="1"/>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9"/>
    <d v="2020-04-08T15:33:39"/>
    <d v="2020-04-08T15:38:52"/>
    <s v="anonymous"/>
    <m/>
    <m/>
    <m/>
    <m/>
    <x v="0"/>
    <m/>
    <m/>
    <x v="1"/>
    <m/>
    <m/>
    <s v="Use always VPN connection, be careful against phishing emails and do not provide credentials"/>
    <m/>
    <m/>
    <s v="Laptop;Smartphone;"/>
    <m/>
    <m/>
    <s v="No"/>
    <m/>
    <m/>
    <s v="Personal assets"/>
    <m/>
    <m/>
    <m/>
    <m/>
    <m/>
    <s v="Password protection;Automatic screen lock;Antivirus software installed;Antispam software installed;"/>
    <m/>
    <m/>
    <s v="Using VPN "/>
    <m/>
    <m/>
    <m/>
    <m/>
    <m/>
    <s v="No"/>
    <m/>
    <m/>
    <m/>
    <m/>
    <m/>
    <s v="Yes"/>
    <m/>
    <m/>
    <s v="Teleconferencing;"/>
    <m/>
    <m/>
    <s v="Phishing;"/>
    <m/>
    <m/>
    <m/>
    <m/>
    <m/>
    <m/>
    <m/>
    <s v="Disagree"/>
    <m/>
    <m/>
    <s v="Undecided"/>
    <m/>
    <m/>
    <s v="Agree"/>
    <m/>
    <m/>
    <s v="Strongly agree"/>
    <m/>
    <m/>
    <s v="Strongly agree"/>
    <m/>
    <m/>
    <s v="Agree"/>
    <m/>
    <m/>
    <s v="Strongly agree"/>
    <m/>
    <m/>
    <x v="0"/>
    <m/>
    <m/>
    <x v="1"/>
    <m/>
    <m/>
    <x v="3"/>
    <m/>
    <m/>
    <x v="0"/>
    <m/>
    <m/>
    <x v="0"/>
    <m/>
    <m/>
    <m/>
    <m/>
    <m/>
  </r>
  <r>
    <n v="30"/>
    <d v="2020-04-08T15:36:47"/>
    <d v="2020-04-08T15:39:26"/>
    <s v="anonymous"/>
    <m/>
    <m/>
    <m/>
    <m/>
    <x v="0"/>
    <m/>
    <m/>
    <x v="0"/>
    <m/>
    <m/>
    <m/>
    <m/>
    <m/>
    <s v="Laptop;"/>
    <m/>
    <m/>
    <s v="No"/>
    <m/>
    <m/>
    <s v="Corporate assets"/>
    <m/>
    <m/>
    <s v="No"/>
    <m/>
    <m/>
    <s v="Password protection;Automatic screen lock;Hard disk encryption;Antivirus software installed;"/>
    <m/>
    <m/>
    <s v="Using VPN "/>
    <m/>
    <m/>
    <m/>
    <m/>
    <m/>
    <s v="No"/>
    <m/>
    <m/>
    <m/>
    <m/>
    <m/>
    <s v="Yes"/>
    <m/>
    <m/>
    <s v="Document management;Real-time document co-authoring;Project/Workflow/Task management;Real-time chatting;Teleconferencing;"/>
    <m/>
    <m/>
    <s v="None;"/>
    <m/>
    <m/>
    <m/>
    <m/>
    <m/>
    <m/>
    <m/>
    <s v="Disagree"/>
    <m/>
    <m/>
    <s v="Agree"/>
    <m/>
    <m/>
    <s v="Agree"/>
    <m/>
    <m/>
    <s v="Strongly agree"/>
    <m/>
    <m/>
    <s v="Strongly agree"/>
    <m/>
    <m/>
    <s v="Strongly agree"/>
    <m/>
    <m/>
    <s v="Strongly agree"/>
    <m/>
    <m/>
    <x v="0"/>
    <m/>
    <m/>
    <x v="0"/>
    <m/>
    <m/>
    <x v="0"/>
    <m/>
    <m/>
    <x v="0"/>
    <m/>
    <m/>
    <x v="0"/>
    <m/>
    <m/>
    <m/>
    <m/>
    <m/>
  </r>
  <r>
    <n v="31"/>
    <d v="2020-04-08T15:44:55"/>
    <d v="2020-04-08T15:47:15"/>
    <s v="anonymous"/>
    <m/>
    <m/>
    <m/>
    <m/>
    <x v="0"/>
    <m/>
    <m/>
    <x v="0"/>
    <m/>
    <m/>
    <m/>
    <m/>
    <m/>
    <s v="Laptop;Tablet;Smartphone;"/>
    <m/>
    <m/>
    <s v="Yes"/>
    <m/>
    <m/>
    <s v="Personal assets"/>
    <m/>
    <m/>
    <m/>
    <m/>
    <m/>
    <s v="Password protection;Automatic screen lock;"/>
    <m/>
    <m/>
    <s v="Using 3rd party cloud solutions (e.g. G Cloud, Microsoft 365)"/>
    <m/>
    <m/>
    <m/>
    <m/>
    <m/>
    <s v="Yes"/>
    <m/>
    <m/>
    <s v="Nothing of the above;"/>
    <m/>
    <m/>
    <s v="No"/>
    <m/>
    <m/>
    <m/>
    <m/>
    <m/>
    <s v="None;"/>
    <m/>
    <m/>
    <m/>
    <m/>
    <m/>
    <m/>
    <m/>
    <s v="Disagree"/>
    <m/>
    <m/>
    <s v="Disagree"/>
    <m/>
    <m/>
    <s v="Disagree"/>
    <m/>
    <m/>
    <s v="Undecided"/>
    <m/>
    <m/>
    <s v="Disagree"/>
    <m/>
    <m/>
    <s v="Agree"/>
    <m/>
    <m/>
    <s v="Agree"/>
    <m/>
    <m/>
    <x v="2"/>
    <m/>
    <m/>
    <x v="0"/>
    <m/>
    <m/>
    <x v="5"/>
    <m/>
    <m/>
    <x v="2"/>
    <m/>
    <m/>
    <x v="1"/>
    <m/>
    <m/>
    <m/>
    <m/>
    <m/>
  </r>
  <r>
    <n v="32"/>
    <d v="2020-04-08T15:44:18"/>
    <d v="2020-04-08T15:49:19"/>
    <s v="anonymous"/>
    <m/>
    <m/>
    <m/>
    <m/>
    <x v="0"/>
    <m/>
    <m/>
    <x v="1"/>
    <m/>
    <m/>
    <s v="Don't use private devices, data protection rules also apply at home."/>
    <m/>
    <m/>
    <s v="Laptop;"/>
    <m/>
    <m/>
    <s v="No"/>
    <m/>
    <m/>
    <s v="Corporate assets"/>
    <m/>
    <m/>
    <s v="No"/>
    <m/>
    <m/>
    <s v="Password protection;Automatic screen lock;Hard disk encryption;"/>
    <m/>
    <m/>
    <s v="Other"/>
    <m/>
    <m/>
    <s v="remote desktop"/>
    <m/>
    <m/>
    <s v="Yes"/>
    <m/>
    <m/>
    <s v="Nothing of the above;"/>
    <m/>
    <m/>
    <s v="Yes"/>
    <m/>
    <m/>
    <s v="Project/Workflow/Task management;Teleconferencing;"/>
    <m/>
    <m/>
    <s v="Phishing;"/>
    <m/>
    <m/>
    <s v="People trying to force me to use Zoom."/>
    <m/>
    <m/>
    <m/>
    <m/>
    <s v="Strongly agree"/>
    <m/>
    <m/>
    <s v="Undecided"/>
    <m/>
    <m/>
    <s v="Disagree"/>
    <m/>
    <m/>
    <s v="Disagree"/>
    <m/>
    <m/>
    <s v="Strongly disagree"/>
    <m/>
    <m/>
    <s v="Agree"/>
    <m/>
    <m/>
    <s v="Undecided"/>
    <m/>
    <m/>
    <x v="1"/>
    <m/>
    <m/>
    <x v="2"/>
    <m/>
    <m/>
    <x v="0"/>
    <m/>
    <m/>
    <x v="0"/>
    <m/>
    <m/>
    <x v="0"/>
    <m/>
    <m/>
    <m/>
    <m/>
    <m/>
  </r>
  <r>
    <n v="33"/>
    <d v="2020-04-08T15:55:38"/>
    <d v="2020-04-08T15:59:35"/>
    <s v="anonymous"/>
    <m/>
    <m/>
    <m/>
    <m/>
    <x v="0"/>
    <m/>
    <m/>
    <x v="1"/>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s v="Document management;Real-time document co-authoring;Project/Workflow/Task management;Scheduling;Real-time chatting;Teleconferencing;"/>
    <m/>
    <m/>
    <s v="None;"/>
    <m/>
    <m/>
    <m/>
    <m/>
    <m/>
    <m/>
    <m/>
    <s v="Strongly agree"/>
    <m/>
    <m/>
    <s v="Strongly agree"/>
    <m/>
    <m/>
    <s v="Undecided"/>
    <m/>
    <m/>
    <s v="Strongly agree"/>
    <m/>
    <m/>
    <s v="Strongly agree"/>
    <m/>
    <m/>
    <s v="Strongly agree"/>
    <m/>
    <m/>
    <s v="Strongly agree"/>
    <m/>
    <m/>
    <x v="1"/>
    <m/>
    <m/>
    <x v="0"/>
    <m/>
    <m/>
    <x v="3"/>
    <m/>
    <m/>
    <x v="0"/>
    <m/>
    <m/>
    <x v="1"/>
    <m/>
    <m/>
    <m/>
    <m/>
    <m/>
  </r>
  <r>
    <n v="34"/>
    <d v="2020-04-08T16:06:09"/>
    <d v="2020-04-08T16:08:13"/>
    <s v="anonymous"/>
    <m/>
    <m/>
    <m/>
    <m/>
    <x v="0"/>
    <m/>
    <m/>
    <x v="0"/>
    <m/>
    <m/>
    <m/>
    <m/>
    <m/>
    <s v="Laptop;"/>
    <m/>
    <m/>
    <s v="No"/>
    <m/>
    <m/>
    <s v="Corporate assets"/>
    <m/>
    <m/>
    <s v="Yes, partly"/>
    <m/>
    <m/>
    <s v="Password protection;"/>
    <m/>
    <m/>
    <s v="Using VPN "/>
    <m/>
    <m/>
    <m/>
    <m/>
    <m/>
    <s v="No"/>
    <m/>
    <m/>
    <m/>
    <m/>
    <m/>
    <s v="Yes"/>
    <m/>
    <m/>
    <s v="Document management;Real-time document co-authoring;Scheduling;Real-time chatting;Teleconferencing;"/>
    <m/>
    <m/>
    <s v="None;"/>
    <m/>
    <m/>
    <m/>
    <m/>
    <m/>
    <m/>
    <m/>
    <s v="Strongly agree"/>
    <m/>
    <m/>
    <s v="Strongly agree"/>
    <m/>
    <m/>
    <s v="Agree"/>
    <m/>
    <m/>
    <s v="Agree"/>
    <m/>
    <m/>
    <s v="Agree"/>
    <m/>
    <m/>
    <s v="Agree"/>
    <m/>
    <m/>
    <s v="Agree"/>
    <m/>
    <m/>
    <x v="1"/>
    <m/>
    <m/>
    <x v="1"/>
    <m/>
    <m/>
    <x v="0"/>
    <m/>
    <m/>
    <x v="0"/>
    <m/>
    <m/>
    <x v="1"/>
    <m/>
    <m/>
    <m/>
    <m/>
    <m/>
  </r>
  <r>
    <n v="35"/>
    <d v="2020-04-08T16:07:32"/>
    <d v="2020-04-08T16:11:08"/>
    <s v="anonymous"/>
    <m/>
    <m/>
    <m/>
    <m/>
    <x v="1"/>
    <m/>
    <m/>
    <x v="1"/>
    <m/>
    <m/>
    <s v="dont give your password, and be careful of the browser"/>
    <m/>
    <m/>
    <s v="Desktop;"/>
    <m/>
    <m/>
    <s v="Yes"/>
    <m/>
    <m/>
    <s v="Personal assets"/>
    <m/>
    <m/>
    <m/>
    <m/>
    <m/>
    <s v="Password protection;Automatic screen lock;Antivirus software installed;"/>
    <m/>
    <m/>
    <s v="Using VPN "/>
    <m/>
    <m/>
    <m/>
    <m/>
    <m/>
    <s v="No"/>
    <m/>
    <m/>
    <m/>
    <m/>
    <m/>
    <s v="No"/>
    <m/>
    <m/>
    <m/>
    <m/>
    <m/>
    <s v="None;"/>
    <m/>
    <m/>
    <m/>
    <m/>
    <m/>
    <m/>
    <m/>
    <s v="Agree"/>
    <m/>
    <m/>
    <s v="Agree"/>
    <m/>
    <m/>
    <s v="Agree"/>
    <m/>
    <m/>
    <s v="Disagree"/>
    <m/>
    <m/>
    <s v="Disagree"/>
    <m/>
    <m/>
    <s v="Agree"/>
    <m/>
    <m/>
    <s v="Agree"/>
    <m/>
    <m/>
    <x v="1"/>
    <m/>
    <m/>
    <x v="0"/>
    <m/>
    <m/>
    <x v="6"/>
    <m/>
    <m/>
    <x v="0"/>
    <m/>
    <m/>
    <x v="3"/>
    <m/>
    <m/>
    <m/>
    <m/>
    <m/>
  </r>
  <r>
    <n v="36"/>
    <d v="2020-04-08T16:21:07"/>
    <d v="2020-04-08T16:24:26"/>
    <s v="anonymous"/>
    <m/>
    <m/>
    <m/>
    <m/>
    <x v="0"/>
    <m/>
    <m/>
    <x v="1"/>
    <m/>
    <m/>
    <m/>
    <m/>
    <m/>
    <s v="Desktop;Laptop;Smartphone;"/>
    <m/>
    <m/>
    <s v="No"/>
    <m/>
    <m/>
    <s v="Personal assets"/>
    <m/>
    <m/>
    <m/>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s v="Yes"/>
    <m/>
    <m/>
    <s v="Document management;Real-time document co-authoring;Project/Workflow/Task management;Real-time chatting;Teleconferencing;"/>
    <m/>
    <m/>
    <s v="Phishing;"/>
    <m/>
    <m/>
    <m/>
    <m/>
    <m/>
    <m/>
    <m/>
    <s v="Disagree"/>
    <m/>
    <m/>
    <s v="Disagree"/>
    <m/>
    <m/>
    <s v="Disagree"/>
    <m/>
    <m/>
    <s v="Agree"/>
    <m/>
    <m/>
    <s v="Agree"/>
    <m/>
    <m/>
    <s v="Strongly agree"/>
    <m/>
    <m/>
    <s v="Agree"/>
    <m/>
    <m/>
    <x v="1"/>
    <m/>
    <m/>
    <x v="0"/>
    <m/>
    <m/>
    <x v="4"/>
    <m/>
    <m/>
    <x v="0"/>
    <m/>
    <m/>
    <x v="2"/>
    <m/>
    <m/>
    <m/>
    <m/>
    <m/>
  </r>
  <r>
    <n v="37"/>
    <d v="2020-04-08T16:23:57"/>
    <d v="2020-04-08T16:27:41"/>
    <s v="anonymous"/>
    <m/>
    <m/>
    <m/>
    <m/>
    <x v="0"/>
    <m/>
    <m/>
    <x v="0"/>
    <m/>
    <m/>
    <m/>
    <m/>
    <m/>
    <s v="Laptop;"/>
    <m/>
    <m/>
    <s v="No"/>
    <m/>
    <m/>
    <s v="Corporate assets"/>
    <m/>
    <m/>
    <s v="Yes, partly"/>
    <m/>
    <m/>
    <s v="Password protec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s v="None;"/>
    <m/>
    <m/>
    <m/>
    <m/>
    <m/>
    <m/>
    <m/>
    <s v="Agree"/>
    <m/>
    <m/>
    <s v="Strongly agree"/>
    <m/>
    <m/>
    <s v="Agree"/>
    <m/>
    <m/>
    <s v="Strongly agree"/>
    <m/>
    <m/>
    <s v="Strongly agree"/>
    <m/>
    <m/>
    <s v="Agree"/>
    <m/>
    <m/>
    <s v="Agree"/>
    <m/>
    <m/>
    <x v="0"/>
    <m/>
    <m/>
    <x v="0"/>
    <m/>
    <m/>
    <x v="3"/>
    <m/>
    <m/>
    <x v="0"/>
    <m/>
    <m/>
    <x v="0"/>
    <m/>
    <m/>
    <m/>
    <m/>
    <m/>
  </r>
  <r>
    <n v="38"/>
    <d v="2020-04-08T16:01:56"/>
    <d v="2020-04-08T16:28:50"/>
    <s v="anonymous"/>
    <m/>
    <m/>
    <m/>
    <m/>
    <x v="0"/>
    <m/>
    <m/>
    <x v="1"/>
    <m/>
    <m/>
    <s v="Avoid putting in public info about Zoom meetings in public places, authenticate users, etc."/>
    <m/>
    <m/>
    <s v="Laptop;"/>
    <m/>
    <m/>
    <s v="No"/>
    <m/>
    <m/>
    <s v="Corporate assets"/>
    <m/>
    <m/>
    <s v="No"/>
    <m/>
    <m/>
    <s v="Password protection;Antivirus software installed;"/>
    <m/>
    <m/>
    <s v="Using VPN "/>
    <m/>
    <m/>
    <m/>
    <m/>
    <m/>
    <s v="No"/>
    <m/>
    <m/>
    <m/>
    <m/>
    <m/>
    <s v="Yes"/>
    <m/>
    <m/>
    <s v="Teleconferencing;"/>
    <m/>
    <m/>
    <s v="None;"/>
    <m/>
    <m/>
    <m/>
    <m/>
    <m/>
    <m/>
    <m/>
    <s v="Undecided"/>
    <m/>
    <m/>
    <s v="Agree"/>
    <m/>
    <m/>
    <s v="Undecided"/>
    <m/>
    <m/>
    <s v="Strongly agree"/>
    <m/>
    <m/>
    <s v="Undecided"/>
    <m/>
    <m/>
    <s v="Strongly agree"/>
    <m/>
    <m/>
    <s v="Strongly agree"/>
    <m/>
    <m/>
    <x v="2"/>
    <m/>
    <m/>
    <x v="1"/>
    <m/>
    <m/>
    <x v="0"/>
    <m/>
    <m/>
    <x v="0"/>
    <m/>
    <m/>
    <x v="0"/>
    <m/>
    <m/>
    <m/>
    <m/>
    <m/>
  </r>
  <r>
    <n v="39"/>
    <d v="2020-04-08T15:19:47"/>
    <d v="2020-04-08T16:34:47"/>
    <s v="anonymous"/>
    <m/>
    <m/>
    <m/>
    <m/>
    <x v="0"/>
    <m/>
    <m/>
    <x v="0"/>
    <m/>
    <m/>
    <m/>
    <m/>
    <m/>
    <s v="Laptop;"/>
    <m/>
    <m/>
    <s v="No"/>
    <m/>
    <m/>
    <s v="Corporate assets"/>
    <m/>
    <m/>
    <s v="Yes, partly"/>
    <m/>
    <m/>
    <s v="Password protection;Hard disk encryption;Antivirus software installed;"/>
    <m/>
    <m/>
    <s v="Using VPN "/>
    <m/>
    <m/>
    <m/>
    <m/>
    <m/>
    <s v="No"/>
    <m/>
    <m/>
    <m/>
    <m/>
    <m/>
    <s v="Yes"/>
    <m/>
    <m/>
    <s v="Real-time chatting;Teleconferencing;"/>
    <m/>
    <m/>
    <s v="None;"/>
    <m/>
    <m/>
    <m/>
    <m/>
    <m/>
    <m/>
    <m/>
    <s v="Strongly disagree"/>
    <m/>
    <m/>
    <s v="Strongly disagree"/>
    <m/>
    <m/>
    <s v="Agree"/>
    <m/>
    <m/>
    <s v="Strongly agree"/>
    <m/>
    <m/>
    <s v="Agree"/>
    <m/>
    <m/>
    <s v="Strongly agree"/>
    <m/>
    <m/>
    <s v="Strongly agree"/>
    <m/>
    <m/>
    <x v="0"/>
    <m/>
    <m/>
    <x v="1"/>
    <m/>
    <m/>
    <x v="0"/>
    <m/>
    <m/>
    <x v="0"/>
    <m/>
    <m/>
    <x v="0"/>
    <m/>
    <m/>
    <m/>
    <m/>
    <m/>
  </r>
  <r>
    <n v="40"/>
    <d v="2020-04-08T16:51:53"/>
    <d v="2020-04-08T16:54:19"/>
    <s v="anonymous"/>
    <m/>
    <m/>
    <m/>
    <m/>
    <x v="0"/>
    <m/>
    <m/>
    <x v="0"/>
    <m/>
    <m/>
    <m/>
    <m/>
    <m/>
    <s v="Laptop;Smartphone;"/>
    <m/>
    <m/>
    <s v="No"/>
    <m/>
    <m/>
    <s v="Corporate assets"/>
    <m/>
    <m/>
    <s v="No"/>
    <m/>
    <m/>
    <s v="Password protection;Two-factor authentication;Automatic screen lock;Hard disk encryption;"/>
    <m/>
    <m/>
    <s v="Using VPN "/>
    <m/>
    <m/>
    <m/>
    <m/>
    <m/>
    <s v="No"/>
    <m/>
    <m/>
    <m/>
    <m/>
    <m/>
    <s v="Yes"/>
    <m/>
    <m/>
    <s v="Real-time document co-authoring;Teleconferencing;"/>
    <m/>
    <m/>
    <s v="Phishing;None;"/>
    <m/>
    <m/>
    <m/>
    <m/>
    <m/>
    <m/>
    <m/>
    <s v="Agree"/>
    <m/>
    <m/>
    <s v="Agree"/>
    <m/>
    <m/>
    <s v="Undecided"/>
    <m/>
    <m/>
    <s v="Agree"/>
    <m/>
    <m/>
    <s v="Undecided"/>
    <m/>
    <m/>
    <s v="Agree"/>
    <m/>
    <m/>
    <s v="Strongly agree"/>
    <m/>
    <m/>
    <x v="1"/>
    <m/>
    <m/>
    <x v="1"/>
    <m/>
    <m/>
    <x v="0"/>
    <m/>
    <m/>
    <x v="0"/>
    <m/>
    <m/>
    <x v="0"/>
    <m/>
    <m/>
    <m/>
    <m/>
    <m/>
  </r>
  <r>
    <n v="41"/>
    <d v="2020-04-08T16:51:15"/>
    <d v="2020-04-08T16:56:58"/>
    <s v="anonymous"/>
    <m/>
    <m/>
    <m/>
    <m/>
    <x v="0"/>
    <m/>
    <m/>
    <x v="0"/>
    <m/>
    <m/>
    <m/>
    <m/>
    <m/>
    <s v="Laptop;"/>
    <m/>
    <m/>
    <s v="No"/>
    <m/>
    <m/>
    <s v="Corporate assets"/>
    <m/>
    <m/>
    <s v="Yes, fully"/>
    <m/>
    <m/>
    <s v="Password protection;Automatic screen lock;Antivirus software installed;"/>
    <m/>
    <m/>
    <s v="Using VPN "/>
    <m/>
    <m/>
    <m/>
    <m/>
    <m/>
    <s v="No"/>
    <m/>
    <m/>
    <m/>
    <m/>
    <m/>
    <s v="Yes"/>
    <m/>
    <m/>
    <s v="Document management;Real-time document co-authoring;Scheduling;Real-time chatting;Teleconferencing;"/>
    <m/>
    <m/>
    <s v="None;"/>
    <m/>
    <m/>
    <m/>
    <m/>
    <m/>
    <m/>
    <m/>
    <s v="Strongly agree"/>
    <m/>
    <m/>
    <s v="Strongly agree"/>
    <m/>
    <m/>
    <s v="Strongly agree"/>
    <m/>
    <m/>
    <s v="Strongly agree"/>
    <m/>
    <m/>
    <s v="Strongly agree"/>
    <m/>
    <m/>
    <s v="Strongly agree"/>
    <m/>
    <m/>
    <s v="Strongly agree"/>
    <m/>
    <m/>
    <x v="2"/>
    <m/>
    <m/>
    <x v="0"/>
    <m/>
    <m/>
    <x v="3"/>
    <m/>
    <m/>
    <x v="0"/>
    <m/>
    <m/>
    <x v="1"/>
    <m/>
    <m/>
    <m/>
    <m/>
    <m/>
  </r>
  <r>
    <n v="42"/>
    <d v="2020-04-08T16:55:25"/>
    <d v="2020-04-08T16:59:14"/>
    <s v="anonymous"/>
    <m/>
    <m/>
    <m/>
    <m/>
    <x v="0"/>
    <m/>
    <m/>
    <x v="0"/>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Undecided"/>
    <m/>
    <m/>
    <s v="Agree"/>
    <m/>
    <m/>
    <x v="0"/>
    <m/>
    <m/>
    <x v="0"/>
    <m/>
    <m/>
    <x v="3"/>
    <m/>
    <m/>
    <x v="0"/>
    <m/>
    <m/>
    <x v="2"/>
    <m/>
    <m/>
    <m/>
    <m/>
    <m/>
  </r>
  <r>
    <n v="43"/>
    <d v="2020-04-08T17:38:41"/>
    <d v="2020-04-08T17:41:18"/>
    <s v="anonymous"/>
    <m/>
    <m/>
    <m/>
    <m/>
    <x v="0"/>
    <m/>
    <m/>
    <x v="0"/>
    <m/>
    <m/>
    <m/>
    <m/>
    <m/>
    <s v="Laptop;Tablet;"/>
    <m/>
    <m/>
    <s v="No"/>
    <m/>
    <m/>
    <s v="Corporate assets"/>
    <m/>
    <m/>
    <s v="No"/>
    <m/>
    <m/>
    <s v="Password protection;"/>
    <m/>
    <m/>
    <s v="Using 3rd party cloud solutions (e.g. G Cloud, Microsoft 365)"/>
    <m/>
    <m/>
    <m/>
    <m/>
    <m/>
    <s v="No"/>
    <m/>
    <m/>
    <m/>
    <m/>
    <m/>
    <s v="Yes"/>
    <m/>
    <m/>
    <s v="Document management;Real-time document co-authoring;Project/Workflow/Task management;Scheduling;Real-time chatting;"/>
    <m/>
    <m/>
    <s v="None;"/>
    <m/>
    <m/>
    <m/>
    <m/>
    <m/>
    <m/>
    <m/>
    <s v="Disagree"/>
    <m/>
    <m/>
    <s v="Undecided"/>
    <m/>
    <m/>
    <s v="Agree"/>
    <m/>
    <m/>
    <s v="Strongly agree"/>
    <m/>
    <m/>
    <s v="Strongly agree"/>
    <m/>
    <m/>
    <s v="Strongly agree"/>
    <m/>
    <m/>
    <s v="Strongly agree"/>
    <m/>
    <m/>
    <x v="0"/>
    <m/>
    <m/>
    <x v="0"/>
    <m/>
    <m/>
    <x v="3"/>
    <m/>
    <m/>
    <x v="0"/>
    <m/>
    <m/>
    <x v="1"/>
    <m/>
    <m/>
    <m/>
    <m/>
    <m/>
  </r>
  <r>
    <n v="44"/>
    <d v="2020-04-08T18:07:43"/>
    <d v="2020-04-08T18:12:52"/>
    <s v="anonymous"/>
    <m/>
    <m/>
    <m/>
    <m/>
    <x v="0"/>
    <m/>
    <m/>
    <x v="0"/>
    <m/>
    <m/>
    <m/>
    <m/>
    <m/>
    <s v="Laptop;Smartphone;"/>
    <m/>
    <m/>
    <s v="No"/>
    <m/>
    <m/>
    <s v="Corporate assets"/>
    <m/>
    <m/>
    <s v="Yes, partly"/>
    <m/>
    <m/>
    <s v="Password protection;Antivirus software installed;"/>
    <m/>
    <m/>
    <s v="Using VPN "/>
    <m/>
    <m/>
    <m/>
    <m/>
    <m/>
    <s v="Yes"/>
    <m/>
    <m/>
    <m/>
    <m/>
    <m/>
    <s v="No"/>
    <m/>
    <m/>
    <m/>
    <m/>
    <m/>
    <s v="None;"/>
    <m/>
    <m/>
    <m/>
    <m/>
    <m/>
    <m/>
    <m/>
    <s v="Strongly agree"/>
    <m/>
    <m/>
    <s v="Strongly agree"/>
    <m/>
    <m/>
    <s v="Strongly agree"/>
    <m/>
    <m/>
    <s v="Strongly agree"/>
    <m/>
    <m/>
    <s v="Strongly agree"/>
    <m/>
    <m/>
    <s v="Strongly agree"/>
    <m/>
    <m/>
    <s v="Strongly agree"/>
    <m/>
    <m/>
    <x v="1"/>
    <m/>
    <m/>
    <x v="0"/>
    <m/>
    <m/>
    <x v="5"/>
    <m/>
    <m/>
    <x v="3"/>
    <m/>
    <m/>
    <x v="1"/>
    <m/>
    <m/>
    <m/>
    <m/>
    <m/>
  </r>
  <r>
    <n v="45"/>
    <d v="2020-04-08T18:22:25"/>
    <d v="2020-04-08T18:26:12"/>
    <s v="anonymous"/>
    <m/>
    <m/>
    <m/>
    <m/>
    <x v="0"/>
    <m/>
    <m/>
    <x v="0"/>
    <m/>
    <m/>
    <m/>
    <m/>
    <m/>
    <s v="Laptop;Smartphone;"/>
    <m/>
    <m/>
    <s v="No"/>
    <m/>
    <m/>
    <s v="Personal assets"/>
    <m/>
    <m/>
    <m/>
    <m/>
    <m/>
    <s v="Two-factor authentication;Antivirus software installed;"/>
    <m/>
    <m/>
    <s v="Direct access"/>
    <m/>
    <m/>
    <m/>
    <m/>
    <m/>
    <s v="No"/>
    <m/>
    <m/>
    <m/>
    <m/>
    <m/>
    <s v="No"/>
    <m/>
    <m/>
    <m/>
    <m/>
    <m/>
    <s v="None;"/>
    <m/>
    <m/>
    <m/>
    <m/>
    <m/>
    <m/>
    <m/>
    <s v="Strongly agree"/>
    <m/>
    <m/>
    <s v="Undecided"/>
    <m/>
    <m/>
    <s v="Strongly agree"/>
    <m/>
    <m/>
    <s v="Strongly agree"/>
    <m/>
    <m/>
    <s v="Strongly agree"/>
    <m/>
    <m/>
    <s v="Strongly agree"/>
    <m/>
    <m/>
    <s v="Strongly agree"/>
    <m/>
    <m/>
    <x v="0"/>
    <m/>
    <m/>
    <x v="0"/>
    <m/>
    <m/>
    <x v="5"/>
    <m/>
    <m/>
    <x v="4"/>
    <m/>
    <m/>
    <x v="1"/>
    <m/>
    <m/>
    <m/>
    <m/>
    <m/>
  </r>
  <r>
    <n v="46"/>
    <d v="2020-04-08T18:31:39"/>
    <d v="2020-04-08T18:34:25"/>
    <s v="anonymous"/>
    <m/>
    <m/>
    <m/>
    <m/>
    <x v="0"/>
    <m/>
    <m/>
    <x v="0"/>
    <m/>
    <m/>
    <m/>
    <m/>
    <m/>
    <s v="Laptop;"/>
    <m/>
    <m/>
    <s v="No"/>
    <m/>
    <m/>
    <s v="Personal assets"/>
    <m/>
    <m/>
    <m/>
    <m/>
    <m/>
    <s v="Password protection;"/>
    <m/>
    <m/>
    <s v="Direct access"/>
    <m/>
    <m/>
    <m/>
    <m/>
    <m/>
    <s v="No"/>
    <m/>
    <m/>
    <m/>
    <m/>
    <m/>
    <s v="No"/>
    <m/>
    <m/>
    <m/>
    <m/>
    <m/>
    <s v="None;"/>
    <m/>
    <m/>
    <m/>
    <m/>
    <m/>
    <m/>
    <m/>
    <s v="Strongly disagree"/>
    <m/>
    <m/>
    <s v="Strongly disagree"/>
    <m/>
    <m/>
    <s v="Strongly disagree"/>
    <m/>
    <m/>
    <s v="Disagree"/>
    <m/>
    <m/>
    <s v="Agree"/>
    <m/>
    <m/>
    <s v="Undecided"/>
    <m/>
    <m/>
    <s v="Agree"/>
    <m/>
    <m/>
    <x v="3"/>
    <m/>
    <m/>
    <x v="3"/>
    <m/>
    <m/>
    <x v="7"/>
    <m/>
    <m/>
    <x v="0"/>
    <m/>
    <m/>
    <x v="3"/>
    <m/>
    <m/>
    <m/>
    <m/>
    <m/>
  </r>
  <r>
    <n v="47"/>
    <d v="2020-04-08T18:10:39"/>
    <d v="2020-04-08T19:26:19"/>
    <s v="anonymous"/>
    <m/>
    <m/>
    <m/>
    <m/>
    <x v="0"/>
    <m/>
    <m/>
    <x v="0"/>
    <m/>
    <m/>
    <m/>
    <m/>
    <m/>
    <s v="Laptop;"/>
    <m/>
    <m/>
    <s v="No"/>
    <m/>
    <m/>
    <s v="Personal assets"/>
    <m/>
    <m/>
    <m/>
    <m/>
    <m/>
    <s v="Password protection;Antivirus software installed;Antispam software installed;"/>
    <m/>
    <m/>
    <s v="Using VPN "/>
    <m/>
    <m/>
    <m/>
    <m/>
    <m/>
    <s v="No"/>
    <m/>
    <m/>
    <m/>
    <m/>
    <m/>
    <s v="Yes"/>
    <m/>
    <m/>
    <s v="Teleconferencing;"/>
    <m/>
    <m/>
    <s v="None;"/>
    <m/>
    <m/>
    <m/>
    <m/>
    <m/>
    <m/>
    <m/>
    <s v="Agree"/>
    <m/>
    <m/>
    <s v="Disagree"/>
    <m/>
    <m/>
    <s v="Agree"/>
    <m/>
    <m/>
    <s v="Agree"/>
    <m/>
    <m/>
    <s v="Agree"/>
    <m/>
    <m/>
    <s v="Agree"/>
    <m/>
    <m/>
    <s v="Agree"/>
    <m/>
    <m/>
    <x v="1"/>
    <m/>
    <m/>
    <x v="1"/>
    <m/>
    <m/>
    <x v="0"/>
    <m/>
    <m/>
    <x v="0"/>
    <m/>
    <m/>
    <x v="0"/>
    <m/>
    <m/>
    <m/>
    <m/>
    <m/>
  </r>
  <r>
    <n v="48"/>
    <d v="2020-04-08T19:43:06"/>
    <d v="2020-04-08T19:49:19"/>
    <s v="anonymous"/>
    <m/>
    <m/>
    <m/>
    <m/>
    <x v="0"/>
    <m/>
    <m/>
    <x v="1"/>
    <m/>
    <m/>
    <m/>
    <m/>
    <m/>
    <s v="Laptop;Smartphone;"/>
    <m/>
    <m/>
    <s v="No"/>
    <m/>
    <m/>
    <s v="Corporate assets"/>
    <m/>
    <m/>
    <s v="Yes, fully"/>
    <m/>
    <m/>
    <s v="Password protection;Two-factor authentication;Automatic screen lock;Antivirus software installed;"/>
    <m/>
    <m/>
    <s v="Using VPN "/>
    <m/>
    <m/>
    <m/>
    <m/>
    <m/>
    <s v="Yes"/>
    <m/>
    <m/>
    <s v="Instructions available to the corporate portal or website;"/>
    <m/>
    <m/>
    <s v="Yes"/>
    <m/>
    <m/>
    <s v="Document management;"/>
    <m/>
    <m/>
    <s v="Phishing;Spyware/Virus infection;"/>
    <m/>
    <m/>
    <m/>
    <m/>
    <m/>
    <m/>
    <m/>
    <s v="Strongly agree"/>
    <m/>
    <m/>
    <s v="Agree"/>
    <m/>
    <m/>
    <s v="Agree"/>
    <m/>
    <m/>
    <s v="Agree"/>
    <m/>
    <m/>
    <s v="Strongly agree"/>
    <m/>
    <m/>
    <s v="Agree"/>
    <m/>
    <m/>
    <s v="Strongly agree"/>
    <m/>
    <m/>
    <x v="1"/>
    <m/>
    <m/>
    <x v="5"/>
    <m/>
    <m/>
    <x v="5"/>
    <m/>
    <m/>
    <x v="5"/>
    <m/>
    <m/>
    <x v="2"/>
    <m/>
    <m/>
    <m/>
    <m/>
    <m/>
  </r>
  <r>
    <n v="49"/>
    <d v="2020-04-08T20:05:57"/>
    <d v="2020-04-08T20:08:37"/>
    <s v="anonymous"/>
    <m/>
    <m/>
    <m/>
    <m/>
    <x v="0"/>
    <m/>
    <m/>
    <x v="0"/>
    <m/>
    <m/>
    <m/>
    <m/>
    <m/>
    <s v="Laptop;Smartphone;"/>
    <m/>
    <m/>
    <s v="No"/>
    <m/>
    <m/>
    <s v="Personal assets"/>
    <m/>
    <m/>
    <m/>
    <m/>
    <m/>
    <s v="Password protection;Antivirus software installed;Antispam software installed;"/>
    <m/>
    <m/>
    <s v="Direct access"/>
    <m/>
    <m/>
    <m/>
    <m/>
    <m/>
    <s v="No"/>
    <m/>
    <m/>
    <m/>
    <m/>
    <m/>
    <s v="No"/>
    <m/>
    <m/>
    <m/>
    <m/>
    <m/>
    <s v="None;"/>
    <m/>
    <m/>
    <m/>
    <m/>
    <m/>
    <m/>
    <m/>
    <s v="Agree"/>
    <m/>
    <m/>
    <s v="Strongly agree"/>
    <m/>
    <m/>
    <s v="Strongly agree"/>
    <m/>
    <m/>
    <s v="Strongly agree"/>
    <m/>
    <m/>
    <s v="Strongly agree"/>
    <m/>
    <m/>
    <s v="Strongly agree"/>
    <m/>
    <m/>
    <s v="Agree"/>
    <m/>
    <m/>
    <x v="1"/>
    <m/>
    <m/>
    <x v="3"/>
    <m/>
    <m/>
    <x v="5"/>
    <m/>
    <m/>
    <x v="6"/>
    <m/>
    <m/>
    <x v="3"/>
    <m/>
    <m/>
    <m/>
    <m/>
    <m/>
  </r>
  <r>
    <n v="50"/>
    <d v="2020-04-09T00:57:54"/>
    <d v="2020-04-09T01:21:23"/>
    <s v="anonymous"/>
    <m/>
    <m/>
    <m/>
    <m/>
    <x v="0"/>
    <m/>
    <m/>
    <x v="1"/>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s v="Yes, partly"/>
    <m/>
    <m/>
    <s v="Password protection;Automatic screen lock;Hard disk encryption;Antivirus software installed;"/>
    <m/>
    <m/>
    <s v="Using VPN "/>
    <m/>
    <m/>
    <m/>
    <m/>
    <m/>
    <s v="No"/>
    <m/>
    <m/>
    <m/>
    <m/>
    <m/>
    <s v="No"/>
    <m/>
    <m/>
    <m/>
    <m/>
    <m/>
    <s v="None;"/>
    <m/>
    <m/>
    <m/>
    <m/>
    <m/>
    <m/>
    <m/>
    <s v="Agree"/>
    <m/>
    <m/>
    <s v="Disagree"/>
    <m/>
    <m/>
    <s v="Agree"/>
    <m/>
    <m/>
    <s v="Strongly agree"/>
    <m/>
    <m/>
    <s v="Agree"/>
    <m/>
    <m/>
    <s v="Undecided"/>
    <m/>
    <m/>
    <s v="Strongly agree"/>
    <m/>
    <m/>
    <x v="1"/>
    <m/>
    <m/>
    <x v="0"/>
    <m/>
    <m/>
    <x v="3"/>
    <m/>
    <m/>
    <x v="0"/>
    <m/>
    <m/>
    <x v="2"/>
    <m/>
    <m/>
    <s v="I prefer to work effectively with ALL my colleagues in the office in a few months from now, and let's sacrifice a little efficiency today"/>
    <m/>
    <m/>
  </r>
  <r>
    <n v="51"/>
    <d v="2020-04-09T09:20:14"/>
    <d v="2020-04-09T09:29:17"/>
    <s v="anonymous"/>
    <m/>
    <m/>
    <m/>
    <m/>
    <x v="0"/>
    <m/>
    <m/>
    <x v="1"/>
    <m/>
    <m/>
    <m/>
    <m/>
    <m/>
    <s v="Laptop;"/>
    <m/>
    <m/>
    <s v="No"/>
    <m/>
    <m/>
    <s v="Corporate assets"/>
    <m/>
    <m/>
    <s v="Yes, fully"/>
    <m/>
    <m/>
    <s v="Two-factor authentication;Hard disk encryption;Antivirus software installed;"/>
    <m/>
    <m/>
    <s v="Using VPN "/>
    <m/>
    <m/>
    <m/>
    <m/>
    <m/>
    <s v="No"/>
    <m/>
    <m/>
    <m/>
    <m/>
    <m/>
    <s v="Yes"/>
    <m/>
    <m/>
    <s v="Scheduling;Real-time chatting;Teleconferencing;"/>
    <m/>
    <m/>
    <s v="None;"/>
    <m/>
    <m/>
    <m/>
    <m/>
    <m/>
    <m/>
    <m/>
    <s v="Undecided"/>
    <m/>
    <m/>
    <s v="Disagree"/>
    <m/>
    <m/>
    <s v="Agree"/>
    <m/>
    <m/>
    <s v="Agree"/>
    <m/>
    <m/>
    <s v="Strongly disagree"/>
    <m/>
    <m/>
    <s v="Agree"/>
    <m/>
    <m/>
    <s v="Disagree"/>
    <m/>
    <m/>
    <x v="0"/>
    <m/>
    <m/>
    <x v="0"/>
    <m/>
    <m/>
    <x v="7"/>
    <m/>
    <m/>
    <x v="0"/>
    <m/>
    <m/>
    <x v="3"/>
    <m/>
    <m/>
    <m/>
    <m/>
    <m/>
  </r>
  <r>
    <n v="52"/>
    <d v="2020-04-09T10:16:23"/>
    <d v="2020-04-09T10:50:17"/>
    <s v="anonymous"/>
    <m/>
    <m/>
    <m/>
    <m/>
    <x v="0"/>
    <m/>
    <m/>
    <x v="0"/>
    <m/>
    <m/>
    <m/>
    <m/>
    <m/>
    <s v="Desktop;"/>
    <m/>
    <m/>
    <s v="No"/>
    <m/>
    <m/>
    <s v="Corporate assets"/>
    <m/>
    <m/>
    <s v="Yes, partly"/>
    <m/>
    <m/>
    <s v="Password protection;Automatic screen lock;Hard disk encryption;Antivirus software installed;"/>
    <m/>
    <m/>
    <s v="Direct access"/>
    <m/>
    <m/>
    <m/>
    <m/>
    <m/>
    <s v="No"/>
    <m/>
    <m/>
    <m/>
    <m/>
    <m/>
    <s v="Yes"/>
    <m/>
    <m/>
    <s v="Document management;Real-time document co-authoring;Real-time chatting;Teleconferencing;"/>
    <m/>
    <m/>
    <s v="None;"/>
    <m/>
    <m/>
    <m/>
    <m/>
    <m/>
    <m/>
    <m/>
    <s v="Undecided"/>
    <m/>
    <m/>
    <s v="Undecided"/>
    <m/>
    <m/>
    <s v="Agree"/>
    <m/>
    <m/>
    <s v="Agree"/>
    <m/>
    <m/>
    <s v="Undecided"/>
    <m/>
    <m/>
    <s v="Disagree"/>
    <m/>
    <m/>
    <s v="Agree"/>
    <m/>
    <m/>
    <x v="4"/>
    <m/>
    <m/>
    <x v="0"/>
    <m/>
    <m/>
    <x v="3"/>
    <m/>
    <m/>
    <x v="0"/>
    <m/>
    <m/>
    <x v="2"/>
    <m/>
    <m/>
    <m/>
    <m/>
    <m/>
  </r>
  <r>
    <n v="53"/>
    <d v="2020-04-09T11:55:48"/>
    <d v="2020-04-09T11:58:54"/>
    <s v="anonymous"/>
    <m/>
    <m/>
    <m/>
    <m/>
    <x v="0"/>
    <m/>
    <m/>
    <x v="0"/>
    <m/>
    <m/>
    <m/>
    <m/>
    <m/>
    <s v="Laptop;"/>
    <m/>
    <m/>
    <s v="No"/>
    <m/>
    <m/>
    <s v="Corporate assets"/>
    <m/>
    <m/>
    <s v="Yes, partly"/>
    <m/>
    <m/>
    <s v="Password protection;Antivirus software installed;"/>
    <m/>
    <m/>
    <s v="No Access"/>
    <m/>
    <m/>
    <m/>
    <m/>
    <m/>
    <s v="No"/>
    <m/>
    <m/>
    <m/>
    <m/>
    <m/>
    <s v="No"/>
    <m/>
    <m/>
    <m/>
    <m/>
    <m/>
    <s v="Phishing;"/>
    <m/>
    <m/>
    <m/>
    <m/>
    <m/>
    <m/>
    <m/>
    <s v="Strongly agree"/>
    <m/>
    <m/>
    <s v="Undecided"/>
    <m/>
    <m/>
    <s v="Agree"/>
    <m/>
    <m/>
    <s v="Agree"/>
    <m/>
    <m/>
    <s v="Undecided"/>
    <m/>
    <m/>
    <s v="Agree"/>
    <m/>
    <m/>
    <s v="Undecided"/>
    <m/>
    <m/>
    <x v="1"/>
    <m/>
    <m/>
    <x v="0"/>
    <m/>
    <m/>
    <x v="2"/>
    <m/>
    <m/>
    <x v="0"/>
    <m/>
    <m/>
    <x v="2"/>
    <m/>
    <m/>
    <m/>
    <m/>
    <m/>
  </r>
  <r>
    <n v="54"/>
    <d v="2020-04-09T12:02:50"/>
    <d v="2020-04-09T12:05:14"/>
    <s v="anonymous"/>
    <m/>
    <m/>
    <m/>
    <m/>
    <x v="0"/>
    <m/>
    <m/>
    <x v="0"/>
    <m/>
    <m/>
    <m/>
    <m/>
    <m/>
    <s v="Desktop;Laptop;"/>
    <m/>
    <m/>
    <s v="No"/>
    <m/>
    <m/>
    <s v="Personal assets"/>
    <m/>
    <m/>
    <m/>
    <m/>
    <m/>
    <s v="Password protection;Automatic screen lock;Antivirus software installed;"/>
    <m/>
    <m/>
    <s v="Using VPN "/>
    <m/>
    <m/>
    <m/>
    <m/>
    <m/>
    <s v="No"/>
    <m/>
    <m/>
    <m/>
    <m/>
    <m/>
    <s v="No"/>
    <m/>
    <m/>
    <m/>
    <m/>
    <m/>
    <s v="Phishing;"/>
    <m/>
    <m/>
    <m/>
    <m/>
    <m/>
    <m/>
    <m/>
    <s v="Undecided"/>
    <m/>
    <m/>
    <s v="Undecided"/>
    <m/>
    <m/>
    <s v="Disagree"/>
    <m/>
    <m/>
    <s v="Strongly agree"/>
    <m/>
    <m/>
    <s v="Strongly agree"/>
    <m/>
    <m/>
    <s v="Strongly agree"/>
    <m/>
    <m/>
    <s v="Agree"/>
    <m/>
    <m/>
    <x v="3"/>
    <m/>
    <m/>
    <x v="3"/>
    <m/>
    <m/>
    <x v="3"/>
    <m/>
    <m/>
    <x v="0"/>
    <m/>
    <m/>
    <x v="0"/>
    <m/>
    <m/>
    <m/>
    <m/>
    <m/>
  </r>
  <r>
    <n v="55"/>
    <d v="2020-04-09T11:54:49"/>
    <d v="2020-04-09T12:14:30"/>
    <s v="anonymous"/>
    <m/>
    <m/>
    <m/>
    <m/>
    <x v="0"/>
    <m/>
    <m/>
    <x v="1"/>
    <m/>
    <m/>
    <s v="HR team gave us all needed information regarding the rules we have to be align with in order to be safe and to reduce the possibility of spread the virus (even if we work from home) "/>
    <m/>
    <m/>
    <s v="Desktop;Laptop;"/>
    <m/>
    <m/>
    <s v="No"/>
    <m/>
    <m/>
    <s v="Corporate assets"/>
    <m/>
    <m/>
    <s v="No"/>
    <m/>
    <m/>
    <s v="None of the above;"/>
    <m/>
    <m/>
    <s v="Direct access"/>
    <m/>
    <m/>
    <m/>
    <m/>
    <m/>
    <s v="No"/>
    <m/>
    <m/>
    <m/>
    <m/>
    <m/>
    <s v="No"/>
    <m/>
    <m/>
    <m/>
    <m/>
    <m/>
    <s v="None;"/>
    <m/>
    <m/>
    <m/>
    <m/>
    <m/>
    <m/>
    <m/>
    <s v="Undecided"/>
    <m/>
    <m/>
    <s v="Undecided"/>
    <m/>
    <m/>
    <s v="Agree"/>
    <m/>
    <m/>
    <s v="Agree"/>
    <m/>
    <m/>
    <s v="Agree"/>
    <m/>
    <m/>
    <s v="Undecided"/>
    <m/>
    <m/>
    <s v="Agree"/>
    <m/>
    <m/>
    <x v="3"/>
    <m/>
    <m/>
    <x v="3"/>
    <m/>
    <m/>
    <x v="5"/>
    <m/>
    <m/>
    <x v="7"/>
    <m/>
    <m/>
    <x v="0"/>
    <m/>
    <m/>
    <m/>
    <m/>
    <m/>
  </r>
  <r>
    <n v="56"/>
    <d v="2020-04-09T12:10:47"/>
    <d v="2020-04-09T12:25:19"/>
    <s v="anonymous"/>
    <m/>
    <m/>
    <m/>
    <m/>
    <x v="1"/>
    <m/>
    <m/>
    <x v="0"/>
    <m/>
    <m/>
    <m/>
    <m/>
    <m/>
    <s v="Laptop;Smartphone;"/>
    <m/>
    <m/>
    <s v="No"/>
    <m/>
    <m/>
    <s v="Personal assets"/>
    <m/>
    <m/>
    <m/>
    <m/>
    <m/>
    <s v="Password protection;Antivirus software installed;"/>
    <m/>
    <m/>
    <s v="Other"/>
    <m/>
    <m/>
    <s v="mail, portable USB"/>
    <m/>
    <m/>
    <s v="No"/>
    <m/>
    <m/>
    <m/>
    <m/>
    <m/>
    <s v="No"/>
    <m/>
    <m/>
    <m/>
    <m/>
    <m/>
    <s v="None;"/>
    <m/>
    <m/>
    <m/>
    <m/>
    <m/>
    <m/>
    <m/>
    <s v="Strongly agree"/>
    <m/>
    <m/>
    <s v="Undecided"/>
    <m/>
    <m/>
    <s v="Agree"/>
    <m/>
    <m/>
    <s v="Disagree"/>
    <m/>
    <m/>
    <s v="Agree"/>
    <m/>
    <m/>
    <s v="Agree"/>
    <m/>
    <m/>
    <s v="Agree"/>
    <m/>
    <m/>
    <x v="1"/>
    <m/>
    <m/>
    <x v="0"/>
    <m/>
    <m/>
    <x v="6"/>
    <m/>
    <m/>
    <x v="0"/>
    <m/>
    <m/>
    <x v="3"/>
    <m/>
    <m/>
    <m/>
    <m/>
    <m/>
  </r>
  <r>
    <n v="57"/>
    <d v="2020-04-09T12:54:25"/>
    <d v="2020-04-09T12:58:12"/>
    <s v="anonymous"/>
    <m/>
    <m/>
    <m/>
    <m/>
    <x v="0"/>
    <m/>
    <m/>
    <x v="0"/>
    <m/>
    <m/>
    <m/>
    <m/>
    <m/>
    <s v="Laptop;Smartphone;"/>
    <m/>
    <m/>
    <s v="Yes"/>
    <m/>
    <m/>
    <s v="Corporate assets"/>
    <m/>
    <m/>
    <s v="Yes, fully"/>
    <m/>
    <m/>
    <s v="Password protection;Hard disk encryption;Antispam software installed;"/>
    <m/>
    <m/>
    <s v="Using VPN "/>
    <m/>
    <m/>
    <m/>
    <m/>
    <m/>
    <s v="No"/>
    <m/>
    <m/>
    <m/>
    <m/>
    <m/>
    <s v="Yes"/>
    <m/>
    <m/>
    <s v="Document management;Project/Workflow/Task management;Scheduling;Real-time chatting;"/>
    <m/>
    <m/>
    <s v="None;"/>
    <m/>
    <m/>
    <m/>
    <m/>
    <m/>
    <m/>
    <m/>
    <s v="Agree"/>
    <m/>
    <m/>
    <s v="Strongly agree"/>
    <m/>
    <m/>
    <s v="Strongly agree"/>
    <m/>
    <m/>
    <s v="Undecided"/>
    <m/>
    <m/>
    <s v="Strongly agree"/>
    <m/>
    <m/>
    <s v="Undecided"/>
    <m/>
    <m/>
    <s v="Strongly agree"/>
    <m/>
    <m/>
    <x v="0"/>
    <m/>
    <m/>
    <x v="3"/>
    <m/>
    <m/>
    <x v="3"/>
    <m/>
    <m/>
    <x v="0"/>
    <m/>
    <m/>
    <x v="3"/>
    <m/>
    <m/>
    <m/>
    <m/>
    <m/>
  </r>
  <r>
    <n v="58"/>
    <d v="2020-04-09T13:08:06"/>
    <d v="2020-04-09T13:12:31"/>
    <s v="anonymous"/>
    <m/>
    <m/>
    <m/>
    <m/>
    <x v="1"/>
    <m/>
    <m/>
    <x v="0"/>
    <m/>
    <m/>
    <m/>
    <m/>
    <m/>
    <s v="Laptop;Smartphone;"/>
    <m/>
    <m/>
    <s v="Yes"/>
    <m/>
    <m/>
    <s v="Corporate assets"/>
    <m/>
    <m/>
    <s v="Yes, partly"/>
    <m/>
    <m/>
    <s v="Password protection;Automatic screen lock;"/>
    <m/>
    <m/>
    <s v="Using 3rd party cloud solutions (e.g. G Cloud, Microsoft 365)"/>
    <m/>
    <m/>
    <m/>
    <m/>
    <m/>
    <s v="No"/>
    <m/>
    <m/>
    <m/>
    <m/>
    <m/>
    <s v="No"/>
    <m/>
    <m/>
    <m/>
    <m/>
    <m/>
    <s v="None;"/>
    <m/>
    <m/>
    <m/>
    <m/>
    <m/>
    <m/>
    <m/>
    <s v="Undecided"/>
    <m/>
    <m/>
    <s v="Agree"/>
    <m/>
    <m/>
    <s v="Disagree"/>
    <m/>
    <m/>
    <s v="Agree"/>
    <m/>
    <m/>
    <s v="Agree"/>
    <m/>
    <m/>
    <s v="Undecided"/>
    <m/>
    <m/>
    <s v="Agree"/>
    <m/>
    <m/>
    <x v="0"/>
    <m/>
    <m/>
    <x v="0"/>
    <m/>
    <m/>
    <x v="5"/>
    <m/>
    <m/>
    <x v="8"/>
    <m/>
    <m/>
    <x v="3"/>
    <m/>
    <m/>
    <m/>
    <m/>
    <m/>
  </r>
  <r>
    <n v="59"/>
    <d v="2020-04-09T13:15:55"/>
    <d v="2020-04-09T13:20:01"/>
    <s v="anonymous"/>
    <m/>
    <m/>
    <m/>
    <m/>
    <x v="0"/>
    <m/>
    <m/>
    <x v="0"/>
    <m/>
    <m/>
    <m/>
    <m/>
    <m/>
    <s v="Laptop;"/>
    <m/>
    <m/>
    <s v="No"/>
    <m/>
    <m/>
    <s v="Corporate assets"/>
    <m/>
    <m/>
    <s v="Yes, fully"/>
    <m/>
    <m/>
    <s v="Password protection;Antivirus software installed;"/>
    <m/>
    <m/>
    <s v="Using VPN "/>
    <m/>
    <m/>
    <m/>
    <m/>
    <m/>
    <s v="Yes"/>
    <m/>
    <m/>
    <s v="Instructions available to the corporate portal or website;"/>
    <m/>
    <m/>
    <s v="Yes"/>
    <m/>
    <m/>
    <s v="Teleconferencing;"/>
    <m/>
    <m/>
    <s v="None;"/>
    <m/>
    <m/>
    <m/>
    <m/>
    <m/>
    <m/>
    <m/>
    <s v="Agree"/>
    <m/>
    <m/>
    <s v="Agree"/>
    <m/>
    <m/>
    <s v="Agree"/>
    <m/>
    <m/>
    <s v="Strongly agree"/>
    <m/>
    <m/>
    <s v="Strongly agree"/>
    <m/>
    <m/>
    <s v="Strongly agree"/>
    <m/>
    <m/>
    <s v="Strongly agree"/>
    <m/>
    <m/>
    <x v="2"/>
    <m/>
    <m/>
    <x v="0"/>
    <m/>
    <m/>
    <x v="3"/>
    <m/>
    <m/>
    <x v="0"/>
    <m/>
    <m/>
    <x v="2"/>
    <m/>
    <m/>
    <m/>
    <m/>
    <m/>
  </r>
  <r>
    <n v="60"/>
    <d v="2020-04-09T17:02:30"/>
    <d v="2020-04-09T17:03:41"/>
    <s v="anonymous"/>
    <m/>
    <m/>
    <m/>
    <m/>
    <x v="0"/>
    <m/>
    <m/>
    <x v="0"/>
    <m/>
    <m/>
    <m/>
    <m/>
    <m/>
    <s v="Laptop;"/>
    <m/>
    <m/>
    <s v="No"/>
    <m/>
    <m/>
    <s v="Personal assets"/>
    <m/>
    <m/>
    <m/>
    <m/>
    <m/>
    <s v="Password protection;Automatic screen lock;Antivirus software installed;Antispam software installed;"/>
    <m/>
    <m/>
    <s v="Using 3rd party cloud solutions (e.g. G Cloud, Microsoft 365)"/>
    <m/>
    <m/>
    <m/>
    <m/>
    <m/>
    <s v="No"/>
    <m/>
    <m/>
    <m/>
    <m/>
    <m/>
    <s v="No"/>
    <m/>
    <m/>
    <m/>
    <m/>
    <m/>
    <s v="Phishing;Data loss;"/>
    <m/>
    <m/>
    <m/>
    <m/>
    <m/>
    <m/>
    <m/>
    <s v="Agree"/>
    <m/>
    <m/>
    <s v="Agree"/>
    <m/>
    <m/>
    <s v="Undecided"/>
    <m/>
    <m/>
    <s v="Disagree"/>
    <m/>
    <m/>
    <s v="Strongly disagree"/>
    <m/>
    <m/>
    <s v="Undecided"/>
    <m/>
    <m/>
    <s v="Strongly disagree"/>
    <m/>
    <m/>
    <x v="4"/>
    <m/>
    <m/>
    <x v="3"/>
    <m/>
    <m/>
    <x v="4"/>
    <m/>
    <m/>
    <x v="0"/>
    <m/>
    <m/>
    <x v="3"/>
    <m/>
    <m/>
    <m/>
    <m/>
    <m/>
  </r>
  <r>
    <n v="61"/>
    <d v="2020-04-09T17:34:14"/>
    <d v="2020-04-09T17:39:29"/>
    <s v="anonymous"/>
    <m/>
    <m/>
    <m/>
    <m/>
    <x v="0"/>
    <m/>
    <m/>
    <x v="1"/>
    <m/>
    <m/>
    <m/>
    <m/>
    <m/>
    <s v="Desktop;"/>
    <m/>
    <m/>
    <s v="No"/>
    <m/>
    <m/>
    <s v="Corporate assets"/>
    <m/>
    <m/>
    <s v="Yes, fully"/>
    <m/>
    <m/>
    <s v="Password protection;Automatic screen lock;Antivirus software installed;"/>
    <m/>
    <m/>
    <s v="Using VPN "/>
    <m/>
    <m/>
    <m/>
    <m/>
    <m/>
    <s v="Yes"/>
    <m/>
    <m/>
    <s v="Instructions provided via email;"/>
    <m/>
    <m/>
    <s v="No"/>
    <m/>
    <m/>
    <m/>
    <m/>
    <m/>
    <s v="Phishing;Hacking;"/>
    <m/>
    <m/>
    <m/>
    <m/>
    <m/>
    <m/>
    <m/>
    <s v="Agree"/>
    <m/>
    <m/>
    <s v="Agree"/>
    <m/>
    <m/>
    <s v="Strongly agree"/>
    <m/>
    <m/>
    <s v="Strongly agree"/>
    <m/>
    <m/>
    <s v="Strongly agree"/>
    <m/>
    <m/>
    <s v="Strongly agree"/>
    <m/>
    <m/>
    <s v="Strongly agree"/>
    <m/>
    <m/>
    <x v="2"/>
    <m/>
    <m/>
    <x v="0"/>
    <m/>
    <m/>
    <x v="3"/>
    <m/>
    <m/>
    <x v="0"/>
    <m/>
    <m/>
    <x v="2"/>
    <m/>
    <m/>
    <m/>
    <m/>
    <m/>
  </r>
  <r>
    <n v="62"/>
    <d v="2020-04-09T17:40:52"/>
    <d v="2020-04-09T17:43:28"/>
    <s v="anonymous"/>
    <m/>
    <m/>
    <m/>
    <m/>
    <x v="0"/>
    <m/>
    <m/>
    <x v="1"/>
    <m/>
    <m/>
    <m/>
    <m/>
    <m/>
    <s v="Laptop;"/>
    <m/>
    <m/>
    <s v="Yes"/>
    <m/>
    <m/>
    <s v="Personal assets"/>
    <m/>
    <m/>
    <m/>
    <m/>
    <m/>
    <s v="None of the above;"/>
    <m/>
    <m/>
    <s v="Other"/>
    <m/>
    <m/>
    <s v="I don't want to describe"/>
    <m/>
    <m/>
    <s v="No"/>
    <m/>
    <m/>
    <m/>
    <m/>
    <m/>
    <s v="Yes"/>
    <m/>
    <m/>
    <s v="Other;"/>
    <m/>
    <m/>
    <s v="None;"/>
    <m/>
    <m/>
    <s v="No"/>
    <m/>
    <m/>
    <m/>
    <m/>
    <s v="Agree"/>
    <m/>
    <m/>
    <s v="Agree"/>
    <m/>
    <m/>
    <s v="Agree"/>
    <m/>
    <m/>
    <s v="Agree"/>
    <m/>
    <m/>
    <s v="Agree"/>
    <m/>
    <m/>
    <s v="Undecided"/>
    <m/>
    <m/>
    <s v="Strongly agree"/>
    <m/>
    <m/>
    <x v="5"/>
    <m/>
    <m/>
    <x v="7"/>
    <m/>
    <m/>
    <x v="5"/>
    <m/>
    <m/>
    <x v="9"/>
    <m/>
    <m/>
    <x v="3"/>
    <m/>
    <m/>
    <m/>
    <m/>
    <m/>
  </r>
  <r>
    <n v="63"/>
    <d v="2020-04-09T17:43:10"/>
    <d v="2020-04-09T17:46:02"/>
    <s v="anonymous"/>
    <m/>
    <m/>
    <m/>
    <m/>
    <x v="0"/>
    <m/>
    <m/>
    <x v="1"/>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s v="Ransomware;Hacking;"/>
    <m/>
    <m/>
    <m/>
    <m/>
    <m/>
    <m/>
    <m/>
    <s v="Disagree"/>
    <m/>
    <m/>
    <s v="Undecided"/>
    <m/>
    <m/>
    <s v="Disagree"/>
    <m/>
    <m/>
    <s v="Agree"/>
    <m/>
    <m/>
    <s v="Agree"/>
    <m/>
    <m/>
    <s v="Agree"/>
    <m/>
    <m/>
    <s v="Strongly agree"/>
    <m/>
    <m/>
    <x v="1"/>
    <m/>
    <m/>
    <x v="1"/>
    <m/>
    <m/>
    <x v="0"/>
    <m/>
    <m/>
    <x v="0"/>
    <m/>
    <m/>
    <x v="1"/>
    <m/>
    <m/>
    <m/>
    <m/>
    <m/>
  </r>
  <r>
    <n v="64"/>
    <d v="2020-04-09T17:50:42"/>
    <d v="2020-04-09T17:53:38"/>
    <s v="anonymous"/>
    <m/>
    <m/>
    <m/>
    <m/>
    <x v="0"/>
    <m/>
    <m/>
    <x v="0"/>
    <m/>
    <m/>
    <m/>
    <m/>
    <m/>
    <s v="Desktop;"/>
    <m/>
    <m/>
    <s v="No"/>
    <m/>
    <m/>
    <s v="Personal assets"/>
    <m/>
    <m/>
    <m/>
    <m/>
    <m/>
    <s v="Password protection;"/>
    <m/>
    <m/>
    <s v="Using VPN "/>
    <m/>
    <m/>
    <m/>
    <m/>
    <m/>
    <s v="No"/>
    <m/>
    <m/>
    <m/>
    <m/>
    <m/>
    <s v="No"/>
    <m/>
    <m/>
    <m/>
    <m/>
    <m/>
    <s v="Ransomware;"/>
    <m/>
    <m/>
    <m/>
    <m/>
    <m/>
    <m/>
    <m/>
    <s v="Agree"/>
    <m/>
    <m/>
    <s v="Agree"/>
    <m/>
    <m/>
    <s v="Disagree"/>
    <m/>
    <m/>
    <s v="Strongly agree"/>
    <m/>
    <m/>
    <s v="Undecided"/>
    <m/>
    <m/>
    <s v="Strongly agree"/>
    <m/>
    <m/>
    <s v="Strongly agree"/>
    <m/>
    <m/>
    <x v="0"/>
    <m/>
    <m/>
    <x v="0"/>
    <m/>
    <m/>
    <x v="0"/>
    <m/>
    <m/>
    <x v="0"/>
    <m/>
    <m/>
    <x v="0"/>
    <m/>
    <m/>
    <m/>
    <m/>
    <m/>
  </r>
  <r>
    <n v="65"/>
    <d v="2020-04-09T18:42:06"/>
    <d v="2020-04-09T18:51:32"/>
    <s v="anonymous"/>
    <m/>
    <m/>
    <m/>
    <m/>
    <x v="0"/>
    <m/>
    <m/>
    <x v="1"/>
    <m/>
    <m/>
    <s v="Use VPN"/>
    <m/>
    <m/>
    <s v="Desktop;Laptop;"/>
    <m/>
    <m/>
    <s v="No"/>
    <m/>
    <m/>
    <s v="Corporate assets"/>
    <m/>
    <m/>
    <s v="Yes, fully"/>
    <m/>
    <m/>
    <s v="Password protection;Automatic screen lock;Antivirus software installed;"/>
    <m/>
    <m/>
    <s v="Using VPN "/>
    <m/>
    <m/>
    <m/>
    <m/>
    <m/>
    <s v="No"/>
    <m/>
    <m/>
    <m/>
    <m/>
    <m/>
    <s v="No"/>
    <m/>
    <m/>
    <m/>
    <m/>
    <m/>
    <s v="None;"/>
    <m/>
    <m/>
    <m/>
    <m/>
    <m/>
    <m/>
    <m/>
    <s v="Strongly agree"/>
    <m/>
    <m/>
    <s v="Strongly agree"/>
    <m/>
    <m/>
    <s v="Disagree"/>
    <m/>
    <m/>
    <s v="Strongly agree"/>
    <m/>
    <m/>
    <s v="Strongly agree"/>
    <m/>
    <m/>
    <s v="Strongly agree"/>
    <m/>
    <m/>
    <s v="Strongly agree"/>
    <m/>
    <m/>
    <x v="0"/>
    <m/>
    <m/>
    <x v="0"/>
    <m/>
    <m/>
    <x v="3"/>
    <m/>
    <m/>
    <x v="0"/>
    <m/>
    <m/>
    <x v="2"/>
    <m/>
    <m/>
    <m/>
    <m/>
    <m/>
  </r>
  <r>
    <n v="66"/>
    <d v="2020-04-09T19:27:00"/>
    <d v="2020-04-09T19:32:06"/>
    <s v="anonymous"/>
    <m/>
    <m/>
    <m/>
    <m/>
    <x v="1"/>
    <m/>
    <m/>
    <x v="1"/>
    <m/>
    <m/>
    <s v="Increase security of wireless network (WPA and password)_x000a_Extra careful with emails_x000a_Use of VPN connection only for work purposes"/>
    <m/>
    <m/>
    <s v="Laptop;"/>
    <m/>
    <m/>
    <s v="No"/>
    <m/>
    <m/>
    <s v="Corporate assets"/>
    <m/>
    <m/>
    <s v="Yes, fully"/>
    <m/>
    <m/>
    <s v="Password protection;Hard disk encryption;Antivirus software installed;Antispam software installed;"/>
    <m/>
    <m/>
    <s v="Using VPN "/>
    <m/>
    <m/>
    <m/>
    <m/>
    <m/>
    <s v="No"/>
    <m/>
    <m/>
    <m/>
    <m/>
    <m/>
    <s v="No"/>
    <m/>
    <m/>
    <m/>
    <m/>
    <m/>
    <s v="None;"/>
    <m/>
    <m/>
    <m/>
    <m/>
    <m/>
    <m/>
    <m/>
    <s v="Strongly disagree"/>
    <m/>
    <m/>
    <s v="Strongly disagree"/>
    <m/>
    <m/>
    <s v="Undecided"/>
    <m/>
    <m/>
    <s v="Agree"/>
    <m/>
    <m/>
    <s v="Strongly agree"/>
    <m/>
    <m/>
    <s v="Strongly agree"/>
    <m/>
    <m/>
    <s v="Strongly agree"/>
    <m/>
    <m/>
    <x v="1"/>
    <m/>
    <m/>
    <x v="1"/>
    <m/>
    <m/>
    <x v="4"/>
    <m/>
    <m/>
    <x v="0"/>
    <m/>
    <m/>
    <x v="3"/>
    <m/>
    <m/>
    <m/>
    <m/>
    <m/>
  </r>
  <r>
    <n v="67"/>
    <d v="2020-04-09T19:34:09"/>
    <d v="2020-04-09T19:39:23"/>
    <s v="anonymous"/>
    <m/>
    <m/>
    <m/>
    <m/>
    <x v="1"/>
    <m/>
    <m/>
    <x v="1"/>
    <m/>
    <m/>
    <s v="Connect to business  network using vpn"/>
    <m/>
    <m/>
    <s v="Laptop;Smartphone;"/>
    <m/>
    <m/>
    <s v="No"/>
    <m/>
    <m/>
    <s v="Personal assets"/>
    <m/>
    <m/>
    <m/>
    <m/>
    <m/>
    <s v="Password protection;Antivirus software installed;Antispam software installed;"/>
    <m/>
    <m/>
    <s v="Using VPN "/>
    <m/>
    <m/>
    <m/>
    <m/>
    <m/>
    <s v="No"/>
    <m/>
    <m/>
    <m/>
    <m/>
    <m/>
    <s v="Yes"/>
    <m/>
    <m/>
    <s v="Document management;Real-time document co-authoring;Project/Workflow/Task management;Scheduling;Real-time chatting;Teleconferencing;"/>
    <m/>
    <m/>
    <s v="Phishing;"/>
    <m/>
    <m/>
    <m/>
    <m/>
    <m/>
    <m/>
    <m/>
    <s v="Strongly agree"/>
    <m/>
    <m/>
    <s v="Strongly agree"/>
    <m/>
    <m/>
    <s v="Strongly agree"/>
    <m/>
    <m/>
    <s v="Strongly agree"/>
    <m/>
    <m/>
    <s v="Strongly agree"/>
    <m/>
    <m/>
    <s v="Agree"/>
    <m/>
    <m/>
    <s v="Strongly agree"/>
    <m/>
    <m/>
    <x v="1"/>
    <m/>
    <m/>
    <x v="1"/>
    <m/>
    <m/>
    <x v="0"/>
    <m/>
    <m/>
    <x v="0"/>
    <m/>
    <m/>
    <x v="3"/>
    <m/>
    <m/>
    <m/>
    <m/>
    <m/>
  </r>
  <r>
    <n v="68"/>
    <d v="2020-04-09T19:37:33"/>
    <d v="2020-04-09T19:42:18"/>
    <s v="anonymous"/>
    <m/>
    <m/>
    <m/>
    <m/>
    <x v="0"/>
    <m/>
    <m/>
    <x v="0"/>
    <m/>
    <m/>
    <m/>
    <m/>
    <m/>
    <s v="Desktop;Laptop;"/>
    <m/>
    <m/>
    <s v="No"/>
    <m/>
    <m/>
    <s v="Corporate assets"/>
    <m/>
    <m/>
    <s v="No"/>
    <m/>
    <m/>
    <s v="Antivirus software installed;"/>
    <m/>
    <m/>
    <s v="Using VPN "/>
    <m/>
    <m/>
    <m/>
    <m/>
    <m/>
    <s v="No"/>
    <m/>
    <m/>
    <m/>
    <m/>
    <m/>
    <s v="Yes"/>
    <m/>
    <m/>
    <s v="Real-time chatting;Teleconferencing;"/>
    <m/>
    <m/>
    <s v="None;"/>
    <m/>
    <m/>
    <m/>
    <m/>
    <m/>
    <m/>
    <m/>
    <s v="Undecided"/>
    <m/>
    <m/>
    <s v="Undecided"/>
    <m/>
    <m/>
    <s v="Disagree"/>
    <m/>
    <m/>
    <s v="Undecided"/>
    <m/>
    <m/>
    <s v="Disagree"/>
    <m/>
    <m/>
    <s v="Disagree"/>
    <m/>
    <m/>
    <s v="Disagree"/>
    <m/>
    <m/>
    <x v="1"/>
    <m/>
    <m/>
    <x v="1"/>
    <m/>
    <m/>
    <x v="2"/>
    <m/>
    <m/>
    <x v="0"/>
    <m/>
    <m/>
    <x v="2"/>
    <m/>
    <m/>
    <m/>
    <m/>
    <m/>
  </r>
  <r>
    <n v="69"/>
    <d v="2020-04-09T19:46:26"/>
    <d v="2020-04-09T19:53:39"/>
    <s v="anonymous"/>
    <m/>
    <m/>
    <m/>
    <m/>
    <x v="0"/>
    <m/>
    <m/>
    <x v="1"/>
    <m/>
    <m/>
    <s v="Use company approved communication tools for conference"/>
    <m/>
    <m/>
    <s v="Laptop;Smartphone;"/>
    <m/>
    <m/>
    <s v="No"/>
    <m/>
    <m/>
    <s v="Corporate assets"/>
    <m/>
    <m/>
    <s v="Yes, partly"/>
    <m/>
    <m/>
    <s v="Password protection;Hard disk encryption;Antivirus software installed;Antispam software installed;"/>
    <m/>
    <m/>
    <s v="Using VPN "/>
    <m/>
    <m/>
    <m/>
    <m/>
    <m/>
    <s v="No"/>
    <m/>
    <m/>
    <m/>
    <m/>
    <m/>
    <s v="Yes"/>
    <m/>
    <m/>
    <s v="Document management;Real-time document co-authoring;Real-time chatting;Teleconferencing;Other;"/>
    <m/>
    <m/>
    <s v="None;"/>
    <m/>
    <m/>
    <m/>
    <m/>
    <m/>
    <m/>
    <m/>
    <s v="Undecided"/>
    <m/>
    <m/>
    <s v="Agree"/>
    <m/>
    <m/>
    <s v="Disagree"/>
    <m/>
    <m/>
    <s v="Strongly agree"/>
    <m/>
    <m/>
    <s v="Strongly agree"/>
    <m/>
    <m/>
    <s v="Strongly agree"/>
    <m/>
    <m/>
    <s v="Strongly agree"/>
    <m/>
    <m/>
    <x v="2"/>
    <m/>
    <m/>
    <x v="3"/>
    <m/>
    <m/>
    <x v="7"/>
    <m/>
    <m/>
    <x v="0"/>
    <m/>
    <m/>
    <x v="3"/>
    <m/>
    <m/>
    <m/>
    <m/>
    <m/>
  </r>
  <r>
    <n v="70"/>
    <d v="2020-04-09T20:32:45"/>
    <d v="2020-04-09T20:36:11"/>
    <s v="anonymous"/>
    <m/>
    <m/>
    <m/>
    <m/>
    <x v="1"/>
    <m/>
    <m/>
    <x v="0"/>
    <m/>
    <m/>
    <m/>
    <m/>
    <m/>
    <s v="Laptop;Tablet;"/>
    <m/>
    <m/>
    <s v="No"/>
    <m/>
    <m/>
    <s v="Personal assets"/>
    <m/>
    <m/>
    <m/>
    <m/>
    <m/>
    <s v="Password protection;Antivirus software installed;"/>
    <m/>
    <m/>
    <s v="Other"/>
    <m/>
    <m/>
    <m/>
    <m/>
    <m/>
    <s v="No"/>
    <m/>
    <m/>
    <m/>
    <m/>
    <m/>
    <s v="Yes"/>
    <m/>
    <m/>
    <s v="Real-time chatting;Teleconferencing;"/>
    <m/>
    <m/>
    <s v="None;"/>
    <m/>
    <m/>
    <m/>
    <m/>
    <m/>
    <m/>
    <m/>
    <s v="Strongly disagree"/>
    <m/>
    <m/>
    <s v="Strongly disagree"/>
    <m/>
    <m/>
    <s v="Strongly disagree"/>
    <m/>
    <m/>
    <s v="Strongly disagree"/>
    <m/>
    <m/>
    <s v="Disagree"/>
    <m/>
    <m/>
    <s v="Agree"/>
    <m/>
    <m/>
    <s v="Disagree"/>
    <m/>
    <m/>
    <x v="1"/>
    <m/>
    <m/>
    <x v="3"/>
    <m/>
    <m/>
    <x v="8"/>
    <m/>
    <m/>
    <x v="0"/>
    <m/>
    <m/>
    <x v="3"/>
    <m/>
    <m/>
    <m/>
    <m/>
    <m/>
  </r>
  <r>
    <n v="71"/>
    <d v="2020-04-09T21:31:16"/>
    <d v="2020-04-09T21:36:40"/>
    <s v="anonymous"/>
    <m/>
    <m/>
    <m/>
    <m/>
    <x v="0"/>
    <m/>
    <m/>
    <x v="0"/>
    <m/>
    <m/>
    <m/>
    <m/>
    <m/>
    <s v="Laptop;"/>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s v="None;"/>
    <m/>
    <m/>
    <m/>
    <m/>
    <m/>
    <m/>
    <m/>
    <s v="Agree"/>
    <m/>
    <m/>
    <s v="Agree"/>
    <m/>
    <m/>
    <s v="Disagree"/>
    <m/>
    <m/>
    <s v="Agree"/>
    <m/>
    <m/>
    <s v="Disagree"/>
    <m/>
    <m/>
    <s v="Agree"/>
    <m/>
    <m/>
    <s v="Agree"/>
    <m/>
    <m/>
    <x v="1"/>
    <m/>
    <m/>
    <x v="1"/>
    <m/>
    <m/>
    <x v="3"/>
    <m/>
    <m/>
    <x v="0"/>
    <m/>
    <m/>
    <x v="2"/>
    <m/>
    <m/>
    <m/>
    <m/>
    <m/>
  </r>
  <r>
    <n v="72"/>
    <d v="2020-04-09T21:35:08"/>
    <d v="2020-04-09T21:39:09"/>
    <s v="anonymous"/>
    <m/>
    <m/>
    <m/>
    <m/>
    <x v="1"/>
    <m/>
    <m/>
    <x v="1"/>
    <m/>
    <m/>
    <s v="Connect only through VPN"/>
    <m/>
    <m/>
    <s v="Laptop;"/>
    <m/>
    <m/>
    <s v="Yes"/>
    <m/>
    <m/>
    <s v="Corporate assets"/>
    <m/>
    <m/>
    <s v="Yes, fully"/>
    <m/>
    <m/>
    <s v="Password protection;Automatic screen lock;"/>
    <m/>
    <m/>
    <s v="Using VPN "/>
    <m/>
    <m/>
    <m/>
    <m/>
    <m/>
    <s v="Yes"/>
    <m/>
    <m/>
    <s v="Instructions provided via email;"/>
    <m/>
    <m/>
    <s v="No"/>
    <m/>
    <m/>
    <m/>
    <m/>
    <m/>
    <s v="None;"/>
    <m/>
    <m/>
    <m/>
    <m/>
    <m/>
    <m/>
    <m/>
    <s v="Strongly disagree"/>
    <m/>
    <m/>
    <s v="Strongly disagree"/>
    <m/>
    <m/>
    <s v="Strongly disagree"/>
    <m/>
    <m/>
    <s v="Disagree"/>
    <m/>
    <m/>
    <s v="Disagree"/>
    <m/>
    <m/>
    <s v="Agree"/>
    <m/>
    <m/>
    <s v="Agree"/>
    <m/>
    <m/>
    <x v="0"/>
    <m/>
    <m/>
    <x v="0"/>
    <m/>
    <m/>
    <x v="9"/>
    <m/>
    <m/>
    <x v="0"/>
    <m/>
    <m/>
    <x v="3"/>
    <m/>
    <m/>
    <m/>
    <m/>
    <m/>
  </r>
  <r>
    <n v="73"/>
    <d v="2020-04-09T21:39:33"/>
    <d v="2020-04-09T21:42:49"/>
    <s v="anonymous"/>
    <m/>
    <m/>
    <m/>
    <m/>
    <x v="0"/>
    <m/>
    <m/>
    <x v="0"/>
    <m/>
    <m/>
    <m/>
    <m/>
    <m/>
    <s v="Laptop;"/>
    <m/>
    <m/>
    <s v="No"/>
    <m/>
    <m/>
    <s v="Corporate assets"/>
    <m/>
    <m/>
    <s v="Yes, partly"/>
    <m/>
    <m/>
    <s v="Password protection;Two-factor authentication;Automatic screen lock;Hard disk encryption;Antivirus software installed;Antispam software installed;"/>
    <m/>
    <m/>
    <s v="Using VPN "/>
    <m/>
    <m/>
    <m/>
    <m/>
    <m/>
    <s v="No"/>
    <m/>
    <m/>
    <m/>
    <m/>
    <m/>
    <s v="No"/>
    <m/>
    <m/>
    <m/>
    <m/>
    <m/>
    <s v="None;"/>
    <m/>
    <m/>
    <m/>
    <m/>
    <m/>
    <m/>
    <m/>
    <s v="Agree"/>
    <m/>
    <m/>
    <s v="Undecided"/>
    <m/>
    <m/>
    <s v="Agree"/>
    <m/>
    <m/>
    <s v="Agree"/>
    <m/>
    <m/>
    <s v="Undecided"/>
    <m/>
    <m/>
    <s v="Agree"/>
    <m/>
    <m/>
    <s v="Agree"/>
    <m/>
    <m/>
    <x v="0"/>
    <m/>
    <m/>
    <x v="0"/>
    <m/>
    <m/>
    <x v="3"/>
    <m/>
    <m/>
    <x v="0"/>
    <m/>
    <m/>
    <x v="2"/>
    <m/>
    <m/>
    <m/>
    <m/>
    <m/>
  </r>
  <r>
    <n v="74"/>
    <d v="2020-04-09T21:57:14"/>
    <d v="2020-04-09T22:07:59"/>
    <s v="anonymous"/>
    <m/>
    <m/>
    <m/>
    <m/>
    <x v="0"/>
    <m/>
    <m/>
    <x v="0"/>
    <m/>
    <m/>
    <m/>
    <m/>
    <m/>
    <s v="Laptop;"/>
    <m/>
    <m/>
    <s v="No"/>
    <m/>
    <m/>
    <s v="Corporate assets"/>
    <m/>
    <m/>
    <s v="Yes, partly"/>
    <m/>
    <m/>
    <s v="Two-factor authentication;Hard disk encryption;"/>
    <m/>
    <m/>
    <s v="Using VPN "/>
    <m/>
    <m/>
    <m/>
    <m/>
    <m/>
    <s v="No"/>
    <m/>
    <m/>
    <m/>
    <m/>
    <m/>
    <s v="No"/>
    <m/>
    <m/>
    <m/>
    <m/>
    <m/>
    <s v="None;"/>
    <m/>
    <m/>
    <s v="None"/>
    <m/>
    <m/>
    <m/>
    <m/>
    <s v="Strongly agree"/>
    <m/>
    <m/>
    <s v="Agree"/>
    <m/>
    <m/>
    <s v="Agree"/>
    <m/>
    <m/>
    <s v="Strongly disagree"/>
    <m/>
    <m/>
    <s v="Strongly agree"/>
    <m/>
    <m/>
    <s v="Strongly disagree"/>
    <m/>
    <m/>
    <s v="Strongly agree"/>
    <m/>
    <m/>
    <x v="1"/>
    <m/>
    <m/>
    <x v="0"/>
    <m/>
    <m/>
    <x v="3"/>
    <m/>
    <m/>
    <x v="0"/>
    <m/>
    <m/>
    <x v="2"/>
    <m/>
    <m/>
    <m/>
    <m/>
    <m/>
  </r>
  <r>
    <n v="75"/>
    <d v="2020-04-09T22:11:13"/>
    <d v="2020-04-09T22:14:00"/>
    <s v="anonymous"/>
    <m/>
    <m/>
    <m/>
    <m/>
    <x v="0"/>
    <m/>
    <m/>
    <x v="0"/>
    <m/>
    <m/>
    <m/>
    <m/>
    <m/>
    <s v="Laptop;"/>
    <m/>
    <m/>
    <s v="No"/>
    <m/>
    <m/>
    <s v="Corporate assets"/>
    <m/>
    <m/>
    <s v="Yes, fully"/>
    <m/>
    <m/>
    <s v="Password protec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s v="Scheduling;Real-time chatting;Teleconferencing;Other;"/>
    <m/>
    <m/>
    <s v="None;"/>
    <m/>
    <m/>
    <m/>
    <m/>
    <m/>
    <m/>
    <m/>
    <s v="Agree"/>
    <m/>
    <m/>
    <s v="Agree"/>
    <m/>
    <m/>
    <s v="Agree"/>
    <m/>
    <m/>
    <s v="Agree"/>
    <m/>
    <m/>
    <s v="Agree"/>
    <m/>
    <m/>
    <s v="Agree"/>
    <m/>
    <m/>
    <s v="Agree"/>
    <m/>
    <m/>
    <x v="1"/>
    <m/>
    <m/>
    <x v="0"/>
    <m/>
    <m/>
    <x v="3"/>
    <m/>
    <m/>
    <x v="0"/>
    <m/>
    <m/>
    <x v="2"/>
    <m/>
    <m/>
    <m/>
    <m/>
    <m/>
  </r>
  <r>
    <n v="76"/>
    <d v="2020-04-09T22:11:32"/>
    <d v="2020-04-09T22:15:18"/>
    <s v="anonymous"/>
    <m/>
    <m/>
    <m/>
    <m/>
    <x v="0"/>
    <m/>
    <m/>
    <x v="1"/>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s v="Document management;Real-time document co-authoring;Project/Workflow/Task management;Scheduling;Real-time chatting;Teleconferencing;"/>
    <m/>
    <m/>
    <s v="None;"/>
    <m/>
    <m/>
    <m/>
    <m/>
    <m/>
    <m/>
    <m/>
    <s v="Agree"/>
    <m/>
    <m/>
    <s v="Agree"/>
    <m/>
    <m/>
    <s v="Undecided"/>
    <m/>
    <m/>
    <s v="Agree"/>
    <m/>
    <m/>
    <s v="Agree"/>
    <m/>
    <m/>
    <s v="Undecided"/>
    <m/>
    <m/>
    <s v="Strongly agree"/>
    <m/>
    <m/>
    <x v="1"/>
    <m/>
    <m/>
    <x v="0"/>
    <m/>
    <m/>
    <x v="3"/>
    <m/>
    <m/>
    <x v="0"/>
    <m/>
    <m/>
    <x v="2"/>
    <m/>
    <m/>
    <m/>
    <m/>
    <m/>
  </r>
  <r>
    <n v="77"/>
    <d v="2020-04-09T22:19:04"/>
    <d v="2020-04-09T22:22:47"/>
    <s v="anonymous"/>
    <m/>
    <m/>
    <m/>
    <m/>
    <x v="0"/>
    <m/>
    <m/>
    <x v="1"/>
    <m/>
    <m/>
    <m/>
    <m/>
    <m/>
    <s v="Laptop;Smartphone;"/>
    <m/>
    <m/>
    <s v="No"/>
    <m/>
    <m/>
    <s v="Corporate assets"/>
    <m/>
    <m/>
    <s v="Yes, partly"/>
    <m/>
    <m/>
    <s v="Password protection;Two-factor authentication;Automatic screen lock;Hard disk encryption;Antivirus software installed;Antispam software installed;"/>
    <m/>
    <m/>
    <s v="Using VPN "/>
    <m/>
    <m/>
    <m/>
    <m/>
    <m/>
    <s v="No"/>
    <m/>
    <m/>
    <m/>
    <m/>
    <m/>
    <s v="Yes"/>
    <m/>
    <m/>
    <s v="Document management;Real-time document co-authoring;Real-time chatting;Teleconferencing;"/>
    <m/>
    <m/>
    <s v="Phishing;"/>
    <m/>
    <m/>
    <m/>
    <m/>
    <m/>
    <m/>
    <m/>
    <s v="Disagree"/>
    <m/>
    <m/>
    <s v="Agree"/>
    <m/>
    <m/>
    <s v="Disagree"/>
    <m/>
    <m/>
    <s v="Agree"/>
    <m/>
    <m/>
    <s v="Strongly agree"/>
    <m/>
    <m/>
    <s v="Strongly agree"/>
    <m/>
    <m/>
    <s v="Strongly agree"/>
    <m/>
    <m/>
    <x v="1"/>
    <m/>
    <m/>
    <x v="0"/>
    <m/>
    <m/>
    <x v="3"/>
    <m/>
    <m/>
    <x v="0"/>
    <m/>
    <m/>
    <x v="2"/>
    <m/>
    <m/>
    <m/>
    <m/>
    <m/>
  </r>
  <r>
    <n v="78"/>
    <d v="2020-04-09T23:20:56"/>
    <d v="2020-04-09T23:24:00"/>
    <s v="anonymous"/>
    <m/>
    <m/>
    <m/>
    <m/>
    <x v="0"/>
    <m/>
    <m/>
    <x v="0"/>
    <m/>
    <m/>
    <m/>
    <m/>
    <m/>
    <s v="Desktop;Laptop;"/>
    <m/>
    <m/>
    <s v="No"/>
    <m/>
    <m/>
    <s v="Corporate assets"/>
    <m/>
    <m/>
    <s v="Yes, partly"/>
    <m/>
    <m/>
    <s v="Password protection;Automatic screen lock;Hard disk encryption;Antivirus software installed;Antispam software installed;"/>
    <m/>
    <m/>
    <s v="Using VPN "/>
    <m/>
    <m/>
    <m/>
    <m/>
    <m/>
    <s v="No"/>
    <m/>
    <m/>
    <m/>
    <m/>
    <m/>
    <s v="Yes"/>
    <m/>
    <m/>
    <s v="Document management;Real-time document co-authoring;Teleconferencing;"/>
    <m/>
    <m/>
    <s v="None;"/>
    <m/>
    <m/>
    <m/>
    <m/>
    <m/>
    <m/>
    <m/>
    <s v="Undecided"/>
    <m/>
    <m/>
    <s v="Agree"/>
    <m/>
    <m/>
    <s v="Disagree"/>
    <m/>
    <m/>
    <s v="Strongly agree"/>
    <m/>
    <m/>
    <s v="Agree"/>
    <m/>
    <m/>
    <s v="Agree"/>
    <m/>
    <m/>
    <s v="Agree"/>
    <m/>
    <m/>
    <x v="1"/>
    <m/>
    <m/>
    <x v="0"/>
    <m/>
    <m/>
    <x v="7"/>
    <m/>
    <m/>
    <x v="0"/>
    <m/>
    <m/>
    <x v="2"/>
    <m/>
    <m/>
    <m/>
    <m/>
    <m/>
  </r>
  <r>
    <n v="79"/>
    <d v="2020-04-10T09:33:28"/>
    <d v="2020-04-10T09:36:54"/>
    <s v="anonymous"/>
    <m/>
    <m/>
    <m/>
    <m/>
    <x v="1"/>
    <m/>
    <m/>
    <x v="0"/>
    <m/>
    <m/>
    <m/>
    <m/>
    <m/>
    <s v="Laptop;Smartphone;"/>
    <m/>
    <m/>
    <s v="No"/>
    <m/>
    <m/>
    <s v="Corporate assets"/>
    <m/>
    <m/>
    <s v="Yes, partly"/>
    <m/>
    <m/>
    <s v="Password protection;Automatic screen lock;Antivirus software installed;"/>
    <m/>
    <m/>
    <s v="Using 3rd party cloud solutions (e.g. G Cloud, Microsoft 365)"/>
    <m/>
    <m/>
    <m/>
    <m/>
    <m/>
    <s v="No"/>
    <m/>
    <m/>
    <m/>
    <m/>
    <m/>
    <s v="Yes"/>
    <m/>
    <m/>
    <s v="Document management;Real-time document co-authoring;Real-time chatting;Teleconferencing;"/>
    <m/>
    <m/>
    <s v="None;"/>
    <m/>
    <m/>
    <m/>
    <m/>
    <m/>
    <m/>
    <m/>
    <s v="Agree"/>
    <m/>
    <m/>
    <s v="Agree"/>
    <m/>
    <m/>
    <s v="Agree"/>
    <m/>
    <m/>
    <s v="Agree"/>
    <m/>
    <m/>
    <s v="Agree"/>
    <m/>
    <m/>
    <s v="Agree"/>
    <m/>
    <m/>
    <s v="Agree"/>
    <m/>
    <m/>
    <x v="0"/>
    <m/>
    <m/>
    <x v="0"/>
    <m/>
    <m/>
    <x v="2"/>
    <m/>
    <m/>
    <x v="0"/>
    <m/>
    <m/>
    <x v="3"/>
    <m/>
    <m/>
    <m/>
    <m/>
    <m/>
  </r>
  <r>
    <n v="80"/>
    <d v="2020-04-10T09:39:33"/>
    <d v="2020-04-10T09:43:19"/>
    <s v="anonymous"/>
    <m/>
    <m/>
    <m/>
    <m/>
    <x v="0"/>
    <m/>
    <m/>
    <x v="1"/>
    <m/>
    <m/>
    <m/>
    <m/>
    <m/>
    <s v="Laptop;Smartphone;"/>
    <m/>
    <m/>
    <s v="No"/>
    <m/>
    <m/>
    <s v="Corporate assets"/>
    <m/>
    <m/>
    <s v="Yes, fully"/>
    <m/>
    <m/>
    <s v="Password protection;Two-factor authentication;Hard disk encryption;Antivirus software installed;"/>
    <m/>
    <m/>
    <s v="Using VPN "/>
    <m/>
    <m/>
    <m/>
    <m/>
    <m/>
    <s v="No"/>
    <m/>
    <m/>
    <m/>
    <m/>
    <m/>
    <s v="No"/>
    <m/>
    <m/>
    <m/>
    <m/>
    <m/>
    <s v="None;"/>
    <m/>
    <m/>
    <m/>
    <m/>
    <m/>
    <m/>
    <m/>
    <s v="Disagree"/>
    <m/>
    <m/>
    <s v="Undecided"/>
    <m/>
    <m/>
    <s v="Undecided"/>
    <m/>
    <m/>
    <s v="Strongly agree"/>
    <m/>
    <m/>
    <s v="Strongly agree"/>
    <m/>
    <m/>
    <s v="Strongly agree"/>
    <m/>
    <m/>
    <s v="Strongly agree"/>
    <m/>
    <m/>
    <x v="1"/>
    <m/>
    <m/>
    <x v="0"/>
    <m/>
    <m/>
    <x v="7"/>
    <m/>
    <m/>
    <x v="0"/>
    <m/>
    <m/>
    <x v="3"/>
    <m/>
    <m/>
    <m/>
    <m/>
    <m/>
  </r>
  <r>
    <n v="81"/>
    <d v="2020-04-10T10:05:29"/>
    <d v="2020-04-10T10:09:26"/>
    <s v="anonymous"/>
    <m/>
    <m/>
    <m/>
    <m/>
    <x v="0"/>
    <m/>
    <m/>
    <x v="0"/>
    <m/>
    <m/>
    <m/>
    <m/>
    <m/>
    <s v="Laptop;"/>
    <m/>
    <m/>
    <s v="No"/>
    <m/>
    <m/>
    <s v="Corporate assets"/>
    <m/>
    <m/>
    <s v="No"/>
    <m/>
    <m/>
    <s v="Password protection;Antivirus software installed;"/>
    <m/>
    <m/>
    <s v="Direct access"/>
    <m/>
    <m/>
    <m/>
    <m/>
    <m/>
    <s v="No"/>
    <m/>
    <m/>
    <m/>
    <m/>
    <m/>
    <s v="Yes"/>
    <m/>
    <m/>
    <s v="Project/Workflow/Task management;Scheduling;Teleconferencing;"/>
    <m/>
    <m/>
    <s v="None;"/>
    <m/>
    <m/>
    <m/>
    <m/>
    <m/>
    <m/>
    <m/>
    <s v="Undecided"/>
    <m/>
    <m/>
    <s v="Undecided"/>
    <m/>
    <m/>
    <s v="Agree"/>
    <m/>
    <m/>
    <s v="Strongly agree"/>
    <m/>
    <m/>
    <s v="Agree"/>
    <m/>
    <m/>
    <s v="Strongly agree"/>
    <m/>
    <m/>
    <s v="Agree"/>
    <m/>
    <m/>
    <x v="1"/>
    <m/>
    <m/>
    <x v="0"/>
    <m/>
    <m/>
    <x v="2"/>
    <m/>
    <m/>
    <x v="0"/>
    <m/>
    <m/>
    <x v="3"/>
    <m/>
    <m/>
    <m/>
    <m/>
    <m/>
  </r>
  <r>
    <n v="82"/>
    <d v="2020-04-10T11:54:07"/>
    <d v="2020-04-10T11:56:11"/>
    <s v="anonymous"/>
    <m/>
    <m/>
    <m/>
    <m/>
    <x v="0"/>
    <m/>
    <m/>
    <x v="0"/>
    <m/>
    <m/>
    <m/>
    <m/>
    <m/>
    <s v="Laptop;"/>
    <m/>
    <m/>
    <s v="No"/>
    <m/>
    <m/>
    <s v="Corporate assets"/>
    <m/>
    <m/>
    <s v="No"/>
    <m/>
    <m/>
    <s v="Password protection;Automatic screen lock;Antivirus software installed;"/>
    <m/>
    <m/>
    <s v="Direct access"/>
    <m/>
    <m/>
    <m/>
    <m/>
    <m/>
    <s v="Yes"/>
    <m/>
    <m/>
    <s v="Instructions provided via email;"/>
    <m/>
    <m/>
    <s v="Yes"/>
    <m/>
    <m/>
    <s v="Document management;"/>
    <m/>
    <m/>
    <s v="None;"/>
    <m/>
    <m/>
    <m/>
    <m/>
    <m/>
    <m/>
    <m/>
    <s v="Agree"/>
    <m/>
    <m/>
    <s v="Agree"/>
    <m/>
    <m/>
    <s v="Disagree"/>
    <m/>
    <m/>
    <s v="Undecided"/>
    <m/>
    <m/>
    <s v="Undecided"/>
    <m/>
    <m/>
    <s v="Undecided"/>
    <m/>
    <m/>
    <s v="Agree"/>
    <m/>
    <m/>
    <x v="3"/>
    <m/>
    <m/>
    <x v="2"/>
    <m/>
    <m/>
    <x v="5"/>
    <m/>
    <m/>
    <x v="10"/>
    <m/>
    <m/>
    <x v="3"/>
    <m/>
    <m/>
    <m/>
    <m/>
    <m/>
  </r>
  <r>
    <n v="83"/>
    <d v="2020-04-10T11:44:46"/>
    <d v="2020-04-10T12:11:49"/>
    <s v="anonymous"/>
    <m/>
    <m/>
    <m/>
    <m/>
    <x v="0"/>
    <m/>
    <m/>
    <x v="1"/>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s v="Scheduling;Real-time chatting;"/>
    <m/>
    <m/>
    <s v="Phishing;Ransomware;Hacking;Data loss;Spyware/Virus infection;"/>
    <m/>
    <m/>
    <m/>
    <m/>
    <m/>
    <m/>
    <m/>
    <s v="Undecided"/>
    <m/>
    <m/>
    <s v="Undecided"/>
    <m/>
    <m/>
    <s v="Disagree"/>
    <m/>
    <m/>
    <s v="Disagree"/>
    <m/>
    <m/>
    <s v="Undecided"/>
    <m/>
    <m/>
    <s v="Agree"/>
    <m/>
    <m/>
    <s v="Disagree"/>
    <m/>
    <m/>
    <x v="1"/>
    <m/>
    <m/>
    <x v="1"/>
    <m/>
    <m/>
    <x v="3"/>
    <m/>
    <m/>
    <x v="0"/>
    <m/>
    <m/>
    <x v="4"/>
    <m/>
    <m/>
    <m/>
    <m/>
    <m/>
  </r>
  <r>
    <n v="84"/>
    <d v="2020-04-10T14:34:59"/>
    <d v="2020-04-10T14:39:25"/>
    <s v="anonymous"/>
    <m/>
    <m/>
    <m/>
    <m/>
    <x v="0"/>
    <m/>
    <m/>
    <x v="1"/>
    <m/>
    <m/>
    <s v="Extra careful for any suspicious emails "/>
    <m/>
    <m/>
    <s v="Desktop;Laptop;Tablet;Smartphone;"/>
    <m/>
    <m/>
    <s v="No"/>
    <m/>
    <m/>
    <s v="Personal assets"/>
    <m/>
    <m/>
    <m/>
    <m/>
    <m/>
    <s v="Password protection;Two-factor authentication;Automatic screen lock;Antivirus software installed;Antispam software installed;"/>
    <m/>
    <m/>
    <s v="Direct access"/>
    <m/>
    <m/>
    <m/>
    <m/>
    <m/>
    <s v="No"/>
    <m/>
    <m/>
    <m/>
    <m/>
    <m/>
    <s v="Yes"/>
    <m/>
    <m/>
    <s v="Scheduling;Real-time chatting;Teleconferencing;"/>
    <m/>
    <m/>
    <s v="None;"/>
    <m/>
    <m/>
    <m/>
    <m/>
    <m/>
    <m/>
    <m/>
    <s v="Strongly disagree"/>
    <m/>
    <m/>
    <s v="Strongly disagree"/>
    <m/>
    <m/>
    <s v="Strongly agree"/>
    <m/>
    <m/>
    <s v="Strongly agree"/>
    <m/>
    <m/>
    <s v="Strongly agree"/>
    <m/>
    <m/>
    <s v="Strongly agree"/>
    <m/>
    <m/>
    <s v="Strongly agree"/>
    <m/>
    <m/>
    <x v="0"/>
    <m/>
    <m/>
    <x v="0"/>
    <m/>
    <m/>
    <x v="3"/>
    <m/>
    <m/>
    <x v="0"/>
    <m/>
    <m/>
    <x v="1"/>
    <m/>
    <m/>
    <m/>
    <m/>
    <m/>
  </r>
  <r>
    <n v="85"/>
    <d v="2020-04-10T14:34:25"/>
    <d v="2020-04-10T14:40:00"/>
    <s v="anonymous"/>
    <m/>
    <m/>
    <m/>
    <m/>
    <x v="1"/>
    <m/>
    <m/>
    <x v="0"/>
    <m/>
    <m/>
    <m/>
    <m/>
    <m/>
    <s v="Laptop;"/>
    <m/>
    <m/>
    <s v="No"/>
    <m/>
    <m/>
    <s v="Corporate assets"/>
    <m/>
    <m/>
    <s v="Yes, fully"/>
    <m/>
    <m/>
    <s v="Password protection;Antivirus software installed;Antispam software installed;"/>
    <m/>
    <m/>
    <s v="Using VPN "/>
    <m/>
    <m/>
    <m/>
    <m/>
    <m/>
    <s v="Yes"/>
    <m/>
    <m/>
    <s v="Instructions provided via email;"/>
    <m/>
    <m/>
    <s v="Yes"/>
    <m/>
    <m/>
    <s v="Other;"/>
    <m/>
    <m/>
    <s v="None;"/>
    <m/>
    <m/>
    <m/>
    <m/>
    <m/>
    <m/>
    <m/>
    <s v="Undecided"/>
    <m/>
    <m/>
    <s v="Disagree"/>
    <m/>
    <m/>
    <s v="Agree"/>
    <m/>
    <m/>
    <s v="Strongly agree"/>
    <m/>
    <m/>
    <s v="Agree"/>
    <m/>
    <m/>
    <s v="Agree"/>
    <m/>
    <m/>
    <s v="Strongly agree"/>
    <m/>
    <m/>
    <x v="1"/>
    <m/>
    <m/>
    <x v="0"/>
    <m/>
    <m/>
    <x v="4"/>
    <m/>
    <m/>
    <x v="0"/>
    <m/>
    <m/>
    <x v="1"/>
    <m/>
    <m/>
    <m/>
    <m/>
    <m/>
  </r>
  <r>
    <n v="86"/>
    <d v="2020-04-10T14:36:18"/>
    <d v="2020-04-10T14:40:56"/>
    <s v="anonymous"/>
    <m/>
    <m/>
    <m/>
    <m/>
    <x v="0"/>
    <m/>
    <m/>
    <x v="0"/>
    <m/>
    <m/>
    <m/>
    <m/>
    <m/>
    <s v="Desktop;Laptop;"/>
    <m/>
    <m/>
    <s v="Yes"/>
    <m/>
    <m/>
    <s v="Personal assets"/>
    <m/>
    <m/>
    <m/>
    <m/>
    <m/>
    <s v="Password protection;"/>
    <m/>
    <m/>
    <s v="Using VPN "/>
    <m/>
    <m/>
    <m/>
    <m/>
    <m/>
    <s v="No"/>
    <m/>
    <m/>
    <m/>
    <m/>
    <m/>
    <s v="Yes"/>
    <m/>
    <m/>
    <m/>
    <m/>
    <m/>
    <s v="None;"/>
    <m/>
    <m/>
    <m/>
    <m/>
    <m/>
    <m/>
    <m/>
    <s v="Agree"/>
    <m/>
    <m/>
    <s v="Strongly agree"/>
    <m/>
    <m/>
    <s v="Strongly agree"/>
    <m/>
    <m/>
    <s v="Agree"/>
    <m/>
    <m/>
    <s v="Agree"/>
    <m/>
    <m/>
    <s v="Agree"/>
    <m/>
    <m/>
    <s v="Agree"/>
    <m/>
    <m/>
    <x v="6"/>
    <m/>
    <m/>
    <x v="4"/>
    <m/>
    <m/>
    <x v="3"/>
    <m/>
    <m/>
    <x v="0"/>
    <m/>
    <m/>
    <x v="2"/>
    <m/>
    <m/>
    <m/>
    <m/>
    <m/>
  </r>
  <r>
    <n v="87"/>
    <d v="2020-04-10T14:40:06"/>
    <d v="2020-04-10T14:41:34"/>
    <s v="anonymous"/>
    <m/>
    <m/>
    <m/>
    <m/>
    <x v="1"/>
    <m/>
    <m/>
    <x v="1"/>
    <m/>
    <m/>
    <m/>
    <m/>
    <m/>
    <s v="Laptop;"/>
    <m/>
    <m/>
    <s v="No"/>
    <m/>
    <m/>
    <s v="Corporate assets"/>
    <m/>
    <m/>
    <s v="Yes, fully"/>
    <m/>
    <m/>
    <s v="Password protection;Antivirus software installed;"/>
    <m/>
    <m/>
    <s v="Using VPN "/>
    <m/>
    <m/>
    <m/>
    <m/>
    <m/>
    <s v="Yes"/>
    <m/>
    <m/>
    <s v="Instructions provided via email;"/>
    <m/>
    <m/>
    <s v="Yes"/>
    <m/>
    <m/>
    <s v="Other;"/>
    <m/>
    <m/>
    <s v="None;"/>
    <m/>
    <m/>
    <m/>
    <m/>
    <m/>
    <m/>
    <m/>
    <s v="Undecided"/>
    <m/>
    <m/>
    <s v="Disagree"/>
    <m/>
    <m/>
    <s v="Agree"/>
    <m/>
    <m/>
    <s v="Strongly agree"/>
    <m/>
    <m/>
    <s v="Agree"/>
    <m/>
    <m/>
    <s v="Agree"/>
    <m/>
    <m/>
    <s v="Agree"/>
    <m/>
    <m/>
    <x v="1"/>
    <m/>
    <m/>
    <x v="0"/>
    <m/>
    <m/>
    <x v="4"/>
    <m/>
    <m/>
    <x v="0"/>
    <m/>
    <m/>
    <x v="1"/>
    <m/>
    <m/>
    <m/>
    <m/>
    <m/>
  </r>
  <r>
    <n v="88"/>
    <d v="2020-04-10T15:03:43"/>
    <d v="2020-04-10T15:07:42"/>
    <s v="anonymous"/>
    <m/>
    <m/>
    <m/>
    <m/>
    <x v="0"/>
    <m/>
    <m/>
    <x v="0"/>
    <m/>
    <m/>
    <m/>
    <m/>
    <m/>
    <s v="Laptop;"/>
    <m/>
    <m/>
    <s v="No"/>
    <m/>
    <m/>
    <s v="Personal assets"/>
    <m/>
    <m/>
    <m/>
    <m/>
    <m/>
    <s v="Password protection;Automatic screen lock;"/>
    <m/>
    <m/>
    <s v="Using VPN "/>
    <m/>
    <m/>
    <m/>
    <m/>
    <m/>
    <s v="No"/>
    <m/>
    <m/>
    <m/>
    <m/>
    <m/>
    <s v="Yes"/>
    <m/>
    <m/>
    <s v="Document management;Real-time document co-authoring;Project/Workflow/Task management;Scheduling;Real-time chatting;Teleconferencing;"/>
    <m/>
    <m/>
    <s v="None;"/>
    <m/>
    <m/>
    <s v="None"/>
    <m/>
    <m/>
    <m/>
    <m/>
    <s v="Undecided"/>
    <m/>
    <m/>
    <s v="Disagree"/>
    <m/>
    <m/>
    <s v="Disagree"/>
    <m/>
    <m/>
    <s v="Undecided"/>
    <m/>
    <m/>
    <s v="Agree"/>
    <m/>
    <m/>
    <s v="Undecided"/>
    <m/>
    <m/>
    <s v="Agree"/>
    <m/>
    <m/>
    <x v="1"/>
    <m/>
    <m/>
    <x v="1"/>
    <m/>
    <m/>
    <x v="2"/>
    <m/>
    <m/>
    <x v="0"/>
    <m/>
    <m/>
    <x v="2"/>
    <m/>
    <m/>
    <s v="None"/>
    <m/>
    <m/>
  </r>
  <r>
    <n v="89"/>
    <d v="2020-04-10T15:30:14"/>
    <d v="2020-04-10T15:32:30"/>
    <s v="anonymous"/>
    <m/>
    <m/>
    <m/>
    <m/>
    <x v="0"/>
    <m/>
    <m/>
    <x v="0"/>
    <m/>
    <m/>
    <m/>
    <m/>
    <m/>
    <s v="Desktop;Laptop;Tablet;Smartphone;Other;"/>
    <m/>
    <m/>
    <s v="No"/>
    <m/>
    <m/>
    <s v="Personal assets"/>
    <m/>
    <m/>
    <m/>
    <m/>
    <m/>
    <s v="Password protection;Two-factor authentication;Automatic screen lock;Hard disk encryption;Antivirus software installed;Antispam software installed;"/>
    <m/>
    <m/>
    <s v="Using VPN "/>
    <m/>
    <m/>
    <m/>
    <m/>
    <m/>
    <s v="No"/>
    <m/>
    <m/>
    <m/>
    <m/>
    <m/>
    <s v="Yes"/>
    <m/>
    <m/>
    <s v="Teleconferencing;"/>
    <m/>
    <m/>
    <s v="None;"/>
    <m/>
    <m/>
    <m/>
    <m/>
    <m/>
    <m/>
    <m/>
    <s v="Strongly disagree"/>
    <m/>
    <m/>
    <s v="Disagree"/>
    <m/>
    <m/>
    <s v="Disagree"/>
    <m/>
    <m/>
    <s v="Strongly disagree"/>
    <m/>
    <m/>
    <s v="Strongly disagree"/>
    <m/>
    <m/>
    <s v="Strongly agree"/>
    <m/>
    <m/>
    <s v="Agree"/>
    <m/>
    <m/>
    <x v="1"/>
    <m/>
    <m/>
    <x v="1"/>
    <m/>
    <m/>
    <x v="6"/>
    <m/>
    <m/>
    <x v="0"/>
    <m/>
    <m/>
    <x v="1"/>
    <m/>
    <m/>
    <m/>
    <m/>
    <m/>
  </r>
  <r>
    <n v="90"/>
    <d v="2020-04-10T17:18:24"/>
    <d v="2020-04-10T17:25:21"/>
    <s v="anonymous"/>
    <m/>
    <m/>
    <m/>
    <m/>
    <x v="1"/>
    <m/>
    <m/>
    <x v="1"/>
    <m/>
    <m/>
    <s v="Not to remain connected after your work because the resources are limited._x000a_"/>
    <m/>
    <m/>
    <s v="Laptop;"/>
    <m/>
    <m/>
    <s v="Yes"/>
    <m/>
    <m/>
    <s v="Personal assets"/>
    <m/>
    <m/>
    <m/>
    <m/>
    <m/>
    <s v="Password protection;Two-factor authentication;Hard disk encryption;Antivirus software installed;Antispam software installed;"/>
    <m/>
    <m/>
    <s v="Using VPN "/>
    <m/>
    <m/>
    <m/>
    <m/>
    <m/>
    <s v="No"/>
    <m/>
    <m/>
    <m/>
    <m/>
    <m/>
    <s v="Yes"/>
    <m/>
    <m/>
    <s v="Project/Workflow/Task management;Scheduling;Teleconferencing;"/>
    <m/>
    <m/>
    <s v="Spyware/Virus infection;"/>
    <m/>
    <m/>
    <m/>
    <m/>
    <m/>
    <m/>
    <m/>
    <s v="Undecided"/>
    <m/>
    <m/>
    <s v="Disagree"/>
    <m/>
    <m/>
    <s v="Disagree"/>
    <m/>
    <m/>
    <s v="Agree"/>
    <m/>
    <m/>
    <s v="Agree"/>
    <m/>
    <m/>
    <s v="Agree"/>
    <m/>
    <m/>
    <s v="Agree"/>
    <m/>
    <m/>
    <x v="1"/>
    <m/>
    <m/>
    <x v="0"/>
    <m/>
    <m/>
    <x v="6"/>
    <m/>
    <m/>
    <x v="0"/>
    <m/>
    <m/>
    <x v="3"/>
    <m/>
    <m/>
    <m/>
    <m/>
    <m/>
  </r>
  <r>
    <n v="91"/>
    <d v="2020-04-10T17:32:33"/>
    <d v="2020-04-10T17:35:40"/>
    <s v="anonymous"/>
    <m/>
    <m/>
    <m/>
    <m/>
    <x v="0"/>
    <m/>
    <m/>
    <x v="0"/>
    <m/>
    <m/>
    <m/>
    <m/>
    <m/>
    <s v="Laptop;"/>
    <m/>
    <m/>
    <s v="No"/>
    <m/>
    <m/>
    <s v="Personal assets"/>
    <m/>
    <m/>
    <m/>
    <m/>
    <m/>
    <s v="Password protection;Automatic screen lock;Antivirus software installed;Antispam software installed;"/>
    <m/>
    <m/>
    <s v="Direct access"/>
    <m/>
    <m/>
    <m/>
    <m/>
    <m/>
    <s v="Yes"/>
    <m/>
    <m/>
    <s v="Instructions available to the corporate portal or website;"/>
    <m/>
    <m/>
    <s v="Yes"/>
    <m/>
    <m/>
    <s v="Scheduling;Real-time chatting;Teleconferencing;"/>
    <m/>
    <m/>
    <s v="None;"/>
    <m/>
    <m/>
    <m/>
    <m/>
    <m/>
    <m/>
    <m/>
    <s v="Strongly agree"/>
    <m/>
    <m/>
    <s v="Strongly agree"/>
    <m/>
    <m/>
    <s v="Strongly agree"/>
    <m/>
    <m/>
    <s v="Strongly agree"/>
    <m/>
    <m/>
    <s v="Agree"/>
    <m/>
    <m/>
    <s v="Strongly agree"/>
    <m/>
    <m/>
    <s v="Strongly agree"/>
    <m/>
    <m/>
    <x v="0"/>
    <m/>
    <m/>
    <x v="1"/>
    <m/>
    <m/>
    <x v="0"/>
    <m/>
    <m/>
    <x v="0"/>
    <m/>
    <m/>
    <x v="0"/>
    <m/>
    <m/>
    <m/>
    <m/>
    <m/>
  </r>
  <r>
    <n v="92"/>
    <d v="2020-04-10T17:53:28"/>
    <d v="2020-04-10T17:58:31"/>
    <s v="anonymous"/>
    <m/>
    <m/>
    <m/>
    <m/>
    <x v="0"/>
    <m/>
    <m/>
    <x v="0"/>
    <m/>
    <m/>
    <m/>
    <m/>
    <m/>
    <s v="Laptop;"/>
    <m/>
    <m/>
    <s v="No"/>
    <m/>
    <m/>
    <s v="Corporate assets"/>
    <m/>
    <m/>
    <s v="Yes, partly"/>
    <m/>
    <m/>
    <s v="Password protection;Automatic screen lock;Antivirus software installed;"/>
    <m/>
    <m/>
    <s v="Direct access"/>
    <m/>
    <m/>
    <m/>
    <m/>
    <m/>
    <s v="No"/>
    <m/>
    <m/>
    <m/>
    <m/>
    <m/>
    <s v="No"/>
    <m/>
    <m/>
    <m/>
    <m/>
    <m/>
    <s v="None;"/>
    <m/>
    <m/>
    <m/>
    <m/>
    <m/>
    <m/>
    <m/>
    <s v="Disagree"/>
    <m/>
    <m/>
    <s v="Disagree"/>
    <m/>
    <m/>
    <s v="Disagree"/>
    <m/>
    <m/>
    <s v="Agree"/>
    <m/>
    <m/>
    <s v="Agree"/>
    <m/>
    <m/>
    <s v="Agree"/>
    <m/>
    <m/>
    <s v="Agree"/>
    <m/>
    <m/>
    <x v="0"/>
    <m/>
    <m/>
    <x v="3"/>
    <m/>
    <m/>
    <x v="3"/>
    <m/>
    <m/>
    <x v="0"/>
    <m/>
    <m/>
    <x v="3"/>
    <m/>
    <m/>
    <m/>
    <m/>
    <m/>
  </r>
  <r>
    <n v="93"/>
    <d v="2020-04-10T17:55:30"/>
    <d v="2020-04-10T17:59:31"/>
    <s v="anonymous"/>
    <m/>
    <m/>
    <m/>
    <m/>
    <x v="0"/>
    <m/>
    <m/>
    <x v="0"/>
    <m/>
    <m/>
    <m/>
    <m/>
    <m/>
    <s v="Laptop;"/>
    <m/>
    <m/>
    <s v="No"/>
    <m/>
    <m/>
    <s v="Personal assets"/>
    <m/>
    <m/>
    <m/>
    <m/>
    <m/>
    <s v="Password protection;Two-factor authentication;Hard disk encryption;"/>
    <m/>
    <m/>
    <s v="Using VPN "/>
    <m/>
    <m/>
    <m/>
    <m/>
    <m/>
    <s v="No"/>
    <m/>
    <m/>
    <m/>
    <m/>
    <m/>
    <s v="Yes"/>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x v="0"/>
    <m/>
    <m/>
    <x v="0"/>
    <m/>
    <m/>
    <x v="5"/>
    <m/>
    <m/>
    <x v="11"/>
    <m/>
    <m/>
    <x v="3"/>
    <m/>
    <m/>
    <m/>
    <m/>
    <m/>
  </r>
  <r>
    <n v="94"/>
    <d v="2020-04-10T18:01:48"/>
    <d v="2020-04-10T18:08:52"/>
    <s v="anonymous"/>
    <m/>
    <m/>
    <m/>
    <m/>
    <x v="0"/>
    <m/>
    <m/>
    <x v="1"/>
    <m/>
    <m/>
    <s v="Only use work laptops for work-related task_x000a_Use VPN connection_x000a_Do not expose confidential work-papers/conversations to family members"/>
    <m/>
    <m/>
    <s v="Laptop;Smartphone;"/>
    <m/>
    <m/>
    <s v="No"/>
    <m/>
    <m/>
    <s v="Corporate assets"/>
    <m/>
    <m/>
    <s v="Yes, fully"/>
    <m/>
    <m/>
    <s v="Password protection;Automatic screen lock;Antivirus software installed;Antispam software installed;"/>
    <m/>
    <m/>
    <s v="Using VPN "/>
    <m/>
    <m/>
    <m/>
    <m/>
    <m/>
    <s v="Yes"/>
    <m/>
    <m/>
    <s v="Instructions available to the corporate portal or website;"/>
    <m/>
    <m/>
    <s v="No"/>
    <m/>
    <m/>
    <m/>
    <m/>
    <m/>
    <s v="None;"/>
    <m/>
    <m/>
    <m/>
    <m/>
    <m/>
    <m/>
    <m/>
    <s v="Agree"/>
    <m/>
    <m/>
    <s v="Disagree"/>
    <m/>
    <m/>
    <s v="Disagree"/>
    <m/>
    <m/>
    <s v="Undecided"/>
    <m/>
    <m/>
    <s v="Disagree"/>
    <m/>
    <m/>
    <s v="Agree"/>
    <m/>
    <m/>
    <s v="Agree"/>
    <m/>
    <m/>
    <x v="1"/>
    <m/>
    <m/>
    <x v="1"/>
    <m/>
    <m/>
    <x v="0"/>
    <m/>
    <m/>
    <x v="0"/>
    <m/>
    <m/>
    <x v="0"/>
    <m/>
    <m/>
    <m/>
    <m/>
    <m/>
  </r>
  <r>
    <n v="95"/>
    <d v="2020-04-10T18:15:52"/>
    <d v="2020-04-10T18:19:10"/>
    <s v="anonymous"/>
    <m/>
    <m/>
    <m/>
    <m/>
    <x v="0"/>
    <m/>
    <m/>
    <x v="0"/>
    <m/>
    <m/>
    <m/>
    <m/>
    <m/>
    <s v="Desktop;"/>
    <m/>
    <m/>
    <s v="No"/>
    <m/>
    <m/>
    <s v="Corporate assets"/>
    <m/>
    <m/>
    <s v="Yes, fully"/>
    <m/>
    <m/>
    <s v="Password protection;Two-factor authentication;Automatic screen lock;Hard disk encryption;Antivirus software installed;"/>
    <m/>
    <m/>
    <s v="Using VPN "/>
    <m/>
    <m/>
    <m/>
    <m/>
    <m/>
    <s v="No"/>
    <m/>
    <m/>
    <m/>
    <m/>
    <m/>
    <s v="Yes"/>
    <m/>
    <m/>
    <s v="Document management;Real-time document co-authoring;Project/Workflow/Task management;Scheduling;Real-time chatting;Teleconferencing;"/>
    <m/>
    <m/>
    <s v="None;"/>
    <m/>
    <m/>
    <m/>
    <m/>
    <m/>
    <m/>
    <m/>
    <s v="Undecided"/>
    <m/>
    <m/>
    <s v="Strongly agree"/>
    <m/>
    <m/>
    <s v="Agree"/>
    <m/>
    <m/>
    <s v="Strongly agree"/>
    <m/>
    <m/>
    <s v="Strongly agree"/>
    <m/>
    <m/>
    <s v="Strongly agree"/>
    <m/>
    <m/>
    <s v="Strongly agree"/>
    <m/>
    <m/>
    <x v="0"/>
    <m/>
    <m/>
    <x v="0"/>
    <m/>
    <m/>
    <x v="5"/>
    <m/>
    <m/>
    <x v="12"/>
    <m/>
    <m/>
    <x v="3"/>
    <m/>
    <m/>
    <m/>
    <m/>
    <m/>
  </r>
  <r>
    <n v="96"/>
    <d v="2020-04-10T18:16:35"/>
    <d v="2020-04-10T18:19:15"/>
    <s v="anonymous"/>
    <m/>
    <m/>
    <m/>
    <m/>
    <x v="0"/>
    <m/>
    <m/>
    <x v="1"/>
    <m/>
    <m/>
    <m/>
    <m/>
    <m/>
    <s v="Laptop;"/>
    <m/>
    <m/>
    <s v="Yes"/>
    <m/>
    <m/>
    <s v="Corporate assets"/>
    <m/>
    <m/>
    <s v="Yes, fully"/>
    <m/>
    <m/>
    <s v="Password protection;Automatic screen lock;Hard disk encryption;"/>
    <m/>
    <m/>
    <s v="Using VPN "/>
    <m/>
    <m/>
    <m/>
    <m/>
    <m/>
    <s v="No"/>
    <m/>
    <m/>
    <m/>
    <m/>
    <m/>
    <s v="Yes"/>
    <m/>
    <m/>
    <s v="Real-time chatting;Teleconferencing;"/>
    <m/>
    <m/>
    <s v="None;"/>
    <m/>
    <m/>
    <m/>
    <m/>
    <m/>
    <m/>
    <m/>
    <s v="Undecided"/>
    <m/>
    <m/>
    <s v="Disagree"/>
    <m/>
    <m/>
    <s v="Disagree"/>
    <m/>
    <m/>
    <s v="Agree"/>
    <m/>
    <m/>
    <s v="Agree"/>
    <m/>
    <m/>
    <s v="Agree"/>
    <m/>
    <m/>
    <s v="Agree"/>
    <m/>
    <m/>
    <x v="0"/>
    <m/>
    <m/>
    <x v="3"/>
    <m/>
    <m/>
    <x v="3"/>
    <m/>
    <m/>
    <x v="0"/>
    <m/>
    <m/>
    <x v="2"/>
    <m/>
    <m/>
    <m/>
    <m/>
    <m/>
  </r>
  <r>
    <n v="97"/>
    <d v="2020-04-10T18:18:04"/>
    <d v="2020-04-10T18:24:25"/>
    <s v="anonymous"/>
    <m/>
    <m/>
    <m/>
    <m/>
    <x v="0"/>
    <m/>
    <m/>
    <x v="1"/>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s v="Document management;Real-time document co-authoring;Project/Workflow/Task management;Scheduling;Real-time chatting;Teleconferencing;"/>
    <m/>
    <m/>
    <s v="None;"/>
    <m/>
    <m/>
    <m/>
    <m/>
    <m/>
    <m/>
    <m/>
    <s v="Undecided"/>
    <m/>
    <m/>
    <s v="Undecided"/>
    <m/>
    <m/>
    <s v="Agree"/>
    <m/>
    <m/>
    <s v="Strongly agree"/>
    <m/>
    <m/>
    <s v="Agree"/>
    <m/>
    <m/>
    <s v="Agree"/>
    <m/>
    <m/>
    <s v="Agree"/>
    <m/>
    <m/>
    <x v="0"/>
    <m/>
    <m/>
    <x v="0"/>
    <m/>
    <m/>
    <x v="5"/>
    <m/>
    <m/>
    <x v="11"/>
    <m/>
    <m/>
    <x v="3"/>
    <m/>
    <m/>
    <s v="I think question 9 &quot;How do you obtain access to your corporate working environment?&quot;, should be multiple choice, since I use both VPN and a cloud service to connect to various services._x000a_"/>
    <m/>
    <m/>
  </r>
  <r>
    <n v="98"/>
    <d v="2020-04-10T18:20:00"/>
    <d v="2020-04-10T18:25:22"/>
    <s v="anonymous"/>
    <m/>
    <m/>
    <m/>
    <m/>
    <x v="0"/>
    <m/>
    <m/>
    <x v="1"/>
    <m/>
    <m/>
    <m/>
    <m/>
    <m/>
    <s v="Laptop;"/>
    <m/>
    <m/>
    <s v="No"/>
    <m/>
    <m/>
    <s v="Corporate assets"/>
    <m/>
    <m/>
    <s v="Yes, partly"/>
    <m/>
    <m/>
    <s v="Password protection;Antivirus software installed;"/>
    <m/>
    <m/>
    <s v="Using VPN "/>
    <m/>
    <m/>
    <m/>
    <m/>
    <m/>
    <s v="No"/>
    <m/>
    <m/>
    <m/>
    <m/>
    <m/>
    <s v="Yes"/>
    <m/>
    <m/>
    <s v="Document management;Project/Workflow/Task management;Real-time chatting;"/>
    <m/>
    <m/>
    <s v="None;"/>
    <m/>
    <m/>
    <m/>
    <m/>
    <m/>
    <m/>
    <m/>
    <s v="Undecided"/>
    <m/>
    <m/>
    <s v="Undecided"/>
    <m/>
    <m/>
    <s v="Agree"/>
    <m/>
    <m/>
    <s v="Strongly agree"/>
    <m/>
    <m/>
    <s v="Strongly agree"/>
    <m/>
    <m/>
    <s v="Strongly agree"/>
    <m/>
    <m/>
    <s v="Strongly agree"/>
    <m/>
    <m/>
    <x v="0"/>
    <m/>
    <m/>
    <x v="3"/>
    <m/>
    <m/>
    <x v="3"/>
    <m/>
    <m/>
    <x v="0"/>
    <m/>
    <m/>
    <x v="3"/>
    <m/>
    <m/>
    <m/>
    <m/>
    <m/>
  </r>
  <r>
    <n v="99"/>
    <d v="2020-04-10T18:21:34"/>
    <d v="2020-04-10T18:27:04"/>
    <s v="anonymous"/>
    <m/>
    <m/>
    <m/>
    <m/>
    <x v="0"/>
    <m/>
    <m/>
    <x v="1"/>
    <m/>
    <m/>
    <s v="- avoid leave unlock your pc_x000a_- be careful with weird emails asked you personal details_x000a_- don't photoshoot, screenshot, print company's files and if you print something then destroy it"/>
    <m/>
    <m/>
    <s v="Laptop;"/>
    <m/>
    <m/>
    <s v="No"/>
    <m/>
    <m/>
    <s v="Corporate assets"/>
    <m/>
    <m/>
    <s v="Yes, fully"/>
    <m/>
    <m/>
    <s v="Password protection;"/>
    <m/>
    <m/>
    <s v="Using VPN "/>
    <m/>
    <m/>
    <m/>
    <m/>
    <m/>
    <s v="No"/>
    <m/>
    <m/>
    <m/>
    <m/>
    <m/>
    <s v="Yes"/>
    <m/>
    <m/>
    <s v="Document management;Project/Workflow/Task management;Scheduling;Real-time chatting;Teleconferencing;"/>
    <m/>
    <m/>
    <s v="None;"/>
    <m/>
    <m/>
    <m/>
    <m/>
    <m/>
    <m/>
    <m/>
    <s v="Undecided"/>
    <m/>
    <m/>
    <s v="Agree"/>
    <m/>
    <m/>
    <s v="Agree"/>
    <m/>
    <m/>
    <s v="Strongly agree"/>
    <m/>
    <m/>
    <s v="Strongly agree"/>
    <m/>
    <m/>
    <s v="Strongly agree"/>
    <m/>
    <m/>
    <s v="Strongly agree"/>
    <m/>
    <m/>
    <x v="0"/>
    <m/>
    <m/>
    <x v="0"/>
    <m/>
    <m/>
    <x v="5"/>
    <m/>
    <m/>
    <x v="11"/>
    <m/>
    <m/>
    <x v="1"/>
    <m/>
    <m/>
    <m/>
    <m/>
    <m/>
  </r>
  <r>
    <n v="100"/>
    <d v="2020-04-10T18:32:29"/>
    <d v="2020-04-10T18:36:11"/>
    <s v="anonymous"/>
    <m/>
    <m/>
    <m/>
    <m/>
    <x v="0"/>
    <m/>
    <m/>
    <x v="1"/>
    <m/>
    <m/>
    <s v="- vpn_x000a_- updated software_x000a_- lock unattended machine"/>
    <m/>
    <m/>
    <s v="Desktop;Laptop;"/>
    <m/>
    <m/>
    <s v="No"/>
    <m/>
    <m/>
    <s v="Corporate assets"/>
    <m/>
    <m/>
    <s v="No"/>
    <m/>
    <m/>
    <s v="Password protection;Hard disk encryption;"/>
    <m/>
    <m/>
    <s v="Using VPN "/>
    <m/>
    <m/>
    <m/>
    <m/>
    <m/>
    <s v="No"/>
    <m/>
    <m/>
    <m/>
    <m/>
    <m/>
    <s v="No"/>
    <m/>
    <m/>
    <m/>
    <m/>
    <m/>
    <s v="None;"/>
    <m/>
    <m/>
    <m/>
    <m/>
    <m/>
    <m/>
    <m/>
    <s v="Disagree"/>
    <m/>
    <m/>
    <s v="Disagree"/>
    <m/>
    <m/>
    <s v="Undecided"/>
    <m/>
    <m/>
    <s v="Strongly agree"/>
    <m/>
    <m/>
    <s v="Strongly agree"/>
    <m/>
    <m/>
    <s v="Strongly agree"/>
    <m/>
    <m/>
    <s v="Strongly agree"/>
    <m/>
    <m/>
    <x v="1"/>
    <m/>
    <m/>
    <x v="1"/>
    <m/>
    <m/>
    <x v="5"/>
    <m/>
    <m/>
    <x v="13"/>
    <m/>
    <m/>
    <x v="3"/>
    <m/>
    <m/>
    <m/>
    <m/>
    <m/>
  </r>
  <r>
    <n v="101"/>
    <d v="2020-04-10T18:43:52"/>
    <d v="2020-04-10T18:46:37"/>
    <s v="anonymous"/>
    <m/>
    <m/>
    <m/>
    <m/>
    <x v="0"/>
    <m/>
    <m/>
    <x v="0"/>
    <m/>
    <m/>
    <m/>
    <m/>
    <m/>
    <s v="Laptop;"/>
    <m/>
    <m/>
    <s v="No"/>
    <m/>
    <m/>
    <s v="Corporate assets"/>
    <m/>
    <m/>
    <s v="Yes, partly"/>
    <m/>
    <m/>
    <s v="Password protection;Hard disk encryption;"/>
    <m/>
    <m/>
    <s v="Using VPN "/>
    <m/>
    <m/>
    <m/>
    <m/>
    <m/>
    <s v="No"/>
    <m/>
    <m/>
    <m/>
    <m/>
    <m/>
    <s v="Yes"/>
    <m/>
    <m/>
    <s v="Document management;Real-time document co-authoring;Project/Workflow/Task management;Scheduling;Real-time chatting;Teleconferencing;"/>
    <m/>
    <m/>
    <s v="None;"/>
    <m/>
    <m/>
    <m/>
    <m/>
    <m/>
    <m/>
    <m/>
    <s v="Strongly agree"/>
    <m/>
    <m/>
    <s v="Strongly agree"/>
    <m/>
    <m/>
    <s v="Agree"/>
    <m/>
    <m/>
    <s v="Strongly agree"/>
    <m/>
    <m/>
    <s v="Strongly agree"/>
    <m/>
    <m/>
    <s v="Undecided"/>
    <m/>
    <m/>
    <s v="Strongly agree"/>
    <m/>
    <m/>
    <x v="0"/>
    <m/>
    <m/>
    <x v="0"/>
    <m/>
    <m/>
    <x v="5"/>
    <m/>
    <m/>
    <x v="11"/>
    <m/>
    <m/>
    <x v="3"/>
    <m/>
    <m/>
    <m/>
    <m/>
    <m/>
  </r>
  <r>
    <n v="102"/>
    <d v="2020-04-10T18:44:50"/>
    <d v="2020-04-10T18:49:37"/>
    <s v="anonymous"/>
    <m/>
    <m/>
    <m/>
    <m/>
    <x v="0"/>
    <m/>
    <m/>
    <x v="1"/>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s v="Document management;Real-time document co-authoring;Project/Workflow/Task management;Scheduling;Real-time chatting;Teleconferencing;"/>
    <m/>
    <m/>
    <s v="None;"/>
    <m/>
    <m/>
    <m/>
    <m/>
    <m/>
    <m/>
    <m/>
    <s v="Disagree"/>
    <m/>
    <m/>
    <s v="Disagree"/>
    <m/>
    <m/>
    <s v="Undecided"/>
    <m/>
    <m/>
    <s v="Strongly agree"/>
    <m/>
    <m/>
    <s v="Agree"/>
    <m/>
    <m/>
    <s v="Agree"/>
    <m/>
    <m/>
    <s v="Strongly agree"/>
    <m/>
    <m/>
    <x v="0"/>
    <m/>
    <m/>
    <x v="0"/>
    <m/>
    <m/>
    <x v="3"/>
    <m/>
    <m/>
    <x v="0"/>
    <m/>
    <m/>
    <x v="2"/>
    <m/>
    <m/>
    <m/>
    <m/>
    <m/>
  </r>
  <r>
    <n v="103"/>
    <d v="2020-04-10T19:02:43"/>
    <d v="2020-04-10T19:06:22"/>
    <s v="anonymous"/>
    <m/>
    <m/>
    <m/>
    <m/>
    <x v="0"/>
    <m/>
    <m/>
    <x v="1"/>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s v="Document management;Real-time document co-authoring;Project/Workflow/Task management;Scheduling;Real-time chatting;Teleconferencing;"/>
    <m/>
    <m/>
    <s v="None;"/>
    <m/>
    <m/>
    <m/>
    <m/>
    <m/>
    <m/>
    <m/>
    <s v="Undecided"/>
    <m/>
    <m/>
    <s v="Undecided"/>
    <m/>
    <m/>
    <s v="Agree"/>
    <m/>
    <m/>
    <s v="Strongly agree"/>
    <m/>
    <m/>
    <s v="Strongly agree"/>
    <m/>
    <m/>
    <s v="Strongly agree"/>
    <m/>
    <m/>
    <s v="Strongly agree"/>
    <m/>
    <m/>
    <x v="0"/>
    <m/>
    <m/>
    <x v="3"/>
    <m/>
    <m/>
    <x v="3"/>
    <m/>
    <m/>
    <x v="0"/>
    <m/>
    <m/>
    <x v="2"/>
    <m/>
    <m/>
    <m/>
    <m/>
    <m/>
  </r>
  <r>
    <n v="104"/>
    <d v="2020-04-10T18:59:52"/>
    <d v="2020-04-10T19:07:51"/>
    <s v="anonymous"/>
    <m/>
    <m/>
    <m/>
    <m/>
    <x v="0"/>
    <m/>
    <m/>
    <x v="1"/>
    <m/>
    <m/>
    <s v="Lock device, use VPN, look out for phising"/>
    <m/>
    <m/>
    <s v="Laptop;"/>
    <m/>
    <m/>
    <s v="No"/>
    <m/>
    <m/>
    <s v="Corporate assets"/>
    <m/>
    <m/>
    <s v="Yes, partly"/>
    <m/>
    <m/>
    <s v="Password protection;Two-factor authentication;Automatic screen lock;Hard disk encryption;"/>
    <m/>
    <m/>
    <s v="Using VPN "/>
    <m/>
    <m/>
    <m/>
    <m/>
    <m/>
    <s v="No"/>
    <m/>
    <m/>
    <m/>
    <m/>
    <m/>
    <s v="Yes"/>
    <m/>
    <m/>
    <s v="Document management;Real-time document co-authoring;Real-time chatting;Teleconferencing;"/>
    <m/>
    <m/>
    <s v="None;"/>
    <m/>
    <m/>
    <m/>
    <m/>
    <m/>
    <m/>
    <m/>
    <s v="Undecided"/>
    <m/>
    <m/>
    <s v="Agree"/>
    <m/>
    <m/>
    <s v="Agree"/>
    <m/>
    <m/>
    <s v="Strongly agree"/>
    <m/>
    <m/>
    <s v="Agree"/>
    <m/>
    <m/>
    <s v="Strongly agree"/>
    <m/>
    <m/>
    <s v="Strongly agree"/>
    <m/>
    <m/>
    <x v="1"/>
    <m/>
    <m/>
    <x v="0"/>
    <m/>
    <m/>
    <x v="3"/>
    <m/>
    <m/>
    <x v="0"/>
    <m/>
    <m/>
    <x v="2"/>
    <m/>
    <m/>
    <m/>
    <m/>
    <m/>
  </r>
  <r>
    <n v="105"/>
    <d v="2020-04-10T19:05:37"/>
    <d v="2020-04-10T19:10:56"/>
    <s v="anonymous"/>
    <m/>
    <m/>
    <m/>
    <m/>
    <x v="0"/>
    <m/>
    <m/>
    <x v="1"/>
    <m/>
    <m/>
    <s v="Limited access to my computer by others._x000a_Locking._x000a_Caution with internet access over company VPN"/>
    <m/>
    <m/>
    <s v="Laptop;"/>
    <m/>
    <m/>
    <s v="No"/>
    <m/>
    <m/>
    <s v="Corporate assets"/>
    <m/>
    <m/>
    <s v="No"/>
    <m/>
    <m/>
    <s v="Password protection;Hard disk encryption;"/>
    <m/>
    <m/>
    <s v="Using VPN "/>
    <m/>
    <m/>
    <m/>
    <m/>
    <m/>
    <s v="No"/>
    <m/>
    <m/>
    <m/>
    <m/>
    <m/>
    <s v="Yes"/>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x v="1"/>
    <m/>
    <m/>
    <x v="0"/>
    <m/>
    <m/>
    <x v="3"/>
    <m/>
    <m/>
    <x v="0"/>
    <m/>
    <m/>
    <x v="1"/>
    <m/>
    <m/>
    <m/>
    <m/>
    <m/>
  </r>
  <r>
    <n v="106"/>
    <d v="2020-04-10T19:07:41"/>
    <d v="2020-04-10T19:12:15"/>
    <s v="anonymous"/>
    <m/>
    <m/>
    <m/>
    <m/>
    <x v="0"/>
    <m/>
    <m/>
    <x v="1"/>
    <m/>
    <m/>
    <s v="email phising, unattended devices"/>
    <m/>
    <m/>
    <s v="Laptop;"/>
    <m/>
    <m/>
    <s v="No"/>
    <m/>
    <m/>
    <s v="Corporate assets"/>
    <m/>
    <m/>
    <s v="No"/>
    <m/>
    <m/>
    <s v="Password protection;Automatic screen lock;Hard disk encryption;"/>
    <m/>
    <m/>
    <s v="Using VPN "/>
    <m/>
    <m/>
    <m/>
    <m/>
    <m/>
    <s v="No"/>
    <m/>
    <m/>
    <m/>
    <m/>
    <m/>
    <s v="No"/>
    <m/>
    <m/>
    <m/>
    <m/>
    <m/>
    <s v="None;"/>
    <m/>
    <m/>
    <m/>
    <m/>
    <m/>
    <m/>
    <m/>
    <s v="Agree"/>
    <m/>
    <m/>
    <s v="Strongly agree"/>
    <m/>
    <m/>
    <s v="Agree"/>
    <m/>
    <m/>
    <s v="Agree"/>
    <m/>
    <m/>
    <s v="Agree"/>
    <m/>
    <m/>
    <s v="Strongly agree"/>
    <m/>
    <m/>
    <s v="Strongly agree"/>
    <m/>
    <m/>
    <x v="1"/>
    <m/>
    <m/>
    <x v="3"/>
    <m/>
    <m/>
    <x v="3"/>
    <m/>
    <m/>
    <x v="0"/>
    <m/>
    <m/>
    <x v="1"/>
    <m/>
    <m/>
    <m/>
    <m/>
    <m/>
  </r>
  <r>
    <n v="107"/>
    <d v="2020-04-10T19:26:32"/>
    <d v="2020-04-10T19:29:59"/>
    <s v="anonymous"/>
    <m/>
    <m/>
    <m/>
    <m/>
    <x v="0"/>
    <m/>
    <m/>
    <x v="0"/>
    <m/>
    <m/>
    <m/>
    <m/>
    <m/>
    <s v="Laptop;"/>
    <m/>
    <m/>
    <s v="No"/>
    <m/>
    <m/>
    <s v="Corporate assets"/>
    <m/>
    <m/>
    <s v="No"/>
    <m/>
    <m/>
    <s v="Password protection;Automatic screen lock;Hard disk encryption;"/>
    <m/>
    <m/>
    <s v="Using VPN "/>
    <m/>
    <m/>
    <m/>
    <m/>
    <m/>
    <s v="No"/>
    <m/>
    <m/>
    <m/>
    <m/>
    <m/>
    <s v="No"/>
    <m/>
    <m/>
    <m/>
    <m/>
    <m/>
    <s v="None;"/>
    <m/>
    <m/>
    <m/>
    <m/>
    <m/>
    <m/>
    <m/>
    <s v="Agree"/>
    <m/>
    <m/>
    <s v="Strongly agree"/>
    <m/>
    <m/>
    <s v="Strongly agree"/>
    <m/>
    <m/>
    <s v="Strongly agree"/>
    <m/>
    <m/>
    <s v="Agree"/>
    <m/>
    <m/>
    <s v="Agree"/>
    <m/>
    <m/>
    <s v="Strongly agree"/>
    <m/>
    <m/>
    <x v="0"/>
    <m/>
    <m/>
    <x v="2"/>
    <m/>
    <m/>
    <x v="5"/>
    <m/>
    <m/>
    <x v="13"/>
    <m/>
    <m/>
    <x v="2"/>
    <m/>
    <m/>
    <m/>
    <m/>
    <m/>
  </r>
  <r>
    <n v="108"/>
    <d v="2020-04-10T21:02:35"/>
    <d v="2020-04-10T21:08:05"/>
    <s v="anonymous"/>
    <m/>
    <m/>
    <m/>
    <m/>
    <x v="1"/>
    <m/>
    <m/>
    <x v="1"/>
    <m/>
    <m/>
    <s v="Avoid using unsecure wireless connections._x000a_Avoid spam emails related with Covid-19 (phishing etc). "/>
    <m/>
    <m/>
    <s v="Laptop;"/>
    <m/>
    <m/>
    <s v="No"/>
    <m/>
    <m/>
    <s v="Personal assets"/>
    <m/>
    <m/>
    <m/>
    <m/>
    <m/>
    <s v="Password protection;Two-factor authentication;Automatic screen lock;Hard disk encryption;Antivirus software installed;Antispam software installed;"/>
    <m/>
    <m/>
    <s v="Using VPN "/>
    <m/>
    <m/>
    <m/>
    <m/>
    <m/>
    <s v="No"/>
    <m/>
    <m/>
    <m/>
    <m/>
    <m/>
    <s v="Yes"/>
    <m/>
    <m/>
    <s v="Teleconferencing;"/>
    <m/>
    <m/>
    <s v="None;"/>
    <m/>
    <m/>
    <m/>
    <m/>
    <m/>
    <m/>
    <m/>
    <s v="Agree"/>
    <m/>
    <m/>
    <s v="Agree"/>
    <m/>
    <m/>
    <s v="Undecided"/>
    <m/>
    <m/>
    <s v="Strongly agree"/>
    <m/>
    <m/>
    <s v="Agree"/>
    <m/>
    <m/>
    <s v="Strongly agree"/>
    <m/>
    <m/>
    <s v="Strongly agree"/>
    <m/>
    <m/>
    <x v="1"/>
    <m/>
    <m/>
    <x v="1"/>
    <m/>
    <m/>
    <x v="4"/>
    <m/>
    <m/>
    <x v="0"/>
    <m/>
    <m/>
    <x v="2"/>
    <m/>
    <m/>
    <m/>
    <m/>
    <m/>
  </r>
  <r>
    <n v="109"/>
    <d v="2020-04-10T21:10:51"/>
    <d v="2020-04-10T21:14:58"/>
    <s v="anonymous"/>
    <m/>
    <m/>
    <m/>
    <m/>
    <x v="0"/>
    <m/>
    <m/>
    <x v="0"/>
    <m/>
    <m/>
    <m/>
    <m/>
    <m/>
    <s v="Laptop;"/>
    <m/>
    <m/>
    <s v="No"/>
    <m/>
    <m/>
    <s v="Corporate assets"/>
    <m/>
    <m/>
    <s v="Yes, fully"/>
    <m/>
    <m/>
    <s v="Password protection;"/>
    <m/>
    <m/>
    <s v="Using VPN "/>
    <m/>
    <m/>
    <m/>
    <m/>
    <m/>
    <s v="No"/>
    <m/>
    <m/>
    <m/>
    <m/>
    <m/>
    <s v="No"/>
    <m/>
    <m/>
    <m/>
    <m/>
    <m/>
    <s v="None;"/>
    <m/>
    <m/>
    <m/>
    <m/>
    <m/>
    <m/>
    <m/>
    <s v="Disagree"/>
    <m/>
    <m/>
    <s v="Agree"/>
    <m/>
    <m/>
    <s v="Disagree"/>
    <m/>
    <m/>
    <s v="Strongly agree"/>
    <m/>
    <m/>
    <s v="Strongly agree"/>
    <m/>
    <m/>
    <s v="Strongly agree"/>
    <m/>
    <m/>
    <s v="Strongly agree"/>
    <m/>
    <m/>
    <x v="1"/>
    <m/>
    <m/>
    <x v="7"/>
    <m/>
    <m/>
    <x v="5"/>
    <m/>
    <m/>
    <x v="14"/>
    <m/>
    <m/>
    <x v="1"/>
    <m/>
    <m/>
    <m/>
    <m/>
    <m/>
  </r>
  <r>
    <n v="110"/>
    <d v="2020-04-10T21:57:37"/>
    <d v="2020-04-10T22:25:04"/>
    <s v="anonymous"/>
    <m/>
    <m/>
    <m/>
    <m/>
    <x v="0"/>
    <m/>
    <m/>
    <x v="0"/>
    <m/>
    <m/>
    <m/>
    <m/>
    <m/>
    <s v="Laptop;"/>
    <m/>
    <m/>
    <s v="No"/>
    <m/>
    <m/>
    <s v="Corporate assets"/>
    <m/>
    <m/>
    <s v="Yes, partly"/>
    <m/>
    <m/>
    <s v="Password protection;Hard disk encryption;"/>
    <m/>
    <m/>
    <s v="Using VPN "/>
    <m/>
    <m/>
    <m/>
    <m/>
    <m/>
    <s v="No"/>
    <m/>
    <m/>
    <m/>
    <m/>
    <m/>
    <s v="Yes"/>
    <m/>
    <m/>
    <s v="Scheduling;Real-time chatting;Teleconferencing;"/>
    <m/>
    <m/>
    <s v="None;"/>
    <m/>
    <m/>
    <m/>
    <m/>
    <m/>
    <m/>
    <m/>
    <s v="Disagree"/>
    <m/>
    <m/>
    <s v="Disagree"/>
    <m/>
    <m/>
    <s v="Disagree"/>
    <m/>
    <m/>
    <s v="Agree"/>
    <m/>
    <m/>
    <s v="Agree"/>
    <m/>
    <m/>
    <s v="Agree"/>
    <m/>
    <m/>
    <s v="Agree"/>
    <m/>
    <m/>
    <x v="0"/>
    <m/>
    <m/>
    <x v="0"/>
    <m/>
    <m/>
    <x v="5"/>
    <m/>
    <m/>
    <x v="11"/>
    <m/>
    <m/>
    <x v="3"/>
    <m/>
    <m/>
    <m/>
    <m/>
    <m/>
  </r>
  <r>
    <n v="111"/>
    <d v="2020-04-11T00:03:23"/>
    <d v="2020-04-11T00:05:45"/>
    <s v="anonymous"/>
    <m/>
    <m/>
    <m/>
    <m/>
    <x v="0"/>
    <m/>
    <m/>
    <x v="1"/>
    <m/>
    <m/>
    <m/>
    <m/>
    <m/>
    <s v="Laptop;"/>
    <m/>
    <m/>
    <s v="No"/>
    <m/>
    <m/>
    <s v="Corporate assets"/>
    <m/>
    <m/>
    <s v="Yes, fully"/>
    <m/>
    <m/>
    <s v="Password protection;Two-factor authentication;Automatic screen lock;Hard disk encryption;Antivirus software installed;"/>
    <m/>
    <m/>
    <s v="Using VPN "/>
    <m/>
    <m/>
    <m/>
    <m/>
    <m/>
    <s v="No"/>
    <m/>
    <m/>
    <m/>
    <m/>
    <m/>
    <s v="Yes"/>
    <m/>
    <m/>
    <s v="Document management;Real-time document co-authoring;Project/Workflow/Task management;Scheduling;Real-time chatting;Teleconferencing;"/>
    <m/>
    <m/>
    <s v="None;"/>
    <m/>
    <m/>
    <m/>
    <m/>
    <m/>
    <m/>
    <m/>
    <s v="Strongly agree"/>
    <m/>
    <m/>
    <s v="Agree"/>
    <m/>
    <m/>
    <s v="Strongly agree"/>
    <m/>
    <m/>
    <s v="Strongly agree"/>
    <m/>
    <m/>
    <s v="Strongly agree"/>
    <m/>
    <m/>
    <s v="Agree"/>
    <m/>
    <m/>
    <s v="Strongly agree"/>
    <m/>
    <m/>
    <x v="0"/>
    <m/>
    <m/>
    <x v="3"/>
    <m/>
    <m/>
    <x v="7"/>
    <m/>
    <m/>
    <x v="0"/>
    <m/>
    <m/>
    <x v="2"/>
    <m/>
    <m/>
    <m/>
    <m/>
    <m/>
  </r>
  <r>
    <n v="112"/>
    <d v="2020-04-11T01:58:36"/>
    <d v="2020-04-11T02:02:16"/>
    <s v="anonymous"/>
    <m/>
    <m/>
    <m/>
    <m/>
    <x v="0"/>
    <m/>
    <m/>
    <x v="0"/>
    <m/>
    <m/>
    <m/>
    <m/>
    <m/>
    <s v="Laptop;"/>
    <m/>
    <m/>
    <s v="No"/>
    <m/>
    <m/>
    <s v="Corporate assets"/>
    <m/>
    <m/>
    <s v="No"/>
    <m/>
    <m/>
    <s v="Password protection;Hard disk encryption;"/>
    <m/>
    <m/>
    <s v="Using VPN "/>
    <m/>
    <m/>
    <m/>
    <m/>
    <m/>
    <s v="No"/>
    <m/>
    <m/>
    <m/>
    <m/>
    <m/>
    <s v="No"/>
    <m/>
    <m/>
    <m/>
    <m/>
    <m/>
    <s v="None;"/>
    <m/>
    <m/>
    <m/>
    <m/>
    <m/>
    <m/>
    <m/>
    <s v="Undecided"/>
    <m/>
    <m/>
    <s v="Disagree"/>
    <m/>
    <m/>
    <s v="Undecided"/>
    <m/>
    <m/>
    <s v="Agree"/>
    <m/>
    <m/>
    <s v="Agree"/>
    <m/>
    <m/>
    <s v="Strongly agree"/>
    <m/>
    <m/>
    <s v="Agree"/>
    <m/>
    <m/>
    <x v="0"/>
    <m/>
    <m/>
    <x v="0"/>
    <m/>
    <m/>
    <x v="3"/>
    <m/>
    <m/>
    <x v="0"/>
    <m/>
    <m/>
    <x v="3"/>
    <m/>
    <m/>
    <m/>
    <m/>
    <m/>
  </r>
  <r>
    <n v="113"/>
    <d v="2020-04-11T10:51:40"/>
    <d v="2020-04-11T11:03:20"/>
    <s v="anonymous"/>
    <m/>
    <m/>
    <m/>
    <m/>
    <x v="0"/>
    <m/>
    <m/>
    <x v="1"/>
    <m/>
    <m/>
    <s v="passwords for connection to our system"/>
    <m/>
    <m/>
    <s v="Desktop;Laptop;"/>
    <m/>
    <m/>
    <s v="Yes"/>
    <m/>
    <m/>
    <s v="Corporate assets"/>
    <m/>
    <m/>
    <s v="Yes, partly"/>
    <m/>
    <m/>
    <s v="Password protection;Two-factor authentication;Antivirus software installed;"/>
    <m/>
    <m/>
    <s v="Using VPN "/>
    <m/>
    <m/>
    <m/>
    <m/>
    <m/>
    <s v="No"/>
    <m/>
    <m/>
    <m/>
    <m/>
    <m/>
    <s v="Yes"/>
    <m/>
    <m/>
    <s v="Document management;Real-time document co-authoring;Project/Workflow/Task management;Real-time chatting;Teleconferencing;"/>
    <m/>
    <m/>
    <s v="None;"/>
    <m/>
    <m/>
    <m/>
    <m/>
    <m/>
    <m/>
    <m/>
    <s v="Disagree"/>
    <m/>
    <m/>
    <s v="Disagree"/>
    <m/>
    <m/>
    <s v="Disagree"/>
    <m/>
    <m/>
    <s v="Agree"/>
    <m/>
    <m/>
    <s v="Agree"/>
    <m/>
    <m/>
    <s v="Agree"/>
    <m/>
    <m/>
    <s v="Agree"/>
    <m/>
    <m/>
    <x v="1"/>
    <m/>
    <m/>
    <x v="3"/>
    <m/>
    <m/>
    <x v="0"/>
    <m/>
    <m/>
    <x v="0"/>
    <m/>
    <m/>
    <x v="3"/>
    <m/>
    <m/>
    <m/>
    <m/>
    <m/>
  </r>
  <r>
    <n v="114"/>
    <d v="2020-04-11T11:50:42"/>
    <d v="2020-04-11T11:52:39"/>
    <s v="anonymous"/>
    <m/>
    <m/>
    <m/>
    <m/>
    <x v="0"/>
    <m/>
    <m/>
    <x v="0"/>
    <m/>
    <m/>
    <m/>
    <m/>
    <m/>
    <s v="Laptop;Tablet;Smartphone;"/>
    <m/>
    <m/>
    <s v="No"/>
    <m/>
    <m/>
    <s v="Corporate assets"/>
    <m/>
    <m/>
    <s v="No"/>
    <m/>
    <m/>
    <s v="Password protection;Automatic screen lock;Antivirus software installed;Antispam software installed;"/>
    <m/>
    <m/>
    <s v="Using VPN "/>
    <m/>
    <m/>
    <m/>
    <m/>
    <m/>
    <s v="No"/>
    <m/>
    <m/>
    <m/>
    <m/>
    <m/>
    <s v="No"/>
    <m/>
    <m/>
    <m/>
    <m/>
    <m/>
    <s v="None;"/>
    <m/>
    <m/>
    <m/>
    <m/>
    <m/>
    <m/>
    <m/>
    <s v="Strongly agree"/>
    <m/>
    <m/>
    <s v="Strongly agree"/>
    <m/>
    <m/>
    <s v="Strongly agree"/>
    <m/>
    <m/>
    <s v="Undecided"/>
    <m/>
    <m/>
    <s v="Agree"/>
    <m/>
    <m/>
    <s v="Agree"/>
    <m/>
    <m/>
    <s v="Strongly agree"/>
    <m/>
    <m/>
    <x v="2"/>
    <m/>
    <m/>
    <x v="1"/>
    <m/>
    <m/>
    <x v="0"/>
    <m/>
    <m/>
    <x v="0"/>
    <m/>
    <m/>
    <x v="0"/>
    <m/>
    <m/>
    <m/>
    <m/>
    <m/>
  </r>
  <r>
    <n v="115"/>
    <d v="2020-04-11T12:04:01"/>
    <d v="2020-04-11T12:13:30"/>
    <s v="anonymous"/>
    <m/>
    <m/>
    <m/>
    <m/>
    <x v="0"/>
    <m/>
    <m/>
    <x v="1"/>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s v="Phishing;"/>
    <m/>
    <m/>
    <m/>
    <m/>
    <m/>
    <m/>
    <m/>
    <s v="Disagree"/>
    <m/>
    <m/>
    <s v="Disagree"/>
    <m/>
    <m/>
    <s v="Agree"/>
    <m/>
    <m/>
    <s v="Strongly agree"/>
    <m/>
    <m/>
    <s v="Strongly agree"/>
    <m/>
    <m/>
    <s v="Strongly agree"/>
    <m/>
    <m/>
    <s v="Strongly agree"/>
    <m/>
    <m/>
    <x v="1"/>
    <m/>
    <m/>
    <x v="1"/>
    <m/>
    <m/>
    <x v="0"/>
    <m/>
    <m/>
    <x v="0"/>
    <m/>
    <m/>
    <x v="1"/>
    <m/>
    <m/>
    <s v="I have been smart working for extensive periods of time also in the past."/>
    <m/>
    <m/>
  </r>
  <r>
    <n v="116"/>
    <d v="2020-04-11T14:11:43"/>
    <d v="2020-04-11T14:17:50"/>
    <s v="anonymous"/>
    <m/>
    <m/>
    <m/>
    <m/>
    <x v="0"/>
    <m/>
    <m/>
    <x v="1"/>
    <m/>
    <m/>
    <s v="- lock the PC when away_x000a_- connect/disconnect to vpn"/>
    <m/>
    <m/>
    <s v="Laptop;"/>
    <m/>
    <m/>
    <s v="No"/>
    <m/>
    <m/>
    <s v="Corporate assets"/>
    <m/>
    <m/>
    <s v="Yes, partly"/>
    <m/>
    <m/>
    <s v="Password protection;Hard disk encryption;"/>
    <m/>
    <m/>
    <s v="Using VPN "/>
    <m/>
    <m/>
    <m/>
    <m/>
    <m/>
    <s v="No"/>
    <m/>
    <m/>
    <m/>
    <m/>
    <m/>
    <s v="No"/>
    <m/>
    <m/>
    <m/>
    <m/>
    <m/>
    <s v="None;"/>
    <m/>
    <m/>
    <m/>
    <m/>
    <m/>
    <m/>
    <m/>
    <s v="Agree"/>
    <m/>
    <m/>
    <s v="Strongly agree"/>
    <m/>
    <m/>
    <s v="Agree"/>
    <m/>
    <m/>
    <s v="Agree"/>
    <m/>
    <m/>
    <s v="Agree"/>
    <m/>
    <m/>
    <s v="Agree"/>
    <m/>
    <m/>
    <s v="Agree"/>
    <m/>
    <m/>
    <x v="0"/>
    <m/>
    <m/>
    <x v="0"/>
    <m/>
    <m/>
    <x v="3"/>
    <m/>
    <m/>
    <x v="0"/>
    <m/>
    <m/>
    <x v="1"/>
    <m/>
    <m/>
    <m/>
    <m/>
    <m/>
  </r>
  <r>
    <n v="117"/>
    <d v="2020-04-11T18:40:27"/>
    <d v="2020-04-11T18:42:56"/>
    <s v="anonymous"/>
    <m/>
    <m/>
    <m/>
    <m/>
    <x v="0"/>
    <m/>
    <m/>
    <x v="1"/>
    <m/>
    <m/>
    <s v="1) dont share laptop with others, 2) do the updates , 3) do virus scan often"/>
    <m/>
    <m/>
    <s v="Laptop;"/>
    <m/>
    <m/>
    <s v="No"/>
    <m/>
    <m/>
    <s v="Corporate assets"/>
    <m/>
    <m/>
    <s v="No"/>
    <m/>
    <m/>
    <s v="Password protection;Automatic screen lock;"/>
    <m/>
    <m/>
    <s v="Using 3rd party cloud solutions (e.g. G Cloud, Microsoft 365)"/>
    <m/>
    <m/>
    <m/>
    <m/>
    <m/>
    <s v="Yes"/>
    <m/>
    <m/>
    <s v="Instructions provided via email;"/>
    <m/>
    <m/>
    <s v="Yes"/>
    <m/>
    <m/>
    <s v="Document management;Teleconferencing;"/>
    <m/>
    <m/>
    <s v="None;"/>
    <m/>
    <m/>
    <m/>
    <m/>
    <m/>
    <m/>
    <m/>
    <s v="Strongly agree"/>
    <m/>
    <m/>
    <s v="Strongly agree"/>
    <m/>
    <m/>
    <s v="Strongly agree"/>
    <m/>
    <m/>
    <s v="Disagree"/>
    <m/>
    <m/>
    <s v="Strongly agree"/>
    <m/>
    <m/>
    <s v="Strongly agree"/>
    <m/>
    <m/>
    <s v="Strongly agree"/>
    <m/>
    <m/>
    <x v="1"/>
    <m/>
    <m/>
    <x v="3"/>
    <m/>
    <m/>
    <x v="5"/>
    <m/>
    <m/>
    <x v="15"/>
    <m/>
    <m/>
    <x v="3"/>
    <m/>
    <m/>
    <m/>
    <m/>
    <m/>
  </r>
  <r>
    <n v="118"/>
    <d v="2020-04-11T18:47:26"/>
    <d v="2020-04-11T19:22:21"/>
    <s v="anonymous"/>
    <m/>
    <m/>
    <m/>
    <m/>
    <x v="0"/>
    <m/>
    <m/>
    <x v="1"/>
    <m/>
    <m/>
    <s v="1. All work must be done from a home office and only use your personal computer_x000a_2. Don't discuss the project guidelines, tools, processes, URLs and the identity of clients outside the team_x000a__x000a_"/>
    <m/>
    <m/>
    <s v="Laptop;Smartphone;"/>
    <m/>
    <m/>
    <s v="No"/>
    <m/>
    <m/>
    <s v="Personal assets"/>
    <m/>
    <m/>
    <m/>
    <m/>
    <m/>
    <s v="Password protection;Two-factor authentication;Automatic screen lock;Antivirus software installed;"/>
    <m/>
    <m/>
    <s v="Direct access"/>
    <m/>
    <m/>
    <m/>
    <m/>
    <m/>
    <s v="No"/>
    <m/>
    <m/>
    <m/>
    <m/>
    <m/>
    <s v="No"/>
    <m/>
    <m/>
    <m/>
    <m/>
    <m/>
    <s v="None;"/>
    <m/>
    <m/>
    <s v="N/A"/>
    <m/>
    <m/>
    <m/>
    <m/>
    <s v="Strongly agree"/>
    <m/>
    <m/>
    <s v="Agree"/>
    <m/>
    <m/>
    <s v="Agree"/>
    <m/>
    <m/>
    <s v="Agree"/>
    <m/>
    <m/>
    <s v="Agree"/>
    <m/>
    <m/>
    <s v="Agree"/>
    <m/>
    <m/>
    <s v="Agree"/>
    <m/>
    <m/>
    <x v="0"/>
    <m/>
    <m/>
    <x v="3"/>
    <m/>
    <m/>
    <x v="3"/>
    <m/>
    <m/>
    <x v="0"/>
    <m/>
    <m/>
    <x v="3"/>
    <m/>
    <m/>
    <m/>
    <m/>
    <m/>
  </r>
  <r>
    <n v="119"/>
    <d v="2020-04-11T19:27:48"/>
    <d v="2020-04-11T19:31:21"/>
    <s v="anonymous"/>
    <m/>
    <m/>
    <m/>
    <m/>
    <x v="1"/>
    <m/>
    <m/>
    <x v="1"/>
    <m/>
    <m/>
    <s v="Avoid public places and unsecured wireless connections. Don’t access work email from public devices."/>
    <m/>
    <m/>
    <s v="Laptop;"/>
    <m/>
    <m/>
    <s v="No"/>
    <m/>
    <m/>
    <s v="Corporate assets"/>
    <m/>
    <m/>
    <s v="Yes, fully"/>
    <m/>
    <m/>
    <s v="Password protection;Hard disk encryption;Antivirus software installed;"/>
    <m/>
    <m/>
    <s v="Using VPN "/>
    <m/>
    <m/>
    <m/>
    <m/>
    <m/>
    <s v="No"/>
    <m/>
    <m/>
    <m/>
    <m/>
    <m/>
    <s v="No"/>
    <m/>
    <m/>
    <m/>
    <m/>
    <m/>
    <s v="Phishing;"/>
    <m/>
    <m/>
    <m/>
    <m/>
    <m/>
    <m/>
    <m/>
    <s v="Undecided"/>
    <m/>
    <m/>
    <s v="Disagree"/>
    <m/>
    <m/>
    <s v="Disagree"/>
    <m/>
    <m/>
    <s v="Agree"/>
    <m/>
    <m/>
    <s v="Agree"/>
    <m/>
    <m/>
    <s v="Agree"/>
    <m/>
    <m/>
    <s v="Agree"/>
    <m/>
    <m/>
    <x v="1"/>
    <m/>
    <m/>
    <x v="3"/>
    <m/>
    <m/>
    <x v="3"/>
    <m/>
    <m/>
    <x v="0"/>
    <m/>
    <m/>
    <x v="1"/>
    <m/>
    <m/>
    <m/>
    <m/>
    <m/>
  </r>
  <r>
    <n v="120"/>
    <d v="2020-04-11T19:45:22"/>
    <d v="2020-04-11T19:49:36"/>
    <s v="anonymous"/>
    <m/>
    <m/>
    <m/>
    <m/>
    <x v="1"/>
    <m/>
    <m/>
    <x v="0"/>
    <m/>
    <m/>
    <m/>
    <m/>
    <m/>
    <s v="Laptop;Smartphone;"/>
    <m/>
    <m/>
    <s v="No"/>
    <m/>
    <m/>
    <s v="Corporate assets"/>
    <m/>
    <m/>
    <s v="Yes, fully"/>
    <m/>
    <m/>
    <s v="None of the above;"/>
    <m/>
    <m/>
    <s v="Using VPN "/>
    <m/>
    <m/>
    <m/>
    <m/>
    <m/>
    <s v="No"/>
    <m/>
    <m/>
    <m/>
    <m/>
    <m/>
    <s v="Yes"/>
    <m/>
    <m/>
    <s v="Project/Workflow/Task management;Scheduling;Real-time chatting;"/>
    <m/>
    <m/>
    <s v="None;"/>
    <m/>
    <m/>
    <m/>
    <m/>
    <m/>
    <m/>
    <m/>
    <s v="Undecided"/>
    <m/>
    <m/>
    <s v="Undecided"/>
    <m/>
    <m/>
    <s v="Agree"/>
    <m/>
    <m/>
    <s v="Undecided"/>
    <m/>
    <m/>
    <s v="Undecided"/>
    <m/>
    <m/>
    <s v="Strongly agree"/>
    <m/>
    <m/>
    <s v="Strongly agree"/>
    <m/>
    <m/>
    <x v="1"/>
    <m/>
    <m/>
    <x v="7"/>
    <m/>
    <m/>
    <x v="3"/>
    <m/>
    <m/>
    <x v="0"/>
    <m/>
    <m/>
    <x v="1"/>
    <m/>
    <m/>
    <m/>
    <m/>
    <m/>
  </r>
  <r>
    <n v="121"/>
    <d v="2020-04-11T20:26:56"/>
    <d v="2020-04-11T20:33:57"/>
    <s v="anonymous"/>
    <m/>
    <m/>
    <m/>
    <m/>
    <x v="0"/>
    <m/>
    <m/>
    <x v="1"/>
    <m/>
    <m/>
    <s v="Lock your device, log out when you finish, close your vpn network"/>
    <m/>
    <m/>
    <s v="Laptop;"/>
    <m/>
    <m/>
    <s v="No"/>
    <m/>
    <m/>
    <s v="Corporate assets"/>
    <m/>
    <m/>
    <s v="Yes, fully"/>
    <m/>
    <m/>
    <s v="Password protection;"/>
    <m/>
    <m/>
    <s v="Using VPN "/>
    <m/>
    <m/>
    <m/>
    <m/>
    <m/>
    <s v="No"/>
    <m/>
    <m/>
    <m/>
    <m/>
    <m/>
    <s v="Yes"/>
    <m/>
    <m/>
    <s v="Document management;Real-time document co-authoring;Project/Workflow/Task management;Scheduling;Real-time chatting;Teleconferencing;"/>
    <m/>
    <m/>
    <s v="None;"/>
    <m/>
    <m/>
    <m/>
    <m/>
    <m/>
    <m/>
    <m/>
    <s v="Agree"/>
    <m/>
    <m/>
    <s v="Agree"/>
    <m/>
    <m/>
    <s v="Disagree"/>
    <m/>
    <m/>
    <s v="Agree"/>
    <m/>
    <m/>
    <s v="Agree"/>
    <m/>
    <m/>
    <s v="Undecided"/>
    <m/>
    <m/>
    <s v="Agree"/>
    <m/>
    <m/>
    <x v="0"/>
    <m/>
    <m/>
    <x v="3"/>
    <m/>
    <m/>
    <x v="3"/>
    <m/>
    <m/>
    <x v="0"/>
    <m/>
    <m/>
    <x v="1"/>
    <m/>
    <m/>
    <m/>
    <m/>
    <m/>
  </r>
  <r>
    <n v="122"/>
    <d v="2020-04-11T21:35:18"/>
    <d v="2020-04-11T21:40:37"/>
    <s v="anonymous"/>
    <m/>
    <m/>
    <m/>
    <m/>
    <x v="1"/>
    <m/>
    <m/>
    <x v="1"/>
    <m/>
    <m/>
    <s v="Avoid zoom application_x000a_Avoid pressing unknown links"/>
    <m/>
    <m/>
    <s v="Laptop;"/>
    <m/>
    <m/>
    <s v="No"/>
    <m/>
    <m/>
    <s v="Personal assets"/>
    <m/>
    <m/>
    <m/>
    <m/>
    <m/>
    <s v="Password protection;Automatic screen lock;Antivirus software installed;"/>
    <m/>
    <m/>
    <s v="Using VPN "/>
    <m/>
    <m/>
    <m/>
    <m/>
    <m/>
    <s v="Yes"/>
    <m/>
    <m/>
    <s v="Instructions available to the corporate portal or website;Instructions provided via email;"/>
    <m/>
    <m/>
    <s v="Yes"/>
    <m/>
    <m/>
    <s v="Document management;Real-time chatting;Teleconferencing;"/>
    <m/>
    <m/>
    <s v="None;"/>
    <m/>
    <m/>
    <m/>
    <m/>
    <m/>
    <m/>
    <m/>
    <s v="Strongly agree"/>
    <m/>
    <m/>
    <s v="Agree"/>
    <m/>
    <m/>
    <s v="Agree"/>
    <m/>
    <m/>
    <s v="Strongly agree"/>
    <m/>
    <m/>
    <s v="Strongly agree"/>
    <m/>
    <m/>
    <s v="Strongly agree"/>
    <m/>
    <m/>
    <s v="Strongly agree"/>
    <m/>
    <m/>
    <x v="0"/>
    <m/>
    <m/>
    <x v="0"/>
    <m/>
    <m/>
    <x v="5"/>
    <m/>
    <m/>
    <x v="16"/>
    <m/>
    <m/>
    <x v="3"/>
    <m/>
    <m/>
    <m/>
    <m/>
    <m/>
  </r>
  <r>
    <n v="123"/>
    <d v="2020-04-12T05:00:34"/>
    <d v="2020-04-12T05:17:34"/>
    <s v="anonymous"/>
    <m/>
    <m/>
    <m/>
    <m/>
    <x v="0"/>
    <m/>
    <m/>
    <x v="1"/>
    <m/>
    <m/>
    <s v="Wash your hand, social distancing, wear mask"/>
    <m/>
    <m/>
    <s v="Laptop;"/>
    <m/>
    <m/>
    <s v="Yes"/>
    <m/>
    <m/>
    <s v="Corporate assets"/>
    <m/>
    <m/>
    <s v="Yes, partly"/>
    <m/>
    <m/>
    <s v="Password protection;Automatic screen lock;Antivirus software installed;"/>
    <m/>
    <m/>
    <s v="Direct access"/>
    <m/>
    <m/>
    <m/>
    <m/>
    <m/>
    <s v="Yes"/>
    <m/>
    <m/>
    <s v="Online training program;Instructions available to the corporate portal or website;"/>
    <m/>
    <m/>
    <s v="Yes"/>
    <m/>
    <m/>
    <s v="Document management;Project/Workflow/Task management;Scheduling;Teleconferencing;"/>
    <m/>
    <m/>
    <s v="Ransomware;Data loss;"/>
    <m/>
    <m/>
    <m/>
    <m/>
    <m/>
    <m/>
    <m/>
    <s v="Disagree"/>
    <m/>
    <m/>
    <s v="Undecided"/>
    <m/>
    <m/>
    <s v="Agree"/>
    <m/>
    <m/>
    <s v="Agree"/>
    <m/>
    <m/>
    <s v="Disagree"/>
    <m/>
    <m/>
    <s v="Undecided"/>
    <m/>
    <m/>
    <s v="Undecided"/>
    <m/>
    <m/>
    <x v="1"/>
    <m/>
    <m/>
    <x v="3"/>
    <m/>
    <m/>
    <x v="5"/>
    <m/>
    <m/>
    <x v="17"/>
    <m/>
    <m/>
    <x v="1"/>
    <m/>
    <m/>
    <s v="Think positive and always happy"/>
    <m/>
    <m/>
  </r>
  <r>
    <n v="124"/>
    <d v="2020-04-12T06:01:04"/>
    <d v="2020-04-12T06:11:43"/>
    <s v="anonymous"/>
    <m/>
    <m/>
    <m/>
    <m/>
    <x v="0"/>
    <m/>
    <m/>
    <x v="0"/>
    <m/>
    <m/>
    <m/>
    <m/>
    <m/>
    <s v="Laptop;Smartphone;"/>
    <m/>
    <m/>
    <s v="No"/>
    <m/>
    <m/>
    <s v="Personal assets"/>
    <m/>
    <m/>
    <m/>
    <m/>
    <m/>
    <s v="None of the above;"/>
    <m/>
    <m/>
    <s v="Direct access"/>
    <m/>
    <m/>
    <m/>
    <m/>
    <m/>
    <s v="No"/>
    <m/>
    <m/>
    <m/>
    <m/>
    <m/>
    <s v="No"/>
    <m/>
    <m/>
    <m/>
    <m/>
    <m/>
    <s v="Spyware/Virus infection;"/>
    <m/>
    <m/>
    <m/>
    <m/>
    <m/>
    <m/>
    <m/>
    <s v="Disagree"/>
    <m/>
    <m/>
    <s v="Disagree"/>
    <m/>
    <m/>
    <s v="Disagree"/>
    <m/>
    <m/>
    <s v="Agree"/>
    <m/>
    <m/>
    <s v="Undecided"/>
    <m/>
    <m/>
    <s v="Agree"/>
    <m/>
    <m/>
    <s v="Disagree"/>
    <m/>
    <m/>
    <x v="0"/>
    <m/>
    <m/>
    <x v="3"/>
    <m/>
    <m/>
    <x v="5"/>
    <m/>
    <m/>
    <x v="18"/>
    <m/>
    <m/>
    <x v="3"/>
    <m/>
    <m/>
    <m/>
    <m/>
    <m/>
  </r>
  <r>
    <n v="125"/>
    <d v="2020-04-12T07:01:22"/>
    <d v="2020-04-12T07:07:04"/>
    <s v="anonymous"/>
    <m/>
    <m/>
    <m/>
    <m/>
    <x v="1"/>
    <m/>
    <m/>
    <x v="0"/>
    <m/>
    <m/>
    <m/>
    <m/>
    <m/>
    <s v="Laptop;"/>
    <m/>
    <m/>
    <s v="No"/>
    <m/>
    <m/>
    <s v="Corporate assets"/>
    <m/>
    <m/>
    <s v="No"/>
    <m/>
    <m/>
    <s v="Password protection;Automatic screen lock;"/>
    <m/>
    <m/>
    <s v="Direct access"/>
    <m/>
    <m/>
    <m/>
    <m/>
    <m/>
    <s v="No"/>
    <m/>
    <m/>
    <m/>
    <m/>
    <m/>
    <s v="Yes"/>
    <m/>
    <m/>
    <s v="Real-time chatting;"/>
    <m/>
    <m/>
    <s v="None;"/>
    <m/>
    <m/>
    <m/>
    <m/>
    <m/>
    <m/>
    <m/>
    <s v="Strongly agree"/>
    <m/>
    <m/>
    <s v="Agree"/>
    <m/>
    <m/>
    <s v="Undecided"/>
    <m/>
    <m/>
    <s v="Undecided"/>
    <m/>
    <m/>
    <s v="Disagree"/>
    <m/>
    <m/>
    <s v="Agree"/>
    <m/>
    <m/>
    <s v="Agree"/>
    <m/>
    <m/>
    <x v="1"/>
    <m/>
    <m/>
    <x v="0"/>
    <m/>
    <m/>
    <x v="6"/>
    <m/>
    <m/>
    <x v="0"/>
    <m/>
    <m/>
    <x v="3"/>
    <m/>
    <m/>
    <m/>
    <m/>
    <m/>
  </r>
  <r>
    <n v="126"/>
    <d v="2020-04-12T18:41:46"/>
    <d v="2020-04-12T18:45:17"/>
    <s v="anonymous"/>
    <m/>
    <m/>
    <m/>
    <m/>
    <x v="0"/>
    <m/>
    <m/>
    <x v="1"/>
    <m/>
    <m/>
    <s v="VPN set up guidelines_x000a_Continuous alerts on threatening emails_x000a_Malware if not able or did not have at home "/>
    <m/>
    <m/>
    <s v="Desktop;Laptop;"/>
    <m/>
    <m/>
    <s v="Yes"/>
    <m/>
    <m/>
    <s v="Personal assets"/>
    <m/>
    <m/>
    <m/>
    <m/>
    <m/>
    <s v="Password protection;Two-factor authentication;Antivirus software installed;Antispam software installed;"/>
    <m/>
    <m/>
    <s v="Using VPN "/>
    <m/>
    <m/>
    <m/>
    <m/>
    <m/>
    <s v="No"/>
    <m/>
    <m/>
    <m/>
    <m/>
    <m/>
    <s v="Yes"/>
    <m/>
    <m/>
    <s v="Project/Workflow/Task management;Real-time chatting;Teleconferencing;"/>
    <m/>
    <m/>
    <s v="None;"/>
    <m/>
    <m/>
    <m/>
    <m/>
    <m/>
    <m/>
    <m/>
    <s v="Undecided"/>
    <m/>
    <m/>
    <s v="Strongly disagree"/>
    <m/>
    <m/>
    <s v="Agree"/>
    <m/>
    <m/>
    <s v="Strongly agree"/>
    <m/>
    <m/>
    <s v="Strongly agree"/>
    <m/>
    <m/>
    <s v="Agree"/>
    <m/>
    <m/>
    <s v="Agree"/>
    <m/>
    <m/>
    <x v="1"/>
    <m/>
    <m/>
    <x v="0"/>
    <m/>
    <m/>
    <x v="0"/>
    <m/>
    <m/>
    <x v="0"/>
    <m/>
    <m/>
    <x v="0"/>
    <m/>
    <m/>
    <m/>
    <m/>
    <m/>
  </r>
  <r>
    <n v="127"/>
    <d v="2020-04-12T19:20:55"/>
    <d v="2020-04-12T19:26:00"/>
    <s v="anonymous"/>
    <m/>
    <m/>
    <m/>
    <m/>
    <x v="0"/>
    <m/>
    <m/>
    <x v="1"/>
    <m/>
    <m/>
    <s v=" avoid using unsecure wireless connections, use only VPN connections"/>
    <m/>
    <m/>
    <s v="Laptop;Tablet;"/>
    <m/>
    <m/>
    <s v="Yes"/>
    <m/>
    <m/>
    <s v="Personal assets"/>
    <m/>
    <m/>
    <m/>
    <m/>
    <m/>
    <s v="Password protection;Automatic screen lock;Antivirus software installed;"/>
    <m/>
    <m/>
    <s v="Using VPN "/>
    <m/>
    <m/>
    <m/>
    <m/>
    <m/>
    <s v="No"/>
    <m/>
    <m/>
    <m/>
    <m/>
    <m/>
    <s v="Yes"/>
    <m/>
    <m/>
    <s v="Document management;Real-time chatting;Teleconferencing;"/>
    <m/>
    <m/>
    <s v="None;"/>
    <m/>
    <m/>
    <m/>
    <m/>
    <m/>
    <m/>
    <m/>
    <s v="Agree"/>
    <m/>
    <m/>
    <s v="Undecided"/>
    <m/>
    <m/>
    <s v="Agree"/>
    <m/>
    <m/>
    <s v="Strongly agree"/>
    <m/>
    <m/>
    <s v="Agree"/>
    <m/>
    <m/>
    <s v="Agree"/>
    <m/>
    <m/>
    <s v="Agree"/>
    <m/>
    <m/>
    <x v="2"/>
    <m/>
    <m/>
    <x v="3"/>
    <m/>
    <m/>
    <x v="3"/>
    <m/>
    <m/>
    <x v="0"/>
    <m/>
    <m/>
    <x v="2"/>
    <m/>
    <m/>
    <m/>
    <m/>
    <m/>
  </r>
  <r>
    <n v="128"/>
    <d v="2020-04-12T19:51:11"/>
    <d v="2020-04-12T19:55:23"/>
    <s v="anonymous"/>
    <m/>
    <m/>
    <m/>
    <m/>
    <x v="0"/>
    <m/>
    <m/>
    <x v="1"/>
    <m/>
    <m/>
    <s v="Work via VPN (Virtual Private Network) to connect in my institution's network"/>
    <m/>
    <m/>
    <s v="Laptop;"/>
    <m/>
    <m/>
    <s v="No"/>
    <m/>
    <m/>
    <s v="Personal assets"/>
    <m/>
    <m/>
    <m/>
    <m/>
    <m/>
    <s v="Password protection;"/>
    <m/>
    <m/>
    <s v="Using VPN "/>
    <m/>
    <m/>
    <m/>
    <m/>
    <m/>
    <s v="No"/>
    <m/>
    <m/>
    <m/>
    <m/>
    <m/>
    <s v="No"/>
    <m/>
    <m/>
    <m/>
    <m/>
    <m/>
    <s v="None;"/>
    <m/>
    <m/>
    <m/>
    <m/>
    <m/>
    <m/>
    <m/>
    <s v="Agree"/>
    <m/>
    <m/>
    <s v="Undecided"/>
    <m/>
    <m/>
    <s v="Disagree"/>
    <m/>
    <m/>
    <s v="Strongly agree"/>
    <m/>
    <m/>
    <s v="Strongly agree"/>
    <m/>
    <m/>
    <s v="Agree"/>
    <m/>
    <m/>
    <s v="Strongly agree"/>
    <m/>
    <m/>
    <x v="1"/>
    <m/>
    <m/>
    <x v="0"/>
    <m/>
    <m/>
    <x v="0"/>
    <m/>
    <m/>
    <x v="0"/>
    <m/>
    <m/>
    <x v="3"/>
    <m/>
    <m/>
    <m/>
    <m/>
    <m/>
  </r>
  <r>
    <n v="129"/>
    <d v="2020-04-12T22:02:30"/>
    <d v="2020-04-12T22:06:39"/>
    <s v="anonymous"/>
    <m/>
    <m/>
    <m/>
    <m/>
    <x v="0"/>
    <m/>
    <m/>
    <x v="1"/>
    <m/>
    <m/>
    <s v="avoid phishing emails_x000a_vpn best practices"/>
    <m/>
    <m/>
    <s v="Laptop;Smartphone;"/>
    <m/>
    <m/>
    <s v="No"/>
    <m/>
    <m/>
    <s v="Personal assets"/>
    <m/>
    <m/>
    <m/>
    <m/>
    <m/>
    <s v="Password protection;Automatic screen lock;Hard disk encryption;Antivirus software installed;Antispam software installed;"/>
    <m/>
    <m/>
    <s v="Using VPN "/>
    <m/>
    <m/>
    <m/>
    <m/>
    <m/>
    <s v="No"/>
    <m/>
    <m/>
    <m/>
    <m/>
    <m/>
    <s v="Yes"/>
    <m/>
    <m/>
    <s v="Document management;Real-time document co-authoring;Real-time chatting;Teleconferencing;"/>
    <m/>
    <m/>
    <s v="Phishing;"/>
    <m/>
    <m/>
    <m/>
    <m/>
    <m/>
    <m/>
    <m/>
    <s v="Strongly agree"/>
    <m/>
    <m/>
    <s v="Strongly agree"/>
    <m/>
    <m/>
    <s v="Agree"/>
    <m/>
    <m/>
    <s v="Undecided"/>
    <m/>
    <m/>
    <s v="Agree"/>
    <m/>
    <m/>
    <s v="Agree"/>
    <m/>
    <m/>
    <s v="Agree"/>
    <m/>
    <m/>
    <x v="0"/>
    <m/>
    <m/>
    <x v="0"/>
    <m/>
    <m/>
    <x v="6"/>
    <m/>
    <m/>
    <x v="0"/>
    <m/>
    <m/>
    <x v="3"/>
    <m/>
    <m/>
    <m/>
    <m/>
    <m/>
  </r>
  <r>
    <n v="130"/>
    <d v="2020-04-13T08:03:31"/>
    <d v="2020-04-13T08:08:28"/>
    <s v="anonymous"/>
    <m/>
    <m/>
    <m/>
    <m/>
    <x v="1"/>
    <m/>
    <m/>
    <x v="0"/>
    <m/>
    <m/>
    <m/>
    <m/>
    <m/>
    <s v="Laptop;"/>
    <m/>
    <m/>
    <s v="No"/>
    <m/>
    <m/>
    <s v="Corporate assets"/>
    <m/>
    <m/>
    <s v="Yes, fully"/>
    <m/>
    <m/>
    <s v="Password protection;Two-factor authentication;Antivirus software installed;Antispam software installed;"/>
    <m/>
    <m/>
    <s v="Using VPN "/>
    <m/>
    <m/>
    <m/>
    <m/>
    <m/>
    <s v="No"/>
    <m/>
    <m/>
    <m/>
    <m/>
    <m/>
    <s v="Yes"/>
    <m/>
    <m/>
    <s v="Document management;Real-time chatting;Teleconferencing;"/>
    <m/>
    <m/>
    <s v="None;"/>
    <m/>
    <m/>
    <m/>
    <m/>
    <m/>
    <m/>
    <m/>
    <s v="Undecided"/>
    <m/>
    <m/>
    <s v="Strongly agree"/>
    <m/>
    <m/>
    <s v="Agree"/>
    <m/>
    <m/>
    <s v="Agree"/>
    <m/>
    <m/>
    <s v="Agree"/>
    <m/>
    <m/>
    <s v="Strongly agree"/>
    <m/>
    <m/>
    <s v="Strongly agree"/>
    <m/>
    <m/>
    <x v="1"/>
    <m/>
    <m/>
    <x v="0"/>
    <m/>
    <m/>
    <x v="5"/>
    <m/>
    <m/>
    <x v="19"/>
    <m/>
    <m/>
    <x v="3"/>
    <m/>
    <m/>
    <m/>
    <m/>
    <m/>
  </r>
  <r>
    <n v="131"/>
    <d v="2020-04-13T08:49:36"/>
    <d v="2020-04-13T08:54:14"/>
    <s v="anonymous"/>
    <m/>
    <m/>
    <m/>
    <m/>
    <x v="0"/>
    <m/>
    <m/>
    <x v="0"/>
    <m/>
    <m/>
    <m/>
    <m/>
    <m/>
    <s v="Laptop;"/>
    <m/>
    <m/>
    <s v="No"/>
    <m/>
    <m/>
    <s v="Personal assets"/>
    <m/>
    <m/>
    <m/>
    <m/>
    <m/>
    <s v="Password protection;Two-factor authentication;Antivirus software installed;Antispam software installed;"/>
    <m/>
    <m/>
    <s v="Using VPN "/>
    <m/>
    <m/>
    <m/>
    <m/>
    <m/>
    <s v="No"/>
    <m/>
    <m/>
    <m/>
    <m/>
    <m/>
    <s v="No"/>
    <m/>
    <m/>
    <m/>
    <m/>
    <m/>
    <s v="Spyware/Virus infection;"/>
    <m/>
    <m/>
    <m/>
    <m/>
    <m/>
    <m/>
    <m/>
    <s v="Disagree"/>
    <m/>
    <m/>
    <s v="Disagree"/>
    <m/>
    <m/>
    <s v="Agree"/>
    <m/>
    <m/>
    <s v="Disagree"/>
    <m/>
    <m/>
    <s v="Agree"/>
    <m/>
    <m/>
    <s v="Agree"/>
    <m/>
    <m/>
    <s v="Agree"/>
    <m/>
    <m/>
    <x v="0"/>
    <m/>
    <m/>
    <x v="0"/>
    <m/>
    <m/>
    <x v="0"/>
    <m/>
    <m/>
    <x v="0"/>
    <m/>
    <m/>
    <x v="3"/>
    <m/>
    <m/>
    <m/>
    <m/>
    <m/>
  </r>
  <r>
    <n v="132"/>
    <d v="2020-04-13T08:58:22"/>
    <d v="2020-04-13T09:02:36"/>
    <s v="anonymous"/>
    <m/>
    <m/>
    <m/>
    <m/>
    <x v="0"/>
    <m/>
    <m/>
    <x v="1"/>
    <m/>
    <m/>
    <m/>
    <m/>
    <m/>
    <s v="Laptop;"/>
    <m/>
    <m/>
    <s v="No"/>
    <m/>
    <m/>
    <s v="Corporate assets"/>
    <m/>
    <m/>
    <s v="Yes, partly"/>
    <m/>
    <m/>
    <s v="Password protection;Hard disk encryption;"/>
    <m/>
    <m/>
    <s v="Using VPN "/>
    <m/>
    <m/>
    <m/>
    <m/>
    <m/>
    <s v="No"/>
    <m/>
    <m/>
    <m/>
    <m/>
    <m/>
    <s v="No"/>
    <m/>
    <m/>
    <m/>
    <m/>
    <m/>
    <s v="Ransomware;"/>
    <m/>
    <m/>
    <m/>
    <m/>
    <m/>
    <m/>
    <m/>
    <s v="Agree"/>
    <m/>
    <m/>
    <s v="Agree"/>
    <m/>
    <m/>
    <s v="Agree"/>
    <m/>
    <m/>
    <s v="Strongly agree"/>
    <m/>
    <m/>
    <s v="Strongly agree"/>
    <m/>
    <m/>
    <s v="Strongly agree"/>
    <m/>
    <m/>
    <s v="Strongly agree"/>
    <m/>
    <m/>
    <x v="1"/>
    <m/>
    <m/>
    <x v="3"/>
    <m/>
    <m/>
    <x v="3"/>
    <m/>
    <m/>
    <x v="0"/>
    <m/>
    <m/>
    <x v="2"/>
    <m/>
    <m/>
    <m/>
    <m/>
    <m/>
  </r>
  <r>
    <n v="133"/>
    <d v="2020-04-13T08:55:45"/>
    <d v="2020-04-13T09:02:52"/>
    <s v="anonymous"/>
    <m/>
    <m/>
    <m/>
    <m/>
    <x v="1"/>
    <m/>
    <m/>
    <x v="1"/>
    <m/>
    <m/>
    <s v="mainly password protection_x000a_reminder to close vpn when using the pc outside working hours_x000a_lock screen when leaving pc open"/>
    <m/>
    <m/>
    <s v="Desktop;"/>
    <m/>
    <m/>
    <s v="No"/>
    <m/>
    <m/>
    <s v="Corporate assets"/>
    <m/>
    <m/>
    <s v="Yes, partly"/>
    <m/>
    <m/>
    <s v="Password protection;Automatic screen lock;"/>
    <m/>
    <m/>
    <s v="Using VPN "/>
    <m/>
    <m/>
    <m/>
    <m/>
    <m/>
    <s v="Yes"/>
    <m/>
    <m/>
    <s v="Nothing of the above;"/>
    <m/>
    <m/>
    <s v="Yes"/>
    <m/>
    <m/>
    <s v="Document management;Real-time document co-authoring;Scheduling;Real-time chatting;Teleconferencing;"/>
    <m/>
    <m/>
    <s v="None;"/>
    <m/>
    <m/>
    <m/>
    <m/>
    <m/>
    <m/>
    <m/>
    <s v="Agree"/>
    <m/>
    <m/>
    <s v="Undecided"/>
    <m/>
    <m/>
    <s v="Undecided"/>
    <m/>
    <m/>
    <s v="Strongly agree"/>
    <m/>
    <m/>
    <s v="Agree"/>
    <m/>
    <m/>
    <s v="Agree"/>
    <m/>
    <m/>
    <s v="Strongly agree"/>
    <m/>
    <m/>
    <x v="0"/>
    <m/>
    <m/>
    <x v="3"/>
    <m/>
    <m/>
    <x v="5"/>
    <m/>
    <m/>
    <x v="20"/>
    <m/>
    <m/>
    <x v="1"/>
    <m/>
    <m/>
    <m/>
    <m/>
    <m/>
  </r>
  <r>
    <n v="134"/>
    <d v="2020-04-13T08:53:50"/>
    <d v="2020-04-13T09:08:34"/>
    <s v="anonymous"/>
    <m/>
    <m/>
    <m/>
    <m/>
    <x v="0"/>
    <m/>
    <m/>
    <x v="1"/>
    <m/>
    <m/>
    <m/>
    <m/>
    <m/>
    <s v="Desktop;"/>
    <m/>
    <m/>
    <s v="Yes"/>
    <m/>
    <m/>
    <s v="Personal assets"/>
    <m/>
    <m/>
    <m/>
    <m/>
    <m/>
    <s v="Two-factor authentication;"/>
    <m/>
    <m/>
    <s v="Using VPN "/>
    <m/>
    <m/>
    <m/>
    <m/>
    <m/>
    <s v="No"/>
    <m/>
    <m/>
    <m/>
    <m/>
    <m/>
    <s v="Yes"/>
    <m/>
    <m/>
    <s v="Real-time chatting;Teleconferencing;"/>
    <m/>
    <m/>
    <s v="None;"/>
    <m/>
    <m/>
    <m/>
    <m/>
    <m/>
    <m/>
    <m/>
    <s v="Strongly disagree"/>
    <m/>
    <m/>
    <s v="Strongly disagree"/>
    <m/>
    <m/>
    <s v="Disagree"/>
    <m/>
    <m/>
    <s v="Agree"/>
    <m/>
    <m/>
    <s v="Agree"/>
    <m/>
    <m/>
    <s v="Undecided"/>
    <m/>
    <m/>
    <s v="Agree"/>
    <m/>
    <m/>
    <x v="2"/>
    <m/>
    <m/>
    <x v="8"/>
    <m/>
    <m/>
    <x v="2"/>
    <m/>
    <m/>
    <x v="0"/>
    <m/>
    <m/>
    <x v="3"/>
    <m/>
    <m/>
    <m/>
    <m/>
    <m/>
  </r>
  <r>
    <n v="135"/>
    <d v="2020-04-13T09:13:02"/>
    <d v="2020-04-13T09:19:29"/>
    <s v="anonymous"/>
    <m/>
    <m/>
    <m/>
    <m/>
    <x v="0"/>
    <m/>
    <m/>
    <x v="1"/>
    <m/>
    <m/>
    <m/>
    <m/>
    <m/>
    <s v="Laptop;"/>
    <m/>
    <m/>
    <s v="No"/>
    <m/>
    <m/>
    <s v="Corporate assets"/>
    <m/>
    <m/>
    <s v="Yes, partly"/>
    <m/>
    <m/>
    <s v="Password protection;Two-factor authentication;Automatic screen lock;Antivirus software installed;"/>
    <m/>
    <m/>
    <s v="Using VPN "/>
    <m/>
    <m/>
    <m/>
    <m/>
    <m/>
    <s v="No"/>
    <m/>
    <m/>
    <m/>
    <m/>
    <m/>
    <s v="Yes"/>
    <m/>
    <m/>
    <s v="Teleconferencing;"/>
    <m/>
    <m/>
    <s v="None;"/>
    <m/>
    <m/>
    <m/>
    <m/>
    <m/>
    <m/>
    <m/>
    <s v="Agree"/>
    <m/>
    <m/>
    <s v="Agree"/>
    <m/>
    <m/>
    <s v="Undecided"/>
    <m/>
    <m/>
    <s v="Agree"/>
    <m/>
    <m/>
    <s v="Undecided"/>
    <m/>
    <m/>
    <s v="Agree"/>
    <m/>
    <m/>
    <s v="Agree"/>
    <m/>
    <m/>
    <x v="1"/>
    <m/>
    <m/>
    <x v="0"/>
    <m/>
    <m/>
    <x v="2"/>
    <m/>
    <m/>
    <x v="0"/>
    <m/>
    <m/>
    <x v="3"/>
    <m/>
    <m/>
    <m/>
    <m/>
    <m/>
  </r>
  <r>
    <n v="136"/>
    <d v="2020-04-13T09:10:45"/>
    <d v="2020-04-13T09:23:46"/>
    <s v="anonymous"/>
    <m/>
    <m/>
    <m/>
    <m/>
    <x v="1"/>
    <m/>
    <m/>
    <x v="1"/>
    <m/>
    <m/>
    <m/>
    <m/>
    <m/>
    <s v="Laptop;"/>
    <m/>
    <m/>
    <s v="No"/>
    <m/>
    <m/>
    <s v="Corporate assets"/>
    <m/>
    <m/>
    <s v="Yes, fully"/>
    <m/>
    <m/>
    <s v="Password protection;"/>
    <m/>
    <m/>
    <s v="Using VPN "/>
    <m/>
    <m/>
    <m/>
    <m/>
    <m/>
    <s v="No"/>
    <m/>
    <m/>
    <m/>
    <m/>
    <m/>
    <s v="Yes"/>
    <m/>
    <m/>
    <s v="Real-time document co-authoring;Project/Workflow/Task management;Scheduling;Real-time chatting;Teleconferencing;"/>
    <m/>
    <m/>
    <s v="None;"/>
    <m/>
    <m/>
    <m/>
    <m/>
    <m/>
    <m/>
    <m/>
    <s v="Undecided"/>
    <m/>
    <m/>
    <s v="Agree"/>
    <m/>
    <m/>
    <s v="Undecided"/>
    <m/>
    <m/>
    <s v="Strongly agree"/>
    <m/>
    <m/>
    <s v="Strongly agree"/>
    <m/>
    <m/>
    <s v="Strongly agree"/>
    <m/>
    <m/>
    <s v="Agree"/>
    <m/>
    <m/>
    <x v="0"/>
    <m/>
    <m/>
    <x v="0"/>
    <m/>
    <m/>
    <x v="3"/>
    <m/>
    <m/>
    <x v="0"/>
    <m/>
    <m/>
    <x v="3"/>
    <m/>
    <m/>
    <m/>
    <m/>
    <m/>
  </r>
  <r>
    <n v="137"/>
    <d v="2020-04-13T09:33:38"/>
    <d v="2020-04-13T09:37:07"/>
    <s v="anonymous"/>
    <m/>
    <m/>
    <m/>
    <m/>
    <x v="0"/>
    <m/>
    <m/>
    <x v="1"/>
    <m/>
    <m/>
    <m/>
    <m/>
    <m/>
    <s v="Desktop;"/>
    <m/>
    <m/>
    <s v="No"/>
    <m/>
    <m/>
    <s v="Corporate assets"/>
    <m/>
    <m/>
    <s v="Yes, fully"/>
    <m/>
    <m/>
    <s v="Password protection;Two-factor authentication;Automatic screen lock;Hard disk encryption;Antivirus software installed;"/>
    <m/>
    <m/>
    <s v="Using VPN "/>
    <m/>
    <m/>
    <m/>
    <m/>
    <m/>
    <s v="No"/>
    <m/>
    <m/>
    <m/>
    <m/>
    <m/>
    <s v="Yes"/>
    <m/>
    <m/>
    <s v="Document management;Real-time document co-authoring;Scheduling;Real-time chatting;Teleconferencing;"/>
    <m/>
    <m/>
    <s v="None;"/>
    <m/>
    <m/>
    <m/>
    <m/>
    <m/>
    <m/>
    <m/>
    <s v="Strongly agree"/>
    <m/>
    <m/>
    <s v="Strongly agree"/>
    <m/>
    <m/>
    <s v="Strongly agree"/>
    <m/>
    <m/>
    <s v="Strongly agree"/>
    <m/>
    <m/>
    <s v="Agree"/>
    <m/>
    <m/>
    <s v="Strongly agree"/>
    <m/>
    <m/>
    <s v="Strongly agree"/>
    <m/>
    <m/>
    <x v="1"/>
    <m/>
    <m/>
    <x v="0"/>
    <m/>
    <m/>
    <x v="7"/>
    <m/>
    <m/>
    <x v="0"/>
    <m/>
    <m/>
    <x v="2"/>
    <m/>
    <m/>
    <m/>
    <m/>
    <m/>
  </r>
  <r>
    <n v="138"/>
    <d v="2020-04-13T09:04:38"/>
    <d v="2020-04-13T09:46:21"/>
    <s v="anonymous"/>
    <m/>
    <m/>
    <m/>
    <m/>
    <x v="0"/>
    <m/>
    <m/>
    <x v="0"/>
    <m/>
    <m/>
    <m/>
    <m/>
    <m/>
    <s v="Desktop;"/>
    <m/>
    <m/>
    <s v="No"/>
    <m/>
    <m/>
    <s v="Corporate assets"/>
    <m/>
    <m/>
    <s v="Yes, fully"/>
    <m/>
    <m/>
    <s v="Password protection;Automatic screen lock;"/>
    <m/>
    <m/>
    <s v="Using VPN "/>
    <m/>
    <m/>
    <m/>
    <m/>
    <m/>
    <s v="No"/>
    <m/>
    <m/>
    <m/>
    <m/>
    <m/>
    <s v="Yes"/>
    <m/>
    <m/>
    <s v="Real-time chatting;Teleconferencing;"/>
    <m/>
    <m/>
    <s v="None;"/>
    <m/>
    <m/>
    <m/>
    <m/>
    <m/>
    <m/>
    <m/>
    <s v="Agree"/>
    <m/>
    <m/>
    <s v="Agree"/>
    <m/>
    <m/>
    <s v="Agree"/>
    <m/>
    <m/>
    <s v="Strongly agree"/>
    <m/>
    <m/>
    <s v="Strongly agree"/>
    <m/>
    <m/>
    <s v="Strongly agree"/>
    <m/>
    <m/>
    <s v="Strongly agree"/>
    <m/>
    <m/>
    <x v="0"/>
    <m/>
    <m/>
    <x v="0"/>
    <m/>
    <m/>
    <x v="5"/>
    <m/>
    <m/>
    <x v="11"/>
    <m/>
    <m/>
    <x v="3"/>
    <m/>
    <m/>
    <m/>
    <m/>
    <m/>
  </r>
  <r>
    <n v="139"/>
    <d v="2020-04-13T09:52:36"/>
    <d v="2020-04-13T09:58:56"/>
    <s v="anonymous"/>
    <m/>
    <m/>
    <m/>
    <m/>
    <x v="0"/>
    <m/>
    <m/>
    <x v="1"/>
    <m/>
    <m/>
    <m/>
    <m/>
    <m/>
    <s v="Laptop;"/>
    <m/>
    <m/>
    <s v="No"/>
    <m/>
    <m/>
    <s v="Corporate assets"/>
    <m/>
    <m/>
    <s v="Yes, partly"/>
    <m/>
    <m/>
    <s v="Password protection;"/>
    <m/>
    <m/>
    <s v="Using VPN "/>
    <m/>
    <m/>
    <m/>
    <m/>
    <m/>
    <s v="No"/>
    <m/>
    <m/>
    <m/>
    <m/>
    <m/>
    <s v="No"/>
    <m/>
    <m/>
    <m/>
    <m/>
    <m/>
    <s v="None;"/>
    <m/>
    <m/>
    <m/>
    <m/>
    <m/>
    <m/>
    <m/>
    <s v="Undecided"/>
    <m/>
    <m/>
    <s v="Undecided"/>
    <m/>
    <m/>
    <s v="Disagree"/>
    <m/>
    <m/>
    <s v="Agree"/>
    <m/>
    <m/>
    <s v="Agree"/>
    <m/>
    <m/>
    <s v="Agree"/>
    <m/>
    <m/>
    <s v="Agree"/>
    <m/>
    <m/>
    <x v="2"/>
    <m/>
    <m/>
    <x v="8"/>
    <m/>
    <m/>
    <x v="3"/>
    <m/>
    <m/>
    <x v="0"/>
    <m/>
    <m/>
    <x v="2"/>
    <m/>
    <m/>
    <m/>
    <m/>
    <m/>
  </r>
  <r>
    <n v="140"/>
    <d v="2020-04-13T10:29:16"/>
    <d v="2020-04-13T10:33:53"/>
    <s v="anonymous"/>
    <m/>
    <m/>
    <m/>
    <m/>
    <x v="1"/>
    <m/>
    <m/>
    <x v="0"/>
    <m/>
    <m/>
    <m/>
    <m/>
    <m/>
    <s v="Desktop;Smartphone;"/>
    <m/>
    <m/>
    <s v="Yes"/>
    <m/>
    <m/>
    <s v="Personal assets"/>
    <m/>
    <m/>
    <m/>
    <m/>
    <m/>
    <s v="Password protection;Antivirus software installed;Antispam software installed;"/>
    <m/>
    <m/>
    <s v="Using 3rd party cloud solutions (e.g. G Cloud, Microsoft 365)"/>
    <m/>
    <m/>
    <m/>
    <m/>
    <m/>
    <s v="No"/>
    <m/>
    <m/>
    <m/>
    <m/>
    <m/>
    <s v="No"/>
    <m/>
    <m/>
    <m/>
    <m/>
    <m/>
    <s v="None;"/>
    <m/>
    <m/>
    <s v="None"/>
    <m/>
    <m/>
    <m/>
    <m/>
    <s v="Agree"/>
    <m/>
    <m/>
    <s v="Undecided"/>
    <m/>
    <m/>
    <s v="Agree"/>
    <m/>
    <m/>
    <s v="Agree"/>
    <m/>
    <m/>
    <s v="Disagree"/>
    <m/>
    <m/>
    <s v="Agree"/>
    <m/>
    <m/>
    <s v="Agree"/>
    <m/>
    <m/>
    <x v="1"/>
    <m/>
    <m/>
    <x v="0"/>
    <m/>
    <m/>
    <x v="3"/>
    <m/>
    <m/>
    <x v="0"/>
    <m/>
    <m/>
    <x v="0"/>
    <m/>
    <m/>
    <m/>
    <m/>
    <m/>
  </r>
  <r>
    <n v="141"/>
    <d v="2020-04-13T11:31:43"/>
    <d v="2020-04-13T11:41:31"/>
    <s v="anonymous"/>
    <m/>
    <m/>
    <m/>
    <m/>
    <x v="1"/>
    <m/>
    <m/>
    <x v="0"/>
    <m/>
    <m/>
    <m/>
    <m/>
    <m/>
    <s v="Laptop;Smartphone;"/>
    <m/>
    <m/>
    <s v="No"/>
    <m/>
    <m/>
    <s v="Corporate assets"/>
    <m/>
    <m/>
    <s v="Yes, fully"/>
    <m/>
    <m/>
    <s v="Password protection;Automatic screen lock;Antivirus software installed;Antispam software installed;"/>
    <m/>
    <m/>
    <s v="Using VPN "/>
    <m/>
    <m/>
    <m/>
    <m/>
    <m/>
    <s v="No"/>
    <m/>
    <m/>
    <m/>
    <m/>
    <m/>
    <s v="Yes"/>
    <m/>
    <m/>
    <s v="Project/Workflow/Task management;Real-time chatting;Teleconferencing;"/>
    <m/>
    <m/>
    <s v="None;"/>
    <m/>
    <m/>
    <m/>
    <m/>
    <m/>
    <m/>
    <m/>
    <s v="Disagree"/>
    <m/>
    <m/>
    <s v="Disagree"/>
    <m/>
    <m/>
    <s v="Disagree"/>
    <m/>
    <m/>
    <s v="Agree"/>
    <m/>
    <m/>
    <s v="Agree"/>
    <m/>
    <m/>
    <s v="Undecided"/>
    <m/>
    <m/>
    <s v="Agree"/>
    <m/>
    <m/>
    <x v="1"/>
    <m/>
    <m/>
    <x v="3"/>
    <m/>
    <m/>
    <x v="3"/>
    <m/>
    <m/>
    <x v="0"/>
    <m/>
    <m/>
    <x v="3"/>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r>
  <r>
    <n v="142"/>
    <d v="2020-04-13T11:40:03"/>
    <d v="2020-04-13T11:42:11"/>
    <s v="anonymous"/>
    <m/>
    <m/>
    <m/>
    <m/>
    <x v="0"/>
    <m/>
    <m/>
    <x v="0"/>
    <m/>
    <m/>
    <m/>
    <m/>
    <m/>
    <s v="Laptop;"/>
    <m/>
    <m/>
    <s v="No"/>
    <m/>
    <m/>
    <s v="Corporate assets"/>
    <m/>
    <m/>
    <s v="No"/>
    <m/>
    <m/>
    <s v="Password protection;Two-factor authentication;"/>
    <m/>
    <m/>
    <s v="Using 3rd party cloud solutions (e.g. G Cloud, Microsoft 365)"/>
    <m/>
    <m/>
    <m/>
    <m/>
    <m/>
    <s v="No"/>
    <m/>
    <m/>
    <m/>
    <m/>
    <m/>
    <s v="No"/>
    <m/>
    <m/>
    <m/>
    <m/>
    <m/>
    <s v="None;"/>
    <m/>
    <m/>
    <m/>
    <m/>
    <m/>
    <m/>
    <m/>
    <s v="Agree"/>
    <m/>
    <m/>
    <s v="Strongly agree"/>
    <m/>
    <m/>
    <s v="Undecided"/>
    <m/>
    <m/>
    <s v="Agree"/>
    <m/>
    <m/>
    <s v="Agree"/>
    <m/>
    <m/>
    <s v="Strongly agree"/>
    <m/>
    <m/>
    <s v="Strongly agree"/>
    <m/>
    <m/>
    <x v="0"/>
    <m/>
    <m/>
    <x v="0"/>
    <m/>
    <m/>
    <x v="7"/>
    <m/>
    <m/>
    <x v="0"/>
    <m/>
    <m/>
    <x v="1"/>
    <m/>
    <m/>
    <m/>
    <m/>
    <m/>
  </r>
  <r>
    <n v="143"/>
    <d v="2020-04-13T11:53:10"/>
    <d v="2020-04-13T11:57:36"/>
    <s v="anonymous"/>
    <m/>
    <m/>
    <m/>
    <m/>
    <x v="0"/>
    <m/>
    <m/>
    <x v="1"/>
    <m/>
    <m/>
    <s v="VPN_x000a_"/>
    <m/>
    <m/>
    <s v="Laptop;"/>
    <m/>
    <m/>
    <s v="No"/>
    <m/>
    <m/>
    <s v="Corporate assets"/>
    <m/>
    <m/>
    <s v="No"/>
    <m/>
    <m/>
    <s v="Password protection;Automatic screen lock;"/>
    <m/>
    <m/>
    <s v="Using VPN "/>
    <m/>
    <m/>
    <m/>
    <m/>
    <m/>
    <s v="No"/>
    <m/>
    <m/>
    <m/>
    <m/>
    <m/>
    <s v="Yes"/>
    <m/>
    <m/>
    <s v="Document management;Real-time document co-authoring;Project/Workflow/Task management;Scheduling;Real-time chatting;Teleconferencing;"/>
    <m/>
    <m/>
    <s v="None;"/>
    <m/>
    <m/>
    <m/>
    <m/>
    <m/>
    <m/>
    <m/>
    <s v="Undecided"/>
    <m/>
    <m/>
    <s v="Agree"/>
    <m/>
    <m/>
    <s v="Disagree"/>
    <m/>
    <m/>
    <s v="Strongly agree"/>
    <m/>
    <m/>
    <s v="Agree"/>
    <m/>
    <m/>
    <s v="Agree"/>
    <m/>
    <m/>
    <s v="Strongly agree"/>
    <m/>
    <m/>
    <x v="1"/>
    <m/>
    <m/>
    <x v="1"/>
    <m/>
    <m/>
    <x v="3"/>
    <m/>
    <m/>
    <x v="0"/>
    <m/>
    <m/>
    <x v="2"/>
    <m/>
    <m/>
    <m/>
    <m/>
    <m/>
  </r>
  <r>
    <n v="144"/>
    <d v="2020-04-13T11:58:15"/>
    <d v="2020-04-13T12:11:56"/>
    <s v="anonymous"/>
    <m/>
    <m/>
    <m/>
    <m/>
    <x v="0"/>
    <m/>
    <m/>
    <x v="0"/>
    <m/>
    <m/>
    <m/>
    <m/>
    <m/>
    <s v="Laptop;"/>
    <m/>
    <m/>
    <s v="No"/>
    <m/>
    <m/>
    <s v="Corporate assets"/>
    <m/>
    <m/>
    <s v="No"/>
    <m/>
    <m/>
    <s v="Password protection;Antivirus software installed;"/>
    <m/>
    <m/>
    <s v="Using 3rd party cloud solutions (e.g. G Cloud, Microsoft 365)"/>
    <m/>
    <m/>
    <m/>
    <m/>
    <m/>
    <s v="No"/>
    <m/>
    <m/>
    <m/>
    <m/>
    <m/>
    <s v="Yes"/>
    <m/>
    <m/>
    <s v="Document management;Real-time document co-authoring;Project/Workflow/Task management;Scheduling;Real-time chatting;Teleconferencing;"/>
    <m/>
    <m/>
    <s v="None;"/>
    <m/>
    <m/>
    <m/>
    <m/>
    <m/>
    <m/>
    <m/>
    <s v="Agree"/>
    <m/>
    <m/>
    <s v="Strongly agree"/>
    <m/>
    <m/>
    <s v="Disagree"/>
    <m/>
    <m/>
    <s v="Agree"/>
    <m/>
    <m/>
    <s v="Undecided"/>
    <m/>
    <m/>
    <s v="Agree"/>
    <m/>
    <m/>
    <s v="Agree"/>
    <m/>
    <m/>
    <x v="1"/>
    <m/>
    <m/>
    <x v="1"/>
    <m/>
    <m/>
    <x v="3"/>
    <m/>
    <m/>
    <x v="0"/>
    <m/>
    <m/>
    <x v="1"/>
    <m/>
    <m/>
    <m/>
    <m/>
    <m/>
  </r>
  <r>
    <n v="145"/>
    <d v="2020-04-13T12:37:56"/>
    <d v="2020-04-13T12:40:02"/>
    <s v="anonymous"/>
    <m/>
    <m/>
    <m/>
    <m/>
    <x v="0"/>
    <m/>
    <m/>
    <x v="0"/>
    <m/>
    <m/>
    <m/>
    <m/>
    <m/>
    <s v="Laptop;"/>
    <m/>
    <m/>
    <s v="No"/>
    <m/>
    <m/>
    <s v="Corporate assets"/>
    <m/>
    <m/>
    <s v="No"/>
    <m/>
    <m/>
    <s v="Password protection;"/>
    <m/>
    <m/>
    <s v="No Access"/>
    <m/>
    <m/>
    <m/>
    <m/>
    <m/>
    <s v="No"/>
    <m/>
    <m/>
    <m/>
    <m/>
    <m/>
    <s v="No"/>
    <m/>
    <m/>
    <m/>
    <m/>
    <m/>
    <s v="None;"/>
    <m/>
    <m/>
    <m/>
    <m/>
    <m/>
    <m/>
    <m/>
    <s v="Disagree"/>
    <m/>
    <m/>
    <s v="Strongly disagree"/>
    <m/>
    <m/>
    <s v="Agree"/>
    <m/>
    <m/>
    <s v="Agree"/>
    <m/>
    <m/>
    <s v="Agree"/>
    <m/>
    <m/>
    <s v="Undecided"/>
    <m/>
    <m/>
    <s v="Agree"/>
    <m/>
    <m/>
    <x v="1"/>
    <m/>
    <m/>
    <x v="1"/>
    <m/>
    <m/>
    <x v="3"/>
    <m/>
    <m/>
    <x v="0"/>
    <m/>
    <m/>
    <x v="0"/>
    <m/>
    <m/>
    <m/>
    <m/>
    <m/>
  </r>
  <r>
    <n v="146"/>
    <d v="2020-04-13T12:39:07"/>
    <d v="2020-04-13T12:44:53"/>
    <s v="anonymous"/>
    <m/>
    <m/>
    <m/>
    <m/>
    <x v="0"/>
    <m/>
    <m/>
    <x v="0"/>
    <m/>
    <m/>
    <m/>
    <m/>
    <m/>
    <s v="Laptop;"/>
    <m/>
    <m/>
    <s v="No"/>
    <m/>
    <m/>
    <s v="Corporate assets"/>
    <m/>
    <m/>
    <s v="Yes, partly"/>
    <m/>
    <m/>
    <s v="Password protection;Antivirus software installed;"/>
    <m/>
    <m/>
    <s v="Using VPN "/>
    <m/>
    <m/>
    <m/>
    <m/>
    <m/>
    <s v="No"/>
    <m/>
    <m/>
    <m/>
    <m/>
    <m/>
    <s v="Yes"/>
    <m/>
    <m/>
    <s v="Document management;Real-time document co-authoring;Project/Workflow/Task management;Scheduling;Real-time chatting;Teleconferencing;"/>
    <m/>
    <m/>
    <s v="None;"/>
    <m/>
    <m/>
    <m/>
    <m/>
    <m/>
    <m/>
    <m/>
    <s v="Disagree"/>
    <m/>
    <m/>
    <s v="Agree"/>
    <m/>
    <m/>
    <s v="Strongly agree"/>
    <m/>
    <m/>
    <s v="Strongly agree"/>
    <m/>
    <m/>
    <s v="Agree"/>
    <m/>
    <m/>
    <s v="Strongly agree"/>
    <m/>
    <m/>
    <s v="Strongly agree"/>
    <m/>
    <m/>
    <x v="0"/>
    <m/>
    <m/>
    <x v="0"/>
    <m/>
    <m/>
    <x v="0"/>
    <m/>
    <m/>
    <x v="0"/>
    <m/>
    <m/>
    <x v="0"/>
    <m/>
    <m/>
    <m/>
    <m/>
    <m/>
  </r>
  <r>
    <n v="147"/>
    <d v="2020-04-13T13:23:39"/>
    <d v="2020-04-13T13:25:43"/>
    <s v="anonymous"/>
    <m/>
    <m/>
    <m/>
    <m/>
    <x v="0"/>
    <m/>
    <m/>
    <x v="0"/>
    <m/>
    <m/>
    <m/>
    <m/>
    <m/>
    <s v="Laptop;"/>
    <m/>
    <m/>
    <s v="No"/>
    <m/>
    <m/>
    <s v="Personal assets"/>
    <m/>
    <m/>
    <m/>
    <m/>
    <m/>
    <s v="Password protection;Antivirus software installed;"/>
    <m/>
    <m/>
    <s v="Using VPN "/>
    <m/>
    <m/>
    <m/>
    <m/>
    <m/>
    <s v="No"/>
    <m/>
    <m/>
    <m/>
    <m/>
    <m/>
    <s v="No"/>
    <m/>
    <m/>
    <m/>
    <m/>
    <m/>
    <s v="None;"/>
    <m/>
    <m/>
    <m/>
    <m/>
    <m/>
    <m/>
    <m/>
    <s v="Agree"/>
    <m/>
    <m/>
    <s v="Undecided"/>
    <m/>
    <m/>
    <s v="Disagree"/>
    <m/>
    <m/>
    <s v="Strongly agree"/>
    <m/>
    <m/>
    <s v="Strongly agree"/>
    <m/>
    <m/>
    <s v="Strongly agree"/>
    <m/>
    <m/>
    <s v="Strongly agree"/>
    <m/>
    <m/>
    <x v="2"/>
    <m/>
    <m/>
    <x v="0"/>
    <m/>
    <m/>
    <x v="6"/>
    <m/>
    <m/>
    <x v="0"/>
    <m/>
    <m/>
    <x v="2"/>
    <m/>
    <m/>
    <m/>
    <m/>
    <m/>
  </r>
  <r>
    <n v="148"/>
    <d v="2020-04-13T12:41:47"/>
    <d v="2020-04-13T14:03:55"/>
    <s v="anonymous"/>
    <m/>
    <m/>
    <m/>
    <m/>
    <x v="0"/>
    <m/>
    <m/>
    <x v="1"/>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s v="None;"/>
    <m/>
    <m/>
    <m/>
    <m/>
    <m/>
    <m/>
    <m/>
    <s v="Agree"/>
    <m/>
    <m/>
    <s v="Undecided"/>
    <m/>
    <m/>
    <s v="Agree"/>
    <m/>
    <m/>
    <s v="Agree"/>
    <m/>
    <m/>
    <s v="Strongly agree"/>
    <m/>
    <m/>
    <s v="Strongly agree"/>
    <m/>
    <m/>
    <s v="Strongly agree"/>
    <m/>
    <m/>
    <x v="1"/>
    <m/>
    <m/>
    <x v="3"/>
    <m/>
    <m/>
    <x v="0"/>
    <m/>
    <m/>
    <x v="0"/>
    <m/>
    <m/>
    <x v="2"/>
    <m/>
    <m/>
    <m/>
    <m/>
    <m/>
  </r>
  <r>
    <n v="149"/>
    <d v="2020-04-13T14:53:45"/>
    <d v="2020-04-13T14:56:09"/>
    <s v="anonymous"/>
    <m/>
    <m/>
    <m/>
    <m/>
    <x v="0"/>
    <m/>
    <m/>
    <x v="0"/>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s v="None;"/>
    <m/>
    <m/>
    <m/>
    <m/>
    <m/>
    <m/>
    <m/>
    <s v="Undecided"/>
    <m/>
    <m/>
    <s v="Disagree"/>
    <m/>
    <m/>
    <s v="Disagree"/>
    <m/>
    <m/>
    <s v="Agree"/>
    <m/>
    <m/>
    <s v="Agree"/>
    <m/>
    <m/>
    <s v="Strongly agree"/>
    <m/>
    <m/>
    <s v="Strongly agree"/>
    <m/>
    <m/>
    <x v="1"/>
    <m/>
    <m/>
    <x v="3"/>
    <m/>
    <m/>
    <x v="3"/>
    <m/>
    <m/>
    <x v="0"/>
    <m/>
    <m/>
    <x v="1"/>
    <m/>
    <m/>
    <m/>
    <m/>
    <m/>
  </r>
  <r>
    <n v="150"/>
    <d v="2020-04-13T14:53:48"/>
    <d v="2020-04-13T15:04:22"/>
    <s v="anonymous"/>
    <m/>
    <m/>
    <m/>
    <m/>
    <x v="0"/>
    <m/>
    <m/>
    <x v="0"/>
    <m/>
    <m/>
    <m/>
    <m/>
    <m/>
    <s v="Laptop;"/>
    <m/>
    <m/>
    <s v="No"/>
    <m/>
    <m/>
    <s v="Corporate assets"/>
    <m/>
    <m/>
    <s v="No"/>
    <m/>
    <m/>
    <s v="Password protection;"/>
    <m/>
    <m/>
    <s v="Direct access"/>
    <m/>
    <m/>
    <m/>
    <m/>
    <m/>
    <s v="No"/>
    <m/>
    <m/>
    <m/>
    <m/>
    <m/>
    <s v="Yes"/>
    <m/>
    <m/>
    <s v="Real-time chatting;Teleconferencing;"/>
    <m/>
    <m/>
    <s v="None;"/>
    <m/>
    <m/>
    <m/>
    <m/>
    <m/>
    <m/>
    <m/>
    <s v="Disagree"/>
    <m/>
    <m/>
    <s v="Undecided"/>
    <m/>
    <m/>
    <s v="Disagree"/>
    <m/>
    <m/>
    <s v="Agree"/>
    <m/>
    <m/>
    <s v="Agree"/>
    <m/>
    <m/>
    <s v="Agree"/>
    <m/>
    <m/>
    <s v="Agree"/>
    <m/>
    <m/>
    <x v="0"/>
    <m/>
    <m/>
    <x v="3"/>
    <m/>
    <m/>
    <x v="3"/>
    <m/>
    <m/>
    <x v="0"/>
    <m/>
    <m/>
    <x v="2"/>
    <m/>
    <m/>
    <m/>
    <m/>
    <m/>
  </r>
  <r>
    <n v="151"/>
    <d v="2020-04-13T15:06:32"/>
    <d v="2020-04-13T15:09:47"/>
    <s v="anonymous"/>
    <m/>
    <m/>
    <m/>
    <m/>
    <x v="0"/>
    <m/>
    <m/>
    <x v="0"/>
    <m/>
    <m/>
    <m/>
    <m/>
    <m/>
    <s v="Laptop;"/>
    <m/>
    <m/>
    <s v="No"/>
    <m/>
    <m/>
    <s v="Corporate assets"/>
    <m/>
    <m/>
    <s v="Yes, partly"/>
    <m/>
    <m/>
    <s v="Password protection;Automatic screen lock;"/>
    <m/>
    <m/>
    <s v="Direct access"/>
    <m/>
    <m/>
    <m/>
    <m/>
    <m/>
    <s v="No"/>
    <m/>
    <m/>
    <m/>
    <m/>
    <m/>
    <s v="Yes"/>
    <m/>
    <m/>
    <s v="Document management;Real-time document co-authoring;Project/Workflow/Task management;Scheduling;Real-time chatting;Teleconferencing;"/>
    <m/>
    <m/>
    <s v="None;"/>
    <m/>
    <m/>
    <m/>
    <m/>
    <m/>
    <m/>
    <m/>
    <s v="Disagree"/>
    <m/>
    <m/>
    <s v="Undecided"/>
    <m/>
    <m/>
    <s v="Strongly disagree"/>
    <m/>
    <m/>
    <s v="Strongly agree"/>
    <m/>
    <m/>
    <s v="Strongly agree"/>
    <m/>
    <m/>
    <s v="Strongly agree"/>
    <m/>
    <m/>
    <s v="Strongly agree"/>
    <m/>
    <m/>
    <x v="0"/>
    <m/>
    <m/>
    <x v="0"/>
    <m/>
    <m/>
    <x v="3"/>
    <m/>
    <m/>
    <x v="0"/>
    <m/>
    <m/>
    <x v="2"/>
    <m/>
    <m/>
    <m/>
    <m/>
    <m/>
  </r>
  <r>
    <n v="152"/>
    <d v="2020-04-13T15:09:06"/>
    <d v="2020-04-13T15:17:39"/>
    <s v="anonymous"/>
    <m/>
    <m/>
    <m/>
    <m/>
    <x v="0"/>
    <m/>
    <m/>
    <x v="1"/>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s v="None;"/>
    <m/>
    <m/>
    <m/>
    <m/>
    <m/>
    <m/>
    <m/>
    <s v="Strongly disagree"/>
    <m/>
    <m/>
    <s v="Undecided"/>
    <m/>
    <m/>
    <s v="Agree"/>
    <m/>
    <m/>
    <s v="Strongly agree"/>
    <m/>
    <m/>
    <s v="Strongly agree"/>
    <m/>
    <m/>
    <s v="Strongly agree"/>
    <m/>
    <m/>
    <s v="Strongly agree"/>
    <m/>
    <m/>
    <x v="1"/>
    <m/>
    <m/>
    <x v="1"/>
    <m/>
    <m/>
    <x v="3"/>
    <m/>
    <m/>
    <x v="0"/>
    <m/>
    <m/>
    <x v="2"/>
    <m/>
    <m/>
    <m/>
    <m/>
    <m/>
  </r>
  <r>
    <n v="153"/>
    <d v="2020-04-13T15:17:41"/>
    <d v="2020-04-13T15:30:40"/>
    <s v="anonymous"/>
    <m/>
    <m/>
    <m/>
    <m/>
    <x v="1"/>
    <m/>
    <m/>
    <x v="1"/>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s v="None;"/>
    <m/>
    <m/>
    <m/>
    <m/>
    <m/>
    <m/>
    <m/>
    <s v="Strongly disagree"/>
    <m/>
    <m/>
    <s v="Undecided"/>
    <m/>
    <m/>
    <s v="Strongly agree"/>
    <m/>
    <m/>
    <s v="Strongly agree"/>
    <m/>
    <m/>
    <s v="Strongly agree"/>
    <m/>
    <m/>
    <s v="Strongly agree"/>
    <m/>
    <m/>
    <s v="Strongly agree"/>
    <m/>
    <m/>
    <x v="2"/>
    <m/>
    <m/>
    <x v="0"/>
    <m/>
    <m/>
    <x v="2"/>
    <m/>
    <m/>
    <x v="0"/>
    <m/>
    <m/>
    <x v="0"/>
    <m/>
    <m/>
    <m/>
    <m/>
    <m/>
  </r>
  <r>
    <n v="154"/>
    <d v="2020-04-13T15:21:40"/>
    <d v="2020-04-13T15:30:41"/>
    <s v="anonymous"/>
    <m/>
    <m/>
    <m/>
    <m/>
    <x v="1"/>
    <m/>
    <m/>
    <x v="1"/>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s v="None;"/>
    <m/>
    <m/>
    <m/>
    <m/>
    <m/>
    <m/>
    <m/>
    <s v="Strongly disagree"/>
    <m/>
    <m/>
    <s v="Disagree"/>
    <m/>
    <m/>
    <s v="Strongly agree"/>
    <m/>
    <m/>
    <s v="Strongly agree"/>
    <m/>
    <m/>
    <s v="Strongly agree"/>
    <m/>
    <m/>
    <s v="Strongly agree"/>
    <m/>
    <m/>
    <s v="Strongly agree"/>
    <m/>
    <m/>
    <x v="1"/>
    <m/>
    <m/>
    <x v="0"/>
    <m/>
    <m/>
    <x v="2"/>
    <m/>
    <m/>
    <x v="0"/>
    <m/>
    <m/>
    <x v="0"/>
    <m/>
    <m/>
    <m/>
    <m/>
    <m/>
  </r>
  <r>
    <n v="155"/>
    <d v="2020-04-13T15:31:26"/>
    <d v="2020-04-13T15:35:08"/>
    <s v="anonymous"/>
    <m/>
    <m/>
    <m/>
    <m/>
    <x v="1"/>
    <m/>
    <m/>
    <x v="1"/>
    <m/>
    <m/>
    <m/>
    <m/>
    <m/>
    <s v="Desktop;"/>
    <m/>
    <m/>
    <s v="No"/>
    <m/>
    <m/>
    <s v="Corporate assets"/>
    <m/>
    <m/>
    <s v="Yes, fully"/>
    <m/>
    <m/>
    <s v="Password protection;Two-factor authentication;Automatic screen lock;Hard disk encryption;Antivirus software installed;Antispam software installed;"/>
    <m/>
    <m/>
    <s v="Other"/>
    <m/>
    <m/>
    <m/>
    <m/>
    <m/>
    <s v="No"/>
    <m/>
    <m/>
    <m/>
    <m/>
    <m/>
    <s v="Yes"/>
    <m/>
    <m/>
    <s v="Document management;Project/Workflow/Task management;Scheduling;Real-time chatting;Teleconferencing;"/>
    <m/>
    <m/>
    <s v="None;"/>
    <m/>
    <m/>
    <m/>
    <m/>
    <m/>
    <m/>
    <m/>
    <s v="Disagree"/>
    <m/>
    <m/>
    <s v="Disagree"/>
    <m/>
    <m/>
    <s v="Strongly agree"/>
    <m/>
    <m/>
    <s v="Strongly agree"/>
    <m/>
    <m/>
    <s v="Strongly agree"/>
    <m/>
    <m/>
    <s v="Strongly agree"/>
    <m/>
    <m/>
    <s v="Strongly agree"/>
    <m/>
    <m/>
    <x v="1"/>
    <m/>
    <m/>
    <x v="0"/>
    <m/>
    <m/>
    <x v="3"/>
    <m/>
    <m/>
    <x v="0"/>
    <m/>
    <m/>
    <x v="3"/>
    <m/>
    <m/>
    <m/>
    <m/>
    <m/>
  </r>
  <r>
    <n v="156"/>
    <d v="2020-04-13T15:31:16"/>
    <d v="2020-04-13T15:35:08"/>
    <s v="anonymous"/>
    <m/>
    <m/>
    <m/>
    <m/>
    <x v="1"/>
    <m/>
    <m/>
    <x v="1"/>
    <m/>
    <m/>
    <m/>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Project/Workflow/Task management;Scheduling;Real-time chatting;"/>
    <m/>
    <m/>
    <s v="None;"/>
    <m/>
    <m/>
    <m/>
    <m/>
    <m/>
    <m/>
    <m/>
    <s v="Disagree"/>
    <m/>
    <m/>
    <s v="Undecided"/>
    <m/>
    <m/>
    <s v="Strongly agree"/>
    <m/>
    <m/>
    <s v="Strongly agree"/>
    <m/>
    <m/>
    <s v="Strongly agree"/>
    <m/>
    <m/>
    <s v="Strongly agree"/>
    <m/>
    <m/>
    <s v="Strongly agree"/>
    <m/>
    <m/>
    <x v="2"/>
    <m/>
    <m/>
    <x v="0"/>
    <m/>
    <m/>
    <x v="3"/>
    <m/>
    <m/>
    <x v="0"/>
    <m/>
    <m/>
    <x v="3"/>
    <m/>
    <m/>
    <m/>
    <m/>
    <m/>
  </r>
  <r>
    <n v="157"/>
    <d v="2020-04-13T15:35:11"/>
    <d v="2020-04-13T15:39:42"/>
    <s v="anonymous"/>
    <m/>
    <m/>
    <m/>
    <m/>
    <x v="1"/>
    <m/>
    <m/>
    <x v="1"/>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s v="None;"/>
    <m/>
    <m/>
    <m/>
    <m/>
    <m/>
    <m/>
    <m/>
    <s v="Disagree"/>
    <m/>
    <m/>
    <s v="Strongly disagree"/>
    <m/>
    <m/>
    <s v="Strongly agree"/>
    <m/>
    <m/>
    <s v="Strongly agree"/>
    <m/>
    <m/>
    <s v="Strongly agree"/>
    <m/>
    <m/>
    <s v="Strongly agree"/>
    <m/>
    <m/>
    <s v="Strongly agree"/>
    <m/>
    <m/>
    <x v="2"/>
    <m/>
    <m/>
    <x v="1"/>
    <m/>
    <m/>
    <x v="2"/>
    <m/>
    <m/>
    <x v="0"/>
    <m/>
    <m/>
    <x v="0"/>
    <m/>
    <m/>
    <m/>
    <m/>
    <m/>
  </r>
  <r>
    <n v="158"/>
    <d v="2020-04-13T15:50:38"/>
    <d v="2020-04-13T15:53:24"/>
    <s v="anonymous"/>
    <m/>
    <m/>
    <m/>
    <m/>
    <x v="0"/>
    <m/>
    <m/>
    <x v="0"/>
    <m/>
    <m/>
    <m/>
    <m/>
    <m/>
    <s v="Laptop;Smartphone;"/>
    <m/>
    <m/>
    <s v="No"/>
    <m/>
    <m/>
    <s v="Corporate assets"/>
    <m/>
    <m/>
    <s v="Yes, partly"/>
    <m/>
    <m/>
    <s v="Password protection;Automatic screen lock;"/>
    <m/>
    <m/>
    <s v="Using 3rd party cloud solutions (e.g. G Cloud, Microsoft 365)"/>
    <m/>
    <m/>
    <m/>
    <m/>
    <m/>
    <s v="No"/>
    <m/>
    <m/>
    <m/>
    <m/>
    <m/>
    <s v="Yes"/>
    <m/>
    <m/>
    <s v="Document management;Real-time document co-authoring;Project/Workflow/Task management;Scheduling;Real-time chatting;Teleconferencing;"/>
    <m/>
    <m/>
    <s v="None;"/>
    <m/>
    <m/>
    <m/>
    <m/>
    <m/>
    <m/>
    <m/>
    <s v="Strongly agree"/>
    <m/>
    <m/>
    <s v="Agree"/>
    <m/>
    <m/>
    <s v="Agree"/>
    <m/>
    <m/>
    <s v="Agree"/>
    <m/>
    <m/>
    <s v="Undecided"/>
    <m/>
    <m/>
    <s v="Disagree"/>
    <m/>
    <m/>
    <s v="Agree"/>
    <m/>
    <m/>
    <x v="0"/>
    <m/>
    <m/>
    <x v="0"/>
    <m/>
    <m/>
    <x v="2"/>
    <m/>
    <m/>
    <x v="0"/>
    <m/>
    <m/>
    <x v="0"/>
    <m/>
    <m/>
    <m/>
    <m/>
    <m/>
  </r>
  <r>
    <n v="159"/>
    <d v="2020-04-13T16:31:49"/>
    <d v="2020-04-13T16:36:10"/>
    <s v="anonymous"/>
    <m/>
    <m/>
    <m/>
    <m/>
    <x v="1"/>
    <m/>
    <m/>
    <x v="1"/>
    <m/>
    <m/>
    <s v="- Use VPN access_x000a_- Lock remote devices"/>
    <m/>
    <m/>
    <s v="Laptop;Smartphone;"/>
    <m/>
    <m/>
    <s v="Yes"/>
    <m/>
    <m/>
    <s v="Corporate assets"/>
    <m/>
    <m/>
    <s v="Yes, partly"/>
    <m/>
    <m/>
    <s v="Password protection;Automatic screen lock;Antivirus software installed;Antispam software installed;"/>
    <m/>
    <m/>
    <s v="Using VPN "/>
    <m/>
    <m/>
    <m/>
    <m/>
    <m/>
    <s v="Yes"/>
    <m/>
    <m/>
    <s v="Instructions provided via email;"/>
    <m/>
    <m/>
    <s v="Yes"/>
    <m/>
    <m/>
    <s v="Scheduling;Real-time chatting;Teleconferencing;"/>
    <m/>
    <m/>
    <s v="Phishing;"/>
    <m/>
    <m/>
    <m/>
    <m/>
    <m/>
    <m/>
    <m/>
    <s v="Agree"/>
    <m/>
    <m/>
    <s v="Agree"/>
    <m/>
    <m/>
    <s v="Disagree"/>
    <m/>
    <m/>
    <s v="Agree"/>
    <m/>
    <m/>
    <s v="Undecided"/>
    <m/>
    <m/>
    <s v="Disagree"/>
    <m/>
    <m/>
    <s v="Agree"/>
    <m/>
    <m/>
    <x v="2"/>
    <m/>
    <m/>
    <x v="7"/>
    <m/>
    <m/>
    <x v="2"/>
    <m/>
    <m/>
    <x v="0"/>
    <m/>
    <m/>
    <x v="2"/>
    <m/>
    <m/>
    <m/>
    <m/>
    <m/>
  </r>
  <r>
    <n v="160"/>
    <d v="2020-04-13T16:36:37"/>
    <d v="2020-04-13T16:39:49"/>
    <s v="anonymous"/>
    <m/>
    <m/>
    <m/>
    <m/>
    <x v="1"/>
    <m/>
    <m/>
    <x v="1"/>
    <m/>
    <m/>
    <s v="Use VPN._x000a_Wash hands"/>
    <m/>
    <m/>
    <s v="Desktop;"/>
    <m/>
    <m/>
    <s v="Yes"/>
    <m/>
    <m/>
    <s v="Personal assets"/>
    <m/>
    <m/>
    <m/>
    <m/>
    <m/>
    <s v="Password protection;Automatic screen lock;Antivirus software installed;Antispam software installed;"/>
    <m/>
    <m/>
    <s v="Using VPN "/>
    <m/>
    <m/>
    <m/>
    <m/>
    <m/>
    <s v="Yes"/>
    <m/>
    <m/>
    <s v="Instructions provided via email;"/>
    <m/>
    <m/>
    <s v="Yes"/>
    <m/>
    <m/>
    <s v="Scheduling;Real-time chatting;Teleconferencing;"/>
    <m/>
    <m/>
    <s v="Phishing;"/>
    <m/>
    <m/>
    <m/>
    <m/>
    <m/>
    <m/>
    <m/>
    <s v="Disagree"/>
    <m/>
    <m/>
    <s v="Disagree"/>
    <m/>
    <m/>
    <s v="Disagree"/>
    <m/>
    <m/>
    <s v="Strongly agree"/>
    <m/>
    <m/>
    <s v="Agree"/>
    <m/>
    <m/>
    <s v="Strongly agree"/>
    <m/>
    <m/>
    <s v="Undecided"/>
    <m/>
    <m/>
    <x v="4"/>
    <m/>
    <m/>
    <x v="7"/>
    <m/>
    <m/>
    <x v="2"/>
    <m/>
    <m/>
    <x v="0"/>
    <m/>
    <m/>
    <x v="2"/>
    <m/>
    <m/>
    <m/>
    <m/>
    <m/>
  </r>
  <r>
    <n v="161"/>
    <d v="2020-04-13T16:36:00"/>
    <d v="2020-04-13T16:39:55"/>
    <s v="anonymous"/>
    <m/>
    <m/>
    <m/>
    <m/>
    <x v="0"/>
    <m/>
    <m/>
    <x v="1"/>
    <m/>
    <m/>
    <s v="1. To update the tool that we use (Zoom)_x000a_2. To use a user name and a password, instead of blank credentials_x000a_3. Disable the possibility of recordig the session"/>
    <m/>
    <m/>
    <s v="Laptop;"/>
    <m/>
    <m/>
    <s v="No"/>
    <m/>
    <m/>
    <s v="Corporate assets"/>
    <m/>
    <m/>
    <s v="No"/>
    <m/>
    <m/>
    <s v="Password protection;Automatic screen lock;Antivirus software installed;"/>
    <m/>
    <m/>
    <s v="Using VPN "/>
    <m/>
    <m/>
    <m/>
    <m/>
    <m/>
    <s v="Yes"/>
    <m/>
    <m/>
    <s v="Instructions provided via email;"/>
    <m/>
    <m/>
    <s v="Yes"/>
    <m/>
    <m/>
    <s v="Real-time chatting;Teleconferencing;"/>
    <m/>
    <m/>
    <s v="Phishing;"/>
    <m/>
    <m/>
    <m/>
    <m/>
    <m/>
    <m/>
    <m/>
    <s v="Strongly disagree"/>
    <m/>
    <m/>
    <s v="Strongly disagree"/>
    <m/>
    <m/>
    <s v="Strongly disagree"/>
    <m/>
    <m/>
    <s v="Agree"/>
    <m/>
    <m/>
    <s v="Undecided"/>
    <m/>
    <m/>
    <s v="Agree"/>
    <m/>
    <m/>
    <s v="Undecided"/>
    <m/>
    <m/>
    <x v="2"/>
    <m/>
    <m/>
    <x v="1"/>
    <m/>
    <m/>
    <x v="0"/>
    <m/>
    <m/>
    <x v="0"/>
    <m/>
    <m/>
    <x v="0"/>
    <m/>
    <m/>
    <m/>
    <m/>
    <m/>
  </r>
  <r>
    <n v="162"/>
    <d v="2020-04-13T16:40:08"/>
    <d v="2020-04-13T16:42:51"/>
    <s v="anonymous"/>
    <m/>
    <m/>
    <m/>
    <m/>
    <x v="1"/>
    <m/>
    <m/>
    <x v="1"/>
    <m/>
    <m/>
    <s v="use VPN"/>
    <m/>
    <m/>
    <s v="Laptop;Tablet;Smartphone;"/>
    <m/>
    <m/>
    <s v="Yes"/>
    <m/>
    <m/>
    <s v="Personal assets"/>
    <m/>
    <m/>
    <m/>
    <m/>
    <m/>
    <s v="Password protection;Automatic screen lock;"/>
    <m/>
    <m/>
    <s v="Using VPN "/>
    <m/>
    <m/>
    <m/>
    <m/>
    <m/>
    <s v="Yes"/>
    <m/>
    <m/>
    <s v="Instructions provided via email;"/>
    <m/>
    <m/>
    <s v="Yes"/>
    <m/>
    <m/>
    <s v="Scheduling;Real-time chatting;Teleconferencing;"/>
    <m/>
    <m/>
    <s v="Phishing;Ransomware;Spyware/Virus infection;"/>
    <m/>
    <m/>
    <m/>
    <m/>
    <m/>
    <m/>
    <m/>
    <s v="Strongly agree"/>
    <m/>
    <m/>
    <s v="Agree"/>
    <m/>
    <m/>
    <s v="Agree"/>
    <m/>
    <m/>
    <s v="Disagree"/>
    <m/>
    <m/>
    <s v="Agree"/>
    <m/>
    <m/>
    <s v="Agree"/>
    <m/>
    <m/>
    <s v="Agree"/>
    <m/>
    <m/>
    <x v="2"/>
    <m/>
    <m/>
    <x v="7"/>
    <m/>
    <m/>
    <x v="2"/>
    <m/>
    <m/>
    <x v="0"/>
    <m/>
    <m/>
    <x v="3"/>
    <m/>
    <m/>
    <m/>
    <m/>
    <m/>
  </r>
  <r>
    <n v="163"/>
    <d v="2020-04-13T16:43:24"/>
    <d v="2020-04-13T16:45:31"/>
    <s v="anonymous"/>
    <m/>
    <m/>
    <m/>
    <m/>
    <x v="0"/>
    <m/>
    <m/>
    <x v="1"/>
    <m/>
    <m/>
    <s v="Use VPN, lock devices, wash hands"/>
    <m/>
    <m/>
    <s v="Laptop;Smartphone;"/>
    <m/>
    <m/>
    <s v="Yes"/>
    <m/>
    <m/>
    <s v="Corporate assets"/>
    <m/>
    <m/>
    <s v="Yes, partly"/>
    <m/>
    <m/>
    <s v="Password protection;Automatic screen lock;Antivirus software installed;Antispam software installed;"/>
    <m/>
    <m/>
    <s v="Using VPN "/>
    <m/>
    <m/>
    <m/>
    <m/>
    <m/>
    <s v="Yes"/>
    <m/>
    <m/>
    <s v="Nothing of the above;"/>
    <m/>
    <m/>
    <s v="Yes"/>
    <m/>
    <m/>
    <s v="Scheduling;Real-time chatting;Teleconferencing;"/>
    <m/>
    <m/>
    <s v="Phishing;Ransomware;"/>
    <m/>
    <m/>
    <m/>
    <m/>
    <m/>
    <m/>
    <m/>
    <s v="Disagree"/>
    <m/>
    <m/>
    <s v="Disagree"/>
    <m/>
    <m/>
    <s v="Disagree"/>
    <m/>
    <m/>
    <s v="Strongly agree"/>
    <m/>
    <m/>
    <s v="Agree"/>
    <m/>
    <m/>
    <s v="Strongly agree"/>
    <m/>
    <m/>
    <s v="Agree"/>
    <m/>
    <m/>
    <x v="2"/>
    <m/>
    <m/>
    <x v="7"/>
    <m/>
    <m/>
    <x v="2"/>
    <m/>
    <m/>
    <x v="0"/>
    <m/>
    <m/>
    <x v="1"/>
    <m/>
    <m/>
    <m/>
    <m/>
    <m/>
  </r>
  <r>
    <n v="164"/>
    <d v="2020-04-13T16:45:46"/>
    <d v="2020-04-13T16:47:24"/>
    <s v="anonymous"/>
    <m/>
    <m/>
    <m/>
    <m/>
    <x v="1"/>
    <m/>
    <m/>
    <x v="1"/>
    <m/>
    <m/>
    <m/>
    <m/>
    <m/>
    <s v="Laptop;"/>
    <m/>
    <m/>
    <s v="Yes"/>
    <m/>
    <m/>
    <s v="Personal assets"/>
    <m/>
    <m/>
    <m/>
    <m/>
    <m/>
    <s v="Password protection;"/>
    <m/>
    <m/>
    <s v="Using VPN "/>
    <m/>
    <m/>
    <m/>
    <m/>
    <m/>
    <s v="No"/>
    <m/>
    <m/>
    <m/>
    <m/>
    <m/>
    <s v="Yes"/>
    <m/>
    <m/>
    <s v="Scheduling;Real-time chatting;Teleconferencing;"/>
    <m/>
    <m/>
    <s v="None;"/>
    <m/>
    <m/>
    <m/>
    <m/>
    <m/>
    <m/>
    <m/>
    <s v="Agree"/>
    <m/>
    <m/>
    <s v="Agree"/>
    <m/>
    <m/>
    <s v="Agree"/>
    <m/>
    <m/>
    <s v="Agree"/>
    <m/>
    <m/>
    <s v="Strongly agree"/>
    <m/>
    <m/>
    <s v="Disagree"/>
    <m/>
    <m/>
    <s v="Disagree"/>
    <m/>
    <m/>
    <x v="2"/>
    <m/>
    <m/>
    <x v="5"/>
    <m/>
    <m/>
    <x v="2"/>
    <m/>
    <m/>
    <x v="0"/>
    <m/>
    <m/>
    <x v="3"/>
    <m/>
    <m/>
    <m/>
    <m/>
    <m/>
  </r>
  <r>
    <n v="165"/>
    <d v="2020-04-13T16:49:43"/>
    <d v="2020-04-13T16:51:50"/>
    <s v="anonymous"/>
    <m/>
    <m/>
    <m/>
    <m/>
    <x v="1"/>
    <m/>
    <m/>
    <x v="1"/>
    <m/>
    <m/>
    <m/>
    <m/>
    <m/>
    <s v="Laptop;"/>
    <m/>
    <m/>
    <s v="No"/>
    <m/>
    <m/>
    <s v="Personal assets"/>
    <m/>
    <m/>
    <m/>
    <m/>
    <m/>
    <s v="Password protection;Antivirus software installed;"/>
    <m/>
    <m/>
    <s v="Using VPN "/>
    <m/>
    <m/>
    <m/>
    <m/>
    <m/>
    <s v="No"/>
    <m/>
    <m/>
    <m/>
    <m/>
    <m/>
    <s v="No"/>
    <m/>
    <m/>
    <m/>
    <m/>
    <m/>
    <s v="None;"/>
    <m/>
    <m/>
    <m/>
    <m/>
    <m/>
    <m/>
    <m/>
    <s v="Strongly agree"/>
    <m/>
    <m/>
    <s v="Strongly agree"/>
    <m/>
    <m/>
    <s v="Agree"/>
    <m/>
    <m/>
    <s v="Agree"/>
    <m/>
    <m/>
    <s v="Undecided"/>
    <m/>
    <m/>
    <s v="Undecided"/>
    <m/>
    <m/>
    <s v="Agree"/>
    <m/>
    <m/>
    <x v="0"/>
    <m/>
    <m/>
    <x v="0"/>
    <m/>
    <m/>
    <x v="2"/>
    <m/>
    <m/>
    <x v="0"/>
    <m/>
    <m/>
    <x v="3"/>
    <m/>
    <m/>
    <m/>
    <m/>
    <m/>
  </r>
  <r>
    <n v="166"/>
    <d v="2020-04-13T17:44:37"/>
    <d v="2020-04-13T17:49:25"/>
    <s v="anonymous"/>
    <m/>
    <m/>
    <m/>
    <m/>
    <x v="0"/>
    <m/>
    <m/>
    <x v="0"/>
    <m/>
    <m/>
    <m/>
    <m/>
    <m/>
    <s v="Laptop;"/>
    <m/>
    <m/>
    <s v="No"/>
    <m/>
    <m/>
    <s v="Corporate assets"/>
    <m/>
    <m/>
    <s v="Yes, partly"/>
    <m/>
    <m/>
    <s v="Password protection;Two-factor authentication;Automatic screen lock;Hard disk encryption;Antivirus software installed;Antispam software installed;"/>
    <m/>
    <m/>
    <s v="Using 3rd party cloud solutions (e.g. G Cloud, Microsoft 365)"/>
    <m/>
    <m/>
    <m/>
    <m/>
    <m/>
    <s v="No"/>
    <m/>
    <m/>
    <m/>
    <m/>
    <m/>
    <s v="No"/>
    <m/>
    <m/>
    <m/>
    <m/>
    <m/>
    <s v="None;"/>
    <m/>
    <m/>
    <m/>
    <m/>
    <m/>
    <m/>
    <m/>
    <s v="Disagree"/>
    <m/>
    <m/>
    <s v="Disagree"/>
    <m/>
    <m/>
    <s v="Undecided"/>
    <m/>
    <m/>
    <s v="Strongly agree"/>
    <m/>
    <m/>
    <s v="Strongly agree"/>
    <m/>
    <m/>
    <s v="Strongly agree"/>
    <m/>
    <m/>
    <s v="Strongly agree"/>
    <m/>
    <m/>
    <x v="0"/>
    <m/>
    <m/>
    <x v="0"/>
    <m/>
    <m/>
    <x v="3"/>
    <m/>
    <m/>
    <x v="0"/>
    <m/>
    <m/>
    <x v="2"/>
    <m/>
    <m/>
    <m/>
    <m/>
    <m/>
  </r>
  <r>
    <n v="167"/>
    <d v="2020-04-13T19:35:11"/>
    <d v="2020-04-13T19:36:49"/>
    <s v="anonymous"/>
    <m/>
    <m/>
    <m/>
    <m/>
    <x v="0"/>
    <m/>
    <m/>
    <x v="0"/>
    <m/>
    <m/>
    <m/>
    <m/>
    <m/>
    <s v="Desktop;Laptop;Tablet;Smartphone;"/>
    <m/>
    <m/>
    <s v="No"/>
    <m/>
    <m/>
    <s v="Corporate assets"/>
    <m/>
    <m/>
    <s v="Yes, fully"/>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s v="None;"/>
    <m/>
    <m/>
    <m/>
    <m/>
    <m/>
    <m/>
    <m/>
    <s v="Disagree"/>
    <m/>
    <m/>
    <s v="Strongly disagree"/>
    <m/>
    <m/>
    <s v="Strongly disagree"/>
    <m/>
    <m/>
    <s v="Disagree"/>
    <m/>
    <m/>
    <s v="Undecided"/>
    <m/>
    <m/>
    <s v="Undecided"/>
    <m/>
    <m/>
    <s v="Strongly agree"/>
    <m/>
    <m/>
    <x v="2"/>
    <m/>
    <m/>
    <x v="0"/>
    <m/>
    <m/>
    <x v="7"/>
    <m/>
    <m/>
    <x v="0"/>
    <m/>
    <m/>
    <x v="3"/>
    <m/>
    <m/>
    <m/>
    <m/>
    <m/>
  </r>
  <r>
    <n v="168"/>
    <d v="2020-04-13T20:00:49"/>
    <d v="2020-04-13T20:06:39"/>
    <s v="anonymous"/>
    <m/>
    <m/>
    <m/>
    <m/>
    <x v="0"/>
    <m/>
    <m/>
    <x v="0"/>
    <m/>
    <m/>
    <m/>
    <m/>
    <m/>
    <s v="Laptop;"/>
    <m/>
    <m/>
    <s v="No"/>
    <m/>
    <m/>
    <s v="Corporate assets"/>
    <m/>
    <m/>
    <s v="Yes, fully"/>
    <m/>
    <m/>
    <s v="Password protection;Automatic screen lock;"/>
    <m/>
    <m/>
    <s v="Using 3rd party cloud solutions (e.g. G Cloud, Microsoft 365)"/>
    <m/>
    <m/>
    <m/>
    <m/>
    <m/>
    <s v="No"/>
    <m/>
    <m/>
    <m/>
    <m/>
    <m/>
    <s v="Yes"/>
    <m/>
    <m/>
    <s v="Real-time document co-authoring;Project/Workflow/Task management;Scheduling;Real-time chatting;Teleconferencing;"/>
    <m/>
    <m/>
    <s v="None;"/>
    <m/>
    <m/>
    <m/>
    <m/>
    <m/>
    <m/>
    <m/>
    <s v="Disagree"/>
    <m/>
    <m/>
    <s v="Undecided"/>
    <m/>
    <m/>
    <s v="Disagree"/>
    <m/>
    <m/>
    <s v="Strongly agree"/>
    <m/>
    <m/>
    <s v="Agree"/>
    <m/>
    <m/>
    <s v="Strongly agree"/>
    <m/>
    <m/>
    <s v="Agree"/>
    <m/>
    <m/>
    <x v="1"/>
    <m/>
    <m/>
    <x v="0"/>
    <m/>
    <m/>
    <x v="3"/>
    <m/>
    <m/>
    <x v="0"/>
    <m/>
    <m/>
    <x v="1"/>
    <m/>
    <m/>
    <m/>
    <m/>
    <m/>
  </r>
  <r>
    <n v="169"/>
    <d v="2020-04-14T00:52:14"/>
    <d v="2020-04-14T00:55:09"/>
    <s v="anonymous"/>
    <m/>
    <m/>
    <m/>
    <m/>
    <x v="0"/>
    <m/>
    <m/>
    <x v="0"/>
    <m/>
    <m/>
    <m/>
    <m/>
    <m/>
    <s v="Laptop;Smartphone;"/>
    <m/>
    <m/>
    <s v="No"/>
    <m/>
    <m/>
    <s v="Personal assets"/>
    <m/>
    <m/>
    <m/>
    <m/>
    <m/>
    <s v="Password protection;Two-factor authentication;Automatic screen lock;Antivirus software installed;Antispam software installed;"/>
    <m/>
    <m/>
    <s v="No Access"/>
    <m/>
    <m/>
    <m/>
    <m/>
    <m/>
    <s v="Yes"/>
    <m/>
    <m/>
    <s v="Instructions provided via email;"/>
    <m/>
    <m/>
    <s v="No"/>
    <m/>
    <m/>
    <m/>
    <m/>
    <m/>
    <s v="None;"/>
    <m/>
    <m/>
    <m/>
    <m/>
    <m/>
    <m/>
    <m/>
    <s v="Undecided"/>
    <m/>
    <m/>
    <s v="Undecided"/>
    <m/>
    <m/>
    <s v="Undecided"/>
    <m/>
    <m/>
    <s v="Agree"/>
    <m/>
    <m/>
    <s v="Agree"/>
    <m/>
    <m/>
    <s v="Strongly agree"/>
    <m/>
    <m/>
    <s v="Strongly agree"/>
    <m/>
    <m/>
    <x v="2"/>
    <m/>
    <m/>
    <x v="1"/>
    <m/>
    <m/>
    <x v="0"/>
    <m/>
    <m/>
    <x v="0"/>
    <m/>
    <m/>
    <x v="0"/>
    <m/>
    <m/>
    <m/>
    <m/>
    <m/>
  </r>
  <r>
    <n v="170"/>
    <d v="2020-04-14T08:40:09"/>
    <d v="2020-04-14T08:46:18"/>
    <s v="anonymous"/>
    <m/>
    <m/>
    <m/>
    <m/>
    <x v="1"/>
    <m/>
    <m/>
    <x v="0"/>
    <m/>
    <m/>
    <m/>
    <m/>
    <m/>
    <s v="Laptop;"/>
    <m/>
    <m/>
    <s v="No"/>
    <m/>
    <m/>
    <s v="Corporate assets"/>
    <m/>
    <m/>
    <s v="Yes, partly"/>
    <m/>
    <m/>
    <s v="Password protection;Antivirus software installed;"/>
    <m/>
    <m/>
    <s v="Using VPN "/>
    <m/>
    <m/>
    <m/>
    <m/>
    <m/>
    <s v="No"/>
    <m/>
    <m/>
    <m/>
    <m/>
    <m/>
    <s v="Yes"/>
    <m/>
    <m/>
    <s v="Document management;Real-time chatting;Teleconferencing;"/>
    <m/>
    <m/>
    <s v="None;"/>
    <m/>
    <m/>
    <m/>
    <m/>
    <m/>
    <m/>
    <m/>
    <s v="Undecided"/>
    <m/>
    <m/>
    <s v="Disagree"/>
    <m/>
    <m/>
    <s v="Strongly disagree"/>
    <m/>
    <m/>
    <s v="Agree"/>
    <m/>
    <m/>
    <s v="Agree"/>
    <m/>
    <m/>
    <s v="Undecided"/>
    <m/>
    <m/>
    <s v="Agree"/>
    <m/>
    <m/>
    <x v="1"/>
    <m/>
    <m/>
    <x v="2"/>
    <m/>
    <m/>
    <x v="0"/>
    <m/>
    <m/>
    <x v="0"/>
    <m/>
    <m/>
    <x v="0"/>
    <m/>
    <m/>
    <m/>
    <m/>
    <m/>
  </r>
  <r>
    <n v="171"/>
    <d v="2020-04-14T08:52:58"/>
    <d v="2020-04-14T08:56:13"/>
    <s v="anonymous"/>
    <m/>
    <m/>
    <m/>
    <m/>
    <x v="0"/>
    <m/>
    <m/>
    <x v="0"/>
    <m/>
    <m/>
    <m/>
    <m/>
    <m/>
    <s v="Laptop;Smartphone;"/>
    <m/>
    <m/>
    <s v="Yes"/>
    <m/>
    <m/>
    <s v="Corporate assets"/>
    <m/>
    <m/>
    <s v="Yes, partly"/>
    <m/>
    <m/>
    <s v="Password protection;Automatic screen lock;Antivirus software installed;Antispam software installed;"/>
    <m/>
    <m/>
    <s v="Using VPN "/>
    <m/>
    <m/>
    <m/>
    <m/>
    <m/>
    <s v="No"/>
    <m/>
    <m/>
    <m/>
    <m/>
    <m/>
    <s v="Yes"/>
    <m/>
    <m/>
    <s v="Real-time chatting;Teleconferencing;"/>
    <m/>
    <m/>
    <s v="None;"/>
    <m/>
    <m/>
    <m/>
    <m/>
    <m/>
    <m/>
    <m/>
    <s v="Undecided"/>
    <m/>
    <m/>
    <s v="Strongly agree"/>
    <m/>
    <m/>
    <s v="Agree"/>
    <m/>
    <m/>
    <s v="Strongly agree"/>
    <m/>
    <m/>
    <s v="Agree"/>
    <m/>
    <m/>
    <s v="Agree"/>
    <m/>
    <m/>
    <s v="Strongly agree"/>
    <m/>
    <m/>
    <x v="0"/>
    <m/>
    <m/>
    <x v="0"/>
    <m/>
    <m/>
    <x v="3"/>
    <m/>
    <m/>
    <x v="0"/>
    <m/>
    <m/>
    <x v="4"/>
    <m/>
    <m/>
    <m/>
    <m/>
    <m/>
  </r>
  <r>
    <n v="172"/>
    <d v="2020-04-14T09:14:04"/>
    <d v="2020-04-14T09:17:36"/>
    <s v="anonymous"/>
    <m/>
    <m/>
    <m/>
    <m/>
    <x v="1"/>
    <m/>
    <m/>
    <x v="1"/>
    <m/>
    <m/>
    <m/>
    <m/>
    <m/>
    <s v="Laptop;"/>
    <m/>
    <m/>
    <s v="Yes"/>
    <m/>
    <m/>
    <s v="Personal assets"/>
    <m/>
    <m/>
    <m/>
    <m/>
    <m/>
    <s v="Password protection;"/>
    <m/>
    <m/>
    <s v="Using VPN "/>
    <m/>
    <m/>
    <m/>
    <m/>
    <m/>
    <s v="No"/>
    <m/>
    <m/>
    <m/>
    <m/>
    <m/>
    <s v="Yes"/>
    <m/>
    <m/>
    <s v="Real-time chatting;Teleconferencing;"/>
    <m/>
    <m/>
    <s v="None;"/>
    <m/>
    <m/>
    <m/>
    <m/>
    <m/>
    <m/>
    <m/>
    <s v="Strongly agree"/>
    <m/>
    <m/>
    <s v="Strongly agree"/>
    <m/>
    <m/>
    <s v="Agree"/>
    <m/>
    <m/>
    <s v="Strongly agree"/>
    <m/>
    <m/>
    <s v="Strongly agree"/>
    <m/>
    <m/>
    <s v="Agree"/>
    <m/>
    <m/>
    <s v="Agree"/>
    <m/>
    <m/>
    <x v="2"/>
    <m/>
    <m/>
    <x v="1"/>
    <m/>
    <m/>
    <x v="3"/>
    <m/>
    <m/>
    <x v="0"/>
    <m/>
    <m/>
    <x v="2"/>
    <m/>
    <m/>
    <m/>
    <m/>
    <m/>
  </r>
  <r>
    <n v="173"/>
    <d v="2020-04-14T09:33:59"/>
    <d v="2020-04-14T10:29:20"/>
    <s v="anonymous"/>
    <m/>
    <m/>
    <m/>
    <m/>
    <x v="0"/>
    <m/>
    <m/>
    <x v="0"/>
    <m/>
    <m/>
    <m/>
    <m/>
    <m/>
    <s v="Laptop;"/>
    <m/>
    <m/>
    <s v="No"/>
    <m/>
    <m/>
    <s v="Corporate assets"/>
    <m/>
    <m/>
    <s v="Yes, fully"/>
    <m/>
    <m/>
    <s v="Password protection;Two-factor authentication;Automatic screen lock;Hard disk encryption;Antivirus software installed;"/>
    <m/>
    <m/>
    <s v="Other"/>
    <m/>
    <m/>
    <s v="Production and R&amp;D environments - connected by VPN. Other systems connected directly through websites (CRM, e-mail, etc...)"/>
    <m/>
    <m/>
    <s v="No"/>
    <m/>
    <m/>
    <m/>
    <m/>
    <m/>
    <s v="No"/>
    <m/>
    <m/>
    <m/>
    <m/>
    <m/>
    <s v="None;"/>
    <m/>
    <m/>
    <m/>
    <m/>
    <m/>
    <m/>
    <m/>
    <s v="Agree"/>
    <m/>
    <m/>
    <s v="Undecided"/>
    <m/>
    <m/>
    <s v="Disagree"/>
    <m/>
    <m/>
    <s v="Strongly agree"/>
    <m/>
    <m/>
    <s v="Agree"/>
    <m/>
    <m/>
    <s v="Strongly agree"/>
    <m/>
    <m/>
    <s v="Agree"/>
    <m/>
    <m/>
    <x v="1"/>
    <m/>
    <m/>
    <x v="3"/>
    <m/>
    <m/>
    <x v="5"/>
    <m/>
    <m/>
    <x v="21"/>
    <m/>
    <m/>
    <x v="1"/>
    <m/>
    <m/>
    <m/>
    <m/>
    <m/>
  </r>
  <r>
    <n v="174"/>
    <d v="2020-04-14T11:05:36"/>
    <d v="2020-04-14T11:10:36"/>
    <s v="anonymous"/>
    <m/>
    <m/>
    <m/>
    <m/>
    <x v="1"/>
    <m/>
    <m/>
    <x v="1"/>
    <m/>
    <m/>
    <s v="Use IREN VPN and receive update on critical secuirty issue via mail and/or intranet (pishing and Others)"/>
    <m/>
    <m/>
    <s v="Laptop;Tablet;Smartphone;"/>
    <m/>
    <m/>
    <s v="No"/>
    <m/>
    <m/>
    <s v="Corporate assets"/>
    <m/>
    <m/>
    <s v="Yes, fully"/>
    <m/>
    <m/>
    <s v="Password protection;Automatic screen lock;Antivirus software installed;Antispam software installed;"/>
    <m/>
    <m/>
    <s v="Using VPN "/>
    <m/>
    <m/>
    <m/>
    <m/>
    <m/>
    <s v="No"/>
    <m/>
    <m/>
    <m/>
    <m/>
    <m/>
    <s v="Yes"/>
    <m/>
    <m/>
    <s v="Document management;Real-time chatting;Teleconferencing;"/>
    <m/>
    <m/>
    <s v="Phishing;"/>
    <m/>
    <m/>
    <m/>
    <m/>
    <m/>
    <m/>
    <m/>
    <s v="Disagree"/>
    <m/>
    <m/>
    <s v="Undecided"/>
    <m/>
    <m/>
    <s v="Disagree"/>
    <m/>
    <m/>
    <s v="Agree"/>
    <m/>
    <m/>
    <s v="Agree"/>
    <m/>
    <m/>
    <s v="Agree"/>
    <m/>
    <m/>
    <s v="Agree"/>
    <m/>
    <m/>
    <x v="1"/>
    <m/>
    <m/>
    <x v="0"/>
    <m/>
    <m/>
    <x v="2"/>
    <m/>
    <m/>
    <x v="0"/>
    <m/>
    <m/>
    <x v="3"/>
    <m/>
    <m/>
    <m/>
    <m/>
    <m/>
  </r>
  <r>
    <n v="175"/>
    <d v="2020-04-14T11:20:13"/>
    <d v="2020-04-14T11:31:11"/>
    <s v="anonymous"/>
    <m/>
    <m/>
    <m/>
    <m/>
    <x v="0"/>
    <m/>
    <m/>
    <x v="0"/>
    <m/>
    <m/>
    <m/>
    <m/>
    <m/>
    <s v="Laptop;"/>
    <m/>
    <m/>
    <s v="No"/>
    <m/>
    <m/>
    <s v="Corporate assets"/>
    <m/>
    <m/>
    <s v="Yes, partly"/>
    <m/>
    <m/>
    <s v="Password protection;Automatic screen lock;Antivirus software installed;Antispam software installed;"/>
    <m/>
    <m/>
    <s v="Using VPN "/>
    <m/>
    <m/>
    <m/>
    <m/>
    <m/>
    <s v="No"/>
    <m/>
    <m/>
    <m/>
    <m/>
    <m/>
    <s v="Yes"/>
    <m/>
    <m/>
    <s v="Document management;Real-time document co-authoring;Scheduling;Real-time chatting;Teleconferencing;"/>
    <m/>
    <m/>
    <s v="Phishing;"/>
    <m/>
    <m/>
    <m/>
    <m/>
    <m/>
    <m/>
    <m/>
    <s v="Strongly agree"/>
    <m/>
    <m/>
    <s v="Strongly agree"/>
    <m/>
    <m/>
    <s v="Agree"/>
    <m/>
    <m/>
    <s v="Undecided"/>
    <m/>
    <m/>
    <s v="Undecided"/>
    <m/>
    <m/>
    <s v="Agree"/>
    <m/>
    <m/>
    <s v="Strongly agree"/>
    <m/>
    <m/>
    <x v="0"/>
    <m/>
    <m/>
    <x v="0"/>
    <m/>
    <m/>
    <x v="0"/>
    <m/>
    <m/>
    <x v="0"/>
    <m/>
    <m/>
    <x v="1"/>
    <m/>
    <m/>
    <m/>
    <m/>
    <m/>
  </r>
  <r>
    <n v="176"/>
    <d v="2020-04-14T12:11:22"/>
    <d v="2020-04-14T12:19:58"/>
    <s v="anonymous"/>
    <m/>
    <m/>
    <m/>
    <m/>
    <x v="0"/>
    <m/>
    <m/>
    <x v="1"/>
    <m/>
    <m/>
    <s v="Never give your password to anyone!_x000a_Do not give information to unknown people"/>
    <m/>
    <m/>
    <s v="Laptop;Smartphone;"/>
    <m/>
    <m/>
    <s v="No"/>
    <m/>
    <m/>
    <s v="Corporate assets"/>
    <m/>
    <m/>
    <s v="Yes, partly"/>
    <m/>
    <m/>
    <s v="Password protection;Two-factor authentication;Automatic screen lock;Antivirus software installed;Antispam software installed;"/>
    <m/>
    <m/>
    <s v="Using VPN "/>
    <m/>
    <m/>
    <m/>
    <m/>
    <m/>
    <s v="No"/>
    <m/>
    <m/>
    <m/>
    <m/>
    <m/>
    <s v="No"/>
    <m/>
    <m/>
    <m/>
    <m/>
    <m/>
    <s v="None;"/>
    <m/>
    <m/>
    <m/>
    <m/>
    <m/>
    <m/>
    <m/>
    <s v="Undecided"/>
    <m/>
    <m/>
    <s v="Undecided"/>
    <m/>
    <m/>
    <s v="Disagree"/>
    <m/>
    <m/>
    <s v="Strongly agree"/>
    <m/>
    <m/>
    <s v="Agree"/>
    <m/>
    <m/>
    <s v="Strongly agree"/>
    <m/>
    <m/>
    <s v="Strongly agree"/>
    <m/>
    <m/>
    <x v="2"/>
    <m/>
    <m/>
    <x v="7"/>
    <m/>
    <m/>
    <x v="2"/>
    <m/>
    <m/>
    <x v="0"/>
    <m/>
    <m/>
    <x v="3"/>
    <m/>
    <m/>
    <m/>
    <m/>
    <m/>
  </r>
  <r>
    <n v="177"/>
    <d v="2020-04-14T12:36:30"/>
    <d v="2020-04-14T12:40:13"/>
    <s v="anonymous"/>
    <m/>
    <m/>
    <m/>
    <m/>
    <x v="1"/>
    <m/>
    <m/>
    <x v="0"/>
    <m/>
    <m/>
    <m/>
    <m/>
    <m/>
    <s v="Laptop;"/>
    <m/>
    <m/>
    <s v="No"/>
    <m/>
    <m/>
    <s v="Personal assets"/>
    <m/>
    <m/>
    <m/>
    <m/>
    <m/>
    <s v="Password protection;Antivirus software installed;Antispam software installed;"/>
    <m/>
    <m/>
    <s v="No Access"/>
    <m/>
    <m/>
    <m/>
    <m/>
    <m/>
    <s v="No"/>
    <m/>
    <m/>
    <m/>
    <m/>
    <m/>
    <s v="No"/>
    <m/>
    <m/>
    <m/>
    <m/>
    <m/>
    <s v="None;"/>
    <m/>
    <m/>
    <m/>
    <m/>
    <m/>
    <m/>
    <m/>
    <s v="Undecided"/>
    <m/>
    <m/>
    <s v="Agree"/>
    <m/>
    <m/>
    <s v="Agree"/>
    <m/>
    <m/>
    <s v="Agree"/>
    <m/>
    <m/>
    <s v="Disagree"/>
    <m/>
    <m/>
    <s v="Agree"/>
    <m/>
    <m/>
    <s v="Undecided"/>
    <m/>
    <m/>
    <x v="1"/>
    <m/>
    <m/>
    <x v="0"/>
    <m/>
    <m/>
    <x v="0"/>
    <m/>
    <m/>
    <x v="0"/>
    <m/>
    <m/>
    <x v="0"/>
    <m/>
    <m/>
    <m/>
    <m/>
    <m/>
  </r>
  <r>
    <n v="178"/>
    <d v="2020-04-14T12:20:24"/>
    <d v="2020-04-14T12:47:03"/>
    <s v="anonymous"/>
    <m/>
    <m/>
    <m/>
    <m/>
    <x v="0"/>
    <m/>
    <m/>
    <x v="0"/>
    <m/>
    <m/>
    <m/>
    <m/>
    <m/>
    <s v="Desktop;Laptop;Smartphone;"/>
    <m/>
    <m/>
    <s v="No"/>
    <m/>
    <m/>
    <s v="Personal assets"/>
    <m/>
    <m/>
    <m/>
    <m/>
    <m/>
    <s v="Password protection;Two-factor authentication;Automatic screen lock;Antivirus software installed;"/>
    <m/>
    <m/>
    <s v="Using VPN "/>
    <m/>
    <m/>
    <m/>
    <m/>
    <m/>
    <s v="No"/>
    <m/>
    <m/>
    <m/>
    <m/>
    <m/>
    <s v="No"/>
    <m/>
    <m/>
    <m/>
    <m/>
    <m/>
    <s v="Phishing;"/>
    <m/>
    <m/>
    <m/>
    <m/>
    <m/>
    <m/>
    <m/>
    <s v="Agree"/>
    <m/>
    <m/>
    <s v="Undecided"/>
    <m/>
    <m/>
    <s v="Agree"/>
    <m/>
    <m/>
    <s v="Agree"/>
    <m/>
    <m/>
    <s v="Agree"/>
    <m/>
    <m/>
    <s v="Agree"/>
    <m/>
    <m/>
    <s v="Agree"/>
    <m/>
    <m/>
    <x v="2"/>
    <m/>
    <m/>
    <x v="0"/>
    <m/>
    <m/>
    <x v="0"/>
    <m/>
    <m/>
    <x v="0"/>
    <m/>
    <m/>
    <x v="0"/>
    <m/>
    <m/>
    <m/>
    <m/>
    <m/>
  </r>
  <r>
    <n v="179"/>
    <d v="2020-04-14T12:48:10"/>
    <d v="2020-04-14T13:02:11"/>
    <s v="anonymous"/>
    <m/>
    <m/>
    <m/>
    <m/>
    <x v="0"/>
    <m/>
    <m/>
    <x v="1"/>
    <m/>
    <m/>
    <m/>
    <m/>
    <m/>
    <s v="Desktop;Laptop;Tablet;Smartphone;"/>
    <m/>
    <m/>
    <s v="Yes"/>
    <m/>
    <m/>
    <s v="Corporate assets"/>
    <m/>
    <m/>
    <s v="Yes, fully"/>
    <m/>
    <m/>
    <s v="Password protection;Automatic screen lock;Antivirus software installed;Antispam software installed;"/>
    <m/>
    <m/>
    <s v="Using VPN "/>
    <m/>
    <m/>
    <m/>
    <m/>
    <m/>
    <s v="No"/>
    <m/>
    <m/>
    <m/>
    <m/>
    <m/>
    <s v="Yes"/>
    <m/>
    <m/>
    <s v="Document management;Real-time document co-authoring;Project/Workflow/Task management;Scheduling;Real-time chatting;Teleconferencing;"/>
    <m/>
    <m/>
    <s v="None;"/>
    <m/>
    <m/>
    <m/>
    <m/>
    <m/>
    <m/>
    <m/>
    <s v="Disagree"/>
    <m/>
    <m/>
    <s v="Undecided"/>
    <m/>
    <m/>
    <s v="Undecided"/>
    <m/>
    <m/>
    <s v="Strongly agree"/>
    <m/>
    <m/>
    <s v="Strongly agree"/>
    <m/>
    <m/>
    <s v="Strongly agree"/>
    <m/>
    <m/>
    <s v="Strongly agree"/>
    <m/>
    <m/>
    <x v="6"/>
    <m/>
    <m/>
    <x v="4"/>
    <m/>
    <m/>
    <x v="2"/>
    <m/>
    <m/>
    <x v="0"/>
    <m/>
    <m/>
    <x v="3"/>
    <m/>
    <m/>
    <m/>
    <m/>
    <m/>
  </r>
  <r>
    <n v="180"/>
    <d v="2020-04-14T18:56:24"/>
    <d v="2020-04-14T19:03:21"/>
    <s v="anonymous"/>
    <m/>
    <m/>
    <m/>
    <m/>
    <x v="0"/>
    <m/>
    <m/>
    <x v="1"/>
    <m/>
    <m/>
    <s v="Use VNP"/>
    <m/>
    <m/>
    <s v="Laptop;"/>
    <m/>
    <m/>
    <s v="Yes"/>
    <m/>
    <m/>
    <s v="Personal assets"/>
    <m/>
    <m/>
    <m/>
    <m/>
    <m/>
    <s v="Automatic screen lock;"/>
    <m/>
    <m/>
    <s v="Using VPN "/>
    <m/>
    <m/>
    <m/>
    <m/>
    <m/>
    <s v="Yes"/>
    <m/>
    <m/>
    <s v="Nothing of the above;"/>
    <m/>
    <m/>
    <s v="Yes"/>
    <m/>
    <m/>
    <s v="Scheduling;Real-time chatting;Teleconferencing;"/>
    <m/>
    <m/>
    <s v="None;"/>
    <m/>
    <m/>
    <m/>
    <m/>
    <m/>
    <m/>
    <m/>
    <s v="Disagree"/>
    <m/>
    <m/>
    <s v="Disagree"/>
    <m/>
    <m/>
    <s v="Disagree"/>
    <m/>
    <m/>
    <s v="Undecided"/>
    <m/>
    <m/>
    <s v="Undecided"/>
    <m/>
    <m/>
    <s v="Agree"/>
    <m/>
    <m/>
    <s v="Undecided"/>
    <m/>
    <m/>
    <x v="2"/>
    <m/>
    <m/>
    <x v="7"/>
    <m/>
    <m/>
    <x v="2"/>
    <m/>
    <m/>
    <x v="0"/>
    <m/>
    <m/>
    <x v="2"/>
    <m/>
    <m/>
    <m/>
    <m/>
    <m/>
  </r>
  <r>
    <n v="181"/>
    <d v="2020-04-14T19:00:38"/>
    <d v="2020-04-14T19:04:52"/>
    <s v="anonymous"/>
    <m/>
    <m/>
    <m/>
    <m/>
    <x v="0"/>
    <m/>
    <m/>
    <x v="1"/>
    <m/>
    <m/>
    <m/>
    <m/>
    <m/>
    <s v="Laptop;"/>
    <m/>
    <m/>
    <s v="No"/>
    <m/>
    <m/>
    <s v="Personal assets"/>
    <m/>
    <m/>
    <m/>
    <m/>
    <m/>
    <s v="None of the above;"/>
    <m/>
    <m/>
    <s v="Using VPN "/>
    <m/>
    <m/>
    <m/>
    <m/>
    <m/>
    <s v="No"/>
    <m/>
    <m/>
    <m/>
    <m/>
    <m/>
    <s v="Yes"/>
    <m/>
    <m/>
    <s v="Scheduling;Real-time chatting;Teleconferencing;"/>
    <m/>
    <m/>
    <s v="None;"/>
    <m/>
    <m/>
    <m/>
    <m/>
    <m/>
    <m/>
    <m/>
    <s v="Strongly agree"/>
    <m/>
    <m/>
    <s v="Strongly agree"/>
    <m/>
    <m/>
    <s v="Agree"/>
    <m/>
    <m/>
    <s v="Agree"/>
    <m/>
    <m/>
    <s v="Agree"/>
    <m/>
    <m/>
    <s v="Undecided"/>
    <m/>
    <m/>
    <s v="Agree"/>
    <m/>
    <m/>
    <x v="4"/>
    <m/>
    <m/>
    <x v="7"/>
    <m/>
    <m/>
    <x v="2"/>
    <m/>
    <m/>
    <x v="0"/>
    <m/>
    <m/>
    <x v="2"/>
    <m/>
    <m/>
    <m/>
    <m/>
    <m/>
  </r>
  <r>
    <n v="182"/>
    <d v="2020-04-14T19:07:38"/>
    <d v="2020-04-14T19:09:39"/>
    <s v="anonymous"/>
    <m/>
    <m/>
    <m/>
    <m/>
    <x v="0"/>
    <m/>
    <m/>
    <x v="0"/>
    <m/>
    <m/>
    <m/>
    <m/>
    <m/>
    <s v="Laptop;"/>
    <m/>
    <m/>
    <s v="No"/>
    <m/>
    <m/>
    <s v="Personal assets"/>
    <m/>
    <m/>
    <m/>
    <m/>
    <m/>
    <s v="None of the above;"/>
    <m/>
    <m/>
    <s v="Using VPN "/>
    <m/>
    <m/>
    <m/>
    <m/>
    <m/>
    <s v="Yes"/>
    <m/>
    <m/>
    <s v="Nothing of the above;"/>
    <m/>
    <m/>
    <s v="Yes"/>
    <m/>
    <m/>
    <s v="Scheduling;Real-time chatting;Teleconferencing;"/>
    <m/>
    <m/>
    <s v="Phishing;Spyware/Virus infection;"/>
    <m/>
    <m/>
    <m/>
    <m/>
    <m/>
    <m/>
    <m/>
    <s v="Agree"/>
    <m/>
    <m/>
    <s v="Agree"/>
    <m/>
    <m/>
    <s v="Agree"/>
    <m/>
    <m/>
    <s v="Undecided"/>
    <m/>
    <m/>
    <s v="Undecided"/>
    <m/>
    <m/>
    <s v="Strongly agree"/>
    <m/>
    <m/>
    <s v="Agree"/>
    <m/>
    <m/>
    <x v="2"/>
    <m/>
    <m/>
    <x v="7"/>
    <m/>
    <m/>
    <x v="2"/>
    <m/>
    <m/>
    <x v="0"/>
    <m/>
    <m/>
    <x v="1"/>
    <m/>
    <m/>
    <m/>
    <m/>
    <m/>
  </r>
  <r>
    <n v="183"/>
    <d v="2020-04-14T19:09:50"/>
    <d v="2020-04-14T19:12:33"/>
    <s v="anonymous"/>
    <m/>
    <m/>
    <m/>
    <m/>
    <x v="1"/>
    <m/>
    <m/>
    <x v="1"/>
    <m/>
    <m/>
    <s v="Use VPN"/>
    <m/>
    <m/>
    <s v="Laptop;"/>
    <m/>
    <m/>
    <s v="No"/>
    <m/>
    <m/>
    <s v="Corporate assets"/>
    <m/>
    <m/>
    <s v="No"/>
    <m/>
    <m/>
    <s v="Password protection;Antivirus software installed;"/>
    <m/>
    <m/>
    <s v="Using VPN "/>
    <m/>
    <m/>
    <m/>
    <m/>
    <m/>
    <s v="No"/>
    <m/>
    <m/>
    <m/>
    <m/>
    <m/>
    <s v="No"/>
    <m/>
    <m/>
    <m/>
    <m/>
    <m/>
    <s v="Phishing;Spyware/Virus infection;"/>
    <m/>
    <m/>
    <m/>
    <m/>
    <m/>
    <m/>
    <m/>
    <s v="Agree"/>
    <m/>
    <m/>
    <s v="Agree"/>
    <m/>
    <m/>
    <s v="Agree"/>
    <m/>
    <m/>
    <s v="Agree"/>
    <m/>
    <m/>
    <s v="Strongly agree"/>
    <m/>
    <m/>
    <s v="Strongly agree"/>
    <m/>
    <m/>
    <s v="Strongly agree"/>
    <m/>
    <m/>
    <x v="4"/>
    <m/>
    <m/>
    <x v="2"/>
    <m/>
    <m/>
    <x v="2"/>
    <m/>
    <m/>
    <x v="0"/>
    <m/>
    <m/>
    <x v="2"/>
    <m/>
    <m/>
    <m/>
    <m/>
    <m/>
  </r>
  <r>
    <n v="184"/>
    <d v="2020-04-14T19:15:30"/>
    <d v="2020-04-14T19:17:51"/>
    <s v="anonymous"/>
    <m/>
    <m/>
    <m/>
    <m/>
    <x v="1"/>
    <m/>
    <m/>
    <x v="1"/>
    <m/>
    <m/>
    <m/>
    <m/>
    <m/>
    <s v="Smartphone;"/>
    <m/>
    <m/>
    <s v="Yes"/>
    <m/>
    <m/>
    <s v="Personal assets"/>
    <m/>
    <m/>
    <m/>
    <m/>
    <m/>
    <s v="Password protection;Automatic screen lock;"/>
    <m/>
    <m/>
    <s v="Using 3rd party cloud solutions (e.g. G Cloud, Microsoft 365)"/>
    <m/>
    <m/>
    <m/>
    <m/>
    <m/>
    <s v="No"/>
    <m/>
    <m/>
    <m/>
    <m/>
    <m/>
    <s v="No"/>
    <m/>
    <m/>
    <m/>
    <m/>
    <m/>
    <s v="Phishing;Ransomware;Spyware/Virus infection;"/>
    <m/>
    <m/>
    <m/>
    <m/>
    <m/>
    <m/>
    <m/>
    <s v="Strongly agree"/>
    <m/>
    <m/>
    <s v="Strongly agree"/>
    <m/>
    <m/>
    <s v="Strongly agree"/>
    <m/>
    <m/>
    <s v="Agree"/>
    <m/>
    <m/>
    <s v="Agree"/>
    <m/>
    <m/>
    <s v="Strongly agree"/>
    <m/>
    <m/>
    <s v="Strongly agree"/>
    <m/>
    <m/>
    <x v="2"/>
    <m/>
    <m/>
    <x v="2"/>
    <m/>
    <m/>
    <x v="2"/>
    <m/>
    <m/>
    <x v="0"/>
    <m/>
    <m/>
    <x v="3"/>
    <m/>
    <m/>
    <m/>
    <m/>
    <m/>
  </r>
  <r>
    <n v="185"/>
    <d v="2020-04-14T19:19:43"/>
    <d v="2020-04-14T19:49:17"/>
    <s v="anonymous"/>
    <m/>
    <m/>
    <m/>
    <m/>
    <x v="1"/>
    <m/>
    <m/>
    <x v="0"/>
    <m/>
    <m/>
    <m/>
    <m/>
    <m/>
    <s v="Laptop;Smartphone;"/>
    <m/>
    <m/>
    <s v="No"/>
    <m/>
    <m/>
    <s v="Personal assets"/>
    <m/>
    <m/>
    <m/>
    <m/>
    <m/>
    <s v="Password protection;Two-factor authentication;Antivirus software installed;Antispam software installed;"/>
    <m/>
    <m/>
    <s v="Using VPN "/>
    <m/>
    <m/>
    <m/>
    <m/>
    <m/>
    <s v="No"/>
    <m/>
    <m/>
    <m/>
    <m/>
    <m/>
    <s v="No"/>
    <m/>
    <m/>
    <m/>
    <m/>
    <m/>
    <s v="None;"/>
    <m/>
    <m/>
    <m/>
    <m/>
    <m/>
    <m/>
    <m/>
    <s v="Strongly agree"/>
    <m/>
    <m/>
    <s v="Strongly agree"/>
    <m/>
    <m/>
    <s v="Disagree"/>
    <m/>
    <m/>
    <s v="Disagree"/>
    <m/>
    <m/>
    <s v="Disagree"/>
    <m/>
    <m/>
    <s v="Disagree"/>
    <m/>
    <m/>
    <s v="Agree"/>
    <m/>
    <m/>
    <x v="1"/>
    <m/>
    <m/>
    <x v="5"/>
    <m/>
    <m/>
    <x v="2"/>
    <m/>
    <m/>
    <x v="0"/>
    <m/>
    <m/>
    <x v="2"/>
    <m/>
    <m/>
    <m/>
    <m/>
    <m/>
  </r>
  <r>
    <n v="186"/>
    <d v="2020-04-14T23:32:05"/>
    <d v="2020-04-14T23:35:33"/>
    <s v="anonymous"/>
    <m/>
    <m/>
    <m/>
    <m/>
    <x v="0"/>
    <m/>
    <m/>
    <x v="0"/>
    <m/>
    <m/>
    <m/>
    <m/>
    <m/>
    <s v="Laptop;"/>
    <m/>
    <m/>
    <s v="No"/>
    <m/>
    <m/>
    <s v="Personal assets"/>
    <m/>
    <m/>
    <m/>
    <m/>
    <m/>
    <s v="Password protection;"/>
    <m/>
    <m/>
    <s v="Using VPN "/>
    <m/>
    <m/>
    <m/>
    <m/>
    <m/>
    <s v="No"/>
    <m/>
    <m/>
    <m/>
    <m/>
    <m/>
    <s v="No"/>
    <m/>
    <m/>
    <m/>
    <m/>
    <m/>
    <s v="None;"/>
    <m/>
    <m/>
    <m/>
    <m/>
    <m/>
    <m/>
    <m/>
    <s v="Agree"/>
    <m/>
    <m/>
    <s v="Agree"/>
    <m/>
    <m/>
    <s v="Agree"/>
    <m/>
    <m/>
    <s v="Strongly agree"/>
    <m/>
    <m/>
    <s v="Agree"/>
    <m/>
    <m/>
    <s v="Strongly agree"/>
    <m/>
    <m/>
    <s v="Strongly agree"/>
    <m/>
    <m/>
    <x v="0"/>
    <m/>
    <m/>
    <x v="1"/>
    <m/>
    <m/>
    <x v="2"/>
    <m/>
    <m/>
    <x v="0"/>
    <m/>
    <m/>
    <x v="1"/>
    <m/>
    <m/>
    <m/>
    <m/>
    <m/>
  </r>
  <r>
    <n v="187"/>
    <d v="2020-04-15T08:36:39"/>
    <d v="2020-04-15T09:00:36"/>
    <s v="anonymous"/>
    <m/>
    <m/>
    <m/>
    <m/>
    <x v="0"/>
    <m/>
    <m/>
    <x v="1"/>
    <m/>
    <m/>
    <m/>
    <m/>
    <m/>
    <s v="Laptop;"/>
    <m/>
    <m/>
    <s v="No"/>
    <m/>
    <m/>
    <s v="Corporate assets"/>
    <m/>
    <m/>
    <s v="Yes, fully"/>
    <m/>
    <m/>
    <s v="Password protection;Two-factor authentication;Antivirus software installed;Antispam software installed;"/>
    <m/>
    <m/>
    <s v="Using VPN "/>
    <m/>
    <m/>
    <m/>
    <m/>
    <m/>
    <s v="Yes"/>
    <m/>
    <m/>
    <s v="Instructions available to the corporate portal or website;Instructions provided via email;"/>
    <m/>
    <m/>
    <s v="No"/>
    <m/>
    <m/>
    <m/>
    <m/>
    <m/>
    <s v="None;"/>
    <m/>
    <m/>
    <m/>
    <m/>
    <m/>
    <m/>
    <m/>
    <s v="Disagree"/>
    <m/>
    <m/>
    <s v="Disagree"/>
    <m/>
    <m/>
    <s v="Disagree"/>
    <m/>
    <m/>
    <s v="Agree"/>
    <m/>
    <m/>
    <s v="Agree"/>
    <m/>
    <m/>
    <s v="Agree"/>
    <m/>
    <m/>
    <s v="Agree"/>
    <m/>
    <m/>
    <x v="2"/>
    <m/>
    <m/>
    <x v="2"/>
    <m/>
    <m/>
    <x v="2"/>
    <m/>
    <m/>
    <x v="0"/>
    <m/>
    <m/>
    <x v="3"/>
    <m/>
    <m/>
    <m/>
    <m/>
    <m/>
  </r>
  <r>
    <n v="188"/>
    <d v="2020-04-15T17:58:27"/>
    <d v="2020-04-15T18:03:52"/>
    <s v="anonymous"/>
    <m/>
    <m/>
    <m/>
    <m/>
    <x v="0"/>
    <m/>
    <m/>
    <x v="1"/>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s v="Document management;Real-time document co-authoring;Project/Workflow/Task management;Scheduling;Real-time chatting;Teleconferencing;"/>
    <m/>
    <m/>
    <s v="None;"/>
    <m/>
    <m/>
    <m/>
    <m/>
    <m/>
    <m/>
    <m/>
    <s v="Agree"/>
    <m/>
    <m/>
    <s v="Undecided"/>
    <m/>
    <m/>
    <s v="Agree"/>
    <m/>
    <m/>
    <s v="Agree"/>
    <m/>
    <m/>
    <s v="Agree"/>
    <m/>
    <m/>
    <s v="Undecided"/>
    <m/>
    <m/>
    <s v="Strongly agree"/>
    <m/>
    <m/>
    <x v="0"/>
    <m/>
    <m/>
    <x v="0"/>
    <m/>
    <m/>
    <x v="5"/>
    <m/>
    <m/>
    <x v="22"/>
    <m/>
    <m/>
    <x v="1"/>
    <m/>
    <m/>
    <m/>
    <m/>
    <m/>
  </r>
  <r>
    <n v="189"/>
    <d v="2020-04-15T18:17:25"/>
    <d v="2020-04-15T18:21:30"/>
    <s v="anonymous"/>
    <m/>
    <m/>
    <m/>
    <m/>
    <x v="0"/>
    <m/>
    <m/>
    <x v="1"/>
    <m/>
    <m/>
    <m/>
    <m/>
    <m/>
    <s v="Laptop;"/>
    <m/>
    <m/>
    <s v="No"/>
    <m/>
    <m/>
    <s v="Corporate assets"/>
    <m/>
    <m/>
    <s v="Yes, fully"/>
    <m/>
    <m/>
    <s v="Password protection;Hard disk encryption;Antivirus software installed;"/>
    <m/>
    <m/>
    <s v="Using VPN "/>
    <m/>
    <m/>
    <m/>
    <m/>
    <m/>
    <s v="No"/>
    <m/>
    <m/>
    <m/>
    <m/>
    <m/>
    <s v="No"/>
    <m/>
    <m/>
    <m/>
    <m/>
    <m/>
    <s v="None;"/>
    <m/>
    <m/>
    <m/>
    <m/>
    <m/>
    <m/>
    <m/>
    <s v="Undecided"/>
    <m/>
    <m/>
    <s v="Undecided"/>
    <m/>
    <m/>
    <s v="Agree"/>
    <m/>
    <m/>
    <s v="Strongly agree"/>
    <m/>
    <m/>
    <s v="Agree"/>
    <m/>
    <m/>
    <s v="Strongly agree"/>
    <m/>
    <m/>
    <s v="Strongly agree"/>
    <m/>
    <m/>
    <x v="1"/>
    <m/>
    <m/>
    <x v="5"/>
    <m/>
    <m/>
    <x v="7"/>
    <m/>
    <m/>
    <x v="0"/>
    <m/>
    <m/>
    <x v="3"/>
    <m/>
    <m/>
    <m/>
    <m/>
    <m/>
  </r>
  <r>
    <n v="190"/>
    <d v="2020-04-15T20:57:07"/>
    <d v="2020-04-15T21:09:21"/>
    <s v="anonymous"/>
    <m/>
    <m/>
    <m/>
    <m/>
    <x v="0"/>
    <m/>
    <m/>
    <x v="1"/>
    <m/>
    <m/>
    <s v="-avoid insecure internet connections_x000a_-be careful of possible phishing_x000a_-replace existing passwords with stronger ones_x000a_"/>
    <m/>
    <m/>
    <s v="Laptop;Smartphone;"/>
    <m/>
    <m/>
    <s v="No"/>
    <m/>
    <m/>
    <s v="Personal assets"/>
    <m/>
    <m/>
    <m/>
    <m/>
    <m/>
    <s v="Password protection;Automatic screen lock;Hard disk encryption;Antivirus software installed;Antispam software installed;"/>
    <m/>
    <m/>
    <s v="Using VPN "/>
    <m/>
    <m/>
    <m/>
    <m/>
    <m/>
    <s v="No"/>
    <m/>
    <m/>
    <m/>
    <m/>
    <m/>
    <s v="Yes"/>
    <m/>
    <m/>
    <s v="Document management;Project/Workflow/Task management;Scheduling;Real-time chatting;Teleconferencing;"/>
    <m/>
    <m/>
    <s v="Other;"/>
    <m/>
    <m/>
    <s v="Ddos"/>
    <m/>
    <m/>
    <m/>
    <m/>
    <s v="Undecided"/>
    <m/>
    <m/>
    <s v="Agree"/>
    <m/>
    <m/>
    <s v="Agree"/>
    <m/>
    <m/>
    <s v="Strongly agree"/>
    <m/>
    <m/>
    <s v="Strongly agree"/>
    <m/>
    <m/>
    <s v="Strongly agree"/>
    <m/>
    <m/>
    <s v="Strongly agree"/>
    <m/>
    <m/>
    <x v="1"/>
    <m/>
    <m/>
    <x v="0"/>
    <m/>
    <m/>
    <x v="4"/>
    <m/>
    <m/>
    <x v="0"/>
    <m/>
    <m/>
    <x v="2"/>
    <m/>
    <m/>
    <s v="During a crisis at the extent of the corona-crisis the most  important thing to understand is that technology offers tools in order most of the companies to be able to operate in a safe way for the employees and with minimum disruptions!!"/>
    <m/>
    <m/>
  </r>
  <r>
    <n v="191"/>
    <d v="2020-04-15T22:08:13"/>
    <d v="2020-04-15T22:19:14"/>
    <s v="anonymous"/>
    <m/>
    <m/>
    <m/>
    <m/>
    <x v="1"/>
    <m/>
    <m/>
    <x v="1"/>
    <m/>
    <m/>
    <s v="Avoid using unsecure wireless connection, only using my personal computer, locked wifi router"/>
    <m/>
    <m/>
    <s v="Laptop;"/>
    <m/>
    <m/>
    <s v="No"/>
    <m/>
    <m/>
    <s v="Personal assets"/>
    <m/>
    <m/>
    <m/>
    <m/>
    <m/>
    <s v="Password protection;Antivirus software installed;"/>
    <m/>
    <m/>
    <s v="Using VPN "/>
    <m/>
    <m/>
    <m/>
    <m/>
    <m/>
    <s v="No"/>
    <m/>
    <m/>
    <m/>
    <m/>
    <m/>
    <s v="Yes"/>
    <m/>
    <m/>
    <s v="Document management;Scheduling;Real-time chatting;Teleconferencing;"/>
    <m/>
    <m/>
    <s v="None;"/>
    <m/>
    <m/>
    <m/>
    <m/>
    <m/>
    <m/>
    <m/>
    <s v="Undecided"/>
    <m/>
    <m/>
    <s v="Undecided"/>
    <m/>
    <m/>
    <s v="Strongly agree"/>
    <m/>
    <m/>
    <s v="Strongly agree"/>
    <m/>
    <m/>
    <s v="Strongly agree"/>
    <m/>
    <m/>
    <s v="Strongly agree"/>
    <m/>
    <m/>
    <s v="Strongly agree"/>
    <m/>
    <m/>
    <x v="0"/>
    <m/>
    <m/>
    <x v="6"/>
    <m/>
    <m/>
    <x v="4"/>
    <m/>
    <m/>
    <x v="0"/>
    <m/>
    <m/>
    <x v="3"/>
    <m/>
    <m/>
    <s v="Excellent survey!!!"/>
    <m/>
    <m/>
  </r>
  <r>
    <n v="192"/>
    <d v="2020-04-15T22:09:53"/>
    <d v="2020-04-15T22:21:04"/>
    <s v="anonymous"/>
    <m/>
    <m/>
    <m/>
    <m/>
    <x v="0"/>
    <m/>
    <m/>
    <x v="0"/>
    <m/>
    <m/>
    <m/>
    <m/>
    <m/>
    <s v="Laptop;"/>
    <m/>
    <m/>
    <s v="No"/>
    <m/>
    <m/>
    <s v="Corporate assets"/>
    <m/>
    <m/>
    <s v="No"/>
    <m/>
    <m/>
    <s v="Password protection;Antivirus software installed;Antispam software installed;"/>
    <m/>
    <m/>
    <s v="Direct access"/>
    <m/>
    <m/>
    <m/>
    <m/>
    <m/>
    <s v="No"/>
    <m/>
    <m/>
    <m/>
    <m/>
    <m/>
    <s v="No"/>
    <m/>
    <m/>
    <m/>
    <m/>
    <m/>
    <s v="None;"/>
    <m/>
    <m/>
    <m/>
    <m/>
    <m/>
    <m/>
    <m/>
    <s v="Undecided"/>
    <m/>
    <m/>
    <s v="Agree"/>
    <m/>
    <m/>
    <s v="Agree"/>
    <m/>
    <m/>
    <s v="Agree"/>
    <m/>
    <m/>
    <s v="Agree"/>
    <m/>
    <m/>
    <s v="Agree"/>
    <m/>
    <m/>
    <s v="Agree"/>
    <m/>
    <m/>
    <x v="1"/>
    <m/>
    <m/>
    <x v="3"/>
    <m/>
    <m/>
    <x v="5"/>
    <m/>
    <m/>
    <x v="23"/>
    <m/>
    <m/>
    <x v="1"/>
    <m/>
    <m/>
    <m/>
    <m/>
    <m/>
  </r>
  <r>
    <n v="193"/>
    <d v="2020-04-15T22:58:41"/>
    <d v="2020-04-15T23:02:20"/>
    <s v="anonymous"/>
    <m/>
    <m/>
    <m/>
    <m/>
    <x v="1"/>
    <m/>
    <m/>
    <x v="0"/>
    <m/>
    <m/>
    <m/>
    <m/>
    <m/>
    <s v="Laptop;Smartphone;"/>
    <m/>
    <m/>
    <s v="No"/>
    <m/>
    <m/>
    <s v="Corporate assets"/>
    <m/>
    <m/>
    <s v="Yes, partly"/>
    <m/>
    <m/>
    <s v="Password protection;Two-factor authentication;Automatic screen lock;Antivirus software installed;Antispam software installed;"/>
    <m/>
    <m/>
    <s v="Using VPN "/>
    <m/>
    <m/>
    <m/>
    <m/>
    <m/>
    <s v="No"/>
    <m/>
    <m/>
    <m/>
    <m/>
    <m/>
    <s v="Yes"/>
    <m/>
    <m/>
    <s v="Real-time chatting;Teleconferencing;"/>
    <m/>
    <m/>
    <s v="None;"/>
    <m/>
    <m/>
    <m/>
    <m/>
    <m/>
    <m/>
    <m/>
    <s v="Strongly agree"/>
    <m/>
    <m/>
    <s v="Disagree"/>
    <m/>
    <m/>
    <s v="Disagree"/>
    <m/>
    <m/>
    <s v="Strongly disagree"/>
    <m/>
    <m/>
    <s v="Agree"/>
    <m/>
    <m/>
    <s v="Undecided"/>
    <m/>
    <m/>
    <s v="Agree"/>
    <m/>
    <m/>
    <x v="1"/>
    <m/>
    <m/>
    <x v="0"/>
    <m/>
    <m/>
    <x v="5"/>
    <m/>
    <m/>
    <x v="24"/>
    <m/>
    <m/>
    <x v="1"/>
    <m/>
    <m/>
    <m/>
    <m/>
    <m/>
  </r>
  <r>
    <n v="194"/>
    <d v="2020-04-16T10:11:55"/>
    <d v="2020-04-16T10:15:07"/>
    <s v="anonymous"/>
    <m/>
    <m/>
    <m/>
    <m/>
    <x v="0"/>
    <m/>
    <m/>
    <x v="0"/>
    <m/>
    <m/>
    <m/>
    <m/>
    <m/>
    <s v="Laptop;Smartphone;"/>
    <m/>
    <m/>
    <s v="No"/>
    <m/>
    <m/>
    <s v="Corporate assets"/>
    <m/>
    <m/>
    <s v="Yes, fully"/>
    <m/>
    <m/>
    <s v="Password protection;Automatic screen lock;Antivirus software installed;Antispam software installed;"/>
    <m/>
    <m/>
    <s v="Using VPN "/>
    <m/>
    <m/>
    <m/>
    <m/>
    <m/>
    <s v="Yes"/>
    <m/>
    <m/>
    <s v="Instructions provided via email;"/>
    <m/>
    <m/>
    <s v="Yes"/>
    <m/>
    <m/>
    <s v="Real-time chatting;Teleconferencing;"/>
    <m/>
    <m/>
    <s v="None;"/>
    <m/>
    <m/>
    <m/>
    <m/>
    <m/>
    <m/>
    <m/>
    <s v="Undecided"/>
    <m/>
    <m/>
    <s v="Undecided"/>
    <m/>
    <m/>
    <s v="Undecided"/>
    <m/>
    <m/>
    <s v="Disagree"/>
    <m/>
    <m/>
    <s v="Disagree"/>
    <m/>
    <m/>
    <s v="Disagree"/>
    <m/>
    <m/>
    <s v="Agree"/>
    <m/>
    <m/>
    <x v="1"/>
    <m/>
    <m/>
    <x v="0"/>
    <m/>
    <m/>
    <x v="5"/>
    <m/>
    <m/>
    <x v="25"/>
    <m/>
    <m/>
    <x v="3"/>
    <m/>
    <m/>
    <m/>
    <m/>
    <m/>
  </r>
  <r>
    <n v="195"/>
    <d v="2020-04-16T11:19:34"/>
    <d v="2020-04-16T11:22:00"/>
    <s v="anonymous"/>
    <m/>
    <m/>
    <m/>
    <m/>
    <x v="1"/>
    <m/>
    <m/>
    <x v="0"/>
    <m/>
    <m/>
    <m/>
    <m/>
    <m/>
    <s v="Laptop;Smartphone;"/>
    <m/>
    <m/>
    <s v="No"/>
    <m/>
    <m/>
    <s v="Corporate assets"/>
    <m/>
    <m/>
    <s v="Yes, fully"/>
    <m/>
    <m/>
    <s v="Password protection;Automatic screen lock;Antivirus software installed;Antispam software installed;"/>
    <m/>
    <m/>
    <s v="Using VPN "/>
    <m/>
    <m/>
    <m/>
    <m/>
    <m/>
    <s v="No"/>
    <m/>
    <m/>
    <m/>
    <m/>
    <m/>
    <s v="No"/>
    <m/>
    <m/>
    <m/>
    <m/>
    <m/>
    <s v="None;"/>
    <m/>
    <m/>
    <m/>
    <m/>
    <m/>
    <m/>
    <m/>
    <s v="Disagree"/>
    <m/>
    <m/>
    <s v="Disagree"/>
    <m/>
    <m/>
    <s v="Agree"/>
    <m/>
    <m/>
    <s v="Agree"/>
    <m/>
    <m/>
    <s v="Strongly agree"/>
    <m/>
    <m/>
    <s v="Agree"/>
    <m/>
    <m/>
    <s v="Agree"/>
    <m/>
    <m/>
    <x v="1"/>
    <m/>
    <m/>
    <x v="0"/>
    <m/>
    <m/>
    <x v="2"/>
    <m/>
    <m/>
    <x v="0"/>
    <m/>
    <m/>
    <x v="1"/>
    <m/>
    <m/>
    <m/>
    <m/>
    <m/>
  </r>
  <r>
    <n v="196"/>
    <d v="2020-04-16T13:06:55"/>
    <d v="2020-04-16T13:11:51"/>
    <s v="anonymous"/>
    <m/>
    <m/>
    <m/>
    <m/>
    <x v="0"/>
    <m/>
    <m/>
    <x v="0"/>
    <m/>
    <m/>
    <m/>
    <m/>
    <m/>
    <s v="Laptop;"/>
    <m/>
    <m/>
    <s v="No"/>
    <m/>
    <m/>
    <s v="Corporate assets"/>
    <m/>
    <m/>
    <s v="Yes, partly"/>
    <m/>
    <m/>
    <s v="Password protection;Automatic screen lock;Hard disk encryption;Antivirus software installed;"/>
    <m/>
    <m/>
    <s v="Other"/>
    <m/>
    <m/>
    <s v="Both via VPN and with 3rd party cloud solutions (Microsoft 365)"/>
    <m/>
    <m/>
    <s v="No"/>
    <m/>
    <m/>
    <m/>
    <m/>
    <m/>
    <s v="Yes"/>
    <m/>
    <m/>
    <s v="Document management;Real-time document co-authoring;Scheduling;Real-time chatting;Teleconferencing;"/>
    <m/>
    <m/>
    <s v="None;"/>
    <m/>
    <m/>
    <m/>
    <m/>
    <m/>
    <m/>
    <m/>
    <s v="Undecided"/>
    <m/>
    <m/>
    <s v="Undecided"/>
    <m/>
    <m/>
    <s v="Disagree"/>
    <m/>
    <m/>
    <s v="Agree"/>
    <m/>
    <m/>
    <s v="Agree"/>
    <m/>
    <m/>
    <s v="Agree"/>
    <m/>
    <m/>
    <s v="Undecided"/>
    <m/>
    <m/>
    <x v="1"/>
    <m/>
    <m/>
    <x v="1"/>
    <m/>
    <m/>
    <x v="0"/>
    <m/>
    <m/>
    <x v="0"/>
    <m/>
    <m/>
    <x v="1"/>
    <m/>
    <m/>
    <m/>
    <m/>
    <m/>
  </r>
  <r>
    <n v="197"/>
    <d v="2020-04-16T14:02:56"/>
    <d v="2020-04-16T14:14:41"/>
    <s v="anonymous"/>
    <m/>
    <m/>
    <m/>
    <m/>
    <x v="0"/>
    <m/>
    <m/>
    <x v="0"/>
    <m/>
    <m/>
    <m/>
    <m/>
    <m/>
    <s v="Laptop;"/>
    <m/>
    <m/>
    <s v="No"/>
    <m/>
    <m/>
    <s v="Personal assets"/>
    <m/>
    <m/>
    <m/>
    <m/>
    <m/>
    <s v="Password protection;Automatic screen lock;Hard disk encryption;Antivirus software installed;"/>
    <m/>
    <m/>
    <s v="Using 3rd party cloud solutions (e.g. G Cloud, Microsoft 365)"/>
    <m/>
    <m/>
    <m/>
    <m/>
    <m/>
    <s v="No"/>
    <m/>
    <m/>
    <m/>
    <m/>
    <m/>
    <s v="Yes"/>
    <m/>
    <m/>
    <s v="Document management;Real-time document co-authoring;Project/Workflow/Task management;Teleconferencing;"/>
    <m/>
    <m/>
    <s v="None;"/>
    <m/>
    <m/>
    <s v="Spam emails and offers"/>
    <m/>
    <m/>
    <m/>
    <m/>
    <s v="Strongly agree"/>
    <m/>
    <m/>
    <s v="Agree"/>
    <m/>
    <m/>
    <s v="Agree"/>
    <m/>
    <m/>
    <s v="Strongly agree"/>
    <m/>
    <m/>
    <s v="Agree"/>
    <m/>
    <m/>
    <s v="Agree"/>
    <m/>
    <m/>
    <s v="Agree"/>
    <m/>
    <m/>
    <x v="1"/>
    <m/>
    <m/>
    <x v="1"/>
    <m/>
    <m/>
    <x v="0"/>
    <m/>
    <m/>
    <x v="0"/>
    <m/>
    <m/>
    <x v="0"/>
    <m/>
    <m/>
    <m/>
    <m/>
    <m/>
  </r>
  <r>
    <n v="198"/>
    <d v="2020-04-16T14:22:58"/>
    <d v="2020-04-16T14:28:13"/>
    <s v="anonymous"/>
    <m/>
    <m/>
    <m/>
    <m/>
    <x v="0"/>
    <m/>
    <m/>
    <x v="0"/>
    <m/>
    <m/>
    <m/>
    <m/>
    <m/>
    <s v="Laptop;"/>
    <m/>
    <m/>
    <s v="No"/>
    <m/>
    <m/>
    <s v="Corporate assets"/>
    <m/>
    <m/>
    <s v="No"/>
    <m/>
    <m/>
    <s v="Password protection;Antivirus software installed;"/>
    <m/>
    <m/>
    <s v="Using VPN "/>
    <m/>
    <m/>
    <m/>
    <m/>
    <m/>
    <s v="No"/>
    <m/>
    <m/>
    <m/>
    <m/>
    <m/>
    <s v="Yes"/>
    <m/>
    <m/>
    <s v="Document management;Project/Workflow/Task management;Scheduling;Real-time chatting;Teleconferencing;"/>
    <m/>
    <m/>
    <s v="None;"/>
    <m/>
    <m/>
    <m/>
    <m/>
    <m/>
    <m/>
    <m/>
    <s v="Agree"/>
    <m/>
    <m/>
    <s v="Undecided"/>
    <m/>
    <m/>
    <s v="Strongly agree"/>
    <m/>
    <m/>
    <s v="Strongly agree"/>
    <m/>
    <m/>
    <s v="Strongly agree"/>
    <m/>
    <m/>
    <s v="Strongly disagree"/>
    <m/>
    <m/>
    <s v="Strongly agree"/>
    <m/>
    <m/>
    <x v="1"/>
    <m/>
    <m/>
    <x v="0"/>
    <m/>
    <m/>
    <x v="3"/>
    <m/>
    <m/>
    <x v="0"/>
    <m/>
    <m/>
    <x v="2"/>
    <m/>
    <m/>
    <m/>
    <m/>
    <m/>
  </r>
  <r>
    <n v="199"/>
    <d v="2020-04-16T17:48:34"/>
    <d v="2020-04-16T17:50:58"/>
    <s v="anonymous"/>
    <m/>
    <m/>
    <m/>
    <m/>
    <x v="0"/>
    <m/>
    <m/>
    <x v="0"/>
    <m/>
    <m/>
    <m/>
    <m/>
    <m/>
    <s v="Laptop;Smartphone;"/>
    <m/>
    <m/>
    <s v="No"/>
    <m/>
    <m/>
    <s v="Corporate assets"/>
    <m/>
    <m/>
    <s v="No"/>
    <m/>
    <m/>
    <s v="Password protection;"/>
    <m/>
    <m/>
    <s v="No Access"/>
    <m/>
    <m/>
    <m/>
    <m/>
    <m/>
    <s v="No"/>
    <m/>
    <m/>
    <m/>
    <m/>
    <m/>
    <s v="No"/>
    <m/>
    <m/>
    <m/>
    <m/>
    <m/>
    <s v="None;"/>
    <m/>
    <m/>
    <m/>
    <m/>
    <m/>
    <m/>
    <m/>
    <s v="Disagree"/>
    <m/>
    <m/>
    <s v="Disagree"/>
    <m/>
    <m/>
    <s v="Undecided"/>
    <m/>
    <m/>
    <s v="Agree"/>
    <m/>
    <m/>
    <s v="Agree"/>
    <m/>
    <m/>
    <s v="Agree"/>
    <m/>
    <m/>
    <s v="Agree"/>
    <m/>
    <m/>
    <x v="1"/>
    <m/>
    <m/>
    <x v="1"/>
    <m/>
    <m/>
    <x v="0"/>
    <m/>
    <m/>
    <x v="0"/>
    <m/>
    <m/>
    <x v="0"/>
    <m/>
    <m/>
    <m/>
    <m/>
    <m/>
  </r>
  <r>
    <n v="200"/>
    <d v="2020-04-16T20:18:50"/>
    <d v="2020-04-16T20:30:43"/>
    <s v="anonymous"/>
    <m/>
    <m/>
    <m/>
    <m/>
    <x v="0"/>
    <m/>
    <m/>
    <x v="0"/>
    <m/>
    <m/>
    <m/>
    <m/>
    <m/>
    <s v="Laptop;Smartphone;"/>
    <m/>
    <m/>
    <s v="No"/>
    <m/>
    <m/>
    <s v="Personal assets"/>
    <m/>
    <m/>
    <m/>
    <m/>
    <m/>
    <s v="Password protection;Antivirus software installed;"/>
    <m/>
    <m/>
    <s v="Direct access"/>
    <m/>
    <m/>
    <m/>
    <m/>
    <m/>
    <s v="Yes"/>
    <m/>
    <m/>
    <s v="Nothing of the above;"/>
    <m/>
    <m/>
    <s v="No"/>
    <m/>
    <m/>
    <m/>
    <m/>
    <m/>
    <s v="None;"/>
    <m/>
    <m/>
    <m/>
    <m/>
    <m/>
    <m/>
    <m/>
    <s v="Strongly agree"/>
    <m/>
    <m/>
    <s v="Strongly agree"/>
    <m/>
    <m/>
    <s v="Strongly disagree"/>
    <m/>
    <m/>
    <s v="Strongly disagree"/>
    <m/>
    <m/>
    <s v="Strongly disagree"/>
    <m/>
    <m/>
    <s v="Disagree"/>
    <m/>
    <m/>
    <s v="Strongly agree"/>
    <m/>
    <m/>
    <x v="0"/>
    <m/>
    <m/>
    <x v="1"/>
    <m/>
    <m/>
    <x v="8"/>
    <m/>
    <m/>
    <x v="0"/>
    <m/>
    <m/>
    <x v="0"/>
    <m/>
    <m/>
    <m/>
    <m/>
    <m/>
  </r>
  <r>
    <n v="201"/>
    <d v="2020-04-16T22:07:48"/>
    <d v="2020-04-16T22:15:47"/>
    <s v="anonymous"/>
    <m/>
    <m/>
    <m/>
    <m/>
    <x v="0"/>
    <m/>
    <m/>
    <x v="1"/>
    <m/>
    <m/>
    <s v="Avoid using unsecure wireless connection_x000a_Be sure if Using safety relay at  the electrical circuit"/>
    <m/>
    <m/>
    <s v="Laptop;"/>
    <m/>
    <m/>
    <s v="No"/>
    <m/>
    <m/>
    <s v="Corporate assets"/>
    <m/>
    <m/>
    <s v="Yes, fully"/>
    <m/>
    <m/>
    <s v="Password protection;Automatic screen lock;Hard disk encryption;Antivirus software installed;Antispam software installed;"/>
    <m/>
    <m/>
    <s v="Using VPN "/>
    <m/>
    <m/>
    <m/>
    <m/>
    <m/>
    <s v="No"/>
    <m/>
    <m/>
    <m/>
    <m/>
    <m/>
    <s v="Yes"/>
    <m/>
    <m/>
    <s v="Document management;Real-time chatting;Teleconferencing;"/>
    <m/>
    <m/>
    <s v="None;"/>
    <m/>
    <m/>
    <m/>
    <m/>
    <m/>
    <m/>
    <m/>
    <s v="Disagree"/>
    <m/>
    <m/>
    <s v="Disagree"/>
    <m/>
    <m/>
    <s v="Disagree"/>
    <m/>
    <m/>
    <s v="Undecided"/>
    <m/>
    <m/>
    <s v="Disagree"/>
    <m/>
    <m/>
    <s v="Undecided"/>
    <m/>
    <m/>
    <s v="Disagree"/>
    <m/>
    <m/>
    <x v="2"/>
    <m/>
    <m/>
    <x v="0"/>
    <m/>
    <m/>
    <x v="7"/>
    <m/>
    <m/>
    <x v="0"/>
    <m/>
    <m/>
    <x v="2"/>
    <m/>
    <m/>
    <m/>
    <m/>
    <m/>
  </r>
  <r>
    <n v="202"/>
    <d v="2020-04-16T22:17:19"/>
    <d v="2020-04-16T22:20:31"/>
    <s v="anonymous"/>
    <m/>
    <m/>
    <m/>
    <m/>
    <x v="1"/>
    <m/>
    <m/>
    <x v="1"/>
    <m/>
    <m/>
    <s v="Protect subscribers data"/>
    <m/>
    <m/>
    <s v="Laptop;"/>
    <m/>
    <m/>
    <s v="Yes"/>
    <m/>
    <m/>
    <s v="Personal assets"/>
    <m/>
    <m/>
    <m/>
    <m/>
    <m/>
    <s v="Password protection;Two-factor authentication;Automatic screen lock;Antivirus software installed;"/>
    <m/>
    <m/>
    <s v="Using VPN "/>
    <m/>
    <m/>
    <m/>
    <m/>
    <m/>
    <s v="Yes"/>
    <m/>
    <m/>
    <s v="User manual documentation (distributed in any way);"/>
    <m/>
    <m/>
    <s v="No"/>
    <m/>
    <m/>
    <m/>
    <m/>
    <m/>
    <s v="None;"/>
    <m/>
    <m/>
    <m/>
    <m/>
    <m/>
    <m/>
    <m/>
    <s v="Agree"/>
    <m/>
    <m/>
    <s v="Agree"/>
    <m/>
    <m/>
    <s v="Disagree"/>
    <m/>
    <m/>
    <s v="Strongly agree"/>
    <m/>
    <m/>
    <s v="Strongly agree"/>
    <m/>
    <m/>
    <s v="Strongly agree"/>
    <m/>
    <m/>
    <s v="Strongly agree"/>
    <m/>
    <m/>
    <x v="2"/>
    <m/>
    <m/>
    <x v="0"/>
    <m/>
    <m/>
    <x v="7"/>
    <m/>
    <m/>
    <x v="0"/>
    <m/>
    <m/>
    <x v="3"/>
    <m/>
    <m/>
    <m/>
    <m/>
    <m/>
  </r>
  <r>
    <n v="203"/>
    <d v="2020-04-16T22:18:02"/>
    <d v="2020-04-16T22:22:10"/>
    <s v="anonymous"/>
    <m/>
    <m/>
    <m/>
    <m/>
    <x v="0"/>
    <m/>
    <m/>
    <x v="1"/>
    <m/>
    <m/>
    <m/>
    <m/>
    <m/>
    <s v="Laptop;"/>
    <m/>
    <m/>
    <s v="No"/>
    <m/>
    <m/>
    <s v="Corporate assets"/>
    <m/>
    <m/>
    <s v="Yes, fully"/>
    <m/>
    <m/>
    <s v="Password protection;Two-factor authentication;Automatic screen lock;Hard disk encryption;Antivirus software installed;Antispam software installed;"/>
    <m/>
    <m/>
    <s v="Using VPN "/>
    <m/>
    <m/>
    <m/>
    <m/>
    <m/>
    <s v="No"/>
    <m/>
    <m/>
    <m/>
    <m/>
    <m/>
    <s v="Yes"/>
    <m/>
    <m/>
    <s v="Teleconferencing;"/>
    <m/>
    <m/>
    <s v="None;"/>
    <m/>
    <m/>
    <m/>
    <m/>
    <m/>
    <m/>
    <m/>
    <s v="Undecided"/>
    <m/>
    <m/>
    <s v="Undecided"/>
    <m/>
    <m/>
    <s v="Disagree"/>
    <m/>
    <m/>
    <s v="Agree"/>
    <m/>
    <m/>
    <s v="Strongly agree"/>
    <m/>
    <m/>
    <s v="Agree"/>
    <m/>
    <m/>
    <s v="Undecided"/>
    <m/>
    <m/>
    <x v="2"/>
    <m/>
    <m/>
    <x v="0"/>
    <m/>
    <m/>
    <x v="7"/>
    <m/>
    <m/>
    <x v="0"/>
    <m/>
    <m/>
    <x v="3"/>
    <m/>
    <m/>
    <m/>
    <m/>
    <m/>
  </r>
  <r>
    <n v="204"/>
    <d v="2020-04-16T22:27:43"/>
    <d v="2020-04-16T22:30:05"/>
    <s v="anonymous"/>
    <m/>
    <m/>
    <m/>
    <m/>
    <x v="1"/>
    <m/>
    <m/>
    <x v="1"/>
    <m/>
    <m/>
    <m/>
    <m/>
    <m/>
    <s v="Laptop;Smartphone;"/>
    <m/>
    <m/>
    <s v="No"/>
    <m/>
    <m/>
    <s v="Corporate assets"/>
    <m/>
    <m/>
    <s v="Yes, partly"/>
    <m/>
    <m/>
    <s v="Password protection;Automatic screen lock;Hard disk encryption;Antivirus software installed;Antispam software installed;"/>
    <m/>
    <m/>
    <s v="Using VPN "/>
    <m/>
    <m/>
    <m/>
    <m/>
    <m/>
    <s v="No"/>
    <m/>
    <m/>
    <m/>
    <m/>
    <m/>
    <s v="No"/>
    <m/>
    <m/>
    <m/>
    <m/>
    <m/>
    <s v="None;"/>
    <m/>
    <m/>
    <m/>
    <m/>
    <m/>
    <m/>
    <m/>
    <s v="Agree"/>
    <m/>
    <m/>
    <s v="Undecided"/>
    <m/>
    <m/>
    <s v="Agree"/>
    <m/>
    <m/>
    <s v="Undecided"/>
    <m/>
    <m/>
    <s v="Agree"/>
    <m/>
    <m/>
    <s v="Strongly agree"/>
    <m/>
    <m/>
    <s v="Agree"/>
    <m/>
    <m/>
    <x v="1"/>
    <m/>
    <m/>
    <x v="0"/>
    <m/>
    <m/>
    <x v="3"/>
    <m/>
    <m/>
    <x v="0"/>
    <m/>
    <m/>
    <x v="1"/>
    <m/>
    <m/>
    <m/>
    <m/>
    <m/>
  </r>
  <r>
    <n v="205"/>
    <d v="2020-04-16T22:41:47"/>
    <d v="2020-04-16T22:46:15"/>
    <s v="anonymous"/>
    <m/>
    <m/>
    <m/>
    <m/>
    <x v="0"/>
    <m/>
    <m/>
    <x v="1"/>
    <m/>
    <m/>
    <s v="Use vpn"/>
    <m/>
    <m/>
    <s v="Laptop;"/>
    <m/>
    <m/>
    <s v="No"/>
    <m/>
    <m/>
    <s v="Corporate assets"/>
    <m/>
    <m/>
    <s v="Yes, partly"/>
    <m/>
    <m/>
    <s v="Password protection;Automatic screen lock;Hard disk encryption;Antivirus software installed;Antispam software installed;"/>
    <m/>
    <m/>
    <s v="Using VPN "/>
    <m/>
    <m/>
    <m/>
    <m/>
    <m/>
    <s v="No"/>
    <m/>
    <m/>
    <m/>
    <m/>
    <m/>
    <s v="No"/>
    <m/>
    <m/>
    <m/>
    <m/>
    <m/>
    <s v="None;"/>
    <m/>
    <m/>
    <m/>
    <m/>
    <m/>
    <m/>
    <m/>
    <s v="Agree"/>
    <m/>
    <m/>
    <s v="Undecided"/>
    <m/>
    <m/>
    <s v="Agree"/>
    <m/>
    <m/>
    <s v="Agree"/>
    <m/>
    <m/>
    <s v="Agree"/>
    <m/>
    <m/>
    <s v="Agree"/>
    <m/>
    <m/>
    <s v="Agree"/>
    <m/>
    <m/>
    <x v="2"/>
    <m/>
    <m/>
    <x v="1"/>
    <m/>
    <m/>
    <x v="3"/>
    <m/>
    <m/>
    <x v="0"/>
    <m/>
    <m/>
    <x v="2"/>
    <m/>
    <m/>
    <m/>
    <m/>
    <m/>
  </r>
  <r>
    <n v="206"/>
    <d v="2020-04-16T22:52:01"/>
    <d v="2020-04-16T22:55:15"/>
    <s v="anonymous"/>
    <m/>
    <m/>
    <m/>
    <m/>
    <x v="0"/>
    <m/>
    <m/>
    <x v="0"/>
    <m/>
    <m/>
    <m/>
    <m/>
    <m/>
    <s v="Laptop;"/>
    <m/>
    <m/>
    <s v="No"/>
    <m/>
    <m/>
    <s v="Corporate assets"/>
    <m/>
    <m/>
    <s v="No"/>
    <m/>
    <m/>
    <s v="Password protection;Automatic screen lock;Hard disk encryption;"/>
    <m/>
    <m/>
    <s v="Using VPN "/>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Strongly agree"/>
    <m/>
    <m/>
    <s v="Strongly agree"/>
    <m/>
    <m/>
    <x v="1"/>
    <m/>
    <m/>
    <x v="0"/>
    <m/>
    <m/>
    <x v="9"/>
    <m/>
    <m/>
    <x v="0"/>
    <m/>
    <m/>
    <x v="2"/>
    <m/>
    <m/>
    <m/>
    <m/>
    <m/>
  </r>
  <r>
    <n v="207"/>
    <d v="2020-04-16T23:26:26"/>
    <d v="2020-04-16T23:31:06"/>
    <s v="anonymous"/>
    <m/>
    <m/>
    <m/>
    <m/>
    <x v="1"/>
    <m/>
    <m/>
    <x v="1"/>
    <m/>
    <m/>
    <m/>
    <m/>
    <m/>
    <s v="Laptop;"/>
    <m/>
    <m/>
    <s v="No"/>
    <m/>
    <m/>
    <s v="Corporate assets"/>
    <m/>
    <m/>
    <s v="No"/>
    <m/>
    <m/>
    <s v="Password protection;Automatic screen lock;Hard disk encryption;Antivirus software installed;"/>
    <m/>
    <m/>
    <s v="Using VPN "/>
    <m/>
    <m/>
    <m/>
    <m/>
    <m/>
    <s v="No"/>
    <m/>
    <m/>
    <m/>
    <m/>
    <m/>
    <s v="Yes"/>
    <m/>
    <m/>
    <s v="Scheduling;Real-time chatting;Teleconferencing;"/>
    <m/>
    <m/>
    <s v="None;"/>
    <m/>
    <m/>
    <m/>
    <m/>
    <m/>
    <m/>
    <m/>
    <s v="Undecided"/>
    <m/>
    <m/>
    <s v="Undecided"/>
    <m/>
    <m/>
    <s v="Undecided"/>
    <m/>
    <m/>
    <s v="Undecided"/>
    <m/>
    <m/>
    <s v="Undecided"/>
    <m/>
    <m/>
    <s v="Agree"/>
    <m/>
    <m/>
    <s v="Agree"/>
    <m/>
    <m/>
    <x v="1"/>
    <m/>
    <m/>
    <x v="0"/>
    <m/>
    <m/>
    <x v="7"/>
    <m/>
    <m/>
    <x v="0"/>
    <m/>
    <m/>
    <x v="1"/>
    <m/>
    <m/>
    <m/>
    <m/>
    <m/>
  </r>
  <r>
    <n v="208"/>
    <d v="2020-04-17T00:12:41"/>
    <d v="2020-04-17T00:16:31"/>
    <s v="anonymous"/>
    <m/>
    <m/>
    <m/>
    <m/>
    <x v="0"/>
    <m/>
    <m/>
    <x v="1"/>
    <m/>
    <m/>
    <m/>
    <m/>
    <m/>
    <s v="Laptop;"/>
    <m/>
    <m/>
    <s v="No"/>
    <m/>
    <m/>
    <s v="Corporate assets"/>
    <m/>
    <m/>
    <s v="Yes, partly"/>
    <m/>
    <m/>
    <s v="Hard disk encryption;Antivirus software installed;Antispam software installed;"/>
    <m/>
    <m/>
    <s v="Using VPN "/>
    <m/>
    <m/>
    <m/>
    <m/>
    <m/>
    <s v="No"/>
    <m/>
    <m/>
    <m/>
    <m/>
    <m/>
    <s v="Yes"/>
    <m/>
    <m/>
    <s v="Project/Workflow/Task management;Scheduling;Real-time chatting;Teleconferencing;"/>
    <m/>
    <m/>
    <s v="None;"/>
    <m/>
    <m/>
    <m/>
    <m/>
    <m/>
    <m/>
    <m/>
    <s v="Agree"/>
    <m/>
    <m/>
    <s v="Agree"/>
    <m/>
    <m/>
    <s v="Agree"/>
    <m/>
    <m/>
    <s v="Agree"/>
    <m/>
    <m/>
    <s v="Agree"/>
    <m/>
    <m/>
    <s v="Strongly agree"/>
    <m/>
    <m/>
    <s v="Strongly agree"/>
    <m/>
    <m/>
    <x v="2"/>
    <m/>
    <m/>
    <x v="0"/>
    <m/>
    <m/>
    <x v="7"/>
    <m/>
    <m/>
    <x v="0"/>
    <m/>
    <m/>
    <x v="2"/>
    <m/>
    <m/>
    <m/>
    <m/>
    <m/>
  </r>
  <r>
    <n v="209"/>
    <d v="2020-04-17T02:30:19"/>
    <d v="2020-04-17T02:35:01"/>
    <s v="anonymous"/>
    <m/>
    <m/>
    <m/>
    <m/>
    <x v="0"/>
    <m/>
    <m/>
    <x v="1"/>
    <m/>
    <m/>
    <m/>
    <m/>
    <m/>
    <s v="Laptop;Smartphone;"/>
    <m/>
    <m/>
    <s v="No"/>
    <m/>
    <m/>
    <s v="Corporate assets"/>
    <m/>
    <m/>
    <s v="Yes, partly"/>
    <m/>
    <m/>
    <s v="Password protection;Two-factor authentica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s v="Project/Workflow/Task management;Scheduling;Real-time chatting;Teleconferencing;"/>
    <m/>
    <m/>
    <s v="Other;"/>
    <m/>
    <m/>
    <m/>
    <m/>
    <m/>
    <m/>
    <m/>
    <s v="Strongly agree"/>
    <m/>
    <m/>
    <s v="Strongly agree"/>
    <m/>
    <m/>
    <s v="Strongly agree"/>
    <m/>
    <m/>
    <s v="Strongly agree"/>
    <m/>
    <m/>
    <s v="Agree"/>
    <m/>
    <m/>
    <s v="Agree"/>
    <m/>
    <m/>
    <s v="Strongly agree"/>
    <m/>
    <m/>
    <x v="2"/>
    <m/>
    <m/>
    <x v="6"/>
    <m/>
    <m/>
    <x v="7"/>
    <m/>
    <m/>
    <x v="0"/>
    <m/>
    <m/>
    <x v="4"/>
    <m/>
    <m/>
    <m/>
    <m/>
    <m/>
  </r>
  <r>
    <n v="210"/>
    <d v="2020-04-17T08:47:32"/>
    <d v="2020-04-17T08:58:35"/>
    <s v="anonymous"/>
    <m/>
    <m/>
    <m/>
    <m/>
    <x v="1"/>
    <m/>
    <m/>
    <x v="0"/>
    <m/>
    <m/>
    <m/>
    <m/>
    <m/>
    <s v="Desktop;"/>
    <m/>
    <m/>
    <s v="No"/>
    <m/>
    <m/>
    <s v="Personal assets"/>
    <m/>
    <m/>
    <m/>
    <m/>
    <m/>
    <s v="Password protection;Two-factor authentication;Automatic screen lock;Hard disk encryption;Antivirus software installed;Antispam software installed;"/>
    <m/>
    <m/>
    <s v="Using VPN "/>
    <m/>
    <m/>
    <m/>
    <m/>
    <m/>
    <s v="No"/>
    <m/>
    <m/>
    <m/>
    <m/>
    <m/>
    <s v="No"/>
    <m/>
    <m/>
    <m/>
    <m/>
    <m/>
    <s v="Phishing;"/>
    <m/>
    <m/>
    <m/>
    <m/>
    <m/>
    <m/>
    <m/>
    <s v="Strongly disagree"/>
    <m/>
    <m/>
    <s v="Disagree"/>
    <m/>
    <m/>
    <s v="Disagree"/>
    <m/>
    <m/>
    <s v="Strongly agree"/>
    <m/>
    <m/>
    <s v="Strongly agree"/>
    <m/>
    <m/>
    <s v="Agree"/>
    <m/>
    <m/>
    <s v="Strongly agree"/>
    <m/>
    <m/>
    <x v="2"/>
    <m/>
    <m/>
    <x v="3"/>
    <m/>
    <m/>
    <x v="2"/>
    <m/>
    <m/>
    <x v="0"/>
    <m/>
    <m/>
    <x v="2"/>
    <m/>
    <m/>
    <m/>
    <m/>
    <m/>
  </r>
  <r>
    <n v="211"/>
    <d v="2020-04-17T10:44:08"/>
    <d v="2020-04-17T10:48:06"/>
    <s v="anonymous"/>
    <m/>
    <m/>
    <m/>
    <m/>
    <x v="1"/>
    <m/>
    <m/>
    <x v="1"/>
    <m/>
    <m/>
    <m/>
    <m/>
    <m/>
    <s v="Laptop;"/>
    <m/>
    <m/>
    <s v="No"/>
    <m/>
    <m/>
    <s v="Corporate assets"/>
    <m/>
    <m/>
    <s v="Yes, fully"/>
    <m/>
    <m/>
    <s v="Password protection;Two-factor authentication;Antivirus software installed;"/>
    <m/>
    <m/>
    <s v="Using VPN "/>
    <m/>
    <m/>
    <m/>
    <m/>
    <m/>
    <s v="No"/>
    <m/>
    <m/>
    <m/>
    <m/>
    <m/>
    <s v="Yes"/>
    <m/>
    <m/>
    <s v="Real-time chatting;Teleconferencing;"/>
    <m/>
    <m/>
    <s v="None;"/>
    <m/>
    <m/>
    <m/>
    <m/>
    <m/>
    <m/>
    <m/>
    <s v="Disagree"/>
    <m/>
    <m/>
    <s v="Disagree"/>
    <m/>
    <m/>
    <s v="Agree"/>
    <m/>
    <m/>
    <s v="Agree"/>
    <m/>
    <m/>
    <s v="Agree"/>
    <m/>
    <m/>
    <s v="Agree"/>
    <m/>
    <m/>
    <s v="Agree"/>
    <m/>
    <m/>
    <x v="1"/>
    <m/>
    <m/>
    <x v="0"/>
    <m/>
    <m/>
    <x v="7"/>
    <m/>
    <m/>
    <x v="0"/>
    <m/>
    <m/>
    <x v="3"/>
    <m/>
    <m/>
    <m/>
    <m/>
    <m/>
  </r>
  <r>
    <n v="212"/>
    <d v="2020-04-17T15:10:27"/>
    <d v="2020-04-17T15:21:59"/>
    <s v="anonymous"/>
    <m/>
    <m/>
    <m/>
    <m/>
    <x v="1"/>
    <m/>
    <m/>
    <x v="0"/>
    <m/>
    <m/>
    <m/>
    <m/>
    <m/>
    <s v="Laptop;"/>
    <m/>
    <m/>
    <s v="No"/>
    <m/>
    <m/>
    <s v="Personal assets"/>
    <m/>
    <m/>
    <m/>
    <m/>
    <m/>
    <s v="Password protection;"/>
    <m/>
    <m/>
    <s v="Using VPN "/>
    <m/>
    <m/>
    <m/>
    <m/>
    <m/>
    <s v="No"/>
    <m/>
    <m/>
    <m/>
    <m/>
    <m/>
    <s v="Yes"/>
    <m/>
    <m/>
    <s v="Real-time document co-authoring;Scheduling;"/>
    <m/>
    <m/>
    <s v="None;"/>
    <m/>
    <m/>
    <m/>
    <m/>
    <m/>
    <m/>
    <m/>
    <s v="Agree"/>
    <m/>
    <m/>
    <s v="Agree"/>
    <m/>
    <m/>
    <s v="Strongly agree"/>
    <m/>
    <m/>
    <s v="Strongly agree"/>
    <m/>
    <m/>
    <s v="Disagree"/>
    <m/>
    <m/>
    <s v="Strongly agree"/>
    <m/>
    <m/>
    <s v="Agree"/>
    <m/>
    <m/>
    <x v="2"/>
    <m/>
    <m/>
    <x v="0"/>
    <m/>
    <m/>
    <x v="2"/>
    <m/>
    <m/>
    <x v="0"/>
    <m/>
    <m/>
    <x v="1"/>
    <m/>
    <m/>
    <m/>
    <m/>
    <m/>
  </r>
  <r>
    <n v="213"/>
    <d v="2020-04-17T15:31:58"/>
    <d v="2020-04-17T15:37:15"/>
    <s v="anonymous"/>
    <m/>
    <m/>
    <m/>
    <m/>
    <x v="1"/>
    <m/>
    <m/>
    <x v="0"/>
    <m/>
    <m/>
    <m/>
    <m/>
    <m/>
    <s v="Laptop;"/>
    <m/>
    <m/>
    <s v="No"/>
    <m/>
    <m/>
    <s v="Corporate assets"/>
    <m/>
    <m/>
    <s v="Yes, partly"/>
    <m/>
    <m/>
    <s v="Password protection;Automatic screen lock;Antivirus software installed;Antispam software installed;"/>
    <m/>
    <m/>
    <s v="Using VPN "/>
    <m/>
    <m/>
    <m/>
    <m/>
    <m/>
    <s v="No"/>
    <m/>
    <m/>
    <m/>
    <m/>
    <m/>
    <s v="No"/>
    <m/>
    <m/>
    <m/>
    <m/>
    <m/>
    <s v="None;"/>
    <m/>
    <m/>
    <m/>
    <m/>
    <m/>
    <m/>
    <m/>
    <s v="Agree"/>
    <m/>
    <m/>
    <s v="Undecided"/>
    <m/>
    <m/>
    <s v="Disagree"/>
    <m/>
    <m/>
    <s v="Undecided"/>
    <m/>
    <m/>
    <s v="Undecided"/>
    <m/>
    <m/>
    <s v="Undecided"/>
    <m/>
    <m/>
    <s v="Agree"/>
    <m/>
    <m/>
    <x v="2"/>
    <m/>
    <m/>
    <x v="0"/>
    <m/>
    <m/>
    <x v="7"/>
    <m/>
    <m/>
    <x v="0"/>
    <m/>
    <m/>
    <x v="2"/>
    <m/>
    <m/>
    <m/>
    <m/>
    <m/>
  </r>
  <r>
    <n v="214"/>
    <d v="2020-04-17T15:39:02"/>
    <d v="2020-04-17T15:42:12"/>
    <s v="anonymous"/>
    <m/>
    <m/>
    <m/>
    <m/>
    <x v="0"/>
    <m/>
    <m/>
    <x v="0"/>
    <m/>
    <m/>
    <m/>
    <m/>
    <m/>
    <s v="Laptop;"/>
    <m/>
    <m/>
    <s v="No"/>
    <m/>
    <m/>
    <s v="Personal assets"/>
    <m/>
    <m/>
    <m/>
    <m/>
    <m/>
    <s v="Password protection;Two-factor authentication;Antivirus software installed;Antispam software installed;"/>
    <m/>
    <m/>
    <s v="Other"/>
    <m/>
    <m/>
    <s v="remote desktop"/>
    <m/>
    <m/>
    <s v="No"/>
    <m/>
    <m/>
    <m/>
    <m/>
    <m/>
    <s v="No"/>
    <m/>
    <m/>
    <m/>
    <m/>
    <m/>
    <s v="Ransomware;"/>
    <m/>
    <m/>
    <m/>
    <m/>
    <m/>
    <m/>
    <m/>
    <s v="Undecided"/>
    <m/>
    <m/>
    <s v="Undecided"/>
    <m/>
    <m/>
    <s v="Agree"/>
    <m/>
    <m/>
    <s v="Strongly agree"/>
    <m/>
    <m/>
    <s v="Agree"/>
    <m/>
    <m/>
    <s v="Agree"/>
    <m/>
    <m/>
    <s v="Agree"/>
    <m/>
    <m/>
    <x v="1"/>
    <m/>
    <m/>
    <x v="1"/>
    <m/>
    <m/>
    <x v="0"/>
    <m/>
    <m/>
    <x v="0"/>
    <m/>
    <m/>
    <x v="0"/>
    <m/>
    <m/>
    <m/>
    <m/>
    <m/>
  </r>
  <r>
    <n v="215"/>
    <d v="2020-04-17T16:00:49"/>
    <d v="2020-04-17T16:09:52"/>
    <s v="anonymous"/>
    <m/>
    <m/>
    <m/>
    <m/>
    <x v="0"/>
    <m/>
    <m/>
    <x v="0"/>
    <m/>
    <m/>
    <m/>
    <m/>
    <m/>
    <s v="Laptop;"/>
    <m/>
    <m/>
    <s v="No"/>
    <m/>
    <m/>
    <s v="Corporate assets"/>
    <m/>
    <m/>
    <s v="Yes, fully"/>
    <m/>
    <m/>
    <s v="Password protection;Automatic screen lock;Hard disk encryption;Antivirus software installed;"/>
    <m/>
    <m/>
    <s v="Using VPN "/>
    <m/>
    <m/>
    <m/>
    <m/>
    <m/>
    <s v="No"/>
    <m/>
    <m/>
    <m/>
    <m/>
    <m/>
    <s v="No"/>
    <m/>
    <m/>
    <m/>
    <m/>
    <m/>
    <s v="Phishing;"/>
    <m/>
    <m/>
    <m/>
    <m/>
    <m/>
    <m/>
    <m/>
    <s v="Agree"/>
    <m/>
    <m/>
    <s v="Undecided"/>
    <m/>
    <m/>
    <s v="Undecided"/>
    <m/>
    <m/>
    <s v="Agree"/>
    <m/>
    <m/>
    <s v="Strongly agree"/>
    <m/>
    <m/>
    <s v="Strongly agree"/>
    <m/>
    <m/>
    <s v="Agree"/>
    <m/>
    <m/>
    <x v="0"/>
    <m/>
    <m/>
    <x v="1"/>
    <m/>
    <m/>
    <x v="2"/>
    <m/>
    <m/>
    <x v="0"/>
    <m/>
    <m/>
    <x v="0"/>
    <m/>
    <m/>
    <m/>
    <m/>
    <m/>
  </r>
  <r>
    <n v="216"/>
    <d v="2020-04-21T11:34:44"/>
    <d v="2020-04-21T11:37:01"/>
    <s v="anonymous"/>
    <m/>
    <m/>
    <m/>
    <m/>
    <x v="1"/>
    <m/>
    <m/>
    <x v="1"/>
    <m/>
    <m/>
    <m/>
    <m/>
    <m/>
    <s v="Laptop;"/>
    <m/>
    <m/>
    <s v="No"/>
    <m/>
    <m/>
    <s v="Corporate assets"/>
    <m/>
    <m/>
    <s v="Yes, partly"/>
    <m/>
    <m/>
    <s v="Password protection;"/>
    <m/>
    <m/>
    <s v="Using VPN "/>
    <m/>
    <m/>
    <m/>
    <m/>
    <m/>
    <s v="No"/>
    <m/>
    <m/>
    <m/>
    <m/>
    <m/>
    <s v="Yes"/>
    <m/>
    <m/>
    <s v="Document management;"/>
    <m/>
    <m/>
    <s v="None;"/>
    <m/>
    <m/>
    <m/>
    <m/>
    <m/>
    <m/>
    <m/>
    <s v="Strongly disagree"/>
    <m/>
    <m/>
    <s v="Strongly disagree"/>
    <m/>
    <m/>
    <s v="Undecided"/>
    <m/>
    <m/>
    <s v="Agree"/>
    <m/>
    <m/>
    <s v="Disagree"/>
    <m/>
    <m/>
    <s v="Agree"/>
    <m/>
    <m/>
    <s v="Undecided"/>
    <m/>
    <m/>
    <x v="3"/>
    <m/>
    <m/>
    <x v="3"/>
    <m/>
    <m/>
    <x v="9"/>
    <m/>
    <m/>
    <x v="0"/>
    <m/>
    <m/>
    <x v="3"/>
    <m/>
    <m/>
    <m/>
    <m/>
    <m/>
  </r>
  <r>
    <n v="217"/>
    <d v="2020-04-22T13:11:12"/>
    <d v="2020-04-22T13:17:34"/>
    <s v="anonymous"/>
    <m/>
    <m/>
    <m/>
    <m/>
    <x v="0"/>
    <m/>
    <m/>
    <x v="1"/>
    <m/>
    <m/>
    <s v="Use VPN"/>
    <m/>
    <m/>
    <s v="Laptop;"/>
    <m/>
    <m/>
    <s v="Yes"/>
    <m/>
    <m/>
    <s v="Corporate assets"/>
    <m/>
    <m/>
    <s v="No"/>
    <m/>
    <m/>
    <s v="Password protection;Automatic screen lock;"/>
    <m/>
    <m/>
    <s v="Using VPN "/>
    <m/>
    <m/>
    <m/>
    <m/>
    <m/>
    <s v="Yes"/>
    <m/>
    <m/>
    <s v="Nothing of the above;"/>
    <m/>
    <m/>
    <s v="Yes"/>
    <m/>
    <m/>
    <s v="Scheduling;Real-time chatting;Teleconferencing;"/>
    <m/>
    <m/>
    <s v="Phishing;"/>
    <m/>
    <m/>
    <m/>
    <m/>
    <m/>
    <m/>
    <m/>
    <s v="Agree"/>
    <m/>
    <m/>
    <s v="Agree"/>
    <m/>
    <m/>
    <s v="Strongly agree"/>
    <m/>
    <m/>
    <s v="Strongly agree"/>
    <m/>
    <m/>
    <s v="Strongly agree"/>
    <m/>
    <m/>
    <s v="Disagree"/>
    <m/>
    <m/>
    <s v="Agree"/>
    <m/>
    <m/>
    <x v="1"/>
    <m/>
    <m/>
    <x v="8"/>
    <m/>
    <m/>
    <x v="2"/>
    <m/>
    <m/>
    <x v="0"/>
    <m/>
    <m/>
    <x v="2"/>
    <m/>
    <m/>
    <m/>
    <m/>
    <m/>
  </r>
  <r>
    <n v="218"/>
    <d v="2020-04-22T13:19:23"/>
    <d v="2020-04-22T13:21:22"/>
    <s v="anonymous"/>
    <m/>
    <m/>
    <m/>
    <m/>
    <x v="1"/>
    <m/>
    <m/>
    <x v="0"/>
    <m/>
    <m/>
    <m/>
    <m/>
    <m/>
    <s v="Laptop;"/>
    <m/>
    <m/>
    <s v="No"/>
    <m/>
    <m/>
    <s v="Personal assets"/>
    <m/>
    <m/>
    <m/>
    <m/>
    <m/>
    <s v="Two-factor authentication;Automatic screen lock;Antivirus software installed;"/>
    <m/>
    <m/>
    <s v="Using VPN "/>
    <m/>
    <m/>
    <m/>
    <m/>
    <m/>
    <s v="Yes"/>
    <m/>
    <m/>
    <s v="Instructions provided via email;"/>
    <m/>
    <m/>
    <s v="Yes"/>
    <m/>
    <m/>
    <s v="Document management;Real-time document co-authoring;Project/Workflow/Task management;Teleconferencing;"/>
    <m/>
    <m/>
    <s v="None;"/>
    <m/>
    <m/>
    <m/>
    <m/>
    <m/>
    <m/>
    <m/>
    <s v="Agree"/>
    <m/>
    <m/>
    <s v="Agree"/>
    <m/>
    <m/>
    <s v="Agree"/>
    <m/>
    <m/>
    <s v="Undecided"/>
    <m/>
    <m/>
    <s v="Agree"/>
    <m/>
    <m/>
    <s v="Agree"/>
    <m/>
    <m/>
    <s v="Undecided"/>
    <m/>
    <m/>
    <x v="4"/>
    <m/>
    <m/>
    <x v="3"/>
    <m/>
    <m/>
    <x v="9"/>
    <m/>
    <m/>
    <x v="0"/>
    <m/>
    <m/>
    <x v="1"/>
    <m/>
    <m/>
    <m/>
    <m/>
    <m/>
  </r>
  <r>
    <n v="219"/>
    <d v="2020-04-22T21:15:57"/>
    <d v="2020-04-22T21:30:20"/>
    <s v="anonymous"/>
    <m/>
    <m/>
    <m/>
    <m/>
    <x v="0"/>
    <m/>
    <m/>
    <x v="1"/>
    <m/>
    <m/>
    <s v="keep the system constantly updated; don't share credentials with any third party; ensure proper access control measures for video conferences; call the admin if something happens"/>
    <m/>
    <m/>
    <s v="Laptop;Smartphone;"/>
    <m/>
    <m/>
    <s v="No"/>
    <m/>
    <m/>
    <s v="Personal assets"/>
    <m/>
    <m/>
    <m/>
    <m/>
    <m/>
    <s v="Password protection;Automatic screen lock;Antivirus software installed;"/>
    <m/>
    <m/>
    <s v="Using VPN "/>
    <m/>
    <m/>
    <m/>
    <m/>
    <m/>
    <s v="Yes"/>
    <m/>
    <m/>
    <s v="Instructions available to the corporate portal or website;Instructions provided via email;"/>
    <m/>
    <m/>
    <s v="Yes"/>
    <m/>
    <m/>
    <s v="Document management;Real-time document co-authoring;Scheduling;Real-time chatting;Teleconferencing;"/>
    <m/>
    <m/>
    <s v="None;"/>
    <m/>
    <m/>
    <m/>
    <m/>
    <m/>
    <m/>
    <m/>
    <s v="Disagree"/>
    <m/>
    <m/>
    <s v="Agree"/>
    <m/>
    <m/>
    <s v="Disagree"/>
    <m/>
    <m/>
    <s v="Agree"/>
    <m/>
    <m/>
    <s v="Agree"/>
    <m/>
    <m/>
    <s v="Agree"/>
    <m/>
    <m/>
    <s v="Agree"/>
    <m/>
    <m/>
    <x v="1"/>
    <m/>
    <m/>
    <x v="1"/>
    <m/>
    <m/>
    <x v="0"/>
    <m/>
    <m/>
    <x v="0"/>
    <m/>
    <m/>
    <x v="0"/>
    <m/>
    <m/>
    <m/>
    <m/>
    <m/>
  </r>
  <r>
    <n v="220"/>
    <d v="2020-04-22T22:34:37"/>
    <d v="2020-04-22T22:37:01"/>
    <s v="anonymous"/>
    <m/>
    <m/>
    <m/>
    <m/>
    <x v="0"/>
    <m/>
    <m/>
    <x v="0"/>
    <m/>
    <m/>
    <m/>
    <m/>
    <m/>
    <s v="Laptop;Smartphone;"/>
    <m/>
    <m/>
    <s v="No"/>
    <m/>
    <m/>
    <s v="Personal assets"/>
    <m/>
    <m/>
    <m/>
    <m/>
    <m/>
    <s v="Password protection;Hard disk encryption;"/>
    <m/>
    <m/>
    <s v="No Access"/>
    <m/>
    <m/>
    <m/>
    <m/>
    <m/>
    <s v="No"/>
    <m/>
    <m/>
    <m/>
    <m/>
    <m/>
    <s v="No"/>
    <m/>
    <m/>
    <m/>
    <m/>
    <m/>
    <s v="None;"/>
    <m/>
    <m/>
    <m/>
    <m/>
    <m/>
    <m/>
    <m/>
    <s v="Disagree"/>
    <m/>
    <m/>
    <s v="Disagree"/>
    <m/>
    <m/>
    <s v="Disagree"/>
    <m/>
    <m/>
    <s v="Disagree"/>
    <m/>
    <m/>
    <s v="Strongly disagree"/>
    <m/>
    <m/>
    <s v="Strongly disagree"/>
    <m/>
    <m/>
    <s v="Disagree"/>
    <m/>
    <m/>
    <x v="0"/>
    <m/>
    <m/>
    <x v="6"/>
    <m/>
    <m/>
    <x v="6"/>
    <m/>
    <m/>
    <x v="0"/>
    <m/>
    <m/>
    <x v="3"/>
    <m/>
    <m/>
    <m/>
    <m/>
    <m/>
  </r>
  <r>
    <n v="221"/>
    <d v="2020-04-23T08:06:54"/>
    <d v="2020-04-23T08:10:22"/>
    <s v="anonymous"/>
    <m/>
    <m/>
    <m/>
    <m/>
    <x v="0"/>
    <m/>
    <m/>
    <x v="1"/>
    <m/>
    <m/>
    <s v="Lock laptop in a closet when not in use; Avoid speaking about confidential information in shared spaces like balconies"/>
    <m/>
    <m/>
    <s v="Laptop;Smartphone;"/>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
    <m/>
    <m/>
    <s v="None;"/>
    <m/>
    <m/>
    <m/>
    <m/>
    <m/>
    <m/>
    <m/>
    <s v="Undecided"/>
    <m/>
    <m/>
    <s v="Undecided"/>
    <m/>
    <m/>
    <s v="Undecided"/>
    <m/>
    <m/>
    <s v="Agree"/>
    <m/>
    <m/>
    <s v="Strongly agree"/>
    <m/>
    <m/>
    <s v="Undecided"/>
    <m/>
    <m/>
    <s v="Strongly agree"/>
    <m/>
    <m/>
    <x v="0"/>
    <m/>
    <m/>
    <x v="0"/>
    <m/>
    <m/>
    <x v="5"/>
    <m/>
    <m/>
    <x v="26"/>
    <m/>
    <m/>
    <x v="1"/>
    <m/>
    <m/>
    <m/>
    <m/>
    <m/>
  </r>
  <r>
    <n v="222"/>
    <d v="2020-04-23T09:09:09"/>
    <d v="2020-04-23T09:14:22"/>
    <s v="anonymous"/>
    <m/>
    <m/>
    <m/>
    <m/>
    <x v="0"/>
    <m/>
    <m/>
    <x v="1"/>
    <m/>
    <m/>
    <s v="- use a vpn_x000a_- do not make sensitive calls in a room where devices with voice assistant (for example alexa) are located."/>
    <m/>
    <m/>
    <s v="Laptop;"/>
    <m/>
    <m/>
    <s v="No"/>
    <m/>
    <m/>
    <s v="Personal assets"/>
    <m/>
    <m/>
    <m/>
    <m/>
    <m/>
    <s v="Password protection;Automatic screen lock;Hard disk encryption;"/>
    <m/>
    <m/>
    <s v="Using VPN "/>
    <m/>
    <m/>
    <m/>
    <m/>
    <m/>
    <s v="No"/>
    <m/>
    <m/>
    <m/>
    <m/>
    <m/>
    <s v="No"/>
    <m/>
    <m/>
    <m/>
    <m/>
    <m/>
    <s v="None;"/>
    <m/>
    <m/>
    <m/>
    <m/>
    <m/>
    <m/>
    <m/>
    <s v="Disagree"/>
    <m/>
    <m/>
    <s v="Disagree"/>
    <m/>
    <m/>
    <s v="Disagree"/>
    <m/>
    <m/>
    <s v="Agree"/>
    <m/>
    <m/>
    <s v="Undecided"/>
    <m/>
    <m/>
    <s v="Undecided"/>
    <m/>
    <m/>
    <s v="Agree"/>
    <m/>
    <m/>
    <x v="0"/>
    <m/>
    <m/>
    <x v="0"/>
    <m/>
    <m/>
    <x v="0"/>
    <m/>
    <m/>
    <x v="0"/>
    <m/>
    <m/>
    <x v="0"/>
    <m/>
    <m/>
    <m/>
    <m/>
    <m/>
  </r>
  <r>
    <n v="223"/>
    <d v="2020-04-23T09:47:35"/>
    <d v="2020-04-23T09:51:02"/>
    <s v="anonymous"/>
    <m/>
    <m/>
    <m/>
    <m/>
    <x v="0"/>
    <m/>
    <m/>
    <x v="0"/>
    <m/>
    <m/>
    <m/>
    <m/>
    <m/>
    <s v="Laptop;"/>
    <m/>
    <m/>
    <s v="No"/>
    <m/>
    <m/>
    <s v="Personal assets"/>
    <m/>
    <m/>
    <m/>
    <m/>
    <m/>
    <s v="Password protection;Automatic screen lock;Antivirus software installed;Antispam software installed;"/>
    <m/>
    <m/>
    <s v="Using VPN "/>
    <m/>
    <m/>
    <m/>
    <m/>
    <m/>
    <s v="Yes"/>
    <m/>
    <m/>
    <s v="Instructions available to the corporate portal or website;"/>
    <m/>
    <m/>
    <s v="Yes"/>
    <m/>
    <m/>
    <s v="Document management;Real-time document co-authoring;Real-time chatting;Teleconferencing;"/>
    <m/>
    <m/>
    <s v="None;"/>
    <m/>
    <m/>
    <m/>
    <m/>
    <m/>
    <m/>
    <m/>
    <s v="Undecided"/>
    <m/>
    <m/>
    <s v="Disagree"/>
    <m/>
    <m/>
    <s v="Strongly disagree"/>
    <m/>
    <m/>
    <s v="Undecided"/>
    <m/>
    <m/>
    <s v="Disagree"/>
    <m/>
    <m/>
    <s v="Undecided"/>
    <m/>
    <m/>
    <s v="Disagree"/>
    <m/>
    <m/>
    <x v="2"/>
    <m/>
    <m/>
    <x v="1"/>
    <m/>
    <m/>
    <x v="6"/>
    <m/>
    <m/>
    <x v="0"/>
    <m/>
    <m/>
    <x v="0"/>
    <m/>
    <m/>
    <m/>
    <m/>
    <m/>
  </r>
  <r>
    <n v="224"/>
    <d v="2020-04-23T09:11:24"/>
    <d v="2020-04-23T10:38:36"/>
    <s v="anonymous"/>
    <m/>
    <m/>
    <m/>
    <m/>
    <x v="0"/>
    <m/>
    <m/>
    <x v="0"/>
    <m/>
    <m/>
    <m/>
    <m/>
    <m/>
    <s v="Laptop;Tablet;"/>
    <m/>
    <m/>
    <s v="No"/>
    <m/>
    <m/>
    <s v="Corporate assets"/>
    <m/>
    <m/>
    <s v="Yes, fully"/>
    <m/>
    <m/>
    <s v="Password protection;Automatic screen lock;Hard disk encryption;Antivirus software installed;"/>
    <m/>
    <m/>
    <s v="Using VPN "/>
    <m/>
    <m/>
    <m/>
    <m/>
    <m/>
    <s v="No"/>
    <m/>
    <m/>
    <m/>
    <m/>
    <m/>
    <s v="No"/>
    <m/>
    <m/>
    <m/>
    <m/>
    <m/>
    <s v="Other;"/>
    <m/>
    <m/>
    <s v="9 year old trojan on a personal backup disk"/>
    <m/>
    <m/>
    <m/>
    <m/>
    <s v="Agree"/>
    <m/>
    <m/>
    <s v="Disagree"/>
    <m/>
    <m/>
    <s v="Undecided"/>
    <m/>
    <m/>
    <s v="Strongly agree"/>
    <m/>
    <m/>
    <s v="Agree"/>
    <m/>
    <m/>
    <s v="Agree"/>
    <m/>
    <m/>
    <s v="Agree"/>
    <m/>
    <m/>
    <x v="1"/>
    <m/>
    <m/>
    <x v="6"/>
    <m/>
    <m/>
    <x v="5"/>
    <m/>
    <m/>
    <x v="27"/>
    <m/>
    <m/>
    <x v="1"/>
    <m/>
    <m/>
    <m/>
    <m/>
    <m/>
  </r>
  <r>
    <n v="225"/>
    <d v="2020-04-23T10:51:30"/>
    <d v="2020-04-23T10:57:34"/>
    <s v="anonymous"/>
    <m/>
    <m/>
    <m/>
    <m/>
    <x v="0"/>
    <m/>
    <m/>
    <x v="1"/>
    <m/>
    <m/>
    <s v="Don't open/download files from untrusted senders._x000a_Don't follow links that seem to be spam._x000a_Extensive guidelines about phishing."/>
    <m/>
    <m/>
    <s v="Laptop;"/>
    <m/>
    <m/>
    <s v="Yes"/>
    <m/>
    <m/>
    <s v="Corporate assets"/>
    <m/>
    <m/>
    <s v="Yes, fully"/>
    <m/>
    <m/>
    <s v="Password protection;Antivirus software installed;Antispam software installed;"/>
    <m/>
    <m/>
    <s v="Using VPN "/>
    <m/>
    <m/>
    <m/>
    <m/>
    <m/>
    <s v="No"/>
    <m/>
    <m/>
    <m/>
    <m/>
    <m/>
    <s v="Yes"/>
    <m/>
    <m/>
    <s v="Document management;Project/Workflow/Task management;Real-time chatting;Teleconferencing;"/>
    <m/>
    <m/>
    <s v="None;"/>
    <m/>
    <m/>
    <s v="None"/>
    <m/>
    <m/>
    <m/>
    <m/>
    <s v="Undecided"/>
    <m/>
    <m/>
    <s v="Undecided"/>
    <m/>
    <m/>
    <s v="Agree"/>
    <m/>
    <m/>
    <s v="Agree"/>
    <m/>
    <m/>
    <s v="Agree"/>
    <m/>
    <m/>
    <s v="Agree"/>
    <m/>
    <m/>
    <s v="Agree"/>
    <m/>
    <m/>
    <x v="1"/>
    <m/>
    <m/>
    <x v="3"/>
    <m/>
    <m/>
    <x v="2"/>
    <m/>
    <m/>
    <x v="0"/>
    <m/>
    <m/>
    <x v="3"/>
    <m/>
    <m/>
    <s v="-"/>
    <m/>
    <m/>
  </r>
  <r>
    <n v="226"/>
    <d v="2020-04-23T11:17:17"/>
    <d v="2020-04-23T11:20:33"/>
    <s v="anonymous"/>
    <m/>
    <m/>
    <m/>
    <m/>
    <x v="0"/>
    <m/>
    <m/>
    <x v="0"/>
    <m/>
    <m/>
    <m/>
    <m/>
    <m/>
    <s v="Laptop;"/>
    <m/>
    <m/>
    <s v="No"/>
    <m/>
    <m/>
    <s v="Personal assets"/>
    <m/>
    <m/>
    <m/>
    <m/>
    <m/>
    <s v="Password protection;Antivirus software installed;"/>
    <m/>
    <m/>
    <s v="Using VPN "/>
    <m/>
    <m/>
    <m/>
    <m/>
    <m/>
    <s v="No"/>
    <m/>
    <m/>
    <m/>
    <m/>
    <m/>
    <s v="No"/>
    <m/>
    <m/>
    <m/>
    <m/>
    <m/>
    <s v="None;"/>
    <m/>
    <m/>
    <s v="None"/>
    <m/>
    <m/>
    <m/>
    <m/>
    <s v="Strongly agree"/>
    <m/>
    <m/>
    <s v="Undecided"/>
    <m/>
    <m/>
    <s v="Agree"/>
    <m/>
    <m/>
    <s v="Strongly agree"/>
    <m/>
    <m/>
    <s v="Undecided"/>
    <m/>
    <m/>
    <s v="Agree"/>
    <m/>
    <m/>
    <s v="Strongly agree"/>
    <m/>
    <m/>
    <x v="0"/>
    <m/>
    <m/>
    <x v="0"/>
    <m/>
    <m/>
    <x v="0"/>
    <m/>
    <m/>
    <x v="0"/>
    <m/>
    <m/>
    <x v="0"/>
    <m/>
    <m/>
    <m/>
    <m/>
    <m/>
  </r>
  <r>
    <n v="227"/>
    <d v="2020-04-23T11:42:42"/>
    <d v="2020-04-23T11:46:02"/>
    <s v="anonymous"/>
    <m/>
    <m/>
    <m/>
    <m/>
    <x v="0"/>
    <m/>
    <m/>
    <x v="1"/>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s v="None;"/>
    <m/>
    <m/>
    <s v=" "/>
    <m/>
    <m/>
    <m/>
    <m/>
    <s v="Agree"/>
    <m/>
    <m/>
    <s v="Agree"/>
    <m/>
    <m/>
    <s v="Agree"/>
    <m/>
    <m/>
    <s v="Strongly agree"/>
    <m/>
    <m/>
    <s v="Agree"/>
    <m/>
    <m/>
    <s v="Agree"/>
    <m/>
    <m/>
    <s v="Agree"/>
    <m/>
    <m/>
    <x v="2"/>
    <m/>
    <m/>
    <x v="0"/>
    <m/>
    <m/>
    <x v="7"/>
    <m/>
    <m/>
    <x v="0"/>
    <m/>
    <m/>
    <x v="1"/>
    <m/>
    <m/>
    <m/>
    <m/>
    <m/>
  </r>
  <r>
    <n v="228"/>
    <d v="2020-04-23T11:41:50"/>
    <d v="2020-04-23T12:09:16"/>
    <s v="anonymous"/>
    <m/>
    <m/>
    <m/>
    <m/>
    <x v="0"/>
    <m/>
    <m/>
    <x v="1"/>
    <m/>
    <m/>
    <s v="Password secure PC_x000a_Never leave VPN unattended_x000a_Strong WiFi passwords"/>
    <m/>
    <m/>
    <s v="Laptop;Smartphone;"/>
    <m/>
    <m/>
    <s v="No"/>
    <m/>
    <m/>
    <s v="Corporate assets"/>
    <m/>
    <m/>
    <s v="Yes, fully"/>
    <m/>
    <m/>
    <s v="Password protection;Antivirus software installed;Antispam software installed;"/>
    <m/>
    <m/>
    <s v="Using VPN "/>
    <m/>
    <m/>
    <m/>
    <m/>
    <m/>
    <s v="Yes"/>
    <m/>
    <m/>
    <s v="Online training program;User manual documentation (distributed in any way);Instructions available to the corporate portal or website;Instructions provided via email;"/>
    <m/>
    <m/>
    <s v="Yes"/>
    <m/>
    <m/>
    <s v="Document management;Project/Workflow/Task management;Real-time chatting;Teleconferencing;"/>
    <m/>
    <m/>
    <s v="None;"/>
    <m/>
    <m/>
    <m/>
    <m/>
    <m/>
    <m/>
    <m/>
    <s v="Agree"/>
    <m/>
    <m/>
    <s v="Agree"/>
    <m/>
    <m/>
    <s v="Undecided"/>
    <m/>
    <m/>
    <s v="Agree"/>
    <m/>
    <m/>
    <s v="Agree"/>
    <m/>
    <m/>
    <s v="Agree"/>
    <m/>
    <m/>
    <s v="Undecided"/>
    <m/>
    <m/>
    <x v="1"/>
    <m/>
    <m/>
    <x v="0"/>
    <m/>
    <m/>
    <x v="5"/>
    <m/>
    <m/>
    <x v="28"/>
    <m/>
    <m/>
    <x v="3"/>
    <m/>
    <m/>
    <s v="Adding questions, after arriving to the last one, is irritating."/>
    <m/>
    <m/>
  </r>
  <r>
    <n v="229"/>
    <d v="2020-04-23T12:06:35"/>
    <d v="2020-04-23T12:10:29"/>
    <s v="anonymous"/>
    <m/>
    <m/>
    <m/>
    <m/>
    <x v="0"/>
    <m/>
    <m/>
    <x v="0"/>
    <m/>
    <m/>
    <m/>
    <m/>
    <m/>
    <s v="Laptop;Smartphone;"/>
    <m/>
    <m/>
    <s v="No"/>
    <m/>
    <m/>
    <s v="Personal assets"/>
    <m/>
    <m/>
    <m/>
    <m/>
    <m/>
    <s v="Password protection;Antivirus software installed;Antispam software installed;"/>
    <m/>
    <m/>
    <s v="Using VPN "/>
    <m/>
    <m/>
    <m/>
    <m/>
    <m/>
    <s v="No"/>
    <m/>
    <m/>
    <m/>
    <m/>
    <m/>
    <s v="Yes"/>
    <m/>
    <m/>
    <s v="Teleconferencing;"/>
    <m/>
    <m/>
    <s v="None;"/>
    <m/>
    <m/>
    <m/>
    <m/>
    <m/>
    <m/>
    <m/>
    <s v="Undecided"/>
    <m/>
    <m/>
    <s v="Agree"/>
    <m/>
    <m/>
    <s v="Agree"/>
    <m/>
    <m/>
    <s v="Strongly agree"/>
    <m/>
    <m/>
    <s v="Strongly agree"/>
    <m/>
    <m/>
    <s v="Strongly agree"/>
    <m/>
    <m/>
    <s v="Agree"/>
    <m/>
    <m/>
    <x v="0"/>
    <m/>
    <m/>
    <x v="0"/>
    <m/>
    <m/>
    <x v="0"/>
    <m/>
    <m/>
    <x v="0"/>
    <m/>
    <m/>
    <x v="0"/>
    <m/>
    <m/>
    <m/>
    <m/>
    <m/>
  </r>
  <r>
    <n v="230"/>
    <d v="2020-04-23T15:15:58"/>
    <d v="2020-04-23T15:19:31"/>
    <s v="anonymous"/>
    <m/>
    <m/>
    <m/>
    <m/>
    <x v="0"/>
    <m/>
    <m/>
    <x v="0"/>
    <m/>
    <m/>
    <m/>
    <m/>
    <m/>
    <s v="Desktop;Laptop;Tablet;Smartphone;"/>
    <m/>
    <m/>
    <s v="No"/>
    <m/>
    <m/>
    <s v="Personal assets"/>
    <m/>
    <m/>
    <m/>
    <m/>
    <m/>
    <s v="Password protection;Automatic screen lock;Antivirus software installed;Antispam software installed;"/>
    <m/>
    <m/>
    <s v="Using 3rd party cloud solutions (e.g. G Cloud, Microsoft 365)"/>
    <m/>
    <m/>
    <m/>
    <m/>
    <m/>
    <s v="No"/>
    <m/>
    <m/>
    <m/>
    <m/>
    <m/>
    <s v="Yes"/>
    <m/>
    <m/>
    <s v="Real-time document co-authoring;Project/Workflow/Task management;Scheduling;Real-time chatting;Teleconferencing;"/>
    <m/>
    <m/>
    <s v="None;"/>
    <m/>
    <m/>
    <m/>
    <m/>
    <m/>
    <m/>
    <m/>
    <s v="Disagree"/>
    <m/>
    <m/>
    <s v="Undecided"/>
    <m/>
    <m/>
    <s v="Strongly agree"/>
    <m/>
    <m/>
    <s v="Strongly agree"/>
    <m/>
    <m/>
    <s v="Strongly agree"/>
    <m/>
    <m/>
    <s v="Strongly agree"/>
    <m/>
    <m/>
    <s v="Strongly agree"/>
    <m/>
    <m/>
    <x v="2"/>
    <m/>
    <m/>
    <x v="0"/>
    <m/>
    <m/>
    <x v="0"/>
    <m/>
    <m/>
    <x v="0"/>
    <m/>
    <m/>
    <x v="1"/>
    <m/>
    <m/>
    <m/>
    <m/>
    <m/>
  </r>
  <r>
    <n v="231"/>
    <d v="2020-04-23T15:43:20"/>
    <d v="2020-04-23T16:12:44"/>
    <s v="anonymous"/>
    <m/>
    <m/>
    <m/>
    <m/>
    <x v="0"/>
    <m/>
    <m/>
    <x v="0"/>
    <m/>
    <m/>
    <m/>
    <m/>
    <m/>
    <s v="Laptop;"/>
    <m/>
    <m/>
    <s v="No"/>
    <m/>
    <m/>
    <s v="Corporate assets"/>
    <m/>
    <m/>
    <s v="No"/>
    <m/>
    <m/>
    <s v="Password protection;Antivirus software installed;"/>
    <m/>
    <m/>
    <s v="Using 3rd party cloud solutions (e.g. G Cloud, Microsoft 365)"/>
    <m/>
    <m/>
    <m/>
    <m/>
    <m/>
    <s v="No"/>
    <m/>
    <m/>
    <m/>
    <m/>
    <m/>
    <s v="Yes"/>
    <m/>
    <m/>
    <s v="Document management;Project/Workflow/Task management;Scheduling;Real-time chatting;Teleconferencing;"/>
    <m/>
    <m/>
    <s v="None;"/>
    <m/>
    <m/>
    <m/>
    <m/>
    <m/>
    <m/>
    <m/>
    <s v="Agree"/>
    <m/>
    <m/>
    <s v="Agree"/>
    <m/>
    <m/>
    <s v="Undecided"/>
    <m/>
    <m/>
    <s v="Agree"/>
    <m/>
    <m/>
    <s v="Agree"/>
    <m/>
    <m/>
    <s v="Agree"/>
    <m/>
    <m/>
    <s v="Strongly agree"/>
    <m/>
    <m/>
    <x v="0"/>
    <m/>
    <m/>
    <x v="0"/>
    <m/>
    <m/>
    <x v="5"/>
    <m/>
    <m/>
    <x v="29"/>
    <m/>
    <m/>
    <x v="3"/>
    <m/>
    <m/>
    <m/>
    <m/>
    <m/>
  </r>
  <r>
    <n v="232"/>
    <d v="2020-04-23T16:38:14"/>
    <d v="2020-04-23T16:40:46"/>
    <s v="anonymous"/>
    <m/>
    <m/>
    <m/>
    <m/>
    <x v="1"/>
    <m/>
    <m/>
    <x v="0"/>
    <m/>
    <m/>
    <m/>
    <m/>
    <m/>
    <s v="Laptop;"/>
    <m/>
    <m/>
    <s v="No"/>
    <m/>
    <m/>
    <s v="Personal assets"/>
    <m/>
    <m/>
    <m/>
    <m/>
    <m/>
    <s v="Password protection;"/>
    <m/>
    <m/>
    <s v="Direct access"/>
    <m/>
    <m/>
    <m/>
    <m/>
    <m/>
    <s v="No"/>
    <m/>
    <m/>
    <m/>
    <m/>
    <m/>
    <s v="No"/>
    <m/>
    <m/>
    <m/>
    <m/>
    <m/>
    <s v="None;"/>
    <m/>
    <m/>
    <m/>
    <m/>
    <m/>
    <m/>
    <m/>
    <s v="Disagree"/>
    <m/>
    <m/>
    <s v="Disagree"/>
    <m/>
    <m/>
    <s v="Undecided"/>
    <m/>
    <m/>
    <s v="Agree"/>
    <m/>
    <m/>
    <s v="Agree"/>
    <m/>
    <m/>
    <s v="Strongly agree"/>
    <m/>
    <m/>
    <s v="Agree"/>
    <m/>
    <m/>
    <x v="1"/>
    <m/>
    <m/>
    <x v="1"/>
    <m/>
    <m/>
    <x v="2"/>
    <m/>
    <m/>
    <x v="0"/>
    <m/>
    <m/>
    <x v="1"/>
    <m/>
    <m/>
    <m/>
    <m/>
    <m/>
  </r>
  <r>
    <n v="233"/>
    <d v="2020-04-23T17:07:33"/>
    <d v="2020-04-23T17:14:50"/>
    <s v="anonymous"/>
    <m/>
    <m/>
    <m/>
    <m/>
    <x v="0"/>
    <m/>
    <m/>
    <x v="1"/>
    <m/>
    <m/>
    <s v="avoid using unsecure wireless connections, specific ways for remote accessability to work files"/>
    <m/>
    <m/>
    <s v="Laptop;"/>
    <m/>
    <m/>
    <s v="No"/>
    <m/>
    <m/>
    <s v="Personal assets"/>
    <m/>
    <m/>
    <m/>
    <m/>
    <m/>
    <s v="Password protection;Two-factor authentication;Automatic screen lock;"/>
    <m/>
    <m/>
    <s v="Using 3rd party cloud solutions (e.g. G Cloud, Microsoft 365)"/>
    <m/>
    <m/>
    <m/>
    <m/>
    <m/>
    <s v="No"/>
    <m/>
    <m/>
    <m/>
    <m/>
    <m/>
    <s v="Yes"/>
    <m/>
    <m/>
    <s v="Document management;Real-time chatting;Teleconferencing;Other;"/>
    <m/>
    <m/>
    <s v="None;"/>
    <m/>
    <m/>
    <s v="None"/>
    <m/>
    <m/>
    <m/>
    <m/>
    <s v="Agree"/>
    <m/>
    <m/>
    <s v="Agree"/>
    <m/>
    <m/>
    <s v="Agree"/>
    <m/>
    <m/>
    <s v="Agree"/>
    <m/>
    <m/>
    <s v="Agree"/>
    <m/>
    <m/>
    <s v="Undecided"/>
    <m/>
    <m/>
    <s v="Agree"/>
    <m/>
    <m/>
    <x v="0"/>
    <m/>
    <m/>
    <x v="0"/>
    <m/>
    <m/>
    <x v="2"/>
    <m/>
    <m/>
    <x v="0"/>
    <m/>
    <m/>
    <x v="3"/>
    <m/>
    <m/>
    <m/>
    <m/>
    <m/>
  </r>
  <r>
    <n v="234"/>
    <d v="2020-04-23T17:22:17"/>
    <d v="2020-04-23T17:27:21"/>
    <s v="anonymous"/>
    <m/>
    <m/>
    <m/>
    <m/>
    <x v="0"/>
    <m/>
    <m/>
    <x v="0"/>
    <m/>
    <m/>
    <m/>
    <m/>
    <m/>
    <s v="Desktop;Laptop;"/>
    <m/>
    <m/>
    <s v="No"/>
    <m/>
    <m/>
    <s v="Personal assets"/>
    <m/>
    <m/>
    <m/>
    <m/>
    <m/>
    <s v="Password protection;Automatic screen lock;Antivirus software installed;Antispam software installed;"/>
    <m/>
    <m/>
    <s v="Using VPN "/>
    <m/>
    <m/>
    <m/>
    <m/>
    <m/>
    <s v="No"/>
    <m/>
    <m/>
    <m/>
    <m/>
    <m/>
    <s v="Yes"/>
    <m/>
    <m/>
    <s v="Document management;Real-time document co-authoring;Scheduling;Real-time chatting;Teleconferencing;"/>
    <m/>
    <m/>
    <s v="None;"/>
    <m/>
    <m/>
    <m/>
    <m/>
    <m/>
    <m/>
    <m/>
    <s v="Undecided"/>
    <m/>
    <m/>
    <s v="Undecided"/>
    <m/>
    <m/>
    <s v="Disagree"/>
    <m/>
    <m/>
    <s v="Strongly agree"/>
    <m/>
    <m/>
    <s v="Strongly agree"/>
    <m/>
    <m/>
    <s v="Strongly agree"/>
    <m/>
    <m/>
    <s v="Strongly agree"/>
    <m/>
    <m/>
    <x v="0"/>
    <m/>
    <m/>
    <x v="0"/>
    <m/>
    <m/>
    <x v="0"/>
    <m/>
    <m/>
    <x v="0"/>
    <m/>
    <m/>
    <x v="0"/>
    <m/>
    <m/>
    <m/>
    <m/>
    <m/>
  </r>
  <r>
    <n v="235"/>
    <d v="2020-04-24T12:28:55"/>
    <d v="2020-04-24T12:33:38"/>
    <s v="anonymous"/>
    <m/>
    <m/>
    <m/>
    <m/>
    <x v="0"/>
    <m/>
    <m/>
    <x v="1"/>
    <m/>
    <m/>
    <s v="N/A"/>
    <m/>
    <m/>
    <s v="Laptop;"/>
    <m/>
    <m/>
    <s v="No"/>
    <m/>
    <m/>
    <s v="Corporate assets"/>
    <m/>
    <m/>
    <s v="Yes, fully"/>
    <m/>
    <m/>
    <s v="Password protection;Automatic screen lock;Antivirus software installed;"/>
    <m/>
    <m/>
    <s v="Direct access"/>
    <m/>
    <m/>
    <m/>
    <m/>
    <m/>
    <s v="No"/>
    <m/>
    <m/>
    <m/>
    <m/>
    <m/>
    <s v="Yes"/>
    <m/>
    <m/>
    <s v="Document management;Real-time document co-authoring;Project/Workflow/Task management;Scheduling;Real-time chatting;Teleconferencing;"/>
    <m/>
    <m/>
    <s v="None;"/>
    <m/>
    <m/>
    <s v="N/A"/>
    <m/>
    <m/>
    <m/>
    <m/>
    <s v="Undecided"/>
    <m/>
    <m/>
    <s v="Undecided"/>
    <m/>
    <m/>
    <s v="Undecided"/>
    <m/>
    <m/>
    <s v="Strongly agree"/>
    <m/>
    <m/>
    <s v="Strongly agree"/>
    <m/>
    <m/>
    <s v="Strongly agree"/>
    <m/>
    <m/>
    <s v="Strongly agree"/>
    <m/>
    <m/>
    <x v="0"/>
    <m/>
    <m/>
    <x v="0"/>
    <m/>
    <m/>
    <x v="3"/>
    <m/>
    <m/>
    <x v="0"/>
    <m/>
    <m/>
    <x v="2"/>
    <m/>
    <m/>
    <s v="N/A"/>
    <m/>
    <m/>
  </r>
  <r>
    <n v="236"/>
    <d v="2020-04-24T14:20:16"/>
    <d v="2020-04-24T14:32:54"/>
    <s v="anonymous"/>
    <m/>
    <m/>
    <m/>
    <m/>
    <x v="0"/>
    <m/>
    <m/>
    <x v="1"/>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s v="Password protection;Two-factor authentication;Automatic screen lock;Hard disk encryption;Antivirus software installed;Antispam software installed;"/>
    <m/>
    <m/>
    <s v="Using VPN "/>
    <m/>
    <m/>
    <m/>
    <m/>
    <m/>
    <s v="No"/>
    <m/>
    <m/>
    <m/>
    <m/>
    <m/>
    <s v="No"/>
    <m/>
    <m/>
    <m/>
    <m/>
    <m/>
    <s v="None;"/>
    <m/>
    <m/>
    <m/>
    <m/>
    <m/>
    <m/>
    <m/>
    <s v="Strongly agree"/>
    <m/>
    <m/>
    <s v="Agree"/>
    <m/>
    <m/>
    <s v="Agree"/>
    <m/>
    <m/>
    <s v="Agree"/>
    <m/>
    <m/>
    <s v="Disagree"/>
    <m/>
    <m/>
    <s v="Agree"/>
    <m/>
    <m/>
    <s v="Agree"/>
    <m/>
    <m/>
    <x v="1"/>
    <m/>
    <m/>
    <x v="0"/>
    <m/>
    <m/>
    <x v="3"/>
    <m/>
    <m/>
    <x v="0"/>
    <m/>
    <m/>
    <x v="4"/>
    <m/>
    <m/>
    <m/>
    <m/>
    <m/>
  </r>
  <r>
    <n v="237"/>
    <d v="2020-04-24T15:45:41"/>
    <d v="2020-04-24T15:52:50"/>
    <s v="anonymous"/>
    <m/>
    <m/>
    <m/>
    <m/>
    <x v="0"/>
    <m/>
    <m/>
    <x v="0"/>
    <m/>
    <m/>
    <m/>
    <m/>
    <m/>
    <s v="Desktop;Laptop;Smartphone;"/>
    <m/>
    <m/>
    <s v="No"/>
    <m/>
    <m/>
    <s v="Corporate assets"/>
    <m/>
    <m/>
    <s v="Yes, fully"/>
    <m/>
    <m/>
    <s v="Password protection;Automatic screen lock;"/>
    <m/>
    <m/>
    <s v="Using VPN "/>
    <m/>
    <m/>
    <m/>
    <m/>
    <m/>
    <s v="No"/>
    <m/>
    <m/>
    <m/>
    <m/>
    <m/>
    <s v="Yes"/>
    <m/>
    <m/>
    <s v="Document management;Real-time chatting;Teleconferencing;"/>
    <m/>
    <m/>
    <s v="Phishing;"/>
    <m/>
    <m/>
    <m/>
    <m/>
    <m/>
    <m/>
    <m/>
    <s v="Agree"/>
    <m/>
    <m/>
    <s v="Agree"/>
    <m/>
    <m/>
    <s v="Undecided"/>
    <m/>
    <m/>
    <s v="Strongly agree"/>
    <m/>
    <m/>
    <s v="Agree"/>
    <m/>
    <m/>
    <s v="Strongly agree"/>
    <m/>
    <m/>
    <s v="Strongly agree"/>
    <m/>
    <m/>
    <x v="1"/>
    <m/>
    <m/>
    <x v="0"/>
    <m/>
    <m/>
    <x v="2"/>
    <m/>
    <m/>
    <x v="0"/>
    <m/>
    <m/>
    <x v="3"/>
    <m/>
    <m/>
    <m/>
    <m/>
    <m/>
  </r>
  <r>
    <n v="238"/>
    <d v="2020-04-24T15:54:44"/>
    <d v="2020-04-24T15:57:52"/>
    <s v="anonymous"/>
    <m/>
    <m/>
    <m/>
    <m/>
    <x v="1"/>
    <m/>
    <m/>
    <x v="0"/>
    <m/>
    <m/>
    <m/>
    <m/>
    <m/>
    <s v="Laptop;"/>
    <m/>
    <m/>
    <s v="No"/>
    <m/>
    <m/>
    <s v="Personal assets"/>
    <m/>
    <m/>
    <m/>
    <m/>
    <m/>
    <s v="Password protection;"/>
    <m/>
    <m/>
    <s v="Using VPN "/>
    <m/>
    <m/>
    <m/>
    <m/>
    <m/>
    <s v="Yes"/>
    <m/>
    <m/>
    <s v="Instructions provided via email;"/>
    <m/>
    <m/>
    <s v="No"/>
    <m/>
    <m/>
    <m/>
    <m/>
    <m/>
    <s v="None;"/>
    <m/>
    <m/>
    <m/>
    <m/>
    <m/>
    <m/>
    <m/>
    <s v="Agree"/>
    <m/>
    <m/>
    <s v="Undecided"/>
    <m/>
    <m/>
    <s v="Agree"/>
    <m/>
    <m/>
    <s v="Strongly agree"/>
    <m/>
    <m/>
    <s v="Strongly agree"/>
    <m/>
    <m/>
    <s v="Agree"/>
    <m/>
    <m/>
    <s v="Agree"/>
    <m/>
    <m/>
    <x v="0"/>
    <m/>
    <m/>
    <x v="0"/>
    <m/>
    <m/>
    <x v="2"/>
    <m/>
    <m/>
    <x v="0"/>
    <m/>
    <m/>
    <x v="0"/>
    <m/>
    <m/>
    <m/>
    <m/>
    <m/>
  </r>
  <r>
    <n v="239"/>
    <d v="2020-04-24T20:22:30"/>
    <d v="2020-04-24T20:38:50"/>
    <s v="anonymous"/>
    <m/>
    <m/>
    <m/>
    <m/>
    <x v="1"/>
    <m/>
    <m/>
    <x v="1"/>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s v="Document management;Real-time document co-authoring;Project/Workflow/Task management;Scheduling;Real-time chatting;Teleconferencing;"/>
    <m/>
    <m/>
    <s v="None;"/>
    <m/>
    <m/>
    <m/>
    <m/>
    <m/>
    <m/>
    <m/>
    <s v="Agree"/>
    <m/>
    <m/>
    <s v="Undecided"/>
    <m/>
    <m/>
    <s v="Agree"/>
    <m/>
    <m/>
    <s v="Strongly agree"/>
    <m/>
    <m/>
    <s v="Strongly agree"/>
    <m/>
    <m/>
    <s v="Strongly agree"/>
    <m/>
    <m/>
    <s v="Strongly agree"/>
    <m/>
    <m/>
    <x v="1"/>
    <m/>
    <m/>
    <x v="0"/>
    <m/>
    <m/>
    <x v="2"/>
    <m/>
    <m/>
    <x v="0"/>
    <m/>
    <m/>
    <x v="3"/>
    <m/>
    <m/>
    <m/>
    <m/>
    <m/>
  </r>
  <r>
    <n v="240"/>
    <d v="2020-04-25T10:40:38"/>
    <d v="2020-04-25T10:45:56"/>
    <s v="anonymous"/>
    <m/>
    <m/>
    <m/>
    <m/>
    <x v="1"/>
    <m/>
    <m/>
    <x v="0"/>
    <m/>
    <m/>
    <m/>
    <m/>
    <m/>
    <s v="Laptop;"/>
    <m/>
    <m/>
    <s v="No"/>
    <m/>
    <m/>
    <s v="Corporate assets"/>
    <m/>
    <m/>
    <s v="Yes, fully"/>
    <m/>
    <m/>
    <s v="Password protection;Antivirus software installed;Antispam software installed;"/>
    <m/>
    <m/>
    <s v="Direct access"/>
    <m/>
    <m/>
    <m/>
    <m/>
    <m/>
    <s v="No"/>
    <m/>
    <m/>
    <m/>
    <m/>
    <m/>
    <s v="Yes"/>
    <m/>
    <m/>
    <s v="Document management;Real-time chatting;"/>
    <m/>
    <m/>
    <s v="None;"/>
    <m/>
    <m/>
    <m/>
    <m/>
    <m/>
    <m/>
    <m/>
    <s v="Agree"/>
    <m/>
    <m/>
    <s v="Agree"/>
    <m/>
    <m/>
    <s v="Undecided"/>
    <m/>
    <m/>
    <s v="Agree"/>
    <m/>
    <m/>
    <s v="Agree"/>
    <m/>
    <m/>
    <s v="Agree"/>
    <m/>
    <m/>
    <s v="Agree"/>
    <m/>
    <m/>
    <x v="1"/>
    <m/>
    <m/>
    <x v="0"/>
    <m/>
    <m/>
    <x v="8"/>
    <m/>
    <m/>
    <x v="0"/>
    <m/>
    <m/>
    <x v="1"/>
    <m/>
    <m/>
    <m/>
    <m/>
    <m/>
  </r>
  <r>
    <n v="241"/>
    <d v="2020-04-25T11:27:03"/>
    <d v="2020-04-25T11:34:43"/>
    <s v="anonymous"/>
    <m/>
    <m/>
    <m/>
    <m/>
    <x v="0"/>
    <m/>
    <m/>
    <x v="0"/>
    <m/>
    <m/>
    <m/>
    <m/>
    <m/>
    <s v="Laptop;Smartphone;"/>
    <m/>
    <m/>
    <s v="No"/>
    <m/>
    <m/>
    <s v="Corporate assets"/>
    <m/>
    <m/>
    <s v="Yes, fully"/>
    <m/>
    <m/>
    <s v="Password protection;Antivirus software installed;Antispam software installed;"/>
    <m/>
    <m/>
    <s v="Using VPN "/>
    <m/>
    <m/>
    <m/>
    <m/>
    <m/>
    <s v="No"/>
    <m/>
    <m/>
    <m/>
    <m/>
    <m/>
    <s v="Yes"/>
    <m/>
    <m/>
    <s v="Document management;Scheduling;Real-time chatting;Teleconferencing;"/>
    <m/>
    <m/>
    <s v="None;"/>
    <m/>
    <m/>
    <m/>
    <m/>
    <m/>
    <m/>
    <m/>
    <s v="Agree"/>
    <m/>
    <m/>
    <s v="Undecided"/>
    <m/>
    <m/>
    <s v="Undecided"/>
    <m/>
    <m/>
    <s v="Undecided"/>
    <m/>
    <m/>
    <s v="Undecided"/>
    <m/>
    <m/>
    <s v="Agree"/>
    <m/>
    <m/>
    <s v="Agree"/>
    <m/>
    <m/>
    <x v="0"/>
    <m/>
    <m/>
    <x v="3"/>
    <m/>
    <m/>
    <x v="8"/>
    <m/>
    <m/>
    <x v="0"/>
    <m/>
    <m/>
    <x v="1"/>
    <m/>
    <m/>
    <m/>
    <m/>
    <m/>
  </r>
  <r>
    <n v="242"/>
    <d v="2020-04-25T14:22:17"/>
    <d v="2020-04-25T14:27:24"/>
    <s v="anonymous"/>
    <m/>
    <m/>
    <m/>
    <m/>
    <x v="1"/>
    <m/>
    <m/>
    <x v="1"/>
    <m/>
    <m/>
    <s v="Proper position to work_x000a_Often breaks_x000a_Healthy advice"/>
    <m/>
    <m/>
    <s v="Laptop;"/>
    <m/>
    <m/>
    <s v="No"/>
    <m/>
    <m/>
    <s v="Corporate assets"/>
    <m/>
    <m/>
    <s v="Yes, fully"/>
    <m/>
    <m/>
    <s v="Password protection;Antivirus software installed;Antispam software installed;"/>
    <m/>
    <m/>
    <s v="Using VPN "/>
    <m/>
    <m/>
    <m/>
    <m/>
    <m/>
    <s v="No"/>
    <m/>
    <m/>
    <m/>
    <m/>
    <m/>
    <s v="No"/>
    <m/>
    <m/>
    <m/>
    <m/>
    <m/>
    <s v="None;"/>
    <m/>
    <m/>
    <m/>
    <m/>
    <m/>
    <m/>
    <m/>
    <s v="Disagree"/>
    <m/>
    <m/>
    <s v="Undecided"/>
    <m/>
    <m/>
    <s v="Disagree"/>
    <m/>
    <m/>
    <s v="Agree"/>
    <m/>
    <m/>
    <s v="Agree"/>
    <m/>
    <m/>
    <s v="Strongly agree"/>
    <m/>
    <m/>
    <s v="Strongly agree"/>
    <m/>
    <m/>
    <x v="0"/>
    <m/>
    <m/>
    <x v="1"/>
    <m/>
    <m/>
    <x v="8"/>
    <m/>
    <m/>
    <x v="0"/>
    <m/>
    <m/>
    <x v="1"/>
    <m/>
    <m/>
    <m/>
    <m/>
    <m/>
  </r>
  <r>
    <n v="243"/>
    <d v="2020-04-25T14:24:53"/>
    <d v="2020-04-25T14:27:29"/>
    <s v="anonymous"/>
    <m/>
    <m/>
    <m/>
    <m/>
    <x v="0"/>
    <m/>
    <m/>
    <x v="0"/>
    <m/>
    <m/>
    <m/>
    <m/>
    <m/>
    <s v="Laptop;"/>
    <m/>
    <m/>
    <s v="No"/>
    <m/>
    <m/>
    <s v="Corporate assets"/>
    <m/>
    <m/>
    <s v="Yes, fully"/>
    <m/>
    <m/>
    <s v="Password protection;Two-factor authentication;Automatic screen lock;Antivirus software installed;Antispam software installed;"/>
    <m/>
    <m/>
    <s v="Using VPN "/>
    <m/>
    <m/>
    <m/>
    <m/>
    <m/>
    <s v="No"/>
    <m/>
    <m/>
    <m/>
    <m/>
    <m/>
    <s v="No"/>
    <m/>
    <m/>
    <m/>
    <m/>
    <m/>
    <s v="None;"/>
    <m/>
    <m/>
    <m/>
    <m/>
    <m/>
    <m/>
    <m/>
    <s v="Agree"/>
    <m/>
    <m/>
    <s v="Undecided"/>
    <m/>
    <m/>
    <s v="Disagree"/>
    <m/>
    <m/>
    <s v="Agree"/>
    <m/>
    <m/>
    <s v="Strongly agree"/>
    <m/>
    <m/>
    <s v="Agree"/>
    <m/>
    <m/>
    <s v="Agree"/>
    <m/>
    <m/>
    <x v="1"/>
    <m/>
    <m/>
    <x v="0"/>
    <m/>
    <m/>
    <x v="8"/>
    <m/>
    <m/>
    <x v="0"/>
    <m/>
    <m/>
    <x v="1"/>
    <m/>
    <m/>
    <m/>
    <m/>
    <m/>
  </r>
  <r>
    <n v="244"/>
    <d v="2020-04-25T16:38:09"/>
    <d v="2020-04-25T16:41:36"/>
    <s v="anonymous"/>
    <m/>
    <m/>
    <m/>
    <m/>
    <x v="0"/>
    <m/>
    <m/>
    <x v="1"/>
    <m/>
    <m/>
    <s v="Extra-attention to phishing_x000a_VPN-tunnelling"/>
    <m/>
    <m/>
    <s v="Desktop;Laptop;"/>
    <m/>
    <m/>
    <s v="No"/>
    <m/>
    <m/>
    <s v="Personal assets"/>
    <m/>
    <m/>
    <m/>
    <m/>
    <m/>
    <s v="Password protection;Antivirus software installed;"/>
    <m/>
    <m/>
    <s v="Using VPN "/>
    <m/>
    <m/>
    <m/>
    <m/>
    <m/>
    <s v="No"/>
    <m/>
    <m/>
    <m/>
    <m/>
    <m/>
    <s v="Yes"/>
    <m/>
    <m/>
    <s v="Teleconferencing;"/>
    <m/>
    <m/>
    <s v="Phishing;"/>
    <m/>
    <m/>
    <s v="Zoom-bombing (not encountered personally, though)"/>
    <m/>
    <m/>
    <m/>
    <m/>
    <s v="Undecided"/>
    <m/>
    <m/>
    <s v="Undecided"/>
    <m/>
    <m/>
    <s v="Disagree"/>
    <m/>
    <m/>
    <s v="Strongly agree"/>
    <m/>
    <m/>
    <s v="Strongly agree"/>
    <m/>
    <m/>
    <s v="Strongly agree"/>
    <m/>
    <m/>
    <s v="Agree"/>
    <m/>
    <m/>
    <x v="2"/>
    <m/>
    <m/>
    <x v="2"/>
    <m/>
    <m/>
    <x v="0"/>
    <m/>
    <m/>
    <x v="0"/>
    <m/>
    <m/>
    <x v="0"/>
    <m/>
    <m/>
    <m/>
    <m/>
    <m/>
  </r>
  <r>
    <n v="245"/>
    <d v="2020-04-27T08:39:36"/>
    <d v="2020-04-27T08:45:59"/>
    <s v="anonymous"/>
    <m/>
    <m/>
    <m/>
    <m/>
    <x v="0"/>
    <m/>
    <m/>
    <x v="0"/>
    <m/>
    <m/>
    <m/>
    <m/>
    <m/>
    <s v="Laptop;Smartphone;"/>
    <m/>
    <m/>
    <s v="No"/>
    <m/>
    <m/>
    <s v="Corporate assets"/>
    <m/>
    <m/>
    <s v="Yes, partly"/>
    <m/>
    <m/>
    <s v="Password protection;Antivirus software installed;"/>
    <m/>
    <m/>
    <s v="Using VPN "/>
    <m/>
    <m/>
    <m/>
    <m/>
    <m/>
    <s v="Yes"/>
    <m/>
    <m/>
    <s v="Instructions provided via email;"/>
    <m/>
    <m/>
    <s v="Yes"/>
    <m/>
    <m/>
    <s v="Real-time document co-authoring;Real-time chatting;Teleconferencing;"/>
    <m/>
    <m/>
    <s v="None;"/>
    <m/>
    <m/>
    <m/>
    <m/>
    <m/>
    <m/>
    <m/>
    <s v="Disagree"/>
    <m/>
    <m/>
    <s v="Strongly disagree"/>
    <m/>
    <m/>
    <s v="Disagree"/>
    <m/>
    <m/>
    <s v="Agree"/>
    <m/>
    <m/>
    <s v="Agree"/>
    <m/>
    <m/>
    <s v="Agree"/>
    <m/>
    <m/>
    <s v="Agree"/>
    <m/>
    <m/>
    <x v="1"/>
    <m/>
    <m/>
    <x v="1"/>
    <m/>
    <m/>
    <x v="2"/>
    <m/>
    <m/>
    <x v="0"/>
    <m/>
    <m/>
    <x v="3"/>
    <m/>
    <m/>
    <m/>
    <m/>
    <m/>
  </r>
  <r>
    <n v="246"/>
    <d v="2020-04-27T12:49:06"/>
    <d v="2020-04-27T12:52:51"/>
    <s v="anonymous"/>
    <m/>
    <m/>
    <m/>
    <m/>
    <x v="0"/>
    <m/>
    <m/>
    <x v="1"/>
    <m/>
    <m/>
    <m/>
    <m/>
    <m/>
    <s v="Desktop;"/>
    <m/>
    <m/>
    <s v="No"/>
    <m/>
    <m/>
    <s v="Corporate assets"/>
    <m/>
    <m/>
    <s v="No"/>
    <m/>
    <m/>
    <s v="Password protection;Automatic screen lock;Antivirus software installed;Antispam software installed;"/>
    <m/>
    <m/>
    <s v="Using VPN "/>
    <m/>
    <m/>
    <m/>
    <m/>
    <m/>
    <s v="No"/>
    <m/>
    <m/>
    <m/>
    <m/>
    <m/>
    <s v="No"/>
    <m/>
    <m/>
    <m/>
    <m/>
    <m/>
    <s v="Phishing;"/>
    <m/>
    <m/>
    <m/>
    <m/>
    <m/>
    <m/>
    <m/>
    <s v="Agree"/>
    <m/>
    <m/>
    <s v="Agree"/>
    <m/>
    <m/>
    <s v="Agree"/>
    <m/>
    <m/>
    <s v="Strongly agree"/>
    <m/>
    <m/>
    <s v="Agree"/>
    <m/>
    <m/>
    <s v="Strongly agree"/>
    <m/>
    <m/>
    <s v="Strongly agree"/>
    <m/>
    <m/>
    <x v="2"/>
    <m/>
    <m/>
    <x v="0"/>
    <m/>
    <m/>
    <x v="3"/>
    <m/>
    <m/>
    <x v="0"/>
    <m/>
    <m/>
    <x v="2"/>
    <m/>
    <m/>
    <m/>
    <m/>
    <m/>
  </r>
  <r>
    <n v="247"/>
    <d v="2020-04-27T14:42:46"/>
    <d v="2020-04-27T14:54:42"/>
    <s v="anonymous"/>
    <m/>
    <m/>
    <m/>
    <m/>
    <x v="1"/>
    <m/>
    <m/>
    <x v="0"/>
    <m/>
    <m/>
    <m/>
    <m/>
    <m/>
    <s v="Laptop;Smartphone;"/>
    <m/>
    <m/>
    <s v="Yes"/>
    <m/>
    <m/>
    <s v="Personal assets"/>
    <m/>
    <m/>
    <m/>
    <m/>
    <m/>
    <s v="Password protection;Two-factor authentication;"/>
    <m/>
    <m/>
    <s v="Using 3rd party cloud solutions (e.g. G Cloud, Microsoft 365)"/>
    <m/>
    <m/>
    <m/>
    <m/>
    <m/>
    <s v="Yes"/>
    <m/>
    <m/>
    <s v="Online training program;User manual documentation (distributed in any way);"/>
    <m/>
    <m/>
    <s v="Yes"/>
    <m/>
    <m/>
    <s v="Real-time document co-authoring;Teleconferencing;"/>
    <m/>
    <m/>
    <s v="Spyware/Virus infection;"/>
    <m/>
    <m/>
    <s v="_x000a_My laptop's camera has been broken two times as a result of the zoom installation. Without a solution by my company"/>
    <m/>
    <m/>
    <m/>
    <m/>
    <s v="Agree"/>
    <m/>
    <m/>
    <s v="Undecided"/>
    <m/>
    <m/>
    <s v="Strongly disagree"/>
    <m/>
    <m/>
    <s v="Agree"/>
    <m/>
    <m/>
    <s v="Strongly disagree"/>
    <m/>
    <m/>
    <s v="Strongly agree"/>
    <m/>
    <m/>
    <s v="Undecided"/>
    <m/>
    <m/>
    <x v="1"/>
    <m/>
    <m/>
    <x v="0"/>
    <m/>
    <m/>
    <x v="0"/>
    <m/>
    <m/>
    <x v="0"/>
    <m/>
    <m/>
    <x v="3"/>
    <m/>
    <m/>
    <m/>
    <m/>
    <m/>
  </r>
  <r>
    <n v="248"/>
    <d v="2020-04-27T16:42:44"/>
    <d v="2020-04-27T16:45:48"/>
    <s v="anonymous"/>
    <m/>
    <m/>
    <m/>
    <m/>
    <x v="0"/>
    <m/>
    <m/>
    <x v="1"/>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s v="Document management;Real-time document co-authoring;Project/Workflow/Task management;Scheduling;Real-time chatting;Teleconferencing;"/>
    <m/>
    <m/>
    <s v="None;"/>
    <m/>
    <m/>
    <m/>
    <m/>
    <m/>
    <m/>
    <m/>
    <s v="Agree"/>
    <m/>
    <m/>
    <s v="Agree"/>
    <m/>
    <m/>
    <s v="Agree"/>
    <m/>
    <m/>
    <s v="Agree"/>
    <m/>
    <m/>
    <s v="Agree"/>
    <m/>
    <m/>
    <s v="Agree"/>
    <m/>
    <m/>
    <s v="Agree"/>
    <m/>
    <m/>
    <x v="1"/>
    <m/>
    <m/>
    <x v="2"/>
    <m/>
    <m/>
    <x v="0"/>
    <m/>
    <m/>
    <x v="0"/>
    <m/>
    <m/>
    <x v="1"/>
    <m/>
    <m/>
    <m/>
    <m/>
    <m/>
  </r>
  <r>
    <n v="249"/>
    <d v="2020-04-28T17:02:43"/>
    <d v="2020-04-28T17:08:27"/>
    <s v="anonymous"/>
    <m/>
    <m/>
    <m/>
    <m/>
    <x v="0"/>
    <m/>
    <m/>
    <x v="0"/>
    <m/>
    <m/>
    <m/>
    <m/>
    <m/>
    <s v="Desktop;Laptop;Smartphone;"/>
    <m/>
    <m/>
    <s v="No"/>
    <m/>
    <m/>
    <s v="Corporate assets"/>
    <m/>
    <m/>
    <s v="Yes, partly"/>
    <m/>
    <m/>
    <s v="Password protection;Automatic screen lock;Hard disk encryption;"/>
    <m/>
    <m/>
    <s v="Using VPN "/>
    <m/>
    <m/>
    <m/>
    <m/>
    <m/>
    <s v="No"/>
    <m/>
    <m/>
    <m/>
    <m/>
    <m/>
    <s v="Yes"/>
    <m/>
    <m/>
    <s v="Teleconferencing;"/>
    <m/>
    <m/>
    <s v="Phishing;"/>
    <m/>
    <m/>
    <s v="spear phising (supervisor fraud)"/>
    <m/>
    <m/>
    <m/>
    <m/>
    <s v="Undecided"/>
    <m/>
    <m/>
    <s v="Disagree"/>
    <m/>
    <m/>
    <s v="Disagree"/>
    <m/>
    <m/>
    <s v="Agree"/>
    <m/>
    <m/>
    <s v="Strongly agree"/>
    <m/>
    <m/>
    <s v="Strongly agree"/>
    <m/>
    <m/>
    <s v="Agree"/>
    <m/>
    <m/>
    <x v="0"/>
    <m/>
    <m/>
    <x v="0"/>
    <m/>
    <m/>
    <x v="0"/>
    <m/>
    <m/>
    <x v="0"/>
    <m/>
    <m/>
    <x v="2"/>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r>
  <r>
    <n v="250"/>
    <d v="2020-04-28T17:38:26"/>
    <d v="2020-04-28T18:15:43"/>
    <s v="anonymous"/>
    <m/>
    <m/>
    <m/>
    <m/>
    <x v="0"/>
    <m/>
    <m/>
    <x v="1"/>
    <m/>
    <m/>
    <m/>
    <m/>
    <m/>
    <s v="Desktop;Laptop;Tablet;Smartphone;"/>
    <m/>
    <m/>
    <s v="No"/>
    <m/>
    <m/>
    <s v="Corporate assets"/>
    <m/>
    <m/>
    <s v="Yes, partly"/>
    <m/>
    <m/>
    <s v="Hard disk encryption;Antivirus software installed;"/>
    <m/>
    <m/>
    <s v="Using VPN "/>
    <m/>
    <m/>
    <m/>
    <m/>
    <m/>
    <s v="No"/>
    <m/>
    <m/>
    <m/>
    <m/>
    <m/>
    <s v="Yes"/>
    <m/>
    <m/>
    <s v="Real-time chatting;Teleconferencing;"/>
    <m/>
    <m/>
    <s v="Phishing;"/>
    <m/>
    <m/>
    <m/>
    <m/>
    <m/>
    <m/>
    <m/>
    <s v="Undecided"/>
    <m/>
    <m/>
    <s v="Undecided"/>
    <m/>
    <m/>
    <s v="Agree"/>
    <m/>
    <m/>
    <s v="Agree"/>
    <m/>
    <m/>
    <s v="Agree"/>
    <m/>
    <m/>
    <s v="Agree"/>
    <m/>
    <m/>
    <s v="Agree"/>
    <m/>
    <m/>
    <x v="2"/>
    <m/>
    <m/>
    <x v="5"/>
    <m/>
    <m/>
    <x v="3"/>
    <m/>
    <m/>
    <x v="0"/>
    <m/>
    <m/>
    <x v="2"/>
    <m/>
    <m/>
    <m/>
    <m/>
    <m/>
  </r>
  <r>
    <n v="251"/>
    <d v="2020-04-29T20:51:48"/>
    <d v="2020-04-29T20:58:13"/>
    <s v="anonymous"/>
    <m/>
    <m/>
    <m/>
    <m/>
    <x v="1"/>
    <m/>
    <m/>
    <x v="1"/>
    <m/>
    <m/>
    <s v="Use the VPN for business only purposes, avoid unnecessary activities to reduce burden of VPN server/gateway, avoid third  party remote connection tools"/>
    <m/>
    <m/>
    <s v="Laptop;"/>
    <m/>
    <m/>
    <s v="No"/>
    <m/>
    <m/>
    <s v="Corporate assets"/>
    <m/>
    <m/>
    <s v="Yes, partly"/>
    <m/>
    <m/>
    <s v="Password protection;Two-factor authentication;Automatic screen lock;Hard disk encryption;Antivirus software installed;Antispam software installed;"/>
    <m/>
    <m/>
    <s v="Using VPN "/>
    <m/>
    <m/>
    <m/>
    <m/>
    <m/>
    <s v="No"/>
    <m/>
    <m/>
    <m/>
    <m/>
    <m/>
    <s v="No"/>
    <m/>
    <m/>
    <m/>
    <m/>
    <m/>
    <s v="None;"/>
    <m/>
    <m/>
    <m/>
    <m/>
    <m/>
    <m/>
    <m/>
    <s v="Undecided"/>
    <m/>
    <m/>
    <s v="Agree"/>
    <m/>
    <m/>
    <s v="Agree"/>
    <m/>
    <m/>
    <s v="Agree"/>
    <m/>
    <m/>
    <s v="Agree"/>
    <m/>
    <m/>
    <s v="Undecided"/>
    <m/>
    <m/>
    <s v="Agree"/>
    <m/>
    <m/>
    <x v="1"/>
    <m/>
    <m/>
    <x v="0"/>
    <m/>
    <m/>
    <x v="3"/>
    <m/>
    <m/>
    <x v="0"/>
    <m/>
    <m/>
    <x v="2"/>
    <m/>
    <m/>
    <m/>
    <m/>
    <m/>
  </r>
  <r>
    <n v="252"/>
    <d v="2020-04-30T11:39:39"/>
    <d v="2020-04-30T11:44:17"/>
    <s v="anonymous"/>
    <m/>
    <m/>
    <m/>
    <m/>
    <x v="0"/>
    <m/>
    <m/>
    <x v="0"/>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s v="None;"/>
    <m/>
    <m/>
    <m/>
    <m/>
    <m/>
    <m/>
    <m/>
    <s v="Undecided"/>
    <m/>
    <m/>
    <s v="Agree"/>
    <m/>
    <m/>
    <s v="Agree"/>
    <m/>
    <m/>
    <s v="Agree"/>
    <m/>
    <m/>
    <s v="Agree"/>
    <m/>
    <m/>
    <s v="Strongly agree"/>
    <m/>
    <m/>
    <s v="Strongly agree"/>
    <m/>
    <m/>
    <x v="1"/>
    <m/>
    <m/>
    <x v="3"/>
    <m/>
    <m/>
    <x v="0"/>
    <m/>
    <m/>
    <x v="0"/>
    <m/>
    <m/>
    <x v="2"/>
    <m/>
    <m/>
    <m/>
    <m/>
    <m/>
  </r>
  <r>
    <n v="253"/>
    <d v="2020-04-30T11:40:46"/>
    <d v="2020-04-30T11:52:21"/>
    <s v="anonymous"/>
    <m/>
    <m/>
    <m/>
    <m/>
    <x v="0"/>
    <m/>
    <m/>
    <x v="1"/>
    <m/>
    <m/>
    <m/>
    <m/>
    <m/>
    <s v="Laptop;Smartphone;"/>
    <m/>
    <m/>
    <s v="No"/>
    <m/>
    <m/>
    <s v="Personal assets"/>
    <m/>
    <m/>
    <m/>
    <m/>
    <m/>
    <s v="Password protection;Automatic screen lock;Antivirus software installed;"/>
    <m/>
    <m/>
    <s v="Using 3rd party cloud solutions (e.g. G Cloud, Microsoft 365)"/>
    <m/>
    <m/>
    <m/>
    <m/>
    <m/>
    <s v="No"/>
    <m/>
    <m/>
    <m/>
    <m/>
    <m/>
    <s v="Yes"/>
    <m/>
    <m/>
    <s v="Project/Workflow/Task management;Real-time chatting;"/>
    <m/>
    <m/>
    <s v="None;"/>
    <m/>
    <m/>
    <m/>
    <m/>
    <m/>
    <m/>
    <m/>
    <s v="Agree"/>
    <m/>
    <m/>
    <s v="Agree"/>
    <m/>
    <m/>
    <s v="Strongly agree"/>
    <m/>
    <m/>
    <s v="Agree"/>
    <m/>
    <m/>
    <s v="Agree"/>
    <m/>
    <m/>
    <s v="Strongly agree"/>
    <m/>
    <m/>
    <s v="Agree"/>
    <m/>
    <m/>
    <x v="3"/>
    <m/>
    <m/>
    <x v="3"/>
    <m/>
    <m/>
    <x v="3"/>
    <m/>
    <m/>
    <x v="0"/>
    <m/>
    <m/>
    <x v="2"/>
    <m/>
    <m/>
    <m/>
    <m/>
    <m/>
  </r>
  <r>
    <n v="254"/>
    <d v="2020-04-30T11:51:20"/>
    <d v="2020-04-30T11:53:37"/>
    <s v="anonymous"/>
    <m/>
    <m/>
    <m/>
    <m/>
    <x v="0"/>
    <m/>
    <m/>
    <x v="0"/>
    <m/>
    <m/>
    <m/>
    <m/>
    <m/>
    <s v="Laptop;"/>
    <m/>
    <m/>
    <s v="No"/>
    <m/>
    <m/>
    <s v="Corporate assets"/>
    <m/>
    <m/>
    <s v="Yes, fully"/>
    <m/>
    <m/>
    <s v="Password protection;Antivirus software installed;"/>
    <m/>
    <m/>
    <s v="Direct access"/>
    <m/>
    <m/>
    <m/>
    <m/>
    <m/>
    <s v="No"/>
    <m/>
    <m/>
    <m/>
    <m/>
    <m/>
    <s v="Yes"/>
    <m/>
    <m/>
    <s v="Document management;Real-time document co-authoring;Real-time chatting;Teleconferencing;"/>
    <m/>
    <m/>
    <s v="None;"/>
    <m/>
    <m/>
    <m/>
    <m/>
    <m/>
    <m/>
    <m/>
    <s v="Agree"/>
    <m/>
    <m/>
    <s v="Agree"/>
    <m/>
    <m/>
    <s v="Undecided"/>
    <m/>
    <m/>
    <s v="Strongly agree"/>
    <m/>
    <m/>
    <s v="Agree"/>
    <m/>
    <m/>
    <s v="Strongly agree"/>
    <m/>
    <m/>
    <s v="Strongly agree"/>
    <m/>
    <m/>
    <x v="1"/>
    <m/>
    <m/>
    <x v="1"/>
    <m/>
    <m/>
    <x v="0"/>
    <m/>
    <m/>
    <x v="0"/>
    <m/>
    <m/>
    <x v="1"/>
    <m/>
    <m/>
    <m/>
    <m/>
    <m/>
  </r>
  <r>
    <n v="255"/>
    <d v="2020-04-30T11:43:44"/>
    <d v="2020-04-30T13:18:43"/>
    <s v="anonymous"/>
    <m/>
    <m/>
    <m/>
    <m/>
    <x v="1"/>
    <m/>
    <m/>
    <x v="0"/>
    <m/>
    <m/>
    <m/>
    <m/>
    <m/>
    <s v="Desktop;"/>
    <m/>
    <m/>
    <s v="No"/>
    <m/>
    <m/>
    <s v="Personal assets"/>
    <m/>
    <m/>
    <m/>
    <m/>
    <m/>
    <s v="Password protection;"/>
    <m/>
    <m/>
    <s v="Using VPN "/>
    <m/>
    <m/>
    <m/>
    <m/>
    <m/>
    <s v="Yes"/>
    <m/>
    <m/>
    <s v="User manual documentation (distributed in any way);Instructions available to the corporate portal or website;"/>
    <m/>
    <m/>
    <s v="Yes"/>
    <m/>
    <m/>
    <s v="Teleconferencing;"/>
    <m/>
    <m/>
    <s v="None;"/>
    <m/>
    <m/>
    <m/>
    <m/>
    <m/>
    <m/>
    <m/>
    <s v="Strongly agree"/>
    <m/>
    <m/>
    <s v="Agree"/>
    <m/>
    <m/>
    <s v="Agree"/>
    <m/>
    <m/>
    <s v="Strongly agree"/>
    <m/>
    <m/>
    <s v="Agree"/>
    <m/>
    <m/>
    <s v="Agree"/>
    <m/>
    <m/>
    <s v="Agree"/>
    <m/>
    <m/>
    <x v="1"/>
    <m/>
    <m/>
    <x v="8"/>
    <m/>
    <m/>
    <x v="0"/>
    <m/>
    <m/>
    <x v="0"/>
    <m/>
    <m/>
    <x v="3"/>
    <m/>
    <m/>
    <m/>
    <m/>
    <m/>
  </r>
  <r>
    <n v="256"/>
    <d v="2020-04-30T14:16:05"/>
    <d v="2020-04-30T14:23:16"/>
    <s v="anonymous"/>
    <m/>
    <m/>
    <m/>
    <m/>
    <x v="0"/>
    <m/>
    <m/>
    <x v="0"/>
    <m/>
    <m/>
    <m/>
    <m/>
    <m/>
    <s v="Laptop;Smartphone;"/>
    <m/>
    <m/>
    <s v="No"/>
    <m/>
    <m/>
    <s v="Personal assets"/>
    <m/>
    <m/>
    <m/>
    <m/>
    <m/>
    <s v="Password protec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s v="None;"/>
    <m/>
    <m/>
    <m/>
    <m/>
    <m/>
    <m/>
    <m/>
    <s v="Disagree"/>
    <m/>
    <m/>
    <s v="Disagree"/>
    <m/>
    <m/>
    <s v="Disagree"/>
    <m/>
    <m/>
    <s v="Strongly agree"/>
    <m/>
    <m/>
    <s v="Strongly agree"/>
    <m/>
    <m/>
    <s v="Strongly agree"/>
    <m/>
    <m/>
    <s v="Strongly agree"/>
    <m/>
    <m/>
    <x v="1"/>
    <m/>
    <m/>
    <x v="0"/>
    <m/>
    <m/>
    <x v="0"/>
    <m/>
    <m/>
    <x v="0"/>
    <m/>
    <m/>
    <x v="1"/>
    <m/>
    <m/>
    <m/>
    <m/>
    <m/>
  </r>
  <r>
    <n v="257"/>
    <d v="2020-04-30T14:28:49"/>
    <d v="2020-04-30T14:33:04"/>
    <s v="anonymous"/>
    <m/>
    <m/>
    <m/>
    <m/>
    <x v="0"/>
    <m/>
    <m/>
    <x v="0"/>
    <m/>
    <m/>
    <m/>
    <m/>
    <m/>
    <s v="Laptop;"/>
    <m/>
    <m/>
    <s v="No"/>
    <m/>
    <m/>
    <s v="Personal assets"/>
    <m/>
    <m/>
    <m/>
    <m/>
    <m/>
    <s v="Password protection;Two-factor authentication;"/>
    <m/>
    <m/>
    <s v="Using VPN "/>
    <m/>
    <m/>
    <m/>
    <m/>
    <m/>
    <s v="Yes"/>
    <m/>
    <m/>
    <s v="Online training program;Instructions available to the corporate portal or website;"/>
    <m/>
    <m/>
    <s v="Yes"/>
    <m/>
    <m/>
    <s v="Scheduling;Real-time chatting;Teleconferencing;"/>
    <m/>
    <m/>
    <s v="None;"/>
    <m/>
    <m/>
    <m/>
    <m/>
    <m/>
    <m/>
    <m/>
    <s v="Disagree"/>
    <m/>
    <m/>
    <s v="Disagree"/>
    <m/>
    <m/>
    <s v="Strongly disagree"/>
    <m/>
    <m/>
    <s v="Agree"/>
    <m/>
    <m/>
    <s v="Undecided"/>
    <m/>
    <m/>
    <s v="Undecided"/>
    <m/>
    <m/>
    <s v="Agree"/>
    <m/>
    <m/>
    <x v="0"/>
    <m/>
    <m/>
    <x v="0"/>
    <m/>
    <m/>
    <x v="7"/>
    <m/>
    <m/>
    <x v="0"/>
    <m/>
    <m/>
    <x v="3"/>
    <m/>
    <m/>
    <m/>
    <m/>
    <m/>
  </r>
  <r>
    <n v="258"/>
    <d v="2020-04-30T15:14:59"/>
    <d v="2020-04-30T15:18:07"/>
    <s v="anonymous"/>
    <m/>
    <m/>
    <m/>
    <m/>
    <x v="0"/>
    <m/>
    <m/>
    <x v="0"/>
    <m/>
    <m/>
    <m/>
    <m/>
    <m/>
    <s v="Laptop;"/>
    <m/>
    <m/>
    <s v="No"/>
    <m/>
    <m/>
    <s v="Personal assets"/>
    <m/>
    <m/>
    <m/>
    <m/>
    <m/>
    <s v="Password protection;Two-factor authentication;Automatic screen lock;Antivirus software installed;Antispam software installed;"/>
    <m/>
    <m/>
    <s v="Using 3rd party cloud solutions (e.g. G Cloud, Microsoft 365)"/>
    <m/>
    <m/>
    <m/>
    <m/>
    <m/>
    <s v="No"/>
    <m/>
    <m/>
    <m/>
    <m/>
    <m/>
    <s v="No"/>
    <m/>
    <m/>
    <m/>
    <m/>
    <m/>
    <s v="None;"/>
    <m/>
    <m/>
    <s v="None"/>
    <m/>
    <m/>
    <m/>
    <m/>
    <s v="Agree"/>
    <m/>
    <m/>
    <s v="Undecided"/>
    <m/>
    <m/>
    <s v="Undecided"/>
    <m/>
    <m/>
    <s v="Agree"/>
    <m/>
    <m/>
    <s v="Disagree"/>
    <m/>
    <m/>
    <s v="Agree"/>
    <m/>
    <m/>
    <s v="Undecided"/>
    <m/>
    <m/>
    <x v="0"/>
    <m/>
    <m/>
    <x v="0"/>
    <m/>
    <m/>
    <x v="0"/>
    <m/>
    <m/>
    <x v="0"/>
    <m/>
    <m/>
    <x v="0"/>
    <m/>
    <m/>
    <m/>
    <m/>
    <m/>
  </r>
  <r>
    <n v="259"/>
    <d v="2020-04-30T19:17:54"/>
    <d v="2020-04-30T19:20:24"/>
    <s v="anonymous"/>
    <m/>
    <m/>
    <m/>
    <m/>
    <x v="0"/>
    <m/>
    <m/>
    <x v="1"/>
    <m/>
    <m/>
    <s v="don't share password, isolate when working, use VPN"/>
    <m/>
    <m/>
    <s v="Laptop;"/>
    <m/>
    <m/>
    <s v="No"/>
    <m/>
    <m/>
    <s v="Corporate assets"/>
    <m/>
    <m/>
    <s v="No"/>
    <m/>
    <m/>
    <s v="Password protection;Antivirus software installed;Antispam software installed;"/>
    <m/>
    <m/>
    <s v="Using VPN "/>
    <m/>
    <m/>
    <m/>
    <m/>
    <m/>
    <s v="No"/>
    <m/>
    <m/>
    <m/>
    <m/>
    <m/>
    <s v="No"/>
    <m/>
    <m/>
    <m/>
    <m/>
    <m/>
    <s v="Phishing;"/>
    <m/>
    <m/>
    <m/>
    <m/>
    <m/>
    <m/>
    <m/>
    <s v="Strongly disagree"/>
    <m/>
    <m/>
    <s v="Strongly disagree"/>
    <m/>
    <m/>
    <s v="Agree"/>
    <m/>
    <m/>
    <s v="Undecided"/>
    <m/>
    <m/>
    <s v="Disagree"/>
    <m/>
    <m/>
    <s v="Undecided"/>
    <m/>
    <m/>
    <s v="Agree"/>
    <m/>
    <m/>
    <x v="4"/>
    <m/>
    <m/>
    <x v="0"/>
    <m/>
    <m/>
    <x v="4"/>
    <m/>
    <m/>
    <x v="0"/>
    <m/>
    <m/>
    <x v="1"/>
    <m/>
    <m/>
    <m/>
    <m/>
    <m/>
  </r>
  <r>
    <n v="260"/>
    <d v="2020-04-30T19:20:27"/>
    <d v="2020-04-30T19:23:20"/>
    <s v="anonymous"/>
    <m/>
    <m/>
    <m/>
    <m/>
    <x v="1"/>
    <m/>
    <m/>
    <x v="0"/>
    <m/>
    <m/>
    <m/>
    <m/>
    <m/>
    <s v="Desktop;Laptop;Tablet;Smartphone;"/>
    <m/>
    <m/>
    <s v="Yes"/>
    <m/>
    <m/>
    <s v="Personal assets"/>
    <m/>
    <m/>
    <m/>
    <m/>
    <m/>
    <s v="Password protection;Two-factor authentication;Automatic screen lock;Antivirus software installed;Antispam software installed;"/>
    <m/>
    <m/>
    <s v="No Access"/>
    <m/>
    <m/>
    <m/>
    <m/>
    <m/>
    <s v="No"/>
    <m/>
    <m/>
    <m/>
    <m/>
    <m/>
    <s v="No"/>
    <m/>
    <m/>
    <m/>
    <m/>
    <m/>
    <s v="None;"/>
    <m/>
    <m/>
    <m/>
    <m/>
    <m/>
    <m/>
    <m/>
    <s v="Undecided"/>
    <m/>
    <m/>
    <s v="Disagree"/>
    <m/>
    <m/>
    <s v="Strongly disagree"/>
    <m/>
    <m/>
    <s v="Undecided"/>
    <m/>
    <m/>
    <s v="Disagree"/>
    <m/>
    <m/>
    <s v="Undecided"/>
    <m/>
    <m/>
    <s v="Disagree"/>
    <m/>
    <m/>
    <x v="7"/>
    <m/>
    <m/>
    <x v="1"/>
    <m/>
    <m/>
    <x v="4"/>
    <m/>
    <m/>
    <x v="0"/>
    <m/>
    <m/>
    <x v="3"/>
    <m/>
    <m/>
    <m/>
    <m/>
    <m/>
  </r>
  <r>
    <n v="261"/>
    <d v="2020-04-30T19:23:22"/>
    <d v="2020-04-30T19:25:22"/>
    <s v="anonymous"/>
    <m/>
    <m/>
    <m/>
    <m/>
    <x v="0"/>
    <m/>
    <m/>
    <x v="1"/>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s v="None;"/>
    <m/>
    <m/>
    <s v="None"/>
    <m/>
    <m/>
    <m/>
    <m/>
    <s v="Strongly agree"/>
    <m/>
    <m/>
    <s v="Agree"/>
    <m/>
    <m/>
    <s v="Agree"/>
    <m/>
    <m/>
    <s v="Disagree"/>
    <m/>
    <m/>
    <s v="Agree"/>
    <m/>
    <m/>
    <s v="Agree"/>
    <m/>
    <m/>
    <s v="Undecided"/>
    <m/>
    <m/>
    <x v="2"/>
    <m/>
    <m/>
    <x v="0"/>
    <m/>
    <m/>
    <x v="4"/>
    <m/>
    <m/>
    <x v="0"/>
    <m/>
    <m/>
    <x v="1"/>
    <m/>
    <m/>
    <m/>
    <m/>
    <m/>
  </r>
  <r>
    <n v="262"/>
    <d v="2020-04-30T19:25:25"/>
    <d v="2020-04-30T19:32:11"/>
    <s v="anonymous"/>
    <m/>
    <m/>
    <m/>
    <m/>
    <x v="0"/>
    <m/>
    <m/>
    <x v="0"/>
    <m/>
    <m/>
    <m/>
    <m/>
    <m/>
    <s v="Desktop;Laptop;Tablet;Smartphone;"/>
    <m/>
    <m/>
    <s v="Yes"/>
    <m/>
    <m/>
    <s v="Corporate assets"/>
    <m/>
    <m/>
    <s v="No"/>
    <m/>
    <m/>
    <s v="Password protection;"/>
    <m/>
    <m/>
    <s v="Using 3rd party cloud solutions (e.g. G Cloud, Microsoft 365)"/>
    <m/>
    <m/>
    <m/>
    <m/>
    <m/>
    <s v="No"/>
    <m/>
    <m/>
    <m/>
    <m/>
    <m/>
    <s v="No"/>
    <m/>
    <m/>
    <m/>
    <m/>
    <m/>
    <s v="None;"/>
    <m/>
    <m/>
    <m/>
    <m/>
    <m/>
    <m/>
    <m/>
    <s v="Undecided"/>
    <m/>
    <m/>
    <s v="Undecided"/>
    <m/>
    <m/>
    <s v="Agree"/>
    <m/>
    <m/>
    <s v="Undecided"/>
    <m/>
    <m/>
    <s v="Disagree"/>
    <m/>
    <m/>
    <s v="Undecided"/>
    <m/>
    <m/>
    <s v="Agree"/>
    <m/>
    <m/>
    <x v="5"/>
    <m/>
    <m/>
    <x v="3"/>
    <m/>
    <m/>
    <x v="4"/>
    <m/>
    <m/>
    <x v="0"/>
    <m/>
    <m/>
    <x v="2"/>
    <m/>
    <m/>
    <m/>
    <m/>
    <m/>
  </r>
  <r>
    <n v="263"/>
    <d v="2020-04-30T19:32:14"/>
    <d v="2020-04-30T19:33:20"/>
    <s v="anonymous"/>
    <m/>
    <m/>
    <m/>
    <m/>
    <x v="0"/>
    <m/>
    <m/>
    <x v="0"/>
    <m/>
    <m/>
    <m/>
    <m/>
    <m/>
    <s v="Laptop;"/>
    <m/>
    <m/>
    <s v="No"/>
    <m/>
    <m/>
    <s v="Corporate assets"/>
    <m/>
    <m/>
    <s v="No"/>
    <m/>
    <m/>
    <s v="Password protection;"/>
    <m/>
    <m/>
    <s v="Direct access"/>
    <m/>
    <m/>
    <m/>
    <m/>
    <m/>
    <s v="No"/>
    <m/>
    <m/>
    <m/>
    <m/>
    <m/>
    <s v="No"/>
    <m/>
    <m/>
    <m/>
    <m/>
    <m/>
    <s v="None;"/>
    <m/>
    <m/>
    <m/>
    <m/>
    <m/>
    <m/>
    <m/>
    <s v="Strongly agree"/>
    <m/>
    <m/>
    <s v="Strongly agree"/>
    <m/>
    <m/>
    <s v="Strongly disagree"/>
    <m/>
    <m/>
    <s v="Agree"/>
    <m/>
    <m/>
    <s v="Strongly agree"/>
    <m/>
    <m/>
    <s v="Strongly agree"/>
    <m/>
    <m/>
    <s v="Strongly agree"/>
    <m/>
    <m/>
    <x v="4"/>
    <m/>
    <m/>
    <x v="0"/>
    <m/>
    <m/>
    <x v="4"/>
    <m/>
    <m/>
    <x v="0"/>
    <m/>
    <m/>
    <x v="1"/>
    <m/>
    <m/>
    <m/>
    <m/>
    <m/>
  </r>
  <r>
    <n v="264"/>
    <d v="2020-04-30T19:33:21"/>
    <d v="2020-04-30T19:35:19"/>
    <s v="anonymous"/>
    <m/>
    <m/>
    <m/>
    <m/>
    <x v="0"/>
    <m/>
    <m/>
    <x v="0"/>
    <m/>
    <m/>
    <m/>
    <m/>
    <m/>
    <s v="Desktop;Laptop;"/>
    <m/>
    <m/>
    <s v="No"/>
    <m/>
    <m/>
    <s v="Personal assets"/>
    <m/>
    <m/>
    <m/>
    <m/>
    <m/>
    <s v="None of the above;"/>
    <m/>
    <m/>
    <s v="No Access"/>
    <m/>
    <m/>
    <m/>
    <m/>
    <m/>
    <s v="No"/>
    <m/>
    <m/>
    <m/>
    <m/>
    <m/>
    <s v="Yes"/>
    <m/>
    <m/>
    <s v="Document management;Teleconferencing;"/>
    <m/>
    <m/>
    <s v="Phishing;Ransomware;Spyware/Virus infection;"/>
    <m/>
    <m/>
    <m/>
    <m/>
    <m/>
    <m/>
    <m/>
    <s v="Agree"/>
    <m/>
    <m/>
    <s v="Agree"/>
    <m/>
    <m/>
    <s v="Agree"/>
    <m/>
    <m/>
    <s v="Disagree"/>
    <m/>
    <m/>
    <s v="Strongly disagree"/>
    <m/>
    <m/>
    <s v="Strongly disagree"/>
    <m/>
    <m/>
    <s v="Strongly disagree"/>
    <m/>
    <m/>
    <x v="4"/>
    <m/>
    <m/>
    <x v="3"/>
    <m/>
    <m/>
    <x v="4"/>
    <m/>
    <m/>
    <x v="0"/>
    <m/>
    <m/>
    <x v="2"/>
    <m/>
    <m/>
    <m/>
    <m/>
    <m/>
  </r>
  <r>
    <n v="265"/>
    <d v="2020-04-30T19:43:02"/>
    <d v="2020-04-30T19:47:39"/>
    <s v="anonymous"/>
    <m/>
    <m/>
    <m/>
    <m/>
    <x v="0"/>
    <m/>
    <m/>
    <x v="0"/>
    <m/>
    <m/>
    <m/>
    <m/>
    <m/>
    <s v="Desktop;Laptop;"/>
    <m/>
    <m/>
    <s v="No"/>
    <m/>
    <m/>
    <s v="Personal assets"/>
    <m/>
    <m/>
    <m/>
    <m/>
    <m/>
    <s v="Password protection;Automatic screen lock;Hard disk encryption;"/>
    <m/>
    <m/>
    <s v="Using VPN "/>
    <m/>
    <m/>
    <m/>
    <m/>
    <m/>
    <s v="No"/>
    <m/>
    <m/>
    <m/>
    <m/>
    <m/>
    <s v="No"/>
    <m/>
    <m/>
    <m/>
    <m/>
    <m/>
    <s v="None;"/>
    <m/>
    <m/>
    <m/>
    <m/>
    <m/>
    <m/>
    <m/>
    <s v="Agree"/>
    <m/>
    <m/>
    <s v="Strongly agree"/>
    <m/>
    <m/>
    <s v="Agree"/>
    <m/>
    <m/>
    <s v="Agree"/>
    <m/>
    <m/>
    <s v="Agree"/>
    <m/>
    <m/>
    <s v="Agree"/>
    <m/>
    <m/>
    <s v="Strongly agree"/>
    <m/>
    <m/>
    <x v="1"/>
    <m/>
    <m/>
    <x v="1"/>
    <m/>
    <m/>
    <x v="5"/>
    <m/>
    <m/>
    <x v="30"/>
    <m/>
    <m/>
    <x v="3"/>
    <m/>
    <m/>
    <m/>
    <m/>
    <m/>
  </r>
  <r>
    <n v="266"/>
    <d v="2020-05-02T15:19:56"/>
    <d v="2020-05-02T15:24:01"/>
    <s v="anonymous"/>
    <m/>
    <m/>
    <m/>
    <m/>
    <x v="1"/>
    <m/>
    <m/>
    <x v="0"/>
    <m/>
    <m/>
    <m/>
    <m/>
    <m/>
    <s v="Laptop;"/>
    <m/>
    <m/>
    <s v="No"/>
    <m/>
    <m/>
    <s v="Personal assets"/>
    <m/>
    <m/>
    <m/>
    <m/>
    <m/>
    <s v="Password protection;Two-factor authentication;"/>
    <m/>
    <m/>
    <s v="Direct access"/>
    <m/>
    <m/>
    <m/>
    <m/>
    <m/>
    <s v="No"/>
    <m/>
    <m/>
    <m/>
    <m/>
    <m/>
    <s v="No"/>
    <m/>
    <m/>
    <m/>
    <m/>
    <m/>
    <s v="None;"/>
    <m/>
    <m/>
    <m/>
    <m/>
    <m/>
    <m/>
    <m/>
    <s v="Strongly agree"/>
    <m/>
    <m/>
    <s v="Disagree"/>
    <m/>
    <m/>
    <s v="Disagree"/>
    <m/>
    <m/>
    <s v="Strongly agree"/>
    <m/>
    <m/>
    <s v="Disagree"/>
    <m/>
    <m/>
    <s v="Strongly agree"/>
    <m/>
    <m/>
    <s v="Agree"/>
    <m/>
    <m/>
    <x v="0"/>
    <m/>
    <m/>
    <x v="2"/>
    <m/>
    <m/>
    <x v="4"/>
    <m/>
    <m/>
    <x v="0"/>
    <m/>
    <m/>
    <x v="3"/>
    <m/>
    <m/>
    <m/>
    <m/>
    <m/>
  </r>
  <r>
    <n v="267"/>
    <d v="2020-05-02T15:24:35"/>
    <d v="2020-05-02T15:26:29"/>
    <s v="anonymous"/>
    <m/>
    <m/>
    <m/>
    <m/>
    <x v="0"/>
    <m/>
    <m/>
    <x v="0"/>
    <m/>
    <m/>
    <m/>
    <m/>
    <m/>
    <s v="Laptop;"/>
    <m/>
    <m/>
    <s v="No"/>
    <m/>
    <m/>
    <s v="Personal assets"/>
    <m/>
    <m/>
    <m/>
    <m/>
    <m/>
    <s v="Two-factor authentication;"/>
    <m/>
    <m/>
    <s v="No Access"/>
    <m/>
    <m/>
    <m/>
    <m/>
    <m/>
    <s v="No"/>
    <m/>
    <m/>
    <m/>
    <m/>
    <m/>
    <s v="No"/>
    <m/>
    <m/>
    <m/>
    <m/>
    <m/>
    <s v="None;"/>
    <m/>
    <m/>
    <m/>
    <m/>
    <m/>
    <m/>
    <m/>
    <s v="Strongly agree"/>
    <m/>
    <m/>
    <s v="Undecided"/>
    <m/>
    <m/>
    <s v="Undecided"/>
    <m/>
    <m/>
    <s v="Undecided"/>
    <m/>
    <m/>
    <s v="Disagree"/>
    <m/>
    <m/>
    <s v="Undecided"/>
    <m/>
    <m/>
    <s v="Strongly agree"/>
    <m/>
    <m/>
    <x v="0"/>
    <m/>
    <m/>
    <x v="0"/>
    <m/>
    <m/>
    <x v="0"/>
    <m/>
    <m/>
    <x v="0"/>
    <m/>
    <m/>
    <x v="3"/>
    <m/>
    <m/>
    <m/>
    <m/>
    <m/>
  </r>
  <r>
    <n v="268"/>
    <d v="2020-05-03T11:51:41"/>
    <d v="2020-05-03T11:57:25"/>
    <s v="anonymous"/>
    <m/>
    <m/>
    <m/>
    <m/>
    <x v="0"/>
    <m/>
    <m/>
    <x v="1"/>
    <m/>
    <m/>
    <s v="Wireless connection not suggested, emails from unknown sources to be reported"/>
    <m/>
    <m/>
    <s v="Laptop;"/>
    <m/>
    <m/>
    <s v="Yes"/>
    <m/>
    <m/>
    <s v="Personal assets"/>
    <m/>
    <m/>
    <m/>
    <m/>
    <m/>
    <s v="Password protection;"/>
    <m/>
    <m/>
    <s v="No Access"/>
    <m/>
    <m/>
    <m/>
    <m/>
    <m/>
    <s v="Yes"/>
    <m/>
    <m/>
    <s v="User manual documentation (distributed in any way);Instructions provided via email;"/>
    <m/>
    <m/>
    <s v="No"/>
    <m/>
    <m/>
    <m/>
    <m/>
    <m/>
    <s v="Phishing;"/>
    <m/>
    <m/>
    <m/>
    <m/>
    <m/>
    <m/>
    <m/>
    <s v="Disagree"/>
    <m/>
    <m/>
    <s v="Disagree"/>
    <m/>
    <m/>
    <s v="Disagree"/>
    <m/>
    <m/>
    <s v="Agree"/>
    <m/>
    <m/>
    <s v="Undecided"/>
    <m/>
    <m/>
    <s v="Agree"/>
    <m/>
    <m/>
    <s v="Disagree"/>
    <m/>
    <m/>
    <x v="2"/>
    <m/>
    <m/>
    <x v="0"/>
    <m/>
    <m/>
    <x v="4"/>
    <m/>
    <m/>
    <x v="0"/>
    <m/>
    <m/>
    <x v="1"/>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5">
  <r>
    <n v="5"/>
    <d v="2020-04-07T16:53:59"/>
    <d v="2020-04-07T16:56:10"/>
    <s v="anonymous"/>
    <m/>
    <m/>
    <m/>
    <m/>
    <x v="0"/>
    <m/>
    <m/>
    <x v="0"/>
    <m/>
    <m/>
    <x v="0"/>
    <m/>
    <m/>
    <x v="0"/>
    <m/>
    <m/>
    <x v="0"/>
    <m/>
    <m/>
    <x v="0"/>
    <m/>
    <m/>
    <x v="0"/>
    <m/>
    <m/>
    <s v="Password protection;Antivirus software installed;Antispam software installed;"/>
    <m/>
    <m/>
    <s v="Remote connection to your workstation (e.g. TeamViewer)"/>
    <m/>
    <m/>
    <m/>
    <m/>
    <m/>
    <s v="No"/>
    <m/>
    <m/>
    <m/>
    <m/>
    <m/>
    <x v="0"/>
    <m/>
    <m/>
    <x v="0"/>
    <m/>
    <m/>
    <x v="0"/>
    <m/>
    <m/>
    <m/>
    <m/>
    <m/>
    <m/>
    <m/>
    <s v="Disagree"/>
    <m/>
    <m/>
    <s v="Undecided"/>
    <m/>
    <m/>
    <s v="Disagree"/>
    <m/>
    <m/>
    <s v="Agree"/>
    <m/>
    <m/>
    <s v="Agree"/>
    <m/>
    <m/>
    <s v="Agree"/>
    <m/>
    <m/>
    <s v="Agree"/>
    <m/>
    <m/>
    <x v="0"/>
    <m/>
    <m/>
    <s v="Master’s degree"/>
    <m/>
    <m/>
    <s v="Education &amp; Research"/>
    <m/>
    <m/>
    <m/>
    <m/>
    <m/>
    <s v="Researcher"/>
    <m/>
    <m/>
    <m/>
    <m/>
    <m/>
  </r>
  <r>
    <n v="6"/>
    <d v="2020-04-07T17:37:30"/>
    <d v="2020-04-07T17:41:50"/>
    <s v="anonymous"/>
    <m/>
    <m/>
    <m/>
    <m/>
    <x v="0"/>
    <m/>
    <m/>
    <x v="0"/>
    <m/>
    <m/>
    <x v="0"/>
    <m/>
    <m/>
    <x v="0"/>
    <m/>
    <m/>
    <x v="0"/>
    <m/>
    <m/>
    <x v="0"/>
    <m/>
    <m/>
    <x v="1"/>
    <m/>
    <m/>
    <s v="Password protection;Antivirus software installed;"/>
    <m/>
    <m/>
    <s v="No special provisions"/>
    <m/>
    <m/>
    <m/>
    <m/>
    <m/>
    <s v="No"/>
    <m/>
    <m/>
    <m/>
    <m/>
    <m/>
    <x v="0"/>
    <m/>
    <m/>
    <x v="0"/>
    <m/>
    <m/>
    <x v="1"/>
    <m/>
    <m/>
    <s v="-"/>
    <m/>
    <m/>
    <m/>
    <m/>
    <s v="Disagree"/>
    <m/>
    <m/>
    <s v="Agree"/>
    <m/>
    <m/>
    <s v="Agree"/>
    <m/>
    <m/>
    <s v="Agree"/>
    <m/>
    <m/>
    <s v="Undecided"/>
    <m/>
    <m/>
    <s v="Agree"/>
    <m/>
    <m/>
    <s v="Agree"/>
    <m/>
    <m/>
    <x v="1"/>
    <m/>
    <m/>
    <s v="Doctorate degree"/>
    <m/>
    <m/>
    <s v="Education &amp; Research"/>
    <m/>
    <m/>
    <m/>
    <m/>
    <m/>
    <s v="Researcher"/>
    <m/>
    <m/>
    <s v="-"/>
    <m/>
    <m/>
  </r>
  <r>
    <n v="7"/>
    <d v="2020-04-08T14:16:24"/>
    <d v="2020-04-08T14:19:31"/>
    <s v="anonymous"/>
    <m/>
    <m/>
    <m/>
    <m/>
    <x v="0"/>
    <m/>
    <m/>
    <x v="0"/>
    <m/>
    <m/>
    <x v="0"/>
    <m/>
    <m/>
    <x v="1"/>
    <m/>
    <m/>
    <x v="0"/>
    <m/>
    <m/>
    <x v="1"/>
    <m/>
    <m/>
    <x v="2"/>
    <m/>
    <m/>
    <s v="Password protection;Antivirus software installed;"/>
    <m/>
    <m/>
    <s v="No special provisions"/>
    <m/>
    <m/>
    <m/>
    <m/>
    <m/>
    <s v="No"/>
    <m/>
    <m/>
    <m/>
    <m/>
    <m/>
    <x v="1"/>
    <m/>
    <m/>
    <x v="1"/>
    <m/>
    <m/>
    <x v="2"/>
    <m/>
    <m/>
    <m/>
    <m/>
    <m/>
    <m/>
    <m/>
    <s v="Agree"/>
    <m/>
    <m/>
    <s v="Agree"/>
    <m/>
    <m/>
    <s v="Agree"/>
    <m/>
    <m/>
    <s v="Strongly agree"/>
    <m/>
    <m/>
    <s v="Strongly agree"/>
    <m/>
    <m/>
    <s v="Strongly agree"/>
    <m/>
    <m/>
    <s v="Strongly agree"/>
    <m/>
    <m/>
    <x v="2"/>
    <m/>
    <m/>
    <s v="Doctorate degree"/>
    <m/>
    <m/>
    <s v="Security (cyber)"/>
    <m/>
    <m/>
    <m/>
    <m/>
    <m/>
    <s v="Manager"/>
    <m/>
    <m/>
    <m/>
    <m/>
    <m/>
  </r>
  <r>
    <n v="8"/>
    <d v="2020-04-08T14:17:51"/>
    <d v="2020-04-08T14:19:55"/>
    <s v="anonymous"/>
    <m/>
    <m/>
    <m/>
    <m/>
    <x v="0"/>
    <m/>
    <m/>
    <x v="1"/>
    <m/>
    <m/>
    <x v="0"/>
    <m/>
    <m/>
    <x v="0"/>
    <m/>
    <m/>
    <x v="0"/>
    <m/>
    <m/>
    <x v="0"/>
    <m/>
    <m/>
    <x v="1"/>
    <m/>
    <m/>
    <s v="Password protection;Automatic screen lock;Antivirus software installed;"/>
    <m/>
    <m/>
    <s v="No special provisions"/>
    <m/>
    <m/>
    <m/>
    <m/>
    <m/>
    <s v="No"/>
    <m/>
    <m/>
    <m/>
    <m/>
    <m/>
    <x v="1"/>
    <m/>
    <m/>
    <x v="1"/>
    <m/>
    <m/>
    <x v="1"/>
    <m/>
    <m/>
    <m/>
    <m/>
    <m/>
    <m/>
    <m/>
    <s v="Agree"/>
    <m/>
    <m/>
    <s v="Agree"/>
    <m/>
    <m/>
    <s v="Disagree"/>
    <m/>
    <m/>
    <s v="Agree"/>
    <m/>
    <m/>
    <s v="Agree"/>
    <m/>
    <m/>
    <s v="Undecided"/>
    <m/>
    <m/>
    <s v="Strongly agree"/>
    <m/>
    <m/>
    <x v="0"/>
    <m/>
    <m/>
    <s v="Doctorate degree"/>
    <m/>
    <m/>
    <s v="Education &amp; Research"/>
    <m/>
    <m/>
    <m/>
    <m/>
    <m/>
    <s v="Researcher"/>
    <m/>
    <m/>
    <m/>
    <m/>
    <m/>
  </r>
  <r>
    <n v="9"/>
    <d v="2020-04-08T14:16:45"/>
    <d v="2020-04-08T14:20:02"/>
    <s v="anonymous"/>
    <m/>
    <m/>
    <m/>
    <m/>
    <x v="0"/>
    <m/>
    <m/>
    <x v="1"/>
    <m/>
    <m/>
    <x v="1"/>
    <m/>
    <m/>
    <x v="1"/>
    <m/>
    <m/>
    <x v="0"/>
    <m/>
    <m/>
    <x v="0"/>
    <m/>
    <m/>
    <x v="1"/>
    <m/>
    <m/>
    <s v="Password protection;Antivirus software installed;"/>
    <m/>
    <m/>
    <s v="VPN access"/>
    <m/>
    <m/>
    <m/>
    <m/>
    <m/>
    <s v="No"/>
    <m/>
    <m/>
    <m/>
    <m/>
    <m/>
    <x v="0"/>
    <m/>
    <m/>
    <x v="2"/>
    <m/>
    <m/>
    <x v="1"/>
    <m/>
    <m/>
    <m/>
    <m/>
    <m/>
    <m/>
    <m/>
    <s v="Undecided"/>
    <m/>
    <m/>
    <s v="Agree"/>
    <m/>
    <m/>
    <s v="Agree"/>
    <m/>
    <m/>
    <s v="Strongly agree"/>
    <m/>
    <m/>
    <s v="Strongly agree"/>
    <m/>
    <m/>
    <s v="Agree"/>
    <m/>
    <m/>
    <s v="Strongly agree"/>
    <m/>
    <m/>
    <x v="1"/>
    <m/>
    <m/>
    <s v="Doctorate degree"/>
    <m/>
    <m/>
    <s v="Education &amp; Research"/>
    <m/>
    <m/>
    <m/>
    <m/>
    <m/>
    <s v="IT professional"/>
    <m/>
    <m/>
    <m/>
    <m/>
    <m/>
  </r>
  <r>
    <n v="10"/>
    <d v="2020-04-08T14:18:12"/>
    <d v="2020-04-08T14:20:52"/>
    <s v="anonymous"/>
    <m/>
    <m/>
    <m/>
    <m/>
    <x v="0"/>
    <m/>
    <m/>
    <x v="0"/>
    <m/>
    <m/>
    <x v="0"/>
    <m/>
    <m/>
    <x v="0"/>
    <m/>
    <m/>
    <x v="0"/>
    <m/>
    <m/>
    <x v="0"/>
    <m/>
    <m/>
    <x v="3"/>
    <m/>
    <m/>
    <s v="Password protection;Automatic screen lock;Antivirus software installed;"/>
    <m/>
    <m/>
    <s v="No special provisions"/>
    <m/>
    <m/>
    <m/>
    <m/>
    <m/>
    <s v="No"/>
    <m/>
    <m/>
    <m/>
    <m/>
    <m/>
    <x v="1"/>
    <m/>
    <m/>
    <x v="1"/>
    <m/>
    <m/>
    <x v="1"/>
    <m/>
    <m/>
    <m/>
    <m/>
    <m/>
    <m/>
    <m/>
    <s v="Disagree"/>
    <m/>
    <m/>
    <s v="Strongly disagree"/>
    <m/>
    <m/>
    <s v="Undecided"/>
    <m/>
    <m/>
    <s v="Strongly agree"/>
    <m/>
    <m/>
    <s v="Strongly agree"/>
    <m/>
    <m/>
    <s v="Strongly agree"/>
    <m/>
    <m/>
    <s v="Strongly agree"/>
    <m/>
    <m/>
    <x v="3"/>
    <m/>
    <m/>
    <s v="High school graduate, diploma or the equivalent"/>
    <m/>
    <m/>
    <s v="EPES (Electrical Power &amp; Energy Systems)"/>
    <m/>
    <m/>
    <m/>
    <m/>
    <m/>
    <s v="Other"/>
    <m/>
    <m/>
    <m/>
    <m/>
    <m/>
  </r>
  <r>
    <n v="11"/>
    <d v="2020-04-08T14:20:15"/>
    <d v="2020-04-08T14:22:51"/>
    <s v="anonymous"/>
    <m/>
    <m/>
    <m/>
    <m/>
    <x v="0"/>
    <m/>
    <m/>
    <x v="0"/>
    <m/>
    <m/>
    <x v="0"/>
    <m/>
    <m/>
    <x v="0"/>
    <m/>
    <m/>
    <x v="1"/>
    <m/>
    <m/>
    <x v="1"/>
    <m/>
    <m/>
    <x v="2"/>
    <m/>
    <m/>
    <s v="Password protection;Automatic screen lock;Antivirus software installed;Antispam software installed;"/>
    <m/>
    <m/>
    <s v="Direct access"/>
    <m/>
    <m/>
    <m/>
    <m/>
    <m/>
    <s v="No"/>
    <m/>
    <m/>
    <m/>
    <m/>
    <m/>
    <x v="0"/>
    <m/>
    <m/>
    <x v="3"/>
    <m/>
    <m/>
    <x v="1"/>
    <m/>
    <m/>
    <m/>
    <m/>
    <m/>
    <m/>
    <m/>
    <s v="Agree"/>
    <m/>
    <m/>
    <s v="Undecided"/>
    <m/>
    <m/>
    <s v="Strongly agree"/>
    <m/>
    <m/>
    <s v="Strongly agree"/>
    <m/>
    <m/>
    <s v="Strongly agree"/>
    <m/>
    <m/>
    <s v="Strongly agree"/>
    <m/>
    <m/>
    <s v="Strongly agree"/>
    <m/>
    <m/>
    <x v="1"/>
    <m/>
    <m/>
    <s v="Master’s degree"/>
    <m/>
    <m/>
    <s v="Education &amp; Research"/>
    <m/>
    <m/>
    <m/>
    <m/>
    <m/>
    <s v="Security professional"/>
    <m/>
    <m/>
    <m/>
    <m/>
    <m/>
  </r>
  <r>
    <n v="12"/>
    <d v="2020-04-08T14:30:52"/>
    <d v="2020-04-08T14:33:59"/>
    <s v="anonymous"/>
    <m/>
    <m/>
    <m/>
    <m/>
    <x v="0"/>
    <m/>
    <m/>
    <x v="0"/>
    <m/>
    <m/>
    <x v="0"/>
    <m/>
    <m/>
    <x v="1"/>
    <m/>
    <m/>
    <x v="0"/>
    <m/>
    <m/>
    <x v="0"/>
    <m/>
    <m/>
    <x v="0"/>
    <m/>
    <m/>
    <s v="Password protection;Two-factor authentication;Automatic screen lock;Antivirus software installed;"/>
    <m/>
    <m/>
    <s v="Direct access"/>
    <m/>
    <m/>
    <m/>
    <m/>
    <m/>
    <s v="Yes"/>
    <m/>
    <m/>
    <s v="Instructions provided via email;"/>
    <m/>
    <m/>
    <x v="0"/>
    <m/>
    <m/>
    <x v="4"/>
    <m/>
    <m/>
    <x v="3"/>
    <m/>
    <m/>
    <m/>
    <m/>
    <m/>
    <m/>
    <m/>
    <s v="Disagree"/>
    <m/>
    <m/>
    <s v="Disagree"/>
    <m/>
    <m/>
    <s v="Disagree"/>
    <m/>
    <m/>
    <s v="Agree"/>
    <m/>
    <m/>
    <s v="Agree"/>
    <m/>
    <m/>
    <s v="Agree"/>
    <m/>
    <m/>
    <s v="Agree"/>
    <m/>
    <m/>
    <x v="2"/>
    <m/>
    <m/>
    <s v="Doctorate degree"/>
    <m/>
    <m/>
    <s v="Education &amp; Research"/>
    <m/>
    <m/>
    <m/>
    <m/>
    <m/>
    <s v="Manager"/>
    <m/>
    <m/>
    <m/>
    <m/>
    <m/>
  </r>
  <r>
    <n v="13"/>
    <d v="2020-04-08T14:31:03"/>
    <d v="2020-04-08T14:35:01"/>
    <s v="anonymous"/>
    <m/>
    <m/>
    <m/>
    <m/>
    <x v="0"/>
    <m/>
    <m/>
    <x v="0"/>
    <m/>
    <m/>
    <x v="0"/>
    <m/>
    <m/>
    <x v="1"/>
    <m/>
    <m/>
    <x v="1"/>
    <m/>
    <m/>
    <x v="0"/>
    <m/>
    <m/>
    <x v="1"/>
    <m/>
    <m/>
    <s v="Password protection;Automatic screen lock;Antivirus software installed;Antispam software installed;"/>
    <m/>
    <m/>
    <s v="Direct access"/>
    <m/>
    <m/>
    <m/>
    <m/>
    <m/>
    <s v="No"/>
    <m/>
    <m/>
    <m/>
    <m/>
    <m/>
    <x v="0"/>
    <m/>
    <m/>
    <x v="2"/>
    <m/>
    <m/>
    <x v="1"/>
    <m/>
    <m/>
    <m/>
    <m/>
    <m/>
    <m/>
    <m/>
    <s v="Undecided"/>
    <m/>
    <m/>
    <s v="Undecided"/>
    <m/>
    <m/>
    <s v="Disagree"/>
    <m/>
    <m/>
    <s v="Agree"/>
    <m/>
    <m/>
    <s v="Agree"/>
    <m/>
    <m/>
    <s v="Agree"/>
    <m/>
    <m/>
    <s v="Strongly agree"/>
    <m/>
    <m/>
    <x v="1"/>
    <m/>
    <m/>
    <s v="Doctorate degree"/>
    <m/>
    <m/>
    <s v="Education &amp; Research"/>
    <m/>
    <m/>
    <m/>
    <m/>
    <m/>
    <s v="Manager"/>
    <m/>
    <m/>
    <m/>
    <m/>
    <m/>
  </r>
  <r>
    <n v="14"/>
    <d v="2020-04-08T14:45:53"/>
    <d v="2020-04-08T14:49:32"/>
    <s v="anonymous"/>
    <m/>
    <m/>
    <m/>
    <m/>
    <x v="0"/>
    <m/>
    <m/>
    <x v="0"/>
    <m/>
    <m/>
    <x v="0"/>
    <m/>
    <m/>
    <x v="0"/>
    <m/>
    <m/>
    <x v="0"/>
    <m/>
    <m/>
    <x v="1"/>
    <m/>
    <m/>
    <x v="2"/>
    <m/>
    <m/>
    <s v="Password protection;"/>
    <m/>
    <m/>
    <s v="Direct access"/>
    <m/>
    <m/>
    <m/>
    <m/>
    <m/>
    <s v="No"/>
    <m/>
    <m/>
    <m/>
    <m/>
    <m/>
    <x v="0"/>
    <m/>
    <m/>
    <x v="2"/>
    <m/>
    <m/>
    <x v="1"/>
    <m/>
    <m/>
    <m/>
    <m/>
    <m/>
    <m/>
    <m/>
    <s v="Strongly agree"/>
    <m/>
    <m/>
    <s v="Strongly agree"/>
    <m/>
    <m/>
    <s v="Agree"/>
    <m/>
    <m/>
    <s v="Agree"/>
    <m/>
    <m/>
    <s v="Undecided"/>
    <m/>
    <m/>
    <s v="Agree"/>
    <m/>
    <m/>
    <s v="Strongly agree"/>
    <m/>
    <m/>
    <x v="3"/>
    <m/>
    <m/>
    <s v="Bachelor’s degree"/>
    <m/>
    <m/>
    <s v="IT (Information Technology)"/>
    <m/>
    <m/>
    <m/>
    <m/>
    <m/>
    <s v="IT professional"/>
    <m/>
    <m/>
    <m/>
    <m/>
    <m/>
  </r>
  <r>
    <n v="15"/>
    <d v="2020-04-08T14:46:29"/>
    <d v="2020-04-08T14:49:59"/>
    <s v="anonymous"/>
    <m/>
    <m/>
    <m/>
    <m/>
    <x v="0"/>
    <m/>
    <m/>
    <x v="0"/>
    <m/>
    <m/>
    <x v="0"/>
    <m/>
    <m/>
    <x v="0"/>
    <m/>
    <m/>
    <x v="0"/>
    <m/>
    <m/>
    <x v="0"/>
    <m/>
    <m/>
    <x v="0"/>
    <m/>
    <m/>
    <s v="Password protection;Antivirus software installed;"/>
    <m/>
    <m/>
    <s v="Using VPN "/>
    <m/>
    <m/>
    <m/>
    <m/>
    <m/>
    <s v="No"/>
    <m/>
    <m/>
    <m/>
    <m/>
    <m/>
    <x v="0"/>
    <m/>
    <m/>
    <x v="5"/>
    <m/>
    <m/>
    <x v="2"/>
    <m/>
    <m/>
    <m/>
    <m/>
    <m/>
    <m/>
    <m/>
    <s v="Agree"/>
    <m/>
    <m/>
    <s v="Strongly agree"/>
    <m/>
    <m/>
    <s v="Undecided"/>
    <m/>
    <m/>
    <s v="Agree"/>
    <m/>
    <m/>
    <s v="Agree"/>
    <m/>
    <m/>
    <s v="Strongly agree"/>
    <m/>
    <m/>
    <s v="Strongly agree"/>
    <m/>
    <m/>
    <x v="1"/>
    <m/>
    <m/>
    <s v="Doctorate degree"/>
    <m/>
    <m/>
    <s v="Education &amp; Research"/>
    <m/>
    <m/>
    <m/>
    <m/>
    <m/>
    <s v="Researcher"/>
    <m/>
    <m/>
    <m/>
    <m/>
    <m/>
  </r>
  <r>
    <n v="16"/>
    <d v="2020-04-08T14:49:40"/>
    <d v="2020-04-08T14:53:46"/>
    <s v="anonymous"/>
    <m/>
    <m/>
    <m/>
    <m/>
    <x v="0"/>
    <m/>
    <m/>
    <x v="0"/>
    <m/>
    <m/>
    <x v="0"/>
    <m/>
    <m/>
    <x v="0"/>
    <m/>
    <m/>
    <x v="0"/>
    <m/>
    <m/>
    <x v="1"/>
    <m/>
    <m/>
    <x v="2"/>
    <m/>
    <m/>
    <s v="Password protection;Automatic screen lock;Antivirus software installed;"/>
    <m/>
    <m/>
    <s v="Using 3rd party cloud solutions (e.g. G Cloud, Microsoft 365)"/>
    <m/>
    <m/>
    <m/>
    <m/>
    <m/>
    <s v="No"/>
    <m/>
    <m/>
    <m/>
    <m/>
    <m/>
    <x v="0"/>
    <m/>
    <m/>
    <x v="2"/>
    <m/>
    <m/>
    <x v="1"/>
    <m/>
    <m/>
    <m/>
    <m/>
    <m/>
    <m/>
    <m/>
    <s v="Disagree"/>
    <m/>
    <m/>
    <s v="Undecided"/>
    <m/>
    <m/>
    <s v="Undecided"/>
    <m/>
    <m/>
    <s v="Agree"/>
    <m/>
    <m/>
    <s v="Undecided"/>
    <m/>
    <m/>
    <s v="Undecided"/>
    <m/>
    <m/>
    <s v="Agree"/>
    <m/>
    <m/>
    <x v="0"/>
    <m/>
    <m/>
    <s v="Master’s degree"/>
    <m/>
    <m/>
    <s v="IT (Information Technology)"/>
    <m/>
    <m/>
    <m/>
    <m/>
    <m/>
    <s v="IT professional"/>
    <m/>
    <m/>
    <m/>
    <m/>
    <m/>
  </r>
  <r>
    <n v="17"/>
    <d v="2020-04-08T14:47:51"/>
    <d v="2020-04-08T14:53:52"/>
    <s v="anonymous"/>
    <m/>
    <m/>
    <m/>
    <m/>
    <x v="0"/>
    <m/>
    <m/>
    <x v="0"/>
    <m/>
    <m/>
    <x v="0"/>
    <m/>
    <m/>
    <x v="1"/>
    <m/>
    <m/>
    <x v="1"/>
    <m/>
    <m/>
    <x v="1"/>
    <m/>
    <m/>
    <x v="2"/>
    <m/>
    <m/>
    <s v="Password protection;Automatic screen lock;"/>
    <m/>
    <m/>
    <s v="Using VPN "/>
    <m/>
    <m/>
    <m/>
    <m/>
    <m/>
    <s v="No"/>
    <m/>
    <m/>
    <m/>
    <m/>
    <m/>
    <x v="1"/>
    <m/>
    <m/>
    <x v="1"/>
    <m/>
    <m/>
    <x v="1"/>
    <m/>
    <m/>
    <m/>
    <m/>
    <m/>
    <m/>
    <m/>
    <s v="Strongly agree"/>
    <m/>
    <m/>
    <s v="Strongly agree"/>
    <m/>
    <m/>
    <s v="Agree"/>
    <m/>
    <m/>
    <s v="Strongly disagree"/>
    <m/>
    <m/>
    <s v="Agree"/>
    <m/>
    <m/>
    <s v="Undecided"/>
    <m/>
    <m/>
    <s v="Strongly agree"/>
    <m/>
    <m/>
    <x v="1"/>
    <m/>
    <m/>
    <s v="Master’s degree"/>
    <m/>
    <m/>
    <s v="Education &amp; Research"/>
    <m/>
    <m/>
    <m/>
    <m/>
    <m/>
    <s v="IT professional"/>
    <m/>
    <m/>
    <m/>
    <m/>
    <m/>
  </r>
  <r>
    <n v="18"/>
    <d v="2020-04-08T14:57:49"/>
    <d v="2020-04-08T15:00:28"/>
    <s v="anonymous"/>
    <m/>
    <m/>
    <m/>
    <m/>
    <x v="0"/>
    <m/>
    <m/>
    <x v="0"/>
    <m/>
    <m/>
    <x v="0"/>
    <m/>
    <m/>
    <x v="1"/>
    <m/>
    <m/>
    <x v="0"/>
    <m/>
    <m/>
    <x v="0"/>
    <m/>
    <m/>
    <x v="0"/>
    <m/>
    <m/>
    <s v="Automatic screen lock;"/>
    <m/>
    <m/>
    <s v="Using 3rd party cloud solutions (e.g. G Cloud, Microsoft 365)"/>
    <m/>
    <m/>
    <m/>
    <m/>
    <m/>
    <s v="No"/>
    <m/>
    <m/>
    <m/>
    <m/>
    <m/>
    <x v="0"/>
    <m/>
    <m/>
    <x v="2"/>
    <m/>
    <m/>
    <x v="2"/>
    <m/>
    <m/>
    <m/>
    <m/>
    <m/>
    <m/>
    <m/>
    <s v="Undecided"/>
    <m/>
    <m/>
    <s v="Undecided"/>
    <m/>
    <m/>
    <s v="Agree"/>
    <m/>
    <m/>
    <s v="Agree"/>
    <m/>
    <m/>
    <s v="Disagree"/>
    <m/>
    <m/>
    <s v="Agree"/>
    <m/>
    <m/>
    <s v="Agree"/>
    <m/>
    <m/>
    <x v="0"/>
    <m/>
    <m/>
    <s v="Master’s degree"/>
    <m/>
    <m/>
    <s v="Education &amp; Research"/>
    <m/>
    <m/>
    <m/>
    <m/>
    <m/>
    <s v="Researcher"/>
    <m/>
    <m/>
    <m/>
    <m/>
    <m/>
  </r>
  <r>
    <n v="19"/>
    <d v="2020-04-08T15:04:23"/>
    <d v="2020-04-08T15:06:47"/>
    <s v="anonymous"/>
    <m/>
    <m/>
    <m/>
    <m/>
    <x v="0"/>
    <m/>
    <m/>
    <x v="0"/>
    <m/>
    <m/>
    <x v="0"/>
    <m/>
    <m/>
    <x v="0"/>
    <m/>
    <m/>
    <x v="0"/>
    <m/>
    <m/>
    <x v="1"/>
    <m/>
    <m/>
    <x v="2"/>
    <m/>
    <m/>
    <s v="Password protection;"/>
    <m/>
    <m/>
    <s v="Using 3rd party cloud solutions (e.g. G Cloud, Microsoft 365)"/>
    <m/>
    <m/>
    <m/>
    <m/>
    <m/>
    <s v="No"/>
    <m/>
    <m/>
    <m/>
    <m/>
    <m/>
    <x v="1"/>
    <m/>
    <m/>
    <x v="1"/>
    <m/>
    <m/>
    <x v="1"/>
    <m/>
    <m/>
    <m/>
    <m/>
    <m/>
    <m/>
    <m/>
    <s v="Strongly agree"/>
    <m/>
    <m/>
    <s v="Strongly agree"/>
    <m/>
    <m/>
    <s v="Strongly agree"/>
    <m/>
    <m/>
    <s v="Agree"/>
    <m/>
    <m/>
    <s v="Agree"/>
    <m/>
    <m/>
    <s v="Agree"/>
    <m/>
    <m/>
    <s v="Strongly agree"/>
    <m/>
    <m/>
    <x v="0"/>
    <m/>
    <m/>
    <s v="Master’s degree"/>
    <m/>
    <m/>
    <s v="IT (Information Technology)"/>
    <m/>
    <m/>
    <m/>
    <m/>
    <m/>
    <s v="IT professional"/>
    <m/>
    <m/>
    <m/>
    <m/>
    <m/>
  </r>
  <r>
    <n v="20"/>
    <d v="2020-04-08T14:55:12"/>
    <d v="2020-04-08T15:11:04"/>
    <s v="anonymous"/>
    <m/>
    <m/>
    <m/>
    <m/>
    <x v="0"/>
    <m/>
    <m/>
    <x v="1"/>
    <m/>
    <m/>
    <x v="0"/>
    <m/>
    <m/>
    <x v="0"/>
    <m/>
    <m/>
    <x v="0"/>
    <m/>
    <m/>
    <x v="0"/>
    <m/>
    <m/>
    <x v="0"/>
    <m/>
    <m/>
    <s v="Password protection;Antivirus software installed;Antispam software installed;"/>
    <m/>
    <m/>
    <s v="Using VPN "/>
    <m/>
    <m/>
    <m/>
    <m/>
    <m/>
    <s v="No"/>
    <m/>
    <m/>
    <m/>
    <m/>
    <m/>
    <x v="0"/>
    <m/>
    <m/>
    <x v="1"/>
    <m/>
    <m/>
    <x v="1"/>
    <m/>
    <m/>
    <m/>
    <m/>
    <m/>
    <m/>
    <m/>
    <s v="Undecided"/>
    <m/>
    <m/>
    <s v="Agree"/>
    <m/>
    <m/>
    <s v="Agree"/>
    <m/>
    <m/>
    <s v="Strongly agree"/>
    <m/>
    <m/>
    <s v="Undecided"/>
    <m/>
    <m/>
    <s v="Strongly agree"/>
    <m/>
    <m/>
    <s v="Agree"/>
    <m/>
    <m/>
    <x v="1"/>
    <m/>
    <m/>
    <m/>
    <m/>
    <m/>
    <s v="EPES (Electrical Power &amp; Energy Systems)"/>
    <m/>
    <m/>
    <m/>
    <m/>
    <m/>
    <s v="Other"/>
    <m/>
    <m/>
    <m/>
    <m/>
    <m/>
  </r>
  <r>
    <n v="21"/>
    <d v="2020-04-08T14:46:32"/>
    <d v="2020-04-08T15:11:28"/>
    <s v="anonymous"/>
    <m/>
    <m/>
    <m/>
    <m/>
    <x v="0"/>
    <m/>
    <m/>
    <x v="0"/>
    <m/>
    <m/>
    <x v="0"/>
    <m/>
    <m/>
    <x v="0"/>
    <m/>
    <m/>
    <x v="0"/>
    <m/>
    <m/>
    <x v="1"/>
    <m/>
    <m/>
    <x v="2"/>
    <m/>
    <m/>
    <s v="Password protection;Automatic screen lock;Hard disk encryption;Antivirus software installed;Antispam software installed;"/>
    <m/>
    <m/>
    <s v="Using 3rd party cloud solutions (e.g. G Cloud, Microsoft 365)"/>
    <m/>
    <m/>
    <m/>
    <m/>
    <m/>
    <s v="No"/>
    <m/>
    <m/>
    <m/>
    <m/>
    <m/>
    <x v="0"/>
    <m/>
    <m/>
    <x v="2"/>
    <m/>
    <m/>
    <x v="1"/>
    <m/>
    <m/>
    <m/>
    <m/>
    <m/>
    <m/>
    <m/>
    <s v="Undecided"/>
    <m/>
    <m/>
    <s v="Undecided"/>
    <m/>
    <m/>
    <s v="Strongly agree"/>
    <m/>
    <m/>
    <s v="Strongly agree"/>
    <m/>
    <m/>
    <s v="Agree"/>
    <m/>
    <m/>
    <s v="Strongly agree"/>
    <m/>
    <m/>
    <s v="Strongly agree"/>
    <m/>
    <m/>
    <x v="0"/>
    <m/>
    <m/>
    <s v="Master’s degree"/>
    <m/>
    <m/>
    <s v="Education &amp; Research"/>
    <m/>
    <m/>
    <m/>
    <m/>
    <m/>
    <s v="Researcher"/>
    <m/>
    <m/>
    <m/>
    <m/>
    <m/>
  </r>
  <r>
    <n v="22"/>
    <d v="2020-04-08T15:16:36"/>
    <d v="2020-04-08T15:19:12"/>
    <s v="anonymous"/>
    <m/>
    <m/>
    <m/>
    <m/>
    <x v="1"/>
    <m/>
    <m/>
    <x v="0"/>
    <m/>
    <m/>
    <x v="0"/>
    <m/>
    <m/>
    <x v="0"/>
    <m/>
    <m/>
    <x v="0"/>
    <m/>
    <m/>
    <x v="0"/>
    <m/>
    <m/>
    <x v="0"/>
    <m/>
    <m/>
    <s v="Password protection;Antivirus software installed;"/>
    <m/>
    <m/>
    <s v="Using VPN "/>
    <m/>
    <m/>
    <m/>
    <m/>
    <m/>
    <s v="Yes"/>
    <m/>
    <m/>
    <s v="Nothing of the above;"/>
    <m/>
    <m/>
    <x v="1"/>
    <m/>
    <m/>
    <x v="1"/>
    <m/>
    <m/>
    <x v="1"/>
    <m/>
    <m/>
    <m/>
    <m/>
    <m/>
    <m/>
    <m/>
    <s v="Strongly disagree"/>
    <m/>
    <m/>
    <s v="Strongly disagree"/>
    <m/>
    <m/>
    <s v="Strongly disagree"/>
    <m/>
    <m/>
    <s v="Strongly disagree"/>
    <m/>
    <m/>
    <s v="Disagree"/>
    <m/>
    <m/>
    <s v="Undecided"/>
    <m/>
    <m/>
    <s v="Undecided"/>
    <m/>
    <m/>
    <x v="1"/>
    <m/>
    <m/>
    <s v="Master’s degree"/>
    <m/>
    <m/>
    <s v="Banking &amp; Financial"/>
    <m/>
    <m/>
    <m/>
    <m/>
    <m/>
    <s v="IT professional"/>
    <m/>
    <m/>
    <m/>
    <m/>
    <m/>
  </r>
  <r>
    <n v="23"/>
    <d v="2020-04-08T15:17:27"/>
    <d v="2020-04-08T15:22:30"/>
    <s v="anonymous"/>
    <m/>
    <m/>
    <m/>
    <m/>
    <x v="0"/>
    <m/>
    <m/>
    <x v="0"/>
    <m/>
    <m/>
    <x v="0"/>
    <m/>
    <m/>
    <x v="0"/>
    <m/>
    <m/>
    <x v="0"/>
    <m/>
    <m/>
    <x v="0"/>
    <m/>
    <m/>
    <x v="3"/>
    <m/>
    <m/>
    <s v="Password protection;Automatic screen lock;Antivirus software installed;Antispam software installed;"/>
    <m/>
    <m/>
    <s v="Using VPN "/>
    <m/>
    <m/>
    <m/>
    <m/>
    <m/>
    <s v="No"/>
    <m/>
    <m/>
    <m/>
    <m/>
    <m/>
    <x v="0"/>
    <m/>
    <m/>
    <x v="6"/>
    <m/>
    <m/>
    <x v="1"/>
    <m/>
    <m/>
    <m/>
    <m/>
    <m/>
    <m/>
    <m/>
    <s v="Undecided"/>
    <m/>
    <m/>
    <s v="Agree"/>
    <m/>
    <m/>
    <s v="Agree"/>
    <m/>
    <m/>
    <s v="Strongly agree"/>
    <m/>
    <m/>
    <s v="Agree"/>
    <m/>
    <m/>
    <s v="Strongly agree"/>
    <m/>
    <m/>
    <s v="Strongly agree"/>
    <m/>
    <m/>
    <x v="2"/>
    <m/>
    <m/>
    <s v="Master’s degree"/>
    <m/>
    <m/>
    <s v="Other"/>
    <m/>
    <m/>
    <s v="Consulting "/>
    <m/>
    <m/>
    <s v="Manager"/>
    <m/>
    <m/>
    <m/>
    <m/>
    <m/>
  </r>
  <r>
    <n v="24"/>
    <d v="2020-04-08T15:21:58"/>
    <d v="2020-04-08T15:23:41"/>
    <s v="anonymous"/>
    <m/>
    <m/>
    <m/>
    <m/>
    <x v="1"/>
    <m/>
    <m/>
    <x v="0"/>
    <m/>
    <m/>
    <x v="0"/>
    <m/>
    <m/>
    <x v="2"/>
    <m/>
    <m/>
    <x v="1"/>
    <m/>
    <m/>
    <x v="0"/>
    <m/>
    <m/>
    <x v="1"/>
    <m/>
    <m/>
    <s v="Password protection;Antivirus software installed;"/>
    <m/>
    <m/>
    <s v="No Access"/>
    <m/>
    <m/>
    <m/>
    <m/>
    <m/>
    <s v="No"/>
    <m/>
    <m/>
    <m/>
    <m/>
    <m/>
    <x v="1"/>
    <m/>
    <m/>
    <x v="1"/>
    <m/>
    <m/>
    <x v="4"/>
    <m/>
    <m/>
    <m/>
    <m/>
    <m/>
    <m/>
    <m/>
    <s v="Disagree"/>
    <m/>
    <m/>
    <s v="Strongly disagree"/>
    <m/>
    <m/>
    <s v="Strongly disagree"/>
    <m/>
    <m/>
    <s v="Undecided"/>
    <m/>
    <m/>
    <s v="Disagree"/>
    <m/>
    <m/>
    <s v="Undecided"/>
    <m/>
    <m/>
    <s v="Undecided"/>
    <m/>
    <m/>
    <x v="0"/>
    <m/>
    <m/>
    <s v="Associate degree"/>
    <m/>
    <m/>
    <s v="Public Sector"/>
    <m/>
    <m/>
    <m/>
    <m/>
    <m/>
    <s v="Other"/>
    <m/>
    <m/>
    <m/>
    <m/>
    <m/>
  </r>
  <r>
    <n v="25"/>
    <d v="2020-04-08T15:23:47"/>
    <d v="2020-04-08T15:26:13"/>
    <s v="anonymous"/>
    <m/>
    <m/>
    <m/>
    <m/>
    <x v="0"/>
    <m/>
    <m/>
    <x v="1"/>
    <m/>
    <m/>
    <x v="2"/>
    <m/>
    <m/>
    <x v="0"/>
    <m/>
    <m/>
    <x v="1"/>
    <m/>
    <m/>
    <x v="1"/>
    <m/>
    <m/>
    <x v="2"/>
    <m/>
    <m/>
    <s v="Password protection;Automatic screen lock;"/>
    <m/>
    <m/>
    <s v="Using 3rd party cloud solutions (e.g. G Cloud, Microsoft 365)"/>
    <m/>
    <m/>
    <m/>
    <m/>
    <m/>
    <s v="Yes"/>
    <m/>
    <m/>
    <s v="Instructions provided via email;"/>
    <m/>
    <m/>
    <x v="0"/>
    <m/>
    <m/>
    <x v="2"/>
    <m/>
    <m/>
    <x v="1"/>
    <m/>
    <m/>
    <m/>
    <m/>
    <m/>
    <m/>
    <m/>
    <s v="Undecided"/>
    <m/>
    <m/>
    <s v="Disagree"/>
    <m/>
    <m/>
    <s v="Undecided"/>
    <m/>
    <m/>
    <s v="Strongly disagree"/>
    <m/>
    <m/>
    <s v="Undecided"/>
    <m/>
    <m/>
    <s v="Agree"/>
    <m/>
    <m/>
    <s v="Undecided"/>
    <m/>
    <m/>
    <x v="4"/>
    <m/>
    <m/>
    <s v="Professional degree"/>
    <m/>
    <m/>
    <s v="IT (Information Technology)"/>
    <m/>
    <m/>
    <m/>
    <m/>
    <m/>
    <s v="Other"/>
    <m/>
    <m/>
    <m/>
    <m/>
    <m/>
  </r>
  <r>
    <n v="26"/>
    <d v="2020-04-08T15:27:03"/>
    <d v="2020-04-08T15:32:12"/>
    <s v="anonymous"/>
    <m/>
    <m/>
    <m/>
    <m/>
    <x v="0"/>
    <m/>
    <m/>
    <x v="0"/>
    <m/>
    <m/>
    <x v="0"/>
    <m/>
    <m/>
    <x v="0"/>
    <m/>
    <m/>
    <x v="0"/>
    <m/>
    <m/>
    <x v="1"/>
    <m/>
    <m/>
    <x v="2"/>
    <m/>
    <m/>
    <s v="Password protection;Two-factor authentication;Automatic screen lock;Antivirus software installed;"/>
    <m/>
    <m/>
    <s v="Using 3rd party cloud solutions (e.g. G Cloud, Microsoft 365)"/>
    <m/>
    <m/>
    <m/>
    <m/>
    <m/>
    <s v="No"/>
    <m/>
    <m/>
    <m/>
    <m/>
    <m/>
    <x v="0"/>
    <m/>
    <m/>
    <x v="2"/>
    <m/>
    <m/>
    <x v="1"/>
    <m/>
    <m/>
    <m/>
    <m/>
    <m/>
    <m/>
    <m/>
    <s v="Strongly agree"/>
    <m/>
    <m/>
    <s v="Strongly agree"/>
    <m/>
    <m/>
    <s v="Strongly agree"/>
    <m/>
    <m/>
    <s v="Agree"/>
    <m/>
    <m/>
    <s v="Strongly agree"/>
    <m/>
    <m/>
    <s v="Undecided"/>
    <m/>
    <m/>
    <s v="Agree"/>
    <m/>
    <m/>
    <x v="3"/>
    <m/>
    <m/>
    <s v="Bachelor’s degree"/>
    <m/>
    <m/>
    <s v="IT (Information Technology)"/>
    <m/>
    <m/>
    <m/>
    <m/>
    <m/>
    <s v="Researcher"/>
    <m/>
    <m/>
    <m/>
    <m/>
    <m/>
  </r>
  <r>
    <n v="27"/>
    <d v="2020-04-08T15:32:09"/>
    <d v="2020-04-08T15:35:59"/>
    <s v="anonymous"/>
    <m/>
    <m/>
    <m/>
    <m/>
    <x v="1"/>
    <m/>
    <m/>
    <x v="1"/>
    <m/>
    <m/>
    <x v="0"/>
    <m/>
    <m/>
    <x v="0"/>
    <m/>
    <m/>
    <x v="0"/>
    <m/>
    <m/>
    <x v="0"/>
    <m/>
    <m/>
    <x v="0"/>
    <m/>
    <m/>
    <s v="Two-factor authentication;"/>
    <m/>
    <m/>
    <s v="Using 3rd party cloud solutions (e.g. G Cloud, Microsoft 365)"/>
    <m/>
    <m/>
    <m/>
    <m/>
    <m/>
    <s v="Yes"/>
    <m/>
    <m/>
    <s v="Instructions available to the corporate portal or website;"/>
    <m/>
    <m/>
    <x v="0"/>
    <m/>
    <m/>
    <x v="7"/>
    <m/>
    <m/>
    <x v="1"/>
    <m/>
    <m/>
    <m/>
    <m/>
    <m/>
    <m/>
    <m/>
    <s v="Agree"/>
    <m/>
    <m/>
    <s v="Agree"/>
    <m/>
    <m/>
    <s v="Disagree"/>
    <m/>
    <m/>
    <s v="Agree"/>
    <m/>
    <m/>
    <s v="Disagree"/>
    <m/>
    <m/>
    <s v="Undecided"/>
    <m/>
    <m/>
    <s v="Agree"/>
    <m/>
    <m/>
    <x v="1"/>
    <m/>
    <m/>
    <s v="High school graduate, diploma or the equivalent"/>
    <m/>
    <m/>
    <s v="IT (Information Technology)"/>
    <m/>
    <m/>
    <m/>
    <m/>
    <m/>
    <s v="Manager"/>
    <m/>
    <m/>
    <m/>
    <m/>
    <m/>
  </r>
  <r>
    <n v="28"/>
    <d v="2020-04-08T15:23:50"/>
    <d v="2020-04-08T15:36:03"/>
    <s v="anonymous"/>
    <m/>
    <m/>
    <m/>
    <m/>
    <x v="0"/>
    <m/>
    <m/>
    <x v="1"/>
    <m/>
    <m/>
    <x v="3"/>
    <m/>
    <m/>
    <x v="1"/>
    <m/>
    <m/>
    <x v="0"/>
    <m/>
    <m/>
    <x v="0"/>
    <m/>
    <m/>
    <x v="0"/>
    <m/>
    <m/>
    <s v="Password protection;Automatic screen lock;Hard disk encryption;Antivirus software installed;Antispam software installed;"/>
    <m/>
    <m/>
    <s v="Direct access"/>
    <m/>
    <m/>
    <m/>
    <m/>
    <m/>
    <s v="No"/>
    <m/>
    <m/>
    <m/>
    <m/>
    <m/>
    <x v="0"/>
    <m/>
    <m/>
    <x v="8"/>
    <m/>
    <m/>
    <x v="1"/>
    <m/>
    <m/>
    <m/>
    <m/>
    <m/>
    <m/>
    <m/>
    <s v="Undecided"/>
    <m/>
    <m/>
    <s v="Agree"/>
    <m/>
    <m/>
    <s v="Agree"/>
    <m/>
    <m/>
    <s v="Agree"/>
    <m/>
    <m/>
    <s v="Strongly agree"/>
    <m/>
    <m/>
    <s v="Strongly agree"/>
    <m/>
    <m/>
    <s v="Strongly agree"/>
    <m/>
    <m/>
    <x v="0"/>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9"/>
    <d v="2020-04-08T15:33:39"/>
    <d v="2020-04-08T15:38:52"/>
    <s v="anonymous"/>
    <m/>
    <m/>
    <m/>
    <m/>
    <x v="0"/>
    <m/>
    <m/>
    <x v="1"/>
    <m/>
    <m/>
    <x v="4"/>
    <m/>
    <m/>
    <x v="1"/>
    <m/>
    <m/>
    <x v="0"/>
    <m/>
    <m/>
    <x v="1"/>
    <m/>
    <m/>
    <x v="2"/>
    <m/>
    <m/>
    <s v="Password protection;Automatic screen lock;Antivirus software installed;Antispam software installed;"/>
    <m/>
    <m/>
    <s v="Using VPN "/>
    <m/>
    <m/>
    <m/>
    <m/>
    <m/>
    <s v="No"/>
    <m/>
    <m/>
    <m/>
    <m/>
    <m/>
    <x v="0"/>
    <m/>
    <m/>
    <x v="6"/>
    <m/>
    <m/>
    <x v="2"/>
    <m/>
    <m/>
    <m/>
    <m/>
    <m/>
    <m/>
    <m/>
    <s v="Disagree"/>
    <m/>
    <m/>
    <s v="Undecided"/>
    <m/>
    <m/>
    <s v="Agree"/>
    <m/>
    <m/>
    <s v="Strongly agree"/>
    <m/>
    <m/>
    <s v="Strongly agree"/>
    <m/>
    <m/>
    <s v="Agree"/>
    <m/>
    <m/>
    <s v="Strongly agree"/>
    <m/>
    <m/>
    <x v="0"/>
    <m/>
    <m/>
    <s v="Doctorate degree"/>
    <m/>
    <m/>
    <s v="IT (Information Technology)"/>
    <m/>
    <m/>
    <m/>
    <m/>
    <m/>
    <s v="Researcher"/>
    <m/>
    <m/>
    <m/>
    <m/>
    <m/>
  </r>
  <r>
    <n v="30"/>
    <d v="2020-04-08T15:36:47"/>
    <d v="2020-04-08T15:39:26"/>
    <s v="anonymous"/>
    <m/>
    <m/>
    <m/>
    <m/>
    <x v="0"/>
    <m/>
    <m/>
    <x v="0"/>
    <m/>
    <m/>
    <x v="0"/>
    <m/>
    <m/>
    <x v="0"/>
    <m/>
    <m/>
    <x v="0"/>
    <m/>
    <m/>
    <x v="0"/>
    <m/>
    <m/>
    <x v="1"/>
    <m/>
    <m/>
    <s v="Password protection;Automatic screen lock;Hard disk encryption;Antivirus software installed;"/>
    <m/>
    <m/>
    <s v="Using VPN "/>
    <m/>
    <m/>
    <m/>
    <m/>
    <m/>
    <s v="No"/>
    <m/>
    <m/>
    <m/>
    <m/>
    <m/>
    <x v="0"/>
    <m/>
    <m/>
    <x v="9"/>
    <m/>
    <m/>
    <x v="1"/>
    <m/>
    <m/>
    <m/>
    <m/>
    <m/>
    <m/>
    <m/>
    <s v="Disagree"/>
    <m/>
    <m/>
    <s v="Agree"/>
    <m/>
    <m/>
    <s v="Agree"/>
    <m/>
    <m/>
    <s v="Strongly agree"/>
    <m/>
    <m/>
    <s v="Strongly agree"/>
    <m/>
    <m/>
    <s v="Strongly agree"/>
    <m/>
    <m/>
    <s v="Strongly agree"/>
    <m/>
    <m/>
    <x v="0"/>
    <m/>
    <m/>
    <s v="Master’s degree"/>
    <m/>
    <m/>
    <s v="Education &amp; Research"/>
    <m/>
    <m/>
    <m/>
    <m/>
    <m/>
    <s v="Researcher"/>
    <m/>
    <m/>
    <m/>
    <m/>
    <m/>
  </r>
  <r>
    <n v="31"/>
    <d v="2020-04-08T15:44:55"/>
    <d v="2020-04-08T15:47:15"/>
    <s v="anonymous"/>
    <m/>
    <m/>
    <m/>
    <m/>
    <x v="0"/>
    <m/>
    <m/>
    <x v="0"/>
    <m/>
    <m/>
    <x v="0"/>
    <m/>
    <m/>
    <x v="3"/>
    <m/>
    <m/>
    <x v="1"/>
    <m/>
    <m/>
    <x v="1"/>
    <m/>
    <m/>
    <x v="2"/>
    <m/>
    <m/>
    <s v="Password protection;Automatic screen lock;"/>
    <m/>
    <m/>
    <s v="Using 3rd party cloud solutions (e.g. G Cloud, Microsoft 365)"/>
    <m/>
    <m/>
    <m/>
    <m/>
    <m/>
    <s v="Yes"/>
    <m/>
    <m/>
    <s v="Nothing of the above;"/>
    <m/>
    <m/>
    <x v="1"/>
    <m/>
    <m/>
    <x v="1"/>
    <m/>
    <m/>
    <x v="1"/>
    <m/>
    <m/>
    <m/>
    <m/>
    <m/>
    <m/>
    <m/>
    <s v="Disagree"/>
    <m/>
    <m/>
    <s v="Disagree"/>
    <m/>
    <m/>
    <s v="Disagree"/>
    <m/>
    <m/>
    <s v="Undecided"/>
    <m/>
    <m/>
    <s v="Disagree"/>
    <m/>
    <m/>
    <s v="Agree"/>
    <m/>
    <m/>
    <s v="Agree"/>
    <m/>
    <m/>
    <x v="2"/>
    <m/>
    <m/>
    <s v="Master’s degree"/>
    <m/>
    <m/>
    <s v="Other"/>
    <m/>
    <m/>
    <s v="Association "/>
    <m/>
    <m/>
    <s v="Manager"/>
    <m/>
    <m/>
    <m/>
    <m/>
    <m/>
  </r>
  <r>
    <n v="32"/>
    <d v="2020-04-08T15:44:18"/>
    <d v="2020-04-08T15:49:19"/>
    <s v="anonymous"/>
    <m/>
    <m/>
    <m/>
    <m/>
    <x v="0"/>
    <m/>
    <m/>
    <x v="1"/>
    <m/>
    <m/>
    <x v="5"/>
    <m/>
    <m/>
    <x v="0"/>
    <m/>
    <m/>
    <x v="0"/>
    <m/>
    <m/>
    <x v="0"/>
    <m/>
    <m/>
    <x v="1"/>
    <m/>
    <m/>
    <s v="Password protection;Automatic screen lock;Hard disk encryption;"/>
    <m/>
    <m/>
    <s v="Other"/>
    <m/>
    <m/>
    <s v="remote desktop"/>
    <m/>
    <m/>
    <s v="Yes"/>
    <m/>
    <m/>
    <s v="Nothing of the above;"/>
    <m/>
    <m/>
    <x v="0"/>
    <m/>
    <m/>
    <x v="4"/>
    <m/>
    <m/>
    <x v="2"/>
    <m/>
    <m/>
    <s v="People trying to force me to use Zoom."/>
    <m/>
    <m/>
    <m/>
    <m/>
    <s v="Strongly agree"/>
    <m/>
    <m/>
    <s v="Undecided"/>
    <m/>
    <m/>
    <s v="Disagree"/>
    <m/>
    <m/>
    <s v="Disagree"/>
    <m/>
    <m/>
    <s v="Strongly disagree"/>
    <m/>
    <m/>
    <s v="Agree"/>
    <m/>
    <m/>
    <s v="Undecided"/>
    <m/>
    <m/>
    <x v="1"/>
    <m/>
    <m/>
    <s v="High school graduate, diploma or the equivalent"/>
    <m/>
    <m/>
    <s v="Education &amp; Research"/>
    <m/>
    <m/>
    <m/>
    <m/>
    <m/>
    <s v="Researcher"/>
    <m/>
    <m/>
    <m/>
    <m/>
    <m/>
  </r>
  <r>
    <n v="33"/>
    <d v="2020-04-08T15:55:38"/>
    <d v="2020-04-08T15:59:35"/>
    <s v="anonymous"/>
    <m/>
    <m/>
    <m/>
    <m/>
    <x v="0"/>
    <m/>
    <m/>
    <x v="1"/>
    <m/>
    <m/>
    <x v="6"/>
    <m/>
    <m/>
    <x v="0"/>
    <m/>
    <m/>
    <x v="0"/>
    <m/>
    <m/>
    <x v="0"/>
    <m/>
    <m/>
    <x v="3"/>
    <m/>
    <m/>
    <s v="Password protection;Automatic screen lock;Hard disk encryption;Antivirus software installed;"/>
    <m/>
    <m/>
    <s v="Using VPN "/>
    <m/>
    <m/>
    <m/>
    <m/>
    <m/>
    <s v="No"/>
    <m/>
    <m/>
    <m/>
    <m/>
    <m/>
    <x v="0"/>
    <m/>
    <m/>
    <x v="2"/>
    <m/>
    <m/>
    <x v="1"/>
    <m/>
    <m/>
    <m/>
    <m/>
    <m/>
    <m/>
    <m/>
    <s v="Strongly agree"/>
    <m/>
    <m/>
    <s v="Strongly agree"/>
    <m/>
    <m/>
    <s v="Undecided"/>
    <m/>
    <m/>
    <s v="Strongly agree"/>
    <m/>
    <m/>
    <s v="Strongly agree"/>
    <m/>
    <m/>
    <s v="Strongly agree"/>
    <m/>
    <m/>
    <s v="Strongly agree"/>
    <m/>
    <m/>
    <x v="1"/>
    <m/>
    <m/>
    <s v="Master’s degree"/>
    <m/>
    <m/>
    <s v="IT (Information Technology)"/>
    <m/>
    <m/>
    <m/>
    <m/>
    <m/>
    <s v="Manager"/>
    <m/>
    <m/>
    <m/>
    <m/>
    <m/>
  </r>
  <r>
    <n v="34"/>
    <d v="2020-04-08T16:06:09"/>
    <d v="2020-04-08T16:08:13"/>
    <s v="anonymous"/>
    <m/>
    <m/>
    <m/>
    <m/>
    <x v="0"/>
    <m/>
    <m/>
    <x v="0"/>
    <m/>
    <m/>
    <x v="0"/>
    <m/>
    <m/>
    <x v="0"/>
    <m/>
    <m/>
    <x v="0"/>
    <m/>
    <m/>
    <x v="0"/>
    <m/>
    <m/>
    <x v="0"/>
    <m/>
    <m/>
    <s v="Password protection;"/>
    <m/>
    <m/>
    <s v="Using VPN "/>
    <m/>
    <m/>
    <m/>
    <m/>
    <m/>
    <s v="No"/>
    <m/>
    <m/>
    <m/>
    <m/>
    <m/>
    <x v="0"/>
    <m/>
    <m/>
    <x v="10"/>
    <m/>
    <m/>
    <x v="1"/>
    <m/>
    <m/>
    <m/>
    <m/>
    <m/>
    <m/>
    <m/>
    <s v="Strongly agree"/>
    <m/>
    <m/>
    <s v="Strongly agree"/>
    <m/>
    <m/>
    <s v="Agree"/>
    <m/>
    <m/>
    <s v="Agree"/>
    <m/>
    <m/>
    <s v="Agree"/>
    <m/>
    <m/>
    <s v="Agree"/>
    <m/>
    <m/>
    <s v="Agree"/>
    <m/>
    <m/>
    <x v="1"/>
    <m/>
    <m/>
    <s v="Doctorate degree"/>
    <m/>
    <m/>
    <s v="Education &amp; Research"/>
    <m/>
    <m/>
    <m/>
    <m/>
    <m/>
    <s v="Manager"/>
    <m/>
    <m/>
    <m/>
    <m/>
    <m/>
  </r>
  <r>
    <n v="35"/>
    <d v="2020-04-08T16:07:32"/>
    <d v="2020-04-08T16:11:08"/>
    <s v="anonymous"/>
    <m/>
    <m/>
    <m/>
    <m/>
    <x v="1"/>
    <m/>
    <m/>
    <x v="1"/>
    <m/>
    <m/>
    <x v="7"/>
    <m/>
    <m/>
    <x v="2"/>
    <m/>
    <m/>
    <x v="1"/>
    <m/>
    <m/>
    <x v="1"/>
    <m/>
    <m/>
    <x v="2"/>
    <m/>
    <m/>
    <s v="Password protection;Automatic screen lock;Antivirus software installed;"/>
    <m/>
    <m/>
    <s v="Using VPN "/>
    <m/>
    <m/>
    <m/>
    <m/>
    <m/>
    <s v="No"/>
    <m/>
    <m/>
    <m/>
    <m/>
    <m/>
    <x v="1"/>
    <m/>
    <m/>
    <x v="1"/>
    <m/>
    <m/>
    <x v="1"/>
    <m/>
    <m/>
    <m/>
    <m/>
    <m/>
    <m/>
    <m/>
    <s v="Agree"/>
    <m/>
    <m/>
    <s v="Agree"/>
    <m/>
    <m/>
    <s v="Agree"/>
    <m/>
    <m/>
    <s v="Disagree"/>
    <m/>
    <m/>
    <s v="Disagree"/>
    <m/>
    <m/>
    <s v="Agree"/>
    <m/>
    <m/>
    <s v="Agree"/>
    <m/>
    <m/>
    <x v="1"/>
    <m/>
    <m/>
    <s v="Master’s degree"/>
    <m/>
    <m/>
    <s v="Public Sector"/>
    <m/>
    <m/>
    <m/>
    <m/>
    <m/>
    <s v="Other"/>
    <m/>
    <m/>
    <m/>
    <m/>
    <m/>
  </r>
  <r>
    <n v="36"/>
    <d v="2020-04-08T16:21:07"/>
    <d v="2020-04-08T16:24:26"/>
    <s v="anonymous"/>
    <m/>
    <m/>
    <m/>
    <m/>
    <x v="0"/>
    <m/>
    <m/>
    <x v="1"/>
    <m/>
    <m/>
    <x v="0"/>
    <m/>
    <m/>
    <x v="4"/>
    <m/>
    <m/>
    <x v="0"/>
    <m/>
    <m/>
    <x v="1"/>
    <m/>
    <m/>
    <x v="2"/>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x v="0"/>
    <m/>
    <m/>
    <x v="9"/>
    <m/>
    <m/>
    <x v="2"/>
    <m/>
    <m/>
    <m/>
    <m/>
    <m/>
    <m/>
    <m/>
    <s v="Disagree"/>
    <m/>
    <m/>
    <s v="Disagree"/>
    <m/>
    <m/>
    <s v="Disagree"/>
    <m/>
    <m/>
    <s v="Agree"/>
    <m/>
    <m/>
    <s v="Agree"/>
    <m/>
    <m/>
    <s v="Strongly agree"/>
    <m/>
    <m/>
    <s v="Agree"/>
    <m/>
    <m/>
    <x v="1"/>
    <m/>
    <m/>
    <s v="Master’s degree"/>
    <m/>
    <m/>
    <s v="Banking &amp; Financial"/>
    <m/>
    <m/>
    <m/>
    <m/>
    <m/>
    <s v="IT professional"/>
    <m/>
    <m/>
    <m/>
    <m/>
    <m/>
  </r>
  <r>
    <n v="37"/>
    <d v="2020-04-08T16:23:57"/>
    <d v="2020-04-08T16:27:41"/>
    <s v="anonymous"/>
    <m/>
    <m/>
    <m/>
    <m/>
    <x v="0"/>
    <m/>
    <m/>
    <x v="0"/>
    <m/>
    <m/>
    <x v="0"/>
    <m/>
    <m/>
    <x v="0"/>
    <m/>
    <m/>
    <x v="0"/>
    <m/>
    <m/>
    <x v="0"/>
    <m/>
    <m/>
    <x v="0"/>
    <m/>
    <m/>
    <s v="Password protection;Automatic screen lock;Hard disk encryption;Antivirus software installed;Antispam software installed;"/>
    <m/>
    <m/>
    <s v="Using VPN "/>
    <m/>
    <m/>
    <m/>
    <m/>
    <m/>
    <s v="No"/>
    <m/>
    <m/>
    <m/>
    <m/>
    <m/>
    <x v="0"/>
    <m/>
    <m/>
    <x v="2"/>
    <m/>
    <m/>
    <x v="1"/>
    <m/>
    <m/>
    <m/>
    <m/>
    <m/>
    <m/>
    <m/>
    <s v="Agree"/>
    <m/>
    <m/>
    <s v="Strongly agree"/>
    <m/>
    <m/>
    <s v="Agree"/>
    <m/>
    <m/>
    <s v="Strongly agree"/>
    <m/>
    <m/>
    <s v="Strongly agree"/>
    <m/>
    <m/>
    <s v="Agree"/>
    <m/>
    <m/>
    <s v="Agree"/>
    <m/>
    <m/>
    <x v="0"/>
    <m/>
    <m/>
    <s v="Master’s degree"/>
    <m/>
    <m/>
    <s v="IT (Information Technology)"/>
    <m/>
    <m/>
    <m/>
    <m/>
    <m/>
    <s v="Researcher"/>
    <m/>
    <m/>
    <m/>
    <m/>
    <m/>
  </r>
  <r>
    <n v="38"/>
    <d v="2020-04-08T16:01:56"/>
    <d v="2020-04-08T16:28:50"/>
    <s v="anonymous"/>
    <m/>
    <m/>
    <m/>
    <m/>
    <x v="0"/>
    <m/>
    <m/>
    <x v="1"/>
    <m/>
    <m/>
    <x v="8"/>
    <m/>
    <m/>
    <x v="0"/>
    <m/>
    <m/>
    <x v="0"/>
    <m/>
    <m/>
    <x v="0"/>
    <m/>
    <m/>
    <x v="1"/>
    <m/>
    <m/>
    <s v="Password protection;Antivirus software installed;"/>
    <m/>
    <m/>
    <s v="Using VPN "/>
    <m/>
    <m/>
    <m/>
    <m/>
    <m/>
    <s v="No"/>
    <m/>
    <m/>
    <m/>
    <m/>
    <m/>
    <x v="0"/>
    <m/>
    <m/>
    <x v="6"/>
    <m/>
    <m/>
    <x v="1"/>
    <m/>
    <m/>
    <m/>
    <m/>
    <m/>
    <m/>
    <m/>
    <s v="Undecided"/>
    <m/>
    <m/>
    <s v="Agree"/>
    <m/>
    <m/>
    <s v="Undecided"/>
    <m/>
    <m/>
    <s v="Strongly agree"/>
    <m/>
    <m/>
    <s v="Undecided"/>
    <m/>
    <m/>
    <s v="Strongly agree"/>
    <m/>
    <m/>
    <s v="Strongly agree"/>
    <m/>
    <m/>
    <x v="2"/>
    <m/>
    <m/>
    <s v="Doctorate degree"/>
    <m/>
    <m/>
    <s v="Education &amp; Research"/>
    <m/>
    <m/>
    <m/>
    <m/>
    <m/>
    <s v="Researcher"/>
    <m/>
    <m/>
    <m/>
    <m/>
    <m/>
  </r>
  <r>
    <n v="39"/>
    <d v="2020-04-08T15:19:47"/>
    <d v="2020-04-08T16:34:47"/>
    <s v="anonymous"/>
    <m/>
    <m/>
    <m/>
    <m/>
    <x v="0"/>
    <m/>
    <m/>
    <x v="0"/>
    <m/>
    <m/>
    <x v="0"/>
    <m/>
    <m/>
    <x v="0"/>
    <m/>
    <m/>
    <x v="0"/>
    <m/>
    <m/>
    <x v="0"/>
    <m/>
    <m/>
    <x v="0"/>
    <m/>
    <m/>
    <s v="Password protection;Hard disk encryption;Antivirus software installed;"/>
    <m/>
    <m/>
    <s v="Using VPN "/>
    <m/>
    <m/>
    <m/>
    <m/>
    <m/>
    <s v="No"/>
    <m/>
    <m/>
    <m/>
    <m/>
    <m/>
    <x v="0"/>
    <m/>
    <m/>
    <x v="11"/>
    <m/>
    <m/>
    <x v="1"/>
    <m/>
    <m/>
    <m/>
    <m/>
    <m/>
    <m/>
    <m/>
    <s v="Strongly disagree"/>
    <m/>
    <m/>
    <s v="Strongly disagree"/>
    <m/>
    <m/>
    <s v="Agree"/>
    <m/>
    <m/>
    <s v="Strongly agree"/>
    <m/>
    <m/>
    <s v="Agree"/>
    <m/>
    <m/>
    <s v="Strongly agree"/>
    <m/>
    <m/>
    <s v="Strongly agree"/>
    <m/>
    <m/>
    <x v="0"/>
    <m/>
    <m/>
    <s v="Doctorate degree"/>
    <m/>
    <m/>
    <s v="Education &amp; Research"/>
    <m/>
    <m/>
    <m/>
    <m/>
    <m/>
    <s v="Researcher"/>
    <m/>
    <m/>
    <m/>
    <m/>
    <m/>
  </r>
  <r>
    <n v="40"/>
    <d v="2020-04-08T16:51:53"/>
    <d v="2020-04-08T16:54:19"/>
    <s v="anonymous"/>
    <m/>
    <m/>
    <m/>
    <m/>
    <x v="0"/>
    <m/>
    <m/>
    <x v="0"/>
    <m/>
    <m/>
    <x v="0"/>
    <m/>
    <m/>
    <x v="1"/>
    <m/>
    <m/>
    <x v="0"/>
    <m/>
    <m/>
    <x v="0"/>
    <m/>
    <m/>
    <x v="1"/>
    <m/>
    <m/>
    <s v="Password protection;Two-factor authentication;Automatic screen lock;Hard disk encryption;"/>
    <m/>
    <m/>
    <s v="Using VPN "/>
    <m/>
    <m/>
    <m/>
    <m/>
    <m/>
    <s v="No"/>
    <m/>
    <m/>
    <m/>
    <m/>
    <m/>
    <x v="0"/>
    <m/>
    <m/>
    <x v="12"/>
    <m/>
    <m/>
    <x v="5"/>
    <m/>
    <m/>
    <m/>
    <m/>
    <m/>
    <m/>
    <m/>
    <s v="Agree"/>
    <m/>
    <m/>
    <s v="Agree"/>
    <m/>
    <m/>
    <s v="Undecided"/>
    <m/>
    <m/>
    <s v="Agree"/>
    <m/>
    <m/>
    <s v="Undecided"/>
    <m/>
    <m/>
    <s v="Agree"/>
    <m/>
    <m/>
    <s v="Strongly agree"/>
    <m/>
    <m/>
    <x v="1"/>
    <m/>
    <m/>
    <s v="Doctorate degree"/>
    <m/>
    <m/>
    <s v="Education &amp; Research"/>
    <m/>
    <m/>
    <m/>
    <m/>
    <m/>
    <s v="Researcher"/>
    <m/>
    <m/>
    <m/>
    <m/>
    <m/>
  </r>
  <r>
    <n v="41"/>
    <d v="2020-04-08T16:51:15"/>
    <d v="2020-04-08T16:56:58"/>
    <s v="anonymous"/>
    <m/>
    <m/>
    <m/>
    <m/>
    <x v="0"/>
    <m/>
    <m/>
    <x v="0"/>
    <m/>
    <m/>
    <x v="0"/>
    <m/>
    <m/>
    <x v="0"/>
    <m/>
    <m/>
    <x v="0"/>
    <m/>
    <m/>
    <x v="0"/>
    <m/>
    <m/>
    <x v="3"/>
    <m/>
    <m/>
    <s v="Password protection;Automatic screen lock;Antivirus software installed;"/>
    <m/>
    <m/>
    <s v="Using VPN "/>
    <m/>
    <m/>
    <m/>
    <m/>
    <m/>
    <s v="No"/>
    <m/>
    <m/>
    <m/>
    <m/>
    <m/>
    <x v="0"/>
    <m/>
    <m/>
    <x v="10"/>
    <m/>
    <m/>
    <x v="1"/>
    <m/>
    <m/>
    <m/>
    <m/>
    <m/>
    <m/>
    <m/>
    <s v="Strongly agree"/>
    <m/>
    <m/>
    <s v="Strongly agree"/>
    <m/>
    <m/>
    <s v="Strongly agree"/>
    <m/>
    <m/>
    <s v="Strongly agree"/>
    <m/>
    <m/>
    <s v="Strongly agree"/>
    <m/>
    <m/>
    <s v="Strongly agree"/>
    <m/>
    <m/>
    <s v="Strongly agree"/>
    <m/>
    <m/>
    <x v="2"/>
    <m/>
    <m/>
    <s v="Master’s degree"/>
    <m/>
    <m/>
    <s v="IT (Information Technology)"/>
    <m/>
    <m/>
    <m/>
    <m/>
    <m/>
    <s v="Manager"/>
    <m/>
    <m/>
    <m/>
    <m/>
    <m/>
  </r>
  <r>
    <n v="42"/>
    <d v="2020-04-08T16:55:25"/>
    <d v="2020-04-08T16:59:14"/>
    <s v="anonymous"/>
    <m/>
    <m/>
    <m/>
    <m/>
    <x v="0"/>
    <m/>
    <m/>
    <x v="0"/>
    <m/>
    <m/>
    <x v="0"/>
    <m/>
    <m/>
    <x v="0"/>
    <m/>
    <m/>
    <x v="0"/>
    <m/>
    <m/>
    <x v="0"/>
    <m/>
    <m/>
    <x v="1"/>
    <m/>
    <m/>
    <s v="Password protection;Automatic screen lock;Antivirus software installed;Antispam software installed;None of the above;"/>
    <m/>
    <m/>
    <s v="Using 3rd party cloud solutions (e.g. G Cloud, Microsoft 365)"/>
    <m/>
    <m/>
    <m/>
    <m/>
    <m/>
    <s v="No"/>
    <m/>
    <m/>
    <m/>
    <m/>
    <m/>
    <x v="0"/>
    <m/>
    <m/>
    <x v="2"/>
    <m/>
    <m/>
    <x v="1"/>
    <m/>
    <m/>
    <m/>
    <m/>
    <m/>
    <m/>
    <m/>
    <s v="Strongly agree"/>
    <m/>
    <m/>
    <s v="Strongly agree"/>
    <m/>
    <m/>
    <s v="Strongly agree"/>
    <m/>
    <m/>
    <s v="Strongly agree"/>
    <m/>
    <m/>
    <s v="Strongly agree"/>
    <m/>
    <m/>
    <s v="Undecided"/>
    <m/>
    <m/>
    <s v="Agree"/>
    <m/>
    <m/>
    <x v="0"/>
    <m/>
    <m/>
    <s v="Master’s degree"/>
    <m/>
    <m/>
    <s v="IT (Information Technology)"/>
    <m/>
    <m/>
    <m/>
    <m/>
    <m/>
    <s v="IT professional"/>
    <m/>
    <m/>
    <m/>
    <m/>
    <m/>
  </r>
  <r>
    <n v="43"/>
    <d v="2020-04-08T17:38:41"/>
    <d v="2020-04-08T17:41:18"/>
    <s v="anonymous"/>
    <m/>
    <m/>
    <m/>
    <m/>
    <x v="0"/>
    <m/>
    <m/>
    <x v="0"/>
    <m/>
    <m/>
    <x v="0"/>
    <m/>
    <m/>
    <x v="5"/>
    <m/>
    <m/>
    <x v="0"/>
    <m/>
    <m/>
    <x v="0"/>
    <m/>
    <m/>
    <x v="1"/>
    <m/>
    <m/>
    <s v="Password protection;"/>
    <m/>
    <m/>
    <s v="Using 3rd party cloud solutions (e.g. G Cloud, Microsoft 365)"/>
    <m/>
    <m/>
    <m/>
    <m/>
    <m/>
    <s v="No"/>
    <m/>
    <m/>
    <m/>
    <m/>
    <m/>
    <x v="0"/>
    <m/>
    <m/>
    <x v="13"/>
    <m/>
    <m/>
    <x v="1"/>
    <m/>
    <m/>
    <m/>
    <m/>
    <m/>
    <m/>
    <m/>
    <s v="Disagree"/>
    <m/>
    <m/>
    <s v="Undecided"/>
    <m/>
    <m/>
    <s v="Agree"/>
    <m/>
    <m/>
    <s v="Strongly agree"/>
    <m/>
    <m/>
    <s v="Strongly agree"/>
    <m/>
    <m/>
    <s v="Strongly agree"/>
    <m/>
    <m/>
    <s v="Strongly agree"/>
    <m/>
    <m/>
    <x v="0"/>
    <m/>
    <m/>
    <s v="Master’s degree"/>
    <m/>
    <m/>
    <s v="IT (Information Technology)"/>
    <m/>
    <m/>
    <m/>
    <m/>
    <m/>
    <s v="Manager"/>
    <m/>
    <m/>
    <m/>
    <m/>
    <m/>
  </r>
  <r>
    <n v="44"/>
    <d v="2020-04-08T18:07:43"/>
    <d v="2020-04-08T18:12:52"/>
    <s v="anonymous"/>
    <m/>
    <m/>
    <m/>
    <m/>
    <x v="0"/>
    <m/>
    <m/>
    <x v="0"/>
    <m/>
    <m/>
    <x v="0"/>
    <m/>
    <m/>
    <x v="1"/>
    <m/>
    <m/>
    <x v="0"/>
    <m/>
    <m/>
    <x v="0"/>
    <m/>
    <m/>
    <x v="0"/>
    <m/>
    <m/>
    <s v="Password protection;Antivirus software installed;"/>
    <m/>
    <m/>
    <s v="Using VPN "/>
    <m/>
    <m/>
    <m/>
    <m/>
    <m/>
    <s v="Yes"/>
    <m/>
    <m/>
    <m/>
    <m/>
    <m/>
    <x v="1"/>
    <m/>
    <m/>
    <x v="1"/>
    <m/>
    <m/>
    <x v="1"/>
    <m/>
    <m/>
    <m/>
    <m/>
    <m/>
    <m/>
    <m/>
    <s v="Strongly agree"/>
    <m/>
    <m/>
    <s v="Strongly agree"/>
    <m/>
    <m/>
    <s v="Strongly agree"/>
    <m/>
    <m/>
    <s v="Strongly agree"/>
    <m/>
    <m/>
    <s v="Strongly agree"/>
    <m/>
    <m/>
    <s v="Strongly agree"/>
    <m/>
    <m/>
    <s v="Strongly agree"/>
    <m/>
    <m/>
    <x v="1"/>
    <m/>
    <m/>
    <s v="Master’s degree"/>
    <m/>
    <m/>
    <s v="Other"/>
    <m/>
    <m/>
    <s v="trade"/>
    <m/>
    <m/>
    <s v="Manager"/>
    <m/>
    <m/>
    <m/>
    <m/>
    <m/>
  </r>
  <r>
    <n v="45"/>
    <d v="2020-04-08T18:22:25"/>
    <d v="2020-04-08T18:26:12"/>
    <s v="anonymous"/>
    <m/>
    <m/>
    <m/>
    <m/>
    <x v="0"/>
    <m/>
    <m/>
    <x v="0"/>
    <m/>
    <m/>
    <x v="0"/>
    <m/>
    <m/>
    <x v="1"/>
    <m/>
    <m/>
    <x v="0"/>
    <m/>
    <m/>
    <x v="1"/>
    <m/>
    <m/>
    <x v="2"/>
    <m/>
    <m/>
    <s v="Two-factor authentication;Antivirus software installed;"/>
    <m/>
    <m/>
    <s v="Direct access"/>
    <m/>
    <m/>
    <m/>
    <m/>
    <m/>
    <s v="No"/>
    <m/>
    <m/>
    <m/>
    <m/>
    <m/>
    <x v="1"/>
    <m/>
    <m/>
    <x v="1"/>
    <m/>
    <m/>
    <x v="1"/>
    <m/>
    <m/>
    <m/>
    <m/>
    <m/>
    <m/>
    <m/>
    <s v="Strongly agree"/>
    <m/>
    <m/>
    <s v="Undecided"/>
    <m/>
    <m/>
    <s v="Strongly agree"/>
    <m/>
    <m/>
    <s v="Strongly agree"/>
    <m/>
    <m/>
    <s v="Strongly agree"/>
    <m/>
    <m/>
    <s v="Strongly agree"/>
    <m/>
    <m/>
    <s v="Strongly agree"/>
    <m/>
    <m/>
    <x v="0"/>
    <m/>
    <m/>
    <s v="Master’s degree"/>
    <m/>
    <m/>
    <s v="Other"/>
    <m/>
    <m/>
    <s v="Marketing and Communication"/>
    <m/>
    <m/>
    <s v="Manager"/>
    <m/>
    <m/>
    <m/>
    <m/>
    <m/>
  </r>
  <r>
    <n v="46"/>
    <d v="2020-04-08T18:31:39"/>
    <d v="2020-04-08T18:34:25"/>
    <s v="anonymous"/>
    <m/>
    <m/>
    <m/>
    <m/>
    <x v="0"/>
    <m/>
    <m/>
    <x v="0"/>
    <m/>
    <m/>
    <x v="0"/>
    <m/>
    <m/>
    <x v="0"/>
    <m/>
    <m/>
    <x v="0"/>
    <m/>
    <m/>
    <x v="1"/>
    <m/>
    <m/>
    <x v="2"/>
    <m/>
    <m/>
    <s v="Password protection;"/>
    <m/>
    <m/>
    <s v="Direct access"/>
    <m/>
    <m/>
    <m/>
    <m/>
    <m/>
    <s v="No"/>
    <m/>
    <m/>
    <m/>
    <m/>
    <m/>
    <x v="1"/>
    <m/>
    <m/>
    <x v="1"/>
    <m/>
    <m/>
    <x v="1"/>
    <m/>
    <m/>
    <m/>
    <m/>
    <m/>
    <m/>
    <m/>
    <s v="Strongly disagree"/>
    <m/>
    <m/>
    <s v="Strongly disagree"/>
    <m/>
    <m/>
    <s v="Strongly disagree"/>
    <m/>
    <m/>
    <s v="Disagree"/>
    <m/>
    <m/>
    <s v="Agree"/>
    <m/>
    <m/>
    <s v="Undecided"/>
    <m/>
    <m/>
    <s v="Agree"/>
    <m/>
    <m/>
    <x v="3"/>
    <m/>
    <m/>
    <s v="Bachelor’s degree"/>
    <m/>
    <m/>
    <s v="Telecommunications"/>
    <m/>
    <m/>
    <m/>
    <m/>
    <m/>
    <s v="Other"/>
    <m/>
    <m/>
    <m/>
    <m/>
    <m/>
  </r>
  <r>
    <n v="47"/>
    <d v="2020-04-08T18:10:39"/>
    <d v="2020-04-08T19:26:19"/>
    <s v="anonymous"/>
    <m/>
    <m/>
    <m/>
    <m/>
    <x v="0"/>
    <m/>
    <m/>
    <x v="0"/>
    <m/>
    <m/>
    <x v="0"/>
    <m/>
    <m/>
    <x v="0"/>
    <m/>
    <m/>
    <x v="0"/>
    <m/>
    <m/>
    <x v="1"/>
    <m/>
    <m/>
    <x v="2"/>
    <m/>
    <m/>
    <s v="Password protection;Antivirus software installed;Antispam software installed;"/>
    <m/>
    <m/>
    <s v="Using VPN "/>
    <m/>
    <m/>
    <m/>
    <m/>
    <m/>
    <s v="No"/>
    <m/>
    <m/>
    <m/>
    <m/>
    <m/>
    <x v="0"/>
    <m/>
    <m/>
    <x v="6"/>
    <m/>
    <m/>
    <x v="1"/>
    <m/>
    <m/>
    <m/>
    <m/>
    <m/>
    <m/>
    <m/>
    <s v="Agree"/>
    <m/>
    <m/>
    <s v="Disagree"/>
    <m/>
    <m/>
    <s v="Agree"/>
    <m/>
    <m/>
    <s v="Agree"/>
    <m/>
    <m/>
    <s v="Agree"/>
    <m/>
    <m/>
    <s v="Agree"/>
    <m/>
    <m/>
    <s v="Agree"/>
    <m/>
    <m/>
    <x v="1"/>
    <m/>
    <m/>
    <s v="Doctorate degree"/>
    <m/>
    <m/>
    <s v="Education &amp; Research"/>
    <m/>
    <m/>
    <m/>
    <m/>
    <m/>
    <s v="Researcher"/>
    <m/>
    <m/>
    <m/>
    <m/>
    <m/>
  </r>
  <r>
    <n v="48"/>
    <d v="2020-04-08T19:43:06"/>
    <d v="2020-04-08T19:49:19"/>
    <s v="anonymous"/>
    <m/>
    <m/>
    <m/>
    <m/>
    <x v="0"/>
    <m/>
    <m/>
    <x v="1"/>
    <m/>
    <m/>
    <x v="0"/>
    <m/>
    <m/>
    <x v="1"/>
    <m/>
    <m/>
    <x v="0"/>
    <m/>
    <m/>
    <x v="0"/>
    <m/>
    <m/>
    <x v="3"/>
    <m/>
    <m/>
    <s v="Password protection;Two-factor authentication;Automatic screen lock;Antivirus software installed;"/>
    <m/>
    <m/>
    <s v="Using VPN "/>
    <m/>
    <m/>
    <m/>
    <m/>
    <m/>
    <s v="Yes"/>
    <m/>
    <m/>
    <s v="Instructions available to the corporate portal or website;"/>
    <m/>
    <m/>
    <x v="0"/>
    <m/>
    <m/>
    <x v="14"/>
    <m/>
    <m/>
    <x v="6"/>
    <m/>
    <m/>
    <m/>
    <m/>
    <m/>
    <m/>
    <m/>
    <s v="Strongly agree"/>
    <m/>
    <m/>
    <s v="Agree"/>
    <m/>
    <m/>
    <s v="Agree"/>
    <m/>
    <m/>
    <s v="Agree"/>
    <m/>
    <m/>
    <s v="Strongly agree"/>
    <m/>
    <m/>
    <s v="Agree"/>
    <m/>
    <m/>
    <s v="Strongly agree"/>
    <m/>
    <m/>
    <x v="1"/>
    <m/>
    <m/>
    <s v="Associate degree"/>
    <m/>
    <m/>
    <s v="Other"/>
    <m/>
    <m/>
    <s v="Retail"/>
    <m/>
    <m/>
    <s v="IT professional"/>
    <m/>
    <m/>
    <m/>
    <m/>
    <m/>
  </r>
  <r>
    <n v="49"/>
    <d v="2020-04-08T20:05:57"/>
    <d v="2020-04-08T20:08:37"/>
    <s v="anonymous"/>
    <m/>
    <m/>
    <m/>
    <m/>
    <x v="0"/>
    <m/>
    <m/>
    <x v="0"/>
    <m/>
    <m/>
    <x v="0"/>
    <m/>
    <m/>
    <x v="1"/>
    <m/>
    <m/>
    <x v="0"/>
    <m/>
    <m/>
    <x v="1"/>
    <m/>
    <m/>
    <x v="2"/>
    <m/>
    <m/>
    <s v="Password protection;Antivirus software installed;Antispam software installed;"/>
    <m/>
    <m/>
    <s v="Direct access"/>
    <m/>
    <m/>
    <m/>
    <m/>
    <m/>
    <s v="No"/>
    <m/>
    <m/>
    <m/>
    <m/>
    <m/>
    <x v="1"/>
    <m/>
    <m/>
    <x v="1"/>
    <m/>
    <m/>
    <x v="1"/>
    <m/>
    <m/>
    <m/>
    <m/>
    <m/>
    <m/>
    <m/>
    <s v="Agree"/>
    <m/>
    <m/>
    <s v="Strongly agree"/>
    <m/>
    <m/>
    <s v="Strongly agree"/>
    <m/>
    <m/>
    <s v="Strongly agree"/>
    <m/>
    <m/>
    <s v="Strongly agree"/>
    <m/>
    <m/>
    <s v="Strongly agree"/>
    <m/>
    <m/>
    <s v="Agree"/>
    <m/>
    <m/>
    <x v="1"/>
    <m/>
    <m/>
    <s v="Bachelor’s degree"/>
    <m/>
    <m/>
    <s v="Other"/>
    <m/>
    <m/>
    <s v="Sales"/>
    <m/>
    <m/>
    <s v="Other"/>
    <m/>
    <m/>
    <m/>
    <m/>
    <m/>
  </r>
  <r>
    <n v="50"/>
    <d v="2020-04-09T00:57:54"/>
    <d v="2020-04-09T01:21:23"/>
    <s v="anonymous"/>
    <m/>
    <m/>
    <m/>
    <m/>
    <x v="0"/>
    <m/>
    <m/>
    <x v="1"/>
    <m/>
    <m/>
    <x v="9"/>
    <m/>
    <m/>
    <x v="0"/>
    <m/>
    <m/>
    <x v="0"/>
    <m/>
    <m/>
    <x v="0"/>
    <m/>
    <m/>
    <x v="0"/>
    <m/>
    <m/>
    <s v="Password protection;Automatic screen lock;Hard disk encryption;Antivirus software installed;"/>
    <m/>
    <m/>
    <s v="Using VPN "/>
    <m/>
    <m/>
    <m/>
    <m/>
    <m/>
    <s v="No"/>
    <m/>
    <m/>
    <m/>
    <m/>
    <m/>
    <x v="1"/>
    <m/>
    <m/>
    <x v="1"/>
    <m/>
    <m/>
    <x v="1"/>
    <m/>
    <m/>
    <m/>
    <m/>
    <m/>
    <m/>
    <m/>
    <s v="Agree"/>
    <m/>
    <m/>
    <s v="Disagree"/>
    <m/>
    <m/>
    <s v="Agree"/>
    <m/>
    <m/>
    <s v="Strongly agree"/>
    <m/>
    <m/>
    <s v="Agree"/>
    <m/>
    <m/>
    <s v="Undecided"/>
    <m/>
    <m/>
    <s v="Strongly agree"/>
    <m/>
    <m/>
    <x v="1"/>
    <m/>
    <m/>
    <s v="Master’s degree"/>
    <m/>
    <m/>
    <s v="IT (Information Technology)"/>
    <m/>
    <m/>
    <m/>
    <m/>
    <m/>
    <s v="IT professional"/>
    <m/>
    <m/>
    <s v="I prefer to work effectively with ALL my colleagues in the office in a few months from now, and let's sacrifice a little efficiency today"/>
    <m/>
    <m/>
  </r>
  <r>
    <n v="51"/>
    <d v="2020-04-09T09:20:14"/>
    <d v="2020-04-09T09:29:17"/>
    <s v="anonymous"/>
    <m/>
    <m/>
    <m/>
    <m/>
    <x v="0"/>
    <m/>
    <m/>
    <x v="1"/>
    <m/>
    <m/>
    <x v="0"/>
    <m/>
    <m/>
    <x v="0"/>
    <m/>
    <m/>
    <x v="0"/>
    <m/>
    <m/>
    <x v="0"/>
    <m/>
    <m/>
    <x v="3"/>
    <m/>
    <m/>
    <s v="Two-factor authentication;Hard disk encryption;Antivirus software installed;"/>
    <m/>
    <m/>
    <s v="Using VPN "/>
    <m/>
    <m/>
    <m/>
    <m/>
    <m/>
    <s v="No"/>
    <m/>
    <m/>
    <m/>
    <m/>
    <m/>
    <x v="0"/>
    <m/>
    <m/>
    <x v="15"/>
    <m/>
    <m/>
    <x v="1"/>
    <m/>
    <m/>
    <m/>
    <m/>
    <m/>
    <m/>
    <m/>
    <s v="Undecided"/>
    <m/>
    <m/>
    <s v="Disagree"/>
    <m/>
    <m/>
    <s v="Agree"/>
    <m/>
    <m/>
    <s v="Agree"/>
    <m/>
    <m/>
    <s v="Strongly disagree"/>
    <m/>
    <m/>
    <s v="Agree"/>
    <m/>
    <m/>
    <s v="Disagree"/>
    <m/>
    <m/>
    <x v="0"/>
    <m/>
    <m/>
    <s v="Master’s degree"/>
    <m/>
    <m/>
    <s v="Telecommunications"/>
    <m/>
    <m/>
    <m/>
    <m/>
    <m/>
    <s v="Other"/>
    <m/>
    <m/>
    <m/>
    <m/>
    <m/>
  </r>
  <r>
    <n v="52"/>
    <d v="2020-04-09T10:16:23"/>
    <d v="2020-04-09T10:50:17"/>
    <s v="anonymous"/>
    <m/>
    <m/>
    <m/>
    <m/>
    <x v="0"/>
    <m/>
    <m/>
    <x v="0"/>
    <m/>
    <m/>
    <x v="0"/>
    <m/>
    <m/>
    <x v="2"/>
    <m/>
    <m/>
    <x v="0"/>
    <m/>
    <m/>
    <x v="0"/>
    <m/>
    <m/>
    <x v="0"/>
    <m/>
    <m/>
    <s v="Password protection;Automatic screen lock;Hard disk encryption;Antivirus software installed;"/>
    <m/>
    <m/>
    <s v="Direct access"/>
    <m/>
    <m/>
    <m/>
    <m/>
    <m/>
    <s v="No"/>
    <m/>
    <m/>
    <m/>
    <m/>
    <m/>
    <x v="0"/>
    <m/>
    <m/>
    <x v="16"/>
    <m/>
    <m/>
    <x v="1"/>
    <m/>
    <m/>
    <m/>
    <m/>
    <m/>
    <m/>
    <m/>
    <s v="Undecided"/>
    <m/>
    <m/>
    <s v="Undecided"/>
    <m/>
    <m/>
    <s v="Agree"/>
    <m/>
    <m/>
    <s v="Agree"/>
    <m/>
    <m/>
    <s v="Undecided"/>
    <m/>
    <m/>
    <s v="Disagree"/>
    <m/>
    <m/>
    <s v="Agree"/>
    <m/>
    <m/>
    <x v="4"/>
    <m/>
    <m/>
    <s v="Master’s degree"/>
    <m/>
    <m/>
    <s v="IT (Information Technology)"/>
    <m/>
    <m/>
    <m/>
    <m/>
    <m/>
    <s v="IT professional"/>
    <m/>
    <m/>
    <m/>
    <m/>
    <m/>
  </r>
  <r>
    <n v="53"/>
    <d v="2020-04-09T11:55:48"/>
    <d v="2020-04-09T11:58:54"/>
    <s v="anonymous"/>
    <m/>
    <m/>
    <m/>
    <m/>
    <x v="0"/>
    <m/>
    <m/>
    <x v="0"/>
    <m/>
    <m/>
    <x v="0"/>
    <m/>
    <m/>
    <x v="0"/>
    <m/>
    <m/>
    <x v="0"/>
    <m/>
    <m/>
    <x v="0"/>
    <m/>
    <m/>
    <x v="0"/>
    <m/>
    <m/>
    <s v="Password protection;Antivirus software installed;"/>
    <m/>
    <m/>
    <s v="No Access"/>
    <m/>
    <m/>
    <m/>
    <m/>
    <m/>
    <s v="No"/>
    <m/>
    <m/>
    <m/>
    <m/>
    <m/>
    <x v="1"/>
    <m/>
    <m/>
    <x v="1"/>
    <m/>
    <m/>
    <x v="2"/>
    <m/>
    <m/>
    <m/>
    <m/>
    <m/>
    <m/>
    <m/>
    <s v="Strongly agree"/>
    <m/>
    <m/>
    <s v="Undecided"/>
    <m/>
    <m/>
    <s v="Agree"/>
    <m/>
    <m/>
    <s v="Agree"/>
    <m/>
    <m/>
    <s v="Undecided"/>
    <m/>
    <m/>
    <s v="Agree"/>
    <m/>
    <m/>
    <s v="Undecided"/>
    <m/>
    <m/>
    <x v="1"/>
    <m/>
    <m/>
    <s v="Master’s degree"/>
    <m/>
    <m/>
    <s v="EPES (Electrical Power &amp; Energy Systems)"/>
    <m/>
    <m/>
    <m/>
    <m/>
    <m/>
    <s v="IT professional"/>
    <m/>
    <m/>
    <m/>
    <m/>
    <m/>
  </r>
  <r>
    <n v="54"/>
    <d v="2020-04-09T12:02:50"/>
    <d v="2020-04-09T12:05:14"/>
    <s v="anonymous"/>
    <m/>
    <m/>
    <m/>
    <m/>
    <x v="0"/>
    <m/>
    <m/>
    <x v="0"/>
    <m/>
    <m/>
    <x v="0"/>
    <m/>
    <m/>
    <x v="6"/>
    <m/>
    <m/>
    <x v="0"/>
    <m/>
    <m/>
    <x v="1"/>
    <m/>
    <m/>
    <x v="2"/>
    <m/>
    <m/>
    <s v="Password protection;Automatic screen lock;Antivirus software installed;"/>
    <m/>
    <m/>
    <s v="Using VPN "/>
    <m/>
    <m/>
    <m/>
    <m/>
    <m/>
    <s v="No"/>
    <m/>
    <m/>
    <m/>
    <m/>
    <m/>
    <x v="1"/>
    <m/>
    <m/>
    <x v="1"/>
    <m/>
    <m/>
    <x v="2"/>
    <m/>
    <m/>
    <m/>
    <m/>
    <m/>
    <m/>
    <m/>
    <s v="Undecided"/>
    <m/>
    <m/>
    <s v="Undecided"/>
    <m/>
    <m/>
    <s v="Disagree"/>
    <m/>
    <m/>
    <s v="Strongly agree"/>
    <m/>
    <m/>
    <s v="Strongly agree"/>
    <m/>
    <m/>
    <s v="Strongly agree"/>
    <m/>
    <m/>
    <s v="Agree"/>
    <m/>
    <m/>
    <x v="3"/>
    <m/>
    <m/>
    <s v="Bachelor’s degree"/>
    <m/>
    <m/>
    <s v="IT (Information Technology)"/>
    <m/>
    <m/>
    <m/>
    <m/>
    <m/>
    <s v="Researcher"/>
    <m/>
    <m/>
    <m/>
    <m/>
    <m/>
  </r>
  <r>
    <n v="55"/>
    <d v="2020-04-09T11:54:49"/>
    <d v="2020-04-09T12:14:30"/>
    <s v="anonymous"/>
    <m/>
    <m/>
    <m/>
    <m/>
    <x v="0"/>
    <m/>
    <m/>
    <x v="1"/>
    <m/>
    <m/>
    <x v="10"/>
    <m/>
    <m/>
    <x v="6"/>
    <m/>
    <m/>
    <x v="0"/>
    <m/>
    <m/>
    <x v="0"/>
    <m/>
    <m/>
    <x v="1"/>
    <m/>
    <m/>
    <s v="None of the above;"/>
    <m/>
    <m/>
    <s v="Direct access"/>
    <m/>
    <m/>
    <m/>
    <m/>
    <m/>
    <s v="No"/>
    <m/>
    <m/>
    <m/>
    <m/>
    <m/>
    <x v="1"/>
    <m/>
    <m/>
    <x v="1"/>
    <m/>
    <m/>
    <x v="1"/>
    <m/>
    <m/>
    <m/>
    <m/>
    <m/>
    <m/>
    <m/>
    <s v="Undecided"/>
    <m/>
    <m/>
    <s v="Undecided"/>
    <m/>
    <m/>
    <s v="Agree"/>
    <m/>
    <m/>
    <s v="Agree"/>
    <m/>
    <m/>
    <s v="Agree"/>
    <m/>
    <m/>
    <s v="Undecided"/>
    <m/>
    <m/>
    <s v="Agree"/>
    <m/>
    <m/>
    <x v="3"/>
    <m/>
    <m/>
    <s v="Bachelor’s degree"/>
    <m/>
    <m/>
    <s v="Other"/>
    <m/>
    <m/>
    <s v="R&amp;D"/>
    <m/>
    <m/>
    <s v="Researcher"/>
    <m/>
    <m/>
    <m/>
    <m/>
    <m/>
  </r>
  <r>
    <n v="56"/>
    <d v="2020-04-09T12:10:47"/>
    <d v="2020-04-09T12:25:19"/>
    <s v="anonymous"/>
    <m/>
    <m/>
    <m/>
    <m/>
    <x v="1"/>
    <m/>
    <m/>
    <x v="0"/>
    <m/>
    <m/>
    <x v="0"/>
    <m/>
    <m/>
    <x v="1"/>
    <m/>
    <m/>
    <x v="0"/>
    <m/>
    <m/>
    <x v="1"/>
    <m/>
    <m/>
    <x v="2"/>
    <m/>
    <m/>
    <s v="Password protection;Antivirus software installed;"/>
    <m/>
    <m/>
    <s v="Other"/>
    <m/>
    <m/>
    <s v="mail, portable USB"/>
    <m/>
    <m/>
    <s v="No"/>
    <m/>
    <m/>
    <m/>
    <m/>
    <m/>
    <x v="1"/>
    <m/>
    <m/>
    <x v="1"/>
    <m/>
    <m/>
    <x v="1"/>
    <m/>
    <m/>
    <m/>
    <m/>
    <m/>
    <m/>
    <m/>
    <s v="Strongly agree"/>
    <m/>
    <m/>
    <s v="Undecided"/>
    <m/>
    <m/>
    <s v="Agree"/>
    <m/>
    <m/>
    <s v="Disagree"/>
    <m/>
    <m/>
    <s v="Agree"/>
    <m/>
    <m/>
    <s v="Agree"/>
    <m/>
    <m/>
    <s v="Agree"/>
    <m/>
    <m/>
    <x v="1"/>
    <m/>
    <m/>
    <s v="Master’s degree"/>
    <m/>
    <m/>
    <s v="Public Sector"/>
    <m/>
    <m/>
    <m/>
    <m/>
    <m/>
    <s v="Other"/>
    <m/>
    <m/>
    <m/>
    <m/>
    <m/>
  </r>
  <r>
    <n v="57"/>
    <d v="2020-04-09T12:54:25"/>
    <d v="2020-04-09T12:58:12"/>
    <s v="anonymous"/>
    <m/>
    <m/>
    <m/>
    <m/>
    <x v="0"/>
    <m/>
    <m/>
    <x v="0"/>
    <m/>
    <m/>
    <x v="0"/>
    <m/>
    <m/>
    <x v="1"/>
    <m/>
    <m/>
    <x v="1"/>
    <m/>
    <m/>
    <x v="0"/>
    <m/>
    <m/>
    <x v="3"/>
    <m/>
    <m/>
    <s v="Password protection;Hard disk encryption;Antispam software installed;"/>
    <m/>
    <m/>
    <s v="Using VPN "/>
    <m/>
    <m/>
    <m/>
    <m/>
    <m/>
    <s v="No"/>
    <m/>
    <m/>
    <m/>
    <m/>
    <m/>
    <x v="0"/>
    <m/>
    <m/>
    <x v="17"/>
    <m/>
    <m/>
    <x v="1"/>
    <m/>
    <m/>
    <m/>
    <m/>
    <m/>
    <m/>
    <m/>
    <s v="Agree"/>
    <m/>
    <m/>
    <s v="Strongly agree"/>
    <m/>
    <m/>
    <s v="Strongly agree"/>
    <m/>
    <m/>
    <s v="Undecided"/>
    <m/>
    <m/>
    <s v="Strongly agree"/>
    <m/>
    <m/>
    <s v="Undecided"/>
    <m/>
    <m/>
    <s v="Strongly agree"/>
    <m/>
    <m/>
    <x v="0"/>
    <m/>
    <m/>
    <s v="Bachelor’s degree"/>
    <m/>
    <m/>
    <s v="IT (Information Technology)"/>
    <m/>
    <m/>
    <m/>
    <m/>
    <m/>
    <s v="Other"/>
    <m/>
    <m/>
    <m/>
    <m/>
    <m/>
  </r>
  <r>
    <n v="58"/>
    <d v="2020-04-09T13:08:06"/>
    <d v="2020-04-09T13:12:31"/>
    <s v="anonymous"/>
    <m/>
    <m/>
    <m/>
    <m/>
    <x v="1"/>
    <m/>
    <m/>
    <x v="0"/>
    <m/>
    <m/>
    <x v="0"/>
    <m/>
    <m/>
    <x v="1"/>
    <m/>
    <m/>
    <x v="1"/>
    <m/>
    <m/>
    <x v="0"/>
    <m/>
    <m/>
    <x v="0"/>
    <m/>
    <m/>
    <s v="Password protection;Automatic screen lock;"/>
    <m/>
    <m/>
    <s v="Using 3rd party cloud solutions (e.g. G Cloud, Microsoft 365)"/>
    <m/>
    <m/>
    <m/>
    <m/>
    <m/>
    <s v="No"/>
    <m/>
    <m/>
    <m/>
    <m/>
    <m/>
    <x v="1"/>
    <m/>
    <m/>
    <x v="1"/>
    <m/>
    <m/>
    <x v="1"/>
    <m/>
    <m/>
    <m/>
    <m/>
    <m/>
    <m/>
    <m/>
    <s v="Undecided"/>
    <m/>
    <m/>
    <s v="Agree"/>
    <m/>
    <m/>
    <s v="Disagree"/>
    <m/>
    <m/>
    <s v="Agree"/>
    <m/>
    <m/>
    <s v="Agree"/>
    <m/>
    <m/>
    <s v="Undecided"/>
    <m/>
    <m/>
    <s v="Agree"/>
    <m/>
    <m/>
    <x v="0"/>
    <m/>
    <m/>
    <s v="Master’s degree"/>
    <m/>
    <m/>
    <s v="Other"/>
    <m/>
    <m/>
    <s v="Digital Marketing and Advertising"/>
    <m/>
    <m/>
    <s v="Other"/>
    <m/>
    <m/>
    <m/>
    <m/>
    <m/>
  </r>
  <r>
    <n v="59"/>
    <d v="2020-04-09T13:15:55"/>
    <d v="2020-04-09T13:20:01"/>
    <s v="anonymous"/>
    <m/>
    <m/>
    <m/>
    <m/>
    <x v="0"/>
    <m/>
    <m/>
    <x v="0"/>
    <m/>
    <m/>
    <x v="0"/>
    <m/>
    <m/>
    <x v="0"/>
    <m/>
    <m/>
    <x v="0"/>
    <m/>
    <m/>
    <x v="0"/>
    <m/>
    <m/>
    <x v="3"/>
    <m/>
    <m/>
    <s v="Password protection;Antivirus software installed;"/>
    <m/>
    <m/>
    <s v="Using VPN "/>
    <m/>
    <m/>
    <m/>
    <m/>
    <m/>
    <s v="Yes"/>
    <m/>
    <m/>
    <s v="Instructions available to the corporate portal or website;"/>
    <m/>
    <m/>
    <x v="0"/>
    <m/>
    <m/>
    <x v="6"/>
    <m/>
    <m/>
    <x v="1"/>
    <m/>
    <m/>
    <m/>
    <m/>
    <m/>
    <m/>
    <m/>
    <s v="Agree"/>
    <m/>
    <m/>
    <s v="Agree"/>
    <m/>
    <m/>
    <s v="Agree"/>
    <m/>
    <m/>
    <s v="Strongly agree"/>
    <m/>
    <m/>
    <s v="Strongly agree"/>
    <m/>
    <m/>
    <s v="Strongly agree"/>
    <m/>
    <m/>
    <s v="Strongly agree"/>
    <m/>
    <m/>
    <x v="2"/>
    <m/>
    <m/>
    <s v="Master’s degree"/>
    <m/>
    <m/>
    <s v="IT (Information Technology)"/>
    <m/>
    <m/>
    <m/>
    <m/>
    <m/>
    <s v="IT professional"/>
    <m/>
    <m/>
    <m/>
    <m/>
    <m/>
  </r>
  <r>
    <n v="60"/>
    <d v="2020-04-09T17:02:30"/>
    <d v="2020-04-09T17:03:41"/>
    <s v="anonymous"/>
    <m/>
    <m/>
    <m/>
    <m/>
    <x v="0"/>
    <m/>
    <m/>
    <x v="0"/>
    <m/>
    <m/>
    <x v="0"/>
    <m/>
    <m/>
    <x v="0"/>
    <m/>
    <m/>
    <x v="0"/>
    <m/>
    <m/>
    <x v="1"/>
    <m/>
    <m/>
    <x v="2"/>
    <m/>
    <m/>
    <s v="Password protection;Automatic screen lock;Antivirus software installed;Antispam software installed;"/>
    <m/>
    <m/>
    <s v="Using 3rd party cloud solutions (e.g. G Cloud, Microsoft 365)"/>
    <m/>
    <m/>
    <m/>
    <m/>
    <m/>
    <s v="No"/>
    <m/>
    <m/>
    <m/>
    <m/>
    <m/>
    <x v="1"/>
    <m/>
    <m/>
    <x v="1"/>
    <m/>
    <m/>
    <x v="7"/>
    <m/>
    <m/>
    <m/>
    <m/>
    <m/>
    <m/>
    <m/>
    <s v="Agree"/>
    <m/>
    <m/>
    <s v="Agree"/>
    <m/>
    <m/>
    <s v="Undecided"/>
    <m/>
    <m/>
    <s v="Disagree"/>
    <m/>
    <m/>
    <s v="Strongly disagree"/>
    <m/>
    <m/>
    <s v="Undecided"/>
    <m/>
    <m/>
    <s v="Strongly disagree"/>
    <m/>
    <m/>
    <x v="4"/>
    <m/>
    <m/>
    <s v="Bachelor’s degree"/>
    <m/>
    <m/>
    <s v="Banking &amp; Financial"/>
    <m/>
    <m/>
    <m/>
    <m/>
    <m/>
    <s v="Other"/>
    <m/>
    <m/>
    <m/>
    <m/>
    <m/>
  </r>
  <r>
    <n v="61"/>
    <d v="2020-04-09T17:34:14"/>
    <d v="2020-04-09T17:39:29"/>
    <s v="anonymous"/>
    <m/>
    <m/>
    <m/>
    <m/>
    <x v="0"/>
    <m/>
    <m/>
    <x v="1"/>
    <m/>
    <m/>
    <x v="0"/>
    <m/>
    <m/>
    <x v="2"/>
    <m/>
    <m/>
    <x v="0"/>
    <m/>
    <m/>
    <x v="0"/>
    <m/>
    <m/>
    <x v="3"/>
    <m/>
    <m/>
    <s v="Password protection;Automatic screen lock;Antivirus software installed;"/>
    <m/>
    <m/>
    <s v="Using VPN "/>
    <m/>
    <m/>
    <m/>
    <m/>
    <m/>
    <s v="Yes"/>
    <m/>
    <m/>
    <s v="Instructions provided via email;"/>
    <m/>
    <m/>
    <x v="1"/>
    <m/>
    <m/>
    <x v="1"/>
    <m/>
    <m/>
    <x v="8"/>
    <m/>
    <m/>
    <m/>
    <m/>
    <m/>
    <m/>
    <m/>
    <s v="Agree"/>
    <m/>
    <m/>
    <s v="Agree"/>
    <m/>
    <m/>
    <s v="Strongly agree"/>
    <m/>
    <m/>
    <s v="Strongly agree"/>
    <m/>
    <m/>
    <s v="Strongly agree"/>
    <m/>
    <m/>
    <s v="Strongly agree"/>
    <m/>
    <m/>
    <s v="Strongly agree"/>
    <m/>
    <m/>
    <x v="2"/>
    <m/>
    <m/>
    <s v="Master’s degree"/>
    <m/>
    <m/>
    <s v="IT (Information Technology)"/>
    <m/>
    <m/>
    <m/>
    <m/>
    <m/>
    <s v="IT professional"/>
    <m/>
    <m/>
    <m/>
    <m/>
    <m/>
  </r>
  <r>
    <n v="62"/>
    <d v="2020-04-09T17:40:52"/>
    <d v="2020-04-09T17:43:28"/>
    <s v="anonymous"/>
    <m/>
    <m/>
    <m/>
    <m/>
    <x v="0"/>
    <m/>
    <m/>
    <x v="1"/>
    <m/>
    <m/>
    <x v="0"/>
    <m/>
    <m/>
    <x v="0"/>
    <m/>
    <m/>
    <x v="1"/>
    <m/>
    <m/>
    <x v="1"/>
    <m/>
    <m/>
    <x v="2"/>
    <m/>
    <m/>
    <s v="None of the above;"/>
    <m/>
    <m/>
    <s v="Other"/>
    <m/>
    <m/>
    <s v="I don't want to describe"/>
    <m/>
    <m/>
    <s v="No"/>
    <m/>
    <m/>
    <m/>
    <m/>
    <m/>
    <x v="0"/>
    <m/>
    <m/>
    <x v="18"/>
    <m/>
    <m/>
    <x v="1"/>
    <m/>
    <m/>
    <s v="No"/>
    <m/>
    <m/>
    <m/>
    <m/>
    <s v="Agree"/>
    <m/>
    <m/>
    <s v="Agree"/>
    <m/>
    <m/>
    <s v="Agree"/>
    <m/>
    <m/>
    <s v="Agree"/>
    <m/>
    <m/>
    <s v="Agree"/>
    <m/>
    <m/>
    <s v="Undecided"/>
    <m/>
    <m/>
    <s v="Strongly agree"/>
    <m/>
    <m/>
    <x v="5"/>
    <m/>
    <m/>
    <s v="Trade/technical/vocational training"/>
    <m/>
    <m/>
    <s v="Other"/>
    <m/>
    <m/>
    <s v="don't know"/>
    <m/>
    <m/>
    <s v="Other"/>
    <m/>
    <m/>
    <m/>
    <m/>
    <m/>
  </r>
  <r>
    <n v="63"/>
    <d v="2020-04-09T17:43:10"/>
    <d v="2020-04-09T17:46:02"/>
    <s v="anonymous"/>
    <m/>
    <m/>
    <m/>
    <m/>
    <x v="0"/>
    <m/>
    <m/>
    <x v="1"/>
    <m/>
    <m/>
    <x v="11"/>
    <m/>
    <m/>
    <x v="7"/>
    <m/>
    <m/>
    <x v="0"/>
    <m/>
    <m/>
    <x v="1"/>
    <m/>
    <m/>
    <x v="2"/>
    <m/>
    <m/>
    <s v="Password protection;Two-factor authentication;Automatic screen lock;Antivirus software installed;Antispam software installed;"/>
    <m/>
    <m/>
    <s v="Using VPN "/>
    <m/>
    <m/>
    <m/>
    <m/>
    <m/>
    <s v="No"/>
    <m/>
    <m/>
    <m/>
    <m/>
    <m/>
    <x v="0"/>
    <m/>
    <m/>
    <x v="2"/>
    <m/>
    <m/>
    <x v="9"/>
    <m/>
    <m/>
    <m/>
    <m/>
    <m/>
    <m/>
    <m/>
    <s v="Disagree"/>
    <m/>
    <m/>
    <s v="Undecided"/>
    <m/>
    <m/>
    <s v="Disagree"/>
    <m/>
    <m/>
    <s v="Agree"/>
    <m/>
    <m/>
    <s v="Agree"/>
    <m/>
    <m/>
    <s v="Agree"/>
    <m/>
    <m/>
    <s v="Strongly agree"/>
    <m/>
    <m/>
    <x v="1"/>
    <m/>
    <m/>
    <s v="Doctorate degree"/>
    <m/>
    <m/>
    <s v="Education &amp; Research"/>
    <m/>
    <m/>
    <m/>
    <m/>
    <m/>
    <s v="Manager"/>
    <m/>
    <m/>
    <m/>
    <m/>
    <m/>
  </r>
  <r>
    <n v="64"/>
    <d v="2020-04-09T17:50:42"/>
    <d v="2020-04-09T17:53:38"/>
    <s v="anonymous"/>
    <m/>
    <m/>
    <m/>
    <m/>
    <x v="0"/>
    <m/>
    <m/>
    <x v="0"/>
    <m/>
    <m/>
    <x v="0"/>
    <m/>
    <m/>
    <x v="2"/>
    <m/>
    <m/>
    <x v="0"/>
    <m/>
    <m/>
    <x v="1"/>
    <m/>
    <m/>
    <x v="2"/>
    <m/>
    <m/>
    <s v="Password protection;"/>
    <m/>
    <m/>
    <s v="Using VPN "/>
    <m/>
    <m/>
    <m/>
    <m/>
    <m/>
    <s v="No"/>
    <m/>
    <m/>
    <m/>
    <m/>
    <m/>
    <x v="1"/>
    <m/>
    <m/>
    <x v="1"/>
    <m/>
    <m/>
    <x v="10"/>
    <m/>
    <m/>
    <m/>
    <m/>
    <m/>
    <m/>
    <m/>
    <s v="Agree"/>
    <m/>
    <m/>
    <s v="Agree"/>
    <m/>
    <m/>
    <s v="Disagree"/>
    <m/>
    <m/>
    <s v="Strongly agree"/>
    <m/>
    <m/>
    <s v="Undecided"/>
    <m/>
    <m/>
    <s v="Strongly agree"/>
    <m/>
    <m/>
    <s v="Strongly agree"/>
    <m/>
    <m/>
    <x v="0"/>
    <m/>
    <m/>
    <s v="Master’s degree"/>
    <m/>
    <m/>
    <s v="Education &amp; Research"/>
    <m/>
    <m/>
    <m/>
    <m/>
    <m/>
    <s v="Researcher"/>
    <m/>
    <m/>
    <m/>
    <m/>
    <m/>
  </r>
  <r>
    <n v="65"/>
    <d v="2020-04-09T18:42:06"/>
    <d v="2020-04-09T18:51:32"/>
    <s v="anonymous"/>
    <m/>
    <m/>
    <m/>
    <m/>
    <x v="0"/>
    <m/>
    <m/>
    <x v="1"/>
    <m/>
    <m/>
    <x v="12"/>
    <m/>
    <m/>
    <x v="6"/>
    <m/>
    <m/>
    <x v="0"/>
    <m/>
    <m/>
    <x v="0"/>
    <m/>
    <m/>
    <x v="3"/>
    <m/>
    <m/>
    <s v="Password protection;Automatic screen lock;Antivirus software installed;"/>
    <m/>
    <m/>
    <s v="Using VPN "/>
    <m/>
    <m/>
    <m/>
    <m/>
    <m/>
    <s v="No"/>
    <m/>
    <m/>
    <m/>
    <m/>
    <m/>
    <x v="1"/>
    <m/>
    <m/>
    <x v="1"/>
    <m/>
    <m/>
    <x v="1"/>
    <m/>
    <m/>
    <m/>
    <m/>
    <m/>
    <m/>
    <m/>
    <s v="Strongly agree"/>
    <m/>
    <m/>
    <s v="Strongly agree"/>
    <m/>
    <m/>
    <s v="Disagree"/>
    <m/>
    <m/>
    <s v="Strongly agree"/>
    <m/>
    <m/>
    <s v="Strongly agree"/>
    <m/>
    <m/>
    <s v="Strongly agree"/>
    <m/>
    <m/>
    <s v="Strongly agree"/>
    <m/>
    <m/>
    <x v="0"/>
    <m/>
    <m/>
    <s v="Master’s degree"/>
    <m/>
    <m/>
    <s v="IT (Information Technology)"/>
    <m/>
    <m/>
    <m/>
    <m/>
    <m/>
    <s v="IT professional"/>
    <m/>
    <m/>
    <m/>
    <m/>
    <m/>
  </r>
  <r>
    <n v="66"/>
    <d v="2020-04-09T19:27:00"/>
    <d v="2020-04-09T19:32:06"/>
    <s v="anonymous"/>
    <m/>
    <m/>
    <m/>
    <m/>
    <x v="1"/>
    <m/>
    <m/>
    <x v="1"/>
    <m/>
    <m/>
    <x v="13"/>
    <m/>
    <m/>
    <x v="0"/>
    <m/>
    <m/>
    <x v="0"/>
    <m/>
    <m/>
    <x v="0"/>
    <m/>
    <m/>
    <x v="3"/>
    <m/>
    <m/>
    <s v="Password protection;Hard disk encryption;Antivirus software installed;Antispam software installed;"/>
    <m/>
    <m/>
    <s v="Using VPN "/>
    <m/>
    <m/>
    <m/>
    <m/>
    <m/>
    <s v="No"/>
    <m/>
    <m/>
    <m/>
    <m/>
    <m/>
    <x v="1"/>
    <m/>
    <m/>
    <x v="1"/>
    <m/>
    <m/>
    <x v="1"/>
    <m/>
    <m/>
    <m/>
    <m/>
    <m/>
    <m/>
    <m/>
    <s v="Strongly disagree"/>
    <m/>
    <m/>
    <s v="Strongly disagree"/>
    <m/>
    <m/>
    <s v="Undecided"/>
    <m/>
    <m/>
    <s v="Agree"/>
    <m/>
    <m/>
    <s v="Strongly agree"/>
    <m/>
    <m/>
    <s v="Strongly agree"/>
    <m/>
    <m/>
    <s v="Strongly agree"/>
    <m/>
    <m/>
    <x v="1"/>
    <m/>
    <m/>
    <s v="Doctorate degree"/>
    <m/>
    <m/>
    <s v="Banking &amp; Financial"/>
    <m/>
    <m/>
    <m/>
    <m/>
    <m/>
    <s v="Other"/>
    <m/>
    <m/>
    <m/>
    <m/>
    <m/>
  </r>
  <r>
    <n v="67"/>
    <d v="2020-04-09T19:34:09"/>
    <d v="2020-04-09T19:39:23"/>
    <s v="anonymous"/>
    <m/>
    <m/>
    <m/>
    <m/>
    <x v="1"/>
    <m/>
    <m/>
    <x v="1"/>
    <m/>
    <m/>
    <x v="14"/>
    <m/>
    <m/>
    <x v="1"/>
    <m/>
    <m/>
    <x v="0"/>
    <m/>
    <m/>
    <x v="1"/>
    <m/>
    <m/>
    <x v="2"/>
    <m/>
    <m/>
    <s v="Password protection;Antivirus software installed;Antispam software installed;"/>
    <m/>
    <m/>
    <s v="Using VPN "/>
    <m/>
    <m/>
    <m/>
    <m/>
    <m/>
    <s v="No"/>
    <m/>
    <m/>
    <m/>
    <m/>
    <m/>
    <x v="0"/>
    <m/>
    <m/>
    <x v="2"/>
    <m/>
    <m/>
    <x v="2"/>
    <m/>
    <m/>
    <m/>
    <m/>
    <m/>
    <m/>
    <m/>
    <s v="Strongly agree"/>
    <m/>
    <m/>
    <s v="Strongly agree"/>
    <m/>
    <m/>
    <s v="Strongly agree"/>
    <m/>
    <m/>
    <s v="Strongly agree"/>
    <m/>
    <m/>
    <s v="Strongly agree"/>
    <m/>
    <m/>
    <s v="Agree"/>
    <m/>
    <m/>
    <s v="Strongly agree"/>
    <m/>
    <m/>
    <x v="1"/>
    <m/>
    <m/>
    <s v="Doctorate degree"/>
    <m/>
    <m/>
    <s v="Education &amp; Research"/>
    <m/>
    <m/>
    <m/>
    <m/>
    <m/>
    <s v="Other"/>
    <m/>
    <m/>
    <m/>
    <m/>
    <m/>
  </r>
  <r>
    <n v="68"/>
    <d v="2020-04-09T19:37:33"/>
    <d v="2020-04-09T19:42:18"/>
    <s v="anonymous"/>
    <m/>
    <m/>
    <m/>
    <m/>
    <x v="0"/>
    <m/>
    <m/>
    <x v="0"/>
    <m/>
    <m/>
    <x v="0"/>
    <m/>
    <m/>
    <x v="6"/>
    <m/>
    <m/>
    <x v="0"/>
    <m/>
    <m/>
    <x v="0"/>
    <m/>
    <m/>
    <x v="1"/>
    <m/>
    <m/>
    <s v="Antivirus software installed;"/>
    <m/>
    <m/>
    <s v="Using VPN "/>
    <m/>
    <m/>
    <m/>
    <m/>
    <m/>
    <s v="No"/>
    <m/>
    <m/>
    <m/>
    <m/>
    <m/>
    <x v="0"/>
    <m/>
    <m/>
    <x v="11"/>
    <m/>
    <m/>
    <x v="1"/>
    <m/>
    <m/>
    <m/>
    <m/>
    <m/>
    <m/>
    <m/>
    <s v="Undecided"/>
    <m/>
    <m/>
    <s v="Undecided"/>
    <m/>
    <m/>
    <s v="Disagree"/>
    <m/>
    <m/>
    <s v="Undecided"/>
    <m/>
    <m/>
    <s v="Disagree"/>
    <m/>
    <m/>
    <s v="Disagree"/>
    <m/>
    <m/>
    <s v="Disagree"/>
    <m/>
    <m/>
    <x v="1"/>
    <m/>
    <m/>
    <s v="Doctorate degree"/>
    <m/>
    <m/>
    <s v="EPES (Electrical Power &amp; Energy Systems)"/>
    <m/>
    <m/>
    <m/>
    <m/>
    <m/>
    <s v="IT professional"/>
    <m/>
    <m/>
    <m/>
    <m/>
    <m/>
  </r>
  <r>
    <n v="69"/>
    <d v="2020-04-09T19:46:26"/>
    <d v="2020-04-09T19:53:39"/>
    <s v="anonymous"/>
    <m/>
    <m/>
    <m/>
    <m/>
    <x v="0"/>
    <m/>
    <m/>
    <x v="1"/>
    <m/>
    <m/>
    <x v="15"/>
    <m/>
    <m/>
    <x v="1"/>
    <m/>
    <m/>
    <x v="0"/>
    <m/>
    <m/>
    <x v="0"/>
    <m/>
    <m/>
    <x v="0"/>
    <m/>
    <m/>
    <s v="Password protection;Hard disk encryption;Antivirus software installed;Antispam software installed;"/>
    <m/>
    <m/>
    <s v="Using VPN "/>
    <m/>
    <m/>
    <m/>
    <m/>
    <m/>
    <s v="No"/>
    <m/>
    <m/>
    <m/>
    <m/>
    <m/>
    <x v="0"/>
    <m/>
    <m/>
    <x v="19"/>
    <m/>
    <m/>
    <x v="1"/>
    <m/>
    <m/>
    <m/>
    <m/>
    <m/>
    <m/>
    <m/>
    <s v="Undecided"/>
    <m/>
    <m/>
    <s v="Agree"/>
    <m/>
    <m/>
    <s v="Disagree"/>
    <m/>
    <m/>
    <s v="Strongly agree"/>
    <m/>
    <m/>
    <s v="Strongly agree"/>
    <m/>
    <m/>
    <s v="Strongly agree"/>
    <m/>
    <m/>
    <s v="Strongly agree"/>
    <m/>
    <m/>
    <x v="2"/>
    <m/>
    <m/>
    <s v="Bachelor’s degree"/>
    <m/>
    <m/>
    <s v="Telecommunications"/>
    <m/>
    <m/>
    <m/>
    <m/>
    <m/>
    <s v="Other"/>
    <m/>
    <m/>
    <m/>
    <m/>
    <m/>
  </r>
  <r>
    <n v="70"/>
    <d v="2020-04-09T20:32:45"/>
    <d v="2020-04-09T20:36:11"/>
    <s v="anonymous"/>
    <m/>
    <m/>
    <m/>
    <m/>
    <x v="1"/>
    <m/>
    <m/>
    <x v="0"/>
    <m/>
    <m/>
    <x v="0"/>
    <m/>
    <m/>
    <x v="5"/>
    <m/>
    <m/>
    <x v="0"/>
    <m/>
    <m/>
    <x v="1"/>
    <m/>
    <m/>
    <x v="2"/>
    <m/>
    <m/>
    <s v="Password protection;Antivirus software installed;"/>
    <m/>
    <m/>
    <s v="Other"/>
    <m/>
    <m/>
    <m/>
    <m/>
    <m/>
    <s v="No"/>
    <m/>
    <m/>
    <m/>
    <m/>
    <m/>
    <x v="0"/>
    <m/>
    <m/>
    <x v="11"/>
    <m/>
    <m/>
    <x v="1"/>
    <m/>
    <m/>
    <m/>
    <m/>
    <m/>
    <m/>
    <m/>
    <s v="Strongly disagree"/>
    <m/>
    <m/>
    <s v="Strongly disagree"/>
    <m/>
    <m/>
    <s v="Strongly disagree"/>
    <m/>
    <m/>
    <s v="Strongly disagree"/>
    <m/>
    <m/>
    <s v="Disagree"/>
    <m/>
    <m/>
    <s v="Agree"/>
    <m/>
    <m/>
    <s v="Disagree"/>
    <m/>
    <m/>
    <x v="1"/>
    <m/>
    <m/>
    <s v="Bachelor’s degree"/>
    <m/>
    <m/>
    <s v="Health"/>
    <m/>
    <m/>
    <m/>
    <m/>
    <m/>
    <s v="Other"/>
    <m/>
    <m/>
    <m/>
    <m/>
    <m/>
  </r>
  <r>
    <n v="71"/>
    <d v="2020-04-09T21:31:16"/>
    <d v="2020-04-09T21:36:40"/>
    <s v="anonymous"/>
    <m/>
    <m/>
    <m/>
    <m/>
    <x v="0"/>
    <m/>
    <m/>
    <x v="0"/>
    <m/>
    <m/>
    <x v="0"/>
    <m/>
    <m/>
    <x v="0"/>
    <m/>
    <m/>
    <x v="0"/>
    <m/>
    <m/>
    <x v="0"/>
    <m/>
    <m/>
    <x v="3"/>
    <m/>
    <m/>
    <s v="Password protection;Two-factor authentication;Automatic screen lock;Hard disk encryption;Antivirus software installed;Antispam software installed;"/>
    <m/>
    <m/>
    <s v="Using VPN "/>
    <m/>
    <m/>
    <m/>
    <m/>
    <m/>
    <s v="No"/>
    <m/>
    <m/>
    <m/>
    <m/>
    <m/>
    <x v="0"/>
    <m/>
    <m/>
    <x v="2"/>
    <m/>
    <m/>
    <x v="1"/>
    <m/>
    <m/>
    <m/>
    <m/>
    <m/>
    <m/>
    <m/>
    <s v="Agree"/>
    <m/>
    <m/>
    <s v="Agree"/>
    <m/>
    <m/>
    <s v="Disagree"/>
    <m/>
    <m/>
    <s v="Agree"/>
    <m/>
    <m/>
    <s v="Disagree"/>
    <m/>
    <m/>
    <s v="Agree"/>
    <m/>
    <m/>
    <s v="Agree"/>
    <m/>
    <m/>
    <x v="1"/>
    <m/>
    <m/>
    <s v="Doctorate degree"/>
    <m/>
    <m/>
    <s v="IT (Information Technology)"/>
    <m/>
    <m/>
    <m/>
    <m/>
    <m/>
    <s v="IT professional"/>
    <m/>
    <m/>
    <m/>
    <m/>
    <m/>
  </r>
  <r>
    <n v="72"/>
    <d v="2020-04-09T21:35:08"/>
    <d v="2020-04-09T21:39:09"/>
    <s v="anonymous"/>
    <m/>
    <m/>
    <m/>
    <m/>
    <x v="1"/>
    <m/>
    <m/>
    <x v="1"/>
    <m/>
    <m/>
    <x v="16"/>
    <m/>
    <m/>
    <x v="0"/>
    <m/>
    <m/>
    <x v="1"/>
    <m/>
    <m/>
    <x v="0"/>
    <m/>
    <m/>
    <x v="3"/>
    <m/>
    <m/>
    <s v="Password protection;Automatic screen lock;"/>
    <m/>
    <m/>
    <s v="Using VPN "/>
    <m/>
    <m/>
    <m/>
    <m/>
    <m/>
    <s v="Yes"/>
    <m/>
    <m/>
    <s v="Instructions provided via email;"/>
    <m/>
    <m/>
    <x v="1"/>
    <m/>
    <m/>
    <x v="1"/>
    <m/>
    <m/>
    <x v="1"/>
    <m/>
    <m/>
    <m/>
    <m/>
    <m/>
    <m/>
    <m/>
    <s v="Strongly disagree"/>
    <m/>
    <m/>
    <s v="Strongly disagree"/>
    <m/>
    <m/>
    <s v="Strongly disagree"/>
    <m/>
    <m/>
    <s v="Disagree"/>
    <m/>
    <m/>
    <s v="Disagree"/>
    <m/>
    <m/>
    <s v="Agree"/>
    <m/>
    <m/>
    <s v="Agree"/>
    <m/>
    <m/>
    <x v="0"/>
    <m/>
    <m/>
    <s v="Master’s degree"/>
    <m/>
    <m/>
    <s v="Transport"/>
    <m/>
    <m/>
    <m/>
    <m/>
    <m/>
    <s v="Other"/>
    <m/>
    <m/>
    <m/>
    <m/>
    <m/>
  </r>
  <r>
    <n v="73"/>
    <d v="2020-04-09T21:39:33"/>
    <d v="2020-04-09T21:42:49"/>
    <s v="anonymous"/>
    <m/>
    <m/>
    <m/>
    <m/>
    <x v="0"/>
    <m/>
    <m/>
    <x v="0"/>
    <m/>
    <m/>
    <x v="0"/>
    <m/>
    <m/>
    <x v="0"/>
    <m/>
    <m/>
    <x v="0"/>
    <m/>
    <m/>
    <x v="0"/>
    <m/>
    <m/>
    <x v="0"/>
    <m/>
    <m/>
    <s v="Password protection;Two-factor authentication;Automatic screen lock;Hard disk encryption;Antivirus software installed;Antispam software installed;"/>
    <m/>
    <m/>
    <s v="Using VPN "/>
    <m/>
    <m/>
    <m/>
    <m/>
    <m/>
    <s v="No"/>
    <m/>
    <m/>
    <m/>
    <m/>
    <m/>
    <x v="1"/>
    <m/>
    <m/>
    <x v="1"/>
    <m/>
    <m/>
    <x v="1"/>
    <m/>
    <m/>
    <m/>
    <m/>
    <m/>
    <m/>
    <m/>
    <s v="Agree"/>
    <m/>
    <m/>
    <s v="Undecided"/>
    <m/>
    <m/>
    <s v="Agree"/>
    <m/>
    <m/>
    <s v="Agree"/>
    <m/>
    <m/>
    <s v="Undecided"/>
    <m/>
    <m/>
    <s v="Agree"/>
    <m/>
    <m/>
    <s v="Agree"/>
    <m/>
    <m/>
    <x v="0"/>
    <m/>
    <m/>
    <s v="Master’s degree"/>
    <m/>
    <m/>
    <s v="IT (Information Technology)"/>
    <m/>
    <m/>
    <m/>
    <m/>
    <m/>
    <s v="IT professional"/>
    <m/>
    <m/>
    <m/>
    <m/>
    <m/>
  </r>
  <r>
    <n v="74"/>
    <d v="2020-04-09T21:57:14"/>
    <d v="2020-04-09T22:07:59"/>
    <s v="anonymous"/>
    <m/>
    <m/>
    <m/>
    <m/>
    <x v="0"/>
    <m/>
    <m/>
    <x v="0"/>
    <m/>
    <m/>
    <x v="0"/>
    <m/>
    <m/>
    <x v="0"/>
    <m/>
    <m/>
    <x v="0"/>
    <m/>
    <m/>
    <x v="0"/>
    <m/>
    <m/>
    <x v="0"/>
    <m/>
    <m/>
    <s v="Two-factor authentication;Hard disk encryption;"/>
    <m/>
    <m/>
    <s v="Using VPN "/>
    <m/>
    <m/>
    <m/>
    <m/>
    <m/>
    <s v="No"/>
    <m/>
    <m/>
    <m/>
    <m/>
    <m/>
    <x v="1"/>
    <m/>
    <m/>
    <x v="1"/>
    <m/>
    <m/>
    <x v="1"/>
    <m/>
    <m/>
    <s v="None"/>
    <m/>
    <m/>
    <m/>
    <m/>
    <s v="Strongly agree"/>
    <m/>
    <m/>
    <s v="Agree"/>
    <m/>
    <m/>
    <s v="Agree"/>
    <m/>
    <m/>
    <s v="Strongly disagree"/>
    <m/>
    <m/>
    <s v="Strongly agree"/>
    <m/>
    <m/>
    <s v="Strongly disagree"/>
    <m/>
    <m/>
    <s v="Strongly agree"/>
    <m/>
    <m/>
    <x v="1"/>
    <m/>
    <m/>
    <s v="Master’s degree"/>
    <m/>
    <m/>
    <s v="IT (Information Technology)"/>
    <m/>
    <m/>
    <m/>
    <m/>
    <m/>
    <s v="IT professional"/>
    <m/>
    <m/>
    <m/>
    <m/>
    <m/>
  </r>
  <r>
    <n v="75"/>
    <d v="2020-04-09T22:11:13"/>
    <d v="2020-04-09T22:14:00"/>
    <s v="anonymous"/>
    <m/>
    <m/>
    <m/>
    <m/>
    <x v="0"/>
    <m/>
    <m/>
    <x v="0"/>
    <m/>
    <m/>
    <x v="0"/>
    <m/>
    <m/>
    <x v="0"/>
    <m/>
    <m/>
    <x v="0"/>
    <m/>
    <m/>
    <x v="0"/>
    <m/>
    <m/>
    <x v="3"/>
    <m/>
    <m/>
    <s v="Password protec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x v="0"/>
    <m/>
    <m/>
    <x v="20"/>
    <m/>
    <m/>
    <x v="1"/>
    <m/>
    <m/>
    <m/>
    <m/>
    <m/>
    <m/>
    <m/>
    <s v="Agree"/>
    <m/>
    <m/>
    <s v="Agree"/>
    <m/>
    <m/>
    <s v="Agree"/>
    <m/>
    <m/>
    <s v="Agree"/>
    <m/>
    <m/>
    <s v="Agree"/>
    <m/>
    <m/>
    <s v="Agree"/>
    <m/>
    <m/>
    <s v="Agree"/>
    <m/>
    <m/>
    <x v="1"/>
    <m/>
    <m/>
    <s v="Master’s degree"/>
    <m/>
    <m/>
    <s v="IT (Information Technology)"/>
    <m/>
    <m/>
    <m/>
    <m/>
    <m/>
    <s v="IT professional"/>
    <m/>
    <m/>
    <m/>
    <m/>
    <m/>
  </r>
  <r>
    <n v="76"/>
    <d v="2020-04-09T22:11:32"/>
    <d v="2020-04-09T22:15:18"/>
    <s v="anonymous"/>
    <m/>
    <m/>
    <m/>
    <m/>
    <x v="0"/>
    <m/>
    <m/>
    <x v="1"/>
    <m/>
    <m/>
    <x v="17"/>
    <m/>
    <m/>
    <x v="0"/>
    <m/>
    <m/>
    <x v="0"/>
    <m/>
    <m/>
    <x v="0"/>
    <m/>
    <m/>
    <x v="0"/>
    <m/>
    <m/>
    <s v="Password protection;Automatic screen lock;Hard disk encryption;Antivirus software installed;"/>
    <m/>
    <m/>
    <s v="Using VPN "/>
    <m/>
    <m/>
    <m/>
    <m/>
    <m/>
    <s v="No"/>
    <m/>
    <m/>
    <m/>
    <m/>
    <m/>
    <x v="0"/>
    <m/>
    <m/>
    <x v="2"/>
    <m/>
    <m/>
    <x v="1"/>
    <m/>
    <m/>
    <m/>
    <m/>
    <m/>
    <m/>
    <m/>
    <s v="Agree"/>
    <m/>
    <m/>
    <s v="Agree"/>
    <m/>
    <m/>
    <s v="Undecided"/>
    <m/>
    <m/>
    <s v="Agree"/>
    <m/>
    <m/>
    <s v="Agree"/>
    <m/>
    <m/>
    <s v="Undecided"/>
    <m/>
    <m/>
    <s v="Strongly agree"/>
    <m/>
    <m/>
    <x v="1"/>
    <m/>
    <m/>
    <s v="Master’s degree"/>
    <m/>
    <m/>
    <s v="IT (Information Technology)"/>
    <m/>
    <m/>
    <m/>
    <m/>
    <m/>
    <s v="IT professional"/>
    <m/>
    <m/>
    <m/>
    <m/>
    <m/>
  </r>
  <r>
    <n v="77"/>
    <d v="2020-04-09T22:19:04"/>
    <d v="2020-04-09T22:22:47"/>
    <s v="anonymous"/>
    <m/>
    <m/>
    <m/>
    <m/>
    <x v="0"/>
    <m/>
    <m/>
    <x v="1"/>
    <m/>
    <m/>
    <x v="0"/>
    <m/>
    <m/>
    <x v="1"/>
    <m/>
    <m/>
    <x v="0"/>
    <m/>
    <m/>
    <x v="0"/>
    <m/>
    <m/>
    <x v="0"/>
    <m/>
    <m/>
    <s v="Password protection;Two-factor authentication;Automatic screen lock;Hard disk encryption;Antivirus software installed;Antispam software installed;"/>
    <m/>
    <m/>
    <s v="Using VPN "/>
    <m/>
    <m/>
    <m/>
    <m/>
    <m/>
    <s v="No"/>
    <m/>
    <m/>
    <m/>
    <m/>
    <m/>
    <x v="0"/>
    <m/>
    <m/>
    <x v="16"/>
    <m/>
    <m/>
    <x v="2"/>
    <m/>
    <m/>
    <m/>
    <m/>
    <m/>
    <m/>
    <m/>
    <s v="Disagree"/>
    <m/>
    <m/>
    <s v="Agree"/>
    <m/>
    <m/>
    <s v="Disagree"/>
    <m/>
    <m/>
    <s v="Agree"/>
    <m/>
    <m/>
    <s v="Strongly agree"/>
    <m/>
    <m/>
    <s v="Strongly agree"/>
    <m/>
    <m/>
    <s v="Strongly agree"/>
    <m/>
    <m/>
    <x v="1"/>
    <m/>
    <m/>
    <s v="Master’s degree"/>
    <m/>
    <m/>
    <s v="IT (Information Technology)"/>
    <m/>
    <m/>
    <m/>
    <m/>
    <m/>
    <s v="IT professional"/>
    <m/>
    <m/>
    <m/>
    <m/>
    <m/>
  </r>
  <r>
    <n v="78"/>
    <d v="2020-04-09T23:20:56"/>
    <d v="2020-04-09T23:24:00"/>
    <s v="anonymous"/>
    <m/>
    <m/>
    <m/>
    <m/>
    <x v="0"/>
    <m/>
    <m/>
    <x v="0"/>
    <m/>
    <m/>
    <x v="0"/>
    <m/>
    <m/>
    <x v="6"/>
    <m/>
    <m/>
    <x v="0"/>
    <m/>
    <m/>
    <x v="0"/>
    <m/>
    <m/>
    <x v="0"/>
    <m/>
    <m/>
    <s v="Password protection;Automatic screen lock;Hard disk encryption;Antivirus software installed;Antispam software installed;"/>
    <m/>
    <m/>
    <s v="Using VPN "/>
    <m/>
    <m/>
    <m/>
    <m/>
    <m/>
    <s v="No"/>
    <m/>
    <m/>
    <m/>
    <m/>
    <m/>
    <x v="0"/>
    <m/>
    <m/>
    <x v="5"/>
    <m/>
    <m/>
    <x v="1"/>
    <m/>
    <m/>
    <m/>
    <m/>
    <m/>
    <m/>
    <m/>
    <s v="Undecided"/>
    <m/>
    <m/>
    <s v="Agree"/>
    <m/>
    <m/>
    <s v="Disagree"/>
    <m/>
    <m/>
    <s v="Strongly agree"/>
    <m/>
    <m/>
    <s v="Agree"/>
    <m/>
    <m/>
    <s v="Agree"/>
    <m/>
    <m/>
    <s v="Agree"/>
    <m/>
    <m/>
    <x v="1"/>
    <m/>
    <m/>
    <s v="Master’s degree"/>
    <m/>
    <m/>
    <s v="Telecommunications"/>
    <m/>
    <m/>
    <m/>
    <m/>
    <m/>
    <s v="IT professional"/>
    <m/>
    <m/>
    <m/>
    <m/>
    <m/>
  </r>
  <r>
    <n v="79"/>
    <d v="2020-04-10T09:33:28"/>
    <d v="2020-04-10T09:36:54"/>
    <s v="anonymous"/>
    <m/>
    <m/>
    <m/>
    <m/>
    <x v="1"/>
    <m/>
    <m/>
    <x v="0"/>
    <m/>
    <m/>
    <x v="0"/>
    <m/>
    <m/>
    <x v="1"/>
    <m/>
    <m/>
    <x v="0"/>
    <m/>
    <m/>
    <x v="0"/>
    <m/>
    <m/>
    <x v="0"/>
    <m/>
    <m/>
    <s v="Password protection;Automatic screen lock;Antivirus software installed;"/>
    <m/>
    <m/>
    <s v="Using 3rd party cloud solutions (e.g. G Cloud, Microsoft 365)"/>
    <m/>
    <m/>
    <m/>
    <m/>
    <m/>
    <s v="No"/>
    <m/>
    <m/>
    <m/>
    <m/>
    <m/>
    <x v="0"/>
    <m/>
    <m/>
    <x v="16"/>
    <m/>
    <m/>
    <x v="1"/>
    <m/>
    <m/>
    <m/>
    <m/>
    <m/>
    <m/>
    <m/>
    <s v="Agree"/>
    <m/>
    <m/>
    <s v="Agree"/>
    <m/>
    <m/>
    <s v="Agree"/>
    <m/>
    <m/>
    <s v="Agree"/>
    <m/>
    <m/>
    <s v="Agree"/>
    <m/>
    <m/>
    <s v="Agree"/>
    <m/>
    <m/>
    <s v="Agree"/>
    <m/>
    <m/>
    <x v="0"/>
    <m/>
    <m/>
    <s v="Master’s degree"/>
    <m/>
    <m/>
    <s v="EPES (Electrical Power &amp; Energy Systems)"/>
    <m/>
    <m/>
    <m/>
    <m/>
    <m/>
    <s v="Other"/>
    <m/>
    <m/>
    <m/>
    <m/>
    <m/>
  </r>
  <r>
    <n v="80"/>
    <d v="2020-04-10T09:39:33"/>
    <d v="2020-04-10T09:43:19"/>
    <s v="anonymous"/>
    <m/>
    <m/>
    <m/>
    <m/>
    <x v="0"/>
    <m/>
    <m/>
    <x v="1"/>
    <m/>
    <m/>
    <x v="0"/>
    <m/>
    <m/>
    <x v="1"/>
    <m/>
    <m/>
    <x v="0"/>
    <m/>
    <m/>
    <x v="0"/>
    <m/>
    <m/>
    <x v="3"/>
    <m/>
    <m/>
    <s v="Password protection;Two-factor authentication;Hard disk encryption;Antivirus software installed;"/>
    <m/>
    <m/>
    <s v="Using VPN "/>
    <m/>
    <m/>
    <m/>
    <m/>
    <m/>
    <s v="No"/>
    <m/>
    <m/>
    <m/>
    <m/>
    <m/>
    <x v="1"/>
    <m/>
    <m/>
    <x v="1"/>
    <m/>
    <m/>
    <x v="1"/>
    <m/>
    <m/>
    <m/>
    <m/>
    <m/>
    <m/>
    <m/>
    <s v="Disagree"/>
    <m/>
    <m/>
    <s v="Undecided"/>
    <m/>
    <m/>
    <s v="Undecided"/>
    <m/>
    <m/>
    <s v="Strongly agree"/>
    <m/>
    <m/>
    <s v="Strongly agree"/>
    <m/>
    <m/>
    <s v="Strongly agree"/>
    <m/>
    <m/>
    <s v="Strongly agree"/>
    <m/>
    <m/>
    <x v="1"/>
    <m/>
    <m/>
    <s v="Master’s degree"/>
    <m/>
    <m/>
    <s v="Telecommunications"/>
    <m/>
    <m/>
    <m/>
    <m/>
    <m/>
    <s v="Other"/>
    <m/>
    <m/>
    <m/>
    <m/>
    <m/>
  </r>
  <r>
    <n v="81"/>
    <d v="2020-04-10T10:05:29"/>
    <d v="2020-04-10T10:09:26"/>
    <s v="anonymous"/>
    <m/>
    <m/>
    <m/>
    <m/>
    <x v="0"/>
    <m/>
    <m/>
    <x v="0"/>
    <m/>
    <m/>
    <x v="0"/>
    <m/>
    <m/>
    <x v="0"/>
    <m/>
    <m/>
    <x v="0"/>
    <m/>
    <m/>
    <x v="0"/>
    <m/>
    <m/>
    <x v="1"/>
    <m/>
    <m/>
    <s v="Password protection;Antivirus software installed;"/>
    <m/>
    <m/>
    <s v="Direct access"/>
    <m/>
    <m/>
    <m/>
    <m/>
    <m/>
    <s v="No"/>
    <m/>
    <m/>
    <m/>
    <m/>
    <m/>
    <x v="0"/>
    <m/>
    <m/>
    <x v="21"/>
    <m/>
    <m/>
    <x v="1"/>
    <m/>
    <m/>
    <m/>
    <m/>
    <m/>
    <m/>
    <m/>
    <s v="Undecided"/>
    <m/>
    <m/>
    <s v="Undecided"/>
    <m/>
    <m/>
    <s v="Agree"/>
    <m/>
    <m/>
    <s v="Strongly agree"/>
    <m/>
    <m/>
    <s v="Agree"/>
    <m/>
    <m/>
    <s v="Strongly agree"/>
    <m/>
    <m/>
    <s v="Agree"/>
    <m/>
    <m/>
    <x v="1"/>
    <m/>
    <m/>
    <s v="Master’s degree"/>
    <m/>
    <m/>
    <s v="EPES (Electrical Power &amp; Energy Systems)"/>
    <m/>
    <m/>
    <m/>
    <m/>
    <m/>
    <s v="Other"/>
    <m/>
    <m/>
    <m/>
    <m/>
    <m/>
  </r>
  <r>
    <n v="82"/>
    <d v="2020-04-10T11:54:07"/>
    <d v="2020-04-10T11:56:11"/>
    <s v="anonymous"/>
    <m/>
    <m/>
    <m/>
    <m/>
    <x v="0"/>
    <m/>
    <m/>
    <x v="0"/>
    <m/>
    <m/>
    <x v="0"/>
    <m/>
    <m/>
    <x v="0"/>
    <m/>
    <m/>
    <x v="0"/>
    <m/>
    <m/>
    <x v="0"/>
    <m/>
    <m/>
    <x v="1"/>
    <m/>
    <m/>
    <s v="Password protection;Automatic screen lock;Antivirus software installed;"/>
    <m/>
    <m/>
    <s v="Direct access"/>
    <m/>
    <m/>
    <m/>
    <m/>
    <m/>
    <s v="Yes"/>
    <m/>
    <m/>
    <s v="Instructions provided via email;"/>
    <m/>
    <m/>
    <x v="0"/>
    <m/>
    <m/>
    <x v="14"/>
    <m/>
    <m/>
    <x v="1"/>
    <m/>
    <m/>
    <m/>
    <m/>
    <m/>
    <m/>
    <m/>
    <s v="Agree"/>
    <m/>
    <m/>
    <s v="Agree"/>
    <m/>
    <m/>
    <s v="Disagree"/>
    <m/>
    <m/>
    <s v="Undecided"/>
    <m/>
    <m/>
    <s v="Undecided"/>
    <m/>
    <m/>
    <s v="Undecided"/>
    <m/>
    <m/>
    <s v="Agree"/>
    <m/>
    <m/>
    <x v="3"/>
    <m/>
    <m/>
    <s v="High school graduate, diploma or the equivalent"/>
    <m/>
    <m/>
    <s v="Other"/>
    <m/>
    <m/>
    <s v="Tourism"/>
    <m/>
    <m/>
    <s v="Other"/>
    <m/>
    <m/>
    <m/>
    <m/>
    <m/>
  </r>
  <r>
    <n v="83"/>
    <d v="2020-04-10T11:44:46"/>
    <d v="2020-04-10T12:11:49"/>
    <s v="anonymous"/>
    <m/>
    <m/>
    <m/>
    <m/>
    <x v="0"/>
    <m/>
    <m/>
    <x v="1"/>
    <m/>
    <m/>
    <x v="18"/>
    <m/>
    <m/>
    <x v="0"/>
    <m/>
    <m/>
    <x v="1"/>
    <m/>
    <m/>
    <x v="0"/>
    <m/>
    <m/>
    <x v="0"/>
    <m/>
    <m/>
    <s v="Password protection;Two-factor authentication;Automatic screen lock;Hard disk encryption;Antivirus software installed;"/>
    <m/>
    <m/>
    <s v="Using VPN "/>
    <m/>
    <m/>
    <m/>
    <m/>
    <m/>
    <s v="No"/>
    <m/>
    <m/>
    <m/>
    <m/>
    <m/>
    <x v="0"/>
    <m/>
    <m/>
    <x v="22"/>
    <m/>
    <m/>
    <x v="11"/>
    <m/>
    <m/>
    <m/>
    <m/>
    <m/>
    <m/>
    <m/>
    <s v="Undecided"/>
    <m/>
    <m/>
    <s v="Undecided"/>
    <m/>
    <m/>
    <s v="Disagree"/>
    <m/>
    <m/>
    <s v="Disagree"/>
    <m/>
    <m/>
    <s v="Undecided"/>
    <m/>
    <m/>
    <s v="Agree"/>
    <m/>
    <m/>
    <s v="Disagree"/>
    <m/>
    <m/>
    <x v="1"/>
    <m/>
    <m/>
    <s v="Doctorate degree"/>
    <m/>
    <m/>
    <s v="IT (Information Technology)"/>
    <m/>
    <m/>
    <m/>
    <m/>
    <m/>
    <s v="Security professional"/>
    <m/>
    <m/>
    <m/>
    <m/>
    <m/>
  </r>
  <r>
    <n v="84"/>
    <d v="2020-04-10T14:34:59"/>
    <d v="2020-04-10T14:39:25"/>
    <s v="anonymous"/>
    <m/>
    <m/>
    <m/>
    <m/>
    <x v="0"/>
    <m/>
    <m/>
    <x v="1"/>
    <m/>
    <m/>
    <x v="19"/>
    <m/>
    <m/>
    <x v="7"/>
    <m/>
    <m/>
    <x v="0"/>
    <m/>
    <m/>
    <x v="1"/>
    <m/>
    <m/>
    <x v="2"/>
    <m/>
    <m/>
    <s v="Password protection;Two-factor authentication;Automatic screen lock;Antivirus software installed;Antispam software installed;"/>
    <m/>
    <m/>
    <s v="Direct access"/>
    <m/>
    <m/>
    <m/>
    <m/>
    <m/>
    <s v="No"/>
    <m/>
    <m/>
    <m/>
    <m/>
    <m/>
    <x v="0"/>
    <m/>
    <m/>
    <x v="15"/>
    <m/>
    <m/>
    <x v="1"/>
    <m/>
    <m/>
    <m/>
    <m/>
    <m/>
    <m/>
    <m/>
    <s v="Strongly disagree"/>
    <m/>
    <m/>
    <s v="Strongly disagree"/>
    <m/>
    <m/>
    <s v="Strongly agree"/>
    <m/>
    <m/>
    <s v="Strongly agree"/>
    <m/>
    <m/>
    <s v="Strongly agree"/>
    <m/>
    <m/>
    <s v="Strongly agree"/>
    <m/>
    <m/>
    <s v="Strongly agree"/>
    <m/>
    <m/>
    <x v="0"/>
    <m/>
    <m/>
    <s v="Master’s degree"/>
    <m/>
    <m/>
    <s v="IT (Information Technology)"/>
    <m/>
    <m/>
    <m/>
    <m/>
    <m/>
    <s v="Manager"/>
    <m/>
    <m/>
    <m/>
    <m/>
    <m/>
  </r>
  <r>
    <n v="85"/>
    <d v="2020-04-10T14:34:25"/>
    <d v="2020-04-10T14:40:00"/>
    <s v="anonymous"/>
    <m/>
    <m/>
    <m/>
    <m/>
    <x v="1"/>
    <m/>
    <m/>
    <x v="0"/>
    <m/>
    <m/>
    <x v="0"/>
    <m/>
    <m/>
    <x v="0"/>
    <m/>
    <m/>
    <x v="0"/>
    <m/>
    <m/>
    <x v="0"/>
    <m/>
    <m/>
    <x v="3"/>
    <m/>
    <m/>
    <s v="Password protection;Antivirus software installed;Antispam software installed;"/>
    <m/>
    <m/>
    <s v="Using VPN "/>
    <m/>
    <m/>
    <m/>
    <m/>
    <m/>
    <s v="Yes"/>
    <m/>
    <m/>
    <s v="Instructions provided via email;"/>
    <m/>
    <m/>
    <x v="0"/>
    <m/>
    <m/>
    <x v="18"/>
    <m/>
    <m/>
    <x v="1"/>
    <m/>
    <m/>
    <m/>
    <m/>
    <m/>
    <m/>
    <m/>
    <s v="Undecided"/>
    <m/>
    <m/>
    <s v="Disagree"/>
    <m/>
    <m/>
    <s v="Agree"/>
    <m/>
    <m/>
    <s v="Strongly agree"/>
    <m/>
    <m/>
    <s v="Agree"/>
    <m/>
    <m/>
    <s v="Agree"/>
    <m/>
    <m/>
    <s v="Strongly agree"/>
    <m/>
    <m/>
    <x v="1"/>
    <m/>
    <m/>
    <s v="Master’s degree"/>
    <m/>
    <m/>
    <s v="Banking &amp; Financial"/>
    <m/>
    <m/>
    <m/>
    <m/>
    <m/>
    <s v="Manager"/>
    <m/>
    <m/>
    <m/>
    <m/>
    <m/>
  </r>
  <r>
    <n v="86"/>
    <d v="2020-04-10T14:36:18"/>
    <d v="2020-04-10T14:40:56"/>
    <s v="anonymous"/>
    <m/>
    <m/>
    <m/>
    <m/>
    <x v="0"/>
    <m/>
    <m/>
    <x v="0"/>
    <m/>
    <m/>
    <x v="0"/>
    <m/>
    <m/>
    <x v="6"/>
    <m/>
    <m/>
    <x v="1"/>
    <m/>
    <m/>
    <x v="1"/>
    <m/>
    <m/>
    <x v="2"/>
    <m/>
    <m/>
    <s v="Password protection;"/>
    <m/>
    <m/>
    <s v="Using VPN "/>
    <m/>
    <m/>
    <m/>
    <m/>
    <m/>
    <s v="No"/>
    <m/>
    <m/>
    <m/>
    <m/>
    <m/>
    <x v="0"/>
    <m/>
    <m/>
    <x v="1"/>
    <m/>
    <m/>
    <x v="1"/>
    <m/>
    <m/>
    <m/>
    <m/>
    <m/>
    <m/>
    <m/>
    <s v="Agree"/>
    <m/>
    <m/>
    <s v="Strongly agree"/>
    <m/>
    <m/>
    <s v="Strongly agree"/>
    <m/>
    <m/>
    <s v="Agree"/>
    <m/>
    <m/>
    <s v="Agree"/>
    <m/>
    <m/>
    <s v="Agree"/>
    <m/>
    <m/>
    <s v="Agree"/>
    <m/>
    <m/>
    <x v="6"/>
    <m/>
    <m/>
    <m/>
    <m/>
    <m/>
    <s v="IT (Information Technology)"/>
    <m/>
    <m/>
    <m/>
    <m/>
    <m/>
    <s v="IT professional"/>
    <m/>
    <m/>
    <m/>
    <m/>
    <m/>
  </r>
  <r>
    <n v="87"/>
    <d v="2020-04-10T14:40:06"/>
    <d v="2020-04-10T14:41:34"/>
    <s v="anonymous"/>
    <m/>
    <m/>
    <m/>
    <m/>
    <x v="1"/>
    <m/>
    <m/>
    <x v="1"/>
    <m/>
    <m/>
    <x v="0"/>
    <m/>
    <m/>
    <x v="0"/>
    <m/>
    <m/>
    <x v="0"/>
    <m/>
    <m/>
    <x v="0"/>
    <m/>
    <m/>
    <x v="3"/>
    <m/>
    <m/>
    <s v="Password protection;Antivirus software installed;"/>
    <m/>
    <m/>
    <s v="Using VPN "/>
    <m/>
    <m/>
    <m/>
    <m/>
    <m/>
    <s v="Yes"/>
    <m/>
    <m/>
    <s v="Instructions provided via email;"/>
    <m/>
    <m/>
    <x v="0"/>
    <m/>
    <m/>
    <x v="18"/>
    <m/>
    <m/>
    <x v="1"/>
    <m/>
    <m/>
    <m/>
    <m/>
    <m/>
    <m/>
    <m/>
    <s v="Undecided"/>
    <m/>
    <m/>
    <s v="Disagree"/>
    <m/>
    <m/>
    <s v="Agree"/>
    <m/>
    <m/>
    <s v="Strongly agree"/>
    <m/>
    <m/>
    <s v="Agree"/>
    <m/>
    <m/>
    <s v="Agree"/>
    <m/>
    <m/>
    <s v="Agree"/>
    <m/>
    <m/>
    <x v="1"/>
    <m/>
    <m/>
    <s v="Master’s degree"/>
    <m/>
    <m/>
    <s v="Banking &amp; Financial"/>
    <m/>
    <m/>
    <m/>
    <m/>
    <m/>
    <s v="Manager"/>
    <m/>
    <m/>
    <m/>
    <m/>
    <m/>
  </r>
  <r>
    <n v="88"/>
    <d v="2020-04-10T15:03:43"/>
    <d v="2020-04-10T15:07:42"/>
    <s v="anonymous"/>
    <m/>
    <m/>
    <m/>
    <m/>
    <x v="0"/>
    <m/>
    <m/>
    <x v="0"/>
    <m/>
    <m/>
    <x v="0"/>
    <m/>
    <m/>
    <x v="0"/>
    <m/>
    <m/>
    <x v="0"/>
    <m/>
    <m/>
    <x v="1"/>
    <m/>
    <m/>
    <x v="2"/>
    <m/>
    <m/>
    <s v="Password protection;Automatic screen lock;"/>
    <m/>
    <m/>
    <s v="Using VPN "/>
    <m/>
    <m/>
    <m/>
    <m/>
    <m/>
    <s v="No"/>
    <m/>
    <m/>
    <m/>
    <m/>
    <m/>
    <x v="0"/>
    <m/>
    <m/>
    <x v="2"/>
    <m/>
    <m/>
    <x v="1"/>
    <m/>
    <m/>
    <s v="None"/>
    <m/>
    <m/>
    <m/>
    <m/>
    <s v="Undecided"/>
    <m/>
    <m/>
    <s v="Disagree"/>
    <m/>
    <m/>
    <s v="Disagree"/>
    <m/>
    <m/>
    <s v="Undecided"/>
    <m/>
    <m/>
    <s v="Agree"/>
    <m/>
    <m/>
    <s v="Undecided"/>
    <m/>
    <m/>
    <s v="Agree"/>
    <m/>
    <m/>
    <x v="1"/>
    <m/>
    <m/>
    <s v="Doctorate degree"/>
    <m/>
    <m/>
    <s v="EPES (Electrical Power &amp; Energy Systems)"/>
    <m/>
    <m/>
    <m/>
    <m/>
    <m/>
    <s v="IT professional"/>
    <m/>
    <m/>
    <s v="None"/>
    <m/>
    <m/>
  </r>
  <r>
    <n v="89"/>
    <d v="2020-04-10T15:30:14"/>
    <d v="2020-04-10T15:32:30"/>
    <s v="anonymous"/>
    <m/>
    <m/>
    <m/>
    <m/>
    <x v="0"/>
    <m/>
    <m/>
    <x v="0"/>
    <m/>
    <m/>
    <x v="0"/>
    <m/>
    <m/>
    <x v="8"/>
    <m/>
    <m/>
    <x v="0"/>
    <m/>
    <m/>
    <x v="1"/>
    <m/>
    <m/>
    <x v="2"/>
    <m/>
    <m/>
    <s v="Password protection;Two-factor authentication;Automatic screen lock;Hard disk encryption;Antivirus software installed;Antispam software installed;"/>
    <m/>
    <m/>
    <s v="Using VPN "/>
    <m/>
    <m/>
    <m/>
    <m/>
    <m/>
    <s v="No"/>
    <m/>
    <m/>
    <m/>
    <m/>
    <m/>
    <x v="0"/>
    <m/>
    <m/>
    <x v="6"/>
    <m/>
    <m/>
    <x v="1"/>
    <m/>
    <m/>
    <m/>
    <m/>
    <m/>
    <m/>
    <m/>
    <s v="Strongly disagree"/>
    <m/>
    <m/>
    <s v="Disagree"/>
    <m/>
    <m/>
    <s v="Disagree"/>
    <m/>
    <m/>
    <s v="Strongly disagree"/>
    <m/>
    <m/>
    <s v="Strongly disagree"/>
    <m/>
    <m/>
    <s v="Strongly agree"/>
    <m/>
    <m/>
    <s v="Agree"/>
    <m/>
    <m/>
    <x v="1"/>
    <m/>
    <m/>
    <s v="Doctorate degree"/>
    <m/>
    <m/>
    <s v="Public Sector"/>
    <m/>
    <m/>
    <m/>
    <m/>
    <m/>
    <s v="Manager"/>
    <m/>
    <m/>
    <m/>
    <m/>
    <m/>
  </r>
  <r>
    <n v="90"/>
    <d v="2020-04-10T17:18:24"/>
    <d v="2020-04-10T17:25:21"/>
    <s v="anonymous"/>
    <m/>
    <m/>
    <m/>
    <m/>
    <x v="1"/>
    <m/>
    <m/>
    <x v="1"/>
    <m/>
    <m/>
    <x v="20"/>
    <m/>
    <m/>
    <x v="0"/>
    <m/>
    <m/>
    <x v="1"/>
    <m/>
    <m/>
    <x v="1"/>
    <m/>
    <m/>
    <x v="2"/>
    <m/>
    <m/>
    <s v="Password protection;Two-factor authentication;Hard disk encryption;Antivirus software installed;Antispam software installed;"/>
    <m/>
    <m/>
    <s v="Using VPN "/>
    <m/>
    <m/>
    <m/>
    <m/>
    <m/>
    <s v="No"/>
    <m/>
    <m/>
    <m/>
    <m/>
    <m/>
    <x v="0"/>
    <m/>
    <m/>
    <x v="21"/>
    <m/>
    <m/>
    <x v="3"/>
    <m/>
    <m/>
    <m/>
    <m/>
    <m/>
    <m/>
    <m/>
    <s v="Undecided"/>
    <m/>
    <m/>
    <s v="Disagree"/>
    <m/>
    <m/>
    <s v="Disagree"/>
    <m/>
    <m/>
    <s v="Agree"/>
    <m/>
    <m/>
    <s v="Agree"/>
    <m/>
    <m/>
    <s v="Agree"/>
    <m/>
    <m/>
    <s v="Agree"/>
    <m/>
    <m/>
    <x v="1"/>
    <m/>
    <m/>
    <s v="Master’s degree"/>
    <m/>
    <m/>
    <s v="Public Sector"/>
    <m/>
    <m/>
    <m/>
    <m/>
    <m/>
    <s v="Other"/>
    <m/>
    <m/>
    <m/>
    <m/>
    <m/>
  </r>
  <r>
    <n v="91"/>
    <d v="2020-04-10T17:32:33"/>
    <d v="2020-04-10T17:35:40"/>
    <s v="anonymous"/>
    <m/>
    <m/>
    <m/>
    <m/>
    <x v="0"/>
    <m/>
    <m/>
    <x v="0"/>
    <m/>
    <m/>
    <x v="0"/>
    <m/>
    <m/>
    <x v="0"/>
    <m/>
    <m/>
    <x v="0"/>
    <m/>
    <m/>
    <x v="1"/>
    <m/>
    <m/>
    <x v="2"/>
    <m/>
    <m/>
    <s v="Password protection;Automatic screen lock;Antivirus software installed;Antispam software installed;"/>
    <m/>
    <m/>
    <s v="Direct access"/>
    <m/>
    <m/>
    <m/>
    <m/>
    <m/>
    <s v="Yes"/>
    <m/>
    <m/>
    <s v="Instructions available to the corporate portal or website;"/>
    <m/>
    <m/>
    <x v="0"/>
    <m/>
    <m/>
    <x v="15"/>
    <m/>
    <m/>
    <x v="1"/>
    <m/>
    <m/>
    <m/>
    <m/>
    <m/>
    <m/>
    <m/>
    <s v="Strongly agree"/>
    <m/>
    <m/>
    <s v="Strongly agree"/>
    <m/>
    <m/>
    <s v="Strongly agree"/>
    <m/>
    <m/>
    <s v="Strongly agree"/>
    <m/>
    <m/>
    <s v="Agree"/>
    <m/>
    <m/>
    <s v="Strongly agree"/>
    <m/>
    <m/>
    <s v="Strongly agree"/>
    <m/>
    <m/>
    <x v="0"/>
    <m/>
    <m/>
    <s v="Doctorate degree"/>
    <m/>
    <m/>
    <s v="Education &amp; Research"/>
    <m/>
    <m/>
    <m/>
    <m/>
    <m/>
    <s v="Researcher"/>
    <m/>
    <m/>
    <m/>
    <m/>
    <m/>
  </r>
  <r>
    <n v="92"/>
    <d v="2020-04-10T17:53:28"/>
    <d v="2020-04-10T17:58:31"/>
    <s v="anonymous"/>
    <m/>
    <m/>
    <m/>
    <m/>
    <x v="0"/>
    <m/>
    <m/>
    <x v="0"/>
    <m/>
    <m/>
    <x v="0"/>
    <m/>
    <m/>
    <x v="0"/>
    <m/>
    <m/>
    <x v="0"/>
    <m/>
    <m/>
    <x v="0"/>
    <m/>
    <m/>
    <x v="0"/>
    <m/>
    <m/>
    <s v="Password protection;Automatic screen lock;Antivirus software installed;"/>
    <m/>
    <m/>
    <s v="Direct access"/>
    <m/>
    <m/>
    <m/>
    <m/>
    <m/>
    <s v="No"/>
    <m/>
    <m/>
    <m/>
    <m/>
    <m/>
    <x v="1"/>
    <m/>
    <m/>
    <x v="1"/>
    <m/>
    <m/>
    <x v="1"/>
    <m/>
    <m/>
    <m/>
    <m/>
    <m/>
    <m/>
    <m/>
    <s v="Disagree"/>
    <m/>
    <m/>
    <s v="Disagree"/>
    <m/>
    <m/>
    <s v="Disagree"/>
    <m/>
    <m/>
    <s v="Agree"/>
    <m/>
    <m/>
    <s v="Agree"/>
    <m/>
    <m/>
    <s v="Agree"/>
    <m/>
    <m/>
    <s v="Agree"/>
    <m/>
    <m/>
    <x v="0"/>
    <m/>
    <m/>
    <s v="Bachelor’s degree"/>
    <m/>
    <m/>
    <s v="IT (Information Technology)"/>
    <m/>
    <m/>
    <m/>
    <m/>
    <m/>
    <s v="Other"/>
    <m/>
    <m/>
    <m/>
    <m/>
    <m/>
  </r>
  <r>
    <n v="93"/>
    <d v="2020-04-10T17:55:30"/>
    <d v="2020-04-10T17:59:31"/>
    <s v="anonymous"/>
    <m/>
    <m/>
    <m/>
    <m/>
    <x v="0"/>
    <m/>
    <m/>
    <x v="0"/>
    <m/>
    <m/>
    <x v="0"/>
    <m/>
    <m/>
    <x v="0"/>
    <m/>
    <m/>
    <x v="0"/>
    <m/>
    <m/>
    <x v="1"/>
    <m/>
    <m/>
    <x v="2"/>
    <m/>
    <m/>
    <s v="Password protection;Two-factor authentication;Hard disk encryption;"/>
    <m/>
    <m/>
    <s v="Using VPN "/>
    <m/>
    <m/>
    <m/>
    <m/>
    <m/>
    <s v="No"/>
    <m/>
    <m/>
    <m/>
    <m/>
    <m/>
    <x v="0"/>
    <m/>
    <m/>
    <x v="2"/>
    <m/>
    <m/>
    <x v="1"/>
    <m/>
    <m/>
    <m/>
    <m/>
    <m/>
    <m/>
    <m/>
    <s v="Undecided"/>
    <m/>
    <m/>
    <s v="Undecided"/>
    <m/>
    <m/>
    <s v="Strongly agree"/>
    <m/>
    <m/>
    <s v="Strongly agree"/>
    <m/>
    <m/>
    <s v="Strongly agree"/>
    <m/>
    <m/>
    <s v="Strongly agree"/>
    <m/>
    <m/>
    <s v="Strongly agree"/>
    <m/>
    <m/>
    <x v="0"/>
    <m/>
    <m/>
    <s v="Master’s degree"/>
    <m/>
    <m/>
    <s v="Other"/>
    <m/>
    <m/>
    <s v="E-commerce"/>
    <m/>
    <m/>
    <s v="Other"/>
    <m/>
    <m/>
    <m/>
    <m/>
    <m/>
  </r>
  <r>
    <n v="94"/>
    <d v="2020-04-10T18:01:48"/>
    <d v="2020-04-10T18:08:52"/>
    <s v="anonymous"/>
    <m/>
    <m/>
    <m/>
    <m/>
    <x v="0"/>
    <m/>
    <m/>
    <x v="1"/>
    <m/>
    <m/>
    <x v="21"/>
    <m/>
    <m/>
    <x v="1"/>
    <m/>
    <m/>
    <x v="0"/>
    <m/>
    <m/>
    <x v="0"/>
    <m/>
    <m/>
    <x v="3"/>
    <m/>
    <m/>
    <s v="Password protection;Automatic screen lock;Antivirus software installed;Antispam software installed;"/>
    <m/>
    <m/>
    <s v="Using VPN "/>
    <m/>
    <m/>
    <m/>
    <m/>
    <m/>
    <s v="Yes"/>
    <m/>
    <m/>
    <s v="Instructions available to the corporate portal or website;"/>
    <m/>
    <m/>
    <x v="1"/>
    <m/>
    <m/>
    <x v="1"/>
    <m/>
    <m/>
    <x v="1"/>
    <m/>
    <m/>
    <m/>
    <m/>
    <m/>
    <m/>
    <m/>
    <s v="Agree"/>
    <m/>
    <m/>
    <s v="Disagree"/>
    <m/>
    <m/>
    <s v="Disagree"/>
    <m/>
    <m/>
    <s v="Undecided"/>
    <m/>
    <m/>
    <s v="Disagree"/>
    <m/>
    <m/>
    <s v="Agree"/>
    <m/>
    <m/>
    <s v="Agree"/>
    <m/>
    <m/>
    <x v="1"/>
    <m/>
    <m/>
    <s v="Doctorate degree"/>
    <m/>
    <m/>
    <s v="Education &amp; Research"/>
    <m/>
    <m/>
    <m/>
    <m/>
    <m/>
    <s v="Researcher"/>
    <m/>
    <m/>
    <m/>
    <m/>
    <m/>
  </r>
  <r>
    <n v="95"/>
    <d v="2020-04-10T18:15:52"/>
    <d v="2020-04-10T18:19:10"/>
    <s v="anonymous"/>
    <m/>
    <m/>
    <m/>
    <m/>
    <x v="0"/>
    <m/>
    <m/>
    <x v="0"/>
    <m/>
    <m/>
    <x v="0"/>
    <m/>
    <m/>
    <x v="2"/>
    <m/>
    <m/>
    <x v="0"/>
    <m/>
    <m/>
    <x v="0"/>
    <m/>
    <m/>
    <x v="3"/>
    <m/>
    <m/>
    <s v="Password protection;Two-factor authentication;Automatic screen lock;Hard disk encryption;Antivirus software installed;"/>
    <m/>
    <m/>
    <s v="Using VPN "/>
    <m/>
    <m/>
    <m/>
    <m/>
    <m/>
    <s v="No"/>
    <m/>
    <m/>
    <m/>
    <m/>
    <m/>
    <x v="0"/>
    <m/>
    <m/>
    <x v="2"/>
    <m/>
    <m/>
    <x v="1"/>
    <m/>
    <m/>
    <m/>
    <m/>
    <m/>
    <m/>
    <m/>
    <s v="Undecided"/>
    <m/>
    <m/>
    <s v="Strongly agree"/>
    <m/>
    <m/>
    <s v="Agree"/>
    <m/>
    <m/>
    <s v="Strongly agree"/>
    <m/>
    <m/>
    <s v="Strongly agree"/>
    <m/>
    <m/>
    <s v="Strongly agree"/>
    <m/>
    <m/>
    <s v="Strongly agree"/>
    <m/>
    <m/>
    <x v="0"/>
    <m/>
    <m/>
    <s v="Master’s degree"/>
    <m/>
    <m/>
    <s v="Other"/>
    <m/>
    <m/>
    <s v="e-commerse"/>
    <m/>
    <m/>
    <s v="Other"/>
    <m/>
    <m/>
    <m/>
    <m/>
    <m/>
  </r>
  <r>
    <n v="96"/>
    <d v="2020-04-10T18:16:35"/>
    <d v="2020-04-10T18:19:15"/>
    <s v="anonymous"/>
    <m/>
    <m/>
    <m/>
    <m/>
    <x v="0"/>
    <m/>
    <m/>
    <x v="1"/>
    <m/>
    <m/>
    <x v="0"/>
    <m/>
    <m/>
    <x v="0"/>
    <m/>
    <m/>
    <x v="1"/>
    <m/>
    <m/>
    <x v="0"/>
    <m/>
    <m/>
    <x v="3"/>
    <m/>
    <m/>
    <s v="Password protection;Automatic screen lock;Hard disk encryption;"/>
    <m/>
    <m/>
    <s v="Using VPN "/>
    <m/>
    <m/>
    <m/>
    <m/>
    <m/>
    <s v="No"/>
    <m/>
    <m/>
    <m/>
    <m/>
    <m/>
    <x v="0"/>
    <m/>
    <m/>
    <x v="11"/>
    <m/>
    <m/>
    <x v="1"/>
    <m/>
    <m/>
    <m/>
    <m/>
    <m/>
    <m/>
    <m/>
    <s v="Undecided"/>
    <m/>
    <m/>
    <s v="Disagree"/>
    <m/>
    <m/>
    <s v="Disagree"/>
    <m/>
    <m/>
    <s v="Agree"/>
    <m/>
    <m/>
    <s v="Agree"/>
    <m/>
    <m/>
    <s v="Agree"/>
    <m/>
    <m/>
    <s v="Agree"/>
    <m/>
    <m/>
    <x v="0"/>
    <m/>
    <m/>
    <s v="Bachelor’s degree"/>
    <m/>
    <m/>
    <s v="IT (Information Technology)"/>
    <m/>
    <m/>
    <m/>
    <m/>
    <m/>
    <s v="IT professional"/>
    <m/>
    <m/>
    <m/>
    <m/>
    <m/>
  </r>
  <r>
    <n v="97"/>
    <d v="2020-04-10T18:18:04"/>
    <d v="2020-04-10T18:24:25"/>
    <s v="anonymous"/>
    <m/>
    <m/>
    <m/>
    <m/>
    <x v="0"/>
    <m/>
    <m/>
    <x v="1"/>
    <m/>
    <m/>
    <x v="22"/>
    <m/>
    <m/>
    <x v="0"/>
    <m/>
    <m/>
    <x v="0"/>
    <m/>
    <m/>
    <x v="0"/>
    <m/>
    <m/>
    <x v="0"/>
    <m/>
    <m/>
    <s v="Password protection;Automatic screen lock;"/>
    <m/>
    <m/>
    <s v="Using VPN "/>
    <m/>
    <m/>
    <m/>
    <m/>
    <m/>
    <s v="No"/>
    <m/>
    <m/>
    <m/>
    <m/>
    <m/>
    <x v="0"/>
    <m/>
    <m/>
    <x v="2"/>
    <m/>
    <m/>
    <x v="1"/>
    <m/>
    <m/>
    <m/>
    <m/>
    <m/>
    <m/>
    <m/>
    <s v="Undecided"/>
    <m/>
    <m/>
    <s v="Undecided"/>
    <m/>
    <m/>
    <s v="Agree"/>
    <m/>
    <m/>
    <s v="Strongly agree"/>
    <m/>
    <m/>
    <s v="Agree"/>
    <m/>
    <m/>
    <s v="Agree"/>
    <m/>
    <m/>
    <s v="Agree"/>
    <m/>
    <m/>
    <x v="0"/>
    <m/>
    <m/>
    <s v="Master’s degree"/>
    <m/>
    <m/>
    <s v="Other"/>
    <m/>
    <m/>
    <s v="E-commerce"/>
    <m/>
    <m/>
    <s v="Other"/>
    <m/>
    <m/>
    <s v="I think question 9 &quot;How do you obtain access to your corporate working environment?&quot;, should be multiple choice, since I use both VPN and a cloud service to connect to various services._x000a_"/>
    <m/>
    <m/>
  </r>
  <r>
    <n v="98"/>
    <d v="2020-04-10T18:20:00"/>
    <d v="2020-04-10T18:25:22"/>
    <s v="anonymous"/>
    <m/>
    <m/>
    <m/>
    <m/>
    <x v="0"/>
    <m/>
    <m/>
    <x v="1"/>
    <m/>
    <m/>
    <x v="0"/>
    <m/>
    <m/>
    <x v="0"/>
    <m/>
    <m/>
    <x v="0"/>
    <m/>
    <m/>
    <x v="0"/>
    <m/>
    <m/>
    <x v="0"/>
    <m/>
    <m/>
    <s v="Password protection;Antivirus software installed;"/>
    <m/>
    <m/>
    <s v="Using VPN "/>
    <m/>
    <m/>
    <m/>
    <m/>
    <m/>
    <s v="No"/>
    <m/>
    <m/>
    <m/>
    <m/>
    <m/>
    <x v="0"/>
    <m/>
    <m/>
    <x v="23"/>
    <m/>
    <m/>
    <x v="1"/>
    <m/>
    <m/>
    <m/>
    <m/>
    <m/>
    <m/>
    <m/>
    <s v="Undecided"/>
    <m/>
    <m/>
    <s v="Undecided"/>
    <m/>
    <m/>
    <s v="Agree"/>
    <m/>
    <m/>
    <s v="Strongly agree"/>
    <m/>
    <m/>
    <s v="Strongly agree"/>
    <m/>
    <m/>
    <s v="Strongly agree"/>
    <m/>
    <m/>
    <s v="Strongly agree"/>
    <m/>
    <m/>
    <x v="0"/>
    <m/>
    <m/>
    <s v="Bachelor’s degree"/>
    <m/>
    <m/>
    <s v="IT (Information Technology)"/>
    <m/>
    <m/>
    <m/>
    <m/>
    <m/>
    <s v="Other"/>
    <m/>
    <m/>
    <m/>
    <m/>
    <m/>
  </r>
  <r>
    <n v="99"/>
    <d v="2020-04-10T18:21:34"/>
    <d v="2020-04-10T18:27:04"/>
    <s v="anonymous"/>
    <m/>
    <m/>
    <m/>
    <m/>
    <x v="0"/>
    <m/>
    <m/>
    <x v="1"/>
    <m/>
    <m/>
    <x v="23"/>
    <m/>
    <m/>
    <x v="0"/>
    <m/>
    <m/>
    <x v="0"/>
    <m/>
    <m/>
    <x v="0"/>
    <m/>
    <m/>
    <x v="3"/>
    <m/>
    <m/>
    <s v="Password protection;"/>
    <m/>
    <m/>
    <s v="Using VPN "/>
    <m/>
    <m/>
    <m/>
    <m/>
    <m/>
    <s v="No"/>
    <m/>
    <m/>
    <m/>
    <m/>
    <m/>
    <x v="0"/>
    <m/>
    <m/>
    <x v="24"/>
    <m/>
    <m/>
    <x v="1"/>
    <m/>
    <m/>
    <m/>
    <m/>
    <m/>
    <m/>
    <m/>
    <s v="Undecided"/>
    <m/>
    <m/>
    <s v="Agree"/>
    <m/>
    <m/>
    <s v="Agree"/>
    <m/>
    <m/>
    <s v="Strongly agree"/>
    <m/>
    <m/>
    <s v="Strongly agree"/>
    <m/>
    <m/>
    <s v="Strongly agree"/>
    <m/>
    <m/>
    <s v="Strongly agree"/>
    <m/>
    <m/>
    <x v="0"/>
    <m/>
    <m/>
    <s v="Master’s degree"/>
    <m/>
    <m/>
    <s v="Other"/>
    <m/>
    <m/>
    <s v="E-commerce"/>
    <m/>
    <m/>
    <s v="Manager"/>
    <m/>
    <m/>
    <m/>
    <m/>
    <m/>
  </r>
  <r>
    <n v="100"/>
    <d v="2020-04-10T18:32:29"/>
    <d v="2020-04-10T18:36:11"/>
    <s v="anonymous"/>
    <m/>
    <m/>
    <m/>
    <m/>
    <x v="0"/>
    <m/>
    <m/>
    <x v="1"/>
    <m/>
    <m/>
    <x v="24"/>
    <m/>
    <m/>
    <x v="6"/>
    <m/>
    <m/>
    <x v="0"/>
    <m/>
    <m/>
    <x v="0"/>
    <m/>
    <m/>
    <x v="1"/>
    <m/>
    <m/>
    <s v="Password protection;Hard disk encryption;"/>
    <m/>
    <m/>
    <s v="Using VPN "/>
    <m/>
    <m/>
    <m/>
    <m/>
    <m/>
    <s v="No"/>
    <m/>
    <m/>
    <m/>
    <m/>
    <m/>
    <x v="1"/>
    <m/>
    <m/>
    <x v="1"/>
    <m/>
    <m/>
    <x v="1"/>
    <m/>
    <m/>
    <m/>
    <m/>
    <m/>
    <m/>
    <m/>
    <s v="Disagree"/>
    <m/>
    <m/>
    <s v="Disagree"/>
    <m/>
    <m/>
    <s v="Undecided"/>
    <m/>
    <m/>
    <s v="Strongly agree"/>
    <m/>
    <m/>
    <s v="Strongly agree"/>
    <m/>
    <m/>
    <s v="Strongly agree"/>
    <m/>
    <m/>
    <s v="Strongly agree"/>
    <m/>
    <m/>
    <x v="1"/>
    <m/>
    <m/>
    <s v="Doctorate degree"/>
    <m/>
    <m/>
    <s v="Other"/>
    <m/>
    <m/>
    <s v="Ecommerce"/>
    <m/>
    <m/>
    <s v="Other"/>
    <m/>
    <m/>
    <m/>
    <m/>
    <m/>
  </r>
  <r>
    <n v="101"/>
    <d v="2020-04-10T18:43:52"/>
    <d v="2020-04-10T18:46:37"/>
    <s v="anonymous"/>
    <m/>
    <m/>
    <m/>
    <m/>
    <x v="0"/>
    <m/>
    <m/>
    <x v="0"/>
    <m/>
    <m/>
    <x v="0"/>
    <m/>
    <m/>
    <x v="0"/>
    <m/>
    <m/>
    <x v="0"/>
    <m/>
    <m/>
    <x v="0"/>
    <m/>
    <m/>
    <x v="0"/>
    <m/>
    <m/>
    <s v="Password protection;Hard disk encryption;"/>
    <m/>
    <m/>
    <s v="Using VPN "/>
    <m/>
    <m/>
    <m/>
    <m/>
    <m/>
    <s v="No"/>
    <m/>
    <m/>
    <m/>
    <m/>
    <m/>
    <x v="0"/>
    <m/>
    <m/>
    <x v="2"/>
    <m/>
    <m/>
    <x v="1"/>
    <m/>
    <m/>
    <m/>
    <m/>
    <m/>
    <m/>
    <m/>
    <s v="Strongly agree"/>
    <m/>
    <m/>
    <s v="Strongly agree"/>
    <m/>
    <m/>
    <s v="Agree"/>
    <m/>
    <m/>
    <s v="Strongly agree"/>
    <m/>
    <m/>
    <s v="Strongly agree"/>
    <m/>
    <m/>
    <s v="Undecided"/>
    <m/>
    <m/>
    <s v="Strongly agree"/>
    <m/>
    <m/>
    <x v="0"/>
    <m/>
    <m/>
    <s v="Master’s degree"/>
    <m/>
    <m/>
    <s v="Other"/>
    <m/>
    <m/>
    <s v="E-commerce"/>
    <m/>
    <m/>
    <s v="Other"/>
    <m/>
    <m/>
    <m/>
    <m/>
    <m/>
  </r>
  <r>
    <n v="102"/>
    <d v="2020-04-10T18:44:50"/>
    <d v="2020-04-10T18:49:37"/>
    <s v="anonymous"/>
    <m/>
    <m/>
    <m/>
    <m/>
    <x v="0"/>
    <m/>
    <m/>
    <x v="1"/>
    <m/>
    <m/>
    <x v="25"/>
    <m/>
    <m/>
    <x v="0"/>
    <m/>
    <m/>
    <x v="0"/>
    <m/>
    <m/>
    <x v="0"/>
    <m/>
    <m/>
    <x v="0"/>
    <m/>
    <m/>
    <s v="Password protection;Hard disk encryption;"/>
    <m/>
    <m/>
    <s v="Using VPN "/>
    <m/>
    <m/>
    <m/>
    <m/>
    <m/>
    <s v="No"/>
    <m/>
    <m/>
    <m/>
    <m/>
    <m/>
    <x v="0"/>
    <m/>
    <m/>
    <x v="2"/>
    <m/>
    <m/>
    <x v="1"/>
    <m/>
    <m/>
    <m/>
    <m/>
    <m/>
    <m/>
    <m/>
    <s v="Disagree"/>
    <m/>
    <m/>
    <s v="Disagree"/>
    <m/>
    <m/>
    <s v="Undecided"/>
    <m/>
    <m/>
    <s v="Strongly agree"/>
    <m/>
    <m/>
    <s v="Agree"/>
    <m/>
    <m/>
    <s v="Agree"/>
    <m/>
    <m/>
    <s v="Strongly agree"/>
    <m/>
    <m/>
    <x v="0"/>
    <m/>
    <m/>
    <s v="Master’s degree"/>
    <m/>
    <m/>
    <s v="IT (Information Technology)"/>
    <m/>
    <m/>
    <m/>
    <m/>
    <m/>
    <s v="IT professional"/>
    <m/>
    <m/>
    <m/>
    <m/>
    <m/>
  </r>
  <r>
    <n v="103"/>
    <d v="2020-04-10T19:02:43"/>
    <d v="2020-04-10T19:06:22"/>
    <s v="anonymous"/>
    <m/>
    <m/>
    <m/>
    <m/>
    <x v="0"/>
    <m/>
    <m/>
    <x v="1"/>
    <m/>
    <m/>
    <x v="26"/>
    <m/>
    <m/>
    <x v="0"/>
    <m/>
    <m/>
    <x v="0"/>
    <m/>
    <m/>
    <x v="0"/>
    <m/>
    <m/>
    <x v="3"/>
    <m/>
    <m/>
    <s v="Password protection;Two-factor authentication;"/>
    <m/>
    <m/>
    <s v="Using VPN "/>
    <m/>
    <m/>
    <m/>
    <m/>
    <m/>
    <s v="No"/>
    <m/>
    <m/>
    <m/>
    <m/>
    <m/>
    <x v="0"/>
    <m/>
    <m/>
    <x v="2"/>
    <m/>
    <m/>
    <x v="1"/>
    <m/>
    <m/>
    <m/>
    <m/>
    <m/>
    <m/>
    <m/>
    <s v="Undecided"/>
    <m/>
    <m/>
    <s v="Undecided"/>
    <m/>
    <m/>
    <s v="Agree"/>
    <m/>
    <m/>
    <s v="Strongly agree"/>
    <m/>
    <m/>
    <s v="Strongly agree"/>
    <m/>
    <m/>
    <s v="Strongly agree"/>
    <m/>
    <m/>
    <s v="Strongly agree"/>
    <m/>
    <m/>
    <x v="0"/>
    <m/>
    <m/>
    <s v="Bachelor’s degree"/>
    <m/>
    <m/>
    <s v="IT (Information Technology)"/>
    <m/>
    <m/>
    <m/>
    <m/>
    <m/>
    <s v="IT professional"/>
    <m/>
    <m/>
    <m/>
    <m/>
    <m/>
  </r>
  <r>
    <n v="104"/>
    <d v="2020-04-10T18:59:52"/>
    <d v="2020-04-10T19:07:51"/>
    <s v="anonymous"/>
    <m/>
    <m/>
    <m/>
    <m/>
    <x v="0"/>
    <m/>
    <m/>
    <x v="1"/>
    <m/>
    <m/>
    <x v="27"/>
    <m/>
    <m/>
    <x v="0"/>
    <m/>
    <m/>
    <x v="0"/>
    <m/>
    <m/>
    <x v="0"/>
    <m/>
    <m/>
    <x v="0"/>
    <m/>
    <m/>
    <s v="Password protection;Two-factor authentication;Automatic screen lock;Hard disk encryption;"/>
    <m/>
    <m/>
    <s v="Using VPN "/>
    <m/>
    <m/>
    <m/>
    <m/>
    <m/>
    <s v="No"/>
    <m/>
    <m/>
    <m/>
    <m/>
    <m/>
    <x v="0"/>
    <m/>
    <m/>
    <x v="16"/>
    <m/>
    <m/>
    <x v="1"/>
    <m/>
    <m/>
    <m/>
    <m/>
    <m/>
    <m/>
    <m/>
    <s v="Undecided"/>
    <m/>
    <m/>
    <s v="Agree"/>
    <m/>
    <m/>
    <s v="Agree"/>
    <m/>
    <m/>
    <s v="Strongly agree"/>
    <m/>
    <m/>
    <s v="Agree"/>
    <m/>
    <m/>
    <s v="Strongly agree"/>
    <m/>
    <m/>
    <s v="Strongly agree"/>
    <m/>
    <m/>
    <x v="1"/>
    <m/>
    <m/>
    <s v="Master’s degree"/>
    <m/>
    <m/>
    <s v="IT (Information Technology)"/>
    <m/>
    <m/>
    <m/>
    <m/>
    <m/>
    <s v="IT professional"/>
    <m/>
    <m/>
    <m/>
    <m/>
    <m/>
  </r>
  <r>
    <n v="105"/>
    <d v="2020-04-10T19:05:37"/>
    <d v="2020-04-10T19:10:56"/>
    <s v="anonymous"/>
    <m/>
    <m/>
    <m/>
    <m/>
    <x v="0"/>
    <m/>
    <m/>
    <x v="1"/>
    <m/>
    <m/>
    <x v="28"/>
    <m/>
    <m/>
    <x v="0"/>
    <m/>
    <m/>
    <x v="0"/>
    <m/>
    <m/>
    <x v="0"/>
    <m/>
    <m/>
    <x v="1"/>
    <m/>
    <m/>
    <s v="Password protection;Hard disk encryption;"/>
    <m/>
    <m/>
    <s v="Using VPN "/>
    <m/>
    <m/>
    <m/>
    <m/>
    <m/>
    <s v="No"/>
    <m/>
    <m/>
    <m/>
    <m/>
    <m/>
    <x v="0"/>
    <m/>
    <m/>
    <x v="2"/>
    <m/>
    <m/>
    <x v="1"/>
    <m/>
    <m/>
    <m/>
    <m/>
    <m/>
    <m/>
    <m/>
    <s v="Undecided"/>
    <m/>
    <m/>
    <s v="Undecided"/>
    <m/>
    <m/>
    <s v="Strongly agree"/>
    <m/>
    <m/>
    <s v="Strongly agree"/>
    <m/>
    <m/>
    <s v="Strongly agree"/>
    <m/>
    <m/>
    <s v="Strongly agree"/>
    <m/>
    <m/>
    <s v="Strongly agree"/>
    <m/>
    <m/>
    <x v="1"/>
    <m/>
    <m/>
    <s v="Master’s degree"/>
    <m/>
    <m/>
    <s v="IT (Information Technology)"/>
    <m/>
    <m/>
    <m/>
    <m/>
    <m/>
    <s v="Manager"/>
    <m/>
    <m/>
    <m/>
    <m/>
    <m/>
  </r>
  <r>
    <n v="106"/>
    <d v="2020-04-10T19:07:41"/>
    <d v="2020-04-10T19:12:15"/>
    <s v="anonymous"/>
    <m/>
    <m/>
    <m/>
    <m/>
    <x v="0"/>
    <m/>
    <m/>
    <x v="1"/>
    <m/>
    <m/>
    <x v="29"/>
    <m/>
    <m/>
    <x v="0"/>
    <m/>
    <m/>
    <x v="0"/>
    <m/>
    <m/>
    <x v="0"/>
    <m/>
    <m/>
    <x v="1"/>
    <m/>
    <m/>
    <s v="Password protection;Automatic screen lock;Hard disk encryption;"/>
    <m/>
    <m/>
    <s v="Using VPN "/>
    <m/>
    <m/>
    <m/>
    <m/>
    <m/>
    <s v="No"/>
    <m/>
    <m/>
    <m/>
    <m/>
    <m/>
    <x v="1"/>
    <m/>
    <m/>
    <x v="1"/>
    <m/>
    <m/>
    <x v="1"/>
    <m/>
    <m/>
    <m/>
    <m/>
    <m/>
    <m/>
    <m/>
    <s v="Agree"/>
    <m/>
    <m/>
    <s v="Strongly agree"/>
    <m/>
    <m/>
    <s v="Agree"/>
    <m/>
    <m/>
    <s v="Agree"/>
    <m/>
    <m/>
    <s v="Agree"/>
    <m/>
    <m/>
    <s v="Strongly agree"/>
    <m/>
    <m/>
    <s v="Strongly agree"/>
    <m/>
    <m/>
    <x v="1"/>
    <m/>
    <m/>
    <s v="Bachelor’s degree"/>
    <m/>
    <m/>
    <s v="IT (Information Technology)"/>
    <m/>
    <m/>
    <m/>
    <m/>
    <m/>
    <s v="Manager"/>
    <m/>
    <m/>
    <m/>
    <m/>
    <m/>
  </r>
  <r>
    <n v="107"/>
    <d v="2020-04-10T19:26:32"/>
    <d v="2020-04-10T19:29:59"/>
    <s v="anonymous"/>
    <m/>
    <m/>
    <m/>
    <m/>
    <x v="0"/>
    <m/>
    <m/>
    <x v="0"/>
    <m/>
    <m/>
    <x v="0"/>
    <m/>
    <m/>
    <x v="0"/>
    <m/>
    <m/>
    <x v="0"/>
    <m/>
    <m/>
    <x v="0"/>
    <m/>
    <m/>
    <x v="1"/>
    <m/>
    <m/>
    <s v="Password protection;Automatic screen lock;Hard disk encryption;"/>
    <m/>
    <m/>
    <s v="Using VPN "/>
    <m/>
    <m/>
    <m/>
    <m/>
    <m/>
    <s v="No"/>
    <m/>
    <m/>
    <m/>
    <m/>
    <m/>
    <x v="1"/>
    <m/>
    <m/>
    <x v="1"/>
    <m/>
    <m/>
    <x v="1"/>
    <m/>
    <m/>
    <m/>
    <m/>
    <m/>
    <m/>
    <m/>
    <s v="Agree"/>
    <m/>
    <m/>
    <s v="Strongly agree"/>
    <m/>
    <m/>
    <s v="Strongly agree"/>
    <m/>
    <m/>
    <s v="Strongly agree"/>
    <m/>
    <m/>
    <s v="Agree"/>
    <m/>
    <m/>
    <s v="Agree"/>
    <m/>
    <m/>
    <s v="Strongly agree"/>
    <m/>
    <m/>
    <x v="0"/>
    <m/>
    <m/>
    <s v="High school graduate, diploma or the equivalent"/>
    <m/>
    <m/>
    <s v="Other"/>
    <m/>
    <m/>
    <s v="Ecommerce"/>
    <m/>
    <m/>
    <s v="IT professional"/>
    <m/>
    <m/>
    <m/>
    <m/>
    <m/>
  </r>
  <r>
    <n v="108"/>
    <d v="2020-04-10T21:02:35"/>
    <d v="2020-04-10T21:08:05"/>
    <s v="anonymous"/>
    <m/>
    <m/>
    <m/>
    <m/>
    <x v="1"/>
    <m/>
    <m/>
    <x v="1"/>
    <m/>
    <m/>
    <x v="30"/>
    <m/>
    <m/>
    <x v="0"/>
    <m/>
    <m/>
    <x v="0"/>
    <m/>
    <m/>
    <x v="1"/>
    <m/>
    <m/>
    <x v="2"/>
    <m/>
    <m/>
    <s v="Password protection;Two-factor authentication;Automatic screen lock;Hard disk encryption;Antivirus software installed;Antispam software installed;"/>
    <m/>
    <m/>
    <s v="Using VPN "/>
    <m/>
    <m/>
    <m/>
    <m/>
    <m/>
    <s v="No"/>
    <m/>
    <m/>
    <m/>
    <m/>
    <m/>
    <x v="0"/>
    <m/>
    <m/>
    <x v="6"/>
    <m/>
    <m/>
    <x v="1"/>
    <m/>
    <m/>
    <m/>
    <m/>
    <m/>
    <m/>
    <m/>
    <s v="Agree"/>
    <m/>
    <m/>
    <s v="Agree"/>
    <m/>
    <m/>
    <s v="Undecided"/>
    <m/>
    <m/>
    <s v="Strongly agree"/>
    <m/>
    <m/>
    <s v="Agree"/>
    <m/>
    <m/>
    <s v="Strongly agree"/>
    <m/>
    <m/>
    <s v="Strongly agree"/>
    <m/>
    <m/>
    <x v="1"/>
    <m/>
    <m/>
    <s v="Doctorate degree"/>
    <m/>
    <m/>
    <s v="Banking &amp; Financial"/>
    <m/>
    <m/>
    <m/>
    <m/>
    <m/>
    <s v="IT professional"/>
    <m/>
    <m/>
    <m/>
    <m/>
    <m/>
  </r>
  <r>
    <n v="109"/>
    <d v="2020-04-10T21:10:51"/>
    <d v="2020-04-10T21:14:58"/>
    <s v="anonymous"/>
    <m/>
    <m/>
    <m/>
    <m/>
    <x v="0"/>
    <m/>
    <m/>
    <x v="0"/>
    <m/>
    <m/>
    <x v="0"/>
    <m/>
    <m/>
    <x v="0"/>
    <m/>
    <m/>
    <x v="0"/>
    <m/>
    <m/>
    <x v="0"/>
    <m/>
    <m/>
    <x v="3"/>
    <m/>
    <m/>
    <s v="Password protection;"/>
    <m/>
    <m/>
    <s v="Using VPN "/>
    <m/>
    <m/>
    <m/>
    <m/>
    <m/>
    <s v="No"/>
    <m/>
    <m/>
    <m/>
    <m/>
    <m/>
    <x v="1"/>
    <m/>
    <m/>
    <x v="1"/>
    <m/>
    <m/>
    <x v="1"/>
    <m/>
    <m/>
    <m/>
    <m/>
    <m/>
    <m/>
    <m/>
    <s v="Disagree"/>
    <m/>
    <m/>
    <s v="Agree"/>
    <m/>
    <m/>
    <s v="Disagree"/>
    <m/>
    <m/>
    <s v="Strongly agree"/>
    <m/>
    <m/>
    <s v="Strongly agree"/>
    <m/>
    <m/>
    <s v="Strongly agree"/>
    <m/>
    <m/>
    <s v="Strongly agree"/>
    <m/>
    <m/>
    <x v="1"/>
    <m/>
    <m/>
    <s v="Trade/technical/vocational training"/>
    <m/>
    <m/>
    <s v="Other"/>
    <m/>
    <m/>
    <s v="Price comparison"/>
    <m/>
    <m/>
    <s v="Manager"/>
    <m/>
    <m/>
    <m/>
    <m/>
    <m/>
  </r>
  <r>
    <n v="110"/>
    <d v="2020-04-10T21:57:37"/>
    <d v="2020-04-10T22:25:04"/>
    <s v="anonymous"/>
    <m/>
    <m/>
    <m/>
    <m/>
    <x v="0"/>
    <m/>
    <m/>
    <x v="0"/>
    <m/>
    <m/>
    <x v="0"/>
    <m/>
    <m/>
    <x v="0"/>
    <m/>
    <m/>
    <x v="0"/>
    <m/>
    <m/>
    <x v="0"/>
    <m/>
    <m/>
    <x v="0"/>
    <m/>
    <m/>
    <s v="Password protection;Hard disk encryption;"/>
    <m/>
    <m/>
    <s v="Using VPN "/>
    <m/>
    <m/>
    <m/>
    <m/>
    <m/>
    <s v="No"/>
    <m/>
    <m/>
    <m/>
    <m/>
    <m/>
    <x v="0"/>
    <m/>
    <m/>
    <x v="15"/>
    <m/>
    <m/>
    <x v="1"/>
    <m/>
    <m/>
    <m/>
    <m/>
    <m/>
    <m/>
    <m/>
    <s v="Disagree"/>
    <m/>
    <m/>
    <s v="Disagree"/>
    <m/>
    <m/>
    <s v="Disagree"/>
    <m/>
    <m/>
    <s v="Agree"/>
    <m/>
    <m/>
    <s v="Agree"/>
    <m/>
    <m/>
    <s v="Agree"/>
    <m/>
    <m/>
    <s v="Agree"/>
    <m/>
    <m/>
    <x v="0"/>
    <m/>
    <m/>
    <s v="Master’s degree"/>
    <m/>
    <m/>
    <s v="Other"/>
    <m/>
    <m/>
    <s v="E-commerce"/>
    <m/>
    <m/>
    <s v="Other"/>
    <m/>
    <m/>
    <m/>
    <m/>
    <m/>
  </r>
  <r>
    <n v="111"/>
    <d v="2020-04-11T00:03:23"/>
    <d v="2020-04-11T00:05:45"/>
    <s v="anonymous"/>
    <m/>
    <m/>
    <m/>
    <m/>
    <x v="0"/>
    <m/>
    <m/>
    <x v="1"/>
    <m/>
    <m/>
    <x v="0"/>
    <m/>
    <m/>
    <x v="0"/>
    <m/>
    <m/>
    <x v="0"/>
    <m/>
    <m/>
    <x v="0"/>
    <m/>
    <m/>
    <x v="3"/>
    <m/>
    <m/>
    <s v="Password protection;Two-factor authentication;Automatic screen lock;Hard disk encryption;Antivirus software installed;"/>
    <m/>
    <m/>
    <s v="Using VPN "/>
    <m/>
    <m/>
    <m/>
    <m/>
    <m/>
    <s v="No"/>
    <m/>
    <m/>
    <m/>
    <m/>
    <m/>
    <x v="0"/>
    <m/>
    <m/>
    <x v="2"/>
    <m/>
    <m/>
    <x v="1"/>
    <m/>
    <m/>
    <m/>
    <m/>
    <m/>
    <m/>
    <m/>
    <s v="Strongly agree"/>
    <m/>
    <m/>
    <s v="Agree"/>
    <m/>
    <m/>
    <s v="Strongly agree"/>
    <m/>
    <m/>
    <s v="Strongly agree"/>
    <m/>
    <m/>
    <s v="Strongly agree"/>
    <m/>
    <m/>
    <s v="Agree"/>
    <m/>
    <m/>
    <s v="Strongly agree"/>
    <m/>
    <m/>
    <x v="0"/>
    <m/>
    <m/>
    <s v="Bachelor’s degree"/>
    <m/>
    <m/>
    <s v="Telecommunications"/>
    <m/>
    <m/>
    <m/>
    <m/>
    <m/>
    <s v="IT professional"/>
    <m/>
    <m/>
    <m/>
    <m/>
    <m/>
  </r>
  <r>
    <n v="112"/>
    <d v="2020-04-11T01:58:36"/>
    <d v="2020-04-11T02:02:16"/>
    <s v="anonymous"/>
    <m/>
    <m/>
    <m/>
    <m/>
    <x v="0"/>
    <m/>
    <m/>
    <x v="0"/>
    <m/>
    <m/>
    <x v="0"/>
    <m/>
    <m/>
    <x v="0"/>
    <m/>
    <m/>
    <x v="0"/>
    <m/>
    <m/>
    <x v="0"/>
    <m/>
    <m/>
    <x v="1"/>
    <m/>
    <m/>
    <s v="Password protection;Hard disk encryption;"/>
    <m/>
    <m/>
    <s v="Using VPN "/>
    <m/>
    <m/>
    <m/>
    <m/>
    <m/>
    <s v="No"/>
    <m/>
    <m/>
    <m/>
    <m/>
    <m/>
    <x v="1"/>
    <m/>
    <m/>
    <x v="1"/>
    <m/>
    <m/>
    <x v="1"/>
    <m/>
    <m/>
    <m/>
    <m/>
    <m/>
    <m/>
    <m/>
    <s v="Undecided"/>
    <m/>
    <m/>
    <s v="Disagree"/>
    <m/>
    <m/>
    <s v="Undecided"/>
    <m/>
    <m/>
    <s v="Agree"/>
    <m/>
    <m/>
    <s v="Agree"/>
    <m/>
    <m/>
    <s v="Strongly agree"/>
    <m/>
    <m/>
    <s v="Agree"/>
    <m/>
    <m/>
    <x v="0"/>
    <m/>
    <m/>
    <s v="Master’s degree"/>
    <m/>
    <m/>
    <s v="IT (Information Technology)"/>
    <m/>
    <m/>
    <m/>
    <m/>
    <m/>
    <s v="Other"/>
    <m/>
    <m/>
    <m/>
    <m/>
    <m/>
  </r>
  <r>
    <n v="113"/>
    <d v="2020-04-11T10:51:40"/>
    <d v="2020-04-11T11:03:20"/>
    <s v="anonymous"/>
    <m/>
    <m/>
    <m/>
    <m/>
    <x v="0"/>
    <m/>
    <m/>
    <x v="1"/>
    <m/>
    <m/>
    <x v="31"/>
    <m/>
    <m/>
    <x v="6"/>
    <m/>
    <m/>
    <x v="1"/>
    <m/>
    <m/>
    <x v="0"/>
    <m/>
    <m/>
    <x v="0"/>
    <m/>
    <m/>
    <s v="Password protection;Two-factor authentication;Antivirus software installed;"/>
    <m/>
    <m/>
    <s v="Using VPN "/>
    <m/>
    <m/>
    <m/>
    <m/>
    <m/>
    <s v="No"/>
    <m/>
    <m/>
    <m/>
    <m/>
    <m/>
    <x v="0"/>
    <m/>
    <m/>
    <x v="9"/>
    <m/>
    <m/>
    <x v="1"/>
    <m/>
    <m/>
    <m/>
    <m/>
    <m/>
    <m/>
    <m/>
    <s v="Disagree"/>
    <m/>
    <m/>
    <s v="Disagree"/>
    <m/>
    <m/>
    <s v="Disagree"/>
    <m/>
    <m/>
    <s v="Agree"/>
    <m/>
    <m/>
    <s v="Agree"/>
    <m/>
    <m/>
    <s v="Agree"/>
    <m/>
    <m/>
    <s v="Agree"/>
    <m/>
    <m/>
    <x v="1"/>
    <m/>
    <m/>
    <s v="Bachelor’s degree"/>
    <m/>
    <m/>
    <s v="Education &amp; Research"/>
    <m/>
    <m/>
    <m/>
    <m/>
    <m/>
    <s v="Other"/>
    <m/>
    <m/>
    <m/>
    <m/>
    <m/>
  </r>
  <r>
    <n v="114"/>
    <d v="2020-04-11T11:50:42"/>
    <d v="2020-04-11T11:52:39"/>
    <s v="anonymous"/>
    <m/>
    <m/>
    <m/>
    <m/>
    <x v="0"/>
    <m/>
    <m/>
    <x v="0"/>
    <m/>
    <m/>
    <x v="0"/>
    <m/>
    <m/>
    <x v="3"/>
    <m/>
    <m/>
    <x v="0"/>
    <m/>
    <m/>
    <x v="0"/>
    <m/>
    <m/>
    <x v="1"/>
    <m/>
    <m/>
    <s v="Password protection;Automatic screen lock;Antivirus software installed;Antispam software installed;"/>
    <m/>
    <m/>
    <s v="Using VPN "/>
    <m/>
    <m/>
    <m/>
    <m/>
    <m/>
    <s v="No"/>
    <m/>
    <m/>
    <m/>
    <m/>
    <m/>
    <x v="1"/>
    <m/>
    <m/>
    <x v="1"/>
    <m/>
    <m/>
    <x v="1"/>
    <m/>
    <m/>
    <m/>
    <m/>
    <m/>
    <m/>
    <m/>
    <s v="Strongly agree"/>
    <m/>
    <m/>
    <s v="Strongly agree"/>
    <m/>
    <m/>
    <s v="Strongly agree"/>
    <m/>
    <m/>
    <s v="Undecided"/>
    <m/>
    <m/>
    <s v="Agree"/>
    <m/>
    <m/>
    <s v="Agree"/>
    <m/>
    <m/>
    <s v="Strongly agree"/>
    <m/>
    <m/>
    <x v="2"/>
    <m/>
    <m/>
    <s v="Doctorate degree"/>
    <m/>
    <m/>
    <s v="Education &amp; Research"/>
    <m/>
    <m/>
    <m/>
    <m/>
    <m/>
    <s v="Researcher"/>
    <m/>
    <m/>
    <m/>
    <m/>
    <m/>
  </r>
  <r>
    <n v="115"/>
    <d v="2020-04-11T12:04:01"/>
    <d v="2020-04-11T12:13:30"/>
    <s v="anonymous"/>
    <m/>
    <m/>
    <m/>
    <m/>
    <x v="0"/>
    <m/>
    <m/>
    <x v="1"/>
    <m/>
    <m/>
    <x v="32"/>
    <m/>
    <m/>
    <x v="0"/>
    <m/>
    <m/>
    <x v="1"/>
    <m/>
    <m/>
    <x v="1"/>
    <m/>
    <m/>
    <x v="2"/>
    <m/>
    <m/>
    <s v="Password protection;Hard disk encryption;Antivirus software installed;Antispam software installed;"/>
    <m/>
    <m/>
    <s v="Using 3rd party cloud solutions (e.g. G Cloud, Microsoft 365)"/>
    <m/>
    <m/>
    <m/>
    <m/>
    <m/>
    <s v="No"/>
    <m/>
    <m/>
    <m/>
    <m/>
    <m/>
    <x v="0"/>
    <m/>
    <m/>
    <x v="2"/>
    <m/>
    <m/>
    <x v="2"/>
    <m/>
    <m/>
    <m/>
    <m/>
    <m/>
    <m/>
    <m/>
    <s v="Disagree"/>
    <m/>
    <m/>
    <s v="Disagree"/>
    <m/>
    <m/>
    <s v="Agree"/>
    <m/>
    <m/>
    <s v="Strongly agree"/>
    <m/>
    <m/>
    <s v="Strongly agree"/>
    <m/>
    <m/>
    <s v="Strongly agree"/>
    <m/>
    <m/>
    <s v="Strongly agree"/>
    <m/>
    <m/>
    <x v="1"/>
    <m/>
    <m/>
    <s v="Doctorate degree"/>
    <m/>
    <m/>
    <s v="Education &amp; Research"/>
    <m/>
    <m/>
    <m/>
    <m/>
    <m/>
    <s v="Manager"/>
    <m/>
    <m/>
    <s v="I have been smart working for extensive periods of time also in the past."/>
    <m/>
    <m/>
  </r>
  <r>
    <n v="116"/>
    <d v="2020-04-11T14:11:43"/>
    <d v="2020-04-11T14:17:50"/>
    <s v="anonymous"/>
    <m/>
    <m/>
    <m/>
    <m/>
    <x v="0"/>
    <m/>
    <m/>
    <x v="1"/>
    <m/>
    <m/>
    <x v="33"/>
    <m/>
    <m/>
    <x v="0"/>
    <m/>
    <m/>
    <x v="0"/>
    <m/>
    <m/>
    <x v="0"/>
    <m/>
    <m/>
    <x v="0"/>
    <m/>
    <m/>
    <s v="Password protection;Hard disk encryption;"/>
    <m/>
    <m/>
    <s v="Using VPN "/>
    <m/>
    <m/>
    <m/>
    <m/>
    <m/>
    <s v="No"/>
    <m/>
    <m/>
    <m/>
    <m/>
    <m/>
    <x v="1"/>
    <m/>
    <m/>
    <x v="1"/>
    <m/>
    <m/>
    <x v="1"/>
    <m/>
    <m/>
    <m/>
    <m/>
    <m/>
    <m/>
    <m/>
    <s v="Agree"/>
    <m/>
    <m/>
    <s v="Strongly agree"/>
    <m/>
    <m/>
    <s v="Agree"/>
    <m/>
    <m/>
    <s v="Agree"/>
    <m/>
    <m/>
    <s v="Agree"/>
    <m/>
    <m/>
    <s v="Agree"/>
    <m/>
    <m/>
    <s v="Agree"/>
    <m/>
    <m/>
    <x v="0"/>
    <m/>
    <m/>
    <s v="Master’s degree"/>
    <m/>
    <m/>
    <s v="IT (Information Technology)"/>
    <m/>
    <m/>
    <m/>
    <m/>
    <m/>
    <s v="Manager"/>
    <m/>
    <m/>
    <m/>
    <m/>
    <m/>
  </r>
  <r>
    <n v="117"/>
    <d v="2020-04-11T18:40:27"/>
    <d v="2020-04-11T18:42:56"/>
    <s v="anonymous"/>
    <m/>
    <m/>
    <m/>
    <m/>
    <x v="0"/>
    <m/>
    <m/>
    <x v="1"/>
    <m/>
    <m/>
    <x v="34"/>
    <m/>
    <m/>
    <x v="0"/>
    <m/>
    <m/>
    <x v="0"/>
    <m/>
    <m/>
    <x v="0"/>
    <m/>
    <m/>
    <x v="1"/>
    <m/>
    <m/>
    <s v="Password protection;Automatic screen lock;"/>
    <m/>
    <m/>
    <s v="Using 3rd party cloud solutions (e.g. G Cloud, Microsoft 365)"/>
    <m/>
    <m/>
    <m/>
    <m/>
    <m/>
    <s v="Yes"/>
    <m/>
    <m/>
    <s v="Instructions provided via email;"/>
    <m/>
    <m/>
    <x v="0"/>
    <m/>
    <m/>
    <x v="25"/>
    <m/>
    <m/>
    <x v="1"/>
    <m/>
    <m/>
    <m/>
    <m/>
    <m/>
    <m/>
    <m/>
    <s v="Strongly agree"/>
    <m/>
    <m/>
    <s v="Strongly agree"/>
    <m/>
    <m/>
    <s v="Strongly agree"/>
    <m/>
    <m/>
    <s v="Disagree"/>
    <m/>
    <m/>
    <s v="Strongly agree"/>
    <m/>
    <m/>
    <s v="Strongly agree"/>
    <m/>
    <m/>
    <s v="Strongly agree"/>
    <m/>
    <m/>
    <x v="1"/>
    <m/>
    <m/>
    <s v="Bachelor’s degree"/>
    <m/>
    <m/>
    <s v="Other"/>
    <m/>
    <m/>
    <s v="Marketing"/>
    <m/>
    <m/>
    <s v="Other"/>
    <m/>
    <m/>
    <m/>
    <m/>
    <m/>
  </r>
  <r>
    <n v="118"/>
    <d v="2020-04-11T18:47:26"/>
    <d v="2020-04-11T19:22:21"/>
    <s v="anonymous"/>
    <m/>
    <m/>
    <m/>
    <m/>
    <x v="0"/>
    <m/>
    <m/>
    <x v="1"/>
    <m/>
    <m/>
    <x v="35"/>
    <m/>
    <m/>
    <x v="1"/>
    <m/>
    <m/>
    <x v="0"/>
    <m/>
    <m/>
    <x v="1"/>
    <m/>
    <m/>
    <x v="2"/>
    <m/>
    <m/>
    <s v="Password protection;Two-factor authentication;Automatic screen lock;Antivirus software installed;"/>
    <m/>
    <m/>
    <s v="Direct access"/>
    <m/>
    <m/>
    <m/>
    <m/>
    <m/>
    <s v="No"/>
    <m/>
    <m/>
    <m/>
    <m/>
    <m/>
    <x v="1"/>
    <m/>
    <m/>
    <x v="1"/>
    <m/>
    <m/>
    <x v="1"/>
    <m/>
    <m/>
    <s v="N/A"/>
    <m/>
    <m/>
    <m/>
    <m/>
    <s v="Strongly agree"/>
    <m/>
    <m/>
    <s v="Agree"/>
    <m/>
    <m/>
    <s v="Agree"/>
    <m/>
    <m/>
    <s v="Agree"/>
    <m/>
    <m/>
    <s v="Agree"/>
    <m/>
    <m/>
    <s v="Agree"/>
    <m/>
    <m/>
    <s v="Agree"/>
    <m/>
    <m/>
    <x v="0"/>
    <m/>
    <m/>
    <s v="Bachelor’s degree"/>
    <m/>
    <m/>
    <s v="IT (Information Technology)"/>
    <m/>
    <m/>
    <m/>
    <m/>
    <m/>
    <s v="Other"/>
    <m/>
    <m/>
    <m/>
    <m/>
    <m/>
  </r>
  <r>
    <n v="119"/>
    <d v="2020-04-11T19:27:48"/>
    <d v="2020-04-11T19:31:21"/>
    <s v="anonymous"/>
    <m/>
    <m/>
    <m/>
    <m/>
    <x v="1"/>
    <m/>
    <m/>
    <x v="1"/>
    <m/>
    <m/>
    <x v="36"/>
    <m/>
    <m/>
    <x v="0"/>
    <m/>
    <m/>
    <x v="0"/>
    <m/>
    <m/>
    <x v="0"/>
    <m/>
    <m/>
    <x v="3"/>
    <m/>
    <m/>
    <s v="Password protection;Hard disk encryption;Antivirus software installed;"/>
    <m/>
    <m/>
    <s v="Using VPN "/>
    <m/>
    <m/>
    <m/>
    <m/>
    <m/>
    <s v="No"/>
    <m/>
    <m/>
    <m/>
    <m/>
    <m/>
    <x v="1"/>
    <m/>
    <m/>
    <x v="1"/>
    <m/>
    <m/>
    <x v="2"/>
    <m/>
    <m/>
    <m/>
    <m/>
    <m/>
    <m/>
    <m/>
    <s v="Undecided"/>
    <m/>
    <m/>
    <s v="Disagree"/>
    <m/>
    <m/>
    <s v="Disagree"/>
    <m/>
    <m/>
    <s v="Agree"/>
    <m/>
    <m/>
    <s v="Agree"/>
    <m/>
    <m/>
    <s v="Agree"/>
    <m/>
    <m/>
    <s v="Agree"/>
    <m/>
    <m/>
    <x v="1"/>
    <m/>
    <m/>
    <s v="Bachelor’s degree"/>
    <m/>
    <m/>
    <s v="IT (Information Technology)"/>
    <m/>
    <m/>
    <m/>
    <m/>
    <m/>
    <s v="Manager"/>
    <m/>
    <m/>
    <m/>
    <m/>
    <m/>
  </r>
  <r>
    <n v="120"/>
    <d v="2020-04-11T19:45:22"/>
    <d v="2020-04-11T19:49:36"/>
    <s v="anonymous"/>
    <m/>
    <m/>
    <m/>
    <m/>
    <x v="1"/>
    <m/>
    <m/>
    <x v="0"/>
    <m/>
    <m/>
    <x v="0"/>
    <m/>
    <m/>
    <x v="1"/>
    <m/>
    <m/>
    <x v="0"/>
    <m/>
    <m/>
    <x v="0"/>
    <m/>
    <m/>
    <x v="3"/>
    <m/>
    <m/>
    <s v="None of the above;"/>
    <m/>
    <m/>
    <s v="Using VPN "/>
    <m/>
    <m/>
    <m/>
    <m/>
    <m/>
    <s v="No"/>
    <m/>
    <m/>
    <m/>
    <m/>
    <m/>
    <x v="0"/>
    <m/>
    <m/>
    <x v="26"/>
    <m/>
    <m/>
    <x v="1"/>
    <m/>
    <m/>
    <m/>
    <m/>
    <m/>
    <m/>
    <m/>
    <s v="Undecided"/>
    <m/>
    <m/>
    <s v="Undecided"/>
    <m/>
    <m/>
    <s v="Agree"/>
    <m/>
    <m/>
    <s v="Undecided"/>
    <m/>
    <m/>
    <s v="Undecided"/>
    <m/>
    <m/>
    <s v="Strongly agree"/>
    <m/>
    <m/>
    <s v="Strongly agree"/>
    <m/>
    <m/>
    <x v="1"/>
    <m/>
    <m/>
    <s v="Trade/technical/vocational training"/>
    <m/>
    <m/>
    <s v="IT (Information Technology)"/>
    <m/>
    <m/>
    <m/>
    <m/>
    <m/>
    <s v="Manager"/>
    <m/>
    <m/>
    <m/>
    <m/>
    <m/>
  </r>
  <r>
    <n v="121"/>
    <d v="2020-04-11T20:26:56"/>
    <d v="2020-04-11T20:33:57"/>
    <s v="anonymous"/>
    <m/>
    <m/>
    <m/>
    <m/>
    <x v="0"/>
    <m/>
    <m/>
    <x v="1"/>
    <m/>
    <m/>
    <x v="37"/>
    <m/>
    <m/>
    <x v="0"/>
    <m/>
    <m/>
    <x v="0"/>
    <m/>
    <m/>
    <x v="0"/>
    <m/>
    <m/>
    <x v="3"/>
    <m/>
    <m/>
    <s v="Password protection;"/>
    <m/>
    <m/>
    <s v="Using VPN "/>
    <m/>
    <m/>
    <m/>
    <m/>
    <m/>
    <s v="No"/>
    <m/>
    <m/>
    <m/>
    <m/>
    <m/>
    <x v="0"/>
    <m/>
    <m/>
    <x v="2"/>
    <m/>
    <m/>
    <x v="1"/>
    <m/>
    <m/>
    <m/>
    <m/>
    <m/>
    <m/>
    <m/>
    <s v="Agree"/>
    <m/>
    <m/>
    <s v="Agree"/>
    <m/>
    <m/>
    <s v="Disagree"/>
    <m/>
    <m/>
    <s v="Agree"/>
    <m/>
    <m/>
    <s v="Agree"/>
    <m/>
    <m/>
    <s v="Undecided"/>
    <m/>
    <m/>
    <s v="Agree"/>
    <m/>
    <m/>
    <x v="0"/>
    <m/>
    <m/>
    <s v="Bachelor’s degree"/>
    <m/>
    <m/>
    <s v="IT (Information Technology)"/>
    <m/>
    <m/>
    <m/>
    <m/>
    <m/>
    <s v="Manager"/>
    <m/>
    <m/>
    <m/>
    <m/>
    <m/>
  </r>
  <r>
    <n v="122"/>
    <d v="2020-04-11T21:35:18"/>
    <d v="2020-04-11T21:40:37"/>
    <s v="anonymous"/>
    <m/>
    <m/>
    <m/>
    <m/>
    <x v="1"/>
    <m/>
    <m/>
    <x v="1"/>
    <m/>
    <m/>
    <x v="38"/>
    <m/>
    <m/>
    <x v="0"/>
    <m/>
    <m/>
    <x v="0"/>
    <m/>
    <m/>
    <x v="1"/>
    <m/>
    <m/>
    <x v="2"/>
    <m/>
    <m/>
    <s v="Password protection;Automatic screen lock;Antivirus software installed;"/>
    <m/>
    <m/>
    <s v="Using VPN "/>
    <m/>
    <m/>
    <m/>
    <m/>
    <m/>
    <s v="Yes"/>
    <m/>
    <m/>
    <s v="Instructions available to the corporate portal or website;Instructions provided via email;"/>
    <m/>
    <m/>
    <x v="0"/>
    <m/>
    <m/>
    <x v="27"/>
    <m/>
    <m/>
    <x v="1"/>
    <m/>
    <m/>
    <m/>
    <m/>
    <m/>
    <m/>
    <m/>
    <s v="Strongly agree"/>
    <m/>
    <m/>
    <s v="Agree"/>
    <m/>
    <m/>
    <s v="Agree"/>
    <m/>
    <m/>
    <s v="Strongly agree"/>
    <m/>
    <m/>
    <s v="Strongly agree"/>
    <m/>
    <m/>
    <s v="Strongly agree"/>
    <m/>
    <m/>
    <s v="Strongly agree"/>
    <m/>
    <m/>
    <x v="0"/>
    <m/>
    <m/>
    <s v="Master’s degree"/>
    <m/>
    <m/>
    <s v="Other"/>
    <m/>
    <m/>
    <s v="Shipping company "/>
    <m/>
    <m/>
    <s v="Other"/>
    <m/>
    <m/>
    <m/>
    <m/>
    <m/>
  </r>
  <r>
    <n v="123"/>
    <d v="2020-04-12T05:00:34"/>
    <d v="2020-04-12T05:17:34"/>
    <s v="anonymous"/>
    <m/>
    <m/>
    <m/>
    <m/>
    <x v="0"/>
    <m/>
    <m/>
    <x v="1"/>
    <m/>
    <m/>
    <x v="39"/>
    <m/>
    <m/>
    <x v="0"/>
    <m/>
    <m/>
    <x v="1"/>
    <m/>
    <m/>
    <x v="0"/>
    <m/>
    <m/>
    <x v="0"/>
    <m/>
    <m/>
    <s v="Password protection;Automatic screen lock;Antivirus software installed;"/>
    <m/>
    <m/>
    <s v="Direct access"/>
    <m/>
    <m/>
    <m/>
    <m/>
    <m/>
    <s v="Yes"/>
    <m/>
    <m/>
    <s v="Online training program;Instructions available to the corporate portal or website;"/>
    <m/>
    <m/>
    <x v="0"/>
    <m/>
    <m/>
    <x v="28"/>
    <m/>
    <m/>
    <x v="12"/>
    <m/>
    <m/>
    <m/>
    <m/>
    <m/>
    <m/>
    <m/>
    <s v="Disagree"/>
    <m/>
    <m/>
    <s v="Undecided"/>
    <m/>
    <m/>
    <s v="Agree"/>
    <m/>
    <m/>
    <s v="Agree"/>
    <m/>
    <m/>
    <s v="Disagree"/>
    <m/>
    <m/>
    <s v="Undecided"/>
    <m/>
    <m/>
    <s v="Undecided"/>
    <m/>
    <m/>
    <x v="1"/>
    <m/>
    <m/>
    <s v="Bachelor’s degree"/>
    <m/>
    <m/>
    <s v="Other"/>
    <m/>
    <m/>
    <s v="Real project "/>
    <m/>
    <m/>
    <s v="Manager"/>
    <m/>
    <m/>
    <s v="Think positive and always happy"/>
    <m/>
    <m/>
  </r>
  <r>
    <n v="124"/>
    <d v="2020-04-12T06:01:04"/>
    <d v="2020-04-12T06:11:43"/>
    <s v="anonymous"/>
    <m/>
    <m/>
    <m/>
    <m/>
    <x v="0"/>
    <m/>
    <m/>
    <x v="0"/>
    <m/>
    <m/>
    <x v="0"/>
    <m/>
    <m/>
    <x v="1"/>
    <m/>
    <m/>
    <x v="0"/>
    <m/>
    <m/>
    <x v="1"/>
    <m/>
    <m/>
    <x v="2"/>
    <m/>
    <m/>
    <s v="None of the above;"/>
    <m/>
    <m/>
    <s v="Direct access"/>
    <m/>
    <m/>
    <m/>
    <m/>
    <m/>
    <s v="No"/>
    <m/>
    <m/>
    <m/>
    <m/>
    <m/>
    <x v="1"/>
    <m/>
    <m/>
    <x v="1"/>
    <m/>
    <m/>
    <x v="3"/>
    <m/>
    <m/>
    <m/>
    <m/>
    <m/>
    <m/>
    <m/>
    <s v="Disagree"/>
    <m/>
    <m/>
    <s v="Disagree"/>
    <m/>
    <m/>
    <s v="Disagree"/>
    <m/>
    <m/>
    <s v="Agree"/>
    <m/>
    <m/>
    <s v="Undecided"/>
    <m/>
    <m/>
    <s v="Agree"/>
    <m/>
    <m/>
    <s v="Disagree"/>
    <m/>
    <m/>
    <x v="0"/>
    <m/>
    <m/>
    <s v="Bachelor’s degree"/>
    <m/>
    <m/>
    <s v="Other"/>
    <m/>
    <m/>
    <s v="Logistics &amp; trading"/>
    <m/>
    <m/>
    <s v="Other"/>
    <m/>
    <m/>
    <m/>
    <m/>
    <m/>
  </r>
  <r>
    <n v="125"/>
    <d v="2020-04-12T07:01:22"/>
    <d v="2020-04-12T07:07:04"/>
    <s v="anonymous"/>
    <m/>
    <m/>
    <m/>
    <m/>
    <x v="1"/>
    <m/>
    <m/>
    <x v="0"/>
    <m/>
    <m/>
    <x v="0"/>
    <m/>
    <m/>
    <x v="0"/>
    <m/>
    <m/>
    <x v="0"/>
    <m/>
    <m/>
    <x v="0"/>
    <m/>
    <m/>
    <x v="1"/>
    <m/>
    <m/>
    <s v="Password protection;Automatic screen lock;"/>
    <m/>
    <m/>
    <s v="Direct access"/>
    <m/>
    <m/>
    <m/>
    <m/>
    <m/>
    <s v="No"/>
    <m/>
    <m/>
    <m/>
    <m/>
    <m/>
    <x v="0"/>
    <m/>
    <m/>
    <x v="29"/>
    <m/>
    <m/>
    <x v="1"/>
    <m/>
    <m/>
    <m/>
    <m/>
    <m/>
    <m/>
    <m/>
    <s v="Strongly agree"/>
    <m/>
    <m/>
    <s v="Agree"/>
    <m/>
    <m/>
    <s v="Undecided"/>
    <m/>
    <m/>
    <s v="Undecided"/>
    <m/>
    <m/>
    <s v="Disagree"/>
    <m/>
    <m/>
    <s v="Agree"/>
    <m/>
    <m/>
    <s v="Agree"/>
    <m/>
    <m/>
    <x v="1"/>
    <m/>
    <m/>
    <s v="Master’s degree"/>
    <m/>
    <m/>
    <s v="Public Sector"/>
    <m/>
    <m/>
    <m/>
    <m/>
    <m/>
    <s v="Other"/>
    <m/>
    <m/>
    <m/>
    <m/>
    <m/>
  </r>
  <r>
    <n v="126"/>
    <d v="2020-04-12T18:41:46"/>
    <d v="2020-04-12T18:45:17"/>
    <s v="anonymous"/>
    <m/>
    <m/>
    <m/>
    <m/>
    <x v="0"/>
    <m/>
    <m/>
    <x v="1"/>
    <m/>
    <m/>
    <x v="40"/>
    <m/>
    <m/>
    <x v="6"/>
    <m/>
    <m/>
    <x v="1"/>
    <m/>
    <m/>
    <x v="1"/>
    <m/>
    <m/>
    <x v="2"/>
    <m/>
    <m/>
    <s v="Password protection;Two-factor authentication;Antivirus software installed;Antispam software installed;"/>
    <m/>
    <m/>
    <s v="Using VPN "/>
    <m/>
    <m/>
    <m/>
    <m/>
    <m/>
    <s v="No"/>
    <m/>
    <m/>
    <m/>
    <m/>
    <m/>
    <x v="0"/>
    <m/>
    <m/>
    <x v="7"/>
    <m/>
    <m/>
    <x v="1"/>
    <m/>
    <m/>
    <m/>
    <m/>
    <m/>
    <m/>
    <m/>
    <s v="Undecided"/>
    <m/>
    <m/>
    <s v="Strongly disagree"/>
    <m/>
    <m/>
    <s v="Agree"/>
    <m/>
    <m/>
    <s v="Strongly agree"/>
    <m/>
    <m/>
    <s v="Strongly agree"/>
    <m/>
    <m/>
    <s v="Agree"/>
    <m/>
    <m/>
    <s v="Agree"/>
    <m/>
    <m/>
    <x v="1"/>
    <m/>
    <m/>
    <s v="Master’s degree"/>
    <m/>
    <m/>
    <s v="Education &amp; Research"/>
    <m/>
    <m/>
    <m/>
    <m/>
    <m/>
    <s v="Researcher"/>
    <m/>
    <m/>
    <m/>
    <m/>
    <m/>
  </r>
  <r>
    <n v="127"/>
    <d v="2020-04-12T19:20:55"/>
    <d v="2020-04-12T19:26:00"/>
    <s v="anonymous"/>
    <m/>
    <m/>
    <m/>
    <m/>
    <x v="0"/>
    <m/>
    <m/>
    <x v="1"/>
    <m/>
    <m/>
    <x v="41"/>
    <m/>
    <m/>
    <x v="5"/>
    <m/>
    <m/>
    <x v="1"/>
    <m/>
    <m/>
    <x v="1"/>
    <m/>
    <m/>
    <x v="2"/>
    <m/>
    <m/>
    <s v="Password protection;Automatic screen lock;Antivirus software installed;"/>
    <m/>
    <m/>
    <s v="Using VPN "/>
    <m/>
    <m/>
    <m/>
    <m/>
    <m/>
    <s v="No"/>
    <m/>
    <m/>
    <m/>
    <m/>
    <m/>
    <x v="0"/>
    <m/>
    <m/>
    <x v="27"/>
    <m/>
    <m/>
    <x v="1"/>
    <m/>
    <m/>
    <m/>
    <m/>
    <m/>
    <m/>
    <m/>
    <s v="Agree"/>
    <m/>
    <m/>
    <s v="Undecided"/>
    <m/>
    <m/>
    <s v="Agree"/>
    <m/>
    <m/>
    <s v="Strongly agree"/>
    <m/>
    <m/>
    <s v="Agree"/>
    <m/>
    <m/>
    <s v="Agree"/>
    <m/>
    <m/>
    <s v="Agree"/>
    <m/>
    <m/>
    <x v="2"/>
    <m/>
    <m/>
    <s v="Bachelor’s degree"/>
    <m/>
    <m/>
    <s v="IT (Information Technology)"/>
    <m/>
    <m/>
    <m/>
    <m/>
    <m/>
    <s v="IT professional"/>
    <m/>
    <m/>
    <m/>
    <m/>
    <m/>
  </r>
  <r>
    <n v="128"/>
    <d v="2020-04-12T19:51:11"/>
    <d v="2020-04-12T19:55:23"/>
    <s v="anonymous"/>
    <m/>
    <m/>
    <m/>
    <m/>
    <x v="0"/>
    <m/>
    <m/>
    <x v="1"/>
    <m/>
    <m/>
    <x v="42"/>
    <m/>
    <m/>
    <x v="0"/>
    <m/>
    <m/>
    <x v="0"/>
    <m/>
    <m/>
    <x v="1"/>
    <m/>
    <m/>
    <x v="2"/>
    <m/>
    <m/>
    <s v="Password protection;"/>
    <m/>
    <m/>
    <s v="Using VPN "/>
    <m/>
    <m/>
    <m/>
    <m/>
    <m/>
    <s v="No"/>
    <m/>
    <m/>
    <m/>
    <m/>
    <m/>
    <x v="1"/>
    <m/>
    <m/>
    <x v="1"/>
    <m/>
    <m/>
    <x v="1"/>
    <m/>
    <m/>
    <m/>
    <m/>
    <m/>
    <m/>
    <m/>
    <s v="Agree"/>
    <m/>
    <m/>
    <s v="Undecided"/>
    <m/>
    <m/>
    <s v="Disagree"/>
    <m/>
    <m/>
    <s v="Strongly agree"/>
    <m/>
    <m/>
    <s v="Strongly agree"/>
    <m/>
    <m/>
    <s v="Agree"/>
    <m/>
    <m/>
    <s v="Strongly agree"/>
    <m/>
    <m/>
    <x v="1"/>
    <m/>
    <m/>
    <s v="Master’s degree"/>
    <m/>
    <m/>
    <s v="Education &amp; Research"/>
    <m/>
    <m/>
    <m/>
    <m/>
    <m/>
    <s v="Other"/>
    <m/>
    <m/>
    <m/>
    <m/>
    <m/>
  </r>
  <r>
    <n v="129"/>
    <d v="2020-04-12T22:02:30"/>
    <d v="2020-04-12T22:06:39"/>
    <s v="anonymous"/>
    <m/>
    <m/>
    <m/>
    <m/>
    <x v="0"/>
    <m/>
    <m/>
    <x v="1"/>
    <m/>
    <m/>
    <x v="43"/>
    <m/>
    <m/>
    <x v="1"/>
    <m/>
    <m/>
    <x v="0"/>
    <m/>
    <m/>
    <x v="1"/>
    <m/>
    <m/>
    <x v="2"/>
    <m/>
    <m/>
    <s v="Password protection;Automatic screen lock;Hard disk encryption;Antivirus software installed;Antispam software installed;"/>
    <m/>
    <m/>
    <s v="Using VPN "/>
    <m/>
    <m/>
    <m/>
    <m/>
    <m/>
    <s v="No"/>
    <m/>
    <m/>
    <m/>
    <m/>
    <m/>
    <x v="0"/>
    <m/>
    <m/>
    <x v="16"/>
    <m/>
    <m/>
    <x v="2"/>
    <m/>
    <m/>
    <m/>
    <m/>
    <m/>
    <m/>
    <m/>
    <s v="Strongly agree"/>
    <m/>
    <m/>
    <s v="Strongly agree"/>
    <m/>
    <m/>
    <s v="Agree"/>
    <m/>
    <m/>
    <s v="Undecided"/>
    <m/>
    <m/>
    <s v="Agree"/>
    <m/>
    <m/>
    <s v="Agree"/>
    <m/>
    <m/>
    <s v="Agree"/>
    <m/>
    <m/>
    <x v="0"/>
    <m/>
    <m/>
    <s v="Master’s degree"/>
    <m/>
    <m/>
    <s v="Public Sector"/>
    <m/>
    <m/>
    <m/>
    <m/>
    <m/>
    <s v="Other"/>
    <m/>
    <m/>
    <m/>
    <m/>
    <m/>
  </r>
  <r>
    <n v="130"/>
    <d v="2020-04-13T08:03:31"/>
    <d v="2020-04-13T08:08:28"/>
    <s v="anonymous"/>
    <m/>
    <m/>
    <m/>
    <m/>
    <x v="1"/>
    <m/>
    <m/>
    <x v="0"/>
    <m/>
    <m/>
    <x v="0"/>
    <m/>
    <m/>
    <x v="0"/>
    <m/>
    <m/>
    <x v="0"/>
    <m/>
    <m/>
    <x v="0"/>
    <m/>
    <m/>
    <x v="3"/>
    <m/>
    <m/>
    <s v="Password protection;Two-factor authentication;Antivirus software installed;Antispam software installed;"/>
    <m/>
    <m/>
    <s v="Using VPN "/>
    <m/>
    <m/>
    <m/>
    <m/>
    <m/>
    <s v="No"/>
    <m/>
    <m/>
    <m/>
    <m/>
    <m/>
    <x v="0"/>
    <m/>
    <m/>
    <x v="27"/>
    <m/>
    <m/>
    <x v="1"/>
    <m/>
    <m/>
    <m/>
    <m/>
    <m/>
    <m/>
    <m/>
    <s v="Undecided"/>
    <m/>
    <m/>
    <s v="Strongly agree"/>
    <m/>
    <m/>
    <s v="Agree"/>
    <m/>
    <m/>
    <s v="Agree"/>
    <m/>
    <m/>
    <s v="Agree"/>
    <m/>
    <m/>
    <s v="Strongly agree"/>
    <m/>
    <m/>
    <s v="Strongly agree"/>
    <m/>
    <m/>
    <x v="1"/>
    <m/>
    <m/>
    <s v="Master’s degree"/>
    <m/>
    <m/>
    <s v="Other"/>
    <m/>
    <m/>
    <s v="Administrative employee"/>
    <m/>
    <m/>
    <s v="Other"/>
    <m/>
    <m/>
    <m/>
    <m/>
    <m/>
  </r>
  <r>
    <n v="131"/>
    <d v="2020-04-13T08:49:36"/>
    <d v="2020-04-13T08:54:14"/>
    <s v="anonymous"/>
    <m/>
    <m/>
    <m/>
    <m/>
    <x v="0"/>
    <m/>
    <m/>
    <x v="0"/>
    <m/>
    <m/>
    <x v="0"/>
    <m/>
    <m/>
    <x v="0"/>
    <m/>
    <m/>
    <x v="0"/>
    <m/>
    <m/>
    <x v="1"/>
    <m/>
    <m/>
    <x v="2"/>
    <m/>
    <m/>
    <s v="Password protection;Two-factor authentication;Antivirus software installed;Antispam software installed;"/>
    <m/>
    <m/>
    <s v="Using VPN "/>
    <m/>
    <m/>
    <m/>
    <m/>
    <m/>
    <s v="No"/>
    <m/>
    <m/>
    <m/>
    <m/>
    <m/>
    <x v="1"/>
    <m/>
    <m/>
    <x v="1"/>
    <m/>
    <m/>
    <x v="3"/>
    <m/>
    <m/>
    <m/>
    <m/>
    <m/>
    <m/>
    <m/>
    <s v="Disagree"/>
    <m/>
    <m/>
    <s v="Disagree"/>
    <m/>
    <m/>
    <s v="Agree"/>
    <m/>
    <m/>
    <s v="Disagree"/>
    <m/>
    <m/>
    <s v="Agree"/>
    <m/>
    <m/>
    <s v="Agree"/>
    <m/>
    <m/>
    <s v="Agree"/>
    <m/>
    <m/>
    <x v="0"/>
    <m/>
    <m/>
    <s v="Master’s degree"/>
    <m/>
    <m/>
    <s v="Education &amp; Research"/>
    <m/>
    <m/>
    <m/>
    <m/>
    <m/>
    <s v="Other"/>
    <m/>
    <m/>
    <m/>
    <m/>
    <m/>
  </r>
  <r>
    <n v="132"/>
    <d v="2020-04-13T08:58:22"/>
    <d v="2020-04-13T09:02:36"/>
    <s v="anonymous"/>
    <m/>
    <m/>
    <m/>
    <m/>
    <x v="0"/>
    <m/>
    <m/>
    <x v="1"/>
    <m/>
    <m/>
    <x v="0"/>
    <m/>
    <m/>
    <x v="0"/>
    <m/>
    <m/>
    <x v="0"/>
    <m/>
    <m/>
    <x v="0"/>
    <m/>
    <m/>
    <x v="0"/>
    <m/>
    <m/>
    <s v="Password protection;Hard disk encryption;"/>
    <m/>
    <m/>
    <s v="Using VPN "/>
    <m/>
    <m/>
    <m/>
    <m/>
    <m/>
    <s v="No"/>
    <m/>
    <m/>
    <m/>
    <m/>
    <m/>
    <x v="1"/>
    <m/>
    <m/>
    <x v="1"/>
    <m/>
    <m/>
    <x v="10"/>
    <m/>
    <m/>
    <m/>
    <m/>
    <m/>
    <m/>
    <m/>
    <s v="Agree"/>
    <m/>
    <m/>
    <s v="Agree"/>
    <m/>
    <m/>
    <s v="Agree"/>
    <m/>
    <m/>
    <s v="Strongly agree"/>
    <m/>
    <m/>
    <s v="Strongly agree"/>
    <m/>
    <m/>
    <s v="Strongly agree"/>
    <m/>
    <m/>
    <s v="Strongly agree"/>
    <m/>
    <m/>
    <x v="1"/>
    <m/>
    <m/>
    <s v="Bachelor’s degree"/>
    <m/>
    <m/>
    <s v="IT (Information Technology)"/>
    <m/>
    <m/>
    <m/>
    <m/>
    <m/>
    <s v="IT professional"/>
    <m/>
    <m/>
    <m/>
    <m/>
    <m/>
  </r>
  <r>
    <n v="133"/>
    <d v="2020-04-13T08:55:45"/>
    <d v="2020-04-13T09:02:52"/>
    <s v="anonymous"/>
    <m/>
    <m/>
    <m/>
    <m/>
    <x v="1"/>
    <m/>
    <m/>
    <x v="1"/>
    <m/>
    <m/>
    <x v="44"/>
    <m/>
    <m/>
    <x v="2"/>
    <m/>
    <m/>
    <x v="0"/>
    <m/>
    <m/>
    <x v="0"/>
    <m/>
    <m/>
    <x v="0"/>
    <m/>
    <m/>
    <s v="Password protection;Automatic screen lock;"/>
    <m/>
    <m/>
    <s v="Using VPN "/>
    <m/>
    <m/>
    <m/>
    <m/>
    <m/>
    <s v="Yes"/>
    <m/>
    <m/>
    <s v="Nothing of the above;"/>
    <m/>
    <m/>
    <x v="0"/>
    <m/>
    <m/>
    <x v="10"/>
    <m/>
    <m/>
    <x v="1"/>
    <m/>
    <m/>
    <m/>
    <m/>
    <m/>
    <m/>
    <m/>
    <s v="Agree"/>
    <m/>
    <m/>
    <s v="Undecided"/>
    <m/>
    <m/>
    <s v="Undecided"/>
    <m/>
    <m/>
    <s v="Strongly agree"/>
    <m/>
    <m/>
    <s v="Agree"/>
    <m/>
    <m/>
    <s v="Agree"/>
    <m/>
    <m/>
    <s v="Strongly agree"/>
    <m/>
    <m/>
    <x v="0"/>
    <m/>
    <m/>
    <s v="Bachelor’s degree"/>
    <m/>
    <m/>
    <s v="Other"/>
    <m/>
    <m/>
    <s v="Ecommerce services"/>
    <m/>
    <m/>
    <s v="Manager"/>
    <m/>
    <m/>
    <m/>
    <m/>
    <m/>
  </r>
  <r>
    <n v="134"/>
    <d v="2020-04-13T08:53:50"/>
    <d v="2020-04-13T09:08:34"/>
    <s v="anonymous"/>
    <m/>
    <m/>
    <m/>
    <m/>
    <x v="0"/>
    <m/>
    <m/>
    <x v="1"/>
    <m/>
    <m/>
    <x v="0"/>
    <m/>
    <m/>
    <x v="2"/>
    <m/>
    <m/>
    <x v="1"/>
    <m/>
    <m/>
    <x v="1"/>
    <m/>
    <m/>
    <x v="2"/>
    <m/>
    <m/>
    <s v="Two-factor authentication;"/>
    <m/>
    <m/>
    <s v="Using VPN "/>
    <m/>
    <m/>
    <m/>
    <m/>
    <m/>
    <s v="No"/>
    <m/>
    <m/>
    <m/>
    <m/>
    <m/>
    <x v="0"/>
    <m/>
    <m/>
    <x v="11"/>
    <m/>
    <m/>
    <x v="1"/>
    <m/>
    <m/>
    <m/>
    <m/>
    <m/>
    <m/>
    <m/>
    <s v="Strongly disagree"/>
    <m/>
    <m/>
    <s v="Strongly disagree"/>
    <m/>
    <m/>
    <s v="Disagree"/>
    <m/>
    <m/>
    <s v="Agree"/>
    <m/>
    <m/>
    <s v="Agree"/>
    <m/>
    <m/>
    <s v="Undecided"/>
    <m/>
    <m/>
    <s v="Agree"/>
    <m/>
    <m/>
    <x v="2"/>
    <m/>
    <m/>
    <s v="Some college credit, no degree"/>
    <m/>
    <m/>
    <s v="EPES (Electrical Power &amp; Energy Systems)"/>
    <m/>
    <m/>
    <m/>
    <m/>
    <m/>
    <s v="Other"/>
    <m/>
    <m/>
    <m/>
    <m/>
    <m/>
  </r>
  <r>
    <n v="135"/>
    <d v="2020-04-13T09:13:02"/>
    <d v="2020-04-13T09:19:29"/>
    <s v="anonymous"/>
    <m/>
    <m/>
    <m/>
    <m/>
    <x v="0"/>
    <m/>
    <m/>
    <x v="1"/>
    <m/>
    <m/>
    <x v="0"/>
    <m/>
    <m/>
    <x v="0"/>
    <m/>
    <m/>
    <x v="0"/>
    <m/>
    <m/>
    <x v="0"/>
    <m/>
    <m/>
    <x v="0"/>
    <m/>
    <m/>
    <s v="Password protection;Two-factor authentication;Automatic screen lock;Antivirus software installed;"/>
    <m/>
    <m/>
    <s v="Using VPN "/>
    <m/>
    <m/>
    <m/>
    <m/>
    <m/>
    <s v="No"/>
    <m/>
    <m/>
    <m/>
    <m/>
    <m/>
    <x v="0"/>
    <m/>
    <m/>
    <x v="6"/>
    <m/>
    <m/>
    <x v="1"/>
    <m/>
    <m/>
    <m/>
    <m/>
    <m/>
    <m/>
    <m/>
    <s v="Agree"/>
    <m/>
    <m/>
    <s v="Agree"/>
    <m/>
    <m/>
    <s v="Undecided"/>
    <m/>
    <m/>
    <s v="Agree"/>
    <m/>
    <m/>
    <s v="Undecided"/>
    <m/>
    <m/>
    <s v="Agree"/>
    <m/>
    <m/>
    <s v="Agree"/>
    <m/>
    <m/>
    <x v="1"/>
    <m/>
    <m/>
    <s v="Master’s degree"/>
    <m/>
    <m/>
    <s v="EPES (Electrical Power &amp; Energy Systems)"/>
    <m/>
    <m/>
    <m/>
    <m/>
    <m/>
    <s v="Other"/>
    <m/>
    <m/>
    <m/>
    <m/>
    <m/>
  </r>
  <r>
    <n v="136"/>
    <d v="2020-04-13T09:10:45"/>
    <d v="2020-04-13T09:23:46"/>
    <s v="anonymous"/>
    <m/>
    <m/>
    <m/>
    <m/>
    <x v="1"/>
    <m/>
    <m/>
    <x v="1"/>
    <m/>
    <m/>
    <x v="0"/>
    <m/>
    <m/>
    <x v="0"/>
    <m/>
    <m/>
    <x v="0"/>
    <m/>
    <m/>
    <x v="0"/>
    <m/>
    <m/>
    <x v="3"/>
    <m/>
    <m/>
    <s v="Password protection;"/>
    <m/>
    <m/>
    <s v="Using VPN "/>
    <m/>
    <m/>
    <m/>
    <m/>
    <m/>
    <s v="No"/>
    <m/>
    <m/>
    <m/>
    <m/>
    <m/>
    <x v="0"/>
    <m/>
    <m/>
    <x v="8"/>
    <m/>
    <m/>
    <x v="1"/>
    <m/>
    <m/>
    <m/>
    <m/>
    <m/>
    <m/>
    <m/>
    <s v="Undecided"/>
    <m/>
    <m/>
    <s v="Agree"/>
    <m/>
    <m/>
    <s v="Undecided"/>
    <m/>
    <m/>
    <s v="Strongly agree"/>
    <m/>
    <m/>
    <s v="Strongly agree"/>
    <m/>
    <m/>
    <s v="Strongly agree"/>
    <m/>
    <m/>
    <s v="Agree"/>
    <m/>
    <m/>
    <x v="0"/>
    <m/>
    <m/>
    <s v="Master’s degree"/>
    <m/>
    <m/>
    <s v="IT (Information Technology)"/>
    <m/>
    <m/>
    <m/>
    <m/>
    <m/>
    <s v="Other"/>
    <m/>
    <m/>
    <m/>
    <m/>
    <m/>
  </r>
  <r>
    <n v="137"/>
    <d v="2020-04-13T09:33:38"/>
    <d v="2020-04-13T09:37:07"/>
    <s v="anonymous"/>
    <m/>
    <m/>
    <m/>
    <m/>
    <x v="0"/>
    <m/>
    <m/>
    <x v="1"/>
    <m/>
    <m/>
    <x v="0"/>
    <m/>
    <m/>
    <x v="2"/>
    <m/>
    <m/>
    <x v="0"/>
    <m/>
    <m/>
    <x v="0"/>
    <m/>
    <m/>
    <x v="3"/>
    <m/>
    <m/>
    <s v="Password protection;Two-factor authentication;Automatic screen lock;Hard disk encryption;Antivirus software installed;"/>
    <m/>
    <m/>
    <s v="Using VPN "/>
    <m/>
    <m/>
    <m/>
    <m/>
    <m/>
    <s v="No"/>
    <m/>
    <m/>
    <m/>
    <m/>
    <m/>
    <x v="0"/>
    <m/>
    <m/>
    <x v="10"/>
    <m/>
    <m/>
    <x v="1"/>
    <m/>
    <m/>
    <m/>
    <m/>
    <m/>
    <m/>
    <m/>
    <s v="Strongly agree"/>
    <m/>
    <m/>
    <s v="Strongly agree"/>
    <m/>
    <m/>
    <s v="Strongly agree"/>
    <m/>
    <m/>
    <s v="Strongly agree"/>
    <m/>
    <m/>
    <s v="Agree"/>
    <m/>
    <m/>
    <s v="Strongly agree"/>
    <m/>
    <m/>
    <s v="Strongly agree"/>
    <m/>
    <m/>
    <x v="1"/>
    <m/>
    <m/>
    <s v="Master’s degree"/>
    <m/>
    <m/>
    <s v="Telecommunications"/>
    <m/>
    <m/>
    <m/>
    <m/>
    <m/>
    <s v="IT professional"/>
    <m/>
    <m/>
    <m/>
    <m/>
    <m/>
  </r>
  <r>
    <n v="138"/>
    <d v="2020-04-13T09:04:38"/>
    <d v="2020-04-13T09:46:21"/>
    <s v="anonymous"/>
    <m/>
    <m/>
    <m/>
    <m/>
    <x v="0"/>
    <m/>
    <m/>
    <x v="0"/>
    <m/>
    <m/>
    <x v="0"/>
    <m/>
    <m/>
    <x v="2"/>
    <m/>
    <m/>
    <x v="0"/>
    <m/>
    <m/>
    <x v="0"/>
    <m/>
    <m/>
    <x v="3"/>
    <m/>
    <m/>
    <s v="Password protection;Automatic screen lock;"/>
    <m/>
    <m/>
    <s v="Using VPN "/>
    <m/>
    <m/>
    <m/>
    <m/>
    <m/>
    <s v="No"/>
    <m/>
    <m/>
    <m/>
    <m/>
    <m/>
    <x v="0"/>
    <m/>
    <m/>
    <x v="11"/>
    <m/>
    <m/>
    <x v="1"/>
    <m/>
    <m/>
    <m/>
    <m/>
    <m/>
    <m/>
    <m/>
    <s v="Agree"/>
    <m/>
    <m/>
    <s v="Agree"/>
    <m/>
    <m/>
    <s v="Agree"/>
    <m/>
    <m/>
    <s v="Strongly agree"/>
    <m/>
    <m/>
    <s v="Strongly agree"/>
    <m/>
    <m/>
    <s v="Strongly agree"/>
    <m/>
    <m/>
    <s v="Strongly agree"/>
    <m/>
    <m/>
    <x v="0"/>
    <m/>
    <m/>
    <s v="Master’s degree"/>
    <m/>
    <m/>
    <s v="Other"/>
    <m/>
    <m/>
    <s v="E-commerce"/>
    <m/>
    <m/>
    <s v="Other"/>
    <m/>
    <m/>
    <m/>
    <m/>
    <m/>
  </r>
  <r>
    <n v="139"/>
    <d v="2020-04-13T09:52:36"/>
    <d v="2020-04-13T09:58:56"/>
    <s v="anonymous"/>
    <m/>
    <m/>
    <m/>
    <m/>
    <x v="0"/>
    <m/>
    <m/>
    <x v="1"/>
    <m/>
    <m/>
    <x v="0"/>
    <m/>
    <m/>
    <x v="0"/>
    <m/>
    <m/>
    <x v="0"/>
    <m/>
    <m/>
    <x v="0"/>
    <m/>
    <m/>
    <x v="0"/>
    <m/>
    <m/>
    <s v="Password protection;"/>
    <m/>
    <m/>
    <s v="Using VPN "/>
    <m/>
    <m/>
    <m/>
    <m/>
    <m/>
    <s v="No"/>
    <m/>
    <m/>
    <m/>
    <m/>
    <m/>
    <x v="1"/>
    <m/>
    <m/>
    <x v="1"/>
    <m/>
    <m/>
    <x v="1"/>
    <m/>
    <m/>
    <m/>
    <m/>
    <m/>
    <m/>
    <m/>
    <s v="Undecided"/>
    <m/>
    <m/>
    <s v="Undecided"/>
    <m/>
    <m/>
    <s v="Disagree"/>
    <m/>
    <m/>
    <s v="Agree"/>
    <m/>
    <m/>
    <s v="Agree"/>
    <m/>
    <m/>
    <s v="Agree"/>
    <m/>
    <m/>
    <s v="Agree"/>
    <m/>
    <m/>
    <x v="2"/>
    <m/>
    <m/>
    <s v="Some college credit, no degree"/>
    <m/>
    <m/>
    <s v="IT (Information Technology)"/>
    <m/>
    <m/>
    <m/>
    <m/>
    <m/>
    <s v="IT professional"/>
    <m/>
    <m/>
    <m/>
    <m/>
    <m/>
  </r>
  <r>
    <n v="140"/>
    <d v="2020-04-13T10:29:16"/>
    <d v="2020-04-13T10:33:53"/>
    <s v="anonymous"/>
    <m/>
    <m/>
    <m/>
    <m/>
    <x v="1"/>
    <m/>
    <m/>
    <x v="0"/>
    <m/>
    <m/>
    <x v="0"/>
    <m/>
    <m/>
    <x v="9"/>
    <m/>
    <m/>
    <x v="1"/>
    <m/>
    <m/>
    <x v="1"/>
    <m/>
    <m/>
    <x v="2"/>
    <m/>
    <m/>
    <s v="Password protection;Antivirus software installed;Antispam software installed;"/>
    <m/>
    <m/>
    <s v="Using 3rd party cloud solutions (e.g. G Cloud, Microsoft 365)"/>
    <m/>
    <m/>
    <m/>
    <m/>
    <m/>
    <s v="No"/>
    <m/>
    <m/>
    <m/>
    <m/>
    <m/>
    <x v="1"/>
    <m/>
    <m/>
    <x v="1"/>
    <m/>
    <m/>
    <x v="1"/>
    <m/>
    <m/>
    <s v="None"/>
    <m/>
    <m/>
    <m/>
    <m/>
    <s v="Agree"/>
    <m/>
    <m/>
    <s v="Undecided"/>
    <m/>
    <m/>
    <s v="Agree"/>
    <m/>
    <m/>
    <s v="Agree"/>
    <m/>
    <m/>
    <s v="Disagree"/>
    <m/>
    <m/>
    <s v="Agree"/>
    <m/>
    <m/>
    <s v="Agree"/>
    <m/>
    <m/>
    <x v="1"/>
    <m/>
    <m/>
    <s v="Master’s degree"/>
    <m/>
    <m/>
    <s v="IT (Information Technology)"/>
    <m/>
    <m/>
    <m/>
    <m/>
    <m/>
    <s v="Researcher"/>
    <m/>
    <m/>
    <m/>
    <m/>
    <m/>
  </r>
  <r>
    <n v="141"/>
    <d v="2020-04-13T11:31:43"/>
    <d v="2020-04-13T11:41:31"/>
    <s v="anonymous"/>
    <m/>
    <m/>
    <m/>
    <m/>
    <x v="1"/>
    <m/>
    <m/>
    <x v="0"/>
    <m/>
    <m/>
    <x v="0"/>
    <m/>
    <m/>
    <x v="1"/>
    <m/>
    <m/>
    <x v="0"/>
    <m/>
    <m/>
    <x v="0"/>
    <m/>
    <m/>
    <x v="3"/>
    <m/>
    <m/>
    <s v="Password protection;Automatic screen lock;Antivirus software installed;Antispam software installed;"/>
    <m/>
    <m/>
    <s v="Using VPN "/>
    <m/>
    <m/>
    <m/>
    <m/>
    <m/>
    <s v="No"/>
    <m/>
    <m/>
    <m/>
    <m/>
    <m/>
    <x v="0"/>
    <m/>
    <m/>
    <x v="7"/>
    <m/>
    <m/>
    <x v="1"/>
    <m/>
    <m/>
    <m/>
    <m/>
    <m/>
    <m/>
    <m/>
    <s v="Disagree"/>
    <m/>
    <m/>
    <s v="Disagree"/>
    <m/>
    <m/>
    <s v="Disagree"/>
    <m/>
    <m/>
    <s v="Agree"/>
    <m/>
    <m/>
    <s v="Agree"/>
    <m/>
    <m/>
    <s v="Undecided"/>
    <m/>
    <m/>
    <s v="Agree"/>
    <m/>
    <m/>
    <x v="1"/>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r>
  <r>
    <n v="142"/>
    <d v="2020-04-13T11:40:03"/>
    <d v="2020-04-13T11:42:11"/>
    <s v="anonymous"/>
    <m/>
    <m/>
    <m/>
    <m/>
    <x v="0"/>
    <m/>
    <m/>
    <x v="0"/>
    <m/>
    <m/>
    <x v="0"/>
    <m/>
    <m/>
    <x v="0"/>
    <m/>
    <m/>
    <x v="0"/>
    <m/>
    <m/>
    <x v="0"/>
    <m/>
    <m/>
    <x v="1"/>
    <m/>
    <m/>
    <s v="Password protection;Two-factor authentication;"/>
    <m/>
    <m/>
    <s v="Using 3rd party cloud solutions (e.g. G Cloud, Microsoft 365)"/>
    <m/>
    <m/>
    <m/>
    <m/>
    <m/>
    <s v="No"/>
    <m/>
    <m/>
    <m/>
    <m/>
    <m/>
    <x v="1"/>
    <m/>
    <m/>
    <x v="1"/>
    <m/>
    <m/>
    <x v="1"/>
    <m/>
    <m/>
    <m/>
    <m/>
    <m/>
    <m/>
    <m/>
    <s v="Agree"/>
    <m/>
    <m/>
    <s v="Strongly agree"/>
    <m/>
    <m/>
    <s v="Undecided"/>
    <m/>
    <m/>
    <s v="Agree"/>
    <m/>
    <m/>
    <s v="Agree"/>
    <m/>
    <m/>
    <s v="Strongly agree"/>
    <m/>
    <m/>
    <s v="Strongly agree"/>
    <m/>
    <m/>
    <x v="0"/>
    <m/>
    <m/>
    <s v="Master’s degree"/>
    <m/>
    <m/>
    <s v="Telecommunications"/>
    <m/>
    <m/>
    <m/>
    <m/>
    <m/>
    <s v="Manager"/>
    <m/>
    <m/>
    <m/>
    <m/>
    <m/>
  </r>
  <r>
    <n v="143"/>
    <d v="2020-04-13T11:53:10"/>
    <d v="2020-04-13T11:57:36"/>
    <s v="anonymous"/>
    <m/>
    <m/>
    <m/>
    <m/>
    <x v="0"/>
    <m/>
    <m/>
    <x v="1"/>
    <m/>
    <m/>
    <x v="45"/>
    <m/>
    <m/>
    <x v="0"/>
    <m/>
    <m/>
    <x v="0"/>
    <m/>
    <m/>
    <x v="0"/>
    <m/>
    <m/>
    <x v="1"/>
    <m/>
    <m/>
    <s v="Password protection;Automatic screen lock;"/>
    <m/>
    <m/>
    <s v="Using VPN "/>
    <m/>
    <m/>
    <m/>
    <m/>
    <m/>
    <s v="No"/>
    <m/>
    <m/>
    <m/>
    <m/>
    <m/>
    <x v="0"/>
    <m/>
    <m/>
    <x v="2"/>
    <m/>
    <m/>
    <x v="1"/>
    <m/>
    <m/>
    <m/>
    <m/>
    <m/>
    <m/>
    <m/>
    <s v="Undecided"/>
    <m/>
    <m/>
    <s v="Agree"/>
    <m/>
    <m/>
    <s v="Disagree"/>
    <m/>
    <m/>
    <s v="Strongly agree"/>
    <m/>
    <m/>
    <s v="Agree"/>
    <m/>
    <m/>
    <s v="Agree"/>
    <m/>
    <m/>
    <s v="Strongly agree"/>
    <m/>
    <m/>
    <x v="1"/>
    <m/>
    <m/>
    <s v="Doctorate degree"/>
    <m/>
    <m/>
    <s v="IT (Information Technology)"/>
    <m/>
    <m/>
    <m/>
    <m/>
    <m/>
    <s v="IT professional"/>
    <m/>
    <m/>
    <m/>
    <m/>
    <m/>
  </r>
  <r>
    <n v="144"/>
    <d v="2020-04-13T11:58:15"/>
    <d v="2020-04-13T12:11:56"/>
    <s v="anonymous"/>
    <m/>
    <m/>
    <m/>
    <m/>
    <x v="0"/>
    <m/>
    <m/>
    <x v="0"/>
    <m/>
    <m/>
    <x v="0"/>
    <m/>
    <m/>
    <x v="0"/>
    <m/>
    <m/>
    <x v="0"/>
    <m/>
    <m/>
    <x v="0"/>
    <m/>
    <m/>
    <x v="1"/>
    <m/>
    <m/>
    <s v="Password protection;Antivirus software installed;"/>
    <m/>
    <m/>
    <s v="Using 3rd party cloud solutions (e.g. G Cloud, Microsoft 365)"/>
    <m/>
    <m/>
    <m/>
    <m/>
    <m/>
    <s v="No"/>
    <m/>
    <m/>
    <m/>
    <m/>
    <m/>
    <x v="0"/>
    <m/>
    <m/>
    <x v="2"/>
    <m/>
    <m/>
    <x v="1"/>
    <m/>
    <m/>
    <m/>
    <m/>
    <m/>
    <m/>
    <m/>
    <s v="Agree"/>
    <m/>
    <m/>
    <s v="Strongly agree"/>
    <m/>
    <m/>
    <s v="Disagree"/>
    <m/>
    <m/>
    <s v="Agree"/>
    <m/>
    <m/>
    <s v="Undecided"/>
    <m/>
    <m/>
    <s v="Agree"/>
    <m/>
    <m/>
    <s v="Agree"/>
    <m/>
    <m/>
    <x v="1"/>
    <m/>
    <m/>
    <s v="Doctorate degree"/>
    <m/>
    <m/>
    <s v="IT (Information Technology)"/>
    <m/>
    <m/>
    <m/>
    <m/>
    <m/>
    <s v="Manager"/>
    <m/>
    <m/>
    <m/>
    <m/>
    <m/>
  </r>
  <r>
    <n v="145"/>
    <d v="2020-04-13T12:37:56"/>
    <d v="2020-04-13T12:40:02"/>
    <s v="anonymous"/>
    <m/>
    <m/>
    <m/>
    <m/>
    <x v="0"/>
    <m/>
    <m/>
    <x v="0"/>
    <m/>
    <m/>
    <x v="0"/>
    <m/>
    <m/>
    <x v="0"/>
    <m/>
    <m/>
    <x v="0"/>
    <m/>
    <m/>
    <x v="0"/>
    <m/>
    <m/>
    <x v="1"/>
    <m/>
    <m/>
    <s v="Password protection;"/>
    <m/>
    <m/>
    <s v="No Access"/>
    <m/>
    <m/>
    <m/>
    <m/>
    <m/>
    <s v="No"/>
    <m/>
    <m/>
    <m/>
    <m/>
    <m/>
    <x v="1"/>
    <m/>
    <m/>
    <x v="1"/>
    <m/>
    <m/>
    <x v="1"/>
    <m/>
    <m/>
    <m/>
    <m/>
    <m/>
    <m/>
    <m/>
    <s v="Disagree"/>
    <m/>
    <m/>
    <s v="Strongly disagree"/>
    <m/>
    <m/>
    <s v="Agree"/>
    <m/>
    <m/>
    <s v="Agree"/>
    <m/>
    <m/>
    <s v="Agree"/>
    <m/>
    <m/>
    <s v="Undecided"/>
    <m/>
    <m/>
    <s v="Agree"/>
    <m/>
    <m/>
    <x v="1"/>
    <m/>
    <m/>
    <s v="Doctorate degree"/>
    <m/>
    <m/>
    <s v="IT (Information Technology)"/>
    <m/>
    <m/>
    <m/>
    <m/>
    <m/>
    <s v="Researcher"/>
    <m/>
    <m/>
    <m/>
    <m/>
    <m/>
  </r>
  <r>
    <n v="146"/>
    <d v="2020-04-13T12:39:07"/>
    <d v="2020-04-13T12:44:53"/>
    <s v="anonymous"/>
    <m/>
    <m/>
    <m/>
    <m/>
    <x v="0"/>
    <m/>
    <m/>
    <x v="0"/>
    <m/>
    <m/>
    <x v="0"/>
    <m/>
    <m/>
    <x v="0"/>
    <m/>
    <m/>
    <x v="0"/>
    <m/>
    <m/>
    <x v="0"/>
    <m/>
    <m/>
    <x v="0"/>
    <m/>
    <m/>
    <s v="Password protection;Antivirus software installed;"/>
    <m/>
    <m/>
    <s v="Using VPN "/>
    <m/>
    <m/>
    <m/>
    <m/>
    <m/>
    <s v="No"/>
    <m/>
    <m/>
    <m/>
    <m/>
    <m/>
    <x v="0"/>
    <m/>
    <m/>
    <x v="2"/>
    <m/>
    <m/>
    <x v="1"/>
    <m/>
    <m/>
    <m/>
    <m/>
    <m/>
    <m/>
    <m/>
    <s v="Disagree"/>
    <m/>
    <m/>
    <s v="Agree"/>
    <m/>
    <m/>
    <s v="Strongly agree"/>
    <m/>
    <m/>
    <s v="Strongly agree"/>
    <m/>
    <m/>
    <s v="Agree"/>
    <m/>
    <m/>
    <s v="Strongly agree"/>
    <m/>
    <m/>
    <s v="Strongly agree"/>
    <m/>
    <m/>
    <x v="0"/>
    <m/>
    <m/>
    <s v="Master’s degree"/>
    <m/>
    <m/>
    <s v="Education &amp; Research"/>
    <m/>
    <m/>
    <m/>
    <m/>
    <m/>
    <s v="Researcher"/>
    <m/>
    <m/>
    <m/>
    <m/>
    <m/>
  </r>
  <r>
    <n v="147"/>
    <d v="2020-04-13T13:23:39"/>
    <d v="2020-04-13T13:25:43"/>
    <s v="anonymous"/>
    <m/>
    <m/>
    <m/>
    <m/>
    <x v="0"/>
    <m/>
    <m/>
    <x v="0"/>
    <m/>
    <m/>
    <x v="0"/>
    <m/>
    <m/>
    <x v="0"/>
    <m/>
    <m/>
    <x v="0"/>
    <m/>
    <m/>
    <x v="1"/>
    <m/>
    <m/>
    <x v="2"/>
    <m/>
    <m/>
    <s v="Password protection;Antivirus software installed;"/>
    <m/>
    <m/>
    <s v="Using VPN "/>
    <m/>
    <m/>
    <m/>
    <m/>
    <m/>
    <s v="No"/>
    <m/>
    <m/>
    <m/>
    <m/>
    <m/>
    <x v="1"/>
    <m/>
    <m/>
    <x v="1"/>
    <m/>
    <m/>
    <x v="1"/>
    <m/>
    <m/>
    <m/>
    <m/>
    <m/>
    <m/>
    <m/>
    <s v="Agree"/>
    <m/>
    <m/>
    <s v="Undecided"/>
    <m/>
    <m/>
    <s v="Disagree"/>
    <m/>
    <m/>
    <s v="Strongly agree"/>
    <m/>
    <m/>
    <s v="Strongly agree"/>
    <m/>
    <m/>
    <s v="Strongly agree"/>
    <m/>
    <m/>
    <s v="Strongly agree"/>
    <m/>
    <m/>
    <x v="2"/>
    <m/>
    <m/>
    <s v="Master’s degree"/>
    <m/>
    <m/>
    <s v="Public Sector"/>
    <m/>
    <m/>
    <m/>
    <m/>
    <m/>
    <s v="IT professional"/>
    <m/>
    <m/>
    <m/>
    <m/>
    <m/>
  </r>
  <r>
    <n v="148"/>
    <d v="2020-04-13T12:41:47"/>
    <d v="2020-04-13T14:03:55"/>
    <s v="anonymous"/>
    <m/>
    <m/>
    <m/>
    <m/>
    <x v="0"/>
    <m/>
    <m/>
    <x v="1"/>
    <m/>
    <m/>
    <x v="46"/>
    <m/>
    <m/>
    <x v="1"/>
    <m/>
    <m/>
    <x v="0"/>
    <m/>
    <m/>
    <x v="0"/>
    <m/>
    <m/>
    <x v="3"/>
    <m/>
    <m/>
    <s v="Password protection;Two-factor authentication;Automatic screen lock;Hard disk encryption;Antivirus software installed;Antispam software installed;"/>
    <m/>
    <m/>
    <s v="Using VPN "/>
    <m/>
    <m/>
    <m/>
    <m/>
    <m/>
    <s v="No"/>
    <m/>
    <m/>
    <m/>
    <m/>
    <m/>
    <x v="0"/>
    <m/>
    <m/>
    <x v="2"/>
    <m/>
    <m/>
    <x v="1"/>
    <m/>
    <m/>
    <m/>
    <m/>
    <m/>
    <m/>
    <m/>
    <s v="Agree"/>
    <m/>
    <m/>
    <s v="Undecided"/>
    <m/>
    <m/>
    <s v="Agree"/>
    <m/>
    <m/>
    <s v="Agree"/>
    <m/>
    <m/>
    <s v="Strongly agree"/>
    <m/>
    <m/>
    <s v="Strongly agree"/>
    <m/>
    <m/>
    <s v="Strongly agree"/>
    <m/>
    <m/>
    <x v="1"/>
    <m/>
    <m/>
    <s v="Bachelor’s degree"/>
    <m/>
    <m/>
    <s v="Education &amp; Research"/>
    <m/>
    <m/>
    <m/>
    <m/>
    <m/>
    <s v="IT professional"/>
    <m/>
    <m/>
    <m/>
    <m/>
    <m/>
  </r>
  <r>
    <n v="149"/>
    <d v="2020-04-13T14:53:45"/>
    <d v="2020-04-13T14:56:09"/>
    <s v="anonymous"/>
    <m/>
    <m/>
    <m/>
    <m/>
    <x v="0"/>
    <m/>
    <m/>
    <x v="0"/>
    <m/>
    <m/>
    <x v="0"/>
    <m/>
    <m/>
    <x v="0"/>
    <m/>
    <m/>
    <x v="0"/>
    <m/>
    <m/>
    <x v="1"/>
    <m/>
    <m/>
    <x v="2"/>
    <m/>
    <m/>
    <s v="Password protection;Two-factor authentication;Automatic screen lock;Hard disk encryption;Antivirus software installed;Antispam software installed;"/>
    <m/>
    <m/>
    <s v="Using 3rd party cloud solutions (e.g. G Cloud, Microsoft 365)"/>
    <m/>
    <m/>
    <m/>
    <m/>
    <m/>
    <s v="No"/>
    <m/>
    <m/>
    <m/>
    <m/>
    <m/>
    <x v="0"/>
    <m/>
    <m/>
    <x v="2"/>
    <m/>
    <m/>
    <x v="1"/>
    <m/>
    <m/>
    <m/>
    <m/>
    <m/>
    <m/>
    <m/>
    <s v="Undecided"/>
    <m/>
    <m/>
    <s v="Disagree"/>
    <m/>
    <m/>
    <s v="Disagree"/>
    <m/>
    <m/>
    <s v="Agree"/>
    <m/>
    <m/>
    <s v="Agree"/>
    <m/>
    <m/>
    <s v="Strongly agree"/>
    <m/>
    <m/>
    <s v="Strongly agree"/>
    <m/>
    <m/>
    <x v="1"/>
    <m/>
    <m/>
    <s v="Bachelor’s degree"/>
    <m/>
    <m/>
    <s v="IT (Information Technology)"/>
    <m/>
    <m/>
    <m/>
    <m/>
    <m/>
    <s v="Manager"/>
    <m/>
    <m/>
    <m/>
    <m/>
    <m/>
  </r>
  <r>
    <n v="150"/>
    <d v="2020-04-13T14:53:48"/>
    <d v="2020-04-13T15:04:22"/>
    <s v="anonymous"/>
    <m/>
    <m/>
    <m/>
    <m/>
    <x v="0"/>
    <m/>
    <m/>
    <x v="0"/>
    <m/>
    <m/>
    <x v="0"/>
    <m/>
    <m/>
    <x v="0"/>
    <m/>
    <m/>
    <x v="0"/>
    <m/>
    <m/>
    <x v="0"/>
    <m/>
    <m/>
    <x v="1"/>
    <m/>
    <m/>
    <s v="Password protection;"/>
    <m/>
    <m/>
    <s v="Direct access"/>
    <m/>
    <m/>
    <m/>
    <m/>
    <m/>
    <s v="No"/>
    <m/>
    <m/>
    <m/>
    <m/>
    <m/>
    <x v="0"/>
    <m/>
    <m/>
    <x v="11"/>
    <m/>
    <m/>
    <x v="1"/>
    <m/>
    <m/>
    <m/>
    <m/>
    <m/>
    <m/>
    <m/>
    <s v="Disagree"/>
    <m/>
    <m/>
    <s v="Undecided"/>
    <m/>
    <m/>
    <s v="Disagree"/>
    <m/>
    <m/>
    <s v="Agree"/>
    <m/>
    <m/>
    <s v="Agree"/>
    <m/>
    <m/>
    <s v="Agree"/>
    <m/>
    <m/>
    <s v="Agree"/>
    <m/>
    <m/>
    <x v="0"/>
    <m/>
    <m/>
    <s v="Bachelor’s degree"/>
    <m/>
    <m/>
    <s v="IT (Information Technology)"/>
    <m/>
    <m/>
    <m/>
    <m/>
    <m/>
    <s v="IT professional"/>
    <m/>
    <m/>
    <m/>
    <m/>
    <m/>
  </r>
  <r>
    <n v="151"/>
    <d v="2020-04-13T15:06:32"/>
    <d v="2020-04-13T15:09:47"/>
    <s v="anonymous"/>
    <m/>
    <m/>
    <m/>
    <m/>
    <x v="0"/>
    <m/>
    <m/>
    <x v="0"/>
    <m/>
    <m/>
    <x v="0"/>
    <m/>
    <m/>
    <x v="0"/>
    <m/>
    <m/>
    <x v="0"/>
    <m/>
    <m/>
    <x v="0"/>
    <m/>
    <m/>
    <x v="0"/>
    <m/>
    <m/>
    <s v="Password protection;Automatic screen lock;"/>
    <m/>
    <m/>
    <s v="Direct access"/>
    <m/>
    <m/>
    <m/>
    <m/>
    <m/>
    <s v="No"/>
    <m/>
    <m/>
    <m/>
    <m/>
    <m/>
    <x v="0"/>
    <m/>
    <m/>
    <x v="2"/>
    <m/>
    <m/>
    <x v="1"/>
    <m/>
    <m/>
    <m/>
    <m/>
    <m/>
    <m/>
    <m/>
    <s v="Disagree"/>
    <m/>
    <m/>
    <s v="Undecided"/>
    <m/>
    <m/>
    <s v="Strongly disagree"/>
    <m/>
    <m/>
    <s v="Strongly agree"/>
    <m/>
    <m/>
    <s v="Strongly agree"/>
    <m/>
    <m/>
    <s v="Strongly agree"/>
    <m/>
    <m/>
    <s v="Strongly agree"/>
    <m/>
    <m/>
    <x v="0"/>
    <m/>
    <m/>
    <s v="Master’s degree"/>
    <m/>
    <m/>
    <s v="IT (Information Technology)"/>
    <m/>
    <m/>
    <m/>
    <m/>
    <m/>
    <s v="IT professional"/>
    <m/>
    <m/>
    <m/>
    <m/>
    <m/>
  </r>
  <r>
    <n v="152"/>
    <d v="2020-04-13T15:09:06"/>
    <d v="2020-04-13T15:17:39"/>
    <s v="anonymous"/>
    <m/>
    <m/>
    <m/>
    <m/>
    <x v="0"/>
    <m/>
    <m/>
    <x v="1"/>
    <m/>
    <m/>
    <x v="47"/>
    <m/>
    <m/>
    <x v="0"/>
    <m/>
    <m/>
    <x v="0"/>
    <m/>
    <m/>
    <x v="0"/>
    <m/>
    <m/>
    <x v="3"/>
    <m/>
    <m/>
    <s v="Password protection;Two-factor authentication;Automatic screen lock;Hard disk encryption;Antivirus software installed;Antispam software installed;"/>
    <m/>
    <m/>
    <s v="Other"/>
    <m/>
    <m/>
    <m/>
    <m/>
    <m/>
    <s v="No"/>
    <m/>
    <m/>
    <m/>
    <m/>
    <m/>
    <x v="0"/>
    <m/>
    <m/>
    <x v="2"/>
    <m/>
    <m/>
    <x v="1"/>
    <m/>
    <m/>
    <m/>
    <m/>
    <m/>
    <m/>
    <m/>
    <s v="Strongly disagree"/>
    <m/>
    <m/>
    <s v="Undecided"/>
    <m/>
    <m/>
    <s v="Agree"/>
    <m/>
    <m/>
    <s v="Strongly agree"/>
    <m/>
    <m/>
    <s v="Strongly agree"/>
    <m/>
    <m/>
    <s v="Strongly agree"/>
    <m/>
    <m/>
    <s v="Strongly agree"/>
    <m/>
    <m/>
    <x v="1"/>
    <m/>
    <m/>
    <s v="Doctorate degree"/>
    <m/>
    <m/>
    <s v="IT (Information Technology)"/>
    <m/>
    <m/>
    <m/>
    <m/>
    <m/>
    <s v="IT professional"/>
    <m/>
    <m/>
    <m/>
    <m/>
    <m/>
  </r>
  <r>
    <n v="153"/>
    <d v="2020-04-13T15:17:41"/>
    <d v="2020-04-13T15:30:40"/>
    <s v="anonymous"/>
    <m/>
    <m/>
    <m/>
    <m/>
    <x v="1"/>
    <m/>
    <m/>
    <x v="1"/>
    <m/>
    <m/>
    <x v="48"/>
    <m/>
    <m/>
    <x v="2"/>
    <m/>
    <m/>
    <x v="0"/>
    <m/>
    <m/>
    <x v="0"/>
    <m/>
    <m/>
    <x v="3"/>
    <m/>
    <m/>
    <s v="Password protection;Two-factor authentication;Automatic screen lock;Hard disk encryption;Antivirus software installed;Antispam software installed;"/>
    <m/>
    <m/>
    <s v="Other"/>
    <m/>
    <m/>
    <m/>
    <m/>
    <m/>
    <s v="No"/>
    <m/>
    <m/>
    <m/>
    <m/>
    <m/>
    <x v="0"/>
    <m/>
    <m/>
    <x v="2"/>
    <m/>
    <m/>
    <x v="1"/>
    <m/>
    <m/>
    <m/>
    <m/>
    <m/>
    <m/>
    <m/>
    <s v="Strongly disagree"/>
    <m/>
    <m/>
    <s v="Undecided"/>
    <m/>
    <m/>
    <s v="Strongly agree"/>
    <m/>
    <m/>
    <s v="Strongly agree"/>
    <m/>
    <m/>
    <s v="Strongly agree"/>
    <m/>
    <m/>
    <s v="Strongly agree"/>
    <m/>
    <m/>
    <s v="Strongly agree"/>
    <m/>
    <m/>
    <x v="2"/>
    <m/>
    <m/>
    <s v="Master’s degree"/>
    <m/>
    <m/>
    <s v="EPES (Electrical Power &amp; Energy Systems)"/>
    <m/>
    <m/>
    <m/>
    <m/>
    <m/>
    <s v="Researcher"/>
    <m/>
    <m/>
    <m/>
    <m/>
    <m/>
  </r>
  <r>
    <n v="154"/>
    <d v="2020-04-13T15:21:40"/>
    <d v="2020-04-13T15:30:41"/>
    <s v="anonymous"/>
    <m/>
    <m/>
    <m/>
    <m/>
    <x v="1"/>
    <m/>
    <m/>
    <x v="1"/>
    <m/>
    <m/>
    <x v="48"/>
    <m/>
    <m/>
    <x v="0"/>
    <m/>
    <m/>
    <x v="0"/>
    <m/>
    <m/>
    <x v="0"/>
    <m/>
    <m/>
    <x v="3"/>
    <m/>
    <m/>
    <s v="Password protection;Two-factor authentication;Automatic screen lock;Hard disk encryption;Antivirus software installed;Antispam software installed;"/>
    <m/>
    <m/>
    <s v="Other"/>
    <m/>
    <m/>
    <m/>
    <m/>
    <m/>
    <s v="No"/>
    <m/>
    <m/>
    <m/>
    <m/>
    <m/>
    <x v="0"/>
    <m/>
    <m/>
    <x v="2"/>
    <m/>
    <m/>
    <x v="1"/>
    <m/>
    <m/>
    <m/>
    <m/>
    <m/>
    <m/>
    <m/>
    <s v="Strongly disagree"/>
    <m/>
    <m/>
    <s v="Disagree"/>
    <m/>
    <m/>
    <s v="Strongly agree"/>
    <m/>
    <m/>
    <s v="Strongly agree"/>
    <m/>
    <m/>
    <s v="Strongly agree"/>
    <m/>
    <m/>
    <s v="Strongly agree"/>
    <m/>
    <m/>
    <s v="Strongly agree"/>
    <m/>
    <m/>
    <x v="1"/>
    <m/>
    <m/>
    <s v="Master’s degree"/>
    <m/>
    <m/>
    <s v="EPES (Electrical Power &amp; Energy Systems)"/>
    <m/>
    <m/>
    <m/>
    <m/>
    <m/>
    <s v="Researcher"/>
    <m/>
    <m/>
    <m/>
    <m/>
    <m/>
  </r>
  <r>
    <n v="155"/>
    <d v="2020-04-13T15:31:26"/>
    <d v="2020-04-13T15:35:08"/>
    <s v="anonymous"/>
    <m/>
    <m/>
    <m/>
    <m/>
    <x v="1"/>
    <m/>
    <m/>
    <x v="1"/>
    <m/>
    <m/>
    <x v="0"/>
    <m/>
    <m/>
    <x v="2"/>
    <m/>
    <m/>
    <x v="0"/>
    <m/>
    <m/>
    <x v="0"/>
    <m/>
    <m/>
    <x v="3"/>
    <m/>
    <m/>
    <s v="Password protection;Two-factor authentication;Automatic screen lock;Hard disk encryption;Antivirus software installed;Antispam software installed;"/>
    <m/>
    <m/>
    <s v="Other"/>
    <m/>
    <m/>
    <m/>
    <m/>
    <m/>
    <s v="No"/>
    <m/>
    <m/>
    <m/>
    <m/>
    <m/>
    <x v="0"/>
    <m/>
    <m/>
    <x v="24"/>
    <m/>
    <m/>
    <x v="1"/>
    <m/>
    <m/>
    <m/>
    <m/>
    <m/>
    <m/>
    <m/>
    <s v="Disagree"/>
    <m/>
    <m/>
    <s v="Disagree"/>
    <m/>
    <m/>
    <s v="Strongly agree"/>
    <m/>
    <m/>
    <s v="Strongly agree"/>
    <m/>
    <m/>
    <s v="Strongly agree"/>
    <m/>
    <m/>
    <s v="Strongly agree"/>
    <m/>
    <m/>
    <s v="Strongly agree"/>
    <m/>
    <m/>
    <x v="1"/>
    <m/>
    <m/>
    <s v="Master’s degree"/>
    <m/>
    <m/>
    <s v="IT (Information Technology)"/>
    <m/>
    <m/>
    <m/>
    <m/>
    <m/>
    <s v="Other"/>
    <m/>
    <m/>
    <m/>
    <m/>
    <m/>
  </r>
  <r>
    <n v="156"/>
    <d v="2020-04-13T15:31:16"/>
    <d v="2020-04-13T15:35:08"/>
    <s v="anonymous"/>
    <m/>
    <m/>
    <m/>
    <m/>
    <x v="1"/>
    <m/>
    <m/>
    <x v="1"/>
    <m/>
    <m/>
    <x v="0"/>
    <m/>
    <m/>
    <x v="0"/>
    <m/>
    <m/>
    <x v="0"/>
    <m/>
    <m/>
    <x v="0"/>
    <m/>
    <m/>
    <x v="3"/>
    <m/>
    <m/>
    <s v="Password protection;Two-factor authentication;Automatic screen lock;Hard disk encryption;Antivirus software installed;Antispam software installed;"/>
    <m/>
    <m/>
    <s v="Other"/>
    <m/>
    <m/>
    <m/>
    <m/>
    <m/>
    <s v="No"/>
    <m/>
    <m/>
    <m/>
    <m/>
    <m/>
    <x v="0"/>
    <m/>
    <m/>
    <x v="17"/>
    <m/>
    <m/>
    <x v="1"/>
    <m/>
    <m/>
    <m/>
    <m/>
    <m/>
    <m/>
    <m/>
    <s v="Disagree"/>
    <m/>
    <m/>
    <s v="Undecided"/>
    <m/>
    <m/>
    <s v="Strongly agree"/>
    <m/>
    <m/>
    <s v="Strongly agree"/>
    <m/>
    <m/>
    <s v="Strongly agree"/>
    <m/>
    <m/>
    <s v="Strongly agree"/>
    <m/>
    <m/>
    <s v="Strongly agree"/>
    <m/>
    <m/>
    <x v="2"/>
    <m/>
    <m/>
    <s v="Master’s degree"/>
    <m/>
    <m/>
    <s v="IT (Information Technology)"/>
    <m/>
    <m/>
    <m/>
    <m/>
    <m/>
    <s v="Other"/>
    <m/>
    <m/>
    <m/>
    <m/>
    <m/>
  </r>
  <r>
    <n v="157"/>
    <d v="2020-04-13T15:35:11"/>
    <d v="2020-04-13T15:39:42"/>
    <s v="anonymous"/>
    <m/>
    <m/>
    <m/>
    <m/>
    <x v="1"/>
    <m/>
    <m/>
    <x v="1"/>
    <m/>
    <m/>
    <x v="49"/>
    <m/>
    <m/>
    <x v="0"/>
    <m/>
    <m/>
    <x v="0"/>
    <m/>
    <m/>
    <x v="0"/>
    <m/>
    <m/>
    <x v="3"/>
    <m/>
    <m/>
    <s v="Password protection;Two-factor authentication;Automatic screen lock;Hard disk encryption;Antivirus software installed;Antispam software installed;"/>
    <m/>
    <m/>
    <s v="Other"/>
    <m/>
    <m/>
    <m/>
    <m/>
    <m/>
    <s v="No"/>
    <m/>
    <m/>
    <m/>
    <m/>
    <m/>
    <x v="0"/>
    <m/>
    <m/>
    <x v="2"/>
    <m/>
    <m/>
    <x v="1"/>
    <m/>
    <m/>
    <m/>
    <m/>
    <m/>
    <m/>
    <m/>
    <s v="Disagree"/>
    <m/>
    <m/>
    <s v="Strongly disagree"/>
    <m/>
    <m/>
    <s v="Strongly agree"/>
    <m/>
    <m/>
    <s v="Strongly agree"/>
    <m/>
    <m/>
    <s v="Strongly agree"/>
    <m/>
    <m/>
    <s v="Strongly agree"/>
    <m/>
    <m/>
    <s v="Strongly agree"/>
    <m/>
    <m/>
    <x v="2"/>
    <m/>
    <m/>
    <s v="Doctorate degree"/>
    <m/>
    <m/>
    <s v="EPES (Electrical Power &amp; Energy Systems)"/>
    <m/>
    <m/>
    <m/>
    <m/>
    <m/>
    <s v="Researcher"/>
    <m/>
    <m/>
    <m/>
    <m/>
    <m/>
  </r>
  <r>
    <n v="158"/>
    <d v="2020-04-13T15:50:38"/>
    <d v="2020-04-13T15:53:24"/>
    <s v="anonymous"/>
    <m/>
    <m/>
    <m/>
    <m/>
    <x v="0"/>
    <m/>
    <m/>
    <x v="0"/>
    <m/>
    <m/>
    <x v="0"/>
    <m/>
    <m/>
    <x v="1"/>
    <m/>
    <m/>
    <x v="0"/>
    <m/>
    <m/>
    <x v="0"/>
    <m/>
    <m/>
    <x v="0"/>
    <m/>
    <m/>
    <s v="Password protection;Automatic screen lock;"/>
    <m/>
    <m/>
    <s v="Using 3rd party cloud solutions (e.g. G Cloud, Microsoft 365)"/>
    <m/>
    <m/>
    <m/>
    <m/>
    <m/>
    <s v="No"/>
    <m/>
    <m/>
    <m/>
    <m/>
    <m/>
    <x v="0"/>
    <m/>
    <m/>
    <x v="2"/>
    <m/>
    <m/>
    <x v="1"/>
    <m/>
    <m/>
    <m/>
    <m/>
    <m/>
    <m/>
    <m/>
    <s v="Strongly agree"/>
    <m/>
    <m/>
    <s v="Agree"/>
    <m/>
    <m/>
    <s v="Agree"/>
    <m/>
    <m/>
    <s v="Agree"/>
    <m/>
    <m/>
    <s v="Undecided"/>
    <m/>
    <m/>
    <s v="Disagree"/>
    <m/>
    <m/>
    <s v="Agree"/>
    <m/>
    <m/>
    <x v="0"/>
    <m/>
    <m/>
    <s v="Master’s degree"/>
    <m/>
    <m/>
    <s v="EPES (Electrical Power &amp; Energy Systems)"/>
    <m/>
    <m/>
    <m/>
    <m/>
    <m/>
    <s v="Researcher"/>
    <m/>
    <m/>
    <m/>
    <m/>
    <m/>
  </r>
  <r>
    <n v="159"/>
    <d v="2020-04-13T16:31:49"/>
    <d v="2020-04-13T16:36:10"/>
    <s v="anonymous"/>
    <m/>
    <m/>
    <m/>
    <m/>
    <x v="1"/>
    <m/>
    <m/>
    <x v="1"/>
    <m/>
    <m/>
    <x v="50"/>
    <m/>
    <m/>
    <x v="1"/>
    <m/>
    <m/>
    <x v="1"/>
    <m/>
    <m/>
    <x v="0"/>
    <m/>
    <m/>
    <x v="0"/>
    <m/>
    <m/>
    <s v="Password protection;Automatic screen lock;Antivirus software installed;Antispam software installed;"/>
    <m/>
    <m/>
    <s v="Using VPN "/>
    <m/>
    <m/>
    <m/>
    <m/>
    <m/>
    <s v="Yes"/>
    <m/>
    <m/>
    <s v="Instructions provided via email;"/>
    <m/>
    <m/>
    <x v="0"/>
    <m/>
    <m/>
    <x v="15"/>
    <m/>
    <m/>
    <x v="2"/>
    <m/>
    <m/>
    <m/>
    <m/>
    <m/>
    <m/>
    <m/>
    <s v="Agree"/>
    <m/>
    <m/>
    <s v="Agree"/>
    <m/>
    <m/>
    <s v="Disagree"/>
    <m/>
    <m/>
    <s v="Agree"/>
    <m/>
    <m/>
    <s v="Undecided"/>
    <m/>
    <m/>
    <s v="Disagree"/>
    <m/>
    <m/>
    <s v="Agree"/>
    <m/>
    <m/>
    <x v="2"/>
    <m/>
    <m/>
    <s v="Trade/technical/vocational training"/>
    <m/>
    <m/>
    <s v="EPES (Electrical Power &amp; Energy Systems)"/>
    <m/>
    <m/>
    <m/>
    <m/>
    <m/>
    <s v="IT professional"/>
    <m/>
    <m/>
    <m/>
    <m/>
    <m/>
  </r>
  <r>
    <n v="160"/>
    <d v="2020-04-13T16:36:37"/>
    <d v="2020-04-13T16:39:49"/>
    <s v="anonymous"/>
    <m/>
    <m/>
    <m/>
    <m/>
    <x v="1"/>
    <m/>
    <m/>
    <x v="1"/>
    <m/>
    <m/>
    <x v="51"/>
    <m/>
    <m/>
    <x v="2"/>
    <m/>
    <m/>
    <x v="1"/>
    <m/>
    <m/>
    <x v="1"/>
    <m/>
    <m/>
    <x v="2"/>
    <m/>
    <m/>
    <s v="Password protection;Automatic screen lock;Antivirus software installed;Antispam software installed;"/>
    <m/>
    <m/>
    <s v="Using VPN "/>
    <m/>
    <m/>
    <m/>
    <m/>
    <m/>
    <s v="Yes"/>
    <m/>
    <m/>
    <s v="Instructions provided via email;"/>
    <m/>
    <m/>
    <x v="0"/>
    <m/>
    <m/>
    <x v="15"/>
    <m/>
    <m/>
    <x v="2"/>
    <m/>
    <m/>
    <m/>
    <m/>
    <m/>
    <m/>
    <m/>
    <s v="Disagree"/>
    <m/>
    <m/>
    <s v="Disagree"/>
    <m/>
    <m/>
    <s v="Disagree"/>
    <m/>
    <m/>
    <s v="Strongly agree"/>
    <m/>
    <m/>
    <s v="Agree"/>
    <m/>
    <m/>
    <s v="Strongly agree"/>
    <m/>
    <m/>
    <s v="Undecided"/>
    <m/>
    <m/>
    <x v="4"/>
    <m/>
    <m/>
    <s v="Trade/technical/vocational training"/>
    <m/>
    <m/>
    <s v="EPES (Electrical Power &amp; Energy Systems)"/>
    <m/>
    <m/>
    <m/>
    <m/>
    <m/>
    <s v="IT professional"/>
    <m/>
    <m/>
    <m/>
    <m/>
    <m/>
  </r>
  <r>
    <n v="161"/>
    <d v="2020-04-13T16:36:00"/>
    <d v="2020-04-13T16:39:55"/>
    <s v="anonymous"/>
    <m/>
    <m/>
    <m/>
    <m/>
    <x v="0"/>
    <m/>
    <m/>
    <x v="1"/>
    <m/>
    <m/>
    <x v="52"/>
    <m/>
    <m/>
    <x v="0"/>
    <m/>
    <m/>
    <x v="0"/>
    <m/>
    <m/>
    <x v="0"/>
    <m/>
    <m/>
    <x v="1"/>
    <m/>
    <m/>
    <s v="Password protection;Automatic screen lock;Antivirus software installed;"/>
    <m/>
    <m/>
    <s v="Using VPN "/>
    <m/>
    <m/>
    <m/>
    <m/>
    <m/>
    <s v="Yes"/>
    <m/>
    <m/>
    <s v="Instructions provided via email;"/>
    <m/>
    <m/>
    <x v="0"/>
    <m/>
    <m/>
    <x v="11"/>
    <m/>
    <m/>
    <x v="2"/>
    <m/>
    <m/>
    <m/>
    <m/>
    <m/>
    <m/>
    <m/>
    <s v="Strongly disagree"/>
    <m/>
    <m/>
    <s v="Strongly disagree"/>
    <m/>
    <m/>
    <s v="Strongly disagree"/>
    <m/>
    <m/>
    <s v="Agree"/>
    <m/>
    <m/>
    <s v="Undecided"/>
    <m/>
    <m/>
    <s v="Agree"/>
    <m/>
    <m/>
    <s v="Undecided"/>
    <m/>
    <m/>
    <x v="2"/>
    <m/>
    <m/>
    <s v="Doctorate degree"/>
    <m/>
    <m/>
    <s v="Education &amp; Research"/>
    <m/>
    <m/>
    <m/>
    <m/>
    <m/>
    <s v="Researcher"/>
    <m/>
    <m/>
    <m/>
    <m/>
    <m/>
  </r>
  <r>
    <n v="162"/>
    <d v="2020-04-13T16:40:08"/>
    <d v="2020-04-13T16:42:51"/>
    <s v="anonymous"/>
    <m/>
    <m/>
    <m/>
    <m/>
    <x v="1"/>
    <m/>
    <m/>
    <x v="1"/>
    <m/>
    <m/>
    <x v="12"/>
    <m/>
    <m/>
    <x v="3"/>
    <m/>
    <m/>
    <x v="1"/>
    <m/>
    <m/>
    <x v="1"/>
    <m/>
    <m/>
    <x v="2"/>
    <m/>
    <m/>
    <s v="Password protection;Automatic screen lock;"/>
    <m/>
    <m/>
    <s v="Using VPN "/>
    <m/>
    <m/>
    <m/>
    <m/>
    <m/>
    <s v="Yes"/>
    <m/>
    <m/>
    <s v="Instructions provided via email;"/>
    <m/>
    <m/>
    <x v="0"/>
    <m/>
    <m/>
    <x v="15"/>
    <m/>
    <m/>
    <x v="13"/>
    <m/>
    <m/>
    <m/>
    <m/>
    <m/>
    <m/>
    <m/>
    <s v="Strongly agree"/>
    <m/>
    <m/>
    <s v="Agree"/>
    <m/>
    <m/>
    <s v="Agree"/>
    <m/>
    <m/>
    <s v="Disagree"/>
    <m/>
    <m/>
    <s v="Agree"/>
    <m/>
    <m/>
    <s v="Agree"/>
    <m/>
    <m/>
    <s v="Agree"/>
    <m/>
    <m/>
    <x v="2"/>
    <m/>
    <m/>
    <s v="Trade/technical/vocational training"/>
    <m/>
    <m/>
    <s v="EPES (Electrical Power &amp; Energy Systems)"/>
    <m/>
    <m/>
    <m/>
    <m/>
    <m/>
    <s v="Other"/>
    <m/>
    <m/>
    <m/>
    <m/>
    <m/>
  </r>
  <r>
    <n v="163"/>
    <d v="2020-04-13T16:43:24"/>
    <d v="2020-04-13T16:45:31"/>
    <s v="anonymous"/>
    <m/>
    <m/>
    <m/>
    <m/>
    <x v="0"/>
    <m/>
    <m/>
    <x v="1"/>
    <m/>
    <m/>
    <x v="53"/>
    <m/>
    <m/>
    <x v="1"/>
    <m/>
    <m/>
    <x v="1"/>
    <m/>
    <m/>
    <x v="0"/>
    <m/>
    <m/>
    <x v="0"/>
    <m/>
    <m/>
    <s v="Password protection;Automatic screen lock;Antivirus software installed;Antispam software installed;"/>
    <m/>
    <m/>
    <s v="Using VPN "/>
    <m/>
    <m/>
    <m/>
    <m/>
    <m/>
    <s v="Yes"/>
    <m/>
    <m/>
    <s v="Nothing of the above;"/>
    <m/>
    <m/>
    <x v="0"/>
    <m/>
    <m/>
    <x v="15"/>
    <m/>
    <m/>
    <x v="14"/>
    <m/>
    <m/>
    <m/>
    <m/>
    <m/>
    <m/>
    <m/>
    <s v="Disagree"/>
    <m/>
    <m/>
    <s v="Disagree"/>
    <m/>
    <m/>
    <s v="Disagree"/>
    <m/>
    <m/>
    <s v="Strongly agree"/>
    <m/>
    <m/>
    <s v="Agree"/>
    <m/>
    <m/>
    <s v="Strongly agree"/>
    <m/>
    <m/>
    <s v="Agree"/>
    <m/>
    <m/>
    <x v="2"/>
    <m/>
    <m/>
    <s v="Trade/technical/vocational training"/>
    <m/>
    <m/>
    <s v="EPES (Electrical Power &amp; Energy Systems)"/>
    <m/>
    <m/>
    <m/>
    <m/>
    <m/>
    <s v="Manager"/>
    <m/>
    <m/>
    <m/>
    <m/>
    <m/>
  </r>
  <r>
    <n v="164"/>
    <d v="2020-04-13T16:45:46"/>
    <d v="2020-04-13T16:47:24"/>
    <s v="anonymous"/>
    <m/>
    <m/>
    <m/>
    <m/>
    <x v="1"/>
    <m/>
    <m/>
    <x v="1"/>
    <m/>
    <m/>
    <x v="0"/>
    <m/>
    <m/>
    <x v="0"/>
    <m/>
    <m/>
    <x v="1"/>
    <m/>
    <m/>
    <x v="1"/>
    <m/>
    <m/>
    <x v="2"/>
    <m/>
    <m/>
    <s v="Password protection;"/>
    <m/>
    <m/>
    <s v="Using VPN "/>
    <m/>
    <m/>
    <m/>
    <m/>
    <m/>
    <s v="No"/>
    <m/>
    <m/>
    <m/>
    <m/>
    <m/>
    <x v="0"/>
    <m/>
    <m/>
    <x v="15"/>
    <m/>
    <m/>
    <x v="1"/>
    <m/>
    <m/>
    <m/>
    <m/>
    <m/>
    <m/>
    <m/>
    <s v="Agree"/>
    <m/>
    <m/>
    <s v="Agree"/>
    <m/>
    <m/>
    <s v="Agree"/>
    <m/>
    <m/>
    <s v="Agree"/>
    <m/>
    <m/>
    <s v="Strongly agree"/>
    <m/>
    <m/>
    <s v="Disagree"/>
    <m/>
    <m/>
    <s v="Disagree"/>
    <m/>
    <m/>
    <x v="2"/>
    <m/>
    <m/>
    <s v="Associate degree"/>
    <m/>
    <m/>
    <s v="EPES (Electrical Power &amp; Energy Systems)"/>
    <m/>
    <m/>
    <m/>
    <m/>
    <m/>
    <s v="Other"/>
    <m/>
    <m/>
    <m/>
    <m/>
    <m/>
  </r>
  <r>
    <n v="165"/>
    <d v="2020-04-13T16:49:43"/>
    <d v="2020-04-13T16:51:50"/>
    <s v="anonymous"/>
    <m/>
    <m/>
    <m/>
    <m/>
    <x v="1"/>
    <m/>
    <m/>
    <x v="1"/>
    <m/>
    <m/>
    <x v="0"/>
    <m/>
    <m/>
    <x v="0"/>
    <m/>
    <m/>
    <x v="0"/>
    <m/>
    <m/>
    <x v="1"/>
    <m/>
    <m/>
    <x v="2"/>
    <m/>
    <m/>
    <s v="Password protection;Antivirus software installed;"/>
    <m/>
    <m/>
    <s v="Using VPN "/>
    <m/>
    <m/>
    <m/>
    <m/>
    <m/>
    <s v="No"/>
    <m/>
    <m/>
    <m/>
    <m/>
    <m/>
    <x v="1"/>
    <m/>
    <m/>
    <x v="1"/>
    <m/>
    <m/>
    <x v="1"/>
    <m/>
    <m/>
    <m/>
    <m/>
    <m/>
    <m/>
    <m/>
    <s v="Strongly agree"/>
    <m/>
    <m/>
    <s v="Strongly agree"/>
    <m/>
    <m/>
    <s v="Agree"/>
    <m/>
    <m/>
    <s v="Agree"/>
    <m/>
    <m/>
    <s v="Undecided"/>
    <m/>
    <m/>
    <s v="Undecided"/>
    <m/>
    <m/>
    <s v="Agree"/>
    <m/>
    <m/>
    <x v="0"/>
    <m/>
    <m/>
    <s v="Master’s degree"/>
    <m/>
    <m/>
    <s v="EPES (Electrical Power &amp; Energy Systems)"/>
    <m/>
    <m/>
    <m/>
    <m/>
    <m/>
    <s v="Other"/>
    <m/>
    <m/>
    <m/>
    <m/>
    <m/>
  </r>
  <r>
    <n v="166"/>
    <d v="2020-04-13T17:44:37"/>
    <d v="2020-04-13T17:49:25"/>
    <s v="anonymous"/>
    <m/>
    <m/>
    <m/>
    <m/>
    <x v="0"/>
    <m/>
    <m/>
    <x v="0"/>
    <m/>
    <m/>
    <x v="0"/>
    <m/>
    <m/>
    <x v="0"/>
    <m/>
    <m/>
    <x v="0"/>
    <m/>
    <m/>
    <x v="0"/>
    <m/>
    <m/>
    <x v="0"/>
    <m/>
    <m/>
    <s v="Password protection;Two-factor authentication;Automatic screen lock;Hard disk encryption;Antivirus software installed;Antispam software installed;"/>
    <m/>
    <m/>
    <s v="Using 3rd party cloud solutions (e.g. G Cloud, Microsoft 365)"/>
    <m/>
    <m/>
    <m/>
    <m/>
    <m/>
    <s v="No"/>
    <m/>
    <m/>
    <m/>
    <m/>
    <m/>
    <x v="1"/>
    <m/>
    <m/>
    <x v="1"/>
    <m/>
    <m/>
    <x v="1"/>
    <m/>
    <m/>
    <m/>
    <m/>
    <m/>
    <m/>
    <m/>
    <s v="Disagree"/>
    <m/>
    <m/>
    <s v="Disagree"/>
    <m/>
    <m/>
    <s v="Undecided"/>
    <m/>
    <m/>
    <s v="Strongly agree"/>
    <m/>
    <m/>
    <s v="Strongly agree"/>
    <m/>
    <m/>
    <s v="Strongly agree"/>
    <m/>
    <m/>
    <s v="Strongly agree"/>
    <m/>
    <m/>
    <x v="0"/>
    <m/>
    <m/>
    <s v="Master’s degree"/>
    <m/>
    <m/>
    <s v="IT (Information Technology)"/>
    <m/>
    <m/>
    <m/>
    <m/>
    <m/>
    <s v="IT professional"/>
    <m/>
    <m/>
    <m/>
    <m/>
    <m/>
  </r>
  <r>
    <n v="167"/>
    <d v="2020-04-13T19:35:11"/>
    <d v="2020-04-13T19:36:49"/>
    <s v="anonymous"/>
    <m/>
    <m/>
    <m/>
    <m/>
    <x v="0"/>
    <m/>
    <m/>
    <x v="0"/>
    <m/>
    <m/>
    <x v="0"/>
    <m/>
    <m/>
    <x v="7"/>
    <m/>
    <m/>
    <x v="0"/>
    <m/>
    <m/>
    <x v="0"/>
    <m/>
    <m/>
    <x v="3"/>
    <m/>
    <m/>
    <s v="Password protection;Two-factor authentication;Automatic screen lock;Antivirus software installed;Antispam software installed;"/>
    <m/>
    <m/>
    <s v="Using VPN "/>
    <m/>
    <m/>
    <m/>
    <m/>
    <m/>
    <s v="No"/>
    <m/>
    <m/>
    <m/>
    <m/>
    <m/>
    <x v="0"/>
    <m/>
    <m/>
    <x v="2"/>
    <m/>
    <m/>
    <x v="1"/>
    <m/>
    <m/>
    <m/>
    <m/>
    <m/>
    <m/>
    <m/>
    <s v="Disagree"/>
    <m/>
    <m/>
    <s v="Strongly disagree"/>
    <m/>
    <m/>
    <s v="Strongly disagree"/>
    <m/>
    <m/>
    <s v="Disagree"/>
    <m/>
    <m/>
    <s v="Undecided"/>
    <m/>
    <m/>
    <s v="Undecided"/>
    <m/>
    <m/>
    <s v="Strongly agree"/>
    <m/>
    <m/>
    <x v="2"/>
    <m/>
    <m/>
    <s v="Master’s degree"/>
    <m/>
    <m/>
    <s v="Telecommunications"/>
    <m/>
    <m/>
    <m/>
    <m/>
    <m/>
    <s v="Other"/>
    <m/>
    <m/>
    <m/>
    <m/>
    <m/>
  </r>
  <r>
    <n v="168"/>
    <d v="2020-04-13T20:00:49"/>
    <d v="2020-04-13T20:06:39"/>
    <s v="anonymous"/>
    <m/>
    <m/>
    <m/>
    <m/>
    <x v="0"/>
    <m/>
    <m/>
    <x v="0"/>
    <m/>
    <m/>
    <x v="0"/>
    <m/>
    <m/>
    <x v="0"/>
    <m/>
    <m/>
    <x v="0"/>
    <m/>
    <m/>
    <x v="0"/>
    <m/>
    <m/>
    <x v="3"/>
    <m/>
    <m/>
    <s v="Password protection;Automatic screen lock;"/>
    <m/>
    <m/>
    <s v="Using 3rd party cloud solutions (e.g. G Cloud, Microsoft 365)"/>
    <m/>
    <m/>
    <m/>
    <m/>
    <m/>
    <s v="No"/>
    <m/>
    <m/>
    <m/>
    <m/>
    <m/>
    <x v="0"/>
    <m/>
    <m/>
    <x v="8"/>
    <m/>
    <m/>
    <x v="1"/>
    <m/>
    <m/>
    <m/>
    <m/>
    <m/>
    <m/>
    <m/>
    <s v="Disagree"/>
    <m/>
    <m/>
    <s v="Undecided"/>
    <m/>
    <m/>
    <s v="Disagree"/>
    <m/>
    <m/>
    <s v="Strongly agree"/>
    <m/>
    <m/>
    <s v="Agree"/>
    <m/>
    <m/>
    <s v="Strongly agree"/>
    <m/>
    <m/>
    <s v="Agree"/>
    <m/>
    <m/>
    <x v="1"/>
    <m/>
    <m/>
    <s v="Master’s degree"/>
    <m/>
    <m/>
    <s v="IT (Information Technology)"/>
    <m/>
    <m/>
    <m/>
    <m/>
    <m/>
    <s v="Manager"/>
    <m/>
    <m/>
    <m/>
    <m/>
    <m/>
  </r>
  <r>
    <n v="169"/>
    <d v="2020-04-14T00:52:14"/>
    <d v="2020-04-14T00:55:09"/>
    <s v="anonymous"/>
    <m/>
    <m/>
    <m/>
    <m/>
    <x v="0"/>
    <m/>
    <m/>
    <x v="0"/>
    <m/>
    <m/>
    <x v="0"/>
    <m/>
    <m/>
    <x v="1"/>
    <m/>
    <m/>
    <x v="0"/>
    <m/>
    <m/>
    <x v="1"/>
    <m/>
    <m/>
    <x v="2"/>
    <m/>
    <m/>
    <s v="Password protection;Two-factor authentication;Automatic screen lock;Antivirus software installed;Antispam software installed;"/>
    <m/>
    <m/>
    <s v="No Access"/>
    <m/>
    <m/>
    <m/>
    <m/>
    <m/>
    <s v="Yes"/>
    <m/>
    <m/>
    <s v="Instructions provided via email;"/>
    <m/>
    <m/>
    <x v="1"/>
    <m/>
    <m/>
    <x v="1"/>
    <m/>
    <m/>
    <x v="1"/>
    <m/>
    <m/>
    <m/>
    <m/>
    <m/>
    <m/>
    <m/>
    <s v="Undecided"/>
    <m/>
    <m/>
    <s v="Undecided"/>
    <m/>
    <m/>
    <s v="Undecided"/>
    <m/>
    <m/>
    <s v="Agree"/>
    <m/>
    <m/>
    <s v="Agree"/>
    <m/>
    <m/>
    <s v="Strongly agree"/>
    <m/>
    <m/>
    <s v="Strongly agree"/>
    <m/>
    <m/>
    <x v="2"/>
    <m/>
    <m/>
    <s v="Doctorate degree"/>
    <m/>
    <m/>
    <s v="Education &amp; Research"/>
    <m/>
    <m/>
    <m/>
    <m/>
    <m/>
    <s v="Researcher"/>
    <m/>
    <m/>
    <m/>
    <m/>
    <m/>
  </r>
  <r>
    <n v="170"/>
    <d v="2020-04-14T08:40:09"/>
    <d v="2020-04-14T08:46:18"/>
    <s v="anonymous"/>
    <m/>
    <m/>
    <m/>
    <m/>
    <x v="1"/>
    <m/>
    <m/>
    <x v="0"/>
    <m/>
    <m/>
    <x v="0"/>
    <m/>
    <m/>
    <x v="0"/>
    <m/>
    <m/>
    <x v="0"/>
    <m/>
    <m/>
    <x v="0"/>
    <m/>
    <m/>
    <x v="0"/>
    <m/>
    <m/>
    <s v="Password protection;Antivirus software installed;"/>
    <m/>
    <m/>
    <s v="Using VPN "/>
    <m/>
    <m/>
    <m/>
    <m/>
    <m/>
    <s v="No"/>
    <m/>
    <m/>
    <m/>
    <m/>
    <m/>
    <x v="0"/>
    <m/>
    <m/>
    <x v="27"/>
    <m/>
    <m/>
    <x v="1"/>
    <m/>
    <m/>
    <m/>
    <m/>
    <m/>
    <m/>
    <m/>
    <s v="Undecided"/>
    <m/>
    <m/>
    <s v="Disagree"/>
    <m/>
    <m/>
    <s v="Strongly disagree"/>
    <m/>
    <m/>
    <s v="Agree"/>
    <m/>
    <m/>
    <s v="Agree"/>
    <m/>
    <m/>
    <s v="Undecided"/>
    <m/>
    <m/>
    <s v="Agree"/>
    <m/>
    <m/>
    <x v="1"/>
    <m/>
    <m/>
    <s v="High school graduate, diploma or the equivalent"/>
    <m/>
    <m/>
    <s v="Education &amp; Research"/>
    <m/>
    <m/>
    <m/>
    <m/>
    <m/>
    <s v="Researcher"/>
    <m/>
    <m/>
    <m/>
    <m/>
    <m/>
  </r>
  <r>
    <n v="171"/>
    <d v="2020-04-14T08:52:58"/>
    <d v="2020-04-14T08:56:13"/>
    <s v="anonymous"/>
    <m/>
    <m/>
    <m/>
    <m/>
    <x v="0"/>
    <m/>
    <m/>
    <x v="0"/>
    <m/>
    <m/>
    <x v="0"/>
    <m/>
    <m/>
    <x v="1"/>
    <m/>
    <m/>
    <x v="1"/>
    <m/>
    <m/>
    <x v="0"/>
    <m/>
    <m/>
    <x v="0"/>
    <m/>
    <m/>
    <s v="Password protection;Automatic screen lock;Antivirus software installed;Antispam software installed;"/>
    <m/>
    <m/>
    <s v="Using VPN "/>
    <m/>
    <m/>
    <m/>
    <m/>
    <m/>
    <s v="No"/>
    <m/>
    <m/>
    <m/>
    <m/>
    <m/>
    <x v="0"/>
    <m/>
    <m/>
    <x v="11"/>
    <m/>
    <m/>
    <x v="1"/>
    <m/>
    <m/>
    <m/>
    <m/>
    <m/>
    <m/>
    <m/>
    <s v="Undecided"/>
    <m/>
    <m/>
    <s v="Strongly agree"/>
    <m/>
    <m/>
    <s v="Agree"/>
    <m/>
    <m/>
    <s v="Strongly agree"/>
    <m/>
    <m/>
    <s v="Agree"/>
    <m/>
    <m/>
    <s v="Agree"/>
    <m/>
    <m/>
    <s v="Strongly agree"/>
    <m/>
    <m/>
    <x v="0"/>
    <m/>
    <m/>
    <s v="Master’s degree"/>
    <m/>
    <m/>
    <s v="IT (Information Technology)"/>
    <m/>
    <m/>
    <m/>
    <m/>
    <m/>
    <s v="Security professional"/>
    <m/>
    <m/>
    <m/>
    <m/>
    <m/>
  </r>
  <r>
    <n v="172"/>
    <d v="2020-04-14T09:14:04"/>
    <d v="2020-04-14T09:17:36"/>
    <s v="anonymous"/>
    <m/>
    <m/>
    <m/>
    <m/>
    <x v="1"/>
    <m/>
    <m/>
    <x v="1"/>
    <m/>
    <m/>
    <x v="0"/>
    <m/>
    <m/>
    <x v="0"/>
    <m/>
    <m/>
    <x v="1"/>
    <m/>
    <m/>
    <x v="1"/>
    <m/>
    <m/>
    <x v="2"/>
    <m/>
    <m/>
    <s v="Password protection;"/>
    <m/>
    <m/>
    <s v="Using VPN "/>
    <m/>
    <m/>
    <m/>
    <m/>
    <m/>
    <s v="No"/>
    <m/>
    <m/>
    <m/>
    <m/>
    <m/>
    <x v="0"/>
    <m/>
    <m/>
    <x v="11"/>
    <m/>
    <m/>
    <x v="1"/>
    <m/>
    <m/>
    <m/>
    <m/>
    <m/>
    <m/>
    <m/>
    <s v="Strongly agree"/>
    <m/>
    <m/>
    <s v="Strongly agree"/>
    <m/>
    <m/>
    <s v="Agree"/>
    <m/>
    <m/>
    <s v="Strongly agree"/>
    <m/>
    <m/>
    <s v="Strongly agree"/>
    <m/>
    <m/>
    <s v="Agree"/>
    <m/>
    <m/>
    <s v="Agree"/>
    <m/>
    <m/>
    <x v="2"/>
    <m/>
    <m/>
    <s v="Doctorate degree"/>
    <m/>
    <m/>
    <s v="IT (Information Technology)"/>
    <m/>
    <m/>
    <m/>
    <m/>
    <m/>
    <s v="IT professional"/>
    <m/>
    <m/>
    <m/>
    <m/>
    <m/>
  </r>
  <r>
    <n v="173"/>
    <d v="2020-04-14T09:33:59"/>
    <d v="2020-04-14T10:29:20"/>
    <s v="anonymous"/>
    <m/>
    <m/>
    <m/>
    <m/>
    <x v="0"/>
    <m/>
    <m/>
    <x v="0"/>
    <m/>
    <m/>
    <x v="0"/>
    <m/>
    <m/>
    <x v="0"/>
    <m/>
    <m/>
    <x v="0"/>
    <m/>
    <m/>
    <x v="0"/>
    <m/>
    <m/>
    <x v="3"/>
    <m/>
    <m/>
    <s v="Password protection;Two-factor authentication;Automatic screen lock;Hard disk encryption;Antivirus software installed;"/>
    <m/>
    <m/>
    <s v="Other"/>
    <m/>
    <m/>
    <s v="Production and R&amp;D environments - connected by VPN. Other systems connected directly through websites (CRM, e-mail, etc...)"/>
    <m/>
    <m/>
    <s v="No"/>
    <m/>
    <m/>
    <m/>
    <m/>
    <m/>
    <x v="1"/>
    <m/>
    <m/>
    <x v="1"/>
    <m/>
    <m/>
    <x v="1"/>
    <m/>
    <m/>
    <m/>
    <m/>
    <m/>
    <m/>
    <m/>
    <s v="Agree"/>
    <m/>
    <m/>
    <s v="Undecided"/>
    <m/>
    <m/>
    <s v="Disagree"/>
    <m/>
    <m/>
    <s v="Strongly agree"/>
    <m/>
    <m/>
    <s v="Agree"/>
    <m/>
    <m/>
    <s v="Strongly agree"/>
    <m/>
    <m/>
    <s v="Agree"/>
    <m/>
    <m/>
    <x v="1"/>
    <m/>
    <m/>
    <s v="Bachelor’s degree"/>
    <m/>
    <m/>
    <s v="Other"/>
    <m/>
    <m/>
    <s v="OT Solutions"/>
    <m/>
    <m/>
    <s v="Manager"/>
    <m/>
    <m/>
    <m/>
    <m/>
    <m/>
  </r>
  <r>
    <n v="174"/>
    <d v="2020-04-14T11:05:36"/>
    <d v="2020-04-14T11:10:36"/>
    <s v="anonymous"/>
    <m/>
    <m/>
    <m/>
    <m/>
    <x v="1"/>
    <m/>
    <m/>
    <x v="1"/>
    <m/>
    <m/>
    <x v="54"/>
    <m/>
    <m/>
    <x v="3"/>
    <m/>
    <m/>
    <x v="0"/>
    <m/>
    <m/>
    <x v="0"/>
    <m/>
    <m/>
    <x v="3"/>
    <m/>
    <m/>
    <s v="Password protection;Automatic screen lock;Antivirus software installed;Antispam software installed;"/>
    <m/>
    <m/>
    <s v="Using VPN "/>
    <m/>
    <m/>
    <m/>
    <m/>
    <m/>
    <s v="No"/>
    <m/>
    <m/>
    <m/>
    <m/>
    <m/>
    <x v="0"/>
    <m/>
    <m/>
    <x v="27"/>
    <m/>
    <m/>
    <x v="2"/>
    <m/>
    <m/>
    <m/>
    <m/>
    <m/>
    <m/>
    <m/>
    <s v="Disagree"/>
    <m/>
    <m/>
    <s v="Undecided"/>
    <m/>
    <m/>
    <s v="Disagree"/>
    <m/>
    <m/>
    <s v="Agree"/>
    <m/>
    <m/>
    <s v="Agree"/>
    <m/>
    <m/>
    <s v="Agree"/>
    <m/>
    <m/>
    <s v="Agree"/>
    <m/>
    <m/>
    <x v="1"/>
    <m/>
    <m/>
    <s v="Master’s degree"/>
    <m/>
    <m/>
    <s v="EPES (Electrical Power &amp; Energy Systems)"/>
    <m/>
    <m/>
    <m/>
    <m/>
    <m/>
    <s v="Other"/>
    <m/>
    <m/>
    <m/>
    <m/>
    <m/>
  </r>
  <r>
    <n v="175"/>
    <d v="2020-04-14T11:20:13"/>
    <d v="2020-04-14T11:31:11"/>
    <s v="anonymous"/>
    <m/>
    <m/>
    <m/>
    <m/>
    <x v="0"/>
    <m/>
    <m/>
    <x v="0"/>
    <m/>
    <m/>
    <x v="0"/>
    <m/>
    <m/>
    <x v="0"/>
    <m/>
    <m/>
    <x v="0"/>
    <m/>
    <m/>
    <x v="0"/>
    <m/>
    <m/>
    <x v="0"/>
    <m/>
    <m/>
    <s v="Password protection;Automatic screen lock;Antivirus software installed;Antispam software installed;"/>
    <m/>
    <m/>
    <s v="Using VPN "/>
    <m/>
    <m/>
    <m/>
    <m/>
    <m/>
    <s v="No"/>
    <m/>
    <m/>
    <m/>
    <m/>
    <m/>
    <x v="0"/>
    <m/>
    <m/>
    <x v="10"/>
    <m/>
    <m/>
    <x v="2"/>
    <m/>
    <m/>
    <m/>
    <m/>
    <m/>
    <m/>
    <m/>
    <s v="Strongly agree"/>
    <m/>
    <m/>
    <s v="Strongly agree"/>
    <m/>
    <m/>
    <s v="Agree"/>
    <m/>
    <m/>
    <s v="Undecided"/>
    <m/>
    <m/>
    <s v="Undecided"/>
    <m/>
    <m/>
    <s v="Agree"/>
    <m/>
    <m/>
    <s v="Strongly agree"/>
    <m/>
    <m/>
    <x v="0"/>
    <m/>
    <m/>
    <s v="Master’s degree"/>
    <m/>
    <m/>
    <s v="Education &amp; Research"/>
    <m/>
    <m/>
    <m/>
    <m/>
    <m/>
    <s v="Manager"/>
    <m/>
    <m/>
    <m/>
    <m/>
    <m/>
  </r>
  <r>
    <n v="176"/>
    <d v="2020-04-14T12:11:22"/>
    <d v="2020-04-14T12:19:58"/>
    <s v="anonymous"/>
    <m/>
    <m/>
    <m/>
    <m/>
    <x v="0"/>
    <m/>
    <m/>
    <x v="1"/>
    <m/>
    <m/>
    <x v="55"/>
    <m/>
    <m/>
    <x v="1"/>
    <m/>
    <m/>
    <x v="0"/>
    <m/>
    <m/>
    <x v="0"/>
    <m/>
    <m/>
    <x v="0"/>
    <m/>
    <m/>
    <s v="Password protection;Two-factor authentication;Automatic screen lock;Antivirus software installed;Antispam software installed;"/>
    <m/>
    <m/>
    <s v="Using VPN "/>
    <m/>
    <m/>
    <m/>
    <m/>
    <m/>
    <s v="No"/>
    <m/>
    <m/>
    <m/>
    <m/>
    <m/>
    <x v="1"/>
    <m/>
    <m/>
    <x v="1"/>
    <m/>
    <m/>
    <x v="1"/>
    <m/>
    <m/>
    <m/>
    <m/>
    <m/>
    <m/>
    <m/>
    <s v="Undecided"/>
    <m/>
    <m/>
    <s v="Undecided"/>
    <m/>
    <m/>
    <s v="Disagree"/>
    <m/>
    <m/>
    <s v="Strongly agree"/>
    <m/>
    <m/>
    <s v="Agree"/>
    <m/>
    <m/>
    <s v="Strongly agree"/>
    <m/>
    <m/>
    <s v="Strongly agree"/>
    <m/>
    <m/>
    <x v="2"/>
    <m/>
    <m/>
    <s v="Trade/technical/vocational training"/>
    <m/>
    <m/>
    <s v="EPES (Electrical Power &amp; Energy Systems)"/>
    <m/>
    <m/>
    <m/>
    <m/>
    <m/>
    <s v="Other"/>
    <m/>
    <m/>
    <m/>
    <m/>
    <m/>
  </r>
  <r>
    <n v="177"/>
    <d v="2020-04-14T12:36:30"/>
    <d v="2020-04-14T12:40:13"/>
    <s v="anonymous"/>
    <m/>
    <m/>
    <m/>
    <m/>
    <x v="1"/>
    <m/>
    <m/>
    <x v="0"/>
    <m/>
    <m/>
    <x v="0"/>
    <m/>
    <m/>
    <x v="0"/>
    <m/>
    <m/>
    <x v="0"/>
    <m/>
    <m/>
    <x v="1"/>
    <m/>
    <m/>
    <x v="2"/>
    <m/>
    <m/>
    <s v="Password protection;Antivirus software installed;Antispam software installed;"/>
    <m/>
    <m/>
    <s v="No Access"/>
    <m/>
    <m/>
    <m/>
    <m/>
    <m/>
    <s v="No"/>
    <m/>
    <m/>
    <m/>
    <m/>
    <m/>
    <x v="1"/>
    <m/>
    <m/>
    <x v="1"/>
    <m/>
    <m/>
    <x v="1"/>
    <m/>
    <m/>
    <m/>
    <m/>
    <m/>
    <m/>
    <m/>
    <s v="Undecided"/>
    <m/>
    <m/>
    <s v="Agree"/>
    <m/>
    <m/>
    <s v="Agree"/>
    <m/>
    <m/>
    <s v="Agree"/>
    <m/>
    <m/>
    <s v="Disagree"/>
    <m/>
    <m/>
    <s v="Agree"/>
    <m/>
    <m/>
    <s v="Undecided"/>
    <m/>
    <m/>
    <x v="1"/>
    <m/>
    <m/>
    <s v="Master’s degree"/>
    <m/>
    <m/>
    <s v="Education &amp; Research"/>
    <m/>
    <m/>
    <m/>
    <m/>
    <m/>
    <s v="Researcher"/>
    <m/>
    <m/>
    <m/>
    <m/>
    <m/>
  </r>
  <r>
    <n v="178"/>
    <d v="2020-04-14T12:20:24"/>
    <d v="2020-04-14T12:47:03"/>
    <s v="anonymous"/>
    <m/>
    <m/>
    <m/>
    <m/>
    <x v="0"/>
    <m/>
    <m/>
    <x v="0"/>
    <m/>
    <m/>
    <x v="0"/>
    <m/>
    <m/>
    <x v="4"/>
    <m/>
    <m/>
    <x v="0"/>
    <m/>
    <m/>
    <x v="1"/>
    <m/>
    <m/>
    <x v="2"/>
    <m/>
    <m/>
    <s v="Password protection;Two-factor authentication;Automatic screen lock;Antivirus software installed;"/>
    <m/>
    <m/>
    <s v="Using VPN "/>
    <m/>
    <m/>
    <m/>
    <m/>
    <m/>
    <s v="No"/>
    <m/>
    <m/>
    <m/>
    <m/>
    <m/>
    <x v="1"/>
    <m/>
    <m/>
    <x v="1"/>
    <m/>
    <m/>
    <x v="2"/>
    <m/>
    <m/>
    <m/>
    <m/>
    <m/>
    <m/>
    <m/>
    <s v="Agree"/>
    <m/>
    <m/>
    <s v="Undecided"/>
    <m/>
    <m/>
    <s v="Agree"/>
    <m/>
    <m/>
    <s v="Agree"/>
    <m/>
    <m/>
    <s v="Agree"/>
    <m/>
    <m/>
    <s v="Agree"/>
    <m/>
    <m/>
    <s v="Agree"/>
    <m/>
    <m/>
    <x v="2"/>
    <m/>
    <m/>
    <s v="Master’s degree"/>
    <m/>
    <m/>
    <s v="Education &amp; Research"/>
    <m/>
    <m/>
    <m/>
    <m/>
    <m/>
    <s v="Researcher"/>
    <m/>
    <m/>
    <m/>
    <m/>
    <m/>
  </r>
  <r>
    <n v="179"/>
    <d v="2020-04-14T12:48:10"/>
    <d v="2020-04-14T13:02:11"/>
    <s v="anonymous"/>
    <m/>
    <m/>
    <m/>
    <m/>
    <x v="0"/>
    <m/>
    <m/>
    <x v="1"/>
    <m/>
    <m/>
    <x v="0"/>
    <m/>
    <m/>
    <x v="7"/>
    <m/>
    <m/>
    <x v="1"/>
    <m/>
    <m/>
    <x v="0"/>
    <m/>
    <m/>
    <x v="3"/>
    <m/>
    <m/>
    <s v="Password protection;Automatic screen lock;Antivirus software installed;Antispam software installed;"/>
    <m/>
    <m/>
    <s v="Using VPN "/>
    <m/>
    <m/>
    <m/>
    <m/>
    <m/>
    <s v="No"/>
    <m/>
    <m/>
    <m/>
    <m/>
    <m/>
    <x v="0"/>
    <m/>
    <m/>
    <x v="2"/>
    <m/>
    <m/>
    <x v="1"/>
    <m/>
    <m/>
    <m/>
    <m/>
    <m/>
    <m/>
    <m/>
    <s v="Disagree"/>
    <m/>
    <m/>
    <s v="Undecided"/>
    <m/>
    <m/>
    <s v="Undecided"/>
    <m/>
    <m/>
    <s v="Strongly agree"/>
    <m/>
    <m/>
    <s v="Strongly agree"/>
    <m/>
    <m/>
    <s v="Strongly agree"/>
    <m/>
    <m/>
    <s v="Strongly agree"/>
    <m/>
    <m/>
    <x v="6"/>
    <m/>
    <m/>
    <m/>
    <m/>
    <m/>
    <s v="EPES (Electrical Power &amp; Energy Systems)"/>
    <m/>
    <m/>
    <m/>
    <m/>
    <m/>
    <s v="Other"/>
    <m/>
    <m/>
    <m/>
    <m/>
    <m/>
  </r>
  <r>
    <n v="180"/>
    <d v="2020-04-14T18:56:24"/>
    <d v="2020-04-14T19:03:21"/>
    <s v="anonymous"/>
    <m/>
    <m/>
    <m/>
    <m/>
    <x v="0"/>
    <m/>
    <m/>
    <x v="1"/>
    <m/>
    <m/>
    <x v="56"/>
    <m/>
    <m/>
    <x v="0"/>
    <m/>
    <m/>
    <x v="1"/>
    <m/>
    <m/>
    <x v="1"/>
    <m/>
    <m/>
    <x v="2"/>
    <m/>
    <m/>
    <s v="Automatic screen lock;"/>
    <m/>
    <m/>
    <s v="Using VPN "/>
    <m/>
    <m/>
    <m/>
    <m/>
    <m/>
    <s v="Yes"/>
    <m/>
    <m/>
    <s v="Nothing of the above;"/>
    <m/>
    <m/>
    <x v="0"/>
    <m/>
    <m/>
    <x v="15"/>
    <m/>
    <m/>
    <x v="1"/>
    <m/>
    <m/>
    <m/>
    <m/>
    <m/>
    <m/>
    <m/>
    <s v="Disagree"/>
    <m/>
    <m/>
    <s v="Disagree"/>
    <m/>
    <m/>
    <s v="Disagree"/>
    <m/>
    <m/>
    <s v="Undecided"/>
    <m/>
    <m/>
    <s v="Undecided"/>
    <m/>
    <m/>
    <s v="Agree"/>
    <m/>
    <m/>
    <s v="Undecided"/>
    <m/>
    <m/>
    <x v="2"/>
    <m/>
    <m/>
    <s v="Trade/technical/vocational training"/>
    <m/>
    <m/>
    <s v="EPES (Electrical Power &amp; Energy Systems)"/>
    <m/>
    <m/>
    <m/>
    <m/>
    <m/>
    <s v="IT professional"/>
    <m/>
    <m/>
    <m/>
    <m/>
    <m/>
  </r>
  <r>
    <n v="181"/>
    <d v="2020-04-14T19:00:38"/>
    <d v="2020-04-14T19:04:52"/>
    <s v="anonymous"/>
    <m/>
    <m/>
    <m/>
    <m/>
    <x v="0"/>
    <m/>
    <m/>
    <x v="1"/>
    <m/>
    <m/>
    <x v="0"/>
    <m/>
    <m/>
    <x v="0"/>
    <m/>
    <m/>
    <x v="0"/>
    <m/>
    <m/>
    <x v="1"/>
    <m/>
    <m/>
    <x v="2"/>
    <m/>
    <m/>
    <s v="None of the above;"/>
    <m/>
    <m/>
    <s v="Using VPN "/>
    <m/>
    <m/>
    <m/>
    <m/>
    <m/>
    <s v="No"/>
    <m/>
    <m/>
    <m/>
    <m/>
    <m/>
    <x v="0"/>
    <m/>
    <m/>
    <x v="15"/>
    <m/>
    <m/>
    <x v="1"/>
    <m/>
    <m/>
    <m/>
    <m/>
    <m/>
    <m/>
    <m/>
    <s v="Strongly agree"/>
    <m/>
    <m/>
    <s v="Strongly agree"/>
    <m/>
    <m/>
    <s v="Agree"/>
    <m/>
    <m/>
    <s v="Agree"/>
    <m/>
    <m/>
    <s v="Agree"/>
    <m/>
    <m/>
    <s v="Undecided"/>
    <m/>
    <m/>
    <s v="Agree"/>
    <m/>
    <m/>
    <x v="4"/>
    <m/>
    <m/>
    <s v="Trade/technical/vocational training"/>
    <m/>
    <m/>
    <s v="EPES (Electrical Power &amp; Energy Systems)"/>
    <m/>
    <m/>
    <m/>
    <m/>
    <m/>
    <s v="IT professional"/>
    <m/>
    <m/>
    <m/>
    <m/>
    <m/>
  </r>
  <r>
    <n v="182"/>
    <d v="2020-04-14T19:07:38"/>
    <d v="2020-04-14T19:09:39"/>
    <s v="anonymous"/>
    <m/>
    <m/>
    <m/>
    <m/>
    <x v="0"/>
    <m/>
    <m/>
    <x v="0"/>
    <m/>
    <m/>
    <x v="0"/>
    <m/>
    <m/>
    <x v="0"/>
    <m/>
    <m/>
    <x v="0"/>
    <m/>
    <m/>
    <x v="1"/>
    <m/>
    <m/>
    <x v="2"/>
    <m/>
    <m/>
    <s v="None of the above;"/>
    <m/>
    <m/>
    <s v="Using VPN "/>
    <m/>
    <m/>
    <m/>
    <m/>
    <m/>
    <s v="Yes"/>
    <m/>
    <m/>
    <s v="Nothing of the above;"/>
    <m/>
    <m/>
    <x v="0"/>
    <m/>
    <m/>
    <x v="15"/>
    <m/>
    <m/>
    <x v="6"/>
    <m/>
    <m/>
    <m/>
    <m/>
    <m/>
    <m/>
    <m/>
    <s v="Agree"/>
    <m/>
    <m/>
    <s v="Agree"/>
    <m/>
    <m/>
    <s v="Agree"/>
    <m/>
    <m/>
    <s v="Undecided"/>
    <m/>
    <m/>
    <s v="Undecided"/>
    <m/>
    <m/>
    <s v="Strongly agree"/>
    <m/>
    <m/>
    <s v="Agree"/>
    <m/>
    <m/>
    <x v="2"/>
    <m/>
    <m/>
    <s v="Trade/technical/vocational training"/>
    <m/>
    <m/>
    <s v="EPES (Electrical Power &amp; Energy Systems)"/>
    <m/>
    <m/>
    <m/>
    <m/>
    <m/>
    <s v="Manager"/>
    <m/>
    <m/>
    <m/>
    <m/>
    <m/>
  </r>
  <r>
    <n v="183"/>
    <d v="2020-04-14T19:09:50"/>
    <d v="2020-04-14T19:12:33"/>
    <s v="anonymous"/>
    <m/>
    <m/>
    <m/>
    <m/>
    <x v="1"/>
    <m/>
    <m/>
    <x v="1"/>
    <m/>
    <m/>
    <x v="12"/>
    <m/>
    <m/>
    <x v="0"/>
    <m/>
    <m/>
    <x v="0"/>
    <m/>
    <m/>
    <x v="0"/>
    <m/>
    <m/>
    <x v="1"/>
    <m/>
    <m/>
    <s v="Password protection;Antivirus software installed;"/>
    <m/>
    <m/>
    <s v="Using VPN "/>
    <m/>
    <m/>
    <m/>
    <m/>
    <m/>
    <s v="No"/>
    <m/>
    <m/>
    <m/>
    <m/>
    <m/>
    <x v="1"/>
    <m/>
    <m/>
    <x v="1"/>
    <m/>
    <m/>
    <x v="6"/>
    <m/>
    <m/>
    <m/>
    <m/>
    <m/>
    <m/>
    <m/>
    <s v="Agree"/>
    <m/>
    <m/>
    <s v="Agree"/>
    <m/>
    <m/>
    <s v="Agree"/>
    <m/>
    <m/>
    <s v="Agree"/>
    <m/>
    <m/>
    <s v="Strongly agree"/>
    <m/>
    <m/>
    <s v="Strongly agree"/>
    <m/>
    <m/>
    <s v="Strongly agree"/>
    <m/>
    <m/>
    <x v="4"/>
    <m/>
    <m/>
    <s v="High school graduate, diploma or the equivalent"/>
    <m/>
    <m/>
    <s v="EPES (Electrical Power &amp; Energy Systems)"/>
    <m/>
    <m/>
    <m/>
    <m/>
    <m/>
    <s v="IT professional"/>
    <m/>
    <m/>
    <m/>
    <m/>
    <m/>
  </r>
  <r>
    <n v="184"/>
    <d v="2020-04-14T19:15:30"/>
    <d v="2020-04-14T19:17:51"/>
    <s v="anonymous"/>
    <m/>
    <m/>
    <m/>
    <m/>
    <x v="1"/>
    <m/>
    <m/>
    <x v="1"/>
    <m/>
    <m/>
    <x v="0"/>
    <m/>
    <m/>
    <x v="10"/>
    <m/>
    <m/>
    <x v="1"/>
    <m/>
    <m/>
    <x v="1"/>
    <m/>
    <m/>
    <x v="2"/>
    <m/>
    <m/>
    <s v="Password protection;Automatic screen lock;"/>
    <m/>
    <m/>
    <s v="Using 3rd party cloud solutions (e.g. G Cloud, Microsoft 365)"/>
    <m/>
    <m/>
    <m/>
    <m/>
    <m/>
    <s v="No"/>
    <m/>
    <m/>
    <m/>
    <m/>
    <m/>
    <x v="1"/>
    <m/>
    <m/>
    <x v="1"/>
    <m/>
    <m/>
    <x v="13"/>
    <m/>
    <m/>
    <m/>
    <m/>
    <m/>
    <m/>
    <m/>
    <s v="Strongly agree"/>
    <m/>
    <m/>
    <s v="Strongly agree"/>
    <m/>
    <m/>
    <s v="Strongly agree"/>
    <m/>
    <m/>
    <s v="Agree"/>
    <m/>
    <m/>
    <s v="Agree"/>
    <m/>
    <m/>
    <s v="Strongly agree"/>
    <m/>
    <m/>
    <s v="Strongly agree"/>
    <m/>
    <m/>
    <x v="2"/>
    <m/>
    <m/>
    <s v="High school graduate, diploma or the equivalent"/>
    <m/>
    <m/>
    <s v="EPES (Electrical Power &amp; Energy Systems)"/>
    <m/>
    <m/>
    <m/>
    <m/>
    <m/>
    <s v="Other"/>
    <m/>
    <m/>
    <m/>
    <m/>
    <m/>
  </r>
  <r>
    <n v="185"/>
    <d v="2020-04-14T19:19:43"/>
    <d v="2020-04-14T19:49:17"/>
    <s v="anonymous"/>
    <m/>
    <m/>
    <m/>
    <m/>
    <x v="1"/>
    <m/>
    <m/>
    <x v="0"/>
    <m/>
    <m/>
    <x v="0"/>
    <m/>
    <m/>
    <x v="1"/>
    <m/>
    <m/>
    <x v="0"/>
    <m/>
    <m/>
    <x v="1"/>
    <m/>
    <m/>
    <x v="2"/>
    <m/>
    <m/>
    <s v="Password protection;Two-factor authentication;Antivirus software installed;Antispam software installed;"/>
    <m/>
    <m/>
    <s v="Using VPN "/>
    <m/>
    <m/>
    <m/>
    <m/>
    <m/>
    <s v="No"/>
    <m/>
    <m/>
    <m/>
    <m/>
    <m/>
    <x v="1"/>
    <m/>
    <m/>
    <x v="1"/>
    <m/>
    <m/>
    <x v="1"/>
    <m/>
    <m/>
    <m/>
    <m/>
    <m/>
    <m/>
    <m/>
    <s v="Strongly agree"/>
    <m/>
    <m/>
    <s v="Strongly agree"/>
    <m/>
    <m/>
    <s v="Disagree"/>
    <m/>
    <m/>
    <s v="Disagree"/>
    <m/>
    <m/>
    <s v="Disagree"/>
    <m/>
    <m/>
    <s v="Disagree"/>
    <m/>
    <m/>
    <s v="Agree"/>
    <m/>
    <m/>
    <x v="1"/>
    <m/>
    <m/>
    <s v="Associate degree"/>
    <m/>
    <m/>
    <s v="EPES (Electrical Power &amp; Energy Systems)"/>
    <m/>
    <m/>
    <m/>
    <m/>
    <m/>
    <s v="IT professional"/>
    <m/>
    <m/>
    <m/>
    <m/>
    <m/>
  </r>
  <r>
    <n v="186"/>
    <d v="2020-04-14T23:32:05"/>
    <d v="2020-04-14T23:35:33"/>
    <s v="anonymous"/>
    <m/>
    <m/>
    <m/>
    <m/>
    <x v="0"/>
    <m/>
    <m/>
    <x v="0"/>
    <m/>
    <m/>
    <x v="0"/>
    <m/>
    <m/>
    <x v="0"/>
    <m/>
    <m/>
    <x v="0"/>
    <m/>
    <m/>
    <x v="1"/>
    <m/>
    <m/>
    <x v="2"/>
    <m/>
    <m/>
    <s v="Password protection;"/>
    <m/>
    <m/>
    <s v="Using VPN "/>
    <m/>
    <m/>
    <m/>
    <m/>
    <m/>
    <s v="No"/>
    <m/>
    <m/>
    <m/>
    <m/>
    <m/>
    <x v="1"/>
    <m/>
    <m/>
    <x v="1"/>
    <m/>
    <m/>
    <x v="1"/>
    <m/>
    <m/>
    <m/>
    <m/>
    <m/>
    <m/>
    <m/>
    <s v="Agree"/>
    <m/>
    <m/>
    <s v="Agree"/>
    <m/>
    <m/>
    <s v="Agree"/>
    <m/>
    <m/>
    <s v="Strongly agree"/>
    <m/>
    <m/>
    <s v="Agree"/>
    <m/>
    <m/>
    <s v="Strongly agree"/>
    <m/>
    <m/>
    <s v="Strongly agree"/>
    <m/>
    <m/>
    <x v="0"/>
    <m/>
    <m/>
    <s v="Doctorate degree"/>
    <m/>
    <m/>
    <s v="EPES (Electrical Power &amp; Energy Systems)"/>
    <m/>
    <m/>
    <m/>
    <m/>
    <m/>
    <s v="Manager"/>
    <m/>
    <m/>
    <m/>
    <m/>
    <m/>
  </r>
  <r>
    <n v="187"/>
    <d v="2020-04-15T08:36:39"/>
    <d v="2020-04-15T09:00:36"/>
    <s v="anonymous"/>
    <m/>
    <m/>
    <m/>
    <m/>
    <x v="0"/>
    <m/>
    <m/>
    <x v="1"/>
    <m/>
    <m/>
    <x v="0"/>
    <m/>
    <m/>
    <x v="0"/>
    <m/>
    <m/>
    <x v="0"/>
    <m/>
    <m/>
    <x v="0"/>
    <m/>
    <m/>
    <x v="3"/>
    <m/>
    <m/>
    <s v="Password protection;Two-factor authentication;Antivirus software installed;Antispam software installed;"/>
    <m/>
    <m/>
    <s v="Using VPN "/>
    <m/>
    <m/>
    <m/>
    <m/>
    <m/>
    <s v="Yes"/>
    <m/>
    <m/>
    <s v="Instructions available to the corporate portal or website;Instructions provided via email;"/>
    <m/>
    <m/>
    <x v="1"/>
    <m/>
    <m/>
    <x v="1"/>
    <m/>
    <m/>
    <x v="1"/>
    <m/>
    <m/>
    <m/>
    <m/>
    <m/>
    <m/>
    <m/>
    <s v="Disagree"/>
    <m/>
    <m/>
    <s v="Disagree"/>
    <m/>
    <m/>
    <s v="Disagree"/>
    <m/>
    <m/>
    <s v="Agree"/>
    <m/>
    <m/>
    <s v="Agree"/>
    <m/>
    <m/>
    <s v="Agree"/>
    <m/>
    <m/>
    <s v="Agree"/>
    <m/>
    <m/>
    <x v="2"/>
    <m/>
    <m/>
    <s v="High school graduate, diploma or the equivalent"/>
    <m/>
    <m/>
    <s v="EPES (Electrical Power &amp; Energy Systems)"/>
    <m/>
    <m/>
    <m/>
    <m/>
    <m/>
    <s v="Other"/>
    <m/>
    <m/>
    <m/>
    <m/>
    <m/>
  </r>
  <r>
    <n v="188"/>
    <d v="2020-04-15T17:58:27"/>
    <d v="2020-04-15T18:03:52"/>
    <s v="anonymous"/>
    <m/>
    <m/>
    <m/>
    <m/>
    <x v="0"/>
    <m/>
    <m/>
    <x v="1"/>
    <m/>
    <m/>
    <x v="57"/>
    <m/>
    <m/>
    <x v="1"/>
    <m/>
    <m/>
    <x v="0"/>
    <m/>
    <m/>
    <x v="0"/>
    <m/>
    <m/>
    <x v="3"/>
    <m/>
    <m/>
    <s v="Password protection;Two-factor authentication;Automatic screen lock;"/>
    <m/>
    <m/>
    <s v="Using VPN "/>
    <m/>
    <m/>
    <m/>
    <m/>
    <m/>
    <s v="No"/>
    <m/>
    <m/>
    <m/>
    <m/>
    <m/>
    <x v="0"/>
    <m/>
    <m/>
    <x v="2"/>
    <m/>
    <m/>
    <x v="1"/>
    <m/>
    <m/>
    <m/>
    <m/>
    <m/>
    <m/>
    <m/>
    <s v="Agree"/>
    <m/>
    <m/>
    <s v="Undecided"/>
    <m/>
    <m/>
    <s v="Agree"/>
    <m/>
    <m/>
    <s v="Agree"/>
    <m/>
    <m/>
    <s v="Agree"/>
    <m/>
    <m/>
    <s v="Undecided"/>
    <m/>
    <m/>
    <s v="Strongly agree"/>
    <m/>
    <m/>
    <x v="0"/>
    <m/>
    <m/>
    <s v="Master’s degree"/>
    <m/>
    <m/>
    <s v="Other"/>
    <m/>
    <m/>
    <s v="Oil &amp; Gas, Environmental Services,Waste Management"/>
    <m/>
    <m/>
    <s v="Manager"/>
    <m/>
    <m/>
    <m/>
    <m/>
    <m/>
  </r>
  <r>
    <n v="189"/>
    <d v="2020-04-15T18:17:25"/>
    <d v="2020-04-15T18:21:30"/>
    <s v="anonymous"/>
    <m/>
    <m/>
    <m/>
    <m/>
    <x v="0"/>
    <m/>
    <m/>
    <x v="1"/>
    <m/>
    <m/>
    <x v="0"/>
    <m/>
    <m/>
    <x v="0"/>
    <m/>
    <m/>
    <x v="0"/>
    <m/>
    <m/>
    <x v="0"/>
    <m/>
    <m/>
    <x v="3"/>
    <m/>
    <m/>
    <s v="Password protection;Hard disk encryption;Antivirus software installed;"/>
    <m/>
    <m/>
    <s v="Using VPN "/>
    <m/>
    <m/>
    <m/>
    <m/>
    <m/>
    <s v="No"/>
    <m/>
    <m/>
    <m/>
    <m/>
    <m/>
    <x v="1"/>
    <m/>
    <m/>
    <x v="1"/>
    <m/>
    <m/>
    <x v="1"/>
    <m/>
    <m/>
    <m/>
    <m/>
    <m/>
    <m/>
    <m/>
    <s v="Undecided"/>
    <m/>
    <m/>
    <s v="Undecided"/>
    <m/>
    <m/>
    <s v="Agree"/>
    <m/>
    <m/>
    <s v="Strongly agree"/>
    <m/>
    <m/>
    <s v="Agree"/>
    <m/>
    <m/>
    <s v="Strongly agree"/>
    <m/>
    <m/>
    <s v="Strongly agree"/>
    <m/>
    <m/>
    <x v="1"/>
    <m/>
    <m/>
    <s v="Associate degree"/>
    <m/>
    <m/>
    <s v="Telecommunications"/>
    <m/>
    <m/>
    <m/>
    <m/>
    <m/>
    <s v="Other"/>
    <m/>
    <m/>
    <m/>
    <m/>
    <m/>
  </r>
  <r>
    <n v="190"/>
    <d v="2020-04-15T20:57:07"/>
    <d v="2020-04-15T21:09:21"/>
    <s v="anonymous"/>
    <m/>
    <m/>
    <m/>
    <m/>
    <x v="0"/>
    <m/>
    <m/>
    <x v="1"/>
    <m/>
    <m/>
    <x v="58"/>
    <m/>
    <m/>
    <x v="1"/>
    <m/>
    <m/>
    <x v="0"/>
    <m/>
    <m/>
    <x v="1"/>
    <m/>
    <m/>
    <x v="2"/>
    <m/>
    <m/>
    <s v="Password protection;Automatic screen lock;Hard disk encryption;Antivirus software installed;Antispam software installed;"/>
    <m/>
    <m/>
    <s v="Using VPN "/>
    <m/>
    <m/>
    <m/>
    <m/>
    <m/>
    <s v="No"/>
    <m/>
    <m/>
    <m/>
    <m/>
    <m/>
    <x v="0"/>
    <m/>
    <m/>
    <x v="24"/>
    <m/>
    <m/>
    <x v="15"/>
    <m/>
    <m/>
    <s v="Ddos"/>
    <m/>
    <m/>
    <m/>
    <m/>
    <s v="Undecided"/>
    <m/>
    <m/>
    <s v="Agree"/>
    <m/>
    <m/>
    <s v="Agree"/>
    <m/>
    <m/>
    <s v="Strongly agree"/>
    <m/>
    <m/>
    <s v="Strongly agree"/>
    <m/>
    <m/>
    <s v="Strongly agree"/>
    <m/>
    <m/>
    <s v="Strongly agree"/>
    <m/>
    <m/>
    <x v="1"/>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r>
  <r>
    <n v="191"/>
    <d v="2020-04-15T22:08:13"/>
    <d v="2020-04-15T22:19:14"/>
    <s v="anonymous"/>
    <m/>
    <m/>
    <m/>
    <m/>
    <x v="1"/>
    <m/>
    <m/>
    <x v="1"/>
    <m/>
    <m/>
    <x v="59"/>
    <m/>
    <m/>
    <x v="0"/>
    <m/>
    <m/>
    <x v="0"/>
    <m/>
    <m/>
    <x v="1"/>
    <m/>
    <m/>
    <x v="2"/>
    <m/>
    <m/>
    <s v="Password protection;Antivirus software installed;"/>
    <m/>
    <m/>
    <s v="Using VPN "/>
    <m/>
    <m/>
    <m/>
    <m/>
    <m/>
    <s v="No"/>
    <m/>
    <m/>
    <m/>
    <m/>
    <m/>
    <x v="0"/>
    <m/>
    <m/>
    <x v="30"/>
    <m/>
    <m/>
    <x v="1"/>
    <m/>
    <m/>
    <m/>
    <m/>
    <m/>
    <m/>
    <m/>
    <s v="Undecided"/>
    <m/>
    <m/>
    <s v="Undecided"/>
    <m/>
    <m/>
    <s v="Strongly agree"/>
    <m/>
    <m/>
    <s v="Strongly agree"/>
    <m/>
    <m/>
    <s v="Strongly agree"/>
    <m/>
    <m/>
    <s v="Strongly agree"/>
    <m/>
    <m/>
    <s v="Strongly agree"/>
    <m/>
    <m/>
    <x v="0"/>
    <m/>
    <m/>
    <s v="Professional degree"/>
    <m/>
    <m/>
    <s v="Banking &amp; Financial"/>
    <m/>
    <m/>
    <m/>
    <m/>
    <m/>
    <s v="Other"/>
    <m/>
    <m/>
    <s v="Excellent survey!!!"/>
    <m/>
    <m/>
  </r>
  <r>
    <n v="192"/>
    <d v="2020-04-15T22:09:53"/>
    <d v="2020-04-15T22:21:04"/>
    <s v="anonymous"/>
    <m/>
    <m/>
    <m/>
    <m/>
    <x v="0"/>
    <m/>
    <m/>
    <x v="0"/>
    <m/>
    <m/>
    <x v="0"/>
    <m/>
    <m/>
    <x v="0"/>
    <m/>
    <m/>
    <x v="0"/>
    <m/>
    <m/>
    <x v="0"/>
    <m/>
    <m/>
    <x v="1"/>
    <m/>
    <m/>
    <s v="Password protection;Antivirus software installed;Antispam software installed;"/>
    <m/>
    <m/>
    <s v="Direct access"/>
    <m/>
    <m/>
    <m/>
    <m/>
    <m/>
    <s v="No"/>
    <m/>
    <m/>
    <m/>
    <m/>
    <m/>
    <x v="1"/>
    <m/>
    <m/>
    <x v="1"/>
    <m/>
    <m/>
    <x v="1"/>
    <m/>
    <m/>
    <m/>
    <m/>
    <m/>
    <m/>
    <m/>
    <s v="Undecided"/>
    <m/>
    <m/>
    <s v="Agree"/>
    <m/>
    <m/>
    <s v="Agree"/>
    <m/>
    <m/>
    <s v="Agree"/>
    <m/>
    <m/>
    <s v="Agree"/>
    <m/>
    <m/>
    <s v="Agree"/>
    <m/>
    <m/>
    <s v="Agree"/>
    <m/>
    <m/>
    <x v="1"/>
    <m/>
    <m/>
    <s v="Bachelor’s degree"/>
    <m/>
    <m/>
    <s v="Other"/>
    <m/>
    <m/>
    <s v="Food"/>
    <m/>
    <m/>
    <s v="Manager"/>
    <m/>
    <m/>
    <m/>
    <m/>
    <m/>
  </r>
  <r>
    <n v="193"/>
    <d v="2020-04-15T22:58:41"/>
    <d v="2020-04-15T23:02:20"/>
    <s v="anonymous"/>
    <m/>
    <m/>
    <m/>
    <m/>
    <x v="1"/>
    <m/>
    <m/>
    <x v="0"/>
    <m/>
    <m/>
    <x v="0"/>
    <m/>
    <m/>
    <x v="1"/>
    <m/>
    <m/>
    <x v="0"/>
    <m/>
    <m/>
    <x v="0"/>
    <m/>
    <m/>
    <x v="0"/>
    <m/>
    <m/>
    <s v="Password protection;Two-factor authentication;Automatic screen lock;Antivirus software installed;Antispam software installed;"/>
    <m/>
    <m/>
    <s v="Using VPN "/>
    <m/>
    <m/>
    <m/>
    <m/>
    <m/>
    <s v="No"/>
    <m/>
    <m/>
    <m/>
    <m/>
    <m/>
    <x v="0"/>
    <m/>
    <m/>
    <x v="11"/>
    <m/>
    <m/>
    <x v="1"/>
    <m/>
    <m/>
    <m/>
    <m/>
    <m/>
    <m/>
    <m/>
    <s v="Strongly agree"/>
    <m/>
    <m/>
    <s v="Disagree"/>
    <m/>
    <m/>
    <s v="Disagree"/>
    <m/>
    <m/>
    <s v="Strongly disagree"/>
    <m/>
    <m/>
    <s v="Agree"/>
    <m/>
    <m/>
    <s v="Undecided"/>
    <m/>
    <m/>
    <s v="Agree"/>
    <m/>
    <m/>
    <x v="1"/>
    <m/>
    <m/>
    <s v="Master’s degree"/>
    <m/>
    <m/>
    <s v="Other"/>
    <m/>
    <m/>
    <s v="Manufacturing "/>
    <m/>
    <m/>
    <s v="Manager"/>
    <m/>
    <m/>
    <m/>
    <m/>
    <m/>
  </r>
  <r>
    <n v="194"/>
    <d v="2020-04-16T10:11:55"/>
    <d v="2020-04-16T10:15:07"/>
    <s v="anonymous"/>
    <m/>
    <m/>
    <m/>
    <m/>
    <x v="0"/>
    <m/>
    <m/>
    <x v="0"/>
    <m/>
    <m/>
    <x v="0"/>
    <m/>
    <m/>
    <x v="1"/>
    <m/>
    <m/>
    <x v="0"/>
    <m/>
    <m/>
    <x v="0"/>
    <m/>
    <m/>
    <x v="3"/>
    <m/>
    <m/>
    <s v="Password protection;Automatic screen lock;Antivirus software installed;Antispam software installed;"/>
    <m/>
    <m/>
    <s v="Using VPN "/>
    <m/>
    <m/>
    <m/>
    <m/>
    <m/>
    <s v="Yes"/>
    <m/>
    <m/>
    <s v="Instructions provided via email;"/>
    <m/>
    <m/>
    <x v="0"/>
    <m/>
    <m/>
    <x v="11"/>
    <m/>
    <m/>
    <x v="1"/>
    <m/>
    <m/>
    <m/>
    <m/>
    <m/>
    <m/>
    <m/>
    <s v="Undecided"/>
    <m/>
    <m/>
    <s v="Undecided"/>
    <m/>
    <m/>
    <s v="Undecided"/>
    <m/>
    <m/>
    <s v="Disagree"/>
    <m/>
    <m/>
    <s v="Disagree"/>
    <m/>
    <m/>
    <s v="Disagree"/>
    <m/>
    <m/>
    <s v="Agree"/>
    <m/>
    <m/>
    <x v="1"/>
    <m/>
    <m/>
    <s v="Master’s degree"/>
    <m/>
    <m/>
    <s v="Other"/>
    <m/>
    <m/>
    <s v="Data Centers"/>
    <m/>
    <m/>
    <s v="Other"/>
    <m/>
    <m/>
    <m/>
    <m/>
    <m/>
  </r>
  <r>
    <n v="195"/>
    <d v="2020-04-16T11:19:34"/>
    <d v="2020-04-16T11:22:00"/>
    <s v="anonymous"/>
    <m/>
    <m/>
    <m/>
    <m/>
    <x v="1"/>
    <m/>
    <m/>
    <x v="0"/>
    <m/>
    <m/>
    <x v="0"/>
    <m/>
    <m/>
    <x v="1"/>
    <m/>
    <m/>
    <x v="0"/>
    <m/>
    <m/>
    <x v="0"/>
    <m/>
    <m/>
    <x v="3"/>
    <m/>
    <m/>
    <s v="Password protection;Automatic screen lock;Antivirus software installed;Antispam software installed;"/>
    <m/>
    <m/>
    <s v="Using VPN "/>
    <m/>
    <m/>
    <m/>
    <m/>
    <m/>
    <s v="No"/>
    <m/>
    <m/>
    <m/>
    <m/>
    <m/>
    <x v="1"/>
    <m/>
    <m/>
    <x v="1"/>
    <m/>
    <m/>
    <x v="1"/>
    <m/>
    <m/>
    <m/>
    <m/>
    <m/>
    <m/>
    <m/>
    <s v="Disagree"/>
    <m/>
    <m/>
    <s v="Disagree"/>
    <m/>
    <m/>
    <s v="Agree"/>
    <m/>
    <m/>
    <s v="Agree"/>
    <m/>
    <m/>
    <s v="Strongly agree"/>
    <m/>
    <m/>
    <s v="Agree"/>
    <m/>
    <m/>
    <s v="Agree"/>
    <m/>
    <m/>
    <x v="1"/>
    <m/>
    <m/>
    <s v="Master’s degree"/>
    <m/>
    <m/>
    <s v="EPES (Electrical Power &amp; Energy Systems)"/>
    <m/>
    <m/>
    <m/>
    <m/>
    <m/>
    <s v="Manager"/>
    <m/>
    <m/>
    <m/>
    <m/>
    <m/>
  </r>
  <r>
    <n v="196"/>
    <d v="2020-04-16T13:06:55"/>
    <d v="2020-04-16T13:11:51"/>
    <s v="anonymous"/>
    <m/>
    <m/>
    <m/>
    <m/>
    <x v="0"/>
    <m/>
    <m/>
    <x v="0"/>
    <m/>
    <m/>
    <x v="0"/>
    <m/>
    <m/>
    <x v="0"/>
    <m/>
    <m/>
    <x v="0"/>
    <m/>
    <m/>
    <x v="0"/>
    <m/>
    <m/>
    <x v="0"/>
    <m/>
    <m/>
    <s v="Password protection;Automatic screen lock;Hard disk encryption;Antivirus software installed;"/>
    <m/>
    <m/>
    <s v="Other"/>
    <m/>
    <m/>
    <s v="Both via VPN and with 3rd party cloud solutions (Microsoft 365)"/>
    <m/>
    <m/>
    <s v="No"/>
    <m/>
    <m/>
    <m/>
    <m/>
    <m/>
    <x v="0"/>
    <m/>
    <m/>
    <x v="10"/>
    <m/>
    <m/>
    <x v="1"/>
    <m/>
    <m/>
    <m/>
    <m/>
    <m/>
    <m/>
    <m/>
    <s v="Undecided"/>
    <m/>
    <m/>
    <s v="Undecided"/>
    <m/>
    <m/>
    <s v="Disagree"/>
    <m/>
    <m/>
    <s v="Agree"/>
    <m/>
    <m/>
    <s v="Agree"/>
    <m/>
    <m/>
    <s v="Agree"/>
    <m/>
    <m/>
    <s v="Undecided"/>
    <m/>
    <m/>
    <x v="1"/>
    <m/>
    <m/>
    <s v="Doctorate degree"/>
    <m/>
    <m/>
    <s v="Education &amp; Research"/>
    <m/>
    <m/>
    <m/>
    <m/>
    <m/>
    <s v="Manager"/>
    <m/>
    <m/>
    <m/>
    <m/>
    <m/>
  </r>
  <r>
    <n v="197"/>
    <d v="2020-04-16T14:02:56"/>
    <d v="2020-04-16T14:14:41"/>
    <s v="anonymous"/>
    <m/>
    <m/>
    <m/>
    <m/>
    <x v="0"/>
    <m/>
    <m/>
    <x v="0"/>
    <m/>
    <m/>
    <x v="0"/>
    <m/>
    <m/>
    <x v="0"/>
    <m/>
    <m/>
    <x v="0"/>
    <m/>
    <m/>
    <x v="1"/>
    <m/>
    <m/>
    <x v="2"/>
    <m/>
    <m/>
    <s v="Password protection;Automatic screen lock;Hard disk encryption;Antivirus software installed;"/>
    <m/>
    <m/>
    <s v="Using 3rd party cloud solutions (e.g. G Cloud, Microsoft 365)"/>
    <m/>
    <m/>
    <m/>
    <m/>
    <m/>
    <s v="No"/>
    <m/>
    <m/>
    <m/>
    <m/>
    <m/>
    <x v="0"/>
    <m/>
    <m/>
    <x v="31"/>
    <m/>
    <m/>
    <x v="1"/>
    <m/>
    <m/>
    <s v="Spam emails and offers"/>
    <m/>
    <m/>
    <m/>
    <m/>
    <s v="Strongly agree"/>
    <m/>
    <m/>
    <s v="Agree"/>
    <m/>
    <m/>
    <s v="Agree"/>
    <m/>
    <m/>
    <s v="Strongly agree"/>
    <m/>
    <m/>
    <s v="Agree"/>
    <m/>
    <m/>
    <s v="Agree"/>
    <m/>
    <m/>
    <s v="Agree"/>
    <m/>
    <m/>
    <x v="1"/>
    <m/>
    <m/>
    <s v="Doctorate degree"/>
    <m/>
    <m/>
    <s v="Education &amp; Research"/>
    <m/>
    <m/>
    <m/>
    <m/>
    <m/>
    <s v="Researcher"/>
    <m/>
    <m/>
    <m/>
    <m/>
    <m/>
  </r>
  <r>
    <n v="198"/>
    <d v="2020-04-16T14:22:58"/>
    <d v="2020-04-16T14:28:13"/>
    <s v="anonymous"/>
    <m/>
    <m/>
    <m/>
    <m/>
    <x v="0"/>
    <m/>
    <m/>
    <x v="0"/>
    <m/>
    <m/>
    <x v="0"/>
    <m/>
    <m/>
    <x v="0"/>
    <m/>
    <m/>
    <x v="0"/>
    <m/>
    <m/>
    <x v="0"/>
    <m/>
    <m/>
    <x v="1"/>
    <m/>
    <m/>
    <s v="Password protection;Antivirus software installed;"/>
    <m/>
    <m/>
    <s v="Using VPN "/>
    <m/>
    <m/>
    <m/>
    <m/>
    <m/>
    <s v="No"/>
    <m/>
    <m/>
    <m/>
    <m/>
    <m/>
    <x v="0"/>
    <m/>
    <m/>
    <x v="24"/>
    <m/>
    <m/>
    <x v="1"/>
    <m/>
    <m/>
    <m/>
    <m/>
    <m/>
    <m/>
    <m/>
    <s v="Agree"/>
    <m/>
    <m/>
    <s v="Undecided"/>
    <m/>
    <m/>
    <s v="Strongly agree"/>
    <m/>
    <m/>
    <s v="Strongly agree"/>
    <m/>
    <m/>
    <s v="Strongly agree"/>
    <m/>
    <m/>
    <s v="Strongly disagree"/>
    <m/>
    <m/>
    <s v="Strongly agree"/>
    <m/>
    <m/>
    <x v="1"/>
    <m/>
    <m/>
    <s v="Master’s degree"/>
    <m/>
    <m/>
    <s v="IT (Information Technology)"/>
    <m/>
    <m/>
    <m/>
    <m/>
    <m/>
    <s v="IT professional"/>
    <m/>
    <m/>
    <m/>
    <m/>
    <m/>
  </r>
  <r>
    <n v="199"/>
    <d v="2020-04-16T17:48:34"/>
    <d v="2020-04-16T17:50:58"/>
    <s v="anonymous"/>
    <m/>
    <m/>
    <m/>
    <m/>
    <x v="0"/>
    <m/>
    <m/>
    <x v="0"/>
    <m/>
    <m/>
    <x v="0"/>
    <m/>
    <m/>
    <x v="1"/>
    <m/>
    <m/>
    <x v="0"/>
    <m/>
    <m/>
    <x v="0"/>
    <m/>
    <m/>
    <x v="1"/>
    <m/>
    <m/>
    <s v="Password protection;"/>
    <m/>
    <m/>
    <s v="No Access"/>
    <m/>
    <m/>
    <m/>
    <m/>
    <m/>
    <s v="No"/>
    <m/>
    <m/>
    <m/>
    <m/>
    <m/>
    <x v="1"/>
    <m/>
    <m/>
    <x v="1"/>
    <m/>
    <m/>
    <x v="1"/>
    <m/>
    <m/>
    <m/>
    <m/>
    <m/>
    <m/>
    <m/>
    <s v="Disagree"/>
    <m/>
    <m/>
    <s v="Disagree"/>
    <m/>
    <m/>
    <s v="Undecided"/>
    <m/>
    <m/>
    <s v="Agree"/>
    <m/>
    <m/>
    <s v="Agree"/>
    <m/>
    <m/>
    <s v="Agree"/>
    <m/>
    <m/>
    <s v="Agree"/>
    <m/>
    <m/>
    <x v="1"/>
    <m/>
    <m/>
    <s v="Doctorate degree"/>
    <m/>
    <m/>
    <s v="Education &amp; Research"/>
    <m/>
    <m/>
    <m/>
    <m/>
    <m/>
    <s v="Researcher"/>
    <m/>
    <m/>
    <m/>
    <m/>
    <m/>
  </r>
  <r>
    <n v="200"/>
    <d v="2020-04-16T20:18:50"/>
    <d v="2020-04-16T20:30:43"/>
    <s v="anonymous"/>
    <m/>
    <m/>
    <m/>
    <m/>
    <x v="0"/>
    <m/>
    <m/>
    <x v="0"/>
    <m/>
    <m/>
    <x v="0"/>
    <m/>
    <m/>
    <x v="1"/>
    <m/>
    <m/>
    <x v="0"/>
    <m/>
    <m/>
    <x v="1"/>
    <m/>
    <m/>
    <x v="2"/>
    <m/>
    <m/>
    <s v="Password protection;Antivirus software installed;"/>
    <m/>
    <m/>
    <s v="Direct access"/>
    <m/>
    <m/>
    <m/>
    <m/>
    <m/>
    <s v="Yes"/>
    <m/>
    <m/>
    <s v="Nothing of the above;"/>
    <m/>
    <m/>
    <x v="1"/>
    <m/>
    <m/>
    <x v="1"/>
    <m/>
    <m/>
    <x v="1"/>
    <m/>
    <m/>
    <m/>
    <m/>
    <m/>
    <m/>
    <m/>
    <s v="Strongly agree"/>
    <m/>
    <m/>
    <s v="Strongly agree"/>
    <m/>
    <m/>
    <s v="Strongly disagree"/>
    <m/>
    <m/>
    <s v="Strongly disagree"/>
    <m/>
    <m/>
    <s v="Strongly disagree"/>
    <m/>
    <m/>
    <s v="Disagree"/>
    <m/>
    <m/>
    <s v="Strongly agree"/>
    <m/>
    <m/>
    <x v="0"/>
    <m/>
    <m/>
    <s v="Doctorate degree"/>
    <m/>
    <m/>
    <s v="Health"/>
    <m/>
    <m/>
    <m/>
    <m/>
    <m/>
    <s v="Researcher"/>
    <m/>
    <m/>
    <m/>
    <m/>
    <m/>
  </r>
  <r>
    <n v="201"/>
    <d v="2020-04-16T22:07:48"/>
    <d v="2020-04-16T22:15:47"/>
    <s v="anonymous"/>
    <m/>
    <m/>
    <m/>
    <m/>
    <x v="0"/>
    <m/>
    <m/>
    <x v="1"/>
    <m/>
    <m/>
    <x v="60"/>
    <m/>
    <m/>
    <x v="0"/>
    <m/>
    <m/>
    <x v="0"/>
    <m/>
    <m/>
    <x v="0"/>
    <m/>
    <m/>
    <x v="3"/>
    <m/>
    <m/>
    <s v="Password protection;Automatic screen lock;Hard disk encryption;Antivirus software installed;Antispam software installed;"/>
    <m/>
    <m/>
    <s v="Using VPN "/>
    <m/>
    <m/>
    <m/>
    <m/>
    <m/>
    <s v="No"/>
    <m/>
    <m/>
    <m/>
    <m/>
    <m/>
    <x v="0"/>
    <m/>
    <m/>
    <x v="27"/>
    <m/>
    <m/>
    <x v="1"/>
    <m/>
    <m/>
    <m/>
    <m/>
    <m/>
    <m/>
    <m/>
    <s v="Disagree"/>
    <m/>
    <m/>
    <s v="Disagree"/>
    <m/>
    <m/>
    <s v="Disagree"/>
    <m/>
    <m/>
    <s v="Undecided"/>
    <m/>
    <m/>
    <s v="Disagree"/>
    <m/>
    <m/>
    <s v="Undecided"/>
    <m/>
    <m/>
    <s v="Disagree"/>
    <m/>
    <m/>
    <x v="2"/>
    <m/>
    <m/>
    <s v="Master’s degree"/>
    <m/>
    <m/>
    <s v="Telecommunications"/>
    <m/>
    <m/>
    <m/>
    <m/>
    <m/>
    <s v="IT professional"/>
    <m/>
    <m/>
    <m/>
    <m/>
    <m/>
  </r>
  <r>
    <n v="202"/>
    <d v="2020-04-16T22:17:19"/>
    <d v="2020-04-16T22:20:31"/>
    <s v="anonymous"/>
    <m/>
    <m/>
    <m/>
    <m/>
    <x v="1"/>
    <m/>
    <m/>
    <x v="1"/>
    <m/>
    <m/>
    <x v="61"/>
    <m/>
    <m/>
    <x v="0"/>
    <m/>
    <m/>
    <x v="1"/>
    <m/>
    <m/>
    <x v="1"/>
    <m/>
    <m/>
    <x v="2"/>
    <m/>
    <m/>
    <s v="Password protection;Two-factor authentication;Automatic screen lock;Antivirus software installed;"/>
    <m/>
    <m/>
    <s v="Using VPN "/>
    <m/>
    <m/>
    <m/>
    <m/>
    <m/>
    <s v="Yes"/>
    <m/>
    <m/>
    <s v="User manual documentation (distributed in any way);"/>
    <m/>
    <m/>
    <x v="1"/>
    <m/>
    <m/>
    <x v="1"/>
    <m/>
    <m/>
    <x v="1"/>
    <m/>
    <m/>
    <m/>
    <m/>
    <m/>
    <m/>
    <m/>
    <s v="Agree"/>
    <m/>
    <m/>
    <s v="Agree"/>
    <m/>
    <m/>
    <s v="Disagree"/>
    <m/>
    <m/>
    <s v="Strongly agree"/>
    <m/>
    <m/>
    <s v="Strongly agree"/>
    <m/>
    <m/>
    <s v="Strongly agree"/>
    <m/>
    <m/>
    <s v="Strongly agree"/>
    <m/>
    <m/>
    <x v="2"/>
    <m/>
    <m/>
    <s v="Master’s degree"/>
    <m/>
    <m/>
    <s v="Telecommunications"/>
    <m/>
    <m/>
    <m/>
    <m/>
    <m/>
    <s v="Other"/>
    <m/>
    <m/>
    <m/>
    <m/>
    <m/>
  </r>
  <r>
    <n v="203"/>
    <d v="2020-04-16T22:18:02"/>
    <d v="2020-04-16T22:22:10"/>
    <s v="anonymous"/>
    <m/>
    <m/>
    <m/>
    <m/>
    <x v="0"/>
    <m/>
    <m/>
    <x v="1"/>
    <m/>
    <m/>
    <x v="0"/>
    <m/>
    <m/>
    <x v="0"/>
    <m/>
    <m/>
    <x v="0"/>
    <m/>
    <m/>
    <x v="0"/>
    <m/>
    <m/>
    <x v="3"/>
    <m/>
    <m/>
    <s v="Password protection;Two-factor authentication;Automatic screen lock;Hard disk encryption;Antivirus software installed;Antispam software installed;"/>
    <m/>
    <m/>
    <s v="Using VPN "/>
    <m/>
    <m/>
    <m/>
    <m/>
    <m/>
    <s v="No"/>
    <m/>
    <m/>
    <m/>
    <m/>
    <m/>
    <x v="0"/>
    <m/>
    <m/>
    <x v="6"/>
    <m/>
    <m/>
    <x v="1"/>
    <m/>
    <m/>
    <m/>
    <m/>
    <m/>
    <m/>
    <m/>
    <s v="Undecided"/>
    <m/>
    <m/>
    <s v="Undecided"/>
    <m/>
    <m/>
    <s v="Disagree"/>
    <m/>
    <m/>
    <s v="Agree"/>
    <m/>
    <m/>
    <s v="Strongly agree"/>
    <m/>
    <m/>
    <s v="Agree"/>
    <m/>
    <m/>
    <s v="Undecided"/>
    <m/>
    <m/>
    <x v="2"/>
    <m/>
    <m/>
    <s v="Master’s degree"/>
    <m/>
    <m/>
    <s v="Telecommunications"/>
    <m/>
    <m/>
    <m/>
    <m/>
    <m/>
    <s v="Other"/>
    <m/>
    <m/>
    <m/>
    <m/>
    <m/>
  </r>
  <r>
    <n v="204"/>
    <d v="2020-04-16T22:27:43"/>
    <d v="2020-04-16T22:30:05"/>
    <s v="anonymous"/>
    <m/>
    <m/>
    <m/>
    <m/>
    <x v="1"/>
    <m/>
    <m/>
    <x v="1"/>
    <m/>
    <m/>
    <x v="0"/>
    <m/>
    <m/>
    <x v="1"/>
    <m/>
    <m/>
    <x v="0"/>
    <m/>
    <m/>
    <x v="0"/>
    <m/>
    <m/>
    <x v="0"/>
    <m/>
    <m/>
    <s v="Password protection;Automatic screen lock;Hard disk encryption;Antivirus software installed;Antispam software installed;"/>
    <m/>
    <m/>
    <s v="Using VPN "/>
    <m/>
    <m/>
    <m/>
    <m/>
    <m/>
    <s v="No"/>
    <m/>
    <m/>
    <m/>
    <m/>
    <m/>
    <x v="1"/>
    <m/>
    <m/>
    <x v="1"/>
    <m/>
    <m/>
    <x v="1"/>
    <m/>
    <m/>
    <m/>
    <m/>
    <m/>
    <m/>
    <m/>
    <s v="Agree"/>
    <m/>
    <m/>
    <s v="Undecided"/>
    <m/>
    <m/>
    <s v="Agree"/>
    <m/>
    <m/>
    <s v="Undecided"/>
    <m/>
    <m/>
    <s v="Agree"/>
    <m/>
    <m/>
    <s v="Strongly agree"/>
    <m/>
    <m/>
    <s v="Agree"/>
    <m/>
    <m/>
    <x v="1"/>
    <m/>
    <m/>
    <s v="Master’s degree"/>
    <m/>
    <m/>
    <s v="IT (Information Technology)"/>
    <m/>
    <m/>
    <m/>
    <m/>
    <m/>
    <s v="Manager"/>
    <m/>
    <m/>
    <m/>
    <m/>
    <m/>
  </r>
  <r>
    <n v="205"/>
    <d v="2020-04-16T22:41:47"/>
    <d v="2020-04-16T22:46:15"/>
    <s v="anonymous"/>
    <m/>
    <m/>
    <m/>
    <m/>
    <x v="0"/>
    <m/>
    <m/>
    <x v="1"/>
    <m/>
    <m/>
    <x v="12"/>
    <m/>
    <m/>
    <x v="0"/>
    <m/>
    <m/>
    <x v="0"/>
    <m/>
    <m/>
    <x v="0"/>
    <m/>
    <m/>
    <x v="0"/>
    <m/>
    <m/>
    <s v="Password protection;Automatic screen lock;Hard disk encryption;Antivirus software installed;Antispam software installed;"/>
    <m/>
    <m/>
    <s v="Using VPN "/>
    <m/>
    <m/>
    <m/>
    <m/>
    <m/>
    <s v="No"/>
    <m/>
    <m/>
    <m/>
    <m/>
    <m/>
    <x v="1"/>
    <m/>
    <m/>
    <x v="1"/>
    <m/>
    <m/>
    <x v="1"/>
    <m/>
    <m/>
    <m/>
    <m/>
    <m/>
    <m/>
    <m/>
    <s v="Agree"/>
    <m/>
    <m/>
    <s v="Undecided"/>
    <m/>
    <m/>
    <s v="Agree"/>
    <m/>
    <m/>
    <s v="Agree"/>
    <m/>
    <m/>
    <s v="Agree"/>
    <m/>
    <m/>
    <s v="Agree"/>
    <m/>
    <m/>
    <s v="Agree"/>
    <m/>
    <m/>
    <x v="2"/>
    <m/>
    <m/>
    <s v="Doctorate degree"/>
    <m/>
    <m/>
    <s v="IT (Information Technology)"/>
    <m/>
    <m/>
    <m/>
    <m/>
    <m/>
    <s v="IT professional"/>
    <m/>
    <m/>
    <m/>
    <m/>
    <m/>
  </r>
  <r>
    <n v="206"/>
    <d v="2020-04-16T22:52:01"/>
    <d v="2020-04-16T22:55:15"/>
    <s v="anonymous"/>
    <m/>
    <m/>
    <m/>
    <m/>
    <x v="0"/>
    <m/>
    <m/>
    <x v="0"/>
    <m/>
    <m/>
    <x v="0"/>
    <m/>
    <m/>
    <x v="0"/>
    <m/>
    <m/>
    <x v="0"/>
    <m/>
    <m/>
    <x v="0"/>
    <m/>
    <m/>
    <x v="1"/>
    <m/>
    <m/>
    <s v="Password protection;Automatic screen lock;Hard disk encryption;"/>
    <m/>
    <m/>
    <s v="Using VPN "/>
    <m/>
    <m/>
    <m/>
    <m/>
    <m/>
    <s v="No"/>
    <m/>
    <m/>
    <m/>
    <m/>
    <m/>
    <x v="0"/>
    <m/>
    <m/>
    <x v="2"/>
    <m/>
    <m/>
    <x v="1"/>
    <m/>
    <m/>
    <m/>
    <m/>
    <m/>
    <m/>
    <m/>
    <s v="Strongly agree"/>
    <m/>
    <m/>
    <s v="Strongly agree"/>
    <m/>
    <m/>
    <s v="Strongly agree"/>
    <m/>
    <m/>
    <s v="Strongly agree"/>
    <m/>
    <m/>
    <s v="Strongly agree"/>
    <m/>
    <m/>
    <s v="Strongly agree"/>
    <m/>
    <m/>
    <s v="Strongly agree"/>
    <m/>
    <m/>
    <x v="1"/>
    <m/>
    <m/>
    <s v="Master’s degree"/>
    <m/>
    <m/>
    <s v="Transport"/>
    <m/>
    <m/>
    <m/>
    <m/>
    <m/>
    <s v="IT professional"/>
    <m/>
    <m/>
    <m/>
    <m/>
    <m/>
  </r>
  <r>
    <n v="207"/>
    <d v="2020-04-16T23:26:26"/>
    <d v="2020-04-16T23:31:06"/>
    <s v="anonymous"/>
    <m/>
    <m/>
    <m/>
    <m/>
    <x v="1"/>
    <m/>
    <m/>
    <x v="1"/>
    <m/>
    <m/>
    <x v="0"/>
    <m/>
    <m/>
    <x v="0"/>
    <m/>
    <m/>
    <x v="0"/>
    <m/>
    <m/>
    <x v="0"/>
    <m/>
    <m/>
    <x v="1"/>
    <m/>
    <m/>
    <s v="Password protection;Automatic screen lock;Hard disk encryption;Antivirus software installed;"/>
    <m/>
    <m/>
    <s v="Using VPN "/>
    <m/>
    <m/>
    <m/>
    <m/>
    <m/>
    <s v="No"/>
    <m/>
    <m/>
    <m/>
    <m/>
    <m/>
    <x v="0"/>
    <m/>
    <m/>
    <x v="15"/>
    <m/>
    <m/>
    <x v="1"/>
    <m/>
    <m/>
    <m/>
    <m/>
    <m/>
    <m/>
    <m/>
    <s v="Undecided"/>
    <m/>
    <m/>
    <s v="Undecided"/>
    <m/>
    <m/>
    <s v="Undecided"/>
    <m/>
    <m/>
    <s v="Undecided"/>
    <m/>
    <m/>
    <s v="Undecided"/>
    <m/>
    <m/>
    <s v="Agree"/>
    <m/>
    <m/>
    <s v="Agree"/>
    <m/>
    <m/>
    <x v="1"/>
    <m/>
    <m/>
    <s v="Master’s degree"/>
    <m/>
    <m/>
    <s v="Telecommunications"/>
    <m/>
    <m/>
    <m/>
    <m/>
    <m/>
    <s v="Manager"/>
    <m/>
    <m/>
    <m/>
    <m/>
    <m/>
  </r>
  <r>
    <n v="208"/>
    <d v="2020-04-17T00:12:41"/>
    <d v="2020-04-17T00:16:31"/>
    <s v="anonymous"/>
    <m/>
    <m/>
    <m/>
    <m/>
    <x v="0"/>
    <m/>
    <m/>
    <x v="1"/>
    <m/>
    <m/>
    <x v="0"/>
    <m/>
    <m/>
    <x v="0"/>
    <m/>
    <m/>
    <x v="0"/>
    <m/>
    <m/>
    <x v="0"/>
    <m/>
    <m/>
    <x v="0"/>
    <m/>
    <m/>
    <s v="Hard disk encryption;Antivirus software installed;Antispam software installed;"/>
    <m/>
    <m/>
    <s v="Using VPN "/>
    <m/>
    <m/>
    <m/>
    <m/>
    <m/>
    <s v="No"/>
    <m/>
    <m/>
    <m/>
    <m/>
    <m/>
    <x v="0"/>
    <m/>
    <m/>
    <x v="32"/>
    <m/>
    <m/>
    <x v="1"/>
    <m/>
    <m/>
    <m/>
    <m/>
    <m/>
    <m/>
    <m/>
    <s v="Agree"/>
    <m/>
    <m/>
    <s v="Agree"/>
    <m/>
    <m/>
    <s v="Agree"/>
    <m/>
    <m/>
    <s v="Agree"/>
    <m/>
    <m/>
    <s v="Agree"/>
    <m/>
    <m/>
    <s v="Strongly agree"/>
    <m/>
    <m/>
    <s v="Strongly agree"/>
    <m/>
    <m/>
    <x v="2"/>
    <m/>
    <m/>
    <s v="Master’s degree"/>
    <m/>
    <m/>
    <s v="Telecommunications"/>
    <m/>
    <m/>
    <m/>
    <m/>
    <m/>
    <s v="IT professional"/>
    <m/>
    <m/>
    <m/>
    <m/>
    <m/>
  </r>
  <r>
    <n v="209"/>
    <d v="2020-04-17T02:30:19"/>
    <d v="2020-04-17T02:35:01"/>
    <s v="anonymous"/>
    <m/>
    <m/>
    <m/>
    <m/>
    <x v="0"/>
    <m/>
    <m/>
    <x v="1"/>
    <m/>
    <m/>
    <x v="0"/>
    <m/>
    <m/>
    <x v="1"/>
    <m/>
    <m/>
    <x v="0"/>
    <m/>
    <m/>
    <x v="0"/>
    <m/>
    <m/>
    <x v="0"/>
    <m/>
    <m/>
    <s v="Password protection;Two-factor authentica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x v="0"/>
    <m/>
    <m/>
    <x v="32"/>
    <m/>
    <m/>
    <x v="15"/>
    <m/>
    <m/>
    <m/>
    <m/>
    <m/>
    <m/>
    <m/>
    <s v="Strongly agree"/>
    <m/>
    <m/>
    <s v="Strongly agree"/>
    <m/>
    <m/>
    <s v="Strongly agree"/>
    <m/>
    <m/>
    <s v="Strongly agree"/>
    <m/>
    <m/>
    <s v="Agree"/>
    <m/>
    <m/>
    <s v="Agree"/>
    <m/>
    <m/>
    <s v="Strongly agree"/>
    <m/>
    <m/>
    <x v="2"/>
    <m/>
    <m/>
    <s v="Professional degree"/>
    <m/>
    <m/>
    <s v="Telecommunications"/>
    <m/>
    <m/>
    <m/>
    <m/>
    <m/>
    <s v="Security professional"/>
    <m/>
    <m/>
    <m/>
    <m/>
    <m/>
  </r>
  <r>
    <n v="210"/>
    <d v="2020-04-17T08:47:32"/>
    <d v="2020-04-17T08:58:35"/>
    <s v="anonymous"/>
    <m/>
    <m/>
    <m/>
    <m/>
    <x v="1"/>
    <m/>
    <m/>
    <x v="0"/>
    <m/>
    <m/>
    <x v="0"/>
    <m/>
    <m/>
    <x v="2"/>
    <m/>
    <m/>
    <x v="0"/>
    <m/>
    <m/>
    <x v="1"/>
    <m/>
    <m/>
    <x v="2"/>
    <m/>
    <m/>
    <s v="Password protection;Two-factor authentication;Automatic screen lock;Hard disk encryption;Antivirus software installed;Antispam software installed;"/>
    <m/>
    <m/>
    <s v="Using VPN "/>
    <m/>
    <m/>
    <m/>
    <m/>
    <m/>
    <s v="No"/>
    <m/>
    <m/>
    <m/>
    <m/>
    <m/>
    <x v="1"/>
    <m/>
    <m/>
    <x v="1"/>
    <m/>
    <m/>
    <x v="2"/>
    <m/>
    <m/>
    <m/>
    <m/>
    <m/>
    <m/>
    <m/>
    <s v="Strongly disagree"/>
    <m/>
    <m/>
    <s v="Disagree"/>
    <m/>
    <m/>
    <s v="Disagree"/>
    <m/>
    <m/>
    <s v="Strongly agree"/>
    <m/>
    <m/>
    <s v="Strongly agree"/>
    <m/>
    <m/>
    <s v="Agree"/>
    <m/>
    <m/>
    <s v="Strongly agree"/>
    <m/>
    <m/>
    <x v="2"/>
    <m/>
    <m/>
    <s v="Bachelor’s degree"/>
    <m/>
    <m/>
    <s v="EPES (Electrical Power &amp; Energy Systems)"/>
    <m/>
    <m/>
    <m/>
    <m/>
    <m/>
    <s v="IT professional"/>
    <m/>
    <m/>
    <m/>
    <m/>
    <m/>
  </r>
  <r>
    <n v="211"/>
    <d v="2020-04-17T10:44:08"/>
    <d v="2020-04-17T10:48:06"/>
    <s v="anonymous"/>
    <m/>
    <m/>
    <m/>
    <m/>
    <x v="1"/>
    <m/>
    <m/>
    <x v="1"/>
    <m/>
    <m/>
    <x v="0"/>
    <m/>
    <m/>
    <x v="0"/>
    <m/>
    <m/>
    <x v="0"/>
    <m/>
    <m/>
    <x v="0"/>
    <m/>
    <m/>
    <x v="3"/>
    <m/>
    <m/>
    <s v="Password protection;Two-factor authentication;Antivirus software installed;"/>
    <m/>
    <m/>
    <s v="Using VPN "/>
    <m/>
    <m/>
    <m/>
    <m/>
    <m/>
    <s v="No"/>
    <m/>
    <m/>
    <m/>
    <m/>
    <m/>
    <x v="0"/>
    <m/>
    <m/>
    <x v="11"/>
    <m/>
    <m/>
    <x v="1"/>
    <m/>
    <m/>
    <m/>
    <m/>
    <m/>
    <m/>
    <m/>
    <s v="Disagree"/>
    <m/>
    <m/>
    <s v="Disagree"/>
    <m/>
    <m/>
    <s v="Agree"/>
    <m/>
    <m/>
    <s v="Agree"/>
    <m/>
    <m/>
    <s v="Agree"/>
    <m/>
    <m/>
    <s v="Agree"/>
    <m/>
    <m/>
    <s v="Agree"/>
    <m/>
    <m/>
    <x v="1"/>
    <m/>
    <m/>
    <s v="Master’s degree"/>
    <m/>
    <m/>
    <s v="Telecommunications"/>
    <m/>
    <m/>
    <m/>
    <m/>
    <m/>
    <s v="Other"/>
    <m/>
    <m/>
    <m/>
    <m/>
    <m/>
  </r>
  <r>
    <n v="212"/>
    <d v="2020-04-17T15:10:27"/>
    <d v="2020-04-17T15:21:59"/>
    <s v="anonymous"/>
    <m/>
    <m/>
    <m/>
    <m/>
    <x v="1"/>
    <m/>
    <m/>
    <x v="0"/>
    <m/>
    <m/>
    <x v="0"/>
    <m/>
    <m/>
    <x v="0"/>
    <m/>
    <m/>
    <x v="0"/>
    <m/>
    <m/>
    <x v="1"/>
    <m/>
    <m/>
    <x v="2"/>
    <m/>
    <m/>
    <s v="Password protection;"/>
    <m/>
    <m/>
    <s v="Using VPN "/>
    <m/>
    <m/>
    <m/>
    <m/>
    <m/>
    <s v="No"/>
    <m/>
    <m/>
    <m/>
    <m/>
    <m/>
    <x v="0"/>
    <m/>
    <m/>
    <x v="33"/>
    <m/>
    <m/>
    <x v="1"/>
    <m/>
    <m/>
    <m/>
    <m/>
    <m/>
    <m/>
    <m/>
    <s v="Agree"/>
    <m/>
    <m/>
    <s v="Agree"/>
    <m/>
    <m/>
    <s v="Strongly agree"/>
    <m/>
    <m/>
    <s v="Strongly agree"/>
    <m/>
    <m/>
    <s v="Disagree"/>
    <m/>
    <m/>
    <s v="Strongly agree"/>
    <m/>
    <m/>
    <s v="Agree"/>
    <m/>
    <m/>
    <x v="2"/>
    <m/>
    <m/>
    <s v="Master’s degree"/>
    <m/>
    <m/>
    <s v="EPES (Electrical Power &amp; Energy Systems)"/>
    <m/>
    <m/>
    <m/>
    <m/>
    <m/>
    <s v="Manager"/>
    <m/>
    <m/>
    <m/>
    <m/>
    <m/>
  </r>
  <r>
    <n v="213"/>
    <d v="2020-04-17T15:31:58"/>
    <d v="2020-04-17T15:37:15"/>
    <s v="anonymous"/>
    <m/>
    <m/>
    <m/>
    <m/>
    <x v="1"/>
    <m/>
    <m/>
    <x v="0"/>
    <m/>
    <m/>
    <x v="0"/>
    <m/>
    <m/>
    <x v="0"/>
    <m/>
    <m/>
    <x v="0"/>
    <m/>
    <m/>
    <x v="0"/>
    <m/>
    <m/>
    <x v="0"/>
    <m/>
    <m/>
    <s v="Password protection;Automatic screen lock;Antivirus software installed;Antispam software installed;"/>
    <m/>
    <m/>
    <s v="Using VPN "/>
    <m/>
    <m/>
    <m/>
    <m/>
    <m/>
    <s v="No"/>
    <m/>
    <m/>
    <m/>
    <m/>
    <m/>
    <x v="1"/>
    <m/>
    <m/>
    <x v="1"/>
    <m/>
    <m/>
    <x v="1"/>
    <m/>
    <m/>
    <m/>
    <m/>
    <m/>
    <m/>
    <m/>
    <s v="Agree"/>
    <m/>
    <m/>
    <s v="Undecided"/>
    <m/>
    <m/>
    <s v="Disagree"/>
    <m/>
    <m/>
    <s v="Undecided"/>
    <m/>
    <m/>
    <s v="Undecided"/>
    <m/>
    <m/>
    <s v="Undecided"/>
    <m/>
    <m/>
    <s v="Agree"/>
    <m/>
    <m/>
    <x v="2"/>
    <m/>
    <m/>
    <s v="Master’s degree"/>
    <m/>
    <m/>
    <s v="Telecommunications"/>
    <m/>
    <m/>
    <m/>
    <m/>
    <m/>
    <s v="IT professional"/>
    <m/>
    <m/>
    <m/>
    <m/>
    <m/>
  </r>
  <r>
    <n v="214"/>
    <d v="2020-04-17T15:39:02"/>
    <d v="2020-04-17T15:42:12"/>
    <s v="anonymous"/>
    <m/>
    <m/>
    <m/>
    <m/>
    <x v="0"/>
    <m/>
    <m/>
    <x v="0"/>
    <m/>
    <m/>
    <x v="0"/>
    <m/>
    <m/>
    <x v="0"/>
    <m/>
    <m/>
    <x v="0"/>
    <m/>
    <m/>
    <x v="1"/>
    <m/>
    <m/>
    <x v="2"/>
    <m/>
    <m/>
    <s v="Password protection;Two-factor authentication;Antivirus software installed;Antispam software installed;"/>
    <m/>
    <m/>
    <s v="Other"/>
    <m/>
    <m/>
    <s v="remote desktop"/>
    <m/>
    <m/>
    <s v="No"/>
    <m/>
    <m/>
    <m/>
    <m/>
    <m/>
    <x v="1"/>
    <m/>
    <m/>
    <x v="1"/>
    <m/>
    <m/>
    <x v="10"/>
    <m/>
    <m/>
    <m/>
    <m/>
    <m/>
    <m/>
    <m/>
    <s v="Undecided"/>
    <m/>
    <m/>
    <s v="Undecided"/>
    <m/>
    <m/>
    <s v="Agree"/>
    <m/>
    <m/>
    <s v="Strongly agree"/>
    <m/>
    <m/>
    <s v="Agree"/>
    <m/>
    <m/>
    <s v="Agree"/>
    <m/>
    <m/>
    <s v="Agree"/>
    <m/>
    <m/>
    <x v="1"/>
    <m/>
    <m/>
    <s v="Doctorate degree"/>
    <m/>
    <m/>
    <s v="Education &amp; Research"/>
    <m/>
    <m/>
    <m/>
    <m/>
    <m/>
    <s v="Researcher"/>
    <m/>
    <m/>
    <m/>
    <m/>
    <m/>
  </r>
  <r>
    <n v="215"/>
    <d v="2020-04-17T16:00:49"/>
    <d v="2020-04-17T16:09:52"/>
    <s v="anonymous"/>
    <m/>
    <m/>
    <m/>
    <m/>
    <x v="0"/>
    <m/>
    <m/>
    <x v="0"/>
    <m/>
    <m/>
    <x v="0"/>
    <m/>
    <m/>
    <x v="0"/>
    <m/>
    <m/>
    <x v="0"/>
    <m/>
    <m/>
    <x v="0"/>
    <m/>
    <m/>
    <x v="3"/>
    <m/>
    <m/>
    <s v="Password protection;Automatic screen lock;Hard disk encryption;Antivirus software installed;"/>
    <m/>
    <m/>
    <s v="Using VPN "/>
    <m/>
    <m/>
    <m/>
    <m/>
    <m/>
    <s v="No"/>
    <m/>
    <m/>
    <m/>
    <m/>
    <m/>
    <x v="1"/>
    <m/>
    <m/>
    <x v="1"/>
    <m/>
    <m/>
    <x v="2"/>
    <m/>
    <m/>
    <m/>
    <m/>
    <m/>
    <m/>
    <m/>
    <s v="Agree"/>
    <m/>
    <m/>
    <s v="Undecided"/>
    <m/>
    <m/>
    <s v="Undecided"/>
    <m/>
    <m/>
    <s v="Agree"/>
    <m/>
    <m/>
    <s v="Strongly agree"/>
    <m/>
    <m/>
    <s v="Strongly agree"/>
    <m/>
    <m/>
    <s v="Agree"/>
    <m/>
    <m/>
    <x v="0"/>
    <m/>
    <m/>
    <s v="Doctorate degree"/>
    <m/>
    <m/>
    <s v="EPES (Electrical Power &amp; Energy Systems)"/>
    <m/>
    <m/>
    <m/>
    <m/>
    <m/>
    <s v="Researcher"/>
    <m/>
    <m/>
    <m/>
    <m/>
    <m/>
  </r>
  <r>
    <n v="216"/>
    <d v="2020-04-21T11:34:44"/>
    <d v="2020-04-21T11:37:01"/>
    <s v="anonymous"/>
    <m/>
    <m/>
    <m/>
    <m/>
    <x v="1"/>
    <m/>
    <m/>
    <x v="1"/>
    <m/>
    <m/>
    <x v="0"/>
    <m/>
    <m/>
    <x v="0"/>
    <m/>
    <m/>
    <x v="0"/>
    <m/>
    <m/>
    <x v="0"/>
    <m/>
    <m/>
    <x v="0"/>
    <m/>
    <m/>
    <s v="Password protection;"/>
    <m/>
    <m/>
    <s v="Using VPN "/>
    <m/>
    <m/>
    <m/>
    <m/>
    <m/>
    <s v="No"/>
    <m/>
    <m/>
    <m/>
    <m/>
    <m/>
    <x v="0"/>
    <m/>
    <m/>
    <x v="14"/>
    <m/>
    <m/>
    <x v="1"/>
    <m/>
    <m/>
    <m/>
    <m/>
    <m/>
    <m/>
    <m/>
    <s v="Strongly disagree"/>
    <m/>
    <m/>
    <s v="Strongly disagree"/>
    <m/>
    <m/>
    <s v="Undecided"/>
    <m/>
    <m/>
    <s v="Agree"/>
    <m/>
    <m/>
    <s v="Disagree"/>
    <m/>
    <m/>
    <s v="Agree"/>
    <m/>
    <m/>
    <s v="Undecided"/>
    <m/>
    <m/>
    <x v="3"/>
    <m/>
    <m/>
    <s v="Bachelor’s degree"/>
    <m/>
    <m/>
    <s v="Transport"/>
    <m/>
    <m/>
    <m/>
    <m/>
    <m/>
    <s v="Other"/>
    <m/>
    <m/>
    <m/>
    <m/>
    <m/>
  </r>
  <r>
    <n v="217"/>
    <d v="2020-04-22T13:11:12"/>
    <d v="2020-04-22T13:17:34"/>
    <s v="anonymous"/>
    <m/>
    <m/>
    <m/>
    <m/>
    <x v="0"/>
    <m/>
    <m/>
    <x v="1"/>
    <m/>
    <m/>
    <x v="12"/>
    <m/>
    <m/>
    <x v="0"/>
    <m/>
    <m/>
    <x v="1"/>
    <m/>
    <m/>
    <x v="0"/>
    <m/>
    <m/>
    <x v="1"/>
    <m/>
    <m/>
    <s v="Password protection;Automatic screen lock;"/>
    <m/>
    <m/>
    <s v="Using VPN "/>
    <m/>
    <m/>
    <m/>
    <m/>
    <m/>
    <s v="Yes"/>
    <m/>
    <m/>
    <s v="Nothing of the above;"/>
    <m/>
    <m/>
    <x v="0"/>
    <m/>
    <m/>
    <x v="15"/>
    <m/>
    <m/>
    <x v="2"/>
    <m/>
    <m/>
    <m/>
    <m/>
    <m/>
    <m/>
    <m/>
    <s v="Agree"/>
    <m/>
    <m/>
    <s v="Agree"/>
    <m/>
    <m/>
    <s v="Strongly agree"/>
    <m/>
    <m/>
    <s v="Strongly agree"/>
    <m/>
    <m/>
    <s v="Strongly agree"/>
    <m/>
    <m/>
    <s v="Disagree"/>
    <m/>
    <m/>
    <s v="Agree"/>
    <m/>
    <m/>
    <x v="1"/>
    <m/>
    <m/>
    <s v="Some college credit, no degree"/>
    <m/>
    <m/>
    <s v="EPES (Electrical Power &amp; Energy Systems)"/>
    <m/>
    <m/>
    <m/>
    <m/>
    <m/>
    <s v="IT professional"/>
    <m/>
    <m/>
    <m/>
    <m/>
    <m/>
  </r>
  <r>
    <n v="218"/>
    <d v="2020-04-22T13:19:23"/>
    <d v="2020-04-22T13:21:22"/>
    <s v="anonymous"/>
    <m/>
    <m/>
    <m/>
    <m/>
    <x v="1"/>
    <m/>
    <m/>
    <x v="0"/>
    <m/>
    <m/>
    <x v="0"/>
    <m/>
    <m/>
    <x v="0"/>
    <m/>
    <m/>
    <x v="0"/>
    <m/>
    <m/>
    <x v="1"/>
    <m/>
    <m/>
    <x v="2"/>
    <m/>
    <m/>
    <s v="Two-factor authentication;Automatic screen lock;Antivirus software installed;"/>
    <m/>
    <m/>
    <s v="Using VPN "/>
    <m/>
    <m/>
    <m/>
    <m/>
    <m/>
    <s v="Yes"/>
    <m/>
    <m/>
    <s v="Instructions provided via email;"/>
    <m/>
    <m/>
    <x v="0"/>
    <m/>
    <m/>
    <x v="31"/>
    <m/>
    <m/>
    <x v="1"/>
    <m/>
    <m/>
    <m/>
    <m/>
    <m/>
    <m/>
    <m/>
    <s v="Agree"/>
    <m/>
    <m/>
    <s v="Agree"/>
    <m/>
    <m/>
    <s v="Agree"/>
    <m/>
    <m/>
    <s v="Undecided"/>
    <m/>
    <m/>
    <s v="Agree"/>
    <m/>
    <m/>
    <s v="Agree"/>
    <m/>
    <m/>
    <s v="Undecided"/>
    <m/>
    <m/>
    <x v="4"/>
    <m/>
    <m/>
    <s v="Bachelor’s degree"/>
    <m/>
    <m/>
    <s v="Transport"/>
    <m/>
    <m/>
    <m/>
    <m/>
    <m/>
    <s v="Manager"/>
    <m/>
    <m/>
    <m/>
    <m/>
    <m/>
  </r>
  <r>
    <n v="219"/>
    <d v="2020-04-22T21:15:57"/>
    <d v="2020-04-22T21:30:20"/>
    <s v="anonymous"/>
    <m/>
    <m/>
    <m/>
    <m/>
    <x v="0"/>
    <m/>
    <m/>
    <x v="1"/>
    <m/>
    <m/>
    <x v="62"/>
    <m/>
    <m/>
    <x v="1"/>
    <m/>
    <m/>
    <x v="0"/>
    <m/>
    <m/>
    <x v="1"/>
    <m/>
    <m/>
    <x v="2"/>
    <m/>
    <m/>
    <s v="Password protection;Automatic screen lock;Antivirus software installed;"/>
    <m/>
    <m/>
    <s v="Using VPN "/>
    <m/>
    <m/>
    <m/>
    <m/>
    <m/>
    <s v="Yes"/>
    <m/>
    <m/>
    <s v="Instructions available to the corporate portal or website;Instructions provided via email;"/>
    <m/>
    <m/>
    <x v="0"/>
    <m/>
    <m/>
    <x v="10"/>
    <m/>
    <m/>
    <x v="1"/>
    <m/>
    <m/>
    <m/>
    <m/>
    <m/>
    <m/>
    <m/>
    <s v="Disagree"/>
    <m/>
    <m/>
    <s v="Agree"/>
    <m/>
    <m/>
    <s v="Disagree"/>
    <m/>
    <m/>
    <s v="Agree"/>
    <m/>
    <m/>
    <s v="Agree"/>
    <m/>
    <m/>
    <s v="Agree"/>
    <m/>
    <m/>
    <s v="Agree"/>
    <m/>
    <m/>
    <x v="1"/>
    <m/>
    <m/>
    <s v="Doctorate degree"/>
    <m/>
    <m/>
    <s v="Education &amp; Research"/>
    <m/>
    <m/>
    <m/>
    <m/>
    <m/>
    <s v="Researcher"/>
    <m/>
    <m/>
    <m/>
    <m/>
    <m/>
  </r>
  <r>
    <n v="220"/>
    <d v="2020-04-22T22:34:37"/>
    <d v="2020-04-22T22:37:01"/>
    <s v="anonymous"/>
    <m/>
    <m/>
    <m/>
    <m/>
    <x v="0"/>
    <m/>
    <m/>
    <x v="0"/>
    <m/>
    <m/>
    <x v="0"/>
    <m/>
    <m/>
    <x v="1"/>
    <m/>
    <m/>
    <x v="0"/>
    <m/>
    <m/>
    <x v="1"/>
    <m/>
    <m/>
    <x v="2"/>
    <m/>
    <m/>
    <s v="Password protection;Hard disk encryption;"/>
    <m/>
    <m/>
    <s v="No Access"/>
    <m/>
    <m/>
    <m/>
    <m/>
    <m/>
    <s v="No"/>
    <m/>
    <m/>
    <m/>
    <m/>
    <m/>
    <x v="1"/>
    <m/>
    <m/>
    <x v="1"/>
    <m/>
    <m/>
    <x v="1"/>
    <m/>
    <m/>
    <m/>
    <m/>
    <m/>
    <m/>
    <m/>
    <s v="Disagree"/>
    <m/>
    <m/>
    <s v="Disagree"/>
    <m/>
    <m/>
    <s v="Disagree"/>
    <m/>
    <m/>
    <s v="Disagree"/>
    <m/>
    <m/>
    <s v="Strongly disagree"/>
    <m/>
    <m/>
    <s v="Strongly disagree"/>
    <m/>
    <m/>
    <s v="Disagree"/>
    <m/>
    <m/>
    <x v="0"/>
    <m/>
    <m/>
    <s v="Professional degree"/>
    <m/>
    <m/>
    <s v="Public Sector"/>
    <m/>
    <m/>
    <m/>
    <m/>
    <m/>
    <s v="Other"/>
    <m/>
    <m/>
    <m/>
    <m/>
    <m/>
  </r>
  <r>
    <n v="221"/>
    <d v="2020-04-23T08:06:54"/>
    <d v="2020-04-23T08:10:22"/>
    <s v="anonymous"/>
    <m/>
    <m/>
    <m/>
    <m/>
    <x v="0"/>
    <m/>
    <m/>
    <x v="1"/>
    <m/>
    <m/>
    <x v="63"/>
    <m/>
    <m/>
    <x v="1"/>
    <m/>
    <m/>
    <x v="0"/>
    <m/>
    <m/>
    <x v="0"/>
    <m/>
    <m/>
    <x v="3"/>
    <m/>
    <m/>
    <s v="Password protection;Two-factor authentication;Automatic screen lock;Hard disk encryption;Antivirus software installed;Antispam software installed;"/>
    <m/>
    <m/>
    <s v="Using VPN "/>
    <m/>
    <m/>
    <m/>
    <m/>
    <m/>
    <s v="No"/>
    <m/>
    <m/>
    <m/>
    <m/>
    <m/>
    <x v="0"/>
    <m/>
    <m/>
    <x v="34"/>
    <m/>
    <m/>
    <x v="1"/>
    <m/>
    <m/>
    <m/>
    <m/>
    <m/>
    <m/>
    <m/>
    <s v="Undecided"/>
    <m/>
    <m/>
    <s v="Undecided"/>
    <m/>
    <m/>
    <s v="Undecided"/>
    <m/>
    <m/>
    <s v="Agree"/>
    <m/>
    <m/>
    <s v="Strongly agree"/>
    <m/>
    <m/>
    <s v="Undecided"/>
    <m/>
    <m/>
    <s v="Strongly agree"/>
    <m/>
    <m/>
    <x v="0"/>
    <m/>
    <m/>
    <s v="Master’s degree"/>
    <m/>
    <m/>
    <s v="Other"/>
    <m/>
    <m/>
    <s v="Professional Services"/>
    <m/>
    <m/>
    <s v="Manager"/>
    <m/>
    <m/>
    <m/>
    <m/>
    <m/>
  </r>
  <r>
    <n v="222"/>
    <d v="2020-04-23T09:09:09"/>
    <d v="2020-04-23T09:14:22"/>
    <s v="anonymous"/>
    <m/>
    <m/>
    <m/>
    <m/>
    <x v="0"/>
    <m/>
    <m/>
    <x v="1"/>
    <m/>
    <m/>
    <x v="64"/>
    <m/>
    <m/>
    <x v="0"/>
    <m/>
    <m/>
    <x v="0"/>
    <m/>
    <m/>
    <x v="1"/>
    <m/>
    <m/>
    <x v="2"/>
    <m/>
    <m/>
    <s v="Password protection;Automatic screen lock;Hard disk encryption;"/>
    <m/>
    <m/>
    <s v="Using VPN "/>
    <m/>
    <m/>
    <m/>
    <m/>
    <m/>
    <s v="No"/>
    <m/>
    <m/>
    <m/>
    <m/>
    <m/>
    <x v="1"/>
    <m/>
    <m/>
    <x v="1"/>
    <m/>
    <m/>
    <x v="1"/>
    <m/>
    <m/>
    <m/>
    <m/>
    <m/>
    <m/>
    <m/>
    <s v="Disagree"/>
    <m/>
    <m/>
    <s v="Disagree"/>
    <m/>
    <m/>
    <s v="Disagree"/>
    <m/>
    <m/>
    <s v="Agree"/>
    <m/>
    <m/>
    <s v="Undecided"/>
    <m/>
    <m/>
    <s v="Undecided"/>
    <m/>
    <m/>
    <s v="Agree"/>
    <m/>
    <m/>
    <x v="0"/>
    <m/>
    <m/>
    <s v="Master’s degree"/>
    <m/>
    <m/>
    <s v="Education &amp; Research"/>
    <m/>
    <m/>
    <m/>
    <m/>
    <m/>
    <s v="Researcher"/>
    <m/>
    <m/>
    <m/>
    <m/>
    <m/>
  </r>
  <r>
    <n v="223"/>
    <d v="2020-04-23T09:47:35"/>
    <d v="2020-04-23T09:51:02"/>
    <s v="anonymous"/>
    <m/>
    <m/>
    <m/>
    <m/>
    <x v="0"/>
    <m/>
    <m/>
    <x v="0"/>
    <m/>
    <m/>
    <x v="0"/>
    <m/>
    <m/>
    <x v="0"/>
    <m/>
    <m/>
    <x v="0"/>
    <m/>
    <m/>
    <x v="1"/>
    <m/>
    <m/>
    <x v="2"/>
    <m/>
    <m/>
    <s v="Password protection;Automatic screen lock;Antivirus software installed;Antispam software installed;"/>
    <m/>
    <m/>
    <s v="Using VPN "/>
    <m/>
    <m/>
    <m/>
    <m/>
    <m/>
    <s v="Yes"/>
    <m/>
    <m/>
    <s v="Instructions available to the corporate portal or website;"/>
    <m/>
    <m/>
    <x v="0"/>
    <m/>
    <m/>
    <x v="16"/>
    <m/>
    <m/>
    <x v="1"/>
    <m/>
    <m/>
    <m/>
    <m/>
    <m/>
    <m/>
    <m/>
    <s v="Undecided"/>
    <m/>
    <m/>
    <s v="Disagree"/>
    <m/>
    <m/>
    <s v="Strongly disagree"/>
    <m/>
    <m/>
    <s v="Undecided"/>
    <m/>
    <m/>
    <s v="Disagree"/>
    <m/>
    <m/>
    <s v="Undecided"/>
    <m/>
    <m/>
    <s v="Disagree"/>
    <m/>
    <m/>
    <x v="2"/>
    <m/>
    <m/>
    <s v="Doctorate degree"/>
    <m/>
    <m/>
    <s v="Public Sector"/>
    <m/>
    <m/>
    <m/>
    <m/>
    <m/>
    <s v="Researcher"/>
    <m/>
    <m/>
    <m/>
    <m/>
    <m/>
  </r>
  <r>
    <n v="224"/>
    <d v="2020-04-23T09:11:24"/>
    <d v="2020-04-23T10:38:36"/>
    <s v="anonymous"/>
    <m/>
    <m/>
    <m/>
    <m/>
    <x v="0"/>
    <m/>
    <m/>
    <x v="0"/>
    <m/>
    <m/>
    <x v="0"/>
    <m/>
    <m/>
    <x v="5"/>
    <m/>
    <m/>
    <x v="0"/>
    <m/>
    <m/>
    <x v="0"/>
    <m/>
    <m/>
    <x v="3"/>
    <m/>
    <m/>
    <s v="Password protection;Automatic screen lock;Hard disk encryption;Antivirus software installed;"/>
    <m/>
    <m/>
    <s v="Using VPN "/>
    <m/>
    <m/>
    <m/>
    <m/>
    <m/>
    <s v="No"/>
    <m/>
    <m/>
    <m/>
    <m/>
    <m/>
    <x v="1"/>
    <m/>
    <m/>
    <x v="1"/>
    <m/>
    <m/>
    <x v="15"/>
    <m/>
    <m/>
    <s v="9 year old trojan on a personal backup disk"/>
    <m/>
    <m/>
    <m/>
    <m/>
    <s v="Agree"/>
    <m/>
    <m/>
    <s v="Disagree"/>
    <m/>
    <m/>
    <s v="Undecided"/>
    <m/>
    <m/>
    <s v="Strongly agree"/>
    <m/>
    <m/>
    <s v="Agree"/>
    <m/>
    <m/>
    <s v="Agree"/>
    <m/>
    <m/>
    <s v="Agree"/>
    <m/>
    <m/>
    <x v="1"/>
    <m/>
    <m/>
    <s v="Professional degree"/>
    <m/>
    <m/>
    <s v="Other"/>
    <m/>
    <m/>
    <s v="Legal"/>
    <m/>
    <m/>
    <s v="Manager"/>
    <m/>
    <m/>
    <m/>
    <m/>
    <m/>
  </r>
  <r>
    <n v="225"/>
    <d v="2020-04-23T10:51:30"/>
    <d v="2020-04-23T10:57:34"/>
    <s v="anonymous"/>
    <m/>
    <m/>
    <m/>
    <m/>
    <x v="0"/>
    <m/>
    <m/>
    <x v="1"/>
    <m/>
    <m/>
    <x v="65"/>
    <m/>
    <m/>
    <x v="0"/>
    <m/>
    <m/>
    <x v="1"/>
    <m/>
    <m/>
    <x v="0"/>
    <m/>
    <m/>
    <x v="3"/>
    <m/>
    <m/>
    <s v="Password protection;Antivirus software installed;Antispam software installed;"/>
    <m/>
    <m/>
    <s v="Using VPN "/>
    <m/>
    <m/>
    <m/>
    <m/>
    <m/>
    <s v="No"/>
    <m/>
    <m/>
    <m/>
    <m/>
    <m/>
    <x v="0"/>
    <m/>
    <m/>
    <x v="35"/>
    <m/>
    <m/>
    <x v="1"/>
    <m/>
    <m/>
    <s v="None"/>
    <m/>
    <m/>
    <m/>
    <m/>
    <s v="Undecided"/>
    <m/>
    <m/>
    <s v="Undecided"/>
    <m/>
    <m/>
    <s v="Agree"/>
    <m/>
    <m/>
    <s v="Agree"/>
    <m/>
    <m/>
    <s v="Agree"/>
    <m/>
    <m/>
    <s v="Agree"/>
    <m/>
    <m/>
    <s v="Agree"/>
    <m/>
    <m/>
    <x v="1"/>
    <m/>
    <m/>
    <s v="Bachelor’s degree"/>
    <m/>
    <m/>
    <s v="EPES (Electrical Power &amp; Energy Systems)"/>
    <m/>
    <m/>
    <m/>
    <m/>
    <m/>
    <s v="Other"/>
    <m/>
    <m/>
    <s v="-"/>
    <m/>
    <m/>
  </r>
  <r>
    <n v="226"/>
    <d v="2020-04-23T11:17:17"/>
    <d v="2020-04-23T11:20:33"/>
    <s v="anonymous"/>
    <m/>
    <m/>
    <m/>
    <m/>
    <x v="0"/>
    <m/>
    <m/>
    <x v="0"/>
    <m/>
    <m/>
    <x v="0"/>
    <m/>
    <m/>
    <x v="0"/>
    <m/>
    <m/>
    <x v="0"/>
    <m/>
    <m/>
    <x v="1"/>
    <m/>
    <m/>
    <x v="2"/>
    <m/>
    <m/>
    <s v="Password protection;Antivirus software installed;"/>
    <m/>
    <m/>
    <s v="Using VPN "/>
    <m/>
    <m/>
    <m/>
    <m/>
    <m/>
    <s v="No"/>
    <m/>
    <m/>
    <m/>
    <m/>
    <m/>
    <x v="1"/>
    <m/>
    <m/>
    <x v="1"/>
    <m/>
    <m/>
    <x v="1"/>
    <m/>
    <m/>
    <s v="None"/>
    <m/>
    <m/>
    <m/>
    <m/>
    <s v="Strongly agree"/>
    <m/>
    <m/>
    <s v="Undecided"/>
    <m/>
    <m/>
    <s v="Agree"/>
    <m/>
    <m/>
    <s v="Strongly agree"/>
    <m/>
    <m/>
    <s v="Undecided"/>
    <m/>
    <m/>
    <s v="Agree"/>
    <m/>
    <m/>
    <s v="Strongly agree"/>
    <m/>
    <m/>
    <x v="0"/>
    <m/>
    <m/>
    <s v="Master’s degree"/>
    <m/>
    <m/>
    <s v="Education &amp; Research"/>
    <m/>
    <m/>
    <m/>
    <m/>
    <m/>
    <s v="Researcher"/>
    <m/>
    <m/>
    <m/>
    <m/>
    <m/>
  </r>
  <r>
    <n v="227"/>
    <d v="2020-04-23T11:42:42"/>
    <d v="2020-04-23T11:46:02"/>
    <s v="anonymous"/>
    <m/>
    <m/>
    <m/>
    <m/>
    <x v="0"/>
    <m/>
    <m/>
    <x v="1"/>
    <m/>
    <m/>
    <x v="66"/>
    <m/>
    <m/>
    <x v="0"/>
    <m/>
    <m/>
    <x v="0"/>
    <m/>
    <m/>
    <x v="0"/>
    <m/>
    <m/>
    <x v="3"/>
    <m/>
    <m/>
    <s v="Password protection;Two-factor authentication;Automatic screen lock;Hard disk encryption;Antivirus software installed;Antispam software installed;"/>
    <m/>
    <m/>
    <s v="Using VPN "/>
    <m/>
    <m/>
    <m/>
    <m/>
    <m/>
    <s v="No"/>
    <m/>
    <m/>
    <m/>
    <m/>
    <m/>
    <x v="0"/>
    <m/>
    <m/>
    <x v="2"/>
    <m/>
    <m/>
    <x v="1"/>
    <m/>
    <m/>
    <s v=" "/>
    <m/>
    <m/>
    <m/>
    <m/>
    <s v="Agree"/>
    <m/>
    <m/>
    <s v="Agree"/>
    <m/>
    <m/>
    <s v="Agree"/>
    <m/>
    <m/>
    <s v="Strongly agree"/>
    <m/>
    <m/>
    <s v="Agree"/>
    <m/>
    <m/>
    <s v="Agree"/>
    <m/>
    <m/>
    <s v="Agree"/>
    <m/>
    <m/>
    <x v="2"/>
    <m/>
    <m/>
    <s v="Master’s degree"/>
    <m/>
    <m/>
    <s v="Telecommunications"/>
    <m/>
    <m/>
    <m/>
    <m/>
    <m/>
    <s v="Manager"/>
    <m/>
    <m/>
    <m/>
    <m/>
    <m/>
  </r>
  <r>
    <n v="228"/>
    <d v="2020-04-23T11:41:50"/>
    <d v="2020-04-23T12:09:16"/>
    <s v="anonymous"/>
    <m/>
    <m/>
    <m/>
    <m/>
    <x v="0"/>
    <m/>
    <m/>
    <x v="1"/>
    <m/>
    <m/>
    <x v="67"/>
    <m/>
    <m/>
    <x v="1"/>
    <m/>
    <m/>
    <x v="0"/>
    <m/>
    <m/>
    <x v="0"/>
    <m/>
    <m/>
    <x v="3"/>
    <m/>
    <m/>
    <s v="Password protection;Antivirus software installed;Antispam software installed;"/>
    <m/>
    <m/>
    <s v="Using VPN "/>
    <m/>
    <m/>
    <m/>
    <m/>
    <m/>
    <s v="Yes"/>
    <m/>
    <m/>
    <s v="Online training program;User manual documentation (distributed in any way);Instructions available to the corporate portal or website;Instructions provided via email;"/>
    <m/>
    <m/>
    <x v="0"/>
    <m/>
    <m/>
    <x v="35"/>
    <m/>
    <m/>
    <x v="1"/>
    <m/>
    <m/>
    <m/>
    <m/>
    <m/>
    <m/>
    <m/>
    <s v="Agree"/>
    <m/>
    <m/>
    <s v="Agree"/>
    <m/>
    <m/>
    <s v="Undecided"/>
    <m/>
    <m/>
    <s v="Agree"/>
    <m/>
    <m/>
    <s v="Agree"/>
    <m/>
    <m/>
    <s v="Agree"/>
    <m/>
    <m/>
    <s v="Undecided"/>
    <m/>
    <m/>
    <x v="1"/>
    <m/>
    <m/>
    <s v="Master’s degree"/>
    <m/>
    <m/>
    <s v="Other"/>
    <m/>
    <m/>
    <s v="Energy"/>
    <m/>
    <m/>
    <s v="Other"/>
    <m/>
    <m/>
    <s v="Adding questions, after arriving to the last one, is irritating."/>
    <m/>
    <m/>
  </r>
  <r>
    <n v="229"/>
    <d v="2020-04-23T12:06:35"/>
    <d v="2020-04-23T12:10:29"/>
    <s v="anonymous"/>
    <m/>
    <m/>
    <m/>
    <m/>
    <x v="0"/>
    <m/>
    <m/>
    <x v="0"/>
    <m/>
    <m/>
    <x v="0"/>
    <m/>
    <m/>
    <x v="1"/>
    <m/>
    <m/>
    <x v="0"/>
    <m/>
    <m/>
    <x v="1"/>
    <m/>
    <m/>
    <x v="2"/>
    <m/>
    <m/>
    <s v="Password protection;Antivirus software installed;Antispam software installed;"/>
    <m/>
    <m/>
    <s v="Using VPN "/>
    <m/>
    <m/>
    <m/>
    <m/>
    <m/>
    <s v="No"/>
    <m/>
    <m/>
    <m/>
    <m/>
    <m/>
    <x v="0"/>
    <m/>
    <m/>
    <x v="6"/>
    <m/>
    <m/>
    <x v="1"/>
    <m/>
    <m/>
    <m/>
    <m/>
    <m/>
    <m/>
    <m/>
    <s v="Undecided"/>
    <m/>
    <m/>
    <s v="Agree"/>
    <m/>
    <m/>
    <s v="Agree"/>
    <m/>
    <m/>
    <s v="Strongly agree"/>
    <m/>
    <m/>
    <s v="Strongly agree"/>
    <m/>
    <m/>
    <s v="Strongly agree"/>
    <m/>
    <m/>
    <s v="Agree"/>
    <m/>
    <m/>
    <x v="0"/>
    <m/>
    <m/>
    <s v="Master’s degree"/>
    <m/>
    <m/>
    <s v="Education &amp; Research"/>
    <m/>
    <m/>
    <m/>
    <m/>
    <m/>
    <s v="Researcher"/>
    <m/>
    <m/>
    <m/>
    <m/>
    <m/>
  </r>
  <r>
    <n v="230"/>
    <d v="2020-04-23T15:15:58"/>
    <d v="2020-04-23T15:19:31"/>
    <s v="anonymous"/>
    <m/>
    <m/>
    <m/>
    <m/>
    <x v="0"/>
    <m/>
    <m/>
    <x v="0"/>
    <m/>
    <m/>
    <x v="0"/>
    <m/>
    <m/>
    <x v="7"/>
    <m/>
    <m/>
    <x v="0"/>
    <m/>
    <m/>
    <x v="1"/>
    <m/>
    <m/>
    <x v="2"/>
    <m/>
    <m/>
    <s v="Password protection;Automatic screen lock;Antivirus software installed;Antispam software installed;"/>
    <m/>
    <m/>
    <s v="Using 3rd party cloud solutions (e.g. G Cloud, Microsoft 365)"/>
    <m/>
    <m/>
    <m/>
    <m/>
    <m/>
    <s v="No"/>
    <m/>
    <m/>
    <m/>
    <m/>
    <m/>
    <x v="0"/>
    <m/>
    <m/>
    <x v="8"/>
    <m/>
    <m/>
    <x v="1"/>
    <m/>
    <m/>
    <m/>
    <m/>
    <m/>
    <m/>
    <m/>
    <s v="Disagree"/>
    <m/>
    <m/>
    <s v="Undecided"/>
    <m/>
    <m/>
    <s v="Strongly agree"/>
    <m/>
    <m/>
    <s v="Strongly agree"/>
    <m/>
    <m/>
    <s v="Strongly agree"/>
    <m/>
    <m/>
    <s v="Strongly agree"/>
    <m/>
    <m/>
    <s v="Strongly agree"/>
    <m/>
    <m/>
    <x v="2"/>
    <m/>
    <m/>
    <s v="Master’s degree"/>
    <m/>
    <m/>
    <s v="Education &amp; Research"/>
    <m/>
    <m/>
    <m/>
    <m/>
    <m/>
    <s v="Manager"/>
    <m/>
    <m/>
    <m/>
    <m/>
    <m/>
  </r>
  <r>
    <n v="231"/>
    <d v="2020-04-23T15:43:20"/>
    <d v="2020-04-23T16:12:44"/>
    <s v="anonymous"/>
    <m/>
    <m/>
    <m/>
    <m/>
    <x v="0"/>
    <m/>
    <m/>
    <x v="0"/>
    <m/>
    <m/>
    <x v="0"/>
    <m/>
    <m/>
    <x v="0"/>
    <m/>
    <m/>
    <x v="0"/>
    <m/>
    <m/>
    <x v="0"/>
    <m/>
    <m/>
    <x v="1"/>
    <m/>
    <m/>
    <s v="Password protection;Antivirus software installed;"/>
    <m/>
    <m/>
    <s v="Using 3rd party cloud solutions (e.g. G Cloud, Microsoft 365)"/>
    <m/>
    <m/>
    <m/>
    <m/>
    <m/>
    <s v="No"/>
    <m/>
    <m/>
    <m/>
    <m/>
    <m/>
    <x v="0"/>
    <m/>
    <m/>
    <x v="24"/>
    <m/>
    <m/>
    <x v="1"/>
    <m/>
    <m/>
    <m/>
    <m/>
    <m/>
    <m/>
    <m/>
    <s v="Agree"/>
    <m/>
    <m/>
    <s v="Agree"/>
    <m/>
    <m/>
    <s v="Undecided"/>
    <m/>
    <m/>
    <s v="Agree"/>
    <m/>
    <m/>
    <s v="Agree"/>
    <m/>
    <m/>
    <s v="Agree"/>
    <m/>
    <m/>
    <s v="Strongly agree"/>
    <m/>
    <m/>
    <x v="0"/>
    <m/>
    <m/>
    <s v="Master’s degree"/>
    <m/>
    <m/>
    <s v="Other"/>
    <m/>
    <m/>
    <s v="Consulting"/>
    <m/>
    <m/>
    <s v="Other"/>
    <m/>
    <m/>
    <m/>
    <m/>
    <m/>
  </r>
  <r>
    <n v="232"/>
    <d v="2020-04-23T16:38:14"/>
    <d v="2020-04-23T16:40:46"/>
    <s v="anonymous"/>
    <m/>
    <m/>
    <m/>
    <m/>
    <x v="1"/>
    <m/>
    <m/>
    <x v="0"/>
    <m/>
    <m/>
    <x v="0"/>
    <m/>
    <m/>
    <x v="0"/>
    <m/>
    <m/>
    <x v="0"/>
    <m/>
    <m/>
    <x v="1"/>
    <m/>
    <m/>
    <x v="2"/>
    <m/>
    <m/>
    <s v="Password protection;"/>
    <m/>
    <m/>
    <s v="Direct access"/>
    <m/>
    <m/>
    <m/>
    <m/>
    <m/>
    <s v="No"/>
    <m/>
    <m/>
    <m/>
    <m/>
    <m/>
    <x v="1"/>
    <m/>
    <m/>
    <x v="1"/>
    <m/>
    <m/>
    <x v="1"/>
    <m/>
    <m/>
    <m/>
    <m/>
    <m/>
    <m/>
    <m/>
    <s v="Disagree"/>
    <m/>
    <m/>
    <s v="Disagree"/>
    <m/>
    <m/>
    <s v="Undecided"/>
    <m/>
    <m/>
    <s v="Agree"/>
    <m/>
    <m/>
    <s v="Agree"/>
    <m/>
    <m/>
    <s v="Strongly agree"/>
    <m/>
    <m/>
    <s v="Agree"/>
    <m/>
    <m/>
    <x v="1"/>
    <m/>
    <m/>
    <s v="Doctorate degree"/>
    <m/>
    <m/>
    <s v="EPES (Electrical Power &amp; Energy Systems)"/>
    <m/>
    <m/>
    <m/>
    <m/>
    <m/>
    <s v="Manager"/>
    <m/>
    <m/>
    <m/>
    <m/>
    <m/>
  </r>
  <r>
    <n v="233"/>
    <d v="2020-04-23T17:07:33"/>
    <d v="2020-04-23T17:14:50"/>
    <s v="anonymous"/>
    <m/>
    <m/>
    <m/>
    <m/>
    <x v="0"/>
    <m/>
    <m/>
    <x v="1"/>
    <m/>
    <m/>
    <x v="68"/>
    <m/>
    <m/>
    <x v="0"/>
    <m/>
    <m/>
    <x v="0"/>
    <m/>
    <m/>
    <x v="1"/>
    <m/>
    <m/>
    <x v="2"/>
    <m/>
    <m/>
    <s v="Password protection;Two-factor authentication;Automatic screen lock;"/>
    <m/>
    <m/>
    <s v="Using 3rd party cloud solutions (e.g. G Cloud, Microsoft 365)"/>
    <m/>
    <m/>
    <m/>
    <m/>
    <m/>
    <s v="No"/>
    <m/>
    <m/>
    <m/>
    <m/>
    <m/>
    <x v="0"/>
    <m/>
    <m/>
    <x v="36"/>
    <m/>
    <m/>
    <x v="1"/>
    <m/>
    <m/>
    <s v="None"/>
    <m/>
    <m/>
    <m/>
    <m/>
    <s v="Agree"/>
    <m/>
    <m/>
    <s v="Agree"/>
    <m/>
    <m/>
    <s v="Agree"/>
    <m/>
    <m/>
    <s v="Agree"/>
    <m/>
    <m/>
    <s v="Agree"/>
    <m/>
    <m/>
    <s v="Undecided"/>
    <m/>
    <m/>
    <s v="Agree"/>
    <m/>
    <m/>
    <x v="0"/>
    <m/>
    <m/>
    <s v="Master’s degree"/>
    <m/>
    <m/>
    <s v="EPES (Electrical Power &amp; Energy Systems)"/>
    <m/>
    <m/>
    <m/>
    <m/>
    <m/>
    <s v="Other"/>
    <m/>
    <m/>
    <m/>
    <m/>
    <m/>
  </r>
  <r>
    <n v="234"/>
    <d v="2020-04-23T17:22:17"/>
    <d v="2020-04-23T17:27:21"/>
    <s v="anonymous"/>
    <m/>
    <m/>
    <m/>
    <m/>
    <x v="0"/>
    <m/>
    <m/>
    <x v="0"/>
    <m/>
    <m/>
    <x v="0"/>
    <m/>
    <m/>
    <x v="6"/>
    <m/>
    <m/>
    <x v="0"/>
    <m/>
    <m/>
    <x v="1"/>
    <m/>
    <m/>
    <x v="2"/>
    <m/>
    <m/>
    <s v="Password protection;Automatic screen lock;Antivirus software installed;Antispam software installed;"/>
    <m/>
    <m/>
    <s v="Using VPN "/>
    <m/>
    <m/>
    <m/>
    <m/>
    <m/>
    <s v="No"/>
    <m/>
    <m/>
    <m/>
    <m/>
    <m/>
    <x v="0"/>
    <m/>
    <m/>
    <x v="10"/>
    <m/>
    <m/>
    <x v="1"/>
    <m/>
    <m/>
    <m/>
    <m/>
    <m/>
    <m/>
    <m/>
    <s v="Undecided"/>
    <m/>
    <m/>
    <s v="Undecided"/>
    <m/>
    <m/>
    <s v="Disagree"/>
    <m/>
    <m/>
    <s v="Strongly agree"/>
    <m/>
    <m/>
    <s v="Strongly agree"/>
    <m/>
    <m/>
    <s v="Strongly agree"/>
    <m/>
    <m/>
    <s v="Strongly agree"/>
    <m/>
    <m/>
    <x v="0"/>
    <m/>
    <m/>
    <s v="Master’s degree"/>
    <m/>
    <m/>
    <s v="Education &amp; Research"/>
    <m/>
    <m/>
    <m/>
    <m/>
    <m/>
    <s v="Researcher"/>
    <m/>
    <m/>
    <m/>
    <m/>
    <m/>
  </r>
  <r>
    <n v="235"/>
    <d v="2020-04-24T12:28:55"/>
    <d v="2020-04-24T12:33:38"/>
    <s v="anonymous"/>
    <m/>
    <m/>
    <m/>
    <m/>
    <x v="0"/>
    <m/>
    <m/>
    <x v="1"/>
    <m/>
    <m/>
    <x v="69"/>
    <m/>
    <m/>
    <x v="0"/>
    <m/>
    <m/>
    <x v="0"/>
    <m/>
    <m/>
    <x v="0"/>
    <m/>
    <m/>
    <x v="3"/>
    <m/>
    <m/>
    <s v="Password protection;Automatic screen lock;Antivirus software installed;"/>
    <m/>
    <m/>
    <s v="Direct access"/>
    <m/>
    <m/>
    <m/>
    <m/>
    <m/>
    <s v="No"/>
    <m/>
    <m/>
    <m/>
    <m/>
    <m/>
    <x v="0"/>
    <m/>
    <m/>
    <x v="2"/>
    <m/>
    <m/>
    <x v="1"/>
    <m/>
    <m/>
    <s v="N/A"/>
    <m/>
    <m/>
    <m/>
    <m/>
    <s v="Undecided"/>
    <m/>
    <m/>
    <s v="Undecided"/>
    <m/>
    <m/>
    <s v="Undecided"/>
    <m/>
    <m/>
    <s v="Strongly agree"/>
    <m/>
    <m/>
    <s v="Strongly agree"/>
    <m/>
    <m/>
    <s v="Strongly agree"/>
    <m/>
    <m/>
    <s v="Strongly agree"/>
    <m/>
    <m/>
    <x v="0"/>
    <m/>
    <m/>
    <s v="Master’s degree"/>
    <m/>
    <m/>
    <s v="IT (Information Technology)"/>
    <m/>
    <m/>
    <m/>
    <m/>
    <m/>
    <s v="IT professional"/>
    <m/>
    <m/>
    <s v="N/A"/>
    <m/>
    <m/>
  </r>
  <r>
    <n v="236"/>
    <d v="2020-04-24T14:20:16"/>
    <d v="2020-04-24T14:32:54"/>
    <s v="anonymous"/>
    <m/>
    <m/>
    <m/>
    <m/>
    <x v="0"/>
    <m/>
    <m/>
    <x v="1"/>
    <m/>
    <m/>
    <x v="70"/>
    <m/>
    <m/>
    <x v="0"/>
    <m/>
    <m/>
    <x v="0"/>
    <m/>
    <m/>
    <x v="0"/>
    <m/>
    <m/>
    <x v="3"/>
    <m/>
    <m/>
    <s v="Password protection;Two-factor authentication;Automatic screen lock;Hard disk encryption;Antivirus software installed;Antispam software installed;"/>
    <m/>
    <m/>
    <s v="Using VPN "/>
    <m/>
    <m/>
    <m/>
    <m/>
    <m/>
    <s v="No"/>
    <m/>
    <m/>
    <m/>
    <m/>
    <m/>
    <x v="1"/>
    <m/>
    <m/>
    <x v="1"/>
    <m/>
    <m/>
    <x v="1"/>
    <m/>
    <m/>
    <m/>
    <m/>
    <m/>
    <m/>
    <m/>
    <s v="Strongly agree"/>
    <m/>
    <m/>
    <s v="Agree"/>
    <m/>
    <m/>
    <s v="Agree"/>
    <m/>
    <m/>
    <s v="Agree"/>
    <m/>
    <m/>
    <s v="Disagree"/>
    <m/>
    <m/>
    <s v="Agree"/>
    <m/>
    <m/>
    <s v="Agree"/>
    <m/>
    <m/>
    <x v="1"/>
    <m/>
    <m/>
    <s v="Master’s degree"/>
    <m/>
    <m/>
    <s v="IT (Information Technology)"/>
    <m/>
    <m/>
    <m/>
    <m/>
    <m/>
    <s v="Security professional"/>
    <m/>
    <m/>
    <m/>
    <m/>
    <m/>
  </r>
  <r>
    <n v="237"/>
    <d v="2020-04-24T15:45:41"/>
    <d v="2020-04-24T15:52:50"/>
    <s v="anonymous"/>
    <m/>
    <m/>
    <m/>
    <m/>
    <x v="0"/>
    <m/>
    <m/>
    <x v="0"/>
    <m/>
    <m/>
    <x v="0"/>
    <m/>
    <m/>
    <x v="4"/>
    <m/>
    <m/>
    <x v="0"/>
    <m/>
    <m/>
    <x v="0"/>
    <m/>
    <m/>
    <x v="3"/>
    <m/>
    <m/>
    <s v="Password protection;Automatic screen lock;"/>
    <m/>
    <m/>
    <s v="Using VPN "/>
    <m/>
    <m/>
    <m/>
    <m/>
    <m/>
    <s v="No"/>
    <m/>
    <m/>
    <m/>
    <m/>
    <m/>
    <x v="0"/>
    <m/>
    <m/>
    <x v="27"/>
    <m/>
    <m/>
    <x v="2"/>
    <m/>
    <m/>
    <m/>
    <m/>
    <m/>
    <m/>
    <m/>
    <s v="Agree"/>
    <m/>
    <m/>
    <s v="Agree"/>
    <m/>
    <m/>
    <s v="Undecided"/>
    <m/>
    <m/>
    <s v="Strongly agree"/>
    <m/>
    <m/>
    <s v="Agree"/>
    <m/>
    <m/>
    <s v="Strongly agree"/>
    <m/>
    <m/>
    <s v="Strongly agree"/>
    <m/>
    <m/>
    <x v="1"/>
    <m/>
    <m/>
    <s v="Master’s degree"/>
    <m/>
    <m/>
    <s v="EPES (Electrical Power &amp; Energy Systems)"/>
    <m/>
    <m/>
    <m/>
    <m/>
    <m/>
    <s v="Other"/>
    <m/>
    <m/>
    <m/>
    <m/>
    <m/>
  </r>
  <r>
    <n v="238"/>
    <d v="2020-04-24T15:54:44"/>
    <d v="2020-04-24T15:57:52"/>
    <s v="anonymous"/>
    <m/>
    <m/>
    <m/>
    <m/>
    <x v="1"/>
    <m/>
    <m/>
    <x v="0"/>
    <m/>
    <m/>
    <x v="0"/>
    <m/>
    <m/>
    <x v="0"/>
    <m/>
    <m/>
    <x v="0"/>
    <m/>
    <m/>
    <x v="1"/>
    <m/>
    <m/>
    <x v="2"/>
    <m/>
    <m/>
    <s v="Password protection;"/>
    <m/>
    <m/>
    <s v="Using VPN "/>
    <m/>
    <m/>
    <m/>
    <m/>
    <m/>
    <s v="Yes"/>
    <m/>
    <m/>
    <s v="Instructions provided via email;"/>
    <m/>
    <m/>
    <x v="1"/>
    <m/>
    <m/>
    <x v="1"/>
    <m/>
    <m/>
    <x v="1"/>
    <m/>
    <m/>
    <m/>
    <m/>
    <m/>
    <m/>
    <m/>
    <s v="Agree"/>
    <m/>
    <m/>
    <s v="Undecided"/>
    <m/>
    <m/>
    <s v="Agree"/>
    <m/>
    <m/>
    <s v="Strongly agree"/>
    <m/>
    <m/>
    <s v="Strongly agree"/>
    <m/>
    <m/>
    <s v="Agree"/>
    <m/>
    <m/>
    <s v="Agree"/>
    <m/>
    <m/>
    <x v="0"/>
    <m/>
    <m/>
    <s v="Master’s degree"/>
    <m/>
    <m/>
    <s v="EPES (Electrical Power &amp; Energy Systems)"/>
    <m/>
    <m/>
    <m/>
    <m/>
    <m/>
    <s v="Researcher"/>
    <m/>
    <m/>
    <m/>
    <m/>
    <m/>
  </r>
  <r>
    <n v="239"/>
    <d v="2020-04-24T20:22:30"/>
    <d v="2020-04-24T20:38:50"/>
    <s v="anonymous"/>
    <m/>
    <m/>
    <m/>
    <m/>
    <x v="1"/>
    <m/>
    <m/>
    <x v="1"/>
    <m/>
    <m/>
    <x v="71"/>
    <m/>
    <m/>
    <x v="0"/>
    <m/>
    <m/>
    <x v="0"/>
    <m/>
    <m/>
    <x v="1"/>
    <m/>
    <m/>
    <x v="2"/>
    <m/>
    <m/>
    <s v="None of the above;"/>
    <m/>
    <m/>
    <s v="Using VPN "/>
    <m/>
    <m/>
    <m/>
    <m/>
    <m/>
    <s v="No"/>
    <m/>
    <m/>
    <m/>
    <m/>
    <m/>
    <x v="0"/>
    <m/>
    <m/>
    <x v="2"/>
    <m/>
    <m/>
    <x v="1"/>
    <m/>
    <m/>
    <m/>
    <m/>
    <m/>
    <m/>
    <m/>
    <s v="Agree"/>
    <m/>
    <m/>
    <s v="Undecided"/>
    <m/>
    <m/>
    <s v="Agree"/>
    <m/>
    <m/>
    <s v="Strongly agree"/>
    <m/>
    <m/>
    <s v="Strongly agree"/>
    <m/>
    <m/>
    <s v="Strongly agree"/>
    <m/>
    <m/>
    <s v="Strongly agree"/>
    <m/>
    <m/>
    <x v="1"/>
    <m/>
    <m/>
    <s v="Master’s degree"/>
    <m/>
    <m/>
    <s v="EPES (Electrical Power &amp; Energy Systems)"/>
    <m/>
    <m/>
    <m/>
    <m/>
    <m/>
    <s v="Other"/>
    <m/>
    <m/>
    <m/>
    <m/>
    <m/>
  </r>
  <r>
    <n v="240"/>
    <d v="2020-04-25T10:40:38"/>
    <d v="2020-04-25T10:45:56"/>
    <s v="anonymous"/>
    <m/>
    <m/>
    <m/>
    <m/>
    <x v="1"/>
    <m/>
    <m/>
    <x v="0"/>
    <m/>
    <m/>
    <x v="0"/>
    <m/>
    <m/>
    <x v="0"/>
    <m/>
    <m/>
    <x v="0"/>
    <m/>
    <m/>
    <x v="0"/>
    <m/>
    <m/>
    <x v="3"/>
    <m/>
    <m/>
    <s v="Password protection;Antivirus software installed;Antispam software installed;"/>
    <m/>
    <m/>
    <s v="Direct access"/>
    <m/>
    <m/>
    <m/>
    <m/>
    <m/>
    <s v="No"/>
    <m/>
    <m/>
    <m/>
    <m/>
    <m/>
    <x v="0"/>
    <m/>
    <m/>
    <x v="37"/>
    <m/>
    <m/>
    <x v="1"/>
    <m/>
    <m/>
    <m/>
    <m/>
    <m/>
    <m/>
    <m/>
    <s v="Agree"/>
    <m/>
    <m/>
    <s v="Agree"/>
    <m/>
    <m/>
    <s v="Undecided"/>
    <m/>
    <m/>
    <s v="Agree"/>
    <m/>
    <m/>
    <s v="Agree"/>
    <m/>
    <m/>
    <s v="Agree"/>
    <m/>
    <m/>
    <s v="Agree"/>
    <m/>
    <m/>
    <x v="1"/>
    <m/>
    <m/>
    <s v="Master’s degree"/>
    <m/>
    <m/>
    <s v="Health"/>
    <m/>
    <m/>
    <m/>
    <m/>
    <m/>
    <s v="Manager"/>
    <m/>
    <m/>
    <m/>
    <m/>
    <m/>
  </r>
  <r>
    <n v="241"/>
    <d v="2020-04-25T11:27:03"/>
    <d v="2020-04-25T11:34:43"/>
    <s v="anonymous"/>
    <m/>
    <m/>
    <m/>
    <m/>
    <x v="0"/>
    <m/>
    <m/>
    <x v="0"/>
    <m/>
    <m/>
    <x v="0"/>
    <m/>
    <m/>
    <x v="1"/>
    <m/>
    <m/>
    <x v="0"/>
    <m/>
    <m/>
    <x v="0"/>
    <m/>
    <m/>
    <x v="3"/>
    <m/>
    <m/>
    <s v="Password protection;Antivirus software installed;Antispam software installed;"/>
    <m/>
    <m/>
    <s v="Using VPN "/>
    <m/>
    <m/>
    <m/>
    <m/>
    <m/>
    <s v="No"/>
    <m/>
    <m/>
    <m/>
    <m/>
    <m/>
    <x v="0"/>
    <m/>
    <m/>
    <x v="30"/>
    <m/>
    <m/>
    <x v="1"/>
    <m/>
    <m/>
    <m/>
    <m/>
    <m/>
    <m/>
    <m/>
    <s v="Agree"/>
    <m/>
    <m/>
    <s v="Undecided"/>
    <m/>
    <m/>
    <s v="Undecided"/>
    <m/>
    <m/>
    <s v="Undecided"/>
    <m/>
    <m/>
    <s v="Undecided"/>
    <m/>
    <m/>
    <s v="Agree"/>
    <m/>
    <m/>
    <s v="Agree"/>
    <m/>
    <m/>
    <x v="0"/>
    <m/>
    <m/>
    <s v="Bachelor’s degree"/>
    <m/>
    <m/>
    <s v="Health"/>
    <m/>
    <m/>
    <m/>
    <m/>
    <m/>
    <s v="Manager"/>
    <m/>
    <m/>
    <m/>
    <m/>
    <m/>
  </r>
  <r>
    <n v="242"/>
    <d v="2020-04-25T14:22:17"/>
    <d v="2020-04-25T14:27:24"/>
    <s v="anonymous"/>
    <m/>
    <m/>
    <m/>
    <m/>
    <x v="1"/>
    <m/>
    <m/>
    <x v="1"/>
    <m/>
    <m/>
    <x v="72"/>
    <m/>
    <m/>
    <x v="0"/>
    <m/>
    <m/>
    <x v="0"/>
    <m/>
    <m/>
    <x v="0"/>
    <m/>
    <m/>
    <x v="3"/>
    <m/>
    <m/>
    <s v="Password protection;Antivirus software installed;Antispam software installed;"/>
    <m/>
    <m/>
    <s v="Using VPN "/>
    <m/>
    <m/>
    <m/>
    <m/>
    <m/>
    <s v="No"/>
    <m/>
    <m/>
    <m/>
    <m/>
    <m/>
    <x v="1"/>
    <m/>
    <m/>
    <x v="1"/>
    <m/>
    <m/>
    <x v="1"/>
    <m/>
    <m/>
    <m/>
    <m/>
    <m/>
    <m/>
    <m/>
    <s v="Disagree"/>
    <m/>
    <m/>
    <s v="Undecided"/>
    <m/>
    <m/>
    <s v="Disagree"/>
    <m/>
    <m/>
    <s v="Agree"/>
    <m/>
    <m/>
    <s v="Agree"/>
    <m/>
    <m/>
    <s v="Strongly agree"/>
    <m/>
    <m/>
    <s v="Strongly agree"/>
    <m/>
    <m/>
    <x v="0"/>
    <m/>
    <m/>
    <s v="Doctorate degree"/>
    <m/>
    <m/>
    <s v="Health"/>
    <m/>
    <m/>
    <m/>
    <m/>
    <m/>
    <s v="Manager"/>
    <m/>
    <m/>
    <m/>
    <m/>
    <m/>
  </r>
  <r>
    <n v="243"/>
    <d v="2020-04-25T14:24:53"/>
    <d v="2020-04-25T14:27:29"/>
    <s v="anonymous"/>
    <m/>
    <m/>
    <m/>
    <m/>
    <x v="0"/>
    <m/>
    <m/>
    <x v="0"/>
    <m/>
    <m/>
    <x v="0"/>
    <m/>
    <m/>
    <x v="0"/>
    <m/>
    <m/>
    <x v="0"/>
    <m/>
    <m/>
    <x v="0"/>
    <m/>
    <m/>
    <x v="3"/>
    <m/>
    <m/>
    <s v="Password protection;Two-factor authentication;Automatic screen lock;Antivirus software installed;Antispam software installed;"/>
    <m/>
    <m/>
    <s v="Using VPN "/>
    <m/>
    <m/>
    <m/>
    <m/>
    <m/>
    <s v="No"/>
    <m/>
    <m/>
    <m/>
    <m/>
    <m/>
    <x v="1"/>
    <m/>
    <m/>
    <x v="1"/>
    <m/>
    <m/>
    <x v="1"/>
    <m/>
    <m/>
    <m/>
    <m/>
    <m/>
    <m/>
    <m/>
    <s v="Agree"/>
    <m/>
    <m/>
    <s v="Undecided"/>
    <m/>
    <m/>
    <s v="Disagree"/>
    <m/>
    <m/>
    <s v="Agree"/>
    <m/>
    <m/>
    <s v="Strongly agree"/>
    <m/>
    <m/>
    <s v="Agree"/>
    <m/>
    <m/>
    <s v="Agree"/>
    <m/>
    <m/>
    <x v="1"/>
    <m/>
    <m/>
    <s v="Master’s degree"/>
    <m/>
    <m/>
    <s v="Health"/>
    <m/>
    <m/>
    <m/>
    <m/>
    <m/>
    <s v="Manager"/>
    <m/>
    <m/>
    <m/>
    <m/>
    <m/>
  </r>
  <r>
    <n v="244"/>
    <d v="2020-04-25T16:38:09"/>
    <d v="2020-04-25T16:41:36"/>
    <s v="anonymous"/>
    <m/>
    <m/>
    <m/>
    <m/>
    <x v="0"/>
    <m/>
    <m/>
    <x v="1"/>
    <m/>
    <m/>
    <x v="73"/>
    <m/>
    <m/>
    <x v="6"/>
    <m/>
    <m/>
    <x v="0"/>
    <m/>
    <m/>
    <x v="1"/>
    <m/>
    <m/>
    <x v="2"/>
    <m/>
    <m/>
    <s v="Password protection;Antivirus software installed;"/>
    <m/>
    <m/>
    <s v="Using VPN "/>
    <m/>
    <m/>
    <m/>
    <m/>
    <m/>
    <s v="No"/>
    <m/>
    <m/>
    <m/>
    <m/>
    <m/>
    <x v="0"/>
    <m/>
    <m/>
    <x v="6"/>
    <m/>
    <m/>
    <x v="2"/>
    <m/>
    <m/>
    <s v="Zoom-bombing (not encountered personally, though)"/>
    <m/>
    <m/>
    <m/>
    <m/>
    <s v="Undecided"/>
    <m/>
    <m/>
    <s v="Undecided"/>
    <m/>
    <m/>
    <s v="Disagree"/>
    <m/>
    <m/>
    <s v="Strongly agree"/>
    <m/>
    <m/>
    <s v="Strongly agree"/>
    <m/>
    <m/>
    <s v="Strongly agree"/>
    <m/>
    <m/>
    <s v="Agree"/>
    <m/>
    <m/>
    <x v="2"/>
    <m/>
    <m/>
    <s v="High school graduate, diploma or the equivalent"/>
    <m/>
    <m/>
    <s v="Education &amp; Research"/>
    <m/>
    <m/>
    <m/>
    <m/>
    <m/>
    <s v="Researcher"/>
    <m/>
    <m/>
    <m/>
    <m/>
    <m/>
  </r>
  <r>
    <n v="245"/>
    <d v="2020-04-27T08:39:36"/>
    <d v="2020-04-27T08:45:59"/>
    <s v="anonymous"/>
    <m/>
    <m/>
    <m/>
    <m/>
    <x v="0"/>
    <m/>
    <m/>
    <x v="0"/>
    <m/>
    <m/>
    <x v="0"/>
    <m/>
    <m/>
    <x v="1"/>
    <m/>
    <m/>
    <x v="0"/>
    <m/>
    <m/>
    <x v="0"/>
    <m/>
    <m/>
    <x v="0"/>
    <m/>
    <m/>
    <s v="Password protection;Antivirus software installed;"/>
    <m/>
    <m/>
    <s v="Using VPN "/>
    <m/>
    <m/>
    <m/>
    <m/>
    <m/>
    <s v="Yes"/>
    <m/>
    <m/>
    <s v="Instructions provided via email;"/>
    <m/>
    <m/>
    <x v="0"/>
    <m/>
    <m/>
    <x v="38"/>
    <m/>
    <m/>
    <x v="1"/>
    <m/>
    <m/>
    <m/>
    <m/>
    <m/>
    <m/>
    <m/>
    <s v="Disagree"/>
    <m/>
    <m/>
    <s v="Strongly disagree"/>
    <m/>
    <m/>
    <s v="Disagree"/>
    <m/>
    <m/>
    <s v="Agree"/>
    <m/>
    <m/>
    <s v="Agree"/>
    <m/>
    <m/>
    <s v="Agree"/>
    <m/>
    <m/>
    <s v="Agree"/>
    <m/>
    <m/>
    <x v="1"/>
    <m/>
    <m/>
    <s v="Doctorate degree"/>
    <m/>
    <m/>
    <s v="EPES (Electrical Power &amp; Energy Systems)"/>
    <m/>
    <m/>
    <m/>
    <m/>
    <m/>
    <s v="Other"/>
    <m/>
    <m/>
    <m/>
    <m/>
    <m/>
  </r>
  <r>
    <n v="246"/>
    <d v="2020-04-27T12:49:06"/>
    <d v="2020-04-27T12:52:51"/>
    <s v="anonymous"/>
    <m/>
    <m/>
    <m/>
    <m/>
    <x v="0"/>
    <m/>
    <m/>
    <x v="1"/>
    <m/>
    <m/>
    <x v="0"/>
    <m/>
    <m/>
    <x v="2"/>
    <m/>
    <m/>
    <x v="0"/>
    <m/>
    <m/>
    <x v="0"/>
    <m/>
    <m/>
    <x v="1"/>
    <m/>
    <m/>
    <s v="Password protection;Automatic screen lock;Antivirus software installed;Antispam software installed;"/>
    <m/>
    <m/>
    <s v="Using VPN "/>
    <m/>
    <m/>
    <m/>
    <m/>
    <m/>
    <s v="No"/>
    <m/>
    <m/>
    <m/>
    <m/>
    <m/>
    <x v="1"/>
    <m/>
    <m/>
    <x v="1"/>
    <m/>
    <m/>
    <x v="2"/>
    <m/>
    <m/>
    <m/>
    <m/>
    <m/>
    <m/>
    <m/>
    <s v="Agree"/>
    <m/>
    <m/>
    <s v="Agree"/>
    <m/>
    <m/>
    <s v="Agree"/>
    <m/>
    <m/>
    <s v="Strongly agree"/>
    <m/>
    <m/>
    <s v="Agree"/>
    <m/>
    <m/>
    <s v="Strongly agree"/>
    <m/>
    <m/>
    <s v="Strongly agree"/>
    <m/>
    <m/>
    <x v="2"/>
    <m/>
    <m/>
    <s v="Master’s degree"/>
    <m/>
    <m/>
    <s v="IT (Information Technology)"/>
    <m/>
    <m/>
    <m/>
    <m/>
    <m/>
    <s v="IT professional"/>
    <m/>
    <m/>
    <m/>
    <m/>
    <m/>
  </r>
  <r>
    <n v="247"/>
    <d v="2020-04-27T14:42:46"/>
    <d v="2020-04-27T14:54:42"/>
    <s v="anonymous"/>
    <m/>
    <m/>
    <m/>
    <m/>
    <x v="1"/>
    <m/>
    <m/>
    <x v="0"/>
    <m/>
    <m/>
    <x v="0"/>
    <m/>
    <m/>
    <x v="1"/>
    <m/>
    <m/>
    <x v="1"/>
    <m/>
    <m/>
    <x v="1"/>
    <m/>
    <m/>
    <x v="2"/>
    <m/>
    <m/>
    <s v="Password protection;Two-factor authentication;"/>
    <m/>
    <m/>
    <s v="Using 3rd party cloud solutions (e.g. G Cloud, Microsoft 365)"/>
    <m/>
    <m/>
    <m/>
    <m/>
    <m/>
    <s v="Yes"/>
    <m/>
    <m/>
    <s v="Online training program;User manual documentation (distributed in any way);"/>
    <m/>
    <m/>
    <x v="0"/>
    <m/>
    <m/>
    <x v="12"/>
    <m/>
    <m/>
    <x v="3"/>
    <m/>
    <m/>
    <s v="_x000a_My laptop's camera has been broken two times as a result of the zoom installation. Without a solution by my company"/>
    <m/>
    <m/>
    <m/>
    <m/>
    <s v="Agree"/>
    <m/>
    <m/>
    <s v="Undecided"/>
    <m/>
    <m/>
    <s v="Strongly disagree"/>
    <m/>
    <m/>
    <s v="Agree"/>
    <m/>
    <m/>
    <s v="Strongly disagree"/>
    <m/>
    <m/>
    <s v="Strongly agree"/>
    <m/>
    <m/>
    <s v="Undecided"/>
    <m/>
    <m/>
    <x v="1"/>
    <m/>
    <m/>
    <s v="Master’s degree"/>
    <m/>
    <m/>
    <s v="Education &amp; Research"/>
    <m/>
    <m/>
    <m/>
    <m/>
    <m/>
    <s v="Other"/>
    <m/>
    <m/>
    <m/>
    <m/>
    <m/>
  </r>
  <r>
    <n v="248"/>
    <d v="2020-04-27T16:42:44"/>
    <d v="2020-04-27T16:45:48"/>
    <s v="anonymous"/>
    <m/>
    <m/>
    <m/>
    <m/>
    <x v="0"/>
    <m/>
    <m/>
    <x v="1"/>
    <m/>
    <m/>
    <x v="74"/>
    <m/>
    <m/>
    <x v="1"/>
    <m/>
    <m/>
    <x v="0"/>
    <m/>
    <m/>
    <x v="1"/>
    <m/>
    <m/>
    <x v="2"/>
    <m/>
    <m/>
    <s v="Password protection;Two-factor authentication;Automatic screen lock;Hard disk encryption;"/>
    <m/>
    <m/>
    <s v="Using 3rd party cloud solutions (e.g. G Cloud, Microsoft 365)"/>
    <m/>
    <m/>
    <m/>
    <m/>
    <m/>
    <s v="No"/>
    <m/>
    <m/>
    <m/>
    <m/>
    <m/>
    <x v="0"/>
    <m/>
    <m/>
    <x v="2"/>
    <m/>
    <m/>
    <x v="1"/>
    <m/>
    <m/>
    <m/>
    <m/>
    <m/>
    <m/>
    <m/>
    <s v="Agree"/>
    <m/>
    <m/>
    <s v="Agree"/>
    <m/>
    <m/>
    <s v="Agree"/>
    <m/>
    <m/>
    <s v="Agree"/>
    <m/>
    <m/>
    <s v="Agree"/>
    <m/>
    <m/>
    <s v="Agree"/>
    <m/>
    <m/>
    <s v="Agree"/>
    <m/>
    <m/>
    <x v="1"/>
    <m/>
    <m/>
    <s v="High school graduate, diploma or the equivalent"/>
    <m/>
    <m/>
    <s v="Education &amp; Research"/>
    <m/>
    <m/>
    <m/>
    <m/>
    <m/>
    <s v="Manager"/>
    <m/>
    <m/>
    <m/>
    <m/>
    <m/>
  </r>
  <r>
    <n v="249"/>
    <d v="2020-04-28T17:02:43"/>
    <d v="2020-04-28T17:08:27"/>
    <s v="anonymous"/>
    <m/>
    <m/>
    <m/>
    <m/>
    <x v="0"/>
    <m/>
    <m/>
    <x v="0"/>
    <m/>
    <m/>
    <x v="0"/>
    <m/>
    <m/>
    <x v="4"/>
    <m/>
    <m/>
    <x v="0"/>
    <m/>
    <m/>
    <x v="0"/>
    <m/>
    <m/>
    <x v="0"/>
    <m/>
    <m/>
    <s v="Password protection;Automatic screen lock;Hard disk encryption;"/>
    <m/>
    <m/>
    <s v="Using VPN "/>
    <m/>
    <m/>
    <m/>
    <m/>
    <m/>
    <s v="No"/>
    <m/>
    <m/>
    <m/>
    <m/>
    <m/>
    <x v="0"/>
    <m/>
    <m/>
    <x v="6"/>
    <m/>
    <m/>
    <x v="2"/>
    <m/>
    <m/>
    <s v="spear phising (supervisor fraud)"/>
    <m/>
    <m/>
    <m/>
    <m/>
    <s v="Undecided"/>
    <m/>
    <m/>
    <s v="Disagree"/>
    <m/>
    <m/>
    <s v="Disagree"/>
    <m/>
    <m/>
    <s v="Agree"/>
    <m/>
    <m/>
    <s v="Strongly agree"/>
    <m/>
    <m/>
    <s v="Strongly agree"/>
    <m/>
    <m/>
    <s v="Agree"/>
    <m/>
    <m/>
    <x v="0"/>
    <m/>
    <m/>
    <s v="Master’s degree"/>
    <m/>
    <m/>
    <s v="Education &amp; Research"/>
    <m/>
    <m/>
    <m/>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r>
  <r>
    <n v="250"/>
    <d v="2020-04-28T17:38:26"/>
    <d v="2020-04-28T18:15:43"/>
    <s v="anonymous"/>
    <m/>
    <m/>
    <m/>
    <m/>
    <x v="0"/>
    <m/>
    <m/>
    <x v="1"/>
    <m/>
    <m/>
    <x v="0"/>
    <m/>
    <m/>
    <x v="7"/>
    <m/>
    <m/>
    <x v="0"/>
    <m/>
    <m/>
    <x v="0"/>
    <m/>
    <m/>
    <x v="0"/>
    <m/>
    <m/>
    <s v="Hard disk encryption;Antivirus software installed;"/>
    <m/>
    <m/>
    <s v="Using VPN "/>
    <m/>
    <m/>
    <m/>
    <m/>
    <m/>
    <s v="No"/>
    <m/>
    <m/>
    <m/>
    <m/>
    <m/>
    <x v="0"/>
    <m/>
    <m/>
    <x v="11"/>
    <m/>
    <m/>
    <x v="2"/>
    <m/>
    <m/>
    <m/>
    <m/>
    <m/>
    <m/>
    <m/>
    <s v="Undecided"/>
    <m/>
    <m/>
    <s v="Undecided"/>
    <m/>
    <m/>
    <s v="Agree"/>
    <m/>
    <m/>
    <s v="Agree"/>
    <m/>
    <m/>
    <s v="Agree"/>
    <m/>
    <m/>
    <s v="Agree"/>
    <m/>
    <m/>
    <s v="Agree"/>
    <m/>
    <m/>
    <x v="2"/>
    <m/>
    <m/>
    <s v="Associate degree"/>
    <m/>
    <m/>
    <s v="IT (Information Technology)"/>
    <m/>
    <m/>
    <m/>
    <m/>
    <m/>
    <s v="IT professional"/>
    <m/>
    <m/>
    <m/>
    <m/>
    <m/>
  </r>
  <r>
    <n v="251"/>
    <d v="2020-04-29T20:51:48"/>
    <d v="2020-04-29T20:58:13"/>
    <s v="anonymous"/>
    <m/>
    <m/>
    <m/>
    <m/>
    <x v="1"/>
    <m/>
    <m/>
    <x v="1"/>
    <m/>
    <m/>
    <x v="75"/>
    <m/>
    <m/>
    <x v="0"/>
    <m/>
    <m/>
    <x v="0"/>
    <m/>
    <m/>
    <x v="0"/>
    <m/>
    <m/>
    <x v="0"/>
    <m/>
    <m/>
    <s v="Password protection;Two-factor authentication;Automatic screen lock;Hard disk encryption;Antivirus software installed;Antispam software installed;"/>
    <m/>
    <m/>
    <s v="Using VPN "/>
    <m/>
    <m/>
    <m/>
    <m/>
    <m/>
    <s v="No"/>
    <m/>
    <m/>
    <m/>
    <m/>
    <m/>
    <x v="1"/>
    <m/>
    <m/>
    <x v="1"/>
    <m/>
    <m/>
    <x v="1"/>
    <m/>
    <m/>
    <m/>
    <m/>
    <m/>
    <m/>
    <m/>
    <s v="Undecided"/>
    <m/>
    <m/>
    <s v="Agree"/>
    <m/>
    <m/>
    <s v="Agree"/>
    <m/>
    <m/>
    <s v="Agree"/>
    <m/>
    <m/>
    <s v="Agree"/>
    <m/>
    <m/>
    <s v="Undecided"/>
    <m/>
    <m/>
    <s v="Agree"/>
    <m/>
    <m/>
    <x v="1"/>
    <m/>
    <m/>
    <s v="Master’s degree"/>
    <m/>
    <m/>
    <s v="IT (Information Technology)"/>
    <m/>
    <m/>
    <m/>
    <m/>
    <m/>
    <s v="IT professional"/>
    <m/>
    <m/>
    <m/>
    <m/>
    <m/>
  </r>
  <r>
    <n v="252"/>
    <d v="2020-04-30T11:39:39"/>
    <d v="2020-04-30T11:44:17"/>
    <s v="anonymous"/>
    <m/>
    <m/>
    <m/>
    <m/>
    <x v="0"/>
    <m/>
    <m/>
    <x v="0"/>
    <m/>
    <m/>
    <x v="0"/>
    <m/>
    <m/>
    <x v="7"/>
    <m/>
    <m/>
    <x v="0"/>
    <m/>
    <m/>
    <x v="1"/>
    <m/>
    <m/>
    <x v="2"/>
    <m/>
    <m/>
    <s v="Password protection;Two-factor authentication;Automatic screen lock;Hard disk encryption;Antivirus software installed;Antispam software installed;"/>
    <m/>
    <m/>
    <s v="Using 3rd party cloud solutions (e.g. G Cloud, Microsoft 365)"/>
    <m/>
    <m/>
    <m/>
    <m/>
    <m/>
    <s v="No"/>
    <m/>
    <m/>
    <m/>
    <m/>
    <m/>
    <x v="0"/>
    <m/>
    <m/>
    <x v="2"/>
    <m/>
    <m/>
    <x v="1"/>
    <m/>
    <m/>
    <m/>
    <m/>
    <m/>
    <m/>
    <m/>
    <s v="Undecided"/>
    <m/>
    <m/>
    <s v="Agree"/>
    <m/>
    <m/>
    <s v="Agree"/>
    <m/>
    <m/>
    <s v="Agree"/>
    <m/>
    <m/>
    <s v="Agree"/>
    <m/>
    <m/>
    <s v="Strongly agree"/>
    <m/>
    <m/>
    <s v="Strongly agree"/>
    <m/>
    <m/>
    <x v="1"/>
    <m/>
    <m/>
    <s v="Bachelor’s degree"/>
    <m/>
    <m/>
    <s v="Education &amp; Research"/>
    <m/>
    <m/>
    <m/>
    <m/>
    <m/>
    <s v="IT professional"/>
    <m/>
    <m/>
    <m/>
    <m/>
    <m/>
  </r>
  <r>
    <n v="253"/>
    <d v="2020-04-30T11:40:46"/>
    <d v="2020-04-30T11:52:21"/>
    <s v="anonymous"/>
    <m/>
    <m/>
    <m/>
    <m/>
    <x v="0"/>
    <m/>
    <m/>
    <x v="1"/>
    <m/>
    <m/>
    <x v="0"/>
    <m/>
    <m/>
    <x v="1"/>
    <m/>
    <m/>
    <x v="0"/>
    <m/>
    <m/>
    <x v="1"/>
    <m/>
    <m/>
    <x v="2"/>
    <m/>
    <m/>
    <s v="Password protection;Automatic screen lock;Antivirus software installed;"/>
    <m/>
    <m/>
    <s v="Using 3rd party cloud solutions (e.g. G Cloud, Microsoft 365)"/>
    <m/>
    <m/>
    <m/>
    <m/>
    <m/>
    <s v="No"/>
    <m/>
    <m/>
    <m/>
    <m/>
    <m/>
    <x v="0"/>
    <m/>
    <m/>
    <x v="39"/>
    <m/>
    <m/>
    <x v="1"/>
    <m/>
    <m/>
    <m/>
    <m/>
    <m/>
    <m/>
    <m/>
    <s v="Agree"/>
    <m/>
    <m/>
    <s v="Agree"/>
    <m/>
    <m/>
    <s v="Strongly agree"/>
    <m/>
    <m/>
    <s v="Agree"/>
    <m/>
    <m/>
    <s v="Agree"/>
    <m/>
    <m/>
    <s v="Strongly agree"/>
    <m/>
    <m/>
    <s v="Agree"/>
    <m/>
    <m/>
    <x v="3"/>
    <m/>
    <m/>
    <s v="Bachelor’s degree"/>
    <m/>
    <m/>
    <s v="IT (Information Technology)"/>
    <m/>
    <m/>
    <m/>
    <m/>
    <m/>
    <s v="IT professional"/>
    <m/>
    <m/>
    <m/>
    <m/>
    <m/>
  </r>
  <r>
    <n v="254"/>
    <d v="2020-04-30T11:51:20"/>
    <d v="2020-04-30T11:53:37"/>
    <s v="anonymous"/>
    <m/>
    <m/>
    <m/>
    <m/>
    <x v="0"/>
    <m/>
    <m/>
    <x v="0"/>
    <m/>
    <m/>
    <x v="0"/>
    <m/>
    <m/>
    <x v="0"/>
    <m/>
    <m/>
    <x v="0"/>
    <m/>
    <m/>
    <x v="0"/>
    <m/>
    <m/>
    <x v="3"/>
    <m/>
    <m/>
    <s v="Password protection;Antivirus software installed;"/>
    <m/>
    <m/>
    <s v="Direct access"/>
    <m/>
    <m/>
    <m/>
    <m/>
    <m/>
    <s v="No"/>
    <m/>
    <m/>
    <m/>
    <m/>
    <m/>
    <x v="0"/>
    <m/>
    <m/>
    <x v="16"/>
    <m/>
    <m/>
    <x v="1"/>
    <m/>
    <m/>
    <m/>
    <m/>
    <m/>
    <m/>
    <m/>
    <s v="Agree"/>
    <m/>
    <m/>
    <s v="Agree"/>
    <m/>
    <m/>
    <s v="Undecided"/>
    <m/>
    <m/>
    <s v="Strongly agree"/>
    <m/>
    <m/>
    <s v="Agree"/>
    <m/>
    <m/>
    <s v="Strongly agree"/>
    <m/>
    <m/>
    <s v="Strongly agree"/>
    <m/>
    <m/>
    <x v="1"/>
    <m/>
    <m/>
    <s v="Doctorate degree"/>
    <m/>
    <m/>
    <s v="Education &amp; Research"/>
    <m/>
    <m/>
    <m/>
    <m/>
    <m/>
    <s v="Manager"/>
    <m/>
    <m/>
    <m/>
    <m/>
    <m/>
  </r>
  <r>
    <n v="255"/>
    <d v="2020-04-30T11:43:44"/>
    <d v="2020-04-30T13:18:43"/>
    <s v="anonymous"/>
    <m/>
    <m/>
    <m/>
    <m/>
    <x v="1"/>
    <m/>
    <m/>
    <x v="0"/>
    <m/>
    <m/>
    <x v="0"/>
    <m/>
    <m/>
    <x v="2"/>
    <m/>
    <m/>
    <x v="0"/>
    <m/>
    <m/>
    <x v="1"/>
    <m/>
    <m/>
    <x v="2"/>
    <m/>
    <m/>
    <s v="Password protection;"/>
    <m/>
    <m/>
    <s v="Using VPN "/>
    <m/>
    <m/>
    <m/>
    <m/>
    <m/>
    <s v="Yes"/>
    <m/>
    <m/>
    <s v="User manual documentation (distributed in any way);Instructions available to the corporate portal or website;"/>
    <m/>
    <m/>
    <x v="0"/>
    <m/>
    <m/>
    <x v="6"/>
    <m/>
    <m/>
    <x v="1"/>
    <m/>
    <m/>
    <m/>
    <m/>
    <m/>
    <m/>
    <m/>
    <s v="Strongly agree"/>
    <m/>
    <m/>
    <s v="Agree"/>
    <m/>
    <m/>
    <s v="Agree"/>
    <m/>
    <m/>
    <s v="Strongly agree"/>
    <m/>
    <m/>
    <s v="Agree"/>
    <m/>
    <m/>
    <s v="Agree"/>
    <m/>
    <m/>
    <s v="Agree"/>
    <m/>
    <m/>
    <x v="1"/>
    <m/>
    <m/>
    <s v="Some college credit, no degree"/>
    <m/>
    <m/>
    <s v="Education &amp; Research"/>
    <m/>
    <m/>
    <m/>
    <m/>
    <m/>
    <s v="Other"/>
    <m/>
    <m/>
    <m/>
    <m/>
    <m/>
  </r>
  <r>
    <n v="256"/>
    <d v="2020-04-30T14:16:05"/>
    <d v="2020-04-30T14:23:16"/>
    <s v="anonymous"/>
    <m/>
    <m/>
    <m/>
    <m/>
    <x v="0"/>
    <m/>
    <m/>
    <x v="0"/>
    <m/>
    <m/>
    <x v="0"/>
    <m/>
    <m/>
    <x v="1"/>
    <m/>
    <m/>
    <x v="0"/>
    <m/>
    <m/>
    <x v="1"/>
    <m/>
    <m/>
    <x v="2"/>
    <m/>
    <m/>
    <s v="Password protection;Antivirus software installed;Antispam software installed;"/>
    <m/>
    <m/>
    <s v="Using 3rd party cloud solutions (e.g. G Cloud, Microsoft 365)"/>
    <m/>
    <m/>
    <m/>
    <m/>
    <m/>
    <s v="No"/>
    <m/>
    <m/>
    <m/>
    <m/>
    <m/>
    <x v="0"/>
    <m/>
    <m/>
    <x v="2"/>
    <m/>
    <m/>
    <x v="1"/>
    <m/>
    <m/>
    <m/>
    <m/>
    <m/>
    <m/>
    <m/>
    <s v="Disagree"/>
    <m/>
    <m/>
    <s v="Disagree"/>
    <m/>
    <m/>
    <s v="Disagree"/>
    <m/>
    <m/>
    <s v="Strongly agree"/>
    <m/>
    <m/>
    <s v="Strongly agree"/>
    <m/>
    <m/>
    <s v="Strongly agree"/>
    <m/>
    <m/>
    <s v="Strongly agree"/>
    <m/>
    <m/>
    <x v="1"/>
    <m/>
    <m/>
    <s v="Master’s degree"/>
    <m/>
    <m/>
    <s v="Education &amp; Research"/>
    <m/>
    <m/>
    <m/>
    <m/>
    <m/>
    <s v="Manager"/>
    <m/>
    <m/>
    <m/>
    <m/>
    <m/>
  </r>
  <r>
    <n v="257"/>
    <d v="2020-04-30T14:28:49"/>
    <d v="2020-04-30T14:33:04"/>
    <s v="anonymous"/>
    <m/>
    <m/>
    <m/>
    <m/>
    <x v="0"/>
    <m/>
    <m/>
    <x v="0"/>
    <m/>
    <m/>
    <x v="0"/>
    <m/>
    <m/>
    <x v="0"/>
    <m/>
    <m/>
    <x v="0"/>
    <m/>
    <m/>
    <x v="1"/>
    <m/>
    <m/>
    <x v="2"/>
    <m/>
    <m/>
    <s v="Password protection;Two-factor authentication;"/>
    <m/>
    <m/>
    <s v="Using VPN "/>
    <m/>
    <m/>
    <m/>
    <m/>
    <m/>
    <s v="Yes"/>
    <m/>
    <m/>
    <s v="Online training program;Instructions available to the corporate portal or website;"/>
    <m/>
    <m/>
    <x v="0"/>
    <m/>
    <m/>
    <x v="15"/>
    <m/>
    <m/>
    <x v="1"/>
    <m/>
    <m/>
    <m/>
    <m/>
    <m/>
    <m/>
    <m/>
    <s v="Disagree"/>
    <m/>
    <m/>
    <s v="Disagree"/>
    <m/>
    <m/>
    <s v="Strongly disagree"/>
    <m/>
    <m/>
    <s v="Agree"/>
    <m/>
    <m/>
    <s v="Undecided"/>
    <m/>
    <m/>
    <s v="Undecided"/>
    <m/>
    <m/>
    <s v="Agree"/>
    <m/>
    <m/>
    <x v="0"/>
    <m/>
    <m/>
    <s v="Master’s degree"/>
    <m/>
    <m/>
    <s v="Telecommunications"/>
    <m/>
    <m/>
    <m/>
    <m/>
    <m/>
    <s v="Other"/>
    <m/>
    <m/>
    <m/>
    <m/>
    <m/>
  </r>
  <r>
    <n v="258"/>
    <d v="2020-04-30T15:14:59"/>
    <d v="2020-04-30T15:18:07"/>
    <s v="anonymous"/>
    <m/>
    <m/>
    <m/>
    <m/>
    <x v="0"/>
    <m/>
    <m/>
    <x v="0"/>
    <m/>
    <m/>
    <x v="0"/>
    <m/>
    <m/>
    <x v="0"/>
    <m/>
    <m/>
    <x v="0"/>
    <m/>
    <m/>
    <x v="1"/>
    <m/>
    <m/>
    <x v="2"/>
    <m/>
    <m/>
    <s v="Password protection;Two-factor authentication;Automatic screen lock;Antivirus software installed;Antispam software installed;"/>
    <m/>
    <m/>
    <s v="Using 3rd party cloud solutions (e.g. G Cloud, Microsoft 365)"/>
    <m/>
    <m/>
    <m/>
    <m/>
    <m/>
    <s v="No"/>
    <m/>
    <m/>
    <m/>
    <m/>
    <m/>
    <x v="1"/>
    <m/>
    <m/>
    <x v="1"/>
    <m/>
    <m/>
    <x v="1"/>
    <m/>
    <m/>
    <s v="None"/>
    <m/>
    <m/>
    <m/>
    <m/>
    <s v="Agree"/>
    <m/>
    <m/>
    <s v="Undecided"/>
    <m/>
    <m/>
    <s v="Undecided"/>
    <m/>
    <m/>
    <s v="Agree"/>
    <m/>
    <m/>
    <s v="Disagree"/>
    <m/>
    <m/>
    <s v="Agree"/>
    <m/>
    <m/>
    <s v="Undecided"/>
    <m/>
    <m/>
    <x v="0"/>
    <m/>
    <m/>
    <s v="Master’s degree"/>
    <m/>
    <m/>
    <s v="Education &amp; Research"/>
    <m/>
    <m/>
    <m/>
    <m/>
    <m/>
    <s v="Researcher"/>
    <m/>
    <m/>
    <m/>
    <m/>
    <m/>
  </r>
  <r>
    <n v="259"/>
    <d v="2020-04-30T19:17:54"/>
    <d v="2020-04-30T19:20:24"/>
    <s v="anonymous"/>
    <m/>
    <m/>
    <m/>
    <m/>
    <x v="0"/>
    <m/>
    <m/>
    <x v="1"/>
    <m/>
    <m/>
    <x v="76"/>
    <m/>
    <m/>
    <x v="0"/>
    <m/>
    <m/>
    <x v="0"/>
    <m/>
    <m/>
    <x v="0"/>
    <m/>
    <m/>
    <x v="1"/>
    <m/>
    <m/>
    <s v="Password protection;Antivirus software installed;Antispam software installed;"/>
    <m/>
    <m/>
    <s v="Using VPN "/>
    <m/>
    <m/>
    <m/>
    <m/>
    <m/>
    <s v="No"/>
    <m/>
    <m/>
    <m/>
    <m/>
    <m/>
    <x v="1"/>
    <m/>
    <m/>
    <x v="1"/>
    <m/>
    <m/>
    <x v="2"/>
    <m/>
    <m/>
    <m/>
    <m/>
    <m/>
    <m/>
    <m/>
    <s v="Strongly disagree"/>
    <m/>
    <m/>
    <s v="Strongly disagree"/>
    <m/>
    <m/>
    <s v="Agree"/>
    <m/>
    <m/>
    <s v="Undecided"/>
    <m/>
    <m/>
    <s v="Disagree"/>
    <m/>
    <m/>
    <s v="Undecided"/>
    <m/>
    <m/>
    <s v="Agree"/>
    <m/>
    <m/>
    <x v="4"/>
    <m/>
    <m/>
    <s v="Master’s degree"/>
    <m/>
    <m/>
    <s v="Banking &amp; Financial"/>
    <m/>
    <m/>
    <m/>
    <m/>
    <m/>
    <s v="Manager"/>
    <m/>
    <m/>
    <m/>
    <m/>
    <m/>
  </r>
  <r>
    <n v="260"/>
    <d v="2020-04-30T19:20:27"/>
    <d v="2020-04-30T19:23:20"/>
    <s v="anonymous"/>
    <m/>
    <m/>
    <m/>
    <m/>
    <x v="1"/>
    <m/>
    <m/>
    <x v="0"/>
    <m/>
    <m/>
    <x v="0"/>
    <m/>
    <m/>
    <x v="7"/>
    <m/>
    <m/>
    <x v="1"/>
    <m/>
    <m/>
    <x v="1"/>
    <m/>
    <m/>
    <x v="2"/>
    <m/>
    <m/>
    <s v="Password protection;Two-factor authentication;Automatic screen lock;Antivirus software installed;Antispam software installed;"/>
    <m/>
    <m/>
    <s v="No Access"/>
    <m/>
    <m/>
    <m/>
    <m/>
    <m/>
    <s v="No"/>
    <m/>
    <m/>
    <m/>
    <m/>
    <m/>
    <x v="1"/>
    <m/>
    <m/>
    <x v="1"/>
    <m/>
    <m/>
    <x v="1"/>
    <m/>
    <m/>
    <m/>
    <m/>
    <m/>
    <m/>
    <m/>
    <s v="Undecided"/>
    <m/>
    <m/>
    <s v="Disagree"/>
    <m/>
    <m/>
    <s v="Strongly disagree"/>
    <m/>
    <m/>
    <s v="Undecided"/>
    <m/>
    <m/>
    <s v="Disagree"/>
    <m/>
    <m/>
    <s v="Undecided"/>
    <m/>
    <m/>
    <s v="Disagree"/>
    <m/>
    <m/>
    <x v="7"/>
    <m/>
    <m/>
    <s v="Doctorate degree"/>
    <m/>
    <m/>
    <s v="Banking &amp; Financial"/>
    <m/>
    <m/>
    <m/>
    <m/>
    <m/>
    <s v="Other"/>
    <m/>
    <m/>
    <m/>
    <m/>
    <m/>
  </r>
  <r>
    <n v="261"/>
    <d v="2020-04-30T19:23:22"/>
    <d v="2020-04-30T19:25:22"/>
    <s v="anonymous"/>
    <m/>
    <m/>
    <m/>
    <m/>
    <x v="0"/>
    <m/>
    <m/>
    <x v="1"/>
    <m/>
    <m/>
    <x v="77"/>
    <m/>
    <m/>
    <x v="0"/>
    <m/>
    <m/>
    <x v="0"/>
    <m/>
    <m/>
    <x v="0"/>
    <m/>
    <m/>
    <x v="3"/>
    <m/>
    <m/>
    <s v="Password protection;Two-factor authentication;Automatic screen lock;Antivirus software installed;Antispam software installed;"/>
    <m/>
    <m/>
    <s v="Using VPN "/>
    <m/>
    <m/>
    <m/>
    <m/>
    <m/>
    <s v="No"/>
    <m/>
    <m/>
    <m/>
    <m/>
    <m/>
    <x v="0"/>
    <m/>
    <m/>
    <x v="2"/>
    <m/>
    <m/>
    <x v="1"/>
    <m/>
    <m/>
    <s v="None"/>
    <m/>
    <m/>
    <m/>
    <m/>
    <s v="Strongly agree"/>
    <m/>
    <m/>
    <s v="Agree"/>
    <m/>
    <m/>
    <s v="Agree"/>
    <m/>
    <m/>
    <s v="Disagree"/>
    <m/>
    <m/>
    <s v="Agree"/>
    <m/>
    <m/>
    <s v="Agree"/>
    <m/>
    <m/>
    <s v="Undecided"/>
    <m/>
    <m/>
    <x v="2"/>
    <m/>
    <m/>
    <s v="Master’s degree"/>
    <m/>
    <m/>
    <s v="Banking &amp; Financial"/>
    <m/>
    <m/>
    <m/>
    <m/>
    <m/>
    <s v="Manager"/>
    <m/>
    <m/>
    <m/>
    <m/>
    <m/>
  </r>
  <r>
    <n v="262"/>
    <d v="2020-04-30T19:25:25"/>
    <d v="2020-04-30T19:32:11"/>
    <s v="anonymous"/>
    <m/>
    <m/>
    <m/>
    <m/>
    <x v="0"/>
    <m/>
    <m/>
    <x v="0"/>
    <m/>
    <m/>
    <x v="0"/>
    <m/>
    <m/>
    <x v="7"/>
    <m/>
    <m/>
    <x v="1"/>
    <m/>
    <m/>
    <x v="0"/>
    <m/>
    <m/>
    <x v="1"/>
    <m/>
    <m/>
    <s v="Password protection;"/>
    <m/>
    <m/>
    <s v="Using 3rd party cloud solutions (e.g. G Cloud, Microsoft 365)"/>
    <m/>
    <m/>
    <m/>
    <m/>
    <m/>
    <s v="No"/>
    <m/>
    <m/>
    <m/>
    <m/>
    <m/>
    <x v="1"/>
    <m/>
    <m/>
    <x v="1"/>
    <m/>
    <m/>
    <x v="1"/>
    <m/>
    <m/>
    <m/>
    <m/>
    <m/>
    <m/>
    <m/>
    <s v="Undecided"/>
    <m/>
    <m/>
    <s v="Undecided"/>
    <m/>
    <m/>
    <s v="Agree"/>
    <m/>
    <m/>
    <s v="Undecided"/>
    <m/>
    <m/>
    <s v="Disagree"/>
    <m/>
    <m/>
    <s v="Undecided"/>
    <m/>
    <m/>
    <s v="Agree"/>
    <m/>
    <m/>
    <x v="5"/>
    <m/>
    <m/>
    <s v="Bachelor’s degree"/>
    <m/>
    <m/>
    <s v="Banking &amp; Financial"/>
    <m/>
    <m/>
    <m/>
    <m/>
    <m/>
    <s v="IT professional"/>
    <m/>
    <m/>
    <m/>
    <m/>
    <m/>
  </r>
  <r>
    <n v="263"/>
    <d v="2020-04-30T19:32:14"/>
    <d v="2020-04-30T19:33:20"/>
    <s v="anonymous"/>
    <m/>
    <m/>
    <m/>
    <m/>
    <x v="0"/>
    <m/>
    <m/>
    <x v="0"/>
    <m/>
    <m/>
    <x v="0"/>
    <m/>
    <m/>
    <x v="0"/>
    <m/>
    <m/>
    <x v="0"/>
    <m/>
    <m/>
    <x v="0"/>
    <m/>
    <m/>
    <x v="1"/>
    <m/>
    <m/>
    <s v="Password protection;"/>
    <m/>
    <m/>
    <s v="Direct access"/>
    <m/>
    <m/>
    <m/>
    <m/>
    <m/>
    <s v="No"/>
    <m/>
    <m/>
    <m/>
    <m/>
    <m/>
    <x v="1"/>
    <m/>
    <m/>
    <x v="1"/>
    <m/>
    <m/>
    <x v="1"/>
    <m/>
    <m/>
    <m/>
    <m/>
    <m/>
    <m/>
    <m/>
    <s v="Strongly agree"/>
    <m/>
    <m/>
    <s v="Strongly agree"/>
    <m/>
    <m/>
    <s v="Strongly disagree"/>
    <m/>
    <m/>
    <s v="Agree"/>
    <m/>
    <m/>
    <s v="Strongly agree"/>
    <m/>
    <m/>
    <s v="Strongly agree"/>
    <m/>
    <m/>
    <s v="Strongly agree"/>
    <m/>
    <m/>
    <x v="4"/>
    <m/>
    <m/>
    <s v="Master’s degree"/>
    <m/>
    <m/>
    <s v="Banking &amp; Financial"/>
    <m/>
    <m/>
    <m/>
    <m/>
    <m/>
    <s v="Manager"/>
    <m/>
    <m/>
    <m/>
    <m/>
    <m/>
  </r>
  <r>
    <n v="264"/>
    <d v="2020-04-30T19:33:21"/>
    <d v="2020-04-30T19:35:19"/>
    <s v="anonymous"/>
    <m/>
    <m/>
    <m/>
    <m/>
    <x v="0"/>
    <m/>
    <m/>
    <x v="0"/>
    <m/>
    <m/>
    <x v="0"/>
    <m/>
    <m/>
    <x v="6"/>
    <m/>
    <m/>
    <x v="0"/>
    <m/>
    <m/>
    <x v="1"/>
    <m/>
    <m/>
    <x v="2"/>
    <m/>
    <m/>
    <s v="None of the above;"/>
    <m/>
    <m/>
    <s v="No Access"/>
    <m/>
    <m/>
    <m/>
    <m/>
    <m/>
    <s v="No"/>
    <m/>
    <m/>
    <m/>
    <m/>
    <m/>
    <x v="0"/>
    <m/>
    <m/>
    <x v="25"/>
    <m/>
    <m/>
    <x v="13"/>
    <m/>
    <m/>
    <m/>
    <m/>
    <m/>
    <m/>
    <m/>
    <s v="Agree"/>
    <m/>
    <m/>
    <s v="Agree"/>
    <m/>
    <m/>
    <s v="Agree"/>
    <m/>
    <m/>
    <s v="Disagree"/>
    <m/>
    <m/>
    <s v="Strongly disagree"/>
    <m/>
    <m/>
    <s v="Strongly disagree"/>
    <m/>
    <m/>
    <s v="Strongly disagree"/>
    <m/>
    <m/>
    <x v="4"/>
    <m/>
    <m/>
    <s v="Bachelor’s degree"/>
    <m/>
    <m/>
    <s v="Banking &amp; Financial"/>
    <m/>
    <m/>
    <m/>
    <m/>
    <m/>
    <s v="IT professional"/>
    <m/>
    <m/>
    <m/>
    <m/>
    <m/>
  </r>
  <r>
    <n v="265"/>
    <d v="2020-04-30T19:43:02"/>
    <d v="2020-04-30T19:47:39"/>
    <s v="anonymous"/>
    <m/>
    <m/>
    <m/>
    <m/>
    <x v="0"/>
    <m/>
    <m/>
    <x v="0"/>
    <m/>
    <m/>
    <x v="0"/>
    <m/>
    <m/>
    <x v="6"/>
    <m/>
    <m/>
    <x v="0"/>
    <m/>
    <m/>
    <x v="1"/>
    <m/>
    <m/>
    <x v="2"/>
    <m/>
    <m/>
    <s v="Password protection;Automatic screen lock;Hard disk encryption;"/>
    <m/>
    <m/>
    <s v="Using VPN "/>
    <m/>
    <m/>
    <m/>
    <m/>
    <m/>
    <s v="No"/>
    <m/>
    <m/>
    <m/>
    <m/>
    <m/>
    <x v="1"/>
    <m/>
    <m/>
    <x v="1"/>
    <m/>
    <m/>
    <x v="1"/>
    <m/>
    <m/>
    <m/>
    <m/>
    <m/>
    <m/>
    <m/>
    <s v="Agree"/>
    <m/>
    <m/>
    <s v="Strongly agree"/>
    <m/>
    <m/>
    <s v="Agree"/>
    <m/>
    <m/>
    <s v="Agree"/>
    <m/>
    <m/>
    <s v="Agree"/>
    <m/>
    <m/>
    <s v="Agree"/>
    <m/>
    <m/>
    <s v="Strongly agree"/>
    <m/>
    <m/>
    <x v="1"/>
    <m/>
    <m/>
    <s v="Doctorate degree"/>
    <m/>
    <m/>
    <s v="Other"/>
    <m/>
    <m/>
    <s v="Electronics"/>
    <m/>
    <m/>
    <s v="Other"/>
    <m/>
    <m/>
    <m/>
    <m/>
    <m/>
  </r>
  <r>
    <n v="266"/>
    <d v="2020-05-02T15:19:56"/>
    <d v="2020-05-02T15:24:01"/>
    <s v="anonymous"/>
    <m/>
    <m/>
    <m/>
    <m/>
    <x v="1"/>
    <m/>
    <m/>
    <x v="0"/>
    <m/>
    <m/>
    <x v="0"/>
    <m/>
    <m/>
    <x v="0"/>
    <m/>
    <m/>
    <x v="0"/>
    <m/>
    <m/>
    <x v="1"/>
    <m/>
    <m/>
    <x v="2"/>
    <m/>
    <m/>
    <s v="Password protection;Two-factor authentication;"/>
    <m/>
    <m/>
    <s v="Direct access"/>
    <m/>
    <m/>
    <m/>
    <m/>
    <m/>
    <s v="No"/>
    <m/>
    <m/>
    <m/>
    <m/>
    <m/>
    <x v="1"/>
    <m/>
    <m/>
    <x v="1"/>
    <m/>
    <m/>
    <x v="1"/>
    <m/>
    <m/>
    <m/>
    <m/>
    <m/>
    <m/>
    <m/>
    <s v="Strongly agree"/>
    <m/>
    <m/>
    <s v="Disagree"/>
    <m/>
    <m/>
    <s v="Disagree"/>
    <m/>
    <m/>
    <s v="Strongly agree"/>
    <m/>
    <m/>
    <s v="Disagree"/>
    <m/>
    <m/>
    <s v="Strongly agree"/>
    <m/>
    <m/>
    <s v="Agree"/>
    <m/>
    <m/>
    <x v="0"/>
    <m/>
    <m/>
    <s v="High school graduate, diploma or the equivalent"/>
    <m/>
    <m/>
    <s v="Banking &amp; Financial"/>
    <m/>
    <m/>
    <m/>
    <m/>
    <m/>
    <s v="Other"/>
    <m/>
    <m/>
    <m/>
    <m/>
    <m/>
  </r>
  <r>
    <n v="267"/>
    <d v="2020-05-02T15:24:35"/>
    <d v="2020-05-02T15:26:29"/>
    <s v="anonymous"/>
    <m/>
    <m/>
    <m/>
    <m/>
    <x v="0"/>
    <m/>
    <m/>
    <x v="0"/>
    <m/>
    <m/>
    <x v="0"/>
    <m/>
    <m/>
    <x v="0"/>
    <m/>
    <m/>
    <x v="0"/>
    <m/>
    <m/>
    <x v="1"/>
    <m/>
    <m/>
    <x v="2"/>
    <m/>
    <m/>
    <s v="Two-factor authentication;"/>
    <m/>
    <m/>
    <s v="No Access"/>
    <m/>
    <m/>
    <m/>
    <m/>
    <m/>
    <s v="No"/>
    <m/>
    <m/>
    <m/>
    <m/>
    <m/>
    <x v="1"/>
    <m/>
    <m/>
    <x v="1"/>
    <m/>
    <m/>
    <x v="1"/>
    <m/>
    <m/>
    <m/>
    <m/>
    <m/>
    <m/>
    <m/>
    <s v="Strongly agree"/>
    <m/>
    <m/>
    <s v="Undecided"/>
    <m/>
    <m/>
    <s v="Undecided"/>
    <m/>
    <m/>
    <s v="Undecided"/>
    <m/>
    <m/>
    <s v="Disagree"/>
    <m/>
    <m/>
    <s v="Undecided"/>
    <m/>
    <m/>
    <s v="Strongly agree"/>
    <m/>
    <m/>
    <x v="0"/>
    <m/>
    <m/>
    <s v="Master’s degree"/>
    <m/>
    <m/>
    <s v="Education &amp; Research"/>
    <m/>
    <m/>
    <m/>
    <m/>
    <m/>
    <s v="Other"/>
    <m/>
    <m/>
    <m/>
    <m/>
    <m/>
  </r>
  <r>
    <n v="268"/>
    <d v="2020-05-03T11:51:41"/>
    <d v="2020-05-03T11:57:25"/>
    <s v="anonymous"/>
    <m/>
    <m/>
    <m/>
    <m/>
    <x v="0"/>
    <m/>
    <m/>
    <x v="1"/>
    <m/>
    <m/>
    <x v="78"/>
    <m/>
    <m/>
    <x v="0"/>
    <m/>
    <m/>
    <x v="1"/>
    <m/>
    <m/>
    <x v="1"/>
    <m/>
    <m/>
    <x v="2"/>
    <m/>
    <m/>
    <s v="Password protection;"/>
    <m/>
    <m/>
    <s v="No Access"/>
    <m/>
    <m/>
    <m/>
    <m/>
    <m/>
    <s v="Yes"/>
    <m/>
    <m/>
    <s v="User manual documentation (distributed in any way);Instructions provided via email;"/>
    <m/>
    <m/>
    <x v="1"/>
    <m/>
    <m/>
    <x v="1"/>
    <m/>
    <m/>
    <x v="2"/>
    <m/>
    <m/>
    <m/>
    <m/>
    <m/>
    <m/>
    <m/>
    <s v="Disagree"/>
    <m/>
    <m/>
    <s v="Disagree"/>
    <m/>
    <m/>
    <s v="Disagree"/>
    <m/>
    <m/>
    <s v="Agree"/>
    <m/>
    <m/>
    <s v="Undecided"/>
    <m/>
    <m/>
    <s v="Agree"/>
    <m/>
    <m/>
    <s v="Disagree"/>
    <m/>
    <m/>
    <x v="2"/>
    <m/>
    <m/>
    <s v="Master’s degree"/>
    <m/>
    <m/>
    <s v="Banking &amp; Financial"/>
    <m/>
    <m/>
    <m/>
    <m/>
    <m/>
    <s v="Manager"/>
    <m/>
    <m/>
    <m/>
    <m/>
    <m/>
  </r>
  <r>
    <m/>
    <m/>
    <m/>
    <m/>
    <m/>
    <m/>
    <m/>
    <m/>
    <x v="2"/>
    <m/>
    <m/>
    <x v="2"/>
    <m/>
    <m/>
    <x v="0"/>
    <m/>
    <m/>
    <x v="11"/>
    <m/>
    <m/>
    <x v="2"/>
    <m/>
    <m/>
    <x v="2"/>
    <m/>
    <m/>
    <x v="2"/>
    <m/>
    <m/>
    <m/>
    <m/>
    <m/>
    <m/>
    <m/>
    <m/>
    <m/>
    <m/>
    <m/>
    <m/>
    <m/>
    <m/>
    <m/>
    <m/>
    <m/>
    <x v="2"/>
    <m/>
    <m/>
    <x v="1"/>
    <m/>
    <m/>
    <x v="16"/>
    <m/>
    <m/>
    <m/>
    <m/>
    <m/>
    <m/>
    <m/>
    <m/>
    <m/>
    <m/>
    <m/>
    <m/>
    <m/>
    <m/>
    <m/>
    <m/>
    <m/>
    <m/>
    <m/>
    <m/>
    <m/>
    <m/>
    <m/>
    <m/>
    <m/>
    <m/>
    <m/>
    <m/>
    <x v="6"/>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5">
  <r>
    <n v="5"/>
    <d v="2020-04-07T16:53:59"/>
    <d v="2020-04-07T16:56:10"/>
    <s v="anonymous"/>
    <m/>
    <m/>
    <m/>
    <m/>
    <s v="Yes"/>
    <m/>
    <m/>
    <s v="No"/>
    <m/>
    <m/>
    <m/>
    <m/>
    <m/>
    <s v="Laptop;"/>
    <m/>
    <m/>
    <s v="No"/>
    <m/>
    <m/>
    <s v="Corporate assets"/>
    <m/>
    <m/>
    <x v="0"/>
    <m/>
    <m/>
    <x v="0"/>
    <m/>
    <m/>
    <x v="0"/>
    <m/>
    <m/>
    <x v="0"/>
    <m/>
    <m/>
    <x v="0"/>
    <m/>
    <m/>
    <x v="0"/>
    <m/>
    <m/>
    <x v="0"/>
    <m/>
    <m/>
    <s v="File sharing;Collaborative file editing;Web conference;Real-time chatting;"/>
    <m/>
    <m/>
    <s v="Phishing email;"/>
    <m/>
    <m/>
    <m/>
    <m/>
    <m/>
    <m/>
    <m/>
    <s v="Disagree"/>
    <m/>
    <m/>
    <s v="Undecided"/>
    <m/>
    <m/>
    <s v="Disagree"/>
    <m/>
    <m/>
    <s v="Agree"/>
    <m/>
    <m/>
    <s v="Agree"/>
    <m/>
    <m/>
    <s v="Agree"/>
    <m/>
    <m/>
    <s v="Agree"/>
    <m/>
    <m/>
    <s v="25-34 years old"/>
    <m/>
    <m/>
    <s v="Master’s degree"/>
    <m/>
    <m/>
    <x v="0"/>
    <m/>
    <m/>
    <x v="0"/>
    <m/>
    <m/>
    <s v="Researcher"/>
    <m/>
    <m/>
    <m/>
  </r>
  <r>
    <n v="6"/>
    <d v="2020-04-07T17:37:30"/>
    <d v="2020-04-07T17:41:50"/>
    <s v="anonymous"/>
    <m/>
    <m/>
    <m/>
    <m/>
    <s v="Yes"/>
    <m/>
    <m/>
    <s v="No"/>
    <m/>
    <m/>
    <m/>
    <m/>
    <m/>
    <s v="Laptop;"/>
    <m/>
    <m/>
    <s v="No"/>
    <m/>
    <m/>
    <s v="Corporate assets"/>
    <m/>
    <m/>
    <x v="1"/>
    <m/>
    <m/>
    <x v="1"/>
    <m/>
    <m/>
    <x v="1"/>
    <m/>
    <m/>
    <x v="0"/>
    <m/>
    <m/>
    <x v="0"/>
    <m/>
    <m/>
    <x v="0"/>
    <m/>
    <m/>
    <x v="0"/>
    <m/>
    <m/>
    <s v="File sharing;Collaborative file editing;Web conference;Real-time chatting;"/>
    <m/>
    <m/>
    <s v="None;"/>
    <m/>
    <m/>
    <s v="-"/>
    <m/>
    <m/>
    <m/>
    <m/>
    <s v="Disagree"/>
    <m/>
    <m/>
    <s v="Agree"/>
    <m/>
    <m/>
    <s v="Agree"/>
    <m/>
    <m/>
    <s v="Agree"/>
    <m/>
    <m/>
    <s v="Undecided"/>
    <m/>
    <m/>
    <s v="Agree"/>
    <m/>
    <m/>
    <s v="Agree"/>
    <m/>
    <m/>
    <s v="35-44 years old"/>
    <m/>
    <m/>
    <s v="Doctorate degree"/>
    <m/>
    <m/>
    <x v="0"/>
    <m/>
    <m/>
    <x v="0"/>
    <m/>
    <m/>
    <s v="Researcher"/>
    <m/>
    <m/>
    <s v="-"/>
  </r>
  <r>
    <n v="7"/>
    <d v="2020-04-08T14:16:24"/>
    <d v="2020-04-08T14:19:31"/>
    <s v="anonymous"/>
    <m/>
    <m/>
    <m/>
    <m/>
    <s v="Yes"/>
    <m/>
    <m/>
    <s v="No"/>
    <m/>
    <m/>
    <m/>
    <m/>
    <m/>
    <s v="Laptop;Smartphone;"/>
    <m/>
    <m/>
    <s v="No"/>
    <m/>
    <m/>
    <s v="Personal assets"/>
    <m/>
    <m/>
    <x v="2"/>
    <m/>
    <m/>
    <x v="1"/>
    <m/>
    <m/>
    <x v="1"/>
    <m/>
    <m/>
    <x v="0"/>
    <m/>
    <m/>
    <x v="0"/>
    <m/>
    <m/>
    <x v="0"/>
    <m/>
    <m/>
    <x v="1"/>
    <m/>
    <m/>
    <m/>
    <m/>
    <m/>
    <s v="Phishing;"/>
    <m/>
    <m/>
    <m/>
    <m/>
    <m/>
    <m/>
    <m/>
    <s v="Agree"/>
    <m/>
    <m/>
    <s v="Agree"/>
    <m/>
    <m/>
    <s v="Agree"/>
    <m/>
    <m/>
    <s v="Strongly agree"/>
    <m/>
    <m/>
    <s v="Strongly agree"/>
    <m/>
    <m/>
    <s v="Strongly agree"/>
    <m/>
    <m/>
    <s v="Strongly agree"/>
    <m/>
    <m/>
    <s v="45-54 years old"/>
    <m/>
    <m/>
    <s v="Doctorate degree"/>
    <m/>
    <m/>
    <x v="1"/>
    <m/>
    <m/>
    <x v="0"/>
    <m/>
    <m/>
    <s v="Manager"/>
    <m/>
    <m/>
    <m/>
  </r>
  <r>
    <n v="8"/>
    <d v="2020-04-08T14:17:51"/>
    <d v="2020-04-08T14:19:55"/>
    <s v="anonymous"/>
    <m/>
    <m/>
    <m/>
    <m/>
    <s v="Yes"/>
    <m/>
    <m/>
    <s v="Yes"/>
    <m/>
    <m/>
    <m/>
    <m/>
    <m/>
    <s v="Laptop;"/>
    <m/>
    <m/>
    <s v="No"/>
    <m/>
    <m/>
    <s v="Corporate assets"/>
    <m/>
    <m/>
    <x v="1"/>
    <m/>
    <m/>
    <x v="2"/>
    <m/>
    <m/>
    <x v="1"/>
    <m/>
    <m/>
    <x v="0"/>
    <m/>
    <m/>
    <x v="0"/>
    <m/>
    <m/>
    <x v="0"/>
    <m/>
    <m/>
    <x v="1"/>
    <m/>
    <m/>
    <m/>
    <m/>
    <m/>
    <s v="None;"/>
    <m/>
    <m/>
    <m/>
    <m/>
    <m/>
    <m/>
    <m/>
    <s v="Agree"/>
    <m/>
    <m/>
    <s v="Agree"/>
    <m/>
    <m/>
    <s v="Disagree"/>
    <m/>
    <m/>
    <s v="Agree"/>
    <m/>
    <m/>
    <s v="Agree"/>
    <m/>
    <m/>
    <s v="Undecided"/>
    <m/>
    <m/>
    <s v="Strongly agree"/>
    <m/>
    <m/>
    <s v="25-34 years old"/>
    <m/>
    <m/>
    <s v="Doctorate degree"/>
    <m/>
    <m/>
    <x v="0"/>
    <m/>
    <m/>
    <x v="0"/>
    <m/>
    <m/>
    <s v="Researcher"/>
    <m/>
    <m/>
    <m/>
  </r>
  <r>
    <n v="9"/>
    <d v="2020-04-08T14:16:45"/>
    <d v="2020-04-08T14:20:02"/>
    <s v="anonymous"/>
    <m/>
    <m/>
    <m/>
    <m/>
    <s v="Yes"/>
    <m/>
    <m/>
    <s v="Yes"/>
    <m/>
    <m/>
    <s v="Use of VPN"/>
    <m/>
    <m/>
    <s v="Laptop;Smartphone;"/>
    <m/>
    <m/>
    <s v="No"/>
    <m/>
    <m/>
    <s v="Corporate assets"/>
    <m/>
    <m/>
    <x v="1"/>
    <m/>
    <m/>
    <x v="1"/>
    <m/>
    <m/>
    <x v="2"/>
    <m/>
    <m/>
    <x v="0"/>
    <m/>
    <m/>
    <x v="0"/>
    <m/>
    <m/>
    <x v="0"/>
    <m/>
    <m/>
    <x v="0"/>
    <m/>
    <m/>
    <s v="Document management;Real-time document co-authoring;Project/Workflow/Task management;Scheduling;Real-time chatting;Teleconferencing;"/>
    <m/>
    <m/>
    <s v="None;"/>
    <m/>
    <m/>
    <m/>
    <m/>
    <m/>
    <m/>
    <m/>
    <s v="Undecided"/>
    <m/>
    <m/>
    <s v="Agree"/>
    <m/>
    <m/>
    <s v="Agree"/>
    <m/>
    <m/>
    <s v="Strongly agree"/>
    <m/>
    <m/>
    <s v="Strongly agree"/>
    <m/>
    <m/>
    <s v="Agree"/>
    <m/>
    <m/>
    <s v="Strongly agree"/>
    <m/>
    <m/>
    <s v="35-44 years old"/>
    <m/>
    <m/>
    <s v="Doctorate degree"/>
    <m/>
    <m/>
    <x v="0"/>
    <m/>
    <m/>
    <x v="0"/>
    <m/>
    <m/>
    <s v="IT professional"/>
    <m/>
    <m/>
    <m/>
  </r>
  <r>
    <n v="10"/>
    <d v="2020-04-08T14:18:12"/>
    <d v="2020-04-08T14:20:52"/>
    <s v="anonymous"/>
    <m/>
    <m/>
    <m/>
    <m/>
    <s v="Yes"/>
    <m/>
    <m/>
    <s v="No"/>
    <m/>
    <m/>
    <m/>
    <m/>
    <m/>
    <s v="Laptop;"/>
    <m/>
    <m/>
    <s v="No"/>
    <m/>
    <m/>
    <s v="Corporate assets"/>
    <m/>
    <m/>
    <x v="3"/>
    <m/>
    <m/>
    <x v="2"/>
    <m/>
    <m/>
    <x v="1"/>
    <m/>
    <m/>
    <x v="0"/>
    <m/>
    <m/>
    <x v="0"/>
    <m/>
    <m/>
    <x v="0"/>
    <m/>
    <m/>
    <x v="1"/>
    <m/>
    <m/>
    <m/>
    <m/>
    <m/>
    <s v="None;"/>
    <m/>
    <m/>
    <m/>
    <m/>
    <m/>
    <m/>
    <m/>
    <s v="Disagree"/>
    <m/>
    <m/>
    <s v="Strongly disagree"/>
    <m/>
    <m/>
    <s v="Undecided"/>
    <m/>
    <m/>
    <s v="Strongly agree"/>
    <m/>
    <m/>
    <s v="Strongly agree"/>
    <m/>
    <m/>
    <s v="Strongly agree"/>
    <m/>
    <m/>
    <s v="Strongly agree"/>
    <m/>
    <m/>
    <s v="18-24 years old"/>
    <m/>
    <m/>
    <s v="High school graduate, diploma or the equivalent"/>
    <m/>
    <m/>
    <x v="2"/>
    <m/>
    <m/>
    <x v="0"/>
    <m/>
    <m/>
    <s v="Other"/>
    <m/>
    <m/>
    <m/>
  </r>
  <r>
    <n v="11"/>
    <d v="2020-04-08T14:20:15"/>
    <d v="2020-04-08T14:22:51"/>
    <s v="anonymous"/>
    <m/>
    <m/>
    <m/>
    <m/>
    <s v="Yes"/>
    <m/>
    <m/>
    <s v="No"/>
    <m/>
    <m/>
    <m/>
    <m/>
    <m/>
    <s v="Laptop;"/>
    <m/>
    <m/>
    <s v="Yes"/>
    <m/>
    <m/>
    <s v="Personal assets"/>
    <m/>
    <m/>
    <x v="2"/>
    <m/>
    <m/>
    <x v="3"/>
    <m/>
    <m/>
    <x v="3"/>
    <m/>
    <m/>
    <x v="0"/>
    <m/>
    <m/>
    <x v="0"/>
    <m/>
    <m/>
    <x v="0"/>
    <m/>
    <m/>
    <x v="0"/>
    <m/>
    <m/>
    <s v="Document management;Real-time document co-authoring;Project/Workflow/Task management;Scheduling;Real-time chatting;Teleconferencing;Other;"/>
    <m/>
    <m/>
    <s v="None;"/>
    <m/>
    <m/>
    <m/>
    <m/>
    <m/>
    <m/>
    <m/>
    <s v="Agree"/>
    <m/>
    <m/>
    <s v="Undecided"/>
    <m/>
    <m/>
    <s v="Strongly agree"/>
    <m/>
    <m/>
    <s v="Strongly agree"/>
    <m/>
    <m/>
    <s v="Strongly agree"/>
    <m/>
    <m/>
    <s v="Strongly agree"/>
    <m/>
    <m/>
    <s v="Strongly agree"/>
    <m/>
    <m/>
    <s v="35-44 years old"/>
    <m/>
    <m/>
    <s v="Master’s degree"/>
    <m/>
    <m/>
    <x v="0"/>
    <m/>
    <m/>
    <x v="0"/>
    <m/>
    <m/>
    <s v="Security professional"/>
    <m/>
    <m/>
    <m/>
  </r>
  <r>
    <n v="12"/>
    <d v="2020-04-08T14:30:52"/>
    <d v="2020-04-08T14:33:59"/>
    <s v="anonymous"/>
    <m/>
    <m/>
    <m/>
    <m/>
    <s v="Yes"/>
    <m/>
    <m/>
    <s v="No"/>
    <m/>
    <m/>
    <m/>
    <m/>
    <m/>
    <s v="Laptop;Smartphone;"/>
    <m/>
    <m/>
    <s v="No"/>
    <m/>
    <m/>
    <s v="Corporate assets"/>
    <m/>
    <m/>
    <x v="0"/>
    <m/>
    <m/>
    <x v="4"/>
    <m/>
    <m/>
    <x v="3"/>
    <m/>
    <m/>
    <x v="0"/>
    <m/>
    <m/>
    <x v="1"/>
    <m/>
    <m/>
    <x v="1"/>
    <m/>
    <m/>
    <x v="0"/>
    <m/>
    <m/>
    <s v="Project/Workflow/Task management;Teleconferencing;"/>
    <m/>
    <m/>
    <s v="Spyware/Virus infection;"/>
    <m/>
    <m/>
    <m/>
    <m/>
    <m/>
    <m/>
    <m/>
    <s v="Disagree"/>
    <m/>
    <m/>
    <s v="Disagree"/>
    <m/>
    <m/>
    <s v="Disagree"/>
    <m/>
    <m/>
    <s v="Agree"/>
    <m/>
    <m/>
    <s v="Agree"/>
    <m/>
    <m/>
    <s v="Agree"/>
    <m/>
    <m/>
    <s v="Agree"/>
    <m/>
    <m/>
    <s v="45-54 years old"/>
    <m/>
    <m/>
    <s v="Doctorate degree"/>
    <m/>
    <m/>
    <x v="0"/>
    <m/>
    <m/>
    <x v="0"/>
    <m/>
    <m/>
    <s v="Manager"/>
    <m/>
    <m/>
    <m/>
  </r>
  <r>
    <n v="13"/>
    <d v="2020-04-08T14:31:03"/>
    <d v="2020-04-08T14:35:01"/>
    <s v="anonymous"/>
    <m/>
    <m/>
    <m/>
    <m/>
    <s v="Yes"/>
    <m/>
    <m/>
    <s v="No"/>
    <m/>
    <m/>
    <m/>
    <m/>
    <m/>
    <s v="Laptop;Smartphone;"/>
    <m/>
    <m/>
    <s v="Yes"/>
    <m/>
    <m/>
    <s v="Corporate assets"/>
    <m/>
    <m/>
    <x v="1"/>
    <m/>
    <m/>
    <x v="3"/>
    <m/>
    <m/>
    <x v="3"/>
    <m/>
    <m/>
    <x v="0"/>
    <m/>
    <m/>
    <x v="0"/>
    <m/>
    <m/>
    <x v="0"/>
    <m/>
    <m/>
    <x v="0"/>
    <m/>
    <m/>
    <s v="Document management;Real-time document co-authoring;Project/Workflow/Task management;Scheduling;Real-time chatting;Teleconferencing;"/>
    <m/>
    <m/>
    <s v="None;"/>
    <m/>
    <m/>
    <m/>
    <m/>
    <m/>
    <m/>
    <m/>
    <s v="Undecided"/>
    <m/>
    <m/>
    <s v="Undecided"/>
    <m/>
    <m/>
    <s v="Disagree"/>
    <m/>
    <m/>
    <s v="Agree"/>
    <m/>
    <m/>
    <s v="Agree"/>
    <m/>
    <m/>
    <s v="Agree"/>
    <m/>
    <m/>
    <s v="Strongly agree"/>
    <m/>
    <m/>
    <s v="35-44 years old"/>
    <m/>
    <m/>
    <s v="Doctorate degree"/>
    <m/>
    <m/>
    <x v="0"/>
    <m/>
    <m/>
    <x v="0"/>
    <m/>
    <m/>
    <s v="Manager"/>
    <m/>
    <m/>
    <m/>
  </r>
  <r>
    <n v="14"/>
    <d v="2020-04-08T14:45:53"/>
    <d v="2020-04-08T14:49:32"/>
    <s v="anonymous"/>
    <m/>
    <m/>
    <m/>
    <m/>
    <s v="Yes"/>
    <m/>
    <m/>
    <s v="No"/>
    <m/>
    <m/>
    <m/>
    <m/>
    <m/>
    <s v="Laptop;"/>
    <m/>
    <m/>
    <s v="No"/>
    <m/>
    <m/>
    <s v="Personal assets"/>
    <m/>
    <m/>
    <x v="2"/>
    <m/>
    <m/>
    <x v="5"/>
    <m/>
    <m/>
    <x v="3"/>
    <m/>
    <m/>
    <x v="0"/>
    <m/>
    <m/>
    <x v="0"/>
    <m/>
    <m/>
    <x v="0"/>
    <m/>
    <m/>
    <x v="0"/>
    <m/>
    <m/>
    <s v="Document management;Real-time document co-authoring;Project/Workflow/Task management;Scheduling;Real-time chatting;Teleconferencing;"/>
    <m/>
    <m/>
    <s v="None;"/>
    <m/>
    <m/>
    <m/>
    <m/>
    <m/>
    <m/>
    <m/>
    <s v="Strongly agree"/>
    <m/>
    <m/>
    <s v="Strongly agree"/>
    <m/>
    <m/>
    <s v="Agree"/>
    <m/>
    <m/>
    <s v="Agree"/>
    <m/>
    <m/>
    <s v="Undecided"/>
    <m/>
    <m/>
    <s v="Agree"/>
    <m/>
    <m/>
    <s v="Strongly agree"/>
    <m/>
    <m/>
    <s v="18-24 years old"/>
    <m/>
    <m/>
    <s v="Bachelor’s degree"/>
    <m/>
    <m/>
    <x v="3"/>
    <m/>
    <m/>
    <x v="0"/>
    <m/>
    <m/>
    <s v="IT professional"/>
    <m/>
    <m/>
    <m/>
  </r>
  <r>
    <n v="15"/>
    <d v="2020-04-08T14:46:29"/>
    <d v="2020-04-08T14:49:59"/>
    <s v="anonymous"/>
    <m/>
    <m/>
    <m/>
    <m/>
    <s v="Yes"/>
    <m/>
    <m/>
    <s v="No"/>
    <m/>
    <m/>
    <m/>
    <m/>
    <m/>
    <s v="Laptop;"/>
    <m/>
    <m/>
    <s v="No"/>
    <m/>
    <m/>
    <s v="Corporate assets"/>
    <m/>
    <m/>
    <x v="0"/>
    <m/>
    <m/>
    <x v="1"/>
    <m/>
    <m/>
    <x v="4"/>
    <m/>
    <m/>
    <x v="0"/>
    <m/>
    <m/>
    <x v="0"/>
    <m/>
    <m/>
    <x v="0"/>
    <m/>
    <m/>
    <x v="0"/>
    <m/>
    <m/>
    <s v="Document management;Real-time document co-authoring;Teleconferencing;"/>
    <m/>
    <m/>
    <s v="Phishing;"/>
    <m/>
    <m/>
    <m/>
    <m/>
    <m/>
    <m/>
    <m/>
    <s v="Agree"/>
    <m/>
    <m/>
    <s v="Strongly agree"/>
    <m/>
    <m/>
    <s v="Undecided"/>
    <m/>
    <m/>
    <s v="Agree"/>
    <m/>
    <m/>
    <s v="Agree"/>
    <m/>
    <m/>
    <s v="Strongly agree"/>
    <m/>
    <m/>
    <s v="Strongly agree"/>
    <m/>
    <m/>
    <s v="35-44 years old"/>
    <m/>
    <m/>
    <s v="Doctorate degree"/>
    <m/>
    <m/>
    <x v="0"/>
    <m/>
    <m/>
    <x v="0"/>
    <m/>
    <m/>
    <s v="Researcher"/>
    <m/>
    <m/>
    <m/>
  </r>
  <r>
    <n v="16"/>
    <d v="2020-04-08T14:49:40"/>
    <d v="2020-04-08T14:53:46"/>
    <s v="anonymous"/>
    <m/>
    <m/>
    <m/>
    <m/>
    <s v="Yes"/>
    <m/>
    <m/>
    <s v="No"/>
    <m/>
    <m/>
    <m/>
    <m/>
    <m/>
    <s v="Laptop;"/>
    <m/>
    <m/>
    <s v="No"/>
    <m/>
    <m/>
    <s v="Personal assets"/>
    <m/>
    <m/>
    <x v="2"/>
    <m/>
    <m/>
    <x v="2"/>
    <m/>
    <m/>
    <x v="5"/>
    <m/>
    <m/>
    <x v="0"/>
    <m/>
    <m/>
    <x v="0"/>
    <m/>
    <m/>
    <x v="0"/>
    <m/>
    <m/>
    <x v="0"/>
    <m/>
    <m/>
    <s v="Document management;Real-time document co-authoring;Project/Workflow/Task management;Scheduling;Real-time chatting;Teleconferencing;"/>
    <m/>
    <m/>
    <s v="None;"/>
    <m/>
    <m/>
    <m/>
    <m/>
    <m/>
    <m/>
    <m/>
    <s v="Disagree"/>
    <m/>
    <m/>
    <s v="Undecided"/>
    <m/>
    <m/>
    <s v="Undecided"/>
    <m/>
    <m/>
    <s v="Agree"/>
    <m/>
    <m/>
    <s v="Undecided"/>
    <m/>
    <m/>
    <s v="Undecided"/>
    <m/>
    <m/>
    <s v="Agree"/>
    <m/>
    <m/>
    <s v="25-34 years old"/>
    <m/>
    <m/>
    <s v="Master’s degree"/>
    <m/>
    <m/>
    <x v="3"/>
    <m/>
    <m/>
    <x v="0"/>
    <m/>
    <m/>
    <s v="IT professional"/>
    <m/>
    <m/>
    <m/>
  </r>
  <r>
    <n v="17"/>
    <d v="2020-04-08T14:47:51"/>
    <d v="2020-04-08T14:53:52"/>
    <s v="anonymous"/>
    <m/>
    <m/>
    <m/>
    <m/>
    <s v="Yes"/>
    <m/>
    <m/>
    <s v="No"/>
    <m/>
    <m/>
    <m/>
    <m/>
    <m/>
    <s v="Laptop;Smartphone;"/>
    <m/>
    <m/>
    <s v="Yes"/>
    <m/>
    <m/>
    <s v="Personal assets"/>
    <m/>
    <m/>
    <x v="2"/>
    <m/>
    <m/>
    <x v="6"/>
    <m/>
    <m/>
    <x v="4"/>
    <m/>
    <m/>
    <x v="0"/>
    <m/>
    <m/>
    <x v="0"/>
    <m/>
    <m/>
    <x v="0"/>
    <m/>
    <m/>
    <x v="1"/>
    <m/>
    <m/>
    <m/>
    <m/>
    <m/>
    <s v="None;"/>
    <m/>
    <m/>
    <m/>
    <m/>
    <m/>
    <m/>
    <m/>
    <s v="Strongly agree"/>
    <m/>
    <m/>
    <s v="Strongly agree"/>
    <m/>
    <m/>
    <s v="Agree"/>
    <m/>
    <m/>
    <s v="Strongly disagree"/>
    <m/>
    <m/>
    <s v="Agree"/>
    <m/>
    <m/>
    <s v="Undecided"/>
    <m/>
    <m/>
    <s v="Strongly agree"/>
    <m/>
    <m/>
    <s v="35-44 years old"/>
    <m/>
    <m/>
    <s v="Master’s degree"/>
    <m/>
    <m/>
    <x v="0"/>
    <m/>
    <m/>
    <x v="0"/>
    <m/>
    <m/>
    <s v="IT professional"/>
    <m/>
    <m/>
    <m/>
  </r>
  <r>
    <n v="18"/>
    <d v="2020-04-08T14:57:49"/>
    <d v="2020-04-08T15:00:28"/>
    <s v="anonymous"/>
    <m/>
    <m/>
    <m/>
    <m/>
    <s v="Yes"/>
    <m/>
    <m/>
    <s v="No"/>
    <m/>
    <m/>
    <m/>
    <m/>
    <m/>
    <s v="Laptop;Smartphone;"/>
    <m/>
    <m/>
    <s v="No"/>
    <m/>
    <m/>
    <s v="Corporate assets"/>
    <m/>
    <m/>
    <x v="0"/>
    <m/>
    <m/>
    <x v="7"/>
    <m/>
    <m/>
    <x v="5"/>
    <m/>
    <m/>
    <x v="0"/>
    <m/>
    <m/>
    <x v="0"/>
    <m/>
    <m/>
    <x v="0"/>
    <m/>
    <m/>
    <x v="0"/>
    <m/>
    <m/>
    <s v="Document management;Real-time document co-authoring;Project/Workflow/Task management;Scheduling;Real-time chatting;Teleconferencing;"/>
    <m/>
    <m/>
    <s v="Phishing;"/>
    <m/>
    <m/>
    <m/>
    <m/>
    <m/>
    <m/>
    <m/>
    <s v="Undecided"/>
    <m/>
    <m/>
    <s v="Undecided"/>
    <m/>
    <m/>
    <s v="Agree"/>
    <m/>
    <m/>
    <s v="Agree"/>
    <m/>
    <m/>
    <s v="Disagree"/>
    <m/>
    <m/>
    <s v="Agree"/>
    <m/>
    <m/>
    <s v="Agree"/>
    <m/>
    <m/>
    <s v="25-34 years old"/>
    <m/>
    <m/>
    <s v="Master’s degree"/>
    <m/>
    <m/>
    <x v="0"/>
    <m/>
    <m/>
    <x v="0"/>
    <m/>
    <m/>
    <s v="Researcher"/>
    <m/>
    <m/>
    <m/>
  </r>
  <r>
    <n v="19"/>
    <d v="2020-04-08T15:04:23"/>
    <d v="2020-04-08T15:06:47"/>
    <s v="anonymous"/>
    <m/>
    <m/>
    <m/>
    <m/>
    <s v="Yes"/>
    <m/>
    <m/>
    <s v="No"/>
    <m/>
    <m/>
    <m/>
    <m/>
    <m/>
    <s v="Laptop;"/>
    <m/>
    <m/>
    <s v="No"/>
    <m/>
    <m/>
    <s v="Personal assets"/>
    <m/>
    <m/>
    <x v="2"/>
    <m/>
    <m/>
    <x v="5"/>
    <m/>
    <m/>
    <x v="5"/>
    <m/>
    <m/>
    <x v="0"/>
    <m/>
    <m/>
    <x v="0"/>
    <m/>
    <m/>
    <x v="0"/>
    <m/>
    <m/>
    <x v="1"/>
    <m/>
    <m/>
    <m/>
    <m/>
    <m/>
    <s v="None;"/>
    <m/>
    <m/>
    <m/>
    <m/>
    <m/>
    <m/>
    <m/>
    <s v="Strongly agree"/>
    <m/>
    <m/>
    <s v="Strongly agree"/>
    <m/>
    <m/>
    <s v="Strongly agree"/>
    <m/>
    <m/>
    <s v="Agree"/>
    <m/>
    <m/>
    <s v="Agree"/>
    <m/>
    <m/>
    <s v="Agree"/>
    <m/>
    <m/>
    <s v="Strongly agree"/>
    <m/>
    <m/>
    <s v="25-34 years old"/>
    <m/>
    <m/>
    <s v="Master’s degree"/>
    <m/>
    <m/>
    <x v="3"/>
    <m/>
    <m/>
    <x v="0"/>
    <m/>
    <m/>
    <s v="IT professional"/>
    <m/>
    <m/>
    <m/>
  </r>
  <r>
    <n v="20"/>
    <d v="2020-04-08T14:55:12"/>
    <d v="2020-04-08T15:11:04"/>
    <s v="anonymous"/>
    <m/>
    <m/>
    <m/>
    <m/>
    <s v="Yes"/>
    <m/>
    <m/>
    <s v="Yes"/>
    <m/>
    <m/>
    <m/>
    <m/>
    <m/>
    <s v="Laptop;"/>
    <m/>
    <m/>
    <s v="No"/>
    <m/>
    <m/>
    <s v="Corporate assets"/>
    <m/>
    <m/>
    <x v="0"/>
    <m/>
    <m/>
    <x v="0"/>
    <m/>
    <m/>
    <x v="4"/>
    <m/>
    <m/>
    <x v="0"/>
    <m/>
    <m/>
    <x v="0"/>
    <m/>
    <m/>
    <x v="0"/>
    <m/>
    <m/>
    <x v="0"/>
    <m/>
    <m/>
    <m/>
    <m/>
    <m/>
    <s v="None;"/>
    <m/>
    <m/>
    <m/>
    <m/>
    <m/>
    <m/>
    <m/>
    <s v="Undecided"/>
    <m/>
    <m/>
    <s v="Agree"/>
    <m/>
    <m/>
    <s v="Agree"/>
    <m/>
    <m/>
    <s v="Strongly agree"/>
    <m/>
    <m/>
    <s v="Undecided"/>
    <m/>
    <m/>
    <s v="Strongly agree"/>
    <m/>
    <m/>
    <s v="Agree"/>
    <m/>
    <m/>
    <s v="35-44 years old"/>
    <m/>
    <m/>
    <m/>
    <m/>
    <m/>
    <x v="2"/>
    <m/>
    <m/>
    <x v="0"/>
    <m/>
    <m/>
    <s v="Other"/>
    <m/>
    <m/>
    <m/>
  </r>
  <r>
    <n v="21"/>
    <d v="2020-04-08T14:46:32"/>
    <d v="2020-04-08T15:11:28"/>
    <s v="anonymous"/>
    <m/>
    <m/>
    <m/>
    <m/>
    <s v="Yes"/>
    <m/>
    <m/>
    <s v="No"/>
    <m/>
    <m/>
    <m/>
    <m/>
    <m/>
    <s v="Laptop;"/>
    <m/>
    <m/>
    <s v="No"/>
    <m/>
    <m/>
    <s v="Personal assets"/>
    <m/>
    <m/>
    <x v="2"/>
    <m/>
    <m/>
    <x v="8"/>
    <m/>
    <m/>
    <x v="5"/>
    <m/>
    <m/>
    <x v="0"/>
    <m/>
    <m/>
    <x v="0"/>
    <m/>
    <m/>
    <x v="0"/>
    <m/>
    <m/>
    <x v="0"/>
    <m/>
    <m/>
    <s v="Document management;Real-time document co-authoring;Project/Workflow/Task management;Scheduling;Real-time chatting;Teleconferencing;"/>
    <m/>
    <m/>
    <s v="None;"/>
    <m/>
    <m/>
    <m/>
    <m/>
    <m/>
    <m/>
    <m/>
    <s v="Undecided"/>
    <m/>
    <m/>
    <s v="Undecided"/>
    <m/>
    <m/>
    <s v="Strongly agree"/>
    <m/>
    <m/>
    <s v="Strongly agree"/>
    <m/>
    <m/>
    <s v="Agree"/>
    <m/>
    <m/>
    <s v="Strongly agree"/>
    <m/>
    <m/>
    <s v="Strongly agree"/>
    <m/>
    <m/>
    <s v="25-34 years old"/>
    <m/>
    <m/>
    <s v="Master’s degree"/>
    <m/>
    <m/>
    <x v="0"/>
    <m/>
    <m/>
    <x v="0"/>
    <m/>
    <m/>
    <s v="Researcher"/>
    <m/>
    <m/>
    <m/>
  </r>
  <r>
    <n v="22"/>
    <d v="2020-04-08T15:16:36"/>
    <d v="2020-04-08T15:19:12"/>
    <s v="anonymous"/>
    <m/>
    <m/>
    <m/>
    <m/>
    <s v="No"/>
    <m/>
    <m/>
    <s v="No"/>
    <m/>
    <m/>
    <m/>
    <m/>
    <m/>
    <s v="Laptop;"/>
    <m/>
    <m/>
    <s v="No"/>
    <m/>
    <m/>
    <s v="Corporate assets"/>
    <m/>
    <m/>
    <x v="0"/>
    <m/>
    <m/>
    <x v="1"/>
    <m/>
    <m/>
    <x v="4"/>
    <m/>
    <m/>
    <x v="0"/>
    <m/>
    <m/>
    <x v="1"/>
    <m/>
    <m/>
    <x v="2"/>
    <m/>
    <m/>
    <x v="1"/>
    <m/>
    <m/>
    <m/>
    <m/>
    <m/>
    <s v="None;"/>
    <m/>
    <m/>
    <m/>
    <m/>
    <m/>
    <m/>
    <m/>
    <s v="Strongly disagree"/>
    <m/>
    <m/>
    <s v="Strongly disagree"/>
    <m/>
    <m/>
    <s v="Strongly disagree"/>
    <m/>
    <m/>
    <s v="Strongly disagree"/>
    <m/>
    <m/>
    <s v="Disagree"/>
    <m/>
    <m/>
    <s v="Undecided"/>
    <m/>
    <m/>
    <s v="Undecided"/>
    <m/>
    <m/>
    <s v="35-44 years old"/>
    <m/>
    <m/>
    <s v="Master’s degree"/>
    <m/>
    <m/>
    <x v="4"/>
    <m/>
    <m/>
    <x v="0"/>
    <m/>
    <m/>
    <s v="IT professional"/>
    <m/>
    <m/>
    <m/>
  </r>
  <r>
    <n v="23"/>
    <d v="2020-04-08T15:17:27"/>
    <d v="2020-04-08T15:22:30"/>
    <s v="anonymous"/>
    <m/>
    <m/>
    <m/>
    <m/>
    <s v="Yes"/>
    <m/>
    <m/>
    <s v="No"/>
    <m/>
    <m/>
    <m/>
    <m/>
    <m/>
    <s v="Laptop;"/>
    <m/>
    <m/>
    <s v="No"/>
    <m/>
    <m/>
    <s v="Corporate assets"/>
    <m/>
    <m/>
    <x v="3"/>
    <m/>
    <m/>
    <x v="3"/>
    <m/>
    <m/>
    <x v="4"/>
    <m/>
    <m/>
    <x v="0"/>
    <m/>
    <m/>
    <x v="0"/>
    <m/>
    <m/>
    <x v="0"/>
    <m/>
    <m/>
    <x v="0"/>
    <m/>
    <m/>
    <s v="Teleconferencing;"/>
    <m/>
    <m/>
    <s v="None;"/>
    <m/>
    <m/>
    <m/>
    <m/>
    <m/>
    <m/>
    <m/>
    <s v="Undecided"/>
    <m/>
    <m/>
    <s v="Agree"/>
    <m/>
    <m/>
    <s v="Agree"/>
    <m/>
    <m/>
    <s v="Strongly agree"/>
    <m/>
    <m/>
    <s v="Agree"/>
    <m/>
    <m/>
    <s v="Strongly agree"/>
    <m/>
    <m/>
    <s v="Strongly agree"/>
    <m/>
    <m/>
    <s v="45-54 years old"/>
    <m/>
    <m/>
    <s v="Master’s degree"/>
    <m/>
    <m/>
    <x v="5"/>
    <m/>
    <m/>
    <x v="1"/>
    <m/>
    <m/>
    <s v="Manager"/>
    <m/>
    <m/>
    <m/>
  </r>
  <r>
    <n v="24"/>
    <d v="2020-04-08T15:21:58"/>
    <d v="2020-04-08T15:23:41"/>
    <s v="anonymous"/>
    <m/>
    <m/>
    <m/>
    <m/>
    <s v="No"/>
    <m/>
    <m/>
    <s v="No"/>
    <m/>
    <m/>
    <m/>
    <m/>
    <m/>
    <s v="Desktop;"/>
    <m/>
    <m/>
    <s v="Yes"/>
    <m/>
    <m/>
    <s v="Corporate assets"/>
    <m/>
    <m/>
    <x v="1"/>
    <m/>
    <m/>
    <x v="1"/>
    <m/>
    <m/>
    <x v="6"/>
    <m/>
    <m/>
    <x v="0"/>
    <m/>
    <m/>
    <x v="0"/>
    <m/>
    <m/>
    <x v="0"/>
    <m/>
    <m/>
    <x v="1"/>
    <m/>
    <m/>
    <m/>
    <m/>
    <m/>
    <s v="Data loss;"/>
    <m/>
    <m/>
    <m/>
    <m/>
    <m/>
    <m/>
    <m/>
    <s v="Disagree"/>
    <m/>
    <m/>
    <s v="Strongly disagree"/>
    <m/>
    <m/>
    <s v="Strongly disagree"/>
    <m/>
    <m/>
    <s v="Undecided"/>
    <m/>
    <m/>
    <s v="Disagree"/>
    <m/>
    <m/>
    <s v="Undecided"/>
    <m/>
    <m/>
    <s v="Undecided"/>
    <m/>
    <m/>
    <s v="25-34 years old"/>
    <m/>
    <m/>
    <s v="Associate degree"/>
    <m/>
    <m/>
    <x v="6"/>
    <m/>
    <m/>
    <x v="0"/>
    <m/>
    <m/>
    <s v="Other"/>
    <m/>
    <m/>
    <m/>
  </r>
  <r>
    <n v="25"/>
    <d v="2020-04-08T15:23:47"/>
    <d v="2020-04-08T15:26:13"/>
    <s v="anonymous"/>
    <m/>
    <m/>
    <m/>
    <m/>
    <s v="Yes"/>
    <m/>
    <m/>
    <s v="Yes"/>
    <m/>
    <m/>
    <s v="use passwords on company laptop, install antivirus"/>
    <m/>
    <m/>
    <s v="Laptop;"/>
    <m/>
    <m/>
    <s v="Yes"/>
    <m/>
    <m/>
    <s v="Personal assets"/>
    <m/>
    <m/>
    <x v="2"/>
    <m/>
    <m/>
    <x v="6"/>
    <m/>
    <m/>
    <x v="5"/>
    <m/>
    <m/>
    <x v="0"/>
    <m/>
    <m/>
    <x v="1"/>
    <m/>
    <m/>
    <x v="1"/>
    <m/>
    <m/>
    <x v="0"/>
    <m/>
    <m/>
    <s v="Document management;Real-time document co-authoring;Project/Workflow/Task management;Scheduling;Real-time chatting;Teleconferencing;"/>
    <m/>
    <m/>
    <s v="None;"/>
    <m/>
    <m/>
    <m/>
    <m/>
    <m/>
    <m/>
    <m/>
    <s v="Undecided"/>
    <m/>
    <m/>
    <s v="Disagree"/>
    <m/>
    <m/>
    <s v="Undecided"/>
    <m/>
    <m/>
    <s v="Strongly disagree"/>
    <m/>
    <m/>
    <s v="Undecided"/>
    <m/>
    <m/>
    <s v="Agree"/>
    <m/>
    <m/>
    <s v="Undecided"/>
    <m/>
    <m/>
    <s v="55-64 years old"/>
    <m/>
    <m/>
    <s v="Professional degree"/>
    <m/>
    <m/>
    <x v="3"/>
    <m/>
    <m/>
    <x v="0"/>
    <m/>
    <m/>
    <s v="Other"/>
    <m/>
    <m/>
    <m/>
  </r>
  <r>
    <n v="26"/>
    <d v="2020-04-08T15:27:03"/>
    <d v="2020-04-08T15:32:12"/>
    <s v="anonymous"/>
    <m/>
    <m/>
    <m/>
    <m/>
    <s v="Yes"/>
    <m/>
    <m/>
    <s v="No"/>
    <m/>
    <m/>
    <m/>
    <m/>
    <m/>
    <s v="Laptop;"/>
    <m/>
    <m/>
    <s v="No"/>
    <m/>
    <m/>
    <s v="Personal assets"/>
    <m/>
    <m/>
    <x v="2"/>
    <m/>
    <m/>
    <x v="4"/>
    <m/>
    <m/>
    <x v="5"/>
    <m/>
    <m/>
    <x v="0"/>
    <m/>
    <m/>
    <x v="0"/>
    <m/>
    <m/>
    <x v="0"/>
    <m/>
    <m/>
    <x v="0"/>
    <m/>
    <m/>
    <s v="Document management;Real-time document co-authoring;Project/Workflow/Task management;Scheduling;Real-time chatting;Teleconferencing;"/>
    <m/>
    <m/>
    <s v="None;"/>
    <m/>
    <m/>
    <m/>
    <m/>
    <m/>
    <m/>
    <m/>
    <s v="Strongly agree"/>
    <m/>
    <m/>
    <s v="Strongly agree"/>
    <m/>
    <m/>
    <s v="Strongly agree"/>
    <m/>
    <m/>
    <s v="Agree"/>
    <m/>
    <m/>
    <s v="Strongly agree"/>
    <m/>
    <m/>
    <s v="Undecided"/>
    <m/>
    <m/>
    <s v="Agree"/>
    <m/>
    <m/>
    <s v="18-24 years old"/>
    <m/>
    <m/>
    <s v="Bachelor’s degree"/>
    <m/>
    <m/>
    <x v="3"/>
    <m/>
    <m/>
    <x v="0"/>
    <m/>
    <m/>
    <s v="Researcher"/>
    <m/>
    <m/>
    <m/>
  </r>
  <r>
    <n v="27"/>
    <d v="2020-04-08T15:32:09"/>
    <d v="2020-04-08T15:35:59"/>
    <s v="anonymous"/>
    <m/>
    <m/>
    <m/>
    <m/>
    <s v="No"/>
    <m/>
    <m/>
    <s v="Yes"/>
    <m/>
    <m/>
    <m/>
    <m/>
    <m/>
    <s v="Laptop;"/>
    <m/>
    <m/>
    <s v="No"/>
    <m/>
    <m/>
    <s v="Corporate assets"/>
    <m/>
    <m/>
    <x v="0"/>
    <m/>
    <m/>
    <x v="9"/>
    <m/>
    <m/>
    <x v="5"/>
    <m/>
    <m/>
    <x v="0"/>
    <m/>
    <m/>
    <x v="1"/>
    <m/>
    <m/>
    <x v="3"/>
    <m/>
    <m/>
    <x v="0"/>
    <m/>
    <m/>
    <s v="Project/Workflow/Task management;Real-time chatting;Teleconferencing;"/>
    <m/>
    <m/>
    <s v="None;"/>
    <m/>
    <m/>
    <m/>
    <m/>
    <m/>
    <m/>
    <m/>
    <s v="Agree"/>
    <m/>
    <m/>
    <s v="Agree"/>
    <m/>
    <m/>
    <s v="Disagree"/>
    <m/>
    <m/>
    <s v="Agree"/>
    <m/>
    <m/>
    <s v="Disagree"/>
    <m/>
    <m/>
    <s v="Undecided"/>
    <m/>
    <m/>
    <s v="Agree"/>
    <m/>
    <m/>
    <s v="35-44 years old"/>
    <m/>
    <m/>
    <s v="High school graduate, diploma or the equivalent"/>
    <m/>
    <m/>
    <x v="3"/>
    <m/>
    <m/>
    <x v="0"/>
    <m/>
    <m/>
    <s v="Manager"/>
    <m/>
    <m/>
    <m/>
  </r>
  <r>
    <n v="28"/>
    <d v="2020-04-08T15:23:50"/>
    <d v="2020-04-08T15:36:03"/>
    <s v="anonymous"/>
    <m/>
    <m/>
    <m/>
    <m/>
    <s v="Yes"/>
    <m/>
    <m/>
    <s v="Yes"/>
    <m/>
    <m/>
    <s v="System access_x000a_Separate work and personal devices_x000a_Secure connections "/>
    <m/>
    <m/>
    <s v="Laptop;Smartphone;"/>
    <m/>
    <m/>
    <s v="No"/>
    <m/>
    <m/>
    <s v="Corporate assets"/>
    <m/>
    <m/>
    <x v="0"/>
    <m/>
    <m/>
    <x v="8"/>
    <m/>
    <m/>
    <x v="3"/>
    <m/>
    <m/>
    <x v="0"/>
    <m/>
    <m/>
    <x v="0"/>
    <m/>
    <m/>
    <x v="0"/>
    <m/>
    <m/>
    <x v="0"/>
    <m/>
    <m/>
    <s v="Real-time document co-authoring;Project/Workflow/Task management;Scheduling;Real-time chatting;Teleconferencing;"/>
    <m/>
    <m/>
    <s v="None;"/>
    <m/>
    <m/>
    <m/>
    <m/>
    <m/>
    <m/>
    <m/>
    <s v="Undecided"/>
    <m/>
    <m/>
    <s v="Agree"/>
    <m/>
    <m/>
    <s v="Agree"/>
    <m/>
    <m/>
    <s v="Agree"/>
    <m/>
    <m/>
    <s v="Strongly agree"/>
    <m/>
    <m/>
    <s v="Strongly agree"/>
    <m/>
    <m/>
    <s v="Strongly agree"/>
    <m/>
    <m/>
    <s v="25-34 years old"/>
    <m/>
    <m/>
    <s v="Doctorate degree"/>
    <m/>
    <m/>
    <x v="3"/>
    <m/>
    <m/>
    <x v="0"/>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r>
  <r>
    <n v="29"/>
    <d v="2020-04-08T15:33:39"/>
    <d v="2020-04-08T15:38:52"/>
    <s v="anonymous"/>
    <m/>
    <m/>
    <m/>
    <m/>
    <s v="Yes"/>
    <m/>
    <m/>
    <s v="Yes"/>
    <m/>
    <m/>
    <s v="Use always VPN connection, be careful against phishing emails and do not provide credentials"/>
    <m/>
    <m/>
    <s v="Laptop;Smartphone;"/>
    <m/>
    <m/>
    <s v="No"/>
    <m/>
    <m/>
    <s v="Personal assets"/>
    <m/>
    <m/>
    <x v="2"/>
    <m/>
    <m/>
    <x v="3"/>
    <m/>
    <m/>
    <x v="4"/>
    <m/>
    <m/>
    <x v="0"/>
    <m/>
    <m/>
    <x v="0"/>
    <m/>
    <m/>
    <x v="0"/>
    <m/>
    <m/>
    <x v="0"/>
    <m/>
    <m/>
    <s v="Teleconferencing;"/>
    <m/>
    <m/>
    <s v="Phishing;"/>
    <m/>
    <m/>
    <m/>
    <m/>
    <m/>
    <m/>
    <m/>
    <s v="Disagree"/>
    <m/>
    <m/>
    <s v="Undecided"/>
    <m/>
    <m/>
    <s v="Agree"/>
    <m/>
    <m/>
    <s v="Strongly agree"/>
    <m/>
    <m/>
    <s v="Strongly agree"/>
    <m/>
    <m/>
    <s v="Agree"/>
    <m/>
    <m/>
    <s v="Strongly agree"/>
    <m/>
    <m/>
    <s v="25-34 years old"/>
    <m/>
    <m/>
    <s v="Doctorate degree"/>
    <m/>
    <m/>
    <x v="3"/>
    <m/>
    <m/>
    <x v="0"/>
    <m/>
    <m/>
    <s v="Researcher"/>
    <m/>
    <m/>
    <m/>
  </r>
  <r>
    <n v="30"/>
    <d v="2020-04-08T15:36:47"/>
    <d v="2020-04-08T15:39:26"/>
    <s v="anonymous"/>
    <m/>
    <m/>
    <m/>
    <m/>
    <s v="Yes"/>
    <m/>
    <m/>
    <s v="No"/>
    <m/>
    <m/>
    <m/>
    <m/>
    <m/>
    <s v="Laptop;"/>
    <m/>
    <m/>
    <s v="No"/>
    <m/>
    <m/>
    <s v="Corporate assets"/>
    <m/>
    <m/>
    <x v="1"/>
    <m/>
    <m/>
    <x v="10"/>
    <m/>
    <m/>
    <x v="4"/>
    <m/>
    <m/>
    <x v="0"/>
    <m/>
    <m/>
    <x v="0"/>
    <m/>
    <m/>
    <x v="0"/>
    <m/>
    <m/>
    <x v="0"/>
    <m/>
    <m/>
    <s v="Document management;Real-time document co-authoring;Project/Workflow/Task management;Real-time chatting;Teleconferencing;"/>
    <m/>
    <m/>
    <s v="None;"/>
    <m/>
    <m/>
    <m/>
    <m/>
    <m/>
    <m/>
    <m/>
    <s v="Disagree"/>
    <m/>
    <m/>
    <s v="Agree"/>
    <m/>
    <m/>
    <s v="Agree"/>
    <m/>
    <m/>
    <s v="Strongly agree"/>
    <m/>
    <m/>
    <s v="Strongly agree"/>
    <m/>
    <m/>
    <s v="Strongly agree"/>
    <m/>
    <m/>
    <s v="Strongly agree"/>
    <m/>
    <m/>
    <s v="25-34 years old"/>
    <m/>
    <m/>
    <s v="Master’s degree"/>
    <m/>
    <m/>
    <x v="0"/>
    <m/>
    <m/>
    <x v="0"/>
    <m/>
    <m/>
    <s v="Researcher"/>
    <m/>
    <m/>
    <m/>
  </r>
  <r>
    <n v="31"/>
    <d v="2020-04-08T15:44:55"/>
    <d v="2020-04-08T15:47:15"/>
    <s v="anonymous"/>
    <m/>
    <m/>
    <m/>
    <m/>
    <s v="Yes"/>
    <m/>
    <m/>
    <s v="No"/>
    <m/>
    <m/>
    <m/>
    <m/>
    <m/>
    <s v="Laptop;Tablet;Smartphone;"/>
    <m/>
    <m/>
    <s v="Yes"/>
    <m/>
    <m/>
    <s v="Personal assets"/>
    <m/>
    <m/>
    <x v="2"/>
    <m/>
    <m/>
    <x v="6"/>
    <m/>
    <m/>
    <x v="5"/>
    <m/>
    <m/>
    <x v="0"/>
    <m/>
    <m/>
    <x v="1"/>
    <m/>
    <m/>
    <x v="2"/>
    <m/>
    <m/>
    <x v="1"/>
    <m/>
    <m/>
    <m/>
    <m/>
    <m/>
    <s v="None;"/>
    <m/>
    <m/>
    <m/>
    <m/>
    <m/>
    <m/>
    <m/>
    <s v="Disagree"/>
    <m/>
    <m/>
    <s v="Disagree"/>
    <m/>
    <m/>
    <s v="Disagree"/>
    <m/>
    <m/>
    <s v="Undecided"/>
    <m/>
    <m/>
    <s v="Disagree"/>
    <m/>
    <m/>
    <s v="Agree"/>
    <m/>
    <m/>
    <s v="Agree"/>
    <m/>
    <m/>
    <s v="45-54 years old"/>
    <m/>
    <m/>
    <s v="Master’s degree"/>
    <m/>
    <m/>
    <x v="5"/>
    <m/>
    <m/>
    <x v="2"/>
    <m/>
    <m/>
    <s v="Manager"/>
    <m/>
    <m/>
    <m/>
  </r>
  <r>
    <n v="32"/>
    <d v="2020-04-08T15:44:18"/>
    <d v="2020-04-08T15:49:19"/>
    <s v="anonymous"/>
    <m/>
    <m/>
    <m/>
    <m/>
    <s v="Yes"/>
    <m/>
    <m/>
    <s v="Yes"/>
    <m/>
    <m/>
    <s v="Don't use private devices, data protection rules also apply at home."/>
    <m/>
    <m/>
    <s v="Laptop;"/>
    <m/>
    <m/>
    <s v="No"/>
    <m/>
    <m/>
    <s v="Corporate assets"/>
    <m/>
    <m/>
    <x v="1"/>
    <m/>
    <m/>
    <x v="11"/>
    <m/>
    <m/>
    <x v="7"/>
    <m/>
    <m/>
    <x v="1"/>
    <m/>
    <m/>
    <x v="1"/>
    <m/>
    <m/>
    <x v="2"/>
    <m/>
    <m/>
    <x v="0"/>
    <m/>
    <m/>
    <s v="Project/Workflow/Task management;Teleconferencing;"/>
    <m/>
    <m/>
    <s v="Phishing;"/>
    <m/>
    <m/>
    <s v="People trying to force me to use Zoom."/>
    <m/>
    <m/>
    <m/>
    <m/>
    <s v="Strongly agree"/>
    <m/>
    <m/>
    <s v="Undecided"/>
    <m/>
    <m/>
    <s v="Disagree"/>
    <m/>
    <m/>
    <s v="Disagree"/>
    <m/>
    <m/>
    <s v="Strongly disagree"/>
    <m/>
    <m/>
    <s v="Agree"/>
    <m/>
    <m/>
    <s v="Undecided"/>
    <m/>
    <m/>
    <s v="35-44 years old"/>
    <m/>
    <m/>
    <s v="High school graduate, diploma or the equivalent"/>
    <m/>
    <m/>
    <x v="0"/>
    <m/>
    <m/>
    <x v="0"/>
    <m/>
    <m/>
    <s v="Researcher"/>
    <m/>
    <m/>
    <m/>
  </r>
  <r>
    <n v="33"/>
    <d v="2020-04-08T15:55:38"/>
    <d v="2020-04-08T15:59:35"/>
    <s v="anonymous"/>
    <m/>
    <m/>
    <m/>
    <m/>
    <s v="Yes"/>
    <m/>
    <m/>
    <s v="Yes"/>
    <m/>
    <m/>
    <s v="- keep secure password _x000a_- secure the laptop from theft "/>
    <m/>
    <m/>
    <s v="Laptop;"/>
    <m/>
    <m/>
    <s v="No"/>
    <m/>
    <m/>
    <s v="Corporate assets"/>
    <m/>
    <m/>
    <x v="3"/>
    <m/>
    <m/>
    <x v="10"/>
    <m/>
    <m/>
    <x v="4"/>
    <m/>
    <m/>
    <x v="0"/>
    <m/>
    <m/>
    <x v="0"/>
    <m/>
    <m/>
    <x v="0"/>
    <m/>
    <m/>
    <x v="0"/>
    <m/>
    <m/>
    <s v="Document management;Real-time document co-authoring;Project/Workflow/Task management;Scheduling;Real-time chatting;Teleconferencing;"/>
    <m/>
    <m/>
    <s v="None;"/>
    <m/>
    <m/>
    <m/>
    <m/>
    <m/>
    <m/>
    <m/>
    <s v="Strongly agree"/>
    <m/>
    <m/>
    <s v="Strongly agree"/>
    <m/>
    <m/>
    <s v="Undecided"/>
    <m/>
    <m/>
    <s v="Strongly agree"/>
    <m/>
    <m/>
    <s v="Strongly agree"/>
    <m/>
    <m/>
    <s v="Strongly agree"/>
    <m/>
    <m/>
    <s v="Strongly agree"/>
    <m/>
    <m/>
    <s v="35-44 years old"/>
    <m/>
    <m/>
    <s v="Master’s degree"/>
    <m/>
    <m/>
    <x v="3"/>
    <m/>
    <m/>
    <x v="0"/>
    <m/>
    <m/>
    <s v="Manager"/>
    <m/>
    <m/>
    <m/>
  </r>
  <r>
    <n v="34"/>
    <d v="2020-04-08T16:06:09"/>
    <d v="2020-04-08T16:08:13"/>
    <s v="anonymous"/>
    <m/>
    <m/>
    <m/>
    <m/>
    <s v="Yes"/>
    <m/>
    <m/>
    <s v="No"/>
    <m/>
    <m/>
    <m/>
    <m/>
    <m/>
    <s v="Laptop;"/>
    <m/>
    <m/>
    <s v="No"/>
    <m/>
    <m/>
    <s v="Corporate assets"/>
    <m/>
    <m/>
    <x v="0"/>
    <m/>
    <m/>
    <x v="5"/>
    <m/>
    <m/>
    <x v="4"/>
    <m/>
    <m/>
    <x v="0"/>
    <m/>
    <m/>
    <x v="0"/>
    <m/>
    <m/>
    <x v="0"/>
    <m/>
    <m/>
    <x v="0"/>
    <m/>
    <m/>
    <s v="Document management;Real-time document co-authoring;Scheduling;Real-time chatting;Teleconferencing;"/>
    <m/>
    <m/>
    <s v="None;"/>
    <m/>
    <m/>
    <m/>
    <m/>
    <m/>
    <m/>
    <m/>
    <s v="Strongly agree"/>
    <m/>
    <m/>
    <s v="Strongly agree"/>
    <m/>
    <m/>
    <s v="Agree"/>
    <m/>
    <m/>
    <s v="Agree"/>
    <m/>
    <m/>
    <s v="Agree"/>
    <m/>
    <m/>
    <s v="Agree"/>
    <m/>
    <m/>
    <s v="Agree"/>
    <m/>
    <m/>
    <s v="35-44 years old"/>
    <m/>
    <m/>
    <s v="Doctorate degree"/>
    <m/>
    <m/>
    <x v="0"/>
    <m/>
    <m/>
    <x v="0"/>
    <m/>
    <m/>
    <s v="Manager"/>
    <m/>
    <m/>
    <m/>
  </r>
  <r>
    <n v="35"/>
    <d v="2020-04-08T16:07:32"/>
    <d v="2020-04-08T16:11:08"/>
    <s v="anonymous"/>
    <m/>
    <m/>
    <m/>
    <m/>
    <s v="No"/>
    <m/>
    <m/>
    <s v="Yes"/>
    <m/>
    <m/>
    <s v="dont give your password, and be careful of the browser"/>
    <m/>
    <m/>
    <s v="Desktop;"/>
    <m/>
    <m/>
    <s v="Yes"/>
    <m/>
    <m/>
    <s v="Personal assets"/>
    <m/>
    <m/>
    <x v="2"/>
    <m/>
    <m/>
    <x v="2"/>
    <m/>
    <m/>
    <x v="4"/>
    <m/>
    <m/>
    <x v="0"/>
    <m/>
    <m/>
    <x v="0"/>
    <m/>
    <m/>
    <x v="0"/>
    <m/>
    <m/>
    <x v="1"/>
    <m/>
    <m/>
    <m/>
    <m/>
    <m/>
    <s v="None;"/>
    <m/>
    <m/>
    <m/>
    <m/>
    <m/>
    <m/>
    <m/>
    <s v="Agree"/>
    <m/>
    <m/>
    <s v="Agree"/>
    <m/>
    <m/>
    <s v="Agree"/>
    <m/>
    <m/>
    <s v="Disagree"/>
    <m/>
    <m/>
    <s v="Disagree"/>
    <m/>
    <m/>
    <s v="Agree"/>
    <m/>
    <m/>
    <s v="Agree"/>
    <m/>
    <m/>
    <s v="35-44 years old"/>
    <m/>
    <m/>
    <s v="Master’s degree"/>
    <m/>
    <m/>
    <x v="6"/>
    <m/>
    <m/>
    <x v="0"/>
    <m/>
    <m/>
    <s v="Other"/>
    <m/>
    <m/>
    <m/>
  </r>
  <r>
    <n v="36"/>
    <d v="2020-04-08T16:21:07"/>
    <d v="2020-04-08T16:24:26"/>
    <s v="anonymous"/>
    <m/>
    <m/>
    <m/>
    <m/>
    <s v="Yes"/>
    <m/>
    <m/>
    <s v="Yes"/>
    <m/>
    <m/>
    <m/>
    <m/>
    <m/>
    <s v="Desktop;Laptop;Smartphone;"/>
    <m/>
    <m/>
    <s v="No"/>
    <m/>
    <m/>
    <s v="Personal assets"/>
    <m/>
    <m/>
    <x v="2"/>
    <m/>
    <m/>
    <x v="4"/>
    <m/>
    <m/>
    <x v="5"/>
    <m/>
    <m/>
    <x v="0"/>
    <m/>
    <m/>
    <x v="1"/>
    <m/>
    <m/>
    <x v="4"/>
    <m/>
    <m/>
    <x v="0"/>
    <m/>
    <m/>
    <s v="Document management;Real-time document co-authoring;Project/Workflow/Task management;Real-time chatting;Teleconferencing;"/>
    <m/>
    <m/>
    <s v="Phishing;"/>
    <m/>
    <m/>
    <m/>
    <m/>
    <m/>
    <m/>
    <m/>
    <s v="Disagree"/>
    <m/>
    <m/>
    <s v="Disagree"/>
    <m/>
    <m/>
    <s v="Disagree"/>
    <m/>
    <m/>
    <s v="Agree"/>
    <m/>
    <m/>
    <s v="Agree"/>
    <m/>
    <m/>
    <s v="Strongly agree"/>
    <m/>
    <m/>
    <s v="Agree"/>
    <m/>
    <m/>
    <s v="35-44 years old"/>
    <m/>
    <m/>
    <s v="Master’s degree"/>
    <m/>
    <m/>
    <x v="4"/>
    <m/>
    <m/>
    <x v="0"/>
    <m/>
    <m/>
    <s v="IT professional"/>
    <m/>
    <m/>
    <m/>
  </r>
  <r>
    <n v="37"/>
    <d v="2020-04-08T16:23:57"/>
    <d v="2020-04-08T16:27:41"/>
    <s v="anonymous"/>
    <m/>
    <m/>
    <m/>
    <m/>
    <s v="Yes"/>
    <m/>
    <m/>
    <s v="No"/>
    <m/>
    <m/>
    <m/>
    <m/>
    <m/>
    <s v="Laptop;"/>
    <m/>
    <m/>
    <s v="No"/>
    <m/>
    <m/>
    <s v="Corporate assets"/>
    <m/>
    <m/>
    <x v="0"/>
    <m/>
    <m/>
    <x v="8"/>
    <m/>
    <m/>
    <x v="4"/>
    <m/>
    <m/>
    <x v="0"/>
    <m/>
    <m/>
    <x v="0"/>
    <m/>
    <m/>
    <x v="0"/>
    <m/>
    <m/>
    <x v="0"/>
    <m/>
    <m/>
    <s v="Document management;Real-time document co-authoring;Project/Workflow/Task management;Scheduling;Real-time chatting;Teleconferencing;"/>
    <m/>
    <m/>
    <s v="None;"/>
    <m/>
    <m/>
    <m/>
    <m/>
    <m/>
    <m/>
    <m/>
    <s v="Agree"/>
    <m/>
    <m/>
    <s v="Strongly agree"/>
    <m/>
    <m/>
    <s v="Agree"/>
    <m/>
    <m/>
    <s v="Strongly agree"/>
    <m/>
    <m/>
    <s v="Strongly agree"/>
    <m/>
    <m/>
    <s v="Agree"/>
    <m/>
    <m/>
    <s v="Agree"/>
    <m/>
    <m/>
    <s v="25-34 years old"/>
    <m/>
    <m/>
    <s v="Master’s degree"/>
    <m/>
    <m/>
    <x v="3"/>
    <m/>
    <m/>
    <x v="0"/>
    <m/>
    <m/>
    <s v="Researcher"/>
    <m/>
    <m/>
    <m/>
  </r>
  <r>
    <n v="38"/>
    <d v="2020-04-08T16:01:56"/>
    <d v="2020-04-08T16:28:50"/>
    <s v="anonymous"/>
    <m/>
    <m/>
    <m/>
    <m/>
    <s v="Yes"/>
    <m/>
    <m/>
    <s v="Yes"/>
    <m/>
    <m/>
    <s v="Avoid putting in public info about Zoom meetings in public places, authenticate users, etc."/>
    <m/>
    <m/>
    <s v="Laptop;"/>
    <m/>
    <m/>
    <s v="No"/>
    <m/>
    <m/>
    <s v="Corporate assets"/>
    <m/>
    <m/>
    <x v="1"/>
    <m/>
    <m/>
    <x v="1"/>
    <m/>
    <m/>
    <x v="4"/>
    <m/>
    <m/>
    <x v="0"/>
    <m/>
    <m/>
    <x v="0"/>
    <m/>
    <m/>
    <x v="0"/>
    <m/>
    <m/>
    <x v="0"/>
    <m/>
    <m/>
    <s v="Teleconferencing;"/>
    <m/>
    <m/>
    <s v="None;"/>
    <m/>
    <m/>
    <m/>
    <m/>
    <m/>
    <m/>
    <m/>
    <s v="Undecided"/>
    <m/>
    <m/>
    <s v="Agree"/>
    <m/>
    <m/>
    <s v="Undecided"/>
    <m/>
    <m/>
    <s v="Strongly agree"/>
    <m/>
    <m/>
    <s v="Undecided"/>
    <m/>
    <m/>
    <s v="Strongly agree"/>
    <m/>
    <m/>
    <s v="Strongly agree"/>
    <m/>
    <m/>
    <s v="45-54 years old"/>
    <m/>
    <m/>
    <s v="Doctorate degree"/>
    <m/>
    <m/>
    <x v="0"/>
    <m/>
    <m/>
    <x v="0"/>
    <m/>
    <m/>
    <s v="Researcher"/>
    <m/>
    <m/>
    <m/>
  </r>
  <r>
    <n v="39"/>
    <d v="2020-04-08T15:19:47"/>
    <d v="2020-04-08T16:34:47"/>
    <s v="anonymous"/>
    <m/>
    <m/>
    <m/>
    <m/>
    <s v="Yes"/>
    <m/>
    <m/>
    <s v="No"/>
    <m/>
    <m/>
    <m/>
    <m/>
    <m/>
    <s v="Laptop;"/>
    <m/>
    <m/>
    <s v="No"/>
    <m/>
    <m/>
    <s v="Corporate assets"/>
    <m/>
    <m/>
    <x v="0"/>
    <m/>
    <m/>
    <x v="12"/>
    <m/>
    <m/>
    <x v="4"/>
    <m/>
    <m/>
    <x v="0"/>
    <m/>
    <m/>
    <x v="0"/>
    <m/>
    <m/>
    <x v="0"/>
    <m/>
    <m/>
    <x v="0"/>
    <m/>
    <m/>
    <s v="Real-time chatting;Teleconferencing;"/>
    <m/>
    <m/>
    <s v="None;"/>
    <m/>
    <m/>
    <m/>
    <m/>
    <m/>
    <m/>
    <m/>
    <s v="Strongly disagree"/>
    <m/>
    <m/>
    <s v="Strongly disagree"/>
    <m/>
    <m/>
    <s v="Agree"/>
    <m/>
    <m/>
    <s v="Strongly agree"/>
    <m/>
    <m/>
    <s v="Agree"/>
    <m/>
    <m/>
    <s v="Strongly agree"/>
    <m/>
    <m/>
    <s v="Strongly agree"/>
    <m/>
    <m/>
    <s v="25-34 years old"/>
    <m/>
    <m/>
    <s v="Doctorate degree"/>
    <m/>
    <m/>
    <x v="0"/>
    <m/>
    <m/>
    <x v="0"/>
    <m/>
    <m/>
    <s v="Researcher"/>
    <m/>
    <m/>
    <m/>
  </r>
  <r>
    <n v="40"/>
    <d v="2020-04-08T16:51:53"/>
    <d v="2020-04-08T16:54:19"/>
    <s v="anonymous"/>
    <m/>
    <m/>
    <m/>
    <m/>
    <s v="Yes"/>
    <m/>
    <m/>
    <s v="No"/>
    <m/>
    <m/>
    <m/>
    <m/>
    <m/>
    <s v="Laptop;Smartphone;"/>
    <m/>
    <m/>
    <s v="No"/>
    <m/>
    <m/>
    <s v="Corporate assets"/>
    <m/>
    <m/>
    <x v="1"/>
    <m/>
    <m/>
    <x v="13"/>
    <m/>
    <m/>
    <x v="4"/>
    <m/>
    <m/>
    <x v="0"/>
    <m/>
    <m/>
    <x v="0"/>
    <m/>
    <m/>
    <x v="0"/>
    <m/>
    <m/>
    <x v="0"/>
    <m/>
    <m/>
    <s v="Real-time document co-authoring;Teleconferencing;"/>
    <m/>
    <m/>
    <s v="Phishing;None;"/>
    <m/>
    <m/>
    <m/>
    <m/>
    <m/>
    <m/>
    <m/>
    <s v="Agree"/>
    <m/>
    <m/>
    <s v="Agree"/>
    <m/>
    <m/>
    <s v="Undecided"/>
    <m/>
    <m/>
    <s v="Agree"/>
    <m/>
    <m/>
    <s v="Undecided"/>
    <m/>
    <m/>
    <s v="Agree"/>
    <m/>
    <m/>
    <s v="Strongly agree"/>
    <m/>
    <m/>
    <s v="35-44 years old"/>
    <m/>
    <m/>
    <s v="Doctorate degree"/>
    <m/>
    <m/>
    <x v="0"/>
    <m/>
    <m/>
    <x v="0"/>
    <m/>
    <m/>
    <s v="Researcher"/>
    <m/>
    <m/>
    <m/>
  </r>
  <r>
    <n v="41"/>
    <d v="2020-04-08T16:51:15"/>
    <d v="2020-04-08T16:56:58"/>
    <s v="anonymous"/>
    <m/>
    <m/>
    <m/>
    <m/>
    <s v="Yes"/>
    <m/>
    <m/>
    <s v="No"/>
    <m/>
    <m/>
    <m/>
    <m/>
    <m/>
    <s v="Laptop;"/>
    <m/>
    <m/>
    <s v="No"/>
    <m/>
    <m/>
    <s v="Corporate assets"/>
    <m/>
    <m/>
    <x v="3"/>
    <m/>
    <m/>
    <x v="2"/>
    <m/>
    <m/>
    <x v="4"/>
    <m/>
    <m/>
    <x v="0"/>
    <m/>
    <m/>
    <x v="0"/>
    <m/>
    <m/>
    <x v="0"/>
    <m/>
    <m/>
    <x v="0"/>
    <m/>
    <m/>
    <s v="Document management;Real-time document co-authoring;Scheduling;Real-time chatting;Teleconferencing;"/>
    <m/>
    <m/>
    <s v="None;"/>
    <m/>
    <m/>
    <m/>
    <m/>
    <m/>
    <m/>
    <m/>
    <s v="Strongly agree"/>
    <m/>
    <m/>
    <s v="Strongly agree"/>
    <m/>
    <m/>
    <s v="Strongly agree"/>
    <m/>
    <m/>
    <s v="Strongly agree"/>
    <m/>
    <m/>
    <s v="Strongly agree"/>
    <m/>
    <m/>
    <s v="Strongly agree"/>
    <m/>
    <m/>
    <s v="Strongly agree"/>
    <m/>
    <m/>
    <s v="45-54 years old"/>
    <m/>
    <m/>
    <s v="Master’s degree"/>
    <m/>
    <m/>
    <x v="3"/>
    <m/>
    <m/>
    <x v="0"/>
    <m/>
    <m/>
    <s v="Manager"/>
    <m/>
    <m/>
    <m/>
  </r>
  <r>
    <n v="42"/>
    <d v="2020-04-08T16:55:25"/>
    <d v="2020-04-08T16:59:14"/>
    <s v="anonymous"/>
    <m/>
    <m/>
    <m/>
    <m/>
    <s v="Yes"/>
    <m/>
    <m/>
    <s v="No"/>
    <m/>
    <m/>
    <m/>
    <m/>
    <m/>
    <s v="Laptop;"/>
    <m/>
    <m/>
    <s v="No"/>
    <m/>
    <m/>
    <s v="Corporate assets"/>
    <m/>
    <m/>
    <x v="1"/>
    <m/>
    <m/>
    <x v="14"/>
    <m/>
    <m/>
    <x v="5"/>
    <m/>
    <m/>
    <x v="0"/>
    <m/>
    <m/>
    <x v="0"/>
    <m/>
    <m/>
    <x v="0"/>
    <m/>
    <m/>
    <x v="0"/>
    <m/>
    <m/>
    <s v="Document management;Real-time document co-authoring;Project/Workflow/Task management;Scheduling;Real-time chatting;Teleconferencing;"/>
    <m/>
    <m/>
    <s v="None;"/>
    <m/>
    <m/>
    <m/>
    <m/>
    <m/>
    <m/>
    <m/>
    <s v="Strongly agree"/>
    <m/>
    <m/>
    <s v="Strongly agree"/>
    <m/>
    <m/>
    <s v="Strongly agree"/>
    <m/>
    <m/>
    <s v="Strongly agree"/>
    <m/>
    <m/>
    <s v="Strongly agree"/>
    <m/>
    <m/>
    <s v="Undecided"/>
    <m/>
    <m/>
    <s v="Agree"/>
    <m/>
    <m/>
    <s v="25-34 years old"/>
    <m/>
    <m/>
    <s v="Master’s degree"/>
    <m/>
    <m/>
    <x v="3"/>
    <m/>
    <m/>
    <x v="0"/>
    <m/>
    <m/>
    <s v="IT professional"/>
    <m/>
    <m/>
    <m/>
  </r>
  <r>
    <n v="43"/>
    <d v="2020-04-08T17:38:41"/>
    <d v="2020-04-08T17:41:18"/>
    <s v="anonymous"/>
    <m/>
    <m/>
    <m/>
    <m/>
    <s v="Yes"/>
    <m/>
    <m/>
    <s v="No"/>
    <m/>
    <m/>
    <m/>
    <m/>
    <m/>
    <s v="Laptop;Tablet;"/>
    <m/>
    <m/>
    <s v="No"/>
    <m/>
    <m/>
    <s v="Corporate assets"/>
    <m/>
    <m/>
    <x v="1"/>
    <m/>
    <m/>
    <x v="5"/>
    <m/>
    <m/>
    <x v="5"/>
    <m/>
    <m/>
    <x v="0"/>
    <m/>
    <m/>
    <x v="0"/>
    <m/>
    <m/>
    <x v="0"/>
    <m/>
    <m/>
    <x v="0"/>
    <m/>
    <m/>
    <s v="Document management;Real-time document co-authoring;Project/Workflow/Task management;Scheduling;Real-time chatting;"/>
    <m/>
    <m/>
    <s v="None;"/>
    <m/>
    <m/>
    <m/>
    <m/>
    <m/>
    <m/>
    <m/>
    <s v="Disagree"/>
    <m/>
    <m/>
    <s v="Undecided"/>
    <m/>
    <m/>
    <s v="Agree"/>
    <m/>
    <m/>
    <s v="Strongly agree"/>
    <m/>
    <m/>
    <s v="Strongly agree"/>
    <m/>
    <m/>
    <s v="Strongly agree"/>
    <m/>
    <m/>
    <s v="Strongly agree"/>
    <m/>
    <m/>
    <s v="25-34 years old"/>
    <m/>
    <m/>
    <s v="Master’s degree"/>
    <m/>
    <m/>
    <x v="3"/>
    <m/>
    <m/>
    <x v="0"/>
    <m/>
    <m/>
    <s v="Manager"/>
    <m/>
    <m/>
    <m/>
  </r>
  <r>
    <n v="44"/>
    <d v="2020-04-08T18:07:43"/>
    <d v="2020-04-08T18:12:52"/>
    <s v="anonymous"/>
    <m/>
    <m/>
    <m/>
    <m/>
    <s v="Yes"/>
    <m/>
    <m/>
    <s v="No"/>
    <m/>
    <m/>
    <m/>
    <m/>
    <m/>
    <s v="Laptop;Smartphone;"/>
    <m/>
    <m/>
    <s v="No"/>
    <m/>
    <m/>
    <s v="Corporate assets"/>
    <m/>
    <m/>
    <x v="0"/>
    <m/>
    <m/>
    <x v="1"/>
    <m/>
    <m/>
    <x v="4"/>
    <m/>
    <m/>
    <x v="0"/>
    <m/>
    <m/>
    <x v="1"/>
    <m/>
    <m/>
    <x v="0"/>
    <m/>
    <m/>
    <x v="1"/>
    <m/>
    <m/>
    <m/>
    <m/>
    <m/>
    <s v="None;"/>
    <m/>
    <m/>
    <m/>
    <m/>
    <m/>
    <m/>
    <m/>
    <s v="Strongly agree"/>
    <m/>
    <m/>
    <s v="Strongly agree"/>
    <m/>
    <m/>
    <s v="Strongly agree"/>
    <m/>
    <m/>
    <s v="Strongly agree"/>
    <m/>
    <m/>
    <s v="Strongly agree"/>
    <m/>
    <m/>
    <s v="Strongly agree"/>
    <m/>
    <m/>
    <s v="Strongly agree"/>
    <m/>
    <m/>
    <s v="35-44 years old"/>
    <m/>
    <m/>
    <s v="Master’s degree"/>
    <m/>
    <m/>
    <x v="5"/>
    <m/>
    <m/>
    <x v="3"/>
    <m/>
    <m/>
    <s v="Manager"/>
    <m/>
    <m/>
    <m/>
  </r>
  <r>
    <n v="45"/>
    <d v="2020-04-08T18:22:25"/>
    <d v="2020-04-08T18:26:12"/>
    <s v="anonymous"/>
    <m/>
    <m/>
    <m/>
    <m/>
    <s v="Yes"/>
    <m/>
    <m/>
    <s v="No"/>
    <m/>
    <m/>
    <m/>
    <m/>
    <m/>
    <s v="Laptop;Smartphone;"/>
    <m/>
    <m/>
    <s v="No"/>
    <m/>
    <m/>
    <s v="Personal assets"/>
    <m/>
    <m/>
    <x v="2"/>
    <m/>
    <m/>
    <x v="15"/>
    <m/>
    <m/>
    <x v="3"/>
    <m/>
    <m/>
    <x v="0"/>
    <m/>
    <m/>
    <x v="0"/>
    <m/>
    <m/>
    <x v="0"/>
    <m/>
    <m/>
    <x v="1"/>
    <m/>
    <m/>
    <m/>
    <m/>
    <m/>
    <s v="None;"/>
    <m/>
    <m/>
    <m/>
    <m/>
    <m/>
    <m/>
    <m/>
    <s v="Strongly agree"/>
    <m/>
    <m/>
    <s v="Undecided"/>
    <m/>
    <m/>
    <s v="Strongly agree"/>
    <m/>
    <m/>
    <s v="Strongly agree"/>
    <m/>
    <m/>
    <s v="Strongly agree"/>
    <m/>
    <m/>
    <s v="Strongly agree"/>
    <m/>
    <m/>
    <s v="Strongly agree"/>
    <m/>
    <m/>
    <s v="25-34 years old"/>
    <m/>
    <m/>
    <s v="Master’s degree"/>
    <m/>
    <m/>
    <x v="5"/>
    <m/>
    <m/>
    <x v="4"/>
    <m/>
    <m/>
    <s v="Manager"/>
    <m/>
    <m/>
    <m/>
  </r>
  <r>
    <n v="46"/>
    <d v="2020-04-08T18:31:39"/>
    <d v="2020-04-08T18:34:25"/>
    <s v="anonymous"/>
    <m/>
    <m/>
    <m/>
    <m/>
    <s v="Yes"/>
    <m/>
    <m/>
    <s v="No"/>
    <m/>
    <m/>
    <m/>
    <m/>
    <m/>
    <s v="Laptop;"/>
    <m/>
    <m/>
    <s v="No"/>
    <m/>
    <m/>
    <s v="Personal assets"/>
    <m/>
    <m/>
    <x v="2"/>
    <m/>
    <m/>
    <x v="5"/>
    <m/>
    <m/>
    <x v="3"/>
    <m/>
    <m/>
    <x v="0"/>
    <m/>
    <m/>
    <x v="0"/>
    <m/>
    <m/>
    <x v="0"/>
    <m/>
    <m/>
    <x v="1"/>
    <m/>
    <m/>
    <m/>
    <m/>
    <m/>
    <s v="None;"/>
    <m/>
    <m/>
    <m/>
    <m/>
    <m/>
    <m/>
    <m/>
    <s v="Strongly disagree"/>
    <m/>
    <m/>
    <s v="Strongly disagree"/>
    <m/>
    <m/>
    <s v="Strongly disagree"/>
    <m/>
    <m/>
    <s v="Disagree"/>
    <m/>
    <m/>
    <s v="Agree"/>
    <m/>
    <m/>
    <s v="Undecided"/>
    <m/>
    <m/>
    <s v="Agree"/>
    <m/>
    <m/>
    <s v="18-24 years old"/>
    <m/>
    <m/>
    <s v="Bachelor’s degree"/>
    <m/>
    <m/>
    <x v="7"/>
    <m/>
    <m/>
    <x v="0"/>
    <m/>
    <m/>
    <s v="Other"/>
    <m/>
    <m/>
    <m/>
  </r>
  <r>
    <n v="47"/>
    <d v="2020-04-08T18:10:39"/>
    <d v="2020-04-08T19:26:19"/>
    <s v="anonymous"/>
    <m/>
    <m/>
    <m/>
    <m/>
    <s v="Yes"/>
    <m/>
    <m/>
    <s v="No"/>
    <m/>
    <m/>
    <m/>
    <m/>
    <m/>
    <s v="Laptop;"/>
    <m/>
    <m/>
    <s v="No"/>
    <m/>
    <m/>
    <s v="Personal assets"/>
    <m/>
    <m/>
    <x v="2"/>
    <m/>
    <m/>
    <x v="0"/>
    <m/>
    <m/>
    <x v="4"/>
    <m/>
    <m/>
    <x v="0"/>
    <m/>
    <m/>
    <x v="0"/>
    <m/>
    <m/>
    <x v="0"/>
    <m/>
    <m/>
    <x v="0"/>
    <m/>
    <m/>
    <s v="Teleconferencing;"/>
    <m/>
    <m/>
    <s v="None;"/>
    <m/>
    <m/>
    <m/>
    <m/>
    <m/>
    <m/>
    <m/>
    <s v="Agree"/>
    <m/>
    <m/>
    <s v="Disagree"/>
    <m/>
    <m/>
    <s v="Agree"/>
    <m/>
    <m/>
    <s v="Agree"/>
    <m/>
    <m/>
    <s v="Agree"/>
    <m/>
    <m/>
    <s v="Agree"/>
    <m/>
    <m/>
    <s v="Agree"/>
    <m/>
    <m/>
    <s v="35-44 years old"/>
    <m/>
    <m/>
    <s v="Doctorate degree"/>
    <m/>
    <m/>
    <x v="0"/>
    <m/>
    <m/>
    <x v="0"/>
    <m/>
    <m/>
    <s v="Researcher"/>
    <m/>
    <m/>
    <m/>
  </r>
  <r>
    <n v="48"/>
    <d v="2020-04-08T19:43:06"/>
    <d v="2020-04-08T19:49:19"/>
    <s v="anonymous"/>
    <m/>
    <m/>
    <m/>
    <m/>
    <s v="Yes"/>
    <m/>
    <m/>
    <s v="Yes"/>
    <m/>
    <m/>
    <m/>
    <m/>
    <m/>
    <s v="Laptop;Smartphone;"/>
    <m/>
    <m/>
    <s v="No"/>
    <m/>
    <m/>
    <s v="Corporate assets"/>
    <m/>
    <m/>
    <x v="3"/>
    <m/>
    <m/>
    <x v="4"/>
    <m/>
    <m/>
    <x v="4"/>
    <m/>
    <m/>
    <x v="0"/>
    <m/>
    <m/>
    <x v="1"/>
    <m/>
    <m/>
    <x v="3"/>
    <m/>
    <m/>
    <x v="0"/>
    <m/>
    <m/>
    <s v="Document management;"/>
    <m/>
    <m/>
    <s v="Phishing;Spyware/Virus infection;"/>
    <m/>
    <m/>
    <m/>
    <m/>
    <m/>
    <m/>
    <m/>
    <s v="Strongly agree"/>
    <m/>
    <m/>
    <s v="Agree"/>
    <m/>
    <m/>
    <s v="Agree"/>
    <m/>
    <m/>
    <s v="Agree"/>
    <m/>
    <m/>
    <s v="Strongly agree"/>
    <m/>
    <m/>
    <s v="Agree"/>
    <m/>
    <m/>
    <s v="Strongly agree"/>
    <m/>
    <m/>
    <s v="35-44 years old"/>
    <m/>
    <m/>
    <s v="Associate degree"/>
    <m/>
    <m/>
    <x v="5"/>
    <m/>
    <m/>
    <x v="5"/>
    <m/>
    <m/>
    <s v="IT professional"/>
    <m/>
    <m/>
    <m/>
  </r>
  <r>
    <n v="49"/>
    <d v="2020-04-08T20:05:57"/>
    <d v="2020-04-08T20:08:37"/>
    <s v="anonymous"/>
    <m/>
    <m/>
    <m/>
    <m/>
    <s v="Yes"/>
    <m/>
    <m/>
    <s v="No"/>
    <m/>
    <m/>
    <m/>
    <m/>
    <m/>
    <s v="Laptop;Smartphone;"/>
    <m/>
    <m/>
    <s v="No"/>
    <m/>
    <m/>
    <s v="Personal assets"/>
    <m/>
    <m/>
    <x v="2"/>
    <m/>
    <m/>
    <x v="0"/>
    <m/>
    <m/>
    <x v="3"/>
    <m/>
    <m/>
    <x v="0"/>
    <m/>
    <m/>
    <x v="0"/>
    <m/>
    <m/>
    <x v="0"/>
    <m/>
    <m/>
    <x v="1"/>
    <m/>
    <m/>
    <m/>
    <m/>
    <m/>
    <s v="None;"/>
    <m/>
    <m/>
    <m/>
    <m/>
    <m/>
    <m/>
    <m/>
    <s v="Agree"/>
    <m/>
    <m/>
    <s v="Strongly agree"/>
    <m/>
    <m/>
    <s v="Strongly agree"/>
    <m/>
    <m/>
    <s v="Strongly agree"/>
    <m/>
    <m/>
    <s v="Strongly agree"/>
    <m/>
    <m/>
    <s v="Strongly agree"/>
    <m/>
    <m/>
    <s v="Agree"/>
    <m/>
    <m/>
    <s v="35-44 years old"/>
    <m/>
    <m/>
    <s v="Bachelor’s degree"/>
    <m/>
    <m/>
    <x v="5"/>
    <m/>
    <m/>
    <x v="6"/>
    <m/>
    <m/>
    <s v="Other"/>
    <m/>
    <m/>
    <m/>
  </r>
  <r>
    <n v="50"/>
    <d v="2020-04-09T00:57:54"/>
    <d v="2020-04-09T01:21:23"/>
    <s v="anonymous"/>
    <m/>
    <m/>
    <m/>
    <m/>
    <s v="Yes"/>
    <m/>
    <m/>
    <s v="Yes"/>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x v="0"/>
    <m/>
    <m/>
    <x v="10"/>
    <m/>
    <m/>
    <x v="4"/>
    <m/>
    <m/>
    <x v="0"/>
    <m/>
    <m/>
    <x v="0"/>
    <m/>
    <m/>
    <x v="0"/>
    <m/>
    <m/>
    <x v="1"/>
    <m/>
    <m/>
    <m/>
    <m/>
    <m/>
    <s v="None;"/>
    <m/>
    <m/>
    <m/>
    <m/>
    <m/>
    <m/>
    <m/>
    <s v="Agree"/>
    <m/>
    <m/>
    <s v="Disagree"/>
    <m/>
    <m/>
    <s v="Agree"/>
    <m/>
    <m/>
    <s v="Strongly agree"/>
    <m/>
    <m/>
    <s v="Agree"/>
    <m/>
    <m/>
    <s v="Undecided"/>
    <m/>
    <m/>
    <s v="Strongly agree"/>
    <m/>
    <m/>
    <s v="35-44 years old"/>
    <m/>
    <m/>
    <s v="Master’s degree"/>
    <m/>
    <m/>
    <x v="3"/>
    <m/>
    <m/>
    <x v="0"/>
    <m/>
    <m/>
    <s v="IT professional"/>
    <m/>
    <m/>
    <s v="I prefer to work effectively with ALL my colleagues in the office in a few months from now, and let's sacrifice a little efficiency today"/>
  </r>
  <r>
    <n v="51"/>
    <d v="2020-04-09T09:20:14"/>
    <d v="2020-04-09T09:29:17"/>
    <s v="anonymous"/>
    <m/>
    <m/>
    <m/>
    <m/>
    <s v="Yes"/>
    <m/>
    <m/>
    <s v="Yes"/>
    <m/>
    <m/>
    <m/>
    <m/>
    <m/>
    <s v="Laptop;"/>
    <m/>
    <m/>
    <s v="No"/>
    <m/>
    <m/>
    <s v="Corporate assets"/>
    <m/>
    <m/>
    <x v="3"/>
    <m/>
    <m/>
    <x v="16"/>
    <m/>
    <m/>
    <x v="4"/>
    <m/>
    <m/>
    <x v="0"/>
    <m/>
    <m/>
    <x v="0"/>
    <m/>
    <m/>
    <x v="0"/>
    <m/>
    <m/>
    <x v="0"/>
    <m/>
    <m/>
    <s v="Scheduling;Real-time chatting;Teleconferencing;"/>
    <m/>
    <m/>
    <s v="None;"/>
    <m/>
    <m/>
    <m/>
    <m/>
    <m/>
    <m/>
    <m/>
    <s v="Undecided"/>
    <m/>
    <m/>
    <s v="Disagree"/>
    <m/>
    <m/>
    <s v="Agree"/>
    <m/>
    <m/>
    <s v="Agree"/>
    <m/>
    <m/>
    <s v="Strongly disagree"/>
    <m/>
    <m/>
    <s v="Agree"/>
    <m/>
    <m/>
    <s v="Disagree"/>
    <m/>
    <m/>
    <s v="25-34 years old"/>
    <m/>
    <m/>
    <s v="Master’s degree"/>
    <m/>
    <m/>
    <x v="7"/>
    <m/>
    <m/>
    <x v="0"/>
    <m/>
    <m/>
    <s v="Other"/>
    <m/>
    <m/>
    <m/>
  </r>
  <r>
    <n v="52"/>
    <d v="2020-04-09T10:16:23"/>
    <d v="2020-04-09T10:50:17"/>
    <s v="anonymous"/>
    <m/>
    <m/>
    <m/>
    <m/>
    <s v="Yes"/>
    <m/>
    <m/>
    <s v="No"/>
    <m/>
    <m/>
    <m/>
    <m/>
    <m/>
    <s v="Desktop;"/>
    <m/>
    <m/>
    <s v="No"/>
    <m/>
    <m/>
    <s v="Corporate assets"/>
    <m/>
    <m/>
    <x v="0"/>
    <m/>
    <m/>
    <x v="10"/>
    <m/>
    <m/>
    <x v="3"/>
    <m/>
    <m/>
    <x v="0"/>
    <m/>
    <m/>
    <x v="0"/>
    <m/>
    <m/>
    <x v="0"/>
    <m/>
    <m/>
    <x v="0"/>
    <m/>
    <m/>
    <s v="Document management;Real-time document co-authoring;Real-time chatting;Teleconferencing;"/>
    <m/>
    <m/>
    <s v="None;"/>
    <m/>
    <m/>
    <m/>
    <m/>
    <m/>
    <m/>
    <m/>
    <s v="Undecided"/>
    <m/>
    <m/>
    <s v="Undecided"/>
    <m/>
    <m/>
    <s v="Agree"/>
    <m/>
    <m/>
    <s v="Agree"/>
    <m/>
    <m/>
    <s v="Undecided"/>
    <m/>
    <m/>
    <s v="Disagree"/>
    <m/>
    <m/>
    <s v="Agree"/>
    <m/>
    <m/>
    <s v="55-64 years old"/>
    <m/>
    <m/>
    <s v="Master’s degree"/>
    <m/>
    <m/>
    <x v="3"/>
    <m/>
    <m/>
    <x v="0"/>
    <m/>
    <m/>
    <s v="IT professional"/>
    <m/>
    <m/>
    <m/>
  </r>
  <r>
    <n v="53"/>
    <d v="2020-04-09T11:55:48"/>
    <d v="2020-04-09T11:58:54"/>
    <s v="anonymous"/>
    <m/>
    <m/>
    <m/>
    <m/>
    <s v="Yes"/>
    <m/>
    <m/>
    <s v="No"/>
    <m/>
    <m/>
    <m/>
    <m/>
    <m/>
    <s v="Laptop;"/>
    <m/>
    <m/>
    <s v="No"/>
    <m/>
    <m/>
    <s v="Corporate assets"/>
    <m/>
    <m/>
    <x v="0"/>
    <m/>
    <m/>
    <x v="1"/>
    <m/>
    <m/>
    <x v="6"/>
    <m/>
    <m/>
    <x v="0"/>
    <m/>
    <m/>
    <x v="0"/>
    <m/>
    <m/>
    <x v="0"/>
    <m/>
    <m/>
    <x v="1"/>
    <m/>
    <m/>
    <m/>
    <m/>
    <m/>
    <s v="Phishing;"/>
    <m/>
    <m/>
    <m/>
    <m/>
    <m/>
    <m/>
    <m/>
    <s v="Strongly agree"/>
    <m/>
    <m/>
    <s v="Undecided"/>
    <m/>
    <m/>
    <s v="Agree"/>
    <m/>
    <m/>
    <s v="Agree"/>
    <m/>
    <m/>
    <s v="Undecided"/>
    <m/>
    <m/>
    <s v="Agree"/>
    <m/>
    <m/>
    <s v="Undecided"/>
    <m/>
    <m/>
    <s v="35-44 years old"/>
    <m/>
    <m/>
    <s v="Master’s degree"/>
    <m/>
    <m/>
    <x v="2"/>
    <m/>
    <m/>
    <x v="0"/>
    <m/>
    <m/>
    <s v="IT professional"/>
    <m/>
    <m/>
    <m/>
  </r>
  <r>
    <n v="54"/>
    <d v="2020-04-09T12:02:50"/>
    <d v="2020-04-09T12:05:14"/>
    <s v="anonymous"/>
    <m/>
    <m/>
    <m/>
    <m/>
    <s v="Yes"/>
    <m/>
    <m/>
    <s v="No"/>
    <m/>
    <m/>
    <m/>
    <m/>
    <m/>
    <s v="Desktop;Laptop;"/>
    <m/>
    <m/>
    <s v="No"/>
    <m/>
    <m/>
    <s v="Personal assets"/>
    <m/>
    <m/>
    <x v="2"/>
    <m/>
    <m/>
    <x v="2"/>
    <m/>
    <m/>
    <x v="4"/>
    <m/>
    <m/>
    <x v="0"/>
    <m/>
    <m/>
    <x v="0"/>
    <m/>
    <m/>
    <x v="0"/>
    <m/>
    <m/>
    <x v="1"/>
    <m/>
    <m/>
    <m/>
    <m/>
    <m/>
    <s v="Phishing;"/>
    <m/>
    <m/>
    <m/>
    <m/>
    <m/>
    <m/>
    <m/>
    <s v="Undecided"/>
    <m/>
    <m/>
    <s v="Undecided"/>
    <m/>
    <m/>
    <s v="Disagree"/>
    <m/>
    <m/>
    <s v="Strongly agree"/>
    <m/>
    <m/>
    <s v="Strongly agree"/>
    <m/>
    <m/>
    <s v="Strongly agree"/>
    <m/>
    <m/>
    <s v="Agree"/>
    <m/>
    <m/>
    <s v="18-24 years old"/>
    <m/>
    <m/>
    <s v="Bachelor’s degree"/>
    <m/>
    <m/>
    <x v="3"/>
    <m/>
    <m/>
    <x v="0"/>
    <m/>
    <m/>
    <s v="Researcher"/>
    <m/>
    <m/>
    <m/>
  </r>
  <r>
    <n v="55"/>
    <d v="2020-04-09T11:54:49"/>
    <d v="2020-04-09T12:14:30"/>
    <s v="anonymous"/>
    <m/>
    <m/>
    <m/>
    <m/>
    <s v="Yes"/>
    <m/>
    <m/>
    <s v="Yes"/>
    <m/>
    <m/>
    <s v="HR team gave us all needed information regarding the rules we have to be align with in order to be safe and to reduce the possibility of spread the virus (even if we work from home) "/>
    <m/>
    <m/>
    <s v="Desktop;Laptop;"/>
    <m/>
    <m/>
    <s v="No"/>
    <m/>
    <m/>
    <s v="Corporate assets"/>
    <m/>
    <m/>
    <x v="1"/>
    <m/>
    <m/>
    <x v="17"/>
    <m/>
    <m/>
    <x v="3"/>
    <m/>
    <m/>
    <x v="0"/>
    <m/>
    <m/>
    <x v="0"/>
    <m/>
    <m/>
    <x v="0"/>
    <m/>
    <m/>
    <x v="1"/>
    <m/>
    <m/>
    <m/>
    <m/>
    <m/>
    <s v="None;"/>
    <m/>
    <m/>
    <m/>
    <m/>
    <m/>
    <m/>
    <m/>
    <s v="Undecided"/>
    <m/>
    <m/>
    <s v="Undecided"/>
    <m/>
    <m/>
    <s v="Agree"/>
    <m/>
    <m/>
    <s v="Agree"/>
    <m/>
    <m/>
    <s v="Agree"/>
    <m/>
    <m/>
    <s v="Undecided"/>
    <m/>
    <m/>
    <s v="Agree"/>
    <m/>
    <m/>
    <s v="18-24 years old"/>
    <m/>
    <m/>
    <s v="Bachelor’s degree"/>
    <m/>
    <m/>
    <x v="5"/>
    <m/>
    <m/>
    <x v="7"/>
    <m/>
    <m/>
    <s v="Researcher"/>
    <m/>
    <m/>
    <m/>
  </r>
  <r>
    <n v="56"/>
    <d v="2020-04-09T12:10:47"/>
    <d v="2020-04-09T12:25:19"/>
    <s v="anonymous"/>
    <m/>
    <m/>
    <m/>
    <m/>
    <s v="No"/>
    <m/>
    <m/>
    <s v="No"/>
    <m/>
    <m/>
    <m/>
    <m/>
    <m/>
    <s v="Laptop;Smartphone;"/>
    <m/>
    <m/>
    <s v="No"/>
    <m/>
    <m/>
    <s v="Personal assets"/>
    <m/>
    <m/>
    <x v="2"/>
    <m/>
    <m/>
    <x v="1"/>
    <m/>
    <m/>
    <x v="7"/>
    <m/>
    <m/>
    <x v="2"/>
    <m/>
    <m/>
    <x v="0"/>
    <m/>
    <m/>
    <x v="0"/>
    <m/>
    <m/>
    <x v="1"/>
    <m/>
    <m/>
    <m/>
    <m/>
    <m/>
    <s v="None;"/>
    <m/>
    <m/>
    <m/>
    <m/>
    <m/>
    <m/>
    <m/>
    <s v="Strongly agree"/>
    <m/>
    <m/>
    <s v="Undecided"/>
    <m/>
    <m/>
    <s v="Agree"/>
    <m/>
    <m/>
    <s v="Disagree"/>
    <m/>
    <m/>
    <s v="Agree"/>
    <m/>
    <m/>
    <s v="Agree"/>
    <m/>
    <m/>
    <s v="Agree"/>
    <m/>
    <m/>
    <s v="35-44 years old"/>
    <m/>
    <m/>
    <s v="Master’s degree"/>
    <m/>
    <m/>
    <x v="6"/>
    <m/>
    <m/>
    <x v="0"/>
    <m/>
    <m/>
    <s v="Other"/>
    <m/>
    <m/>
    <m/>
  </r>
  <r>
    <n v="57"/>
    <d v="2020-04-09T12:54:25"/>
    <d v="2020-04-09T12:58:12"/>
    <s v="anonymous"/>
    <m/>
    <m/>
    <m/>
    <m/>
    <s v="Yes"/>
    <m/>
    <m/>
    <s v="No"/>
    <m/>
    <m/>
    <m/>
    <m/>
    <m/>
    <s v="Laptop;Smartphone;"/>
    <m/>
    <m/>
    <s v="Yes"/>
    <m/>
    <m/>
    <s v="Corporate assets"/>
    <m/>
    <m/>
    <x v="3"/>
    <m/>
    <m/>
    <x v="18"/>
    <m/>
    <m/>
    <x v="4"/>
    <m/>
    <m/>
    <x v="0"/>
    <m/>
    <m/>
    <x v="0"/>
    <m/>
    <m/>
    <x v="0"/>
    <m/>
    <m/>
    <x v="0"/>
    <m/>
    <m/>
    <s v="Document management;Project/Workflow/Task management;Scheduling;Real-time chatting;"/>
    <m/>
    <m/>
    <s v="None;"/>
    <m/>
    <m/>
    <m/>
    <m/>
    <m/>
    <m/>
    <m/>
    <s v="Agree"/>
    <m/>
    <m/>
    <s v="Strongly agree"/>
    <m/>
    <m/>
    <s v="Strongly agree"/>
    <m/>
    <m/>
    <s v="Undecided"/>
    <m/>
    <m/>
    <s v="Strongly agree"/>
    <m/>
    <m/>
    <s v="Undecided"/>
    <m/>
    <m/>
    <s v="Strongly agree"/>
    <m/>
    <m/>
    <s v="25-34 years old"/>
    <m/>
    <m/>
    <s v="Bachelor’s degree"/>
    <m/>
    <m/>
    <x v="3"/>
    <m/>
    <m/>
    <x v="0"/>
    <m/>
    <m/>
    <s v="Other"/>
    <m/>
    <m/>
    <m/>
  </r>
  <r>
    <n v="58"/>
    <d v="2020-04-09T13:08:06"/>
    <d v="2020-04-09T13:12:31"/>
    <s v="anonymous"/>
    <m/>
    <m/>
    <m/>
    <m/>
    <s v="No"/>
    <m/>
    <m/>
    <s v="No"/>
    <m/>
    <m/>
    <m/>
    <m/>
    <m/>
    <s v="Laptop;Smartphone;"/>
    <m/>
    <m/>
    <s v="Yes"/>
    <m/>
    <m/>
    <s v="Corporate assets"/>
    <m/>
    <m/>
    <x v="0"/>
    <m/>
    <m/>
    <x v="6"/>
    <m/>
    <m/>
    <x v="5"/>
    <m/>
    <m/>
    <x v="0"/>
    <m/>
    <m/>
    <x v="0"/>
    <m/>
    <m/>
    <x v="0"/>
    <m/>
    <m/>
    <x v="1"/>
    <m/>
    <m/>
    <m/>
    <m/>
    <m/>
    <s v="None;"/>
    <m/>
    <m/>
    <m/>
    <m/>
    <m/>
    <m/>
    <m/>
    <s v="Undecided"/>
    <m/>
    <m/>
    <s v="Agree"/>
    <m/>
    <m/>
    <s v="Disagree"/>
    <m/>
    <m/>
    <s v="Agree"/>
    <m/>
    <m/>
    <s v="Agree"/>
    <m/>
    <m/>
    <s v="Undecided"/>
    <m/>
    <m/>
    <s v="Agree"/>
    <m/>
    <m/>
    <s v="25-34 years old"/>
    <m/>
    <m/>
    <s v="Master’s degree"/>
    <m/>
    <m/>
    <x v="5"/>
    <m/>
    <m/>
    <x v="8"/>
    <m/>
    <m/>
    <s v="Other"/>
    <m/>
    <m/>
    <m/>
  </r>
  <r>
    <n v="59"/>
    <d v="2020-04-09T13:15:55"/>
    <d v="2020-04-09T13:20:01"/>
    <s v="anonymous"/>
    <m/>
    <m/>
    <m/>
    <m/>
    <s v="Yes"/>
    <m/>
    <m/>
    <s v="No"/>
    <m/>
    <m/>
    <m/>
    <m/>
    <m/>
    <s v="Laptop;"/>
    <m/>
    <m/>
    <s v="No"/>
    <m/>
    <m/>
    <s v="Corporate assets"/>
    <m/>
    <m/>
    <x v="3"/>
    <m/>
    <m/>
    <x v="1"/>
    <m/>
    <m/>
    <x v="4"/>
    <m/>
    <m/>
    <x v="0"/>
    <m/>
    <m/>
    <x v="1"/>
    <m/>
    <m/>
    <x v="3"/>
    <m/>
    <m/>
    <x v="0"/>
    <m/>
    <m/>
    <s v="Teleconferencing;"/>
    <m/>
    <m/>
    <s v="None;"/>
    <m/>
    <m/>
    <m/>
    <m/>
    <m/>
    <m/>
    <m/>
    <s v="Agree"/>
    <m/>
    <m/>
    <s v="Agree"/>
    <m/>
    <m/>
    <s v="Agree"/>
    <m/>
    <m/>
    <s v="Strongly agree"/>
    <m/>
    <m/>
    <s v="Strongly agree"/>
    <m/>
    <m/>
    <s v="Strongly agree"/>
    <m/>
    <m/>
    <s v="Strongly agree"/>
    <m/>
    <m/>
    <s v="45-54 years old"/>
    <m/>
    <m/>
    <s v="Master’s degree"/>
    <m/>
    <m/>
    <x v="3"/>
    <m/>
    <m/>
    <x v="0"/>
    <m/>
    <m/>
    <s v="IT professional"/>
    <m/>
    <m/>
    <m/>
  </r>
  <r>
    <n v="60"/>
    <d v="2020-04-09T17:02:30"/>
    <d v="2020-04-09T17:03:41"/>
    <s v="anonymous"/>
    <m/>
    <m/>
    <m/>
    <m/>
    <s v="Yes"/>
    <m/>
    <m/>
    <s v="No"/>
    <m/>
    <m/>
    <m/>
    <m/>
    <m/>
    <s v="Laptop;"/>
    <m/>
    <m/>
    <s v="No"/>
    <m/>
    <m/>
    <s v="Personal assets"/>
    <m/>
    <m/>
    <x v="2"/>
    <m/>
    <m/>
    <x v="3"/>
    <m/>
    <m/>
    <x v="5"/>
    <m/>
    <m/>
    <x v="0"/>
    <m/>
    <m/>
    <x v="0"/>
    <m/>
    <m/>
    <x v="0"/>
    <m/>
    <m/>
    <x v="1"/>
    <m/>
    <m/>
    <m/>
    <m/>
    <m/>
    <s v="Phishing;Data loss;"/>
    <m/>
    <m/>
    <m/>
    <m/>
    <m/>
    <m/>
    <m/>
    <s v="Agree"/>
    <m/>
    <m/>
    <s v="Agree"/>
    <m/>
    <m/>
    <s v="Undecided"/>
    <m/>
    <m/>
    <s v="Disagree"/>
    <m/>
    <m/>
    <s v="Strongly disagree"/>
    <m/>
    <m/>
    <s v="Undecided"/>
    <m/>
    <m/>
    <s v="Strongly disagree"/>
    <m/>
    <m/>
    <s v="55-64 years old"/>
    <m/>
    <m/>
    <s v="Bachelor’s degree"/>
    <m/>
    <m/>
    <x v="4"/>
    <m/>
    <m/>
    <x v="0"/>
    <m/>
    <m/>
    <s v="Other"/>
    <m/>
    <m/>
    <m/>
  </r>
  <r>
    <n v="61"/>
    <d v="2020-04-09T17:34:14"/>
    <d v="2020-04-09T17:39:29"/>
    <s v="anonymous"/>
    <m/>
    <m/>
    <m/>
    <m/>
    <s v="Yes"/>
    <m/>
    <m/>
    <s v="Yes"/>
    <m/>
    <m/>
    <m/>
    <m/>
    <m/>
    <s v="Desktop;"/>
    <m/>
    <m/>
    <s v="No"/>
    <m/>
    <m/>
    <s v="Corporate assets"/>
    <m/>
    <m/>
    <x v="3"/>
    <m/>
    <m/>
    <x v="2"/>
    <m/>
    <m/>
    <x v="4"/>
    <m/>
    <m/>
    <x v="0"/>
    <m/>
    <m/>
    <x v="1"/>
    <m/>
    <m/>
    <x v="1"/>
    <m/>
    <m/>
    <x v="1"/>
    <m/>
    <m/>
    <m/>
    <m/>
    <m/>
    <s v="Phishing;Hacking;"/>
    <m/>
    <m/>
    <m/>
    <m/>
    <m/>
    <m/>
    <m/>
    <s v="Agree"/>
    <m/>
    <m/>
    <s v="Agree"/>
    <m/>
    <m/>
    <s v="Strongly agree"/>
    <m/>
    <m/>
    <s v="Strongly agree"/>
    <m/>
    <m/>
    <s v="Strongly agree"/>
    <m/>
    <m/>
    <s v="Strongly agree"/>
    <m/>
    <m/>
    <s v="Strongly agree"/>
    <m/>
    <m/>
    <s v="45-54 years old"/>
    <m/>
    <m/>
    <s v="Master’s degree"/>
    <m/>
    <m/>
    <x v="3"/>
    <m/>
    <m/>
    <x v="0"/>
    <m/>
    <m/>
    <s v="IT professional"/>
    <m/>
    <m/>
    <m/>
  </r>
  <r>
    <n v="62"/>
    <d v="2020-04-09T17:40:52"/>
    <d v="2020-04-09T17:43:28"/>
    <s v="anonymous"/>
    <m/>
    <m/>
    <m/>
    <m/>
    <s v="Yes"/>
    <m/>
    <m/>
    <s v="Yes"/>
    <m/>
    <m/>
    <m/>
    <m/>
    <m/>
    <s v="Laptop;"/>
    <m/>
    <m/>
    <s v="Yes"/>
    <m/>
    <m/>
    <s v="Personal assets"/>
    <m/>
    <m/>
    <x v="2"/>
    <m/>
    <m/>
    <x v="17"/>
    <m/>
    <m/>
    <x v="7"/>
    <m/>
    <m/>
    <x v="3"/>
    <m/>
    <m/>
    <x v="0"/>
    <m/>
    <m/>
    <x v="0"/>
    <m/>
    <m/>
    <x v="0"/>
    <m/>
    <m/>
    <s v="Other;"/>
    <m/>
    <m/>
    <s v="None;"/>
    <m/>
    <m/>
    <s v="No"/>
    <m/>
    <m/>
    <m/>
    <m/>
    <s v="Agree"/>
    <m/>
    <m/>
    <s v="Agree"/>
    <m/>
    <m/>
    <s v="Agree"/>
    <m/>
    <m/>
    <s v="Agree"/>
    <m/>
    <m/>
    <s v="Agree"/>
    <m/>
    <m/>
    <s v="Undecided"/>
    <m/>
    <m/>
    <s v="Strongly agree"/>
    <m/>
    <m/>
    <s v="75 years or older"/>
    <m/>
    <m/>
    <s v="Trade/technical/vocational training"/>
    <m/>
    <m/>
    <x v="5"/>
    <m/>
    <m/>
    <x v="9"/>
    <m/>
    <m/>
    <s v="Other"/>
    <m/>
    <m/>
    <m/>
  </r>
  <r>
    <n v="63"/>
    <d v="2020-04-09T17:43:10"/>
    <d v="2020-04-09T17:46:02"/>
    <s v="anonymous"/>
    <m/>
    <m/>
    <m/>
    <m/>
    <s v="Yes"/>
    <m/>
    <m/>
    <s v="Yes"/>
    <m/>
    <m/>
    <s v="Use of VPN, security policy"/>
    <m/>
    <m/>
    <s v="Desktop;Laptop;Tablet;Smartphone;"/>
    <m/>
    <m/>
    <s v="No"/>
    <m/>
    <m/>
    <s v="Personal assets"/>
    <m/>
    <m/>
    <x v="2"/>
    <m/>
    <m/>
    <x v="19"/>
    <m/>
    <m/>
    <x v="4"/>
    <m/>
    <m/>
    <x v="0"/>
    <m/>
    <m/>
    <x v="0"/>
    <m/>
    <m/>
    <x v="0"/>
    <m/>
    <m/>
    <x v="0"/>
    <m/>
    <m/>
    <s v="Document management;Real-time document co-authoring;Project/Workflow/Task management;Scheduling;Real-time chatting;Teleconferencing;"/>
    <m/>
    <m/>
    <s v="Ransomware;Hacking;"/>
    <m/>
    <m/>
    <m/>
    <m/>
    <m/>
    <m/>
    <m/>
    <s v="Disagree"/>
    <m/>
    <m/>
    <s v="Undecided"/>
    <m/>
    <m/>
    <s v="Disagree"/>
    <m/>
    <m/>
    <s v="Agree"/>
    <m/>
    <m/>
    <s v="Agree"/>
    <m/>
    <m/>
    <s v="Agree"/>
    <m/>
    <m/>
    <s v="Strongly agree"/>
    <m/>
    <m/>
    <s v="35-44 years old"/>
    <m/>
    <m/>
    <s v="Doctorate degree"/>
    <m/>
    <m/>
    <x v="0"/>
    <m/>
    <m/>
    <x v="0"/>
    <m/>
    <m/>
    <s v="Manager"/>
    <m/>
    <m/>
    <m/>
  </r>
  <r>
    <n v="64"/>
    <d v="2020-04-09T17:50:42"/>
    <d v="2020-04-09T17:53:38"/>
    <s v="anonymous"/>
    <m/>
    <m/>
    <m/>
    <m/>
    <s v="Yes"/>
    <m/>
    <m/>
    <s v="No"/>
    <m/>
    <m/>
    <m/>
    <m/>
    <m/>
    <s v="Desktop;"/>
    <m/>
    <m/>
    <s v="No"/>
    <m/>
    <m/>
    <s v="Personal assets"/>
    <m/>
    <m/>
    <x v="2"/>
    <m/>
    <m/>
    <x v="5"/>
    <m/>
    <m/>
    <x v="4"/>
    <m/>
    <m/>
    <x v="0"/>
    <m/>
    <m/>
    <x v="0"/>
    <m/>
    <m/>
    <x v="0"/>
    <m/>
    <m/>
    <x v="1"/>
    <m/>
    <m/>
    <m/>
    <m/>
    <m/>
    <s v="Ransomware;"/>
    <m/>
    <m/>
    <m/>
    <m/>
    <m/>
    <m/>
    <m/>
    <s v="Agree"/>
    <m/>
    <m/>
    <s v="Agree"/>
    <m/>
    <m/>
    <s v="Disagree"/>
    <m/>
    <m/>
    <s v="Strongly agree"/>
    <m/>
    <m/>
    <s v="Undecided"/>
    <m/>
    <m/>
    <s v="Strongly agree"/>
    <m/>
    <m/>
    <s v="Strongly agree"/>
    <m/>
    <m/>
    <s v="25-34 years old"/>
    <m/>
    <m/>
    <s v="Master’s degree"/>
    <m/>
    <m/>
    <x v="0"/>
    <m/>
    <m/>
    <x v="0"/>
    <m/>
    <m/>
    <s v="Researcher"/>
    <m/>
    <m/>
    <m/>
  </r>
  <r>
    <n v="65"/>
    <d v="2020-04-09T18:42:06"/>
    <d v="2020-04-09T18:51:32"/>
    <s v="anonymous"/>
    <m/>
    <m/>
    <m/>
    <m/>
    <s v="Yes"/>
    <m/>
    <m/>
    <s v="Yes"/>
    <m/>
    <m/>
    <s v="Use VPN"/>
    <m/>
    <m/>
    <s v="Desktop;Laptop;"/>
    <m/>
    <m/>
    <s v="No"/>
    <m/>
    <m/>
    <s v="Corporate assets"/>
    <m/>
    <m/>
    <x v="3"/>
    <m/>
    <m/>
    <x v="2"/>
    <m/>
    <m/>
    <x v="4"/>
    <m/>
    <m/>
    <x v="0"/>
    <m/>
    <m/>
    <x v="0"/>
    <m/>
    <m/>
    <x v="0"/>
    <m/>
    <m/>
    <x v="1"/>
    <m/>
    <m/>
    <m/>
    <m/>
    <m/>
    <s v="None;"/>
    <m/>
    <m/>
    <m/>
    <m/>
    <m/>
    <m/>
    <m/>
    <s v="Strongly agree"/>
    <m/>
    <m/>
    <s v="Strongly agree"/>
    <m/>
    <m/>
    <s v="Disagree"/>
    <m/>
    <m/>
    <s v="Strongly agree"/>
    <m/>
    <m/>
    <s v="Strongly agree"/>
    <m/>
    <m/>
    <s v="Strongly agree"/>
    <m/>
    <m/>
    <s v="Strongly agree"/>
    <m/>
    <m/>
    <s v="25-34 years old"/>
    <m/>
    <m/>
    <s v="Master’s degree"/>
    <m/>
    <m/>
    <x v="3"/>
    <m/>
    <m/>
    <x v="0"/>
    <m/>
    <m/>
    <s v="IT professional"/>
    <m/>
    <m/>
    <m/>
  </r>
  <r>
    <n v="66"/>
    <d v="2020-04-09T19:27:00"/>
    <d v="2020-04-09T19:32:06"/>
    <s v="anonymous"/>
    <m/>
    <m/>
    <m/>
    <m/>
    <s v="No"/>
    <m/>
    <m/>
    <s v="Yes"/>
    <m/>
    <m/>
    <s v="Increase security of wireless network (WPA and password)_x000a_Extra careful with emails_x000a_Use of VPN connection only for work purposes"/>
    <m/>
    <m/>
    <s v="Laptop;"/>
    <m/>
    <m/>
    <s v="No"/>
    <m/>
    <m/>
    <s v="Corporate assets"/>
    <m/>
    <m/>
    <x v="3"/>
    <m/>
    <m/>
    <x v="20"/>
    <m/>
    <m/>
    <x v="4"/>
    <m/>
    <m/>
    <x v="0"/>
    <m/>
    <m/>
    <x v="0"/>
    <m/>
    <m/>
    <x v="0"/>
    <m/>
    <m/>
    <x v="1"/>
    <m/>
    <m/>
    <m/>
    <m/>
    <m/>
    <s v="None;"/>
    <m/>
    <m/>
    <m/>
    <m/>
    <m/>
    <m/>
    <m/>
    <s v="Strongly disagree"/>
    <m/>
    <m/>
    <s v="Strongly disagree"/>
    <m/>
    <m/>
    <s v="Undecided"/>
    <m/>
    <m/>
    <s v="Agree"/>
    <m/>
    <m/>
    <s v="Strongly agree"/>
    <m/>
    <m/>
    <s v="Strongly agree"/>
    <m/>
    <m/>
    <s v="Strongly agree"/>
    <m/>
    <m/>
    <s v="35-44 years old"/>
    <m/>
    <m/>
    <s v="Doctorate degree"/>
    <m/>
    <m/>
    <x v="4"/>
    <m/>
    <m/>
    <x v="0"/>
    <m/>
    <m/>
    <s v="Other"/>
    <m/>
    <m/>
    <m/>
  </r>
  <r>
    <n v="67"/>
    <d v="2020-04-09T19:34:09"/>
    <d v="2020-04-09T19:39:23"/>
    <s v="anonymous"/>
    <m/>
    <m/>
    <m/>
    <m/>
    <s v="No"/>
    <m/>
    <m/>
    <s v="Yes"/>
    <m/>
    <m/>
    <s v="Connect to business  network using vpn"/>
    <m/>
    <m/>
    <s v="Laptop;Smartphone;"/>
    <m/>
    <m/>
    <s v="No"/>
    <m/>
    <m/>
    <s v="Personal assets"/>
    <m/>
    <m/>
    <x v="2"/>
    <m/>
    <m/>
    <x v="0"/>
    <m/>
    <m/>
    <x v="4"/>
    <m/>
    <m/>
    <x v="0"/>
    <m/>
    <m/>
    <x v="0"/>
    <m/>
    <m/>
    <x v="0"/>
    <m/>
    <m/>
    <x v="0"/>
    <m/>
    <m/>
    <s v="Document management;Real-time document co-authoring;Project/Workflow/Task management;Scheduling;Real-time chatting;Teleconferencing;"/>
    <m/>
    <m/>
    <s v="Phishing;"/>
    <m/>
    <m/>
    <m/>
    <m/>
    <m/>
    <m/>
    <m/>
    <s v="Strongly agree"/>
    <m/>
    <m/>
    <s v="Strongly agree"/>
    <m/>
    <m/>
    <s v="Strongly agree"/>
    <m/>
    <m/>
    <s v="Strongly agree"/>
    <m/>
    <m/>
    <s v="Strongly agree"/>
    <m/>
    <m/>
    <s v="Agree"/>
    <m/>
    <m/>
    <s v="Strongly agree"/>
    <m/>
    <m/>
    <s v="35-44 years old"/>
    <m/>
    <m/>
    <s v="Doctorate degree"/>
    <m/>
    <m/>
    <x v="0"/>
    <m/>
    <m/>
    <x v="0"/>
    <m/>
    <m/>
    <s v="Other"/>
    <m/>
    <m/>
    <m/>
  </r>
  <r>
    <n v="68"/>
    <d v="2020-04-09T19:37:33"/>
    <d v="2020-04-09T19:42:18"/>
    <s v="anonymous"/>
    <m/>
    <m/>
    <m/>
    <m/>
    <s v="Yes"/>
    <m/>
    <m/>
    <s v="No"/>
    <m/>
    <m/>
    <m/>
    <m/>
    <m/>
    <s v="Desktop;Laptop;"/>
    <m/>
    <m/>
    <s v="No"/>
    <m/>
    <m/>
    <s v="Corporate assets"/>
    <m/>
    <m/>
    <x v="1"/>
    <m/>
    <m/>
    <x v="21"/>
    <m/>
    <m/>
    <x v="4"/>
    <m/>
    <m/>
    <x v="0"/>
    <m/>
    <m/>
    <x v="0"/>
    <m/>
    <m/>
    <x v="0"/>
    <m/>
    <m/>
    <x v="0"/>
    <m/>
    <m/>
    <s v="Real-time chatting;Teleconferencing;"/>
    <m/>
    <m/>
    <s v="None;"/>
    <m/>
    <m/>
    <m/>
    <m/>
    <m/>
    <m/>
    <m/>
    <s v="Undecided"/>
    <m/>
    <m/>
    <s v="Undecided"/>
    <m/>
    <m/>
    <s v="Disagree"/>
    <m/>
    <m/>
    <s v="Undecided"/>
    <m/>
    <m/>
    <s v="Disagree"/>
    <m/>
    <m/>
    <s v="Disagree"/>
    <m/>
    <m/>
    <s v="Disagree"/>
    <m/>
    <m/>
    <s v="35-44 years old"/>
    <m/>
    <m/>
    <s v="Doctorate degree"/>
    <m/>
    <m/>
    <x v="2"/>
    <m/>
    <m/>
    <x v="0"/>
    <m/>
    <m/>
    <s v="IT professional"/>
    <m/>
    <m/>
    <m/>
  </r>
  <r>
    <n v="69"/>
    <d v="2020-04-09T19:46:26"/>
    <d v="2020-04-09T19:53:39"/>
    <s v="anonymous"/>
    <m/>
    <m/>
    <m/>
    <m/>
    <s v="Yes"/>
    <m/>
    <m/>
    <s v="Yes"/>
    <m/>
    <m/>
    <s v="Use company approved communication tools for conference"/>
    <m/>
    <m/>
    <s v="Laptop;Smartphone;"/>
    <m/>
    <m/>
    <s v="No"/>
    <m/>
    <m/>
    <s v="Corporate assets"/>
    <m/>
    <m/>
    <x v="0"/>
    <m/>
    <m/>
    <x v="20"/>
    <m/>
    <m/>
    <x v="4"/>
    <m/>
    <m/>
    <x v="0"/>
    <m/>
    <m/>
    <x v="0"/>
    <m/>
    <m/>
    <x v="0"/>
    <m/>
    <m/>
    <x v="0"/>
    <m/>
    <m/>
    <s v="Document management;Real-time document co-authoring;Real-time chatting;Teleconferencing;Other;"/>
    <m/>
    <m/>
    <s v="None;"/>
    <m/>
    <m/>
    <m/>
    <m/>
    <m/>
    <m/>
    <m/>
    <s v="Undecided"/>
    <m/>
    <m/>
    <s v="Agree"/>
    <m/>
    <m/>
    <s v="Disagree"/>
    <m/>
    <m/>
    <s v="Strongly agree"/>
    <m/>
    <m/>
    <s v="Strongly agree"/>
    <m/>
    <m/>
    <s v="Strongly agree"/>
    <m/>
    <m/>
    <s v="Strongly agree"/>
    <m/>
    <m/>
    <s v="45-54 years old"/>
    <m/>
    <m/>
    <s v="Bachelor’s degree"/>
    <m/>
    <m/>
    <x v="7"/>
    <m/>
    <m/>
    <x v="0"/>
    <m/>
    <m/>
    <s v="Other"/>
    <m/>
    <m/>
    <m/>
  </r>
  <r>
    <n v="70"/>
    <d v="2020-04-09T20:32:45"/>
    <d v="2020-04-09T20:36:11"/>
    <s v="anonymous"/>
    <m/>
    <m/>
    <m/>
    <m/>
    <s v="No"/>
    <m/>
    <m/>
    <s v="No"/>
    <m/>
    <m/>
    <m/>
    <m/>
    <m/>
    <s v="Laptop;Tablet;"/>
    <m/>
    <m/>
    <s v="No"/>
    <m/>
    <m/>
    <s v="Personal assets"/>
    <m/>
    <m/>
    <x v="2"/>
    <m/>
    <m/>
    <x v="1"/>
    <m/>
    <m/>
    <x v="7"/>
    <m/>
    <m/>
    <x v="0"/>
    <m/>
    <m/>
    <x v="0"/>
    <m/>
    <m/>
    <x v="0"/>
    <m/>
    <m/>
    <x v="0"/>
    <m/>
    <m/>
    <s v="Real-time chatting;Teleconferencing;"/>
    <m/>
    <m/>
    <s v="None;"/>
    <m/>
    <m/>
    <m/>
    <m/>
    <m/>
    <m/>
    <m/>
    <s v="Strongly disagree"/>
    <m/>
    <m/>
    <s v="Strongly disagree"/>
    <m/>
    <m/>
    <s v="Strongly disagree"/>
    <m/>
    <m/>
    <s v="Strongly disagree"/>
    <m/>
    <m/>
    <s v="Disagree"/>
    <m/>
    <m/>
    <s v="Agree"/>
    <m/>
    <m/>
    <s v="Disagree"/>
    <m/>
    <m/>
    <s v="35-44 years old"/>
    <m/>
    <m/>
    <s v="Bachelor’s degree"/>
    <m/>
    <m/>
    <x v="8"/>
    <m/>
    <m/>
    <x v="0"/>
    <m/>
    <m/>
    <s v="Other"/>
    <m/>
    <m/>
    <m/>
  </r>
  <r>
    <n v="71"/>
    <d v="2020-04-09T21:31:16"/>
    <d v="2020-04-09T21:36:40"/>
    <s v="anonymous"/>
    <m/>
    <m/>
    <m/>
    <m/>
    <s v="Yes"/>
    <m/>
    <m/>
    <s v="No"/>
    <m/>
    <m/>
    <m/>
    <m/>
    <m/>
    <s v="Laptop;"/>
    <m/>
    <m/>
    <s v="No"/>
    <m/>
    <m/>
    <s v="Corporate assets"/>
    <m/>
    <m/>
    <x v="3"/>
    <m/>
    <m/>
    <x v="22"/>
    <m/>
    <m/>
    <x v="4"/>
    <m/>
    <m/>
    <x v="0"/>
    <m/>
    <m/>
    <x v="0"/>
    <m/>
    <m/>
    <x v="0"/>
    <m/>
    <m/>
    <x v="0"/>
    <m/>
    <m/>
    <s v="Document management;Real-time document co-authoring;Project/Workflow/Task management;Scheduling;Real-time chatting;Teleconferencing;"/>
    <m/>
    <m/>
    <s v="None;"/>
    <m/>
    <m/>
    <m/>
    <m/>
    <m/>
    <m/>
    <m/>
    <s v="Agree"/>
    <m/>
    <m/>
    <s v="Agree"/>
    <m/>
    <m/>
    <s v="Disagree"/>
    <m/>
    <m/>
    <s v="Agree"/>
    <m/>
    <m/>
    <s v="Disagree"/>
    <m/>
    <m/>
    <s v="Agree"/>
    <m/>
    <m/>
    <s v="Agree"/>
    <m/>
    <m/>
    <s v="35-44 years old"/>
    <m/>
    <m/>
    <s v="Doctorate degree"/>
    <m/>
    <m/>
    <x v="3"/>
    <m/>
    <m/>
    <x v="0"/>
    <m/>
    <m/>
    <s v="IT professional"/>
    <m/>
    <m/>
    <m/>
  </r>
  <r>
    <n v="72"/>
    <d v="2020-04-09T21:35:08"/>
    <d v="2020-04-09T21:39:09"/>
    <s v="anonymous"/>
    <m/>
    <m/>
    <m/>
    <m/>
    <s v="No"/>
    <m/>
    <m/>
    <s v="Yes"/>
    <m/>
    <m/>
    <s v="Connect only through VPN"/>
    <m/>
    <m/>
    <s v="Laptop;"/>
    <m/>
    <m/>
    <s v="Yes"/>
    <m/>
    <m/>
    <s v="Corporate assets"/>
    <m/>
    <m/>
    <x v="3"/>
    <m/>
    <m/>
    <x v="6"/>
    <m/>
    <m/>
    <x v="4"/>
    <m/>
    <m/>
    <x v="0"/>
    <m/>
    <m/>
    <x v="1"/>
    <m/>
    <m/>
    <x v="1"/>
    <m/>
    <m/>
    <x v="1"/>
    <m/>
    <m/>
    <m/>
    <m/>
    <m/>
    <s v="None;"/>
    <m/>
    <m/>
    <m/>
    <m/>
    <m/>
    <m/>
    <m/>
    <s v="Strongly disagree"/>
    <m/>
    <m/>
    <s v="Strongly disagree"/>
    <m/>
    <m/>
    <s v="Strongly disagree"/>
    <m/>
    <m/>
    <s v="Disagree"/>
    <m/>
    <m/>
    <s v="Disagree"/>
    <m/>
    <m/>
    <s v="Agree"/>
    <m/>
    <m/>
    <s v="Agree"/>
    <m/>
    <m/>
    <s v="25-34 years old"/>
    <m/>
    <m/>
    <s v="Master’s degree"/>
    <m/>
    <m/>
    <x v="9"/>
    <m/>
    <m/>
    <x v="0"/>
    <m/>
    <m/>
    <s v="Other"/>
    <m/>
    <m/>
    <m/>
  </r>
  <r>
    <n v="73"/>
    <d v="2020-04-09T21:39:33"/>
    <d v="2020-04-09T21:42:49"/>
    <s v="anonymous"/>
    <m/>
    <m/>
    <m/>
    <m/>
    <s v="Yes"/>
    <m/>
    <m/>
    <s v="No"/>
    <m/>
    <m/>
    <m/>
    <m/>
    <m/>
    <s v="Laptop;"/>
    <m/>
    <m/>
    <s v="No"/>
    <m/>
    <m/>
    <s v="Corporate assets"/>
    <m/>
    <m/>
    <x v="0"/>
    <m/>
    <m/>
    <x v="22"/>
    <m/>
    <m/>
    <x v="4"/>
    <m/>
    <m/>
    <x v="0"/>
    <m/>
    <m/>
    <x v="0"/>
    <m/>
    <m/>
    <x v="0"/>
    <m/>
    <m/>
    <x v="1"/>
    <m/>
    <m/>
    <m/>
    <m/>
    <m/>
    <s v="None;"/>
    <m/>
    <m/>
    <m/>
    <m/>
    <m/>
    <m/>
    <m/>
    <s v="Agree"/>
    <m/>
    <m/>
    <s v="Undecided"/>
    <m/>
    <m/>
    <s v="Agree"/>
    <m/>
    <m/>
    <s v="Agree"/>
    <m/>
    <m/>
    <s v="Undecided"/>
    <m/>
    <m/>
    <s v="Agree"/>
    <m/>
    <m/>
    <s v="Agree"/>
    <m/>
    <m/>
    <s v="25-34 years old"/>
    <m/>
    <m/>
    <s v="Master’s degree"/>
    <m/>
    <m/>
    <x v="3"/>
    <m/>
    <m/>
    <x v="0"/>
    <m/>
    <m/>
    <s v="IT professional"/>
    <m/>
    <m/>
    <m/>
  </r>
  <r>
    <n v="74"/>
    <d v="2020-04-09T21:57:14"/>
    <d v="2020-04-09T22:07:59"/>
    <s v="anonymous"/>
    <m/>
    <m/>
    <m/>
    <m/>
    <s v="Yes"/>
    <m/>
    <m/>
    <s v="No"/>
    <m/>
    <m/>
    <m/>
    <m/>
    <m/>
    <s v="Laptop;"/>
    <m/>
    <m/>
    <s v="No"/>
    <m/>
    <m/>
    <s v="Corporate assets"/>
    <m/>
    <m/>
    <x v="0"/>
    <m/>
    <m/>
    <x v="23"/>
    <m/>
    <m/>
    <x v="4"/>
    <m/>
    <m/>
    <x v="0"/>
    <m/>
    <m/>
    <x v="0"/>
    <m/>
    <m/>
    <x v="0"/>
    <m/>
    <m/>
    <x v="1"/>
    <m/>
    <m/>
    <m/>
    <m/>
    <m/>
    <s v="None;"/>
    <m/>
    <m/>
    <s v="None"/>
    <m/>
    <m/>
    <m/>
    <m/>
    <s v="Strongly agree"/>
    <m/>
    <m/>
    <s v="Agree"/>
    <m/>
    <m/>
    <s v="Agree"/>
    <m/>
    <m/>
    <s v="Strongly disagree"/>
    <m/>
    <m/>
    <s v="Strongly agree"/>
    <m/>
    <m/>
    <s v="Strongly disagree"/>
    <m/>
    <m/>
    <s v="Strongly agree"/>
    <m/>
    <m/>
    <s v="35-44 years old"/>
    <m/>
    <m/>
    <s v="Master’s degree"/>
    <m/>
    <m/>
    <x v="3"/>
    <m/>
    <m/>
    <x v="0"/>
    <m/>
    <m/>
    <s v="IT professional"/>
    <m/>
    <m/>
    <m/>
  </r>
  <r>
    <n v="75"/>
    <d v="2020-04-09T22:11:13"/>
    <d v="2020-04-09T22:14:00"/>
    <s v="anonymous"/>
    <m/>
    <m/>
    <m/>
    <m/>
    <s v="Yes"/>
    <m/>
    <m/>
    <s v="No"/>
    <m/>
    <m/>
    <m/>
    <m/>
    <m/>
    <s v="Laptop;"/>
    <m/>
    <m/>
    <s v="No"/>
    <m/>
    <m/>
    <s v="Corporate assets"/>
    <m/>
    <m/>
    <x v="3"/>
    <m/>
    <m/>
    <x v="8"/>
    <m/>
    <m/>
    <x v="4"/>
    <m/>
    <m/>
    <x v="0"/>
    <m/>
    <m/>
    <x v="1"/>
    <m/>
    <m/>
    <x v="5"/>
    <m/>
    <m/>
    <x v="0"/>
    <m/>
    <m/>
    <s v="Scheduling;Real-time chatting;Teleconferencing;Other;"/>
    <m/>
    <m/>
    <s v="None;"/>
    <m/>
    <m/>
    <m/>
    <m/>
    <m/>
    <m/>
    <m/>
    <s v="Agree"/>
    <m/>
    <m/>
    <s v="Agree"/>
    <m/>
    <m/>
    <s v="Agree"/>
    <m/>
    <m/>
    <s v="Agree"/>
    <m/>
    <m/>
    <s v="Agree"/>
    <m/>
    <m/>
    <s v="Agree"/>
    <m/>
    <m/>
    <s v="Agree"/>
    <m/>
    <m/>
    <s v="35-44 years old"/>
    <m/>
    <m/>
    <s v="Master’s degree"/>
    <m/>
    <m/>
    <x v="3"/>
    <m/>
    <m/>
    <x v="0"/>
    <m/>
    <m/>
    <s v="IT professional"/>
    <m/>
    <m/>
    <m/>
  </r>
  <r>
    <n v="76"/>
    <d v="2020-04-09T22:11:32"/>
    <d v="2020-04-09T22:15:18"/>
    <s v="anonymous"/>
    <m/>
    <m/>
    <m/>
    <m/>
    <s v="Yes"/>
    <m/>
    <m/>
    <s v="Yes"/>
    <m/>
    <m/>
    <s v="Use vpn, avoid public WiFi, be aware who may see your screen, always keep antivirus updated "/>
    <m/>
    <m/>
    <s v="Laptop;"/>
    <m/>
    <m/>
    <s v="No"/>
    <m/>
    <m/>
    <s v="Corporate assets"/>
    <m/>
    <m/>
    <x v="0"/>
    <m/>
    <m/>
    <x v="10"/>
    <m/>
    <m/>
    <x v="4"/>
    <m/>
    <m/>
    <x v="0"/>
    <m/>
    <m/>
    <x v="0"/>
    <m/>
    <m/>
    <x v="0"/>
    <m/>
    <m/>
    <x v="0"/>
    <m/>
    <m/>
    <s v="Document management;Real-time document co-authoring;Project/Workflow/Task management;Scheduling;Real-time chatting;Teleconferencing;"/>
    <m/>
    <m/>
    <s v="None;"/>
    <m/>
    <m/>
    <m/>
    <m/>
    <m/>
    <m/>
    <m/>
    <s v="Agree"/>
    <m/>
    <m/>
    <s v="Agree"/>
    <m/>
    <m/>
    <s v="Undecided"/>
    <m/>
    <m/>
    <s v="Agree"/>
    <m/>
    <m/>
    <s v="Agree"/>
    <m/>
    <m/>
    <s v="Undecided"/>
    <m/>
    <m/>
    <s v="Strongly agree"/>
    <m/>
    <m/>
    <s v="35-44 years old"/>
    <m/>
    <m/>
    <s v="Master’s degree"/>
    <m/>
    <m/>
    <x v="3"/>
    <m/>
    <m/>
    <x v="0"/>
    <m/>
    <m/>
    <s v="IT professional"/>
    <m/>
    <m/>
    <m/>
  </r>
  <r>
    <n v="77"/>
    <d v="2020-04-09T22:19:04"/>
    <d v="2020-04-09T22:22:47"/>
    <s v="anonymous"/>
    <m/>
    <m/>
    <m/>
    <m/>
    <s v="Yes"/>
    <m/>
    <m/>
    <s v="Yes"/>
    <m/>
    <m/>
    <m/>
    <m/>
    <m/>
    <s v="Laptop;Smartphone;"/>
    <m/>
    <m/>
    <s v="No"/>
    <m/>
    <m/>
    <s v="Corporate assets"/>
    <m/>
    <m/>
    <x v="0"/>
    <m/>
    <m/>
    <x v="22"/>
    <m/>
    <m/>
    <x v="4"/>
    <m/>
    <m/>
    <x v="0"/>
    <m/>
    <m/>
    <x v="0"/>
    <m/>
    <m/>
    <x v="0"/>
    <m/>
    <m/>
    <x v="0"/>
    <m/>
    <m/>
    <s v="Document management;Real-time document co-authoring;Real-time chatting;Teleconferencing;"/>
    <m/>
    <m/>
    <s v="Phishing;"/>
    <m/>
    <m/>
    <m/>
    <m/>
    <m/>
    <m/>
    <m/>
    <s v="Disagree"/>
    <m/>
    <m/>
    <s v="Agree"/>
    <m/>
    <m/>
    <s v="Disagree"/>
    <m/>
    <m/>
    <s v="Agree"/>
    <m/>
    <m/>
    <s v="Strongly agree"/>
    <m/>
    <m/>
    <s v="Strongly agree"/>
    <m/>
    <m/>
    <s v="Strongly agree"/>
    <m/>
    <m/>
    <s v="35-44 years old"/>
    <m/>
    <m/>
    <s v="Master’s degree"/>
    <m/>
    <m/>
    <x v="3"/>
    <m/>
    <m/>
    <x v="0"/>
    <m/>
    <m/>
    <s v="IT professional"/>
    <m/>
    <m/>
    <m/>
  </r>
  <r>
    <n v="78"/>
    <d v="2020-04-09T23:20:56"/>
    <d v="2020-04-09T23:24:00"/>
    <s v="anonymous"/>
    <m/>
    <m/>
    <m/>
    <m/>
    <s v="Yes"/>
    <m/>
    <m/>
    <s v="No"/>
    <m/>
    <m/>
    <m/>
    <m/>
    <m/>
    <s v="Desktop;Laptop;"/>
    <m/>
    <m/>
    <s v="No"/>
    <m/>
    <m/>
    <s v="Corporate assets"/>
    <m/>
    <m/>
    <x v="0"/>
    <m/>
    <m/>
    <x v="8"/>
    <m/>
    <m/>
    <x v="4"/>
    <m/>
    <m/>
    <x v="0"/>
    <m/>
    <m/>
    <x v="0"/>
    <m/>
    <m/>
    <x v="0"/>
    <m/>
    <m/>
    <x v="0"/>
    <m/>
    <m/>
    <s v="Document management;Real-time document co-authoring;Teleconferencing;"/>
    <m/>
    <m/>
    <s v="None;"/>
    <m/>
    <m/>
    <m/>
    <m/>
    <m/>
    <m/>
    <m/>
    <s v="Undecided"/>
    <m/>
    <m/>
    <s v="Agree"/>
    <m/>
    <m/>
    <s v="Disagree"/>
    <m/>
    <m/>
    <s v="Strongly agree"/>
    <m/>
    <m/>
    <s v="Agree"/>
    <m/>
    <m/>
    <s v="Agree"/>
    <m/>
    <m/>
    <s v="Agree"/>
    <m/>
    <m/>
    <s v="35-44 years old"/>
    <m/>
    <m/>
    <s v="Master’s degree"/>
    <m/>
    <m/>
    <x v="7"/>
    <m/>
    <m/>
    <x v="0"/>
    <m/>
    <m/>
    <s v="IT professional"/>
    <m/>
    <m/>
    <m/>
  </r>
  <r>
    <n v="79"/>
    <d v="2020-04-10T09:33:28"/>
    <d v="2020-04-10T09:36:54"/>
    <s v="anonymous"/>
    <m/>
    <m/>
    <m/>
    <m/>
    <s v="No"/>
    <m/>
    <m/>
    <s v="No"/>
    <m/>
    <m/>
    <m/>
    <m/>
    <m/>
    <s v="Laptop;Smartphone;"/>
    <m/>
    <m/>
    <s v="No"/>
    <m/>
    <m/>
    <s v="Corporate assets"/>
    <m/>
    <m/>
    <x v="0"/>
    <m/>
    <m/>
    <x v="2"/>
    <m/>
    <m/>
    <x v="5"/>
    <m/>
    <m/>
    <x v="0"/>
    <m/>
    <m/>
    <x v="0"/>
    <m/>
    <m/>
    <x v="0"/>
    <m/>
    <m/>
    <x v="0"/>
    <m/>
    <m/>
    <s v="Document management;Real-time document co-authoring;Real-time chatting;Teleconferencing;"/>
    <m/>
    <m/>
    <s v="None;"/>
    <m/>
    <m/>
    <m/>
    <m/>
    <m/>
    <m/>
    <m/>
    <s v="Agree"/>
    <m/>
    <m/>
    <s v="Agree"/>
    <m/>
    <m/>
    <s v="Agree"/>
    <m/>
    <m/>
    <s v="Agree"/>
    <m/>
    <m/>
    <s v="Agree"/>
    <m/>
    <m/>
    <s v="Agree"/>
    <m/>
    <m/>
    <s v="Agree"/>
    <m/>
    <m/>
    <s v="25-34 years old"/>
    <m/>
    <m/>
    <s v="Master’s degree"/>
    <m/>
    <m/>
    <x v="2"/>
    <m/>
    <m/>
    <x v="0"/>
    <m/>
    <m/>
    <s v="Other"/>
    <m/>
    <m/>
    <m/>
  </r>
  <r>
    <n v="80"/>
    <d v="2020-04-10T09:39:33"/>
    <d v="2020-04-10T09:43:19"/>
    <s v="anonymous"/>
    <m/>
    <m/>
    <m/>
    <m/>
    <s v="Yes"/>
    <m/>
    <m/>
    <s v="Yes"/>
    <m/>
    <m/>
    <m/>
    <m/>
    <m/>
    <s v="Laptop;Smartphone;"/>
    <m/>
    <m/>
    <s v="No"/>
    <m/>
    <m/>
    <s v="Corporate assets"/>
    <m/>
    <m/>
    <x v="3"/>
    <m/>
    <m/>
    <x v="24"/>
    <m/>
    <m/>
    <x v="4"/>
    <m/>
    <m/>
    <x v="0"/>
    <m/>
    <m/>
    <x v="0"/>
    <m/>
    <m/>
    <x v="0"/>
    <m/>
    <m/>
    <x v="1"/>
    <m/>
    <m/>
    <m/>
    <m/>
    <m/>
    <s v="None;"/>
    <m/>
    <m/>
    <m/>
    <m/>
    <m/>
    <m/>
    <m/>
    <s v="Disagree"/>
    <m/>
    <m/>
    <s v="Undecided"/>
    <m/>
    <m/>
    <s v="Undecided"/>
    <m/>
    <m/>
    <s v="Strongly agree"/>
    <m/>
    <m/>
    <s v="Strongly agree"/>
    <m/>
    <m/>
    <s v="Strongly agree"/>
    <m/>
    <m/>
    <s v="Strongly agree"/>
    <m/>
    <m/>
    <s v="35-44 years old"/>
    <m/>
    <m/>
    <s v="Master’s degree"/>
    <m/>
    <m/>
    <x v="7"/>
    <m/>
    <m/>
    <x v="0"/>
    <m/>
    <m/>
    <s v="Other"/>
    <m/>
    <m/>
    <m/>
  </r>
  <r>
    <n v="81"/>
    <d v="2020-04-10T10:05:29"/>
    <d v="2020-04-10T10:09:26"/>
    <s v="anonymous"/>
    <m/>
    <m/>
    <m/>
    <m/>
    <s v="Yes"/>
    <m/>
    <m/>
    <s v="No"/>
    <m/>
    <m/>
    <m/>
    <m/>
    <m/>
    <s v="Laptop;"/>
    <m/>
    <m/>
    <s v="No"/>
    <m/>
    <m/>
    <s v="Corporate assets"/>
    <m/>
    <m/>
    <x v="1"/>
    <m/>
    <m/>
    <x v="1"/>
    <m/>
    <m/>
    <x v="3"/>
    <m/>
    <m/>
    <x v="0"/>
    <m/>
    <m/>
    <x v="0"/>
    <m/>
    <m/>
    <x v="0"/>
    <m/>
    <m/>
    <x v="0"/>
    <m/>
    <m/>
    <s v="Project/Workflow/Task management;Scheduling;Teleconferencing;"/>
    <m/>
    <m/>
    <s v="None;"/>
    <m/>
    <m/>
    <m/>
    <m/>
    <m/>
    <m/>
    <m/>
    <s v="Undecided"/>
    <m/>
    <m/>
    <s v="Undecided"/>
    <m/>
    <m/>
    <s v="Agree"/>
    <m/>
    <m/>
    <s v="Strongly agree"/>
    <m/>
    <m/>
    <s v="Agree"/>
    <m/>
    <m/>
    <s v="Strongly agree"/>
    <m/>
    <m/>
    <s v="Agree"/>
    <m/>
    <m/>
    <s v="35-44 years old"/>
    <m/>
    <m/>
    <s v="Master’s degree"/>
    <m/>
    <m/>
    <x v="2"/>
    <m/>
    <m/>
    <x v="0"/>
    <m/>
    <m/>
    <s v="Other"/>
    <m/>
    <m/>
    <m/>
  </r>
  <r>
    <n v="82"/>
    <d v="2020-04-10T11:54:07"/>
    <d v="2020-04-10T11:56:11"/>
    <s v="anonymous"/>
    <m/>
    <m/>
    <m/>
    <m/>
    <s v="Yes"/>
    <m/>
    <m/>
    <s v="No"/>
    <m/>
    <m/>
    <m/>
    <m/>
    <m/>
    <s v="Laptop;"/>
    <m/>
    <m/>
    <s v="No"/>
    <m/>
    <m/>
    <s v="Corporate assets"/>
    <m/>
    <m/>
    <x v="1"/>
    <m/>
    <m/>
    <x v="2"/>
    <m/>
    <m/>
    <x v="3"/>
    <m/>
    <m/>
    <x v="0"/>
    <m/>
    <m/>
    <x v="1"/>
    <m/>
    <m/>
    <x v="1"/>
    <m/>
    <m/>
    <x v="0"/>
    <m/>
    <m/>
    <s v="Document management;"/>
    <m/>
    <m/>
    <s v="None;"/>
    <m/>
    <m/>
    <m/>
    <m/>
    <m/>
    <m/>
    <m/>
    <s v="Agree"/>
    <m/>
    <m/>
    <s v="Agree"/>
    <m/>
    <m/>
    <s v="Disagree"/>
    <m/>
    <m/>
    <s v="Undecided"/>
    <m/>
    <m/>
    <s v="Undecided"/>
    <m/>
    <m/>
    <s v="Undecided"/>
    <m/>
    <m/>
    <s v="Agree"/>
    <m/>
    <m/>
    <s v="18-24 years old"/>
    <m/>
    <m/>
    <s v="High school graduate, diploma or the equivalent"/>
    <m/>
    <m/>
    <x v="5"/>
    <m/>
    <m/>
    <x v="10"/>
    <m/>
    <m/>
    <s v="Other"/>
    <m/>
    <m/>
    <m/>
  </r>
  <r>
    <n v="83"/>
    <d v="2020-04-10T11:44:46"/>
    <d v="2020-04-10T12:11:49"/>
    <s v="anonymous"/>
    <m/>
    <m/>
    <m/>
    <m/>
    <s v="Yes"/>
    <m/>
    <m/>
    <s v="Yes"/>
    <m/>
    <m/>
    <s v="password policy, vpn instructions"/>
    <m/>
    <m/>
    <s v="Laptop;"/>
    <m/>
    <m/>
    <s v="Yes"/>
    <m/>
    <m/>
    <s v="Corporate assets"/>
    <m/>
    <m/>
    <x v="0"/>
    <m/>
    <m/>
    <x v="25"/>
    <m/>
    <m/>
    <x v="4"/>
    <m/>
    <m/>
    <x v="0"/>
    <m/>
    <m/>
    <x v="0"/>
    <m/>
    <m/>
    <x v="0"/>
    <m/>
    <m/>
    <x v="0"/>
    <m/>
    <m/>
    <s v="Scheduling;Real-time chatting;"/>
    <m/>
    <m/>
    <s v="Phishing;Ransomware;Hacking;Data loss;Spyware/Virus infection;"/>
    <m/>
    <m/>
    <m/>
    <m/>
    <m/>
    <m/>
    <m/>
    <s v="Undecided"/>
    <m/>
    <m/>
    <s v="Undecided"/>
    <m/>
    <m/>
    <s v="Disagree"/>
    <m/>
    <m/>
    <s v="Disagree"/>
    <m/>
    <m/>
    <s v="Undecided"/>
    <m/>
    <m/>
    <s v="Agree"/>
    <m/>
    <m/>
    <s v="Disagree"/>
    <m/>
    <m/>
    <s v="35-44 years old"/>
    <m/>
    <m/>
    <s v="Doctorate degree"/>
    <m/>
    <m/>
    <x v="3"/>
    <m/>
    <m/>
    <x v="0"/>
    <m/>
    <m/>
    <s v="Security professional"/>
    <m/>
    <m/>
    <m/>
  </r>
  <r>
    <n v="84"/>
    <d v="2020-04-10T14:34:59"/>
    <d v="2020-04-10T14:39:25"/>
    <s v="anonymous"/>
    <m/>
    <m/>
    <m/>
    <m/>
    <s v="Yes"/>
    <m/>
    <m/>
    <s v="Yes"/>
    <m/>
    <m/>
    <s v="Extra careful for any suspicious emails "/>
    <m/>
    <m/>
    <s v="Desktop;Laptop;Tablet;Smartphone;"/>
    <m/>
    <m/>
    <s v="No"/>
    <m/>
    <m/>
    <s v="Personal assets"/>
    <m/>
    <m/>
    <x v="2"/>
    <m/>
    <m/>
    <x v="19"/>
    <m/>
    <m/>
    <x v="3"/>
    <m/>
    <m/>
    <x v="0"/>
    <m/>
    <m/>
    <x v="0"/>
    <m/>
    <m/>
    <x v="0"/>
    <m/>
    <m/>
    <x v="0"/>
    <m/>
    <m/>
    <s v="Scheduling;Real-time chatting;Teleconferencing;"/>
    <m/>
    <m/>
    <s v="None;"/>
    <m/>
    <m/>
    <m/>
    <m/>
    <m/>
    <m/>
    <m/>
    <s v="Strongly disagree"/>
    <m/>
    <m/>
    <s v="Strongly disagree"/>
    <m/>
    <m/>
    <s v="Strongly agree"/>
    <m/>
    <m/>
    <s v="Strongly agree"/>
    <m/>
    <m/>
    <s v="Strongly agree"/>
    <m/>
    <m/>
    <s v="Strongly agree"/>
    <m/>
    <m/>
    <s v="Strongly agree"/>
    <m/>
    <m/>
    <s v="25-34 years old"/>
    <m/>
    <m/>
    <s v="Master’s degree"/>
    <m/>
    <m/>
    <x v="3"/>
    <m/>
    <m/>
    <x v="0"/>
    <m/>
    <m/>
    <s v="Manager"/>
    <m/>
    <m/>
    <m/>
  </r>
  <r>
    <n v="85"/>
    <d v="2020-04-10T14:34:25"/>
    <d v="2020-04-10T14:40:00"/>
    <s v="anonymous"/>
    <m/>
    <m/>
    <m/>
    <m/>
    <s v="No"/>
    <m/>
    <m/>
    <s v="No"/>
    <m/>
    <m/>
    <m/>
    <m/>
    <m/>
    <s v="Laptop;"/>
    <m/>
    <m/>
    <s v="No"/>
    <m/>
    <m/>
    <s v="Corporate assets"/>
    <m/>
    <m/>
    <x v="3"/>
    <m/>
    <m/>
    <x v="0"/>
    <m/>
    <m/>
    <x v="4"/>
    <m/>
    <m/>
    <x v="0"/>
    <m/>
    <m/>
    <x v="1"/>
    <m/>
    <m/>
    <x v="1"/>
    <m/>
    <m/>
    <x v="0"/>
    <m/>
    <m/>
    <s v="Other;"/>
    <m/>
    <m/>
    <s v="None;"/>
    <m/>
    <m/>
    <m/>
    <m/>
    <m/>
    <m/>
    <m/>
    <s v="Undecided"/>
    <m/>
    <m/>
    <s v="Disagree"/>
    <m/>
    <m/>
    <s v="Agree"/>
    <m/>
    <m/>
    <s v="Strongly agree"/>
    <m/>
    <m/>
    <s v="Agree"/>
    <m/>
    <m/>
    <s v="Agree"/>
    <m/>
    <m/>
    <s v="Strongly agree"/>
    <m/>
    <m/>
    <s v="35-44 years old"/>
    <m/>
    <m/>
    <s v="Master’s degree"/>
    <m/>
    <m/>
    <x v="4"/>
    <m/>
    <m/>
    <x v="0"/>
    <m/>
    <m/>
    <s v="Manager"/>
    <m/>
    <m/>
    <m/>
  </r>
  <r>
    <n v="86"/>
    <d v="2020-04-10T14:36:18"/>
    <d v="2020-04-10T14:40:56"/>
    <s v="anonymous"/>
    <m/>
    <m/>
    <m/>
    <m/>
    <s v="Yes"/>
    <m/>
    <m/>
    <s v="No"/>
    <m/>
    <m/>
    <m/>
    <m/>
    <m/>
    <s v="Desktop;Laptop;"/>
    <m/>
    <m/>
    <s v="Yes"/>
    <m/>
    <m/>
    <s v="Personal assets"/>
    <m/>
    <m/>
    <x v="2"/>
    <m/>
    <m/>
    <x v="5"/>
    <m/>
    <m/>
    <x v="4"/>
    <m/>
    <m/>
    <x v="0"/>
    <m/>
    <m/>
    <x v="0"/>
    <m/>
    <m/>
    <x v="0"/>
    <m/>
    <m/>
    <x v="0"/>
    <m/>
    <m/>
    <m/>
    <m/>
    <m/>
    <s v="None;"/>
    <m/>
    <m/>
    <m/>
    <m/>
    <m/>
    <m/>
    <m/>
    <s v="Agree"/>
    <m/>
    <m/>
    <s v="Strongly agree"/>
    <m/>
    <m/>
    <s v="Strongly agree"/>
    <m/>
    <m/>
    <s v="Agree"/>
    <m/>
    <m/>
    <s v="Agree"/>
    <m/>
    <m/>
    <s v="Agree"/>
    <m/>
    <m/>
    <s v="Agree"/>
    <m/>
    <m/>
    <m/>
    <m/>
    <m/>
    <m/>
    <m/>
    <m/>
    <x v="3"/>
    <m/>
    <m/>
    <x v="0"/>
    <m/>
    <m/>
    <s v="IT professional"/>
    <m/>
    <m/>
    <m/>
  </r>
  <r>
    <n v="87"/>
    <d v="2020-04-10T14:40:06"/>
    <d v="2020-04-10T14:41:34"/>
    <s v="anonymous"/>
    <m/>
    <m/>
    <m/>
    <m/>
    <s v="No"/>
    <m/>
    <m/>
    <s v="Yes"/>
    <m/>
    <m/>
    <m/>
    <m/>
    <m/>
    <s v="Laptop;"/>
    <m/>
    <m/>
    <s v="No"/>
    <m/>
    <m/>
    <s v="Corporate assets"/>
    <m/>
    <m/>
    <x v="3"/>
    <m/>
    <m/>
    <x v="1"/>
    <m/>
    <m/>
    <x v="4"/>
    <m/>
    <m/>
    <x v="0"/>
    <m/>
    <m/>
    <x v="1"/>
    <m/>
    <m/>
    <x v="1"/>
    <m/>
    <m/>
    <x v="0"/>
    <m/>
    <m/>
    <s v="Other;"/>
    <m/>
    <m/>
    <s v="None;"/>
    <m/>
    <m/>
    <m/>
    <m/>
    <m/>
    <m/>
    <m/>
    <s v="Undecided"/>
    <m/>
    <m/>
    <s v="Disagree"/>
    <m/>
    <m/>
    <s v="Agree"/>
    <m/>
    <m/>
    <s v="Strongly agree"/>
    <m/>
    <m/>
    <s v="Agree"/>
    <m/>
    <m/>
    <s v="Agree"/>
    <m/>
    <m/>
    <s v="Agree"/>
    <m/>
    <m/>
    <s v="35-44 years old"/>
    <m/>
    <m/>
    <s v="Master’s degree"/>
    <m/>
    <m/>
    <x v="4"/>
    <m/>
    <m/>
    <x v="0"/>
    <m/>
    <m/>
    <s v="Manager"/>
    <m/>
    <m/>
    <m/>
  </r>
  <r>
    <n v="88"/>
    <d v="2020-04-10T15:03:43"/>
    <d v="2020-04-10T15:07:42"/>
    <s v="anonymous"/>
    <m/>
    <m/>
    <m/>
    <m/>
    <s v="Yes"/>
    <m/>
    <m/>
    <s v="No"/>
    <m/>
    <m/>
    <m/>
    <m/>
    <m/>
    <s v="Laptop;"/>
    <m/>
    <m/>
    <s v="No"/>
    <m/>
    <m/>
    <s v="Personal assets"/>
    <m/>
    <m/>
    <x v="2"/>
    <m/>
    <m/>
    <x v="6"/>
    <m/>
    <m/>
    <x v="4"/>
    <m/>
    <m/>
    <x v="0"/>
    <m/>
    <m/>
    <x v="0"/>
    <m/>
    <m/>
    <x v="0"/>
    <m/>
    <m/>
    <x v="0"/>
    <m/>
    <m/>
    <s v="Document management;Real-time document co-authoring;Project/Workflow/Task management;Scheduling;Real-time chatting;Teleconferencing;"/>
    <m/>
    <m/>
    <s v="None;"/>
    <m/>
    <m/>
    <s v="None"/>
    <m/>
    <m/>
    <m/>
    <m/>
    <s v="Undecided"/>
    <m/>
    <m/>
    <s v="Disagree"/>
    <m/>
    <m/>
    <s v="Disagree"/>
    <m/>
    <m/>
    <s v="Undecided"/>
    <m/>
    <m/>
    <s v="Agree"/>
    <m/>
    <m/>
    <s v="Undecided"/>
    <m/>
    <m/>
    <s v="Agree"/>
    <m/>
    <m/>
    <s v="35-44 years old"/>
    <m/>
    <m/>
    <s v="Doctorate degree"/>
    <m/>
    <m/>
    <x v="2"/>
    <m/>
    <m/>
    <x v="0"/>
    <m/>
    <m/>
    <s v="IT professional"/>
    <m/>
    <m/>
    <s v="None"/>
  </r>
  <r>
    <n v="89"/>
    <d v="2020-04-10T15:30:14"/>
    <d v="2020-04-10T15:32:30"/>
    <s v="anonymous"/>
    <m/>
    <m/>
    <m/>
    <m/>
    <s v="Yes"/>
    <m/>
    <m/>
    <s v="No"/>
    <m/>
    <m/>
    <m/>
    <m/>
    <m/>
    <s v="Desktop;Laptop;Tablet;Smartphone;Other;"/>
    <m/>
    <m/>
    <s v="No"/>
    <m/>
    <m/>
    <s v="Personal assets"/>
    <m/>
    <m/>
    <x v="2"/>
    <m/>
    <m/>
    <x v="22"/>
    <m/>
    <m/>
    <x v="4"/>
    <m/>
    <m/>
    <x v="0"/>
    <m/>
    <m/>
    <x v="0"/>
    <m/>
    <m/>
    <x v="0"/>
    <m/>
    <m/>
    <x v="0"/>
    <m/>
    <m/>
    <s v="Teleconferencing;"/>
    <m/>
    <m/>
    <s v="None;"/>
    <m/>
    <m/>
    <m/>
    <m/>
    <m/>
    <m/>
    <m/>
    <s v="Strongly disagree"/>
    <m/>
    <m/>
    <s v="Disagree"/>
    <m/>
    <m/>
    <s v="Disagree"/>
    <m/>
    <m/>
    <s v="Strongly disagree"/>
    <m/>
    <m/>
    <s v="Strongly disagree"/>
    <m/>
    <m/>
    <s v="Strongly agree"/>
    <m/>
    <m/>
    <s v="Agree"/>
    <m/>
    <m/>
    <s v="35-44 years old"/>
    <m/>
    <m/>
    <s v="Doctorate degree"/>
    <m/>
    <m/>
    <x v="6"/>
    <m/>
    <m/>
    <x v="0"/>
    <m/>
    <m/>
    <s v="Manager"/>
    <m/>
    <m/>
    <m/>
  </r>
  <r>
    <n v="90"/>
    <d v="2020-04-10T17:18:24"/>
    <d v="2020-04-10T17:25:21"/>
    <s v="anonymous"/>
    <m/>
    <m/>
    <m/>
    <m/>
    <s v="No"/>
    <m/>
    <m/>
    <s v="Yes"/>
    <m/>
    <m/>
    <s v="Not to remain connected after your work because the resources are limited._x000a_"/>
    <m/>
    <m/>
    <s v="Laptop;"/>
    <m/>
    <m/>
    <s v="Yes"/>
    <m/>
    <m/>
    <s v="Personal assets"/>
    <m/>
    <m/>
    <x v="2"/>
    <m/>
    <m/>
    <x v="26"/>
    <m/>
    <m/>
    <x v="4"/>
    <m/>
    <m/>
    <x v="0"/>
    <m/>
    <m/>
    <x v="0"/>
    <m/>
    <m/>
    <x v="0"/>
    <m/>
    <m/>
    <x v="0"/>
    <m/>
    <m/>
    <s v="Project/Workflow/Task management;Scheduling;Teleconferencing;"/>
    <m/>
    <m/>
    <s v="Spyware/Virus infection;"/>
    <m/>
    <m/>
    <m/>
    <m/>
    <m/>
    <m/>
    <m/>
    <s v="Undecided"/>
    <m/>
    <m/>
    <s v="Disagree"/>
    <m/>
    <m/>
    <s v="Disagree"/>
    <m/>
    <m/>
    <s v="Agree"/>
    <m/>
    <m/>
    <s v="Agree"/>
    <m/>
    <m/>
    <s v="Agree"/>
    <m/>
    <m/>
    <s v="Agree"/>
    <m/>
    <m/>
    <s v="35-44 years old"/>
    <m/>
    <m/>
    <s v="Master’s degree"/>
    <m/>
    <m/>
    <x v="6"/>
    <m/>
    <m/>
    <x v="0"/>
    <m/>
    <m/>
    <s v="Other"/>
    <m/>
    <m/>
    <m/>
  </r>
  <r>
    <n v="91"/>
    <d v="2020-04-10T17:32:33"/>
    <d v="2020-04-10T17:35:40"/>
    <s v="anonymous"/>
    <m/>
    <m/>
    <m/>
    <m/>
    <s v="Yes"/>
    <m/>
    <m/>
    <s v="No"/>
    <m/>
    <m/>
    <m/>
    <m/>
    <m/>
    <s v="Laptop;"/>
    <m/>
    <m/>
    <s v="No"/>
    <m/>
    <m/>
    <s v="Personal assets"/>
    <m/>
    <m/>
    <x v="2"/>
    <m/>
    <m/>
    <x v="3"/>
    <m/>
    <m/>
    <x v="3"/>
    <m/>
    <m/>
    <x v="0"/>
    <m/>
    <m/>
    <x v="1"/>
    <m/>
    <m/>
    <x v="3"/>
    <m/>
    <m/>
    <x v="0"/>
    <m/>
    <m/>
    <s v="Scheduling;Real-time chatting;Teleconferencing;"/>
    <m/>
    <m/>
    <s v="None;"/>
    <m/>
    <m/>
    <m/>
    <m/>
    <m/>
    <m/>
    <m/>
    <s v="Strongly agree"/>
    <m/>
    <m/>
    <s v="Strongly agree"/>
    <m/>
    <m/>
    <s v="Strongly agree"/>
    <m/>
    <m/>
    <s v="Strongly agree"/>
    <m/>
    <m/>
    <s v="Agree"/>
    <m/>
    <m/>
    <s v="Strongly agree"/>
    <m/>
    <m/>
    <s v="Strongly agree"/>
    <m/>
    <m/>
    <s v="25-34 years old"/>
    <m/>
    <m/>
    <s v="Doctorate degree"/>
    <m/>
    <m/>
    <x v="0"/>
    <m/>
    <m/>
    <x v="0"/>
    <m/>
    <m/>
    <s v="Researcher"/>
    <m/>
    <m/>
    <m/>
  </r>
  <r>
    <n v="92"/>
    <d v="2020-04-10T17:53:28"/>
    <d v="2020-04-10T17:58:31"/>
    <s v="anonymous"/>
    <m/>
    <m/>
    <m/>
    <m/>
    <s v="Yes"/>
    <m/>
    <m/>
    <s v="No"/>
    <m/>
    <m/>
    <m/>
    <m/>
    <m/>
    <s v="Laptop;"/>
    <m/>
    <m/>
    <s v="No"/>
    <m/>
    <m/>
    <s v="Corporate assets"/>
    <m/>
    <m/>
    <x v="0"/>
    <m/>
    <m/>
    <x v="2"/>
    <m/>
    <m/>
    <x v="3"/>
    <m/>
    <m/>
    <x v="0"/>
    <m/>
    <m/>
    <x v="0"/>
    <m/>
    <m/>
    <x v="0"/>
    <m/>
    <m/>
    <x v="1"/>
    <m/>
    <m/>
    <m/>
    <m/>
    <m/>
    <s v="None;"/>
    <m/>
    <m/>
    <m/>
    <m/>
    <m/>
    <m/>
    <m/>
    <s v="Disagree"/>
    <m/>
    <m/>
    <s v="Disagree"/>
    <m/>
    <m/>
    <s v="Disagree"/>
    <m/>
    <m/>
    <s v="Agree"/>
    <m/>
    <m/>
    <s v="Agree"/>
    <m/>
    <m/>
    <s v="Agree"/>
    <m/>
    <m/>
    <s v="Agree"/>
    <m/>
    <m/>
    <s v="25-34 years old"/>
    <m/>
    <m/>
    <s v="Bachelor’s degree"/>
    <m/>
    <m/>
    <x v="3"/>
    <m/>
    <m/>
    <x v="0"/>
    <m/>
    <m/>
    <s v="Other"/>
    <m/>
    <m/>
    <m/>
  </r>
  <r>
    <n v="93"/>
    <d v="2020-04-10T17:55:30"/>
    <d v="2020-04-10T17:59:31"/>
    <s v="anonymous"/>
    <m/>
    <m/>
    <m/>
    <m/>
    <s v="Yes"/>
    <m/>
    <m/>
    <s v="No"/>
    <m/>
    <m/>
    <m/>
    <m/>
    <m/>
    <s v="Laptop;"/>
    <m/>
    <m/>
    <s v="No"/>
    <m/>
    <m/>
    <s v="Personal assets"/>
    <m/>
    <m/>
    <x v="2"/>
    <m/>
    <m/>
    <x v="27"/>
    <m/>
    <m/>
    <x v="4"/>
    <m/>
    <m/>
    <x v="0"/>
    <m/>
    <m/>
    <x v="0"/>
    <m/>
    <m/>
    <x v="0"/>
    <m/>
    <m/>
    <x v="0"/>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s v="25-34 years old"/>
    <m/>
    <m/>
    <s v="Master’s degree"/>
    <m/>
    <m/>
    <x v="5"/>
    <m/>
    <m/>
    <x v="11"/>
    <m/>
    <m/>
    <s v="Other"/>
    <m/>
    <m/>
    <m/>
  </r>
  <r>
    <n v="94"/>
    <d v="2020-04-10T18:01:48"/>
    <d v="2020-04-10T18:08:52"/>
    <s v="anonymous"/>
    <m/>
    <m/>
    <m/>
    <m/>
    <s v="Yes"/>
    <m/>
    <m/>
    <s v="Yes"/>
    <m/>
    <m/>
    <s v="Only use work laptops for work-related task_x000a_Use VPN connection_x000a_Do not expose confidential work-papers/conversations to family members"/>
    <m/>
    <m/>
    <s v="Laptop;Smartphone;"/>
    <m/>
    <m/>
    <s v="No"/>
    <m/>
    <m/>
    <s v="Corporate assets"/>
    <m/>
    <m/>
    <x v="3"/>
    <m/>
    <m/>
    <x v="3"/>
    <m/>
    <m/>
    <x v="4"/>
    <m/>
    <m/>
    <x v="0"/>
    <m/>
    <m/>
    <x v="1"/>
    <m/>
    <m/>
    <x v="3"/>
    <m/>
    <m/>
    <x v="1"/>
    <m/>
    <m/>
    <m/>
    <m/>
    <m/>
    <s v="None;"/>
    <m/>
    <m/>
    <m/>
    <m/>
    <m/>
    <m/>
    <m/>
    <s v="Agree"/>
    <m/>
    <m/>
    <s v="Disagree"/>
    <m/>
    <m/>
    <s v="Disagree"/>
    <m/>
    <m/>
    <s v="Undecided"/>
    <m/>
    <m/>
    <s v="Disagree"/>
    <m/>
    <m/>
    <s v="Agree"/>
    <m/>
    <m/>
    <s v="Agree"/>
    <m/>
    <m/>
    <s v="35-44 years old"/>
    <m/>
    <m/>
    <s v="Doctorate degree"/>
    <m/>
    <m/>
    <x v="0"/>
    <m/>
    <m/>
    <x v="0"/>
    <m/>
    <m/>
    <s v="Researcher"/>
    <m/>
    <m/>
    <m/>
  </r>
  <r>
    <n v="95"/>
    <d v="2020-04-10T18:15:52"/>
    <d v="2020-04-10T18:19:10"/>
    <s v="anonymous"/>
    <m/>
    <m/>
    <m/>
    <m/>
    <s v="Yes"/>
    <m/>
    <m/>
    <s v="No"/>
    <m/>
    <m/>
    <m/>
    <m/>
    <m/>
    <s v="Desktop;"/>
    <m/>
    <m/>
    <s v="No"/>
    <m/>
    <m/>
    <s v="Corporate assets"/>
    <m/>
    <m/>
    <x v="3"/>
    <m/>
    <m/>
    <x v="25"/>
    <m/>
    <m/>
    <x v="4"/>
    <m/>
    <m/>
    <x v="0"/>
    <m/>
    <m/>
    <x v="0"/>
    <m/>
    <m/>
    <x v="0"/>
    <m/>
    <m/>
    <x v="0"/>
    <m/>
    <m/>
    <s v="Document management;Real-time document co-authoring;Project/Workflow/Task management;Scheduling;Real-time chatting;Teleconferencing;"/>
    <m/>
    <m/>
    <s v="None;"/>
    <m/>
    <m/>
    <m/>
    <m/>
    <m/>
    <m/>
    <m/>
    <s v="Undecided"/>
    <m/>
    <m/>
    <s v="Strongly agree"/>
    <m/>
    <m/>
    <s v="Agree"/>
    <m/>
    <m/>
    <s v="Strongly agree"/>
    <m/>
    <m/>
    <s v="Strongly agree"/>
    <m/>
    <m/>
    <s v="Strongly agree"/>
    <m/>
    <m/>
    <s v="Strongly agree"/>
    <m/>
    <m/>
    <s v="25-34 years old"/>
    <m/>
    <m/>
    <s v="Master’s degree"/>
    <m/>
    <m/>
    <x v="5"/>
    <m/>
    <m/>
    <x v="12"/>
    <m/>
    <m/>
    <s v="Other"/>
    <m/>
    <m/>
    <m/>
  </r>
  <r>
    <n v="96"/>
    <d v="2020-04-10T18:16:35"/>
    <d v="2020-04-10T18:19:15"/>
    <s v="anonymous"/>
    <m/>
    <m/>
    <m/>
    <m/>
    <s v="Yes"/>
    <m/>
    <m/>
    <s v="Yes"/>
    <m/>
    <m/>
    <m/>
    <m/>
    <m/>
    <s v="Laptop;"/>
    <m/>
    <m/>
    <s v="Yes"/>
    <m/>
    <m/>
    <s v="Corporate assets"/>
    <m/>
    <m/>
    <x v="3"/>
    <m/>
    <m/>
    <x v="11"/>
    <m/>
    <m/>
    <x v="4"/>
    <m/>
    <m/>
    <x v="0"/>
    <m/>
    <m/>
    <x v="0"/>
    <m/>
    <m/>
    <x v="0"/>
    <m/>
    <m/>
    <x v="0"/>
    <m/>
    <m/>
    <s v="Real-time chatting;Teleconferencing;"/>
    <m/>
    <m/>
    <s v="None;"/>
    <m/>
    <m/>
    <m/>
    <m/>
    <m/>
    <m/>
    <m/>
    <s v="Undecided"/>
    <m/>
    <m/>
    <s v="Disagree"/>
    <m/>
    <m/>
    <s v="Disagree"/>
    <m/>
    <m/>
    <s v="Agree"/>
    <m/>
    <m/>
    <s v="Agree"/>
    <m/>
    <m/>
    <s v="Agree"/>
    <m/>
    <m/>
    <s v="Agree"/>
    <m/>
    <m/>
    <s v="25-34 years old"/>
    <m/>
    <m/>
    <s v="Bachelor’s degree"/>
    <m/>
    <m/>
    <x v="3"/>
    <m/>
    <m/>
    <x v="0"/>
    <m/>
    <m/>
    <s v="IT professional"/>
    <m/>
    <m/>
    <m/>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x v="0"/>
    <m/>
    <m/>
    <x v="6"/>
    <m/>
    <m/>
    <x v="4"/>
    <m/>
    <m/>
    <x v="0"/>
    <m/>
    <m/>
    <x v="0"/>
    <m/>
    <m/>
    <x v="0"/>
    <m/>
    <m/>
    <x v="0"/>
    <m/>
    <m/>
    <s v="Document management;Real-time document co-authoring;Project/Workflow/Task management;Scheduling;Real-time chatting;Teleconferencing;"/>
    <m/>
    <m/>
    <s v="None;"/>
    <m/>
    <m/>
    <m/>
    <m/>
    <m/>
    <m/>
    <m/>
    <s v="Undecided"/>
    <m/>
    <m/>
    <s v="Undecided"/>
    <m/>
    <m/>
    <s v="Agree"/>
    <m/>
    <m/>
    <s v="Strongly agree"/>
    <m/>
    <m/>
    <s v="Agree"/>
    <m/>
    <m/>
    <s v="Agree"/>
    <m/>
    <m/>
    <s v="Agree"/>
    <m/>
    <m/>
    <s v="25-34 years old"/>
    <m/>
    <m/>
    <s v="Master’s degree"/>
    <m/>
    <m/>
    <x v="5"/>
    <m/>
    <m/>
    <x v="11"/>
    <m/>
    <m/>
    <s v="Other"/>
    <m/>
    <m/>
    <s v="I think question 9 &quot;How do you obtain access to your corporate working environment?&quot;, should be multiple choice, since I use both VPN and a cloud service to connect to various services._x000a_"/>
  </r>
  <r>
    <n v="98"/>
    <d v="2020-04-10T18:20:00"/>
    <d v="2020-04-10T18:25:22"/>
    <s v="anonymous"/>
    <m/>
    <m/>
    <m/>
    <m/>
    <s v="Yes"/>
    <m/>
    <m/>
    <s v="Yes"/>
    <m/>
    <m/>
    <m/>
    <m/>
    <m/>
    <s v="Laptop;"/>
    <m/>
    <m/>
    <s v="No"/>
    <m/>
    <m/>
    <s v="Corporate assets"/>
    <m/>
    <m/>
    <x v="0"/>
    <m/>
    <m/>
    <x v="1"/>
    <m/>
    <m/>
    <x v="4"/>
    <m/>
    <m/>
    <x v="0"/>
    <m/>
    <m/>
    <x v="0"/>
    <m/>
    <m/>
    <x v="0"/>
    <m/>
    <m/>
    <x v="0"/>
    <m/>
    <m/>
    <s v="Document management;Project/Workflow/Task management;Real-time chatting;"/>
    <m/>
    <m/>
    <s v="None;"/>
    <m/>
    <m/>
    <m/>
    <m/>
    <m/>
    <m/>
    <m/>
    <s v="Undecided"/>
    <m/>
    <m/>
    <s v="Undecided"/>
    <m/>
    <m/>
    <s v="Agree"/>
    <m/>
    <m/>
    <s v="Strongly agree"/>
    <m/>
    <m/>
    <s v="Strongly agree"/>
    <m/>
    <m/>
    <s v="Strongly agree"/>
    <m/>
    <m/>
    <s v="Strongly agree"/>
    <m/>
    <m/>
    <s v="25-34 years old"/>
    <m/>
    <m/>
    <s v="Bachelor’s degree"/>
    <m/>
    <m/>
    <x v="3"/>
    <m/>
    <m/>
    <x v="0"/>
    <m/>
    <m/>
    <s v="Other"/>
    <m/>
    <m/>
    <m/>
  </r>
  <r>
    <n v="99"/>
    <d v="2020-04-10T18:21:34"/>
    <d v="2020-04-10T18:27:04"/>
    <s v="anonymous"/>
    <m/>
    <m/>
    <m/>
    <m/>
    <s v="Yes"/>
    <m/>
    <m/>
    <s v="Yes"/>
    <m/>
    <m/>
    <s v="- avoid leave unlock your pc_x000a_- be careful with weird emails asked you personal details_x000a_- don't photoshoot, screenshot, print company's files and if you print something then destroy it"/>
    <m/>
    <m/>
    <s v="Laptop;"/>
    <m/>
    <m/>
    <s v="No"/>
    <m/>
    <m/>
    <s v="Corporate assets"/>
    <m/>
    <m/>
    <x v="3"/>
    <m/>
    <m/>
    <x v="5"/>
    <m/>
    <m/>
    <x v="4"/>
    <m/>
    <m/>
    <x v="0"/>
    <m/>
    <m/>
    <x v="0"/>
    <m/>
    <m/>
    <x v="0"/>
    <m/>
    <m/>
    <x v="0"/>
    <m/>
    <m/>
    <s v="Document management;Project/Workflow/Task management;Scheduling;Real-time chatting;Teleconferencing;"/>
    <m/>
    <m/>
    <s v="None;"/>
    <m/>
    <m/>
    <m/>
    <m/>
    <m/>
    <m/>
    <m/>
    <s v="Undecided"/>
    <m/>
    <m/>
    <s v="Agree"/>
    <m/>
    <m/>
    <s v="Agree"/>
    <m/>
    <m/>
    <s v="Strongly agree"/>
    <m/>
    <m/>
    <s v="Strongly agree"/>
    <m/>
    <m/>
    <s v="Strongly agree"/>
    <m/>
    <m/>
    <s v="Strongly agree"/>
    <m/>
    <m/>
    <s v="25-34 years old"/>
    <m/>
    <m/>
    <s v="Master’s degree"/>
    <m/>
    <m/>
    <x v="5"/>
    <m/>
    <m/>
    <x v="11"/>
    <m/>
    <m/>
    <s v="Manager"/>
    <m/>
    <m/>
    <m/>
  </r>
  <r>
    <n v="100"/>
    <d v="2020-04-10T18:32:29"/>
    <d v="2020-04-10T18:36:11"/>
    <s v="anonymous"/>
    <m/>
    <m/>
    <m/>
    <m/>
    <s v="Yes"/>
    <m/>
    <m/>
    <s v="Yes"/>
    <m/>
    <m/>
    <s v="- vpn_x000a_- updated software_x000a_- lock unattended machine"/>
    <m/>
    <m/>
    <s v="Desktop;Laptop;"/>
    <m/>
    <m/>
    <s v="No"/>
    <m/>
    <m/>
    <s v="Corporate assets"/>
    <m/>
    <m/>
    <x v="1"/>
    <m/>
    <m/>
    <x v="28"/>
    <m/>
    <m/>
    <x v="4"/>
    <m/>
    <m/>
    <x v="0"/>
    <m/>
    <m/>
    <x v="0"/>
    <m/>
    <m/>
    <x v="0"/>
    <m/>
    <m/>
    <x v="1"/>
    <m/>
    <m/>
    <m/>
    <m/>
    <m/>
    <s v="None;"/>
    <m/>
    <m/>
    <m/>
    <m/>
    <m/>
    <m/>
    <m/>
    <s v="Disagree"/>
    <m/>
    <m/>
    <s v="Disagree"/>
    <m/>
    <m/>
    <s v="Undecided"/>
    <m/>
    <m/>
    <s v="Strongly agree"/>
    <m/>
    <m/>
    <s v="Strongly agree"/>
    <m/>
    <m/>
    <s v="Strongly agree"/>
    <m/>
    <m/>
    <s v="Strongly agree"/>
    <m/>
    <m/>
    <s v="35-44 years old"/>
    <m/>
    <m/>
    <s v="Doctorate degree"/>
    <m/>
    <m/>
    <x v="5"/>
    <m/>
    <m/>
    <x v="13"/>
    <m/>
    <m/>
    <s v="Other"/>
    <m/>
    <m/>
    <m/>
  </r>
  <r>
    <n v="101"/>
    <d v="2020-04-10T18:43:52"/>
    <d v="2020-04-10T18:46:37"/>
    <s v="anonymous"/>
    <m/>
    <m/>
    <m/>
    <m/>
    <s v="Yes"/>
    <m/>
    <m/>
    <s v="No"/>
    <m/>
    <m/>
    <m/>
    <m/>
    <m/>
    <s v="Laptop;"/>
    <m/>
    <m/>
    <s v="No"/>
    <m/>
    <m/>
    <s v="Corporate assets"/>
    <m/>
    <m/>
    <x v="0"/>
    <m/>
    <m/>
    <x v="28"/>
    <m/>
    <m/>
    <x v="4"/>
    <m/>
    <m/>
    <x v="0"/>
    <m/>
    <m/>
    <x v="0"/>
    <m/>
    <m/>
    <x v="0"/>
    <m/>
    <m/>
    <x v="0"/>
    <m/>
    <m/>
    <s v="Document management;Real-time document co-authoring;Project/Workflow/Task management;Scheduling;Real-time chatting;Teleconferencing;"/>
    <m/>
    <m/>
    <s v="None;"/>
    <m/>
    <m/>
    <m/>
    <m/>
    <m/>
    <m/>
    <m/>
    <s v="Strongly agree"/>
    <m/>
    <m/>
    <s v="Strongly agree"/>
    <m/>
    <m/>
    <s v="Agree"/>
    <m/>
    <m/>
    <s v="Strongly agree"/>
    <m/>
    <m/>
    <s v="Strongly agree"/>
    <m/>
    <m/>
    <s v="Undecided"/>
    <m/>
    <m/>
    <s v="Strongly agree"/>
    <m/>
    <m/>
    <s v="25-34 years old"/>
    <m/>
    <m/>
    <s v="Master’s degree"/>
    <m/>
    <m/>
    <x v="5"/>
    <m/>
    <m/>
    <x v="11"/>
    <m/>
    <m/>
    <s v="Other"/>
    <m/>
    <m/>
    <m/>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x v="0"/>
    <m/>
    <m/>
    <x v="28"/>
    <m/>
    <m/>
    <x v="4"/>
    <m/>
    <m/>
    <x v="0"/>
    <m/>
    <m/>
    <x v="0"/>
    <m/>
    <m/>
    <x v="0"/>
    <m/>
    <m/>
    <x v="0"/>
    <m/>
    <m/>
    <s v="Document management;Real-time document co-authoring;Project/Workflow/Task management;Scheduling;Real-time chatting;Teleconferencing;"/>
    <m/>
    <m/>
    <s v="None;"/>
    <m/>
    <m/>
    <m/>
    <m/>
    <m/>
    <m/>
    <m/>
    <s v="Disagree"/>
    <m/>
    <m/>
    <s v="Disagree"/>
    <m/>
    <m/>
    <s v="Undecided"/>
    <m/>
    <m/>
    <s v="Strongly agree"/>
    <m/>
    <m/>
    <s v="Agree"/>
    <m/>
    <m/>
    <s v="Agree"/>
    <m/>
    <m/>
    <s v="Strongly agree"/>
    <m/>
    <m/>
    <s v="25-34 years old"/>
    <m/>
    <m/>
    <s v="Master’s degree"/>
    <m/>
    <m/>
    <x v="3"/>
    <m/>
    <m/>
    <x v="0"/>
    <m/>
    <m/>
    <s v="IT professional"/>
    <m/>
    <m/>
    <m/>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x v="3"/>
    <m/>
    <m/>
    <x v="29"/>
    <m/>
    <m/>
    <x v="4"/>
    <m/>
    <m/>
    <x v="0"/>
    <m/>
    <m/>
    <x v="0"/>
    <m/>
    <m/>
    <x v="0"/>
    <m/>
    <m/>
    <x v="0"/>
    <m/>
    <m/>
    <s v="Document management;Real-time document co-authoring;Project/Workflow/Task management;Scheduling;Real-time chatting;Teleconferencing;"/>
    <m/>
    <m/>
    <s v="None;"/>
    <m/>
    <m/>
    <m/>
    <m/>
    <m/>
    <m/>
    <m/>
    <s v="Undecided"/>
    <m/>
    <m/>
    <s v="Undecided"/>
    <m/>
    <m/>
    <s v="Agree"/>
    <m/>
    <m/>
    <s v="Strongly agree"/>
    <m/>
    <m/>
    <s v="Strongly agree"/>
    <m/>
    <m/>
    <s v="Strongly agree"/>
    <m/>
    <m/>
    <s v="Strongly agree"/>
    <m/>
    <m/>
    <s v="25-34 years old"/>
    <m/>
    <m/>
    <s v="Bachelor’s degree"/>
    <m/>
    <m/>
    <x v="3"/>
    <m/>
    <m/>
    <x v="0"/>
    <m/>
    <m/>
    <s v="IT professional"/>
    <m/>
    <m/>
    <m/>
  </r>
  <r>
    <n v="104"/>
    <d v="2020-04-10T18:59:52"/>
    <d v="2020-04-10T19:07:51"/>
    <s v="anonymous"/>
    <m/>
    <m/>
    <m/>
    <m/>
    <s v="Yes"/>
    <m/>
    <m/>
    <s v="Yes"/>
    <m/>
    <m/>
    <s v="Lock device, use VPN, look out for phising"/>
    <m/>
    <m/>
    <s v="Laptop;"/>
    <m/>
    <m/>
    <s v="No"/>
    <m/>
    <m/>
    <s v="Corporate assets"/>
    <m/>
    <m/>
    <x v="0"/>
    <m/>
    <m/>
    <x v="13"/>
    <m/>
    <m/>
    <x v="4"/>
    <m/>
    <m/>
    <x v="0"/>
    <m/>
    <m/>
    <x v="0"/>
    <m/>
    <m/>
    <x v="0"/>
    <m/>
    <m/>
    <x v="0"/>
    <m/>
    <m/>
    <s v="Document management;Real-time document co-authoring;Real-time chatting;Teleconferencing;"/>
    <m/>
    <m/>
    <s v="None;"/>
    <m/>
    <m/>
    <m/>
    <m/>
    <m/>
    <m/>
    <m/>
    <s v="Undecided"/>
    <m/>
    <m/>
    <s v="Agree"/>
    <m/>
    <m/>
    <s v="Agree"/>
    <m/>
    <m/>
    <s v="Strongly agree"/>
    <m/>
    <m/>
    <s v="Agree"/>
    <m/>
    <m/>
    <s v="Strongly agree"/>
    <m/>
    <m/>
    <s v="Strongly agree"/>
    <m/>
    <m/>
    <s v="35-44 years old"/>
    <m/>
    <m/>
    <s v="Master’s degree"/>
    <m/>
    <m/>
    <x v="3"/>
    <m/>
    <m/>
    <x v="0"/>
    <m/>
    <m/>
    <s v="IT professional"/>
    <m/>
    <m/>
    <m/>
  </r>
  <r>
    <n v="105"/>
    <d v="2020-04-10T19:05:37"/>
    <d v="2020-04-10T19:10:56"/>
    <s v="anonymous"/>
    <m/>
    <m/>
    <m/>
    <m/>
    <s v="Yes"/>
    <m/>
    <m/>
    <s v="Yes"/>
    <m/>
    <m/>
    <s v="Limited access to my computer by others._x000a_Locking._x000a_Caution with internet access over company VPN"/>
    <m/>
    <m/>
    <s v="Laptop;"/>
    <m/>
    <m/>
    <s v="No"/>
    <m/>
    <m/>
    <s v="Corporate assets"/>
    <m/>
    <m/>
    <x v="1"/>
    <m/>
    <m/>
    <x v="28"/>
    <m/>
    <m/>
    <x v="4"/>
    <m/>
    <m/>
    <x v="0"/>
    <m/>
    <m/>
    <x v="0"/>
    <m/>
    <m/>
    <x v="0"/>
    <m/>
    <m/>
    <x v="0"/>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s v="35-44 years old"/>
    <m/>
    <m/>
    <s v="Master’s degree"/>
    <m/>
    <m/>
    <x v="3"/>
    <m/>
    <m/>
    <x v="0"/>
    <m/>
    <m/>
    <s v="Manager"/>
    <m/>
    <m/>
    <m/>
  </r>
  <r>
    <n v="106"/>
    <d v="2020-04-10T19:07:41"/>
    <d v="2020-04-10T19:12:15"/>
    <s v="anonymous"/>
    <m/>
    <m/>
    <m/>
    <m/>
    <s v="Yes"/>
    <m/>
    <m/>
    <s v="Yes"/>
    <m/>
    <m/>
    <s v="email phising, unattended devices"/>
    <m/>
    <m/>
    <s v="Laptop;"/>
    <m/>
    <m/>
    <s v="No"/>
    <m/>
    <m/>
    <s v="Corporate assets"/>
    <m/>
    <m/>
    <x v="1"/>
    <m/>
    <m/>
    <x v="11"/>
    <m/>
    <m/>
    <x v="4"/>
    <m/>
    <m/>
    <x v="0"/>
    <m/>
    <m/>
    <x v="0"/>
    <m/>
    <m/>
    <x v="0"/>
    <m/>
    <m/>
    <x v="1"/>
    <m/>
    <m/>
    <m/>
    <m/>
    <m/>
    <s v="None;"/>
    <m/>
    <m/>
    <m/>
    <m/>
    <m/>
    <m/>
    <m/>
    <s v="Agree"/>
    <m/>
    <m/>
    <s v="Strongly agree"/>
    <m/>
    <m/>
    <s v="Agree"/>
    <m/>
    <m/>
    <s v="Agree"/>
    <m/>
    <m/>
    <s v="Agree"/>
    <m/>
    <m/>
    <s v="Strongly agree"/>
    <m/>
    <m/>
    <s v="Strongly agree"/>
    <m/>
    <m/>
    <s v="35-44 years old"/>
    <m/>
    <m/>
    <s v="Bachelor’s degree"/>
    <m/>
    <m/>
    <x v="3"/>
    <m/>
    <m/>
    <x v="0"/>
    <m/>
    <m/>
    <s v="Manager"/>
    <m/>
    <m/>
    <m/>
  </r>
  <r>
    <n v="107"/>
    <d v="2020-04-10T19:26:32"/>
    <d v="2020-04-10T19:29:59"/>
    <s v="anonymous"/>
    <m/>
    <m/>
    <m/>
    <m/>
    <s v="Yes"/>
    <m/>
    <m/>
    <s v="No"/>
    <m/>
    <m/>
    <m/>
    <m/>
    <m/>
    <s v="Laptop;"/>
    <m/>
    <m/>
    <s v="No"/>
    <m/>
    <m/>
    <s v="Corporate assets"/>
    <m/>
    <m/>
    <x v="1"/>
    <m/>
    <m/>
    <x v="11"/>
    <m/>
    <m/>
    <x v="4"/>
    <m/>
    <m/>
    <x v="0"/>
    <m/>
    <m/>
    <x v="0"/>
    <m/>
    <m/>
    <x v="0"/>
    <m/>
    <m/>
    <x v="1"/>
    <m/>
    <m/>
    <m/>
    <m/>
    <m/>
    <s v="None;"/>
    <m/>
    <m/>
    <m/>
    <m/>
    <m/>
    <m/>
    <m/>
    <s v="Agree"/>
    <m/>
    <m/>
    <s v="Strongly agree"/>
    <m/>
    <m/>
    <s v="Strongly agree"/>
    <m/>
    <m/>
    <s v="Strongly agree"/>
    <m/>
    <m/>
    <s v="Agree"/>
    <m/>
    <m/>
    <s v="Agree"/>
    <m/>
    <m/>
    <s v="Strongly agree"/>
    <m/>
    <m/>
    <s v="25-34 years old"/>
    <m/>
    <m/>
    <s v="High school graduate, diploma or the equivalent"/>
    <m/>
    <m/>
    <x v="5"/>
    <m/>
    <m/>
    <x v="13"/>
    <m/>
    <m/>
    <s v="IT professional"/>
    <m/>
    <m/>
    <m/>
  </r>
  <r>
    <n v="108"/>
    <d v="2020-04-10T21:02:35"/>
    <d v="2020-04-10T21:08:05"/>
    <s v="anonymous"/>
    <m/>
    <m/>
    <m/>
    <m/>
    <s v="No"/>
    <m/>
    <m/>
    <s v="Yes"/>
    <m/>
    <m/>
    <s v="Avoid using unsecure wireless connections._x000a_Avoid spam emails related with Covid-19 (phishing etc). "/>
    <m/>
    <m/>
    <s v="Laptop;"/>
    <m/>
    <m/>
    <s v="No"/>
    <m/>
    <m/>
    <s v="Personal assets"/>
    <m/>
    <m/>
    <x v="2"/>
    <m/>
    <m/>
    <x v="22"/>
    <m/>
    <m/>
    <x v="4"/>
    <m/>
    <m/>
    <x v="0"/>
    <m/>
    <m/>
    <x v="0"/>
    <m/>
    <m/>
    <x v="0"/>
    <m/>
    <m/>
    <x v="0"/>
    <m/>
    <m/>
    <s v="Teleconferencing;"/>
    <m/>
    <m/>
    <s v="None;"/>
    <m/>
    <m/>
    <m/>
    <m/>
    <m/>
    <m/>
    <m/>
    <s v="Agree"/>
    <m/>
    <m/>
    <s v="Agree"/>
    <m/>
    <m/>
    <s v="Undecided"/>
    <m/>
    <m/>
    <s v="Strongly agree"/>
    <m/>
    <m/>
    <s v="Agree"/>
    <m/>
    <m/>
    <s v="Strongly agree"/>
    <m/>
    <m/>
    <s v="Strongly agree"/>
    <m/>
    <m/>
    <s v="35-44 years old"/>
    <m/>
    <m/>
    <s v="Doctorate degree"/>
    <m/>
    <m/>
    <x v="4"/>
    <m/>
    <m/>
    <x v="0"/>
    <m/>
    <m/>
    <s v="IT professional"/>
    <m/>
    <m/>
    <m/>
  </r>
  <r>
    <n v="109"/>
    <d v="2020-04-10T21:10:51"/>
    <d v="2020-04-10T21:14:58"/>
    <s v="anonymous"/>
    <m/>
    <m/>
    <m/>
    <m/>
    <s v="Yes"/>
    <m/>
    <m/>
    <s v="No"/>
    <m/>
    <m/>
    <m/>
    <m/>
    <m/>
    <s v="Laptop;"/>
    <m/>
    <m/>
    <s v="No"/>
    <m/>
    <m/>
    <s v="Corporate assets"/>
    <m/>
    <m/>
    <x v="3"/>
    <m/>
    <m/>
    <x v="5"/>
    <m/>
    <m/>
    <x v="4"/>
    <m/>
    <m/>
    <x v="0"/>
    <m/>
    <m/>
    <x v="0"/>
    <m/>
    <m/>
    <x v="0"/>
    <m/>
    <m/>
    <x v="1"/>
    <m/>
    <m/>
    <m/>
    <m/>
    <m/>
    <s v="None;"/>
    <m/>
    <m/>
    <m/>
    <m/>
    <m/>
    <m/>
    <m/>
    <s v="Disagree"/>
    <m/>
    <m/>
    <s v="Agree"/>
    <m/>
    <m/>
    <s v="Disagree"/>
    <m/>
    <m/>
    <s v="Strongly agree"/>
    <m/>
    <m/>
    <s v="Strongly agree"/>
    <m/>
    <m/>
    <s v="Strongly agree"/>
    <m/>
    <m/>
    <s v="Strongly agree"/>
    <m/>
    <m/>
    <s v="35-44 years old"/>
    <m/>
    <m/>
    <s v="Trade/technical/vocational training"/>
    <m/>
    <m/>
    <x v="5"/>
    <m/>
    <m/>
    <x v="14"/>
    <m/>
    <m/>
    <s v="Manager"/>
    <m/>
    <m/>
    <m/>
  </r>
  <r>
    <n v="110"/>
    <d v="2020-04-10T21:57:37"/>
    <d v="2020-04-10T22:25:04"/>
    <s v="anonymous"/>
    <m/>
    <m/>
    <m/>
    <m/>
    <s v="Yes"/>
    <m/>
    <m/>
    <s v="No"/>
    <m/>
    <m/>
    <m/>
    <m/>
    <m/>
    <s v="Laptop;"/>
    <m/>
    <m/>
    <s v="No"/>
    <m/>
    <m/>
    <s v="Corporate assets"/>
    <m/>
    <m/>
    <x v="0"/>
    <m/>
    <m/>
    <x v="28"/>
    <m/>
    <m/>
    <x v="4"/>
    <m/>
    <m/>
    <x v="0"/>
    <m/>
    <m/>
    <x v="0"/>
    <m/>
    <m/>
    <x v="0"/>
    <m/>
    <m/>
    <x v="0"/>
    <m/>
    <m/>
    <s v="Scheduling;Real-time chatting;Teleconferencing;"/>
    <m/>
    <m/>
    <s v="None;"/>
    <m/>
    <m/>
    <m/>
    <m/>
    <m/>
    <m/>
    <m/>
    <s v="Disagree"/>
    <m/>
    <m/>
    <s v="Disagree"/>
    <m/>
    <m/>
    <s v="Disagree"/>
    <m/>
    <m/>
    <s v="Agree"/>
    <m/>
    <m/>
    <s v="Agree"/>
    <m/>
    <m/>
    <s v="Agree"/>
    <m/>
    <m/>
    <s v="Agree"/>
    <m/>
    <m/>
    <s v="25-34 years old"/>
    <m/>
    <m/>
    <s v="Master’s degree"/>
    <m/>
    <m/>
    <x v="5"/>
    <m/>
    <m/>
    <x v="11"/>
    <m/>
    <m/>
    <s v="Other"/>
    <m/>
    <m/>
    <m/>
  </r>
  <r>
    <n v="111"/>
    <d v="2020-04-11T00:03:23"/>
    <d v="2020-04-11T00:05:45"/>
    <s v="anonymous"/>
    <m/>
    <m/>
    <m/>
    <m/>
    <s v="Yes"/>
    <m/>
    <m/>
    <s v="Yes"/>
    <m/>
    <m/>
    <m/>
    <m/>
    <m/>
    <s v="Laptop;"/>
    <m/>
    <m/>
    <s v="No"/>
    <m/>
    <m/>
    <s v="Corporate assets"/>
    <m/>
    <m/>
    <x v="3"/>
    <m/>
    <m/>
    <x v="25"/>
    <m/>
    <m/>
    <x v="4"/>
    <m/>
    <m/>
    <x v="0"/>
    <m/>
    <m/>
    <x v="0"/>
    <m/>
    <m/>
    <x v="0"/>
    <m/>
    <m/>
    <x v="0"/>
    <m/>
    <m/>
    <s v="Document management;Real-time document co-authoring;Project/Workflow/Task management;Scheduling;Real-time chatting;Teleconferencing;"/>
    <m/>
    <m/>
    <s v="None;"/>
    <m/>
    <m/>
    <m/>
    <m/>
    <m/>
    <m/>
    <m/>
    <s v="Strongly agree"/>
    <m/>
    <m/>
    <s v="Agree"/>
    <m/>
    <m/>
    <s v="Strongly agree"/>
    <m/>
    <m/>
    <s v="Strongly agree"/>
    <m/>
    <m/>
    <s v="Strongly agree"/>
    <m/>
    <m/>
    <s v="Agree"/>
    <m/>
    <m/>
    <s v="Strongly agree"/>
    <m/>
    <m/>
    <s v="25-34 years old"/>
    <m/>
    <m/>
    <s v="Bachelor’s degree"/>
    <m/>
    <m/>
    <x v="7"/>
    <m/>
    <m/>
    <x v="0"/>
    <m/>
    <m/>
    <s v="IT professional"/>
    <m/>
    <m/>
    <m/>
  </r>
  <r>
    <n v="112"/>
    <d v="2020-04-11T01:58:36"/>
    <d v="2020-04-11T02:02:16"/>
    <s v="anonymous"/>
    <m/>
    <m/>
    <m/>
    <m/>
    <s v="Yes"/>
    <m/>
    <m/>
    <s v="No"/>
    <m/>
    <m/>
    <m/>
    <m/>
    <m/>
    <s v="Laptop;"/>
    <m/>
    <m/>
    <s v="No"/>
    <m/>
    <m/>
    <s v="Corporate assets"/>
    <m/>
    <m/>
    <x v="1"/>
    <m/>
    <m/>
    <x v="28"/>
    <m/>
    <m/>
    <x v="4"/>
    <m/>
    <m/>
    <x v="0"/>
    <m/>
    <m/>
    <x v="0"/>
    <m/>
    <m/>
    <x v="0"/>
    <m/>
    <m/>
    <x v="1"/>
    <m/>
    <m/>
    <m/>
    <m/>
    <m/>
    <s v="None;"/>
    <m/>
    <m/>
    <m/>
    <m/>
    <m/>
    <m/>
    <m/>
    <s v="Undecided"/>
    <m/>
    <m/>
    <s v="Disagree"/>
    <m/>
    <m/>
    <s v="Undecided"/>
    <m/>
    <m/>
    <s v="Agree"/>
    <m/>
    <m/>
    <s v="Agree"/>
    <m/>
    <m/>
    <s v="Strongly agree"/>
    <m/>
    <m/>
    <s v="Agree"/>
    <m/>
    <m/>
    <s v="25-34 years old"/>
    <m/>
    <m/>
    <s v="Master’s degree"/>
    <m/>
    <m/>
    <x v="3"/>
    <m/>
    <m/>
    <x v="0"/>
    <m/>
    <m/>
    <s v="Other"/>
    <m/>
    <m/>
    <m/>
  </r>
  <r>
    <n v="113"/>
    <d v="2020-04-11T10:51:40"/>
    <d v="2020-04-11T11:03:20"/>
    <s v="anonymous"/>
    <m/>
    <m/>
    <m/>
    <m/>
    <s v="Yes"/>
    <m/>
    <m/>
    <s v="Yes"/>
    <m/>
    <m/>
    <s v="passwords for connection to our system"/>
    <m/>
    <m/>
    <s v="Desktop;Laptop;"/>
    <m/>
    <m/>
    <s v="Yes"/>
    <m/>
    <m/>
    <s v="Corporate assets"/>
    <m/>
    <m/>
    <x v="0"/>
    <m/>
    <m/>
    <x v="30"/>
    <m/>
    <m/>
    <x v="4"/>
    <m/>
    <m/>
    <x v="0"/>
    <m/>
    <m/>
    <x v="0"/>
    <m/>
    <m/>
    <x v="0"/>
    <m/>
    <m/>
    <x v="0"/>
    <m/>
    <m/>
    <s v="Document management;Real-time document co-authoring;Project/Workflow/Task management;Real-time chatting;Teleconferencing;"/>
    <m/>
    <m/>
    <s v="None;"/>
    <m/>
    <m/>
    <m/>
    <m/>
    <m/>
    <m/>
    <m/>
    <s v="Disagree"/>
    <m/>
    <m/>
    <s v="Disagree"/>
    <m/>
    <m/>
    <s v="Disagree"/>
    <m/>
    <m/>
    <s v="Agree"/>
    <m/>
    <m/>
    <s v="Agree"/>
    <m/>
    <m/>
    <s v="Agree"/>
    <m/>
    <m/>
    <s v="Agree"/>
    <m/>
    <m/>
    <s v="35-44 years old"/>
    <m/>
    <m/>
    <s v="Bachelor’s degree"/>
    <m/>
    <m/>
    <x v="0"/>
    <m/>
    <m/>
    <x v="0"/>
    <m/>
    <m/>
    <s v="Other"/>
    <m/>
    <m/>
    <m/>
  </r>
  <r>
    <n v="114"/>
    <d v="2020-04-11T11:50:42"/>
    <d v="2020-04-11T11:52:39"/>
    <s v="anonymous"/>
    <m/>
    <m/>
    <m/>
    <m/>
    <s v="Yes"/>
    <m/>
    <m/>
    <s v="No"/>
    <m/>
    <m/>
    <m/>
    <m/>
    <m/>
    <s v="Laptop;Tablet;Smartphone;"/>
    <m/>
    <m/>
    <s v="No"/>
    <m/>
    <m/>
    <s v="Corporate assets"/>
    <m/>
    <m/>
    <x v="1"/>
    <m/>
    <m/>
    <x v="3"/>
    <m/>
    <m/>
    <x v="4"/>
    <m/>
    <m/>
    <x v="0"/>
    <m/>
    <m/>
    <x v="0"/>
    <m/>
    <m/>
    <x v="0"/>
    <m/>
    <m/>
    <x v="1"/>
    <m/>
    <m/>
    <m/>
    <m/>
    <m/>
    <s v="None;"/>
    <m/>
    <m/>
    <m/>
    <m/>
    <m/>
    <m/>
    <m/>
    <s v="Strongly agree"/>
    <m/>
    <m/>
    <s v="Strongly agree"/>
    <m/>
    <m/>
    <s v="Strongly agree"/>
    <m/>
    <m/>
    <s v="Undecided"/>
    <m/>
    <m/>
    <s v="Agree"/>
    <m/>
    <m/>
    <s v="Agree"/>
    <m/>
    <m/>
    <s v="Strongly agree"/>
    <m/>
    <m/>
    <s v="45-54 years old"/>
    <m/>
    <m/>
    <s v="Doctorate degree"/>
    <m/>
    <m/>
    <x v="0"/>
    <m/>
    <m/>
    <x v="0"/>
    <m/>
    <m/>
    <s v="Researcher"/>
    <m/>
    <m/>
    <m/>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x v="2"/>
    <m/>
    <m/>
    <x v="20"/>
    <m/>
    <m/>
    <x v="5"/>
    <m/>
    <m/>
    <x v="0"/>
    <m/>
    <m/>
    <x v="0"/>
    <m/>
    <m/>
    <x v="0"/>
    <m/>
    <m/>
    <x v="0"/>
    <m/>
    <m/>
    <s v="Document management;Real-time document co-authoring;Project/Workflow/Task management;Scheduling;Real-time chatting;Teleconferencing;"/>
    <m/>
    <m/>
    <s v="Phishing;"/>
    <m/>
    <m/>
    <m/>
    <m/>
    <m/>
    <m/>
    <m/>
    <s v="Disagree"/>
    <m/>
    <m/>
    <s v="Disagree"/>
    <m/>
    <m/>
    <s v="Agree"/>
    <m/>
    <m/>
    <s v="Strongly agree"/>
    <m/>
    <m/>
    <s v="Strongly agree"/>
    <m/>
    <m/>
    <s v="Strongly agree"/>
    <m/>
    <m/>
    <s v="Strongly agree"/>
    <m/>
    <m/>
    <s v="35-44 years old"/>
    <m/>
    <m/>
    <s v="Doctorate degree"/>
    <m/>
    <m/>
    <x v="0"/>
    <m/>
    <m/>
    <x v="0"/>
    <m/>
    <m/>
    <s v="Manager"/>
    <m/>
    <m/>
    <s v="I have been smart working for extensive periods of time also in the past."/>
  </r>
  <r>
    <n v="116"/>
    <d v="2020-04-11T14:11:43"/>
    <d v="2020-04-11T14:17:50"/>
    <s v="anonymous"/>
    <m/>
    <m/>
    <m/>
    <m/>
    <s v="Yes"/>
    <m/>
    <m/>
    <s v="Yes"/>
    <m/>
    <m/>
    <s v="- lock the PC when away_x000a_- connect/disconnect to vpn"/>
    <m/>
    <m/>
    <s v="Laptop;"/>
    <m/>
    <m/>
    <s v="No"/>
    <m/>
    <m/>
    <s v="Corporate assets"/>
    <m/>
    <m/>
    <x v="0"/>
    <m/>
    <m/>
    <x v="28"/>
    <m/>
    <m/>
    <x v="4"/>
    <m/>
    <m/>
    <x v="0"/>
    <m/>
    <m/>
    <x v="0"/>
    <m/>
    <m/>
    <x v="0"/>
    <m/>
    <m/>
    <x v="1"/>
    <m/>
    <m/>
    <m/>
    <m/>
    <m/>
    <s v="None;"/>
    <m/>
    <m/>
    <m/>
    <m/>
    <m/>
    <m/>
    <m/>
    <s v="Agree"/>
    <m/>
    <m/>
    <s v="Strongly agree"/>
    <m/>
    <m/>
    <s v="Agree"/>
    <m/>
    <m/>
    <s v="Agree"/>
    <m/>
    <m/>
    <s v="Agree"/>
    <m/>
    <m/>
    <s v="Agree"/>
    <m/>
    <m/>
    <s v="Agree"/>
    <m/>
    <m/>
    <s v="25-34 years old"/>
    <m/>
    <m/>
    <s v="Master’s degree"/>
    <m/>
    <m/>
    <x v="3"/>
    <m/>
    <m/>
    <x v="0"/>
    <m/>
    <m/>
    <s v="Manager"/>
    <m/>
    <m/>
    <m/>
  </r>
  <r>
    <n v="117"/>
    <d v="2020-04-11T18:40:27"/>
    <d v="2020-04-11T18:42:56"/>
    <s v="anonymous"/>
    <m/>
    <m/>
    <m/>
    <m/>
    <s v="Yes"/>
    <m/>
    <m/>
    <s v="Yes"/>
    <m/>
    <m/>
    <s v="1) dont share laptop with others, 2) do the updates , 3) do virus scan often"/>
    <m/>
    <m/>
    <s v="Laptop;"/>
    <m/>
    <m/>
    <s v="No"/>
    <m/>
    <m/>
    <s v="Corporate assets"/>
    <m/>
    <m/>
    <x v="1"/>
    <m/>
    <m/>
    <x v="6"/>
    <m/>
    <m/>
    <x v="5"/>
    <m/>
    <m/>
    <x v="0"/>
    <m/>
    <m/>
    <x v="1"/>
    <m/>
    <m/>
    <x v="1"/>
    <m/>
    <m/>
    <x v="0"/>
    <m/>
    <m/>
    <s v="Document management;Teleconferencing;"/>
    <m/>
    <m/>
    <s v="None;"/>
    <m/>
    <m/>
    <m/>
    <m/>
    <m/>
    <m/>
    <m/>
    <s v="Strongly agree"/>
    <m/>
    <m/>
    <s v="Strongly agree"/>
    <m/>
    <m/>
    <s v="Strongly agree"/>
    <m/>
    <m/>
    <s v="Disagree"/>
    <m/>
    <m/>
    <s v="Strongly agree"/>
    <m/>
    <m/>
    <s v="Strongly agree"/>
    <m/>
    <m/>
    <s v="Strongly agree"/>
    <m/>
    <m/>
    <s v="35-44 years old"/>
    <m/>
    <m/>
    <s v="Bachelor’s degree"/>
    <m/>
    <m/>
    <x v="5"/>
    <m/>
    <m/>
    <x v="15"/>
    <m/>
    <m/>
    <s v="Other"/>
    <m/>
    <m/>
    <m/>
  </r>
  <r>
    <n v="118"/>
    <d v="2020-04-11T18:47:26"/>
    <d v="2020-04-11T19:22:21"/>
    <s v="anonymous"/>
    <m/>
    <m/>
    <m/>
    <m/>
    <s v="Yes"/>
    <m/>
    <m/>
    <s v="Yes"/>
    <m/>
    <m/>
    <s v="1. All work must be done from a home office and only use your personal computer_x000a_2. Don't discuss the project guidelines, tools, processes, URLs and the identity of clients outside the team_x000a__x000a_"/>
    <m/>
    <m/>
    <s v="Laptop;Smartphone;"/>
    <m/>
    <m/>
    <s v="No"/>
    <m/>
    <m/>
    <s v="Personal assets"/>
    <m/>
    <m/>
    <x v="2"/>
    <m/>
    <m/>
    <x v="4"/>
    <m/>
    <m/>
    <x v="3"/>
    <m/>
    <m/>
    <x v="0"/>
    <m/>
    <m/>
    <x v="0"/>
    <m/>
    <m/>
    <x v="0"/>
    <m/>
    <m/>
    <x v="1"/>
    <m/>
    <m/>
    <m/>
    <m/>
    <m/>
    <s v="None;"/>
    <m/>
    <m/>
    <s v="N/A"/>
    <m/>
    <m/>
    <m/>
    <m/>
    <s v="Strongly agree"/>
    <m/>
    <m/>
    <s v="Agree"/>
    <m/>
    <m/>
    <s v="Agree"/>
    <m/>
    <m/>
    <s v="Agree"/>
    <m/>
    <m/>
    <s v="Agree"/>
    <m/>
    <m/>
    <s v="Agree"/>
    <m/>
    <m/>
    <s v="Agree"/>
    <m/>
    <m/>
    <s v="25-34 years old"/>
    <m/>
    <m/>
    <s v="Bachelor’s degree"/>
    <m/>
    <m/>
    <x v="3"/>
    <m/>
    <m/>
    <x v="0"/>
    <m/>
    <m/>
    <s v="Other"/>
    <m/>
    <m/>
    <m/>
  </r>
  <r>
    <n v="119"/>
    <d v="2020-04-11T19:27:48"/>
    <d v="2020-04-11T19:31:21"/>
    <s v="anonymous"/>
    <m/>
    <m/>
    <m/>
    <m/>
    <s v="No"/>
    <m/>
    <m/>
    <s v="Yes"/>
    <m/>
    <m/>
    <s v="Avoid public places and unsecured wireless connections. Don’t access work email from public devices."/>
    <m/>
    <m/>
    <s v="Laptop;"/>
    <m/>
    <m/>
    <s v="No"/>
    <m/>
    <m/>
    <s v="Corporate assets"/>
    <m/>
    <m/>
    <x v="3"/>
    <m/>
    <m/>
    <x v="12"/>
    <m/>
    <m/>
    <x v="4"/>
    <m/>
    <m/>
    <x v="0"/>
    <m/>
    <m/>
    <x v="0"/>
    <m/>
    <m/>
    <x v="0"/>
    <m/>
    <m/>
    <x v="1"/>
    <m/>
    <m/>
    <m/>
    <m/>
    <m/>
    <s v="Phishing;"/>
    <m/>
    <m/>
    <m/>
    <m/>
    <m/>
    <m/>
    <m/>
    <s v="Undecided"/>
    <m/>
    <m/>
    <s v="Disagree"/>
    <m/>
    <m/>
    <s v="Disagree"/>
    <m/>
    <m/>
    <s v="Agree"/>
    <m/>
    <m/>
    <s v="Agree"/>
    <m/>
    <m/>
    <s v="Agree"/>
    <m/>
    <m/>
    <s v="Agree"/>
    <m/>
    <m/>
    <s v="35-44 years old"/>
    <m/>
    <m/>
    <s v="Bachelor’s degree"/>
    <m/>
    <m/>
    <x v="3"/>
    <m/>
    <m/>
    <x v="0"/>
    <m/>
    <m/>
    <s v="Manager"/>
    <m/>
    <m/>
    <m/>
  </r>
  <r>
    <n v="120"/>
    <d v="2020-04-11T19:45:22"/>
    <d v="2020-04-11T19:49:36"/>
    <s v="anonymous"/>
    <m/>
    <m/>
    <m/>
    <m/>
    <s v="No"/>
    <m/>
    <m/>
    <s v="No"/>
    <m/>
    <m/>
    <m/>
    <m/>
    <m/>
    <s v="Laptop;Smartphone;"/>
    <m/>
    <m/>
    <s v="No"/>
    <m/>
    <m/>
    <s v="Corporate assets"/>
    <m/>
    <m/>
    <x v="3"/>
    <m/>
    <m/>
    <x v="17"/>
    <m/>
    <m/>
    <x v="4"/>
    <m/>
    <m/>
    <x v="0"/>
    <m/>
    <m/>
    <x v="0"/>
    <m/>
    <m/>
    <x v="0"/>
    <m/>
    <m/>
    <x v="0"/>
    <m/>
    <m/>
    <s v="Project/Workflow/Task management;Scheduling;Real-time chatting;"/>
    <m/>
    <m/>
    <s v="None;"/>
    <m/>
    <m/>
    <m/>
    <m/>
    <m/>
    <m/>
    <m/>
    <s v="Undecided"/>
    <m/>
    <m/>
    <s v="Undecided"/>
    <m/>
    <m/>
    <s v="Agree"/>
    <m/>
    <m/>
    <s v="Undecided"/>
    <m/>
    <m/>
    <s v="Undecided"/>
    <m/>
    <m/>
    <s v="Strongly agree"/>
    <m/>
    <m/>
    <s v="Strongly agree"/>
    <m/>
    <m/>
    <s v="35-44 years old"/>
    <m/>
    <m/>
    <s v="Trade/technical/vocational training"/>
    <m/>
    <m/>
    <x v="3"/>
    <m/>
    <m/>
    <x v="0"/>
    <m/>
    <m/>
    <s v="Manager"/>
    <m/>
    <m/>
    <m/>
  </r>
  <r>
    <n v="121"/>
    <d v="2020-04-11T20:26:56"/>
    <d v="2020-04-11T20:33:57"/>
    <s v="anonymous"/>
    <m/>
    <m/>
    <m/>
    <m/>
    <s v="Yes"/>
    <m/>
    <m/>
    <s v="Yes"/>
    <m/>
    <m/>
    <s v="Lock your device, log out when you finish, close your vpn network"/>
    <m/>
    <m/>
    <s v="Laptop;"/>
    <m/>
    <m/>
    <s v="No"/>
    <m/>
    <m/>
    <s v="Corporate assets"/>
    <m/>
    <m/>
    <x v="3"/>
    <m/>
    <m/>
    <x v="5"/>
    <m/>
    <m/>
    <x v="4"/>
    <m/>
    <m/>
    <x v="0"/>
    <m/>
    <m/>
    <x v="0"/>
    <m/>
    <m/>
    <x v="0"/>
    <m/>
    <m/>
    <x v="0"/>
    <m/>
    <m/>
    <s v="Document management;Real-time document co-authoring;Project/Workflow/Task management;Scheduling;Real-time chatting;Teleconferencing;"/>
    <m/>
    <m/>
    <s v="None;"/>
    <m/>
    <m/>
    <m/>
    <m/>
    <m/>
    <m/>
    <m/>
    <s v="Agree"/>
    <m/>
    <m/>
    <s v="Agree"/>
    <m/>
    <m/>
    <s v="Disagree"/>
    <m/>
    <m/>
    <s v="Agree"/>
    <m/>
    <m/>
    <s v="Agree"/>
    <m/>
    <m/>
    <s v="Undecided"/>
    <m/>
    <m/>
    <s v="Agree"/>
    <m/>
    <m/>
    <s v="25-34 years old"/>
    <m/>
    <m/>
    <s v="Bachelor’s degree"/>
    <m/>
    <m/>
    <x v="3"/>
    <m/>
    <m/>
    <x v="0"/>
    <m/>
    <m/>
    <s v="Manager"/>
    <m/>
    <m/>
    <m/>
  </r>
  <r>
    <n v="122"/>
    <d v="2020-04-11T21:35:18"/>
    <d v="2020-04-11T21:40:37"/>
    <s v="anonymous"/>
    <m/>
    <m/>
    <m/>
    <m/>
    <s v="No"/>
    <m/>
    <m/>
    <s v="Yes"/>
    <m/>
    <m/>
    <s v="Avoid zoom application_x000a_Avoid pressing unknown links"/>
    <m/>
    <m/>
    <s v="Laptop;"/>
    <m/>
    <m/>
    <s v="No"/>
    <m/>
    <m/>
    <s v="Personal assets"/>
    <m/>
    <m/>
    <x v="2"/>
    <m/>
    <m/>
    <x v="2"/>
    <m/>
    <m/>
    <x v="4"/>
    <m/>
    <m/>
    <x v="0"/>
    <m/>
    <m/>
    <x v="1"/>
    <m/>
    <m/>
    <x v="4"/>
    <m/>
    <m/>
    <x v="0"/>
    <m/>
    <m/>
    <s v="Document management;Real-time chatting;Teleconferencing;"/>
    <m/>
    <m/>
    <s v="None;"/>
    <m/>
    <m/>
    <m/>
    <m/>
    <m/>
    <m/>
    <m/>
    <s v="Strongly agree"/>
    <m/>
    <m/>
    <s v="Agree"/>
    <m/>
    <m/>
    <s v="Agree"/>
    <m/>
    <m/>
    <s v="Strongly agree"/>
    <m/>
    <m/>
    <s v="Strongly agree"/>
    <m/>
    <m/>
    <s v="Strongly agree"/>
    <m/>
    <m/>
    <s v="Strongly agree"/>
    <m/>
    <m/>
    <s v="25-34 years old"/>
    <m/>
    <m/>
    <s v="Master’s degree"/>
    <m/>
    <m/>
    <x v="5"/>
    <m/>
    <m/>
    <x v="16"/>
    <m/>
    <m/>
    <s v="Other"/>
    <m/>
    <m/>
    <m/>
  </r>
  <r>
    <n v="123"/>
    <d v="2020-04-12T05:00:34"/>
    <d v="2020-04-12T05:17:34"/>
    <s v="anonymous"/>
    <m/>
    <m/>
    <m/>
    <m/>
    <s v="Yes"/>
    <m/>
    <m/>
    <s v="Yes"/>
    <m/>
    <m/>
    <s v="Wash your hand, social distancing, wear mask"/>
    <m/>
    <m/>
    <s v="Laptop;"/>
    <m/>
    <m/>
    <s v="Yes"/>
    <m/>
    <m/>
    <s v="Corporate assets"/>
    <m/>
    <m/>
    <x v="0"/>
    <m/>
    <m/>
    <x v="2"/>
    <m/>
    <m/>
    <x v="3"/>
    <m/>
    <m/>
    <x v="0"/>
    <m/>
    <m/>
    <x v="1"/>
    <m/>
    <m/>
    <x v="6"/>
    <m/>
    <m/>
    <x v="0"/>
    <m/>
    <m/>
    <s v="Document management;Project/Workflow/Task management;Scheduling;Teleconferencing;"/>
    <m/>
    <m/>
    <s v="Ransomware;Data loss;"/>
    <m/>
    <m/>
    <m/>
    <m/>
    <m/>
    <m/>
    <m/>
    <s v="Disagree"/>
    <m/>
    <m/>
    <s v="Undecided"/>
    <m/>
    <m/>
    <s v="Agree"/>
    <m/>
    <m/>
    <s v="Agree"/>
    <m/>
    <m/>
    <s v="Disagree"/>
    <m/>
    <m/>
    <s v="Undecided"/>
    <m/>
    <m/>
    <s v="Undecided"/>
    <m/>
    <m/>
    <s v="35-44 years old"/>
    <m/>
    <m/>
    <s v="Bachelor’s degree"/>
    <m/>
    <m/>
    <x v="5"/>
    <m/>
    <m/>
    <x v="17"/>
    <m/>
    <m/>
    <s v="Manager"/>
    <m/>
    <m/>
    <s v="Think positive and always happy"/>
  </r>
  <r>
    <n v="124"/>
    <d v="2020-04-12T06:01:04"/>
    <d v="2020-04-12T06:11:43"/>
    <s v="anonymous"/>
    <m/>
    <m/>
    <m/>
    <m/>
    <s v="Yes"/>
    <m/>
    <m/>
    <s v="No"/>
    <m/>
    <m/>
    <m/>
    <m/>
    <m/>
    <s v="Laptop;Smartphone;"/>
    <m/>
    <m/>
    <s v="No"/>
    <m/>
    <m/>
    <s v="Personal assets"/>
    <m/>
    <m/>
    <x v="2"/>
    <m/>
    <m/>
    <x v="17"/>
    <m/>
    <m/>
    <x v="3"/>
    <m/>
    <m/>
    <x v="0"/>
    <m/>
    <m/>
    <x v="0"/>
    <m/>
    <m/>
    <x v="0"/>
    <m/>
    <m/>
    <x v="1"/>
    <m/>
    <m/>
    <m/>
    <m/>
    <m/>
    <s v="Spyware/Virus infection;"/>
    <m/>
    <m/>
    <m/>
    <m/>
    <m/>
    <m/>
    <m/>
    <s v="Disagree"/>
    <m/>
    <m/>
    <s v="Disagree"/>
    <m/>
    <m/>
    <s v="Disagree"/>
    <m/>
    <m/>
    <s v="Agree"/>
    <m/>
    <m/>
    <s v="Undecided"/>
    <m/>
    <m/>
    <s v="Agree"/>
    <m/>
    <m/>
    <s v="Disagree"/>
    <m/>
    <m/>
    <s v="25-34 years old"/>
    <m/>
    <m/>
    <s v="Bachelor’s degree"/>
    <m/>
    <m/>
    <x v="5"/>
    <m/>
    <m/>
    <x v="18"/>
    <m/>
    <m/>
    <s v="Other"/>
    <m/>
    <m/>
    <m/>
  </r>
  <r>
    <n v="125"/>
    <d v="2020-04-12T07:01:22"/>
    <d v="2020-04-12T07:07:04"/>
    <s v="anonymous"/>
    <m/>
    <m/>
    <m/>
    <m/>
    <s v="No"/>
    <m/>
    <m/>
    <s v="No"/>
    <m/>
    <m/>
    <m/>
    <m/>
    <m/>
    <s v="Laptop;"/>
    <m/>
    <m/>
    <s v="No"/>
    <m/>
    <m/>
    <s v="Corporate assets"/>
    <m/>
    <m/>
    <x v="1"/>
    <m/>
    <m/>
    <x v="6"/>
    <m/>
    <m/>
    <x v="3"/>
    <m/>
    <m/>
    <x v="0"/>
    <m/>
    <m/>
    <x v="0"/>
    <m/>
    <m/>
    <x v="0"/>
    <m/>
    <m/>
    <x v="0"/>
    <m/>
    <m/>
    <s v="Real-time chatting;"/>
    <m/>
    <m/>
    <s v="None;"/>
    <m/>
    <m/>
    <m/>
    <m/>
    <m/>
    <m/>
    <m/>
    <s v="Strongly agree"/>
    <m/>
    <m/>
    <s v="Agree"/>
    <m/>
    <m/>
    <s v="Undecided"/>
    <m/>
    <m/>
    <s v="Undecided"/>
    <m/>
    <m/>
    <s v="Disagree"/>
    <m/>
    <m/>
    <s v="Agree"/>
    <m/>
    <m/>
    <s v="Agree"/>
    <m/>
    <m/>
    <s v="35-44 years old"/>
    <m/>
    <m/>
    <s v="Master’s degree"/>
    <m/>
    <m/>
    <x v="6"/>
    <m/>
    <m/>
    <x v="0"/>
    <m/>
    <m/>
    <s v="Other"/>
    <m/>
    <m/>
    <m/>
  </r>
  <r>
    <n v="126"/>
    <d v="2020-04-12T18:41:46"/>
    <d v="2020-04-12T18:45:17"/>
    <s v="anonymous"/>
    <m/>
    <m/>
    <m/>
    <m/>
    <s v="Yes"/>
    <m/>
    <m/>
    <s v="Yes"/>
    <m/>
    <m/>
    <s v="VPN set up guidelines_x000a_Continuous alerts on threatening emails_x000a_Malware if not able or did not have at home "/>
    <m/>
    <m/>
    <s v="Desktop;Laptop;"/>
    <m/>
    <m/>
    <s v="Yes"/>
    <m/>
    <m/>
    <s v="Personal assets"/>
    <m/>
    <m/>
    <x v="2"/>
    <m/>
    <m/>
    <x v="31"/>
    <m/>
    <m/>
    <x v="4"/>
    <m/>
    <m/>
    <x v="0"/>
    <m/>
    <m/>
    <x v="0"/>
    <m/>
    <m/>
    <x v="0"/>
    <m/>
    <m/>
    <x v="0"/>
    <m/>
    <m/>
    <s v="Project/Workflow/Task management;Real-time chatting;Teleconferencing;"/>
    <m/>
    <m/>
    <s v="None;"/>
    <m/>
    <m/>
    <m/>
    <m/>
    <m/>
    <m/>
    <m/>
    <s v="Undecided"/>
    <m/>
    <m/>
    <s v="Strongly disagree"/>
    <m/>
    <m/>
    <s v="Agree"/>
    <m/>
    <m/>
    <s v="Strongly agree"/>
    <m/>
    <m/>
    <s v="Strongly agree"/>
    <m/>
    <m/>
    <s v="Agree"/>
    <m/>
    <m/>
    <s v="Agree"/>
    <m/>
    <m/>
    <s v="35-44 years old"/>
    <m/>
    <m/>
    <s v="Master’s degree"/>
    <m/>
    <m/>
    <x v="0"/>
    <m/>
    <m/>
    <x v="0"/>
    <m/>
    <m/>
    <s v="Researcher"/>
    <m/>
    <m/>
    <m/>
  </r>
  <r>
    <n v="127"/>
    <d v="2020-04-12T19:20:55"/>
    <d v="2020-04-12T19:26:00"/>
    <s v="anonymous"/>
    <m/>
    <m/>
    <m/>
    <m/>
    <s v="Yes"/>
    <m/>
    <m/>
    <s v="Yes"/>
    <m/>
    <m/>
    <s v=" avoid using unsecure wireless connections, use only VPN connections"/>
    <m/>
    <m/>
    <s v="Laptop;Tablet;"/>
    <m/>
    <m/>
    <s v="Yes"/>
    <m/>
    <m/>
    <s v="Personal assets"/>
    <m/>
    <m/>
    <x v="2"/>
    <m/>
    <m/>
    <x v="2"/>
    <m/>
    <m/>
    <x v="4"/>
    <m/>
    <m/>
    <x v="0"/>
    <m/>
    <m/>
    <x v="0"/>
    <m/>
    <m/>
    <x v="0"/>
    <m/>
    <m/>
    <x v="0"/>
    <m/>
    <m/>
    <s v="Document management;Real-time chatting;Teleconferencing;"/>
    <m/>
    <m/>
    <s v="None;"/>
    <m/>
    <m/>
    <m/>
    <m/>
    <m/>
    <m/>
    <m/>
    <s v="Agree"/>
    <m/>
    <m/>
    <s v="Undecided"/>
    <m/>
    <m/>
    <s v="Agree"/>
    <m/>
    <m/>
    <s v="Strongly agree"/>
    <m/>
    <m/>
    <s v="Agree"/>
    <m/>
    <m/>
    <s v="Agree"/>
    <m/>
    <m/>
    <s v="Agree"/>
    <m/>
    <m/>
    <s v="45-54 years old"/>
    <m/>
    <m/>
    <s v="Bachelor’s degree"/>
    <m/>
    <m/>
    <x v="3"/>
    <m/>
    <m/>
    <x v="0"/>
    <m/>
    <m/>
    <s v="IT professional"/>
    <m/>
    <m/>
    <m/>
  </r>
  <r>
    <n v="128"/>
    <d v="2020-04-12T19:51:11"/>
    <d v="2020-04-12T19:55:23"/>
    <s v="anonymous"/>
    <m/>
    <m/>
    <m/>
    <m/>
    <s v="Yes"/>
    <m/>
    <m/>
    <s v="Yes"/>
    <m/>
    <m/>
    <s v="Work via VPN (Virtual Private Network) to connect in my institution's network"/>
    <m/>
    <m/>
    <s v="Laptop;"/>
    <m/>
    <m/>
    <s v="No"/>
    <m/>
    <m/>
    <s v="Personal assets"/>
    <m/>
    <m/>
    <x v="2"/>
    <m/>
    <m/>
    <x v="5"/>
    <m/>
    <m/>
    <x v="4"/>
    <m/>
    <m/>
    <x v="0"/>
    <m/>
    <m/>
    <x v="0"/>
    <m/>
    <m/>
    <x v="0"/>
    <m/>
    <m/>
    <x v="1"/>
    <m/>
    <m/>
    <m/>
    <m/>
    <m/>
    <s v="None;"/>
    <m/>
    <m/>
    <m/>
    <m/>
    <m/>
    <m/>
    <m/>
    <s v="Agree"/>
    <m/>
    <m/>
    <s v="Undecided"/>
    <m/>
    <m/>
    <s v="Disagree"/>
    <m/>
    <m/>
    <s v="Strongly agree"/>
    <m/>
    <m/>
    <s v="Strongly agree"/>
    <m/>
    <m/>
    <s v="Agree"/>
    <m/>
    <m/>
    <s v="Strongly agree"/>
    <m/>
    <m/>
    <s v="35-44 years old"/>
    <m/>
    <m/>
    <s v="Master’s degree"/>
    <m/>
    <m/>
    <x v="0"/>
    <m/>
    <m/>
    <x v="0"/>
    <m/>
    <m/>
    <s v="Other"/>
    <m/>
    <m/>
    <m/>
  </r>
  <r>
    <n v="129"/>
    <d v="2020-04-12T22:02:30"/>
    <d v="2020-04-12T22:06:39"/>
    <s v="anonymous"/>
    <m/>
    <m/>
    <m/>
    <m/>
    <s v="Yes"/>
    <m/>
    <m/>
    <s v="Yes"/>
    <m/>
    <m/>
    <s v="avoid phishing emails_x000a_vpn best practices"/>
    <m/>
    <m/>
    <s v="Laptop;Smartphone;"/>
    <m/>
    <m/>
    <s v="No"/>
    <m/>
    <m/>
    <s v="Personal assets"/>
    <m/>
    <m/>
    <x v="2"/>
    <m/>
    <m/>
    <x v="8"/>
    <m/>
    <m/>
    <x v="4"/>
    <m/>
    <m/>
    <x v="0"/>
    <m/>
    <m/>
    <x v="0"/>
    <m/>
    <m/>
    <x v="0"/>
    <m/>
    <m/>
    <x v="0"/>
    <m/>
    <m/>
    <s v="Document management;Real-time document co-authoring;Real-time chatting;Teleconferencing;"/>
    <m/>
    <m/>
    <s v="Phishing;"/>
    <m/>
    <m/>
    <m/>
    <m/>
    <m/>
    <m/>
    <m/>
    <s v="Strongly agree"/>
    <m/>
    <m/>
    <s v="Strongly agree"/>
    <m/>
    <m/>
    <s v="Agree"/>
    <m/>
    <m/>
    <s v="Undecided"/>
    <m/>
    <m/>
    <s v="Agree"/>
    <m/>
    <m/>
    <s v="Agree"/>
    <m/>
    <m/>
    <s v="Agree"/>
    <m/>
    <m/>
    <s v="25-34 years old"/>
    <m/>
    <m/>
    <s v="Master’s degree"/>
    <m/>
    <m/>
    <x v="6"/>
    <m/>
    <m/>
    <x v="0"/>
    <m/>
    <m/>
    <s v="Other"/>
    <m/>
    <m/>
    <m/>
  </r>
  <r>
    <n v="130"/>
    <d v="2020-04-13T08:03:31"/>
    <d v="2020-04-13T08:08:28"/>
    <s v="anonymous"/>
    <m/>
    <m/>
    <m/>
    <m/>
    <s v="No"/>
    <m/>
    <m/>
    <s v="No"/>
    <m/>
    <m/>
    <m/>
    <m/>
    <m/>
    <s v="Laptop;"/>
    <m/>
    <m/>
    <s v="No"/>
    <m/>
    <m/>
    <s v="Corporate assets"/>
    <m/>
    <m/>
    <x v="3"/>
    <m/>
    <m/>
    <x v="31"/>
    <m/>
    <m/>
    <x v="4"/>
    <m/>
    <m/>
    <x v="0"/>
    <m/>
    <m/>
    <x v="0"/>
    <m/>
    <m/>
    <x v="0"/>
    <m/>
    <m/>
    <x v="0"/>
    <m/>
    <m/>
    <s v="Document management;Real-time chatting;Teleconferencing;"/>
    <m/>
    <m/>
    <s v="None;"/>
    <m/>
    <m/>
    <m/>
    <m/>
    <m/>
    <m/>
    <m/>
    <s v="Undecided"/>
    <m/>
    <m/>
    <s v="Strongly agree"/>
    <m/>
    <m/>
    <s v="Agree"/>
    <m/>
    <m/>
    <s v="Agree"/>
    <m/>
    <m/>
    <s v="Agree"/>
    <m/>
    <m/>
    <s v="Strongly agree"/>
    <m/>
    <m/>
    <s v="Strongly agree"/>
    <m/>
    <m/>
    <s v="35-44 years old"/>
    <m/>
    <m/>
    <s v="Master’s degree"/>
    <m/>
    <m/>
    <x v="5"/>
    <m/>
    <m/>
    <x v="19"/>
    <m/>
    <m/>
    <s v="Other"/>
    <m/>
    <m/>
    <m/>
  </r>
  <r>
    <n v="131"/>
    <d v="2020-04-13T08:49:36"/>
    <d v="2020-04-13T08:54:14"/>
    <s v="anonymous"/>
    <m/>
    <m/>
    <m/>
    <m/>
    <s v="Yes"/>
    <m/>
    <m/>
    <s v="No"/>
    <m/>
    <m/>
    <m/>
    <m/>
    <m/>
    <s v="Laptop;"/>
    <m/>
    <m/>
    <s v="No"/>
    <m/>
    <m/>
    <s v="Personal assets"/>
    <m/>
    <m/>
    <x v="2"/>
    <m/>
    <m/>
    <x v="31"/>
    <m/>
    <m/>
    <x v="4"/>
    <m/>
    <m/>
    <x v="0"/>
    <m/>
    <m/>
    <x v="0"/>
    <m/>
    <m/>
    <x v="0"/>
    <m/>
    <m/>
    <x v="1"/>
    <m/>
    <m/>
    <m/>
    <m/>
    <m/>
    <s v="Spyware/Virus infection;"/>
    <m/>
    <m/>
    <m/>
    <m/>
    <m/>
    <m/>
    <m/>
    <s v="Disagree"/>
    <m/>
    <m/>
    <s v="Disagree"/>
    <m/>
    <m/>
    <s v="Agree"/>
    <m/>
    <m/>
    <s v="Disagree"/>
    <m/>
    <m/>
    <s v="Agree"/>
    <m/>
    <m/>
    <s v="Agree"/>
    <m/>
    <m/>
    <s v="Agree"/>
    <m/>
    <m/>
    <s v="25-34 years old"/>
    <m/>
    <m/>
    <s v="Master’s degree"/>
    <m/>
    <m/>
    <x v="0"/>
    <m/>
    <m/>
    <x v="0"/>
    <m/>
    <m/>
    <s v="Other"/>
    <m/>
    <m/>
    <m/>
  </r>
  <r>
    <n v="132"/>
    <d v="2020-04-13T08:58:22"/>
    <d v="2020-04-13T09:02:36"/>
    <s v="anonymous"/>
    <m/>
    <m/>
    <m/>
    <m/>
    <s v="Yes"/>
    <m/>
    <m/>
    <s v="Yes"/>
    <m/>
    <m/>
    <m/>
    <m/>
    <m/>
    <s v="Laptop;"/>
    <m/>
    <m/>
    <s v="No"/>
    <m/>
    <m/>
    <s v="Corporate assets"/>
    <m/>
    <m/>
    <x v="0"/>
    <m/>
    <m/>
    <x v="28"/>
    <m/>
    <m/>
    <x v="4"/>
    <m/>
    <m/>
    <x v="0"/>
    <m/>
    <m/>
    <x v="0"/>
    <m/>
    <m/>
    <x v="0"/>
    <m/>
    <m/>
    <x v="1"/>
    <m/>
    <m/>
    <m/>
    <m/>
    <m/>
    <s v="Ransomware;"/>
    <m/>
    <m/>
    <m/>
    <m/>
    <m/>
    <m/>
    <m/>
    <s v="Agree"/>
    <m/>
    <m/>
    <s v="Agree"/>
    <m/>
    <m/>
    <s v="Agree"/>
    <m/>
    <m/>
    <s v="Strongly agree"/>
    <m/>
    <m/>
    <s v="Strongly agree"/>
    <m/>
    <m/>
    <s v="Strongly agree"/>
    <m/>
    <m/>
    <s v="Strongly agree"/>
    <m/>
    <m/>
    <s v="35-44 years old"/>
    <m/>
    <m/>
    <s v="Bachelor’s degree"/>
    <m/>
    <m/>
    <x v="3"/>
    <m/>
    <m/>
    <x v="0"/>
    <m/>
    <m/>
    <s v="IT professional"/>
    <m/>
    <m/>
    <m/>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x v="0"/>
    <m/>
    <m/>
    <x v="6"/>
    <m/>
    <m/>
    <x v="4"/>
    <m/>
    <m/>
    <x v="0"/>
    <m/>
    <m/>
    <x v="1"/>
    <m/>
    <m/>
    <x v="2"/>
    <m/>
    <m/>
    <x v="0"/>
    <m/>
    <m/>
    <s v="Document management;Real-time document co-authoring;Scheduling;Real-time chatting;Teleconferencing;"/>
    <m/>
    <m/>
    <s v="None;"/>
    <m/>
    <m/>
    <m/>
    <m/>
    <m/>
    <m/>
    <m/>
    <s v="Agree"/>
    <m/>
    <m/>
    <s v="Undecided"/>
    <m/>
    <m/>
    <s v="Undecided"/>
    <m/>
    <m/>
    <s v="Strongly agree"/>
    <m/>
    <m/>
    <s v="Agree"/>
    <m/>
    <m/>
    <s v="Agree"/>
    <m/>
    <m/>
    <s v="Strongly agree"/>
    <m/>
    <m/>
    <s v="25-34 years old"/>
    <m/>
    <m/>
    <s v="Bachelor’s degree"/>
    <m/>
    <m/>
    <x v="5"/>
    <m/>
    <m/>
    <x v="20"/>
    <m/>
    <m/>
    <s v="Manager"/>
    <m/>
    <m/>
    <m/>
  </r>
  <r>
    <n v="134"/>
    <d v="2020-04-13T08:53:50"/>
    <d v="2020-04-13T09:08:34"/>
    <s v="anonymous"/>
    <m/>
    <m/>
    <m/>
    <m/>
    <s v="Yes"/>
    <m/>
    <m/>
    <s v="Yes"/>
    <m/>
    <m/>
    <m/>
    <m/>
    <m/>
    <s v="Desktop;"/>
    <m/>
    <m/>
    <s v="Yes"/>
    <m/>
    <m/>
    <s v="Personal assets"/>
    <m/>
    <m/>
    <x v="2"/>
    <m/>
    <m/>
    <x v="9"/>
    <m/>
    <m/>
    <x v="4"/>
    <m/>
    <m/>
    <x v="0"/>
    <m/>
    <m/>
    <x v="0"/>
    <m/>
    <m/>
    <x v="0"/>
    <m/>
    <m/>
    <x v="0"/>
    <m/>
    <m/>
    <s v="Real-time chatting;Teleconferencing;"/>
    <m/>
    <m/>
    <s v="None;"/>
    <m/>
    <m/>
    <m/>
    <m/>
    <m/>
    <m/>
    <m/>
    <s v="Strongly disagree"/>
    <m/>
    <m/>
    <s v="Strongly disagree"/>
    <m/>
    <m/>
    <s v="Disagree"/>
    <m/>
    <m/>
    <s v="Agree"/>
    <m/>
    <m/>
    <s v="Agree"/>
    <m/>
    <m/>
    <s v="Undecided"/>
    <m/>
    <m/>
    <s v="Agree"/>
    <m/>
    <m/>
    <s v="45-54 years old"/>
    <m/>
    <m/>
    <s v="Some college credit, no degree"/>
    <m/>
    <m/>
    <x v="2"/>
    <m/>
    <m/>
    <x v="0"/>
    <m/>
    <m/>
    <s v="Other"/>
    <m/>
    <m/>
    <m/>
  </r>
  <r>
    <n v="135"/>
    <d v="2020-04-13T09:13:02"/>
    <d v="2020-04-13T09:19:29"/>
    <s v="anonymous"/>
    <m/>
    <m/>
    <m/>
    <m/>
    <s v="Yes"/>
    <m/>
    <m/>
    <s v="Yes"/>
    <m/>
    <m/>
    <m/>
    <m/>
    <m/>
    <s v="Laptop;"/>
    <m/>
    <m/>
    <s v="No"/>
    <m/>
    <m/>
    <s v="Corporate assets"/>
    <m/>
    <m/>
    <x v="0"/>
    <m/>
    <m/>
    <x v="4"/>
    <m/>
    <m/>
    <x v="4"/>
    <m/>
    <m/>
    <x v="0"/>
    <m/>
    <m/>
    <x v="0"/>
    <m/>
    <m/>
    <x v="0"/>
    <m/>
    <m/>
    <x v="0"/>
    <m/>
    <m/>
    <s v="Teleconferencing;"/>
    <m/>
    <m/>
    <s v="None;"/>
    <m/>
    <m/>
    <m/>
    <m/>
    <m/>
    <m/>
    <m/>
    <s v="Agree"/>
    <m/>
    <m/>
    <s v="Agree"/>
    <m/>
    <m/>
    <s v="Undecided"/>
    <m/>
    <m/>
    <s v="Agree"/>
    <m/>
    <m/>
    <s v="Undecided"/>
    <m/>
    <m/>
    <s v="Agree"/>
    <m/>
    <m/>
    <s v="Agree"/>
    <m/>
    <m/>
    <s v="35-44 years old"/>
    <m/>
    <m/>
    <s v="Master’s degree"/>
    <m/>
    <m/>
    <x v="2"/>
    <m/>
    <m/>
    <x v="0"/>
    <m/>
    <m/>
    <s v="Other"/>
    <m/>
    <m/>
    <m/>
  </r>
  <r>
    <n v="136"/>
    <d v="2020-04-13T09:10:45"/>
    <d v="2020-04-13T09:23:46"/>
    <s v="anonymous"/>
    <m/>
    <m/>
    <m/>
    <m/>
    <s v="No"/>
    <m/>
    <m/>
    <s v="Yes"/>
    <m/>
    <m/>
    <m/>
    <m/>
    <m/>
    <s v="Laptop;"/>
    <m/>
    <m/>
    <s v="No"/>
    <m/>
    <m/>
    <s v="Corporate assets"/>
    <m/>
    <m/>
    <x v="3"/>
    <m/>
    <m/>
    <x v="5"/>
    <m/>
    <m/>
    <x v="4"/>
    <m/>
    <m/>
    <x v="0"/>
    <m/>
    <m/>
    <x v="0"/>
    <m/>
    <m/>
    <x v="0"/>
    <m/>
    <m/>
    <x v="0"/>
    <m/>
    <m/>
    <s v="Real-time document co-authoring;Project/Workflow/Task management;Scheduling;Real-time chatting;Teleconferencing;"/>
    <m/>
    <m/>
    <s v="None;"/>
    <m/>
    <m/>
    <m/>
    <m/>
    <m/>
    <m/>
    <m/>
    <s v="Undecided"/>
    <m/>
    <m/>
    <s v="Agree"/>
    <m/>
    <m/>
    <s v="Undecided"/>
    <m/>
    <m/>
    <s v="Strongly agree"/>
    <m/>
    <m/>
    <s v="Strongly agree"/>
    <m/>
    <m/>
    <s v="Strongly agree"/>
    <m/>
    <m/>
    <s v="Agree"/>
    <m/>
    <m/>
    <s v="25-34 years old"/>
    <m/>
    <m/>
    <s v="Master’s degree"/>
    <m/>
    <m/>
    <x v="3"/>
    <m/>
    <m/>
    <x v="0"/>
    <m/>
    <m/>
    <s v="Other"/>
    <m/>
    <m/>
    <m/>
  </r>
  <r>
    <n v="137"/>
    <d v="2020-04-13T09:33:38"/>
    <d v="2020-04-13T09:37:07"/>
    <s v="anonymous"/>
    <m/>
    <m/>
    <m/>
    <m/>
    <s v="Yes"/>
    <m/>
    <m/>
    <s v="Yes"/>
    <m/>
    <m/>
    <m/>
    <m/>
    <m/>
    <s v="Desktop;"/>
    <m/>
    <m/>
    <s v="No"/>
    <m/>
    <m/>
    <s v="Corporate assets"/>
    <m/>
    <m/>
    <x v="3"/>
    <m/>
    <m/>
    <x v="25"/>
    <m/>
    <m/>
    <x v="4"/>
    <m/>
    <m/>
    <x v="0"/>
    <m/>
    <m/>
    <x v="0"/>
    <m/>
    <m/>
    <x v="0"/>
    <m/>
    <m/>
    <x v="0"/>
    <m/>
    <m/>
    <s v="Document management;Real-time document co-authoring;Scheduling;Real-time chatting;Teleconferencing;"/>
    <m/>
    <m/>
    <s v="None;"/>
    <m/>
    <m/>
    <m/>
    <m/>
    <m/>
    <m/>
    <m/>
    <s v="Strongly agree"/>
    <m/>
    <m/>
    <s v="Strongly agree"/>
    <m/>
    <m/>
    <s v="Strongly agree"/>
    <m/>
    <m/>
    <s v="Strongly agree"/>
    <m/>
    <m/>
    <s v="Agree"/>
    <m/>
    <m/>
    <s v="Strongly agree"/>
    <m/>
    <m/>
    <s v="Strongly agree"/>
    <m/>
    <m/>
    <s v="35-44 years old"/>
    <m/>
    <m/>
    <s v="Master’s degree"/>
    <m/>
    <m/>
    <x v="7"/>
    <m/>
    <m/>
    <x v="0"/>
    <m/>
    <m/>
    <s v="IT professional"/>
    <m/>
    <m/>
    <m/>
  </r>
  <r>
    <n v="138"/>
    <d v="2020-04-13T09:04:38"/>
    <d v="2020-04-13T09:46:21"/>
    <s v="anonymous"/>
    <m/>
    <m/>
    <m/>
    <m/>
    <s v="Yes"/>
    <m/>
    <m/>
    <s v="No"/>
    <m/>
    <m/>
    <m/>
    <m/>
    <m/>
    <s v="Desktop;"/>
    <m/>
    <m/>
    <s v="No"/>
    <m/>
    <m/>
    <s v="Corporate assets"/>
    <m/>
    <m/>
    <x v="3"/>
    <m/>
    <m/>
    <x v="6"/>
    <m/>
    <m/>
    <x v="4"/>
    <m/>
    <m/>
    <x v="0"/>
    <m/>
    <m/>
    <x v="0"/>
    <m/>
    <m/>
    <x v="0"/>
    <m/>
    <m/>
    <x v="0"/>
    <m/>
    <m/>
    <s v="Real-time chatting;Teleconferencing;"/>
    <m/>
    <m/>
    <s v="None;"/>
    <m/>
    <m/>
    <m/>
    <m/>
    <m/>
    <m/>
    <m/>
    <s v="Agree"/>
    <m/>
    <m/>
    <s v="Agree"/>
    <m/>
    <m/>
    <s v="Agree"/>
    <m/>
    <m/>
    <s v="Strongly agree"/>
    <m/>
    <m/>
    <s v="Strongly agree"/>
    <m/>
    <m/>
    <s v="Strongly agree"/>
    <m/>
    <m/>
    <s v="Strongly agree"/>
    <m/>
    <m/>
    <s v="25-34 years old"/>
    <m/>
    <m/>
    <s v="Master’s degree"/>
    <m/>
    <m/>
    <x v="5"/>
    <m/>
    <m/>
    <x v="11"/>
    <m/>
    <m/>
    <s v="Other"/>
    <m/>
    <m/>
    <m/>
  </r>
  <r>
    <n v="139"/>
    <d v="2020-04-13T09:52:36"/>
    <d v="2020-04-13T09:58:56"/>
    <s v="anonymous"/>
    <m/>
    <m/>
    <m/>
    <m/>
    <s v="Yes"/>
    <m/>
    <m/>
    <s v="Yes"/>
    <m/>
    <m/>
    <m/>
    <m/>
    <m/>
    <s v="Laptop;"/>
    <m/>
    <m/>
    <s v="No"/>
    <m/>
    <m/>
    <s v="Corporate assets"/>
    <m/>
    <m/>
    <x v="0"/>
    <m/>
    <m/>
    <x v="5"/>
    <m/>
    <m/>
    <x v="4"/>
    <m/>
    <m/>
    <x v="0"/>
    <m/>
    <m/>
    <x v="0"/>
    <m/>
    <m/>
    <x v="0"/>
    <m/>
    <m/>
    <x v="1"/>
    <m/>
    <m/>
    <m/>
    <m/>
    <m/>
    <s v="None;"/>
    <m/>
    <m/>
    <m/>
    <m/>
    <m/>
    <m/>
    <m/>
    <s v="Undecided"/>
    <m/>
    <m/>
    <s v="Undecided"/>
    <m/>
    <m/>
    <s v="Disagree"/>
    <m/>
    <m/>
    <s v="Agree"/>
    <m/>
    <m/>
    <s v="Agree"/>
    <m/>
    <m/>
    <s v="Agree"/>
    <m/>
    <m/>
    <s v="Agree"/>
    <m/>
    <m/>
    <s v="45-54 years old"/>
    <m/>
    <m/>
    <s v="Some college credit, no degree"/>
    <m/>
    <m/>
    <x v="3"/>
    <m/>
    <m/>
    <x v="0"/>
    <m/>
    <m/>
    <s v="IT professional"/>
    <m/>
    <m/>
    <m/>
  </r>
  <r>
    <n v="140"/>
    <d v="2020-04-13T10:29:16"/>
    <d v="2020-04-13T10:33:53"/>
    <s v="anonymous"/>
    <m/>
    <m/>
    <m/>
    <m/>
    <s v="No"/>
    <m/>
    <m/>
    <s v="No"/>
    <m/>
    <m/>
    <m/>
    <m/>
    <m/>
    <s v="Desktop;Smartphone;"/>
    <m/>
    <m/>
    <s v="Yes"/>
    <m/>
    <m/>
    <s v="Personal assets"/>
    <m/>
    <m/>
    <x v="2"/>
    <m/>
    <m/>
    <x v="0"/>
    <m/>
    <m/>
    <x v="5"/>
    <m/>
    <m/>
    <x v="0"/>
    <m/>
    <m/>
    <x v="0"/>
    <m/>
    <m/>
    <x v="0"/>
    <m/>
    <m/>
    <x v="1"/>
    <m/>
    <m/>
    <m/>
    <m/>
    <m/>
    <s v="None;"/>
    <m/>
    <m/>
    <s v="None"/>
    <m/>
    <m/>
    <m/>
    <m/>
    <s v="Agree"/>
    <m/>
    <m/>
    <s v="Undecided"/>
    <m/>
    <m/>
    <s v="Agree"/>
    <m/>
    <m/>
    <s v="Agree"/>
    <m/>
    <m/>
    <s v="Disagree"/>
    <m/>
    <m/>
    <s v="Agree"/>
    <m/>
    <m/>
    <s v="Agree"/>
    <m/>
    <m/>
    <s v="35-44 years old"/>
    <m/>
    <m/>
    <s v="Master’s degree"/>
    <m/>
    <m/>
    <x v="3"/>
    <m/>
    <m/>
    <x v="0"/>
    <m/>
    <m/>
    <s v="Researcher"/>
    <m/>
    <m/>
    <m/>
  </r>
  <r>
    <n v="141"/>
    <d v="2020-04-13T11:31:43"/>
    <d v="2020-04-13T11:41:31"/>
    <s v="anonymous"/>
    <m/>
    <m/>
    <m/>
    <m/>
    <s v="No"/>
    <m/>
    <m/>
    <s v="No"/>
    <m/>
    <m/>
    <m/>
    <m/>
    <m/>
    <s v="Laptop;Smartphone;"/>
    <m/>
    <m/>
    <s v="No"/>
    <m/>
    <m/>
    <s v="Corporate assets"/>
    <m/>
    <m/>
    <x v="3"/>
    <m/>
    <m/>
    <x v="3"/>
    <m/>
    <m/>
    <x v="4"/>
    <m/>
    <m/>
    <x v="0"/>
    <m/>
    <m/>
    <x v="0"/>
    <m/>
    <m/>
    <x v="0"/>
    <m/>
    <m/>
    <x v="0"/>
    <m/>
    <m/>
    <s v="Project/Workflow/Task management;Real-time chatting;Teleconferencing;"/>
    <m/>
    <m/>
    <s v="None;"/>
    <m/>
    <m/>
    <m/>
    <m/>
    <m/>
    <m/>
    <m/>
    <s v="Disagree"/>
    <m/>
    <m/>
    <s v="Disagree"/>
    <m/>
    <m/>
    <s v="Disagree"/>
    <m/>
    <m/>
    <s v="Agree"/>
    <m/>
    <m/>
    <s v="Agree"/>
    <m/>
    <m/>
    <s v="Undecided"/>
    <m/>
    <m/>
    <s v="Agree"/>
    <m/>
    <m/>
    <s v="35-44 years old"/>
    <m/>
    <m/>
    <s v="Bachelor’s degree"/>
    <m/>
    <m/>
    <x v="3"/>
    <m/>
    <m/>
    <x v="0"/>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r>
  <r>
    <n v="142"/>
    <d v="2020-04-13T11:40:03"/>
    <d v="2020-04-13T11:42:11"/>
    <s v="anonymous"/>
    <m/>
    <m/>
    <m/>
    <m/>
    <s v="Yes"/>
    <m/>
    <m/>
    <s v="No"/>
    <m/>
    <m/>
    <m/>
    <m/>
    <m/>
    <s v="Laptop;"/>
    <m/>
    <m/>
    <s v="No"/>
    <m/>
    <m/>
    <s v="Corporate assets"/>
    <m/>
    <m/>
    <x v="1"/>
    <m/>
    <m/>
    <x v="29"/>
    <m/>
    <m/>
    <x v="5"/>
    <m/>
    <m/>
    <x v="0"/>
    <m/>
    <m/>
    <x v="0"/>
    <m/>
    <m/>
    <x v="0"/>
    <m/>
    <m/>
    <x v="1"/>
    <m/>
    <m/>
    <m/>
    <m/>
    <m/>
    <s v="None;"/>
    <m/>
    <m/>
    <m/>
    <m/>
    <m/>
    <m/>
    <m/>
    <s v="Agree"/>
    <m/>
    <m/>
    <s v="Strongly agree"/>
    <m/>
    <m/>
    <s v="Undecided"/>
    <m/>
    <m/>
    <s v="Agree"/>
    <m/>
    <m/>
    <s v="Agree"/>
    <m/>
    <m/>
    <s v="Strongly agree"/>
    <m/>
    <m/>
    <s v="Strongly agree"/>
    <m/>
    <m/>
    <s v="25-34 years old"/>
    <m/>
    <m/>
    <s v="Master’s degree"/>
    <m/>
    <m/>
    <x v="7"/>
    <m/>
    <m/>
    <x v="0"/>
    <m/>
    <m/>
    <s v="Manager"/>
    <m/>
    <m/>
    <m/>
  </r>
  <r>
    <n v="143"/>
    <d v="2020-04-13T11:53:10"/>
    <d v="2020-04-13T11:57:36"/>
    <s v="anonymous"/>
    <m/>
    <m/>
    <m/>
    <m/>
    <s v="Yes"/>
    <m/>
    <m/>
    <s v="Yes"/>
    <m/>
    <m/>
    <s v="VPN_x000a_"/>
    <m/>
    <m/>
    <s v="Laptop;"/>
    <m/>
    <m/>
    <s v="No"/>
    <m/>
    <m/>
    <s v="Corporate assets"/>
    <m/>
    <m/>
    <x v="1"/>
    <m/>
    <m/>
    <x v="6"/>
    <m/>
    <m/>
    <x v="4"/>
    <m/>
    <m/>
    <x v="0"/>
    <m/>
    <m/>
    <x v="0"/>
    <m/>
    <m/>
    <x v="0"/>
    <m/>
    <m/>
    <x v="0"/>
    <m/>
    <m/>
    <s v="Document management;Real-time document co-authoring;Project/Workflow/Task management;Scheduling;Real-time chatting;Teleconferencing;"/>
    <m/>
    <m/>
    <s v="None;"/>
    <m/>
    <m/>
    <m/>
    <m/>
    <m/>
    <m/>
    <m/>
    <s v="Undecided"/>
    <m/>
    <m/>
    <s v="Agree"/>
    <m/>
    <m/>
    <s v="Disagree"/>
    <m/>
    <m/>
    <s v="Strongly agree"/>
    <m/>
    <m/>
    <s v="Agree"/>
    <m/>
    <m/>
    <s v="Agree"/>
    <m/>
    <m/>
    <s v="Strongly agree"/>
    <m/>
    <m/>
    <s v="35-44 years old"/>
    <m/>
    <m/>
    <s v="Doctorate degree"/>
    <m/>
    <m/>
    <x v="3"/>
    <m/>
    <m/>
    <x v="0"/>
    <m/>
    <m/>
    <s v="IT professional"/>
    <m/>
    <m/>
    <m/>
  </r>
  <r>
    <n v="144"/>
    <d v="2020-04-13T11:58:15"/>
    <d v="2020-04-13T12:11:56"/>
    <s v="anonymous"/>
    <m/>
    <m/>
    <m/>
    <m/>
    <s v="Yes"/>
    <m/>
    <m/>
    <s v="No"/>
    <m/>
    <m/>
    <m/>
    <m/>
    <m/>
    <s v="Laptop;"/>
    <m/>
    <m/>
    <s v="No"/>
    <m/>
    <m/>
    <s v="Corporate assets"/>
    <m/>
    <m/>
    <x v="1"/>
    <m/>
    <m/>
    <x v="1"/>
    <m/>
    <m/>
    <x v="5"/>
    <m/>
    <m/>
    <x v="0"/>
    <m/>
    <m/>
    <x v="0"/>
    <m/>
    <m/>
    <x v="0"/>
    <m/>
    <m/>
    <x v="0"/>
    <m/>
    <m/>
    <s v="Document management;Real-time document co-authoring;Project/Workflow/Task management;Scheduling;Real-time chatting;Teleconferencing;"/>
    <m/>
    <m/>
    <s v="None;"/>
    <m/>
    <m/>
    <m/>
    <m/>
    <m/>
    <m/>
    <m/>
    <s v="Agree"/>
    <m/>
    <m/>
    <s v="Strongly agree"/>
    <m/>
    <m/>
    <s v="Disagree"/>
    <m/>
    <m/>
    <s v="Agree"/>
    <m/>
    <m/>
    <s v="Undecided"/>
    <m/>
    <m/>
    <s v="Agree"/>
    <m/>
    <m/>
    <s v="Agree"/>
    <m/>
    <m/>
    <s v="35-44 years old"/>
    <m/>
    <m/>
    <s v="Doctorate degree"/>
    <m/>
    <m/>
    <x v="3"/>
    <m/>
    <m/>
    <x v="0"/>
    <m/>
    <m/>
    <s v="Manager"/>
    <m/>
    <m/>
    <m/>
  </r>
  <r>
    <n v="145"/>
    <d v="2020-04-13T12:37:56"/>
    <d v="2020-04-13T12:40:02"/>
    <s v="anonymous"/>
    <m/>
    <m/>
    <m/>
    <m/>
    <s v="Yes"/>
    <m/>
    <m/>
    <s v="No"/>
    <m/>
    <m/>
    <m/>
    <m/>
    <m/>
    <s v="Laptop;"/>
    <m/>
    <m/>
    <s v="No"/>
    <m/>
    <m/>
    <s v="Corporate assets"/>
    <m/>
    <m/>
    <x v="1"/>
    <m/>
    <m/>
    <x v="5"/>
    <m/>
    <m/>
    <x v="6"/>
    <m/>
    <m/>
    <x v="0"/>
    <m/>
    <m/>
    <x v="0"/>
    <m/>
    <m/>
    <x v="0"/>
    <m/>
    <m/>
    <x v="1"/>
    <m/>
    <m/>
    <m/>
    <m/>
    <m/>
    <s v="None;"/>
    <m/>
    <m/>
    <m/>
    <m/>
    <m/>
    <m/>
    <m/>
    <s v="Disagree"/>
    <m/>
    <m/>
    <s v="Strongly disagree"/>
    <m/>
    <m/>
    <s v="Agree"/>
    <m/>
    <m/>
    <s v="Agree"/>
    <m/>
    <m/>
    <s v="Agree"/>
    <m/>
    <m/>
    <s v="Undecided"/>
    <m/>
    <m/>
    <s v="Agree"/>
    <m/>
    <m/>
    <s v="35-44 years old"/>
    <m/>
    <m/>
    <s v="Doctorate degree"/>
    <m/>
    <m/>
    <x v="3"/>
    <m/>
    <m/>
    <x v="0"/>
    <m/>
    <m/>
    <s v="Researcher"/>
    <m/>
    <m/>
    <m/>
  </r>
  <r>
    <n v="146"/>
    <d v="2020-04-13T12:39:07"/>
    <d v="2020-04-13T12:44:53"/>
    <s v="anonymous"/>
    <m/>
    <m/>
    <m/>
    <m/>
    <s v="Yes"/>
    <m/>
    <m/>
    <s v="No"/>
    <m/>
    <m/>
    <m/>
    <m/>
    <m/>
    <s v="Laptop;"/>
    <m/>
    <m/>
    <s v="No"/>
    <m/>
    <m/>
    <s v="Corporate assets"/>
    <m/>
    <m/>
    <x v="0"/>
    <m/>
    <m/>
    <x v="1"/>
    <m/>
    <m/>
    <x v="4"/>
    <m/>
    <m/>
    <x v="0"/>
    <m/>
    <m/>
    <x v="0"/>
    <m/>
    <m/>
    <x v="0"/>
    <m/>
    <m/>
    <x v="0"/>
    <m/>
    <m/>
    <s v="Document management;Real-time document co-authoring;Project/Workflow/Task management;Scheduling;Real-time chatting;Teleconferencing;"/>
    <m/>
    <m/>
    <s v="None;"/>
    <m/>
    <m/>
    <m/>
    <m/>
    <m/>
    <m/>
    <m/>
    <s v="Disagree"/>
    <m/>
    <m/>
    <s v="Agree"/>
    <m/>
    <m/>
    <s v="Strongly agree"/>
    <m/>
    <m/>
    <s v="Strongly agree"/>
    <m/>
    <m/>
    <s v="Agree"/>
    <m/>
    <m/>
    <s v="Strongly agree"/>
    <m/>
    <m/>
    <s v="Strongly agree"/>
    <m/>
    <m/>
    <s v="25-34 years old"/>
    <m/>
    <m/>
    <s v="Master’s degree"/>
    <m/>
    <m/>
    <x v="0"/>
    <m/>
    <m/>
    <x v="0"/>
    <m/>
    <m/>
    <s v="Researcher"/>
    <m/>
    <m/>
    <m/>
  </r>
  <r>
    <n v="147"/>
    <d v="2020-04-13T13:23:39"/>
    <d v="2020-04-13T13:25:43"/>
    <s v="anonymous"/>
    <m/>
    <m/>
    <m/>
    <m/>
    <s v="Yes"/>
    <m/>
    <m/>
    <s v="No"/>
    <m/>
    <m/>
    <m/>
    <m/>
    <m/>
    <s v="Laptop;"/>
    <m/>
    <m/>
    <s v="No"/>
    <m/>
    <m/>
    <s v="Personal assets"/>
    <m/>
    <m/>
    <x v="2"/>
    <m/>
    <m/>
    <x v="1"/>
    <m/>
    <m/>
    <x v="4"/>
    <m/>
    <m/>
    <x v="0"/>
    <m/>
    <m/>
    <x v="0"/>
    <m/>
    <m/>
    <x v="0"/>
    <m/>
    <m/>
    <x v="1"/>
    <m/>
    <m/>
    <m/>
    <m/>
    <m/>
    <s v="None;"/>
    <m/>
    <m/>
    <m/>
    <m/>
    <m/>
    <m/>
    <m/>
    <s v="Agree"/>
    <m/>
    <m/>
    <s v="Undecided"/>
    <m/>
    <m/>
    <s v="Disagree"/>
    <m/>
    <m/>
    <s v="Strongly agree"/>
    <m/>
    <m/>
    <s v="Strongly agree"/>
    <m/>
    <m/>
    <s v="Strongly agree"/>
    <m/>
    <m/>
    <s v="Strongly agree"/>
    <m/>
    <m/>
    <s v="45-54 years old"/>
    <m/>
    <m/>
    <s v="Master’s degree"/>
    <m/>
    <m/>
    <x v="6"/>
    <m/>
    <m/>
    <x v="0"/>
    <m/>
    <m/>
    <s v="IT professional"/>
    <m/>
    <m/>
    <m/>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x v="3"/>
    <m/>
    <m/>
    <x v="22"/>
    <m/>
    <m/>
    <x v="4"/>
    <m/>
    <m/>
    <x v="0"/>
    <m/>
    <m/>
    <x v="0"/>
    <m/>
    <m/>
    <x v="0"/>
    <m/>
    <m/>
    <x v="0"/>
    <m/>
    <m/>
    <s v="Document management;Real-time document co-authoring;Project/Workflow/Task management;Scheduling;Real-time chatting;Teleconferencing;"/>
    <m/>
    <m/>
    <s v="None;"/>
    <m/>
    <m/>
    <m/>
    <m/>
    <m/>
    <m/>
    <m/>
    <s v="Agree"/>
    <m/>
    <m/>
    <s v="Undecided"/>
    <m/>
    <m/>
    <s v="Agree"/>
    <m/>
    <m/>
    <s v="Agree"/>
    <m/>
    <m/>
    <s v="Strongly agree"/>
    <m/>
    <m/>
    <s v="Strongly agree"/>
    <m/>
    <m/>
    <s v="Strongly agree"/>
    <m/>
    <m/>
    <s v="35-44 years old"/>
    <m/>
    <m/>
    <s v="Bachelor’s degree"/>
    <m/>
    <m/>
    <x v="0"/>
    <m/>
    <m/>
    <x v="0"/>
    <m/>
    <m/>
    <s v="IT professional"/>
    <m/>
    <m/>
    <m/>
  </r>
  <r>
    <n v="149"/>
    <d v="2020-04-13T14:53:45"/>
    <d v="2020-04-13T14:56:09"/>
    <s v="anonymous"/>
    <m/>
    <m/>
    <m/>
    <m/>
    <s v="Yes"/>
    <m/>
    <m/>
    <s v="No"/>
    <m/>
    <m/>
    <m/>
    <m/>
    <m/>
    <s v="Laptop;"/>
    <m/>
    <m/>
    <s v="No"/>
    <m/>
    <m/>
    <s v="Personal assets"/>
    <m/>
    <m/>
    <x v="2"/>
    <m/>
    <m/>
    <x v="22"/>
    <m/>
    <m/>
    <x v="5"/>
    <m/>
    <m/>
    <x v="0"/>
    <m/>
    <m/>
    <x v="0"/>
    <m/>
    <m/>
    <x v="0"/>
    <m/>
    <m/>
    <x v="0"/>
    <m/>
    <m/>
    <s v="Document management;Real-time document co-authoring;Project/Workflow/Task management;Scheduling;Real-time chatting;Teleconferencing;"/>
    <m/>
    <m/>
    <s v="None;"/>
    <m/>
    <m/>
    <m/>
    <m/>
    <m/>
    <m/>
    <m/>
    <s v="Undecided"/>
    <m/>
    <m/>
    <s v="Disagree"/>
    <m/>
    <m/>
    <s v="Disagree"/>
    <m/>
    <m/>
    <s v="Agree"/>
    <m/>
    <m/>
    <s v="Agree"/>
    <m/>
    <m/>
    <s v="Strongly agree"/>
    <m/>
    <m/>
    <s v="Strongly agree"/>
    <m/>
    <m/>
    <s v="35-44 years old"/>
    <m/>
    <m/>
    <s v="Bachelor’s degree"/>
    <m/>
    <m/>
    <x v="3"/>
    <m/>
    <m/>
    <x v="0"/>
    <m/>
    <m/>
    <s v="Manager"/>
    <m/>
    <m/>
    <m/>
  </r>
  <r>
    <n v="150"/>
    <d v="2020-04-13T14:53:48"/>
    <d v="2020-04-13T15:04:22"/>
    <s v="anonymous"/>
    <m/>
    <m/>
    <m/>
    <m/>
    <s v="Yes"/>
    <m/>
    <m/>
    <s v="No"/>
    <m/>
    <m/>
    <m/>
    <m/>
    <m/>
    <s v="Laptop;"/>
    <m/>
    <m/>
    <s v="No"/>
    <m/>
    <m/>
    <s v="Corporate assets"/>
    <m/>
    <m/>
    <x v="1"/>
    <m/>
    <m/>
    <x v="5"/>
    <m/>
    <m/>
    <x v="3"/>
    <m/>
    <m/>
    <x v="0"/>
    <m/>
    <m/>
    <x v="0"/>
    <m/>
    <m/>
    <x v="0"/>
    <m/>
    <m/>
    <x v="0"/>
    <m/>
    <m/>
    <s v="Real-time chatting;Teleconferencing;"/>
    <m/>
    <m/>
    <s v="None;"/>
    <m/>
    <m/>
    <m/>
    <m/>
    <m/>
    <m/>
    <m/>
    <s v="Disagree"/>
    <m/>
    <m/>
    <s v="Undecided"/>
    <m/>
    <m/>
    <s v="Disagree"/>
    <m/>
    <m/>
    <s v="Agree"/>
    <m/>
    <m/>
    <s v="Agree"/>
    <m/>
    <m/>
    <s v="Agree"/>
    <m/>
    <m/>
    <s v="Agree"/>
    <m/>
    <m/>
    <s v="25-34 years old"/>
    <m/>
    <m/>
    <s v="Bachelor’s degree"/>
    <m/>
    <m/>
    <x v="3"/>
    <m/>
    <m/>
    <x v="0"/>
    <m/>
    <m/>
    <s v="IT professional"/>
    <m/>
    <m/>
    <m/>
  </r>
  <r>
    <n v="151"/>
    <d v="2020-04-13T15:06:32"/>
    <d v="2020-04-13T15:09:47"/>
    <s v="anonymous"/>
    <m/>
    <m/>
    <m/>
    <m/>
    <s v="Yes"/>
    <m/>
    <m/>
    <s v="No"/>
    <m/>
    <m/>
    <m/>
    <m/>
    <m/>
    <s v="Laptop;"/>
    <m/>
    <m/>
    <s v="No"/>
    <m/>
    <m/>
    <s v="Corporate assets"/>
    <m/>
    <m/>
    <x v="0"/>
    <m/>
    <m/>
    <x v="6"/>
    <m/>
    <m/>
    <x v="3"/>
    <m/>
    <m/>
    <x v="0"/>
    <m/>
    <m/>
    <x v="0"/>
    <m/>
    <m/>
    <x v="0"/>
    <m/>
    <m/>
    <x v="0"/>
    <m/>
    <m/>
    <s v="Document management;Real-time document co-authoring;Project/Workflow/Task management;Scheduling;Real-time chatting;Teleconferencing;"/>
    <m/>
    <m/>
    <s v="None;"/>
    <m/>
    <m/>
    <m/>
    <m/>
    <m/>
    <m/>
    <m/>
    <s v="Disagree"/>
    <m/>
    <m/>
    <s v="Undecided"/>
    <m/>
    <m/>
    <s v="Strongly disagree"/>
    <m/>
    <m/>
    <s v="Strongly agree"/>
    <m/>
    <m/>
    <s v="Strongly agree"/>
    <m/>
    <m/>
    <s v="Strongly agree"/>
    <m/>
    <m/>
    <s v="Strongly agree"/>
    <m/>
    <m/>
    <s v="25-34 years old"/>
    <m/>
    <m/>
    <s v="Master’s degree"/>
    <m/>
    <m/>
    <x v="3"/>
    <m/>
    <m/>
    <x v="0"/>
    <m/>
    <m/>
    <s v="IT professional"/>
    <m/>
    <m/>
    <m/>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x v="3"/>
    <m/>
    <m/>
    <x v="22"/>
    <m/>
    <m/>
    <x v="7"/>
    <m/>
    <m/>
    <x v="0"/>
    <m/>
    <m/>
    <x v="0"/>
    <m/>
    <m/>
    <x v="0"/>
    <m/>
    <m/>
    <x v="0"/>
    <m/>
    <m/>
    <s v="Document management;Real-time document co-authoring;Project/Workflow/Task management;Scheduling;Real-time chatting;Teleconferencing;"/>
    <m/>
    <m/>
    <s v="None;"/>
    <m/>
    <m/>
    <m/>
    <m/>
    <m/>
    <m/>
    <m/>
    <s v="Strongly disagree"/>
    <m/>
    <m/>
    <s v="Undecided"/>
    <m/>
    <m/>
    <s v="Agree"/>
    <m/>
    <m/>
    <s v="Strongly agree"/>
    <m/>
    <m/>
    <s v="Strongly agree"/>
    <m/>
    <m/>
    <s v="Strongly agree"/>
    <m/>
    <m/>
    <s v="Strongly agree"/>
    <m/>
    <m/>
    <s v="35-44 years old"/>
    <m/>
    <m/>
    <s v="Doctorate degree"/>
    <m/>
    <m/>
    <x v="3"/>
    <m/>
    <m/>
    <x v="0"/>
    <m/>
    <m/>
    <s v="IT professional"/>
    <m/>
    <m/>
    <m/>
  </r>
  <r>
    <n v="153"/>
    <d v="2020-04-13T15:17:41"/>
    <d v="2020-04-13T15:30:40"/>
    <s v="anonymous"/>
    <m/>
    <m/>
    <m/>
    <m/>
    <s v="No"/>
    <m/>
    <m/>
    <s v="Yes"/>
    <m/>
    <m/>
    <s v="Avoid public Wi-Fi; Keep Work Data on Work Computers; update software daily"/>
    <m/>
    <m/>
    <s v="Desktop;"/>
    <m/>
    <m/>
    <s v="No"/>
    <m/>
    <m/>
    <s v="Corporate assets"/>
    <m/>
    <m/>
    <x v="3"/>
    <m/>
    <m/>
    <x v="22"/>
    <m/>
    <m/>
    <x v="7"/>
    <m/>
    <m/>
    <x v="0"/>
    <m/>
    <m/>
    <x v="0"/>
    <m/>
    <m/>
    <x v="0"/>
    <m/>
    <m/>
    <x v="0"/>
    <m/>
    <m/>
    <s v="Document management;Real-time document co-authoring;Project/Workflow/Task management;Scheduling;Real-time chatting;Teleconferencing;"/>
    <m/>
    <m/>
    <s v="None;"/>
    <m/>
    <m/>
    <m/>
    <m/>
    <m/>
    <m/>
    <m/>
    <s v="Strongly disagree"/>
    <m/>
    <m/>
    <s v="Undecided"/>
    <m/>
    <m/>
    <s v="Strongly agree"/>
    <m/>
    <m/>
    <s v="Strongly agree"/>
    <m/>
    <m/>
    <s v="Strongly agree"/>
    <m/>
    <m/>
    <s v="Strongly agree"/>
    <m/>
    <m/>
    <s v="Strongly agree"/>
    <m/>
    <m/>
    <s v="45-54 years old"/>
    <m/>
    <m/>
    <s v="Master’s degree"/>
    <m/>
    <m/>
    <x v="2"/>
    <m/>
    <m/>
    <x v="0"/>
    <m/>
    <m/>
    <s v="Researcher"/>
    <m/>
    <m/>
    <m/>
  </r>
  <r>
    <n v="154"/>
    <d v="2020-04-13T15:21:40"/>
    <d v="2020-04-13T15:30:41"/>
    <s v="anonymous"/>
    <m/>
    <m/>
    <m/>
    <m/>
    <s v="No"/>
    <m/>
    <m/>
    <s v="Yes"/>
    <m/>
    <m/>
    <s v="Avoid public Wi-Fi; Keep Work Data on Work Computers; update software daily"/>
    <m/>
    <m/>
    <s v="Laptop;"/>
    <m/>
    <m/>
    <s v="No"/>
    <m/>
    <m/>
    <s v="Corporate assets"/>
    <m/>
    <m/>
    <x v="3"/>
    <m/>
    <m/>
    <x v="22"/>
    <m/>
    <m/>
    <x v="7"/>
    <m/>
    <m/>
    <x v="0"/>
    <m/>
    <m/>
    <x v="0"/>
    <m/>
    <m/>
    <x v="0"/>
    <m/>
    <m/>
    <x v="0"/>
    <m/>
    <m/>
    <s v="Document management;Real-time document co-authoring;Project/Workflow/Task management;Scheduling;Real-time chatting;Teleconferencing;"/>
    <m/>
    <m/>
    <s v="None;"/>
    <m/>
    <m/>
    <m/>
    <m/>
    <m/>
    <m/>
    <m/>
    <s v="Strongly disagree"/>
    <m/>
    <m/>
    <s v="Disagree"/>
    <m/>
    <m/>
    <s v="Strongly agree"/>
    <m/>
    <m/>
    <s v="Strongly agree"/>
    <m/>
    <m/>
    <s v="Strongly agree"/>
    <m/>
    <m/>
    <s v="Strongly agree"/>
    <m/>
    <m/>
    <s v="Strongly agree"/>
    <m/>
    <m/>
    <s v="35-44 years old"/>
    <m/>
    <m/>
    <s v="Master’s degree"/>
    <m/>
    <m/>
    <x v="2"/>
    <m/>
    <m/>
    <x v="0"/>
    <m/>
    <m/>
    <s v="Researcher"/>
    <m/>
    <m/>
    <m/>
  </r>
  <r>
    <n v="155"/>
    <d v="2020-04-13T15:31:26"/>
    <d v="2020-04-13T15:35:08"/>
    <s v="anonymous"/>
    <m/>
    <m/>
    <m/>
    <m/>
    <s v="No"/>
    <m/>
    <m/>
    <s v="Yes"/>
    <m/>
    <m/>
    <m/>
    <m/>
    <m/>
    <s v="Desktop;"/>
    <m/>
    <m/>
    <s v="No"/>
    <m/>
    <m/>
    <s v="Corporate assets"/>
    <m/>
    <m/>
    <x v="3"/>
    <m/>
    <m/>
    <x v="22"/>
    <m/>
    <m/>
    <x v="7"/>
    <m/>
    <m/>
    <x v="0"/>
    <m/>
    <m/>
    <x v="0"/>
    <m/>
    <m/>
    <x v="0"/>
    <m/>
    <m/>
    <x v="0"/>
    <m/>
    <m/>
    <s v="Document management;Project/Workflow/Task management;Scheduling;Real-time chatting;Teleconferencing;"/>
    <m/>
    <m/>
    <s v="None;"/>
    <m/>
    <m/>
    <m/>
    <m/>
    <m/>
    <m/>
    <m/>
    <s v="Disagree"/>
    <m/>
    <m/>
    <s v="Disagree"/>
    <m/>
    <m/>
    <s v="Strongly agree"/>
    <m/>
    <m/>
    <s v="Strongly agree"/>
    <m/>
    <m/>
    <s v="Strongly agree"/>
    <m/>
    <m/>
    <s v="Strongly agree"/>
    <m/>
    <m/>
    <s v="Strongly agree"/>
    <m/>
    <m/>
    <s v="35-44 years old"/>
    <m/>
    <m/>
    <s v="Master’s degree"/>
    <m/>
    <m/>
    <x v="3"/>
    <m/>
    <m/>
    <x v="0"/>
    <m/>
    <m/>
    <s v="Other"/>
    <m/>
    <m/>
    <m/>
  </r>
  <r>
    <n v="156"/>
    <d v="2020-04-13T15:31:16"/>
    <d v="2020-04-13T15:35:08"/>
    <s v="anonymous"/>
    <m/>
    <m/>
    <m/>
    <m/>
    <s v="No"/>
    <m/>
    <m/>
    <s v="Yes"/>
    <m/>
    <m/>
    <m/>
    <m/>
    <m/>
    <s v="Laptop;"/>
    <m/>
    <m/>
    <s v="No"/>
    <m/>
    <m/>
    <s v="Corporate assets"/>
    <m/>
    <m/>
    <x v="3"/>
    <m/>
    <m/>
    <x v="22"/>
    <m/>
    <m/>
    <x v="7"/>
    <m/>
    <m/>
    <x v="0"/>
    <m/>
    <m/>
    <x v="0"/>
    <m/>
    <m/>
    <x v="0"/>
    <m/>
    <m/>
    <x v="0"/>
    <m/>
    <m/>
    <s v="Document management;Project/Workflow/Task management;Scheduling;Real-time chatting;"/>
    <m/>
    <m/>
    <s v="None;"/>
    <m/>
    <m/>
    <m/>
    <m/>
    <m/>
    <m/>
    <m/>
    <s v="Disagree"/>
    <m/>
    <m/>
    <s v="Undecided"/>
    <m/>
    <m/>
    <s v="Strongly agree"/>
    <m/>
    <m/>
    <s v="Strongly agree"/>
    <m/>
    <m/>
    <s v="Strongly agree"/>
    <m/>
    <m/>
    <s v="Strongly agree"/>
    <m/>
    <m/>
    <s v="Strongly agree"/>
    <m/>
    <m/>
    <s v="45-54 years old"/>
    <m/>
    <m/>
    <s v="Master’s degree"/>
    <m/>
    <m/>
    <x v="3"/>
    <m/>
    <m/>
    <x v="0"/>
    <m/>
    <m/>
    <s v="Other"/>
    <m/>
    <m/>
    <m/>
  </r>
  <r>
    <n v="157"/>
    <d v="2020-04-13T15:35:11"/>
    <d v="2020-04-13T15:39:42"/>
    <s v="anonymous"/>
    <m/>
    <m/>
    <m/>
    <m/>
    <s v="No"/>
    <m/>
    <m/>
    <s v="Yes"/>
    <m/>
    <m/>
    <s v="Avoid public Wi-Fi; Keep Work Data on Work Computers; update software daily,  Run a password audit"/>
    <m/>
    <m/>
    <s v="Laptop;"/>
    <m/>
    <m/>
    <s v="No"/>
    <m/>
    <m/>
    <s v="Corporate assets"/>
    <m/>
    <m/>
    <x v="3"/>
    <m/>
    <m/>
    <x v="22"/>
    <m/>
    <m/>
    <x v="7"/>
    <m/>
    <m/>
    <x v="0"/>
    <m/>
    <m/>
    <x v="0"/>
    <m/>
    <m/>
    <x v="0"/>
    <m/>
    <m/>
    <x v="0"/>
    <m/>
    <m/>
    <s v="Document management;Real-time document co-authoring;Project/Workflow/Task management;Scheduling;Real-time chatting;Teleconferencing;"/>
    <m/>
    <m/>
    <s v="None;"/>
    <m/>
    <m/>
    <m/>
    <m/>
    <m/>
    <m/>
    <m/>
    <s v="Disagree"/>
    <m/>
    <m/>
    <s v="Strongly disagree"/>
    <m/>
    <m/>
    <s v="Strongly agree"/>
    <m/>
    <m/>
    <s v="Strongly agree"/>
    <m/>
    <m/>
    <s v="Strongly agree"/>
    <m/>
    <m/>
    <s v="Strongly agree"/>
    <m/>
    <m/>
    <s v="Strongly agree"/>
    <m/>
    <m/>
    <s v="45-54 years old"/>
    <m/>
    <m/>
    <s v="Doctorate degree"/>
    <m/>
    <m/>
    <x v="2"/>
    <m/>
    <m/>
    <x v="0"/>
    <m/>
    <m/>
    <s v="Researcher"/>
    <m/>
    <m/>
    <m/>
  </r>
  <r>
    <n v="158"/>
    <d v="2020-04-13T15:50:38"/>
    <d v="2020-04-13T15:53:24"/>
    <s v="anonymous"/>
    <m/>
    <m/>
    <m/>
    <m/>
    <s v="Yes"/>
    <m/>
    <m/>
    <s v="No"/>
    <m/>
    <m/>
    <m/>
    <m/>
    <m/>
    <s v="Laptop;Smartphone;"/>
    <m/>
    <m/>
    <s v="No"/>
    <m/>
    <m/>
    <s v="Corporate assets"/>
    <m/>
    <m/>
    <x v="0"/>
    <m/>
    <m/>
    <x v="6"/>
    <m/>
    <m/>
    <x v="5"/>
    <m/>
    <m/>
    <x v="0"/>
    <m/>
    <m/>
    <x v="0"/>
    <m/>
    <m/>
    <x v="0"/>
    <m/>
    <m/>
    <x v="0"/>
    <m/>
    <m/>
    <s v="Document management;Real-time document co-authoring;Project/Workflow/Task management;Scheduling;Real-time chatting;Teleconferencing;"/>
    <m/>
    <m/>
    <s v="None;"/>
    <m/>
    <m/>
    <m/>
    <m/>
    <m/>
    <m/>
    <m/>
    <s v="Strongly agree"/>
    <m/>
    <m/>
    <s v="Agree"/>
    <m/>
    <m/>
    <s v="Agree"/>
    <m/>
    <m/>
    <s v="Agree"/>
    <m/>
    <m/>
    <s v="Undecided"/>
    <m/>
    <m/>
    <s v="Disagree"/>
    <m/>
    <m/>
    <s v="Agree"/>
    <m/>
    <m/>
    <s v="25-34 years old"/>
    <m/>
    <m/>
    <s v="Master’s degree"/>
    <m/>
    <m/>
    <x v="2"/>
    <m/>
    <m/>
    <x v="0"/>
    <m/>
    <m/>
    <s v="Researcher"/>
    <m/>
    <m/>
    <m/>
  </r>
  <r>
    <n v="159"/>
    <d v="2020-04-13T16:31:49"/>
    <d v="2020-04-13T16:36:10"/>
    <s v="anonymous"/>
    <m/>
    <m/>
    <m/>
    <m/>
    <s v="No"/>
    <m/>
    <m/>
    <s v="Yes"/>
    <m/>
    <m/>
    <s v="- Use VPN access_x000a_- Lock remote devices"/>
    <m/>
    <m/>
    <s v="Laptop;Smartphone;"/>
    <m/>
    <m/>
    <s v="Yes"/>
    <m/>
    <m/>
    <s v="Corporate assets"/>
    <m/>
    <m/>
    <x v="0"/>
    <m/>
    <m/>
    <x v="3"/>
    <m/>
    <m/>
    <x v="4"/>
    <m/>
    <m/>
    <x v="0"/>
    <m/>
    <m/>
    <x v="1"/>
    <m/>
    <m/>
    <x v="1"/>
    <m/>
    <m/>
    <x v="0"/>
    <m/>
    <m/>
    <s v="Scheduling;Real-time chatting;Teleconferencing;"/>
    <m/>
    <m/>
    <s v="Phishing;"/>
    <m/>
    <m/>
    <m/>
    <m/>
    <m/>
    <m/>
    <m/>
    <s v="Agree"/>
    <m/>
    <m/>
    <s v="Agree"/>
    <m/>
    <m/>
    <s v="Disagree"/>
    <m/>
    <m/>
    <s v="Agree"/>
    <m/>
    <m/>
    <s v="Undecided"/>
    <m/>
    <m/>
    <s v="Disagree"/>
    <m/>
    <m/>
    <s v="Agree"/>
    <m/>
    <m/>
    <s v="45-54 years old"/>
    <m/>
    <m/>
    <s v="Trade/technical/vocational training"/>
    <m/>
    <m/>
    <x v="2"/>
    <m/>
    <m/>
    <x v="0"/>
    <m/>
    <m/>
    <s v="IT professional"/>
    <m/>
    <m/>
    <m/>
  </r>
  <r>
    <n v="160"/>
    <d v="2020-04-13T16:36:37"/>
    <d v="2020-04-13T16:39:49"/>
    <s v="anonymous"/>
    <m/>
    <m/>
    <m/>
    <m/>
    <s v="No"/>
    <m/>
    <m/>
    <s v="Yes"/>
    <m/>
    <m/>
    <s v="Use VPN._x000a_Wash hands"/>
    <m/>
    <m/>
    <s v="Desktop;"/>
    <m/>
    <m/>
    <s v="Yes"/>
    <m/>
    <m/>
    <s v="Personal assets"/>
    <m/>
    <m/>
    <x v="2"/>
    <m/>
    <m/>
    <x v="3"/>
    <m/>
    <m/>
    <x v="4"/>
    <m/>
    <m/>
    <x v="0"/>
    <m/>
    <m/>
    <x v="1"/>
    <m/>
    <m/>
    <x v="1"/>
    <m/>
    <m/>
    <x v="0"/>
    <m/>
    <m/>
    <s v="Scheduling;Real-time chatting;Teleconferencing;"/>
    <m/>
    <m/>
    <s v="Phishing;"/>
    <m/>
    <m/>
    <m/>
    <m/>
    <m/>
    <m/>
    <m/>
    <s v="Disagree"/>
    <m/>
    <m/>
    <s v="Disagree"/>
    <m/>
    <m/>
    <s v="Disagree"/>
    <m/>
    <m/>
    <s v="Strongly agree"/>
    <m/>
    <m/>
    <s v="Agree"/>
    <m/>
    <m/>
    <s v="Strongly agree"/>
    <m/>
    <m/>
    <s v="Undecided"/>
    <m/>
    <m/>
    <s v="55-64 years old"/>
    <m/>
    <m/>
    <s v="Trade/technical/vocational training"/>
    <m/>
    <m/>
    <x v="2"/>
    <m/>
    <m/>
    <x v="0"/>
    <m/>
    <m/>
    <s v="IT professional"/>
    <m/>
    <m/>
    <m/>
  </r>
  <r>
    <n v="161"/>
    <d v="2020-04-13T16:36:00"/>
    <d v="2020-04-13T16:39:55"/>
    <s v="anonymous"/>
    <m/>
    <m/>
    <m/>
    <m/>
    <s v="Yes"/>
    <m/>
    <m/>
    <s v="Yes"/>
    <m/>
    <m/>
    <s v="1. To update the tool that we use (Zoom)_x000a_2. To use a user name and a password, instead of blank credentials_x000a_3. Disable the possibility of recordig the session"/>
    <m/>
    <m/>
    <s v="Laptop;"/>
    <m/>
    <m/>
    <s v="No"/>
    <m/>
    <m/>
    <s v="Corporate assets"/>
    <m/>
    <m/>
    <x v="1"/>
    <m/>
    <m/>
    <x v="2"/>
    <m/>
    <m/>
    <x v="4"/>
    <m/>
    <m/>
    <x v="0"/>
    <m/>
    <m/>
    <x v="1"/>
    <m/>
    <m/>
    <x v="1"/>
    <m/>
    <m/>
    <x v="0"/>
    <m/>
    <m/>
    <s v="Real-time chatting;Teleconferencing;"/>
    <m/>
    <m/>
    <s v="Phishing;"/>
    <m/>
    <m/>
    <m/>
    <m/>
    <m/>
    <m/>
    <m/>
    <s v="Strongly disagree"/>
    <m/>
    <m/>
    <s v="Strongly disagree"/>
    <m/>
    <m/>
    <s v="Strongly disagree"/>
    <m/>
    <m/>
    <s v="Agree"/>
    <m/>
    <m/>
    <s v="Undecided"/>
    <m/>
    <m/>
    <s v="Agree"/>
    <m/>
    <m/>
    <s v="Undecided"/>
    <m/>
    <m/>
    <s v="45-54 years old"/>
    <m/>
    <m/>
    <s v="Doctorate degree"/>
    <m/>
    <m/>
    <x v="0"/>
    <m/>
    <m/>
    <x v="0"/>
    <m/>
    <m/>
    <s v="Researcher"/>
    <m/>
    <m/>
    <m/>
  </r>
  <r>
    <n v="162"/>
    <d v="2020-04-13T16:40:08"/>
    <d v="2020-04-13T16:42:51"/>
    <s v="anonymous"/>
    <m/>
    <m/>
    <m/>
    <m/>
    <s v="No"/>
    <m/>
    <m/>
    <s v="Yes"/>
    <m/>
    <m/>
    <s v="use VPN"/>
    <m/>
    <m/>
    <s v="Laptop;Tablet;Smartphone;"/>
    <m/>
    <m/>
    <s v="Yes"/>
    <m/>
    <m/>
    <s v="Personal assets"/>
    <m/>
    <m/>
    <x v="2"/>
    <m/>
    <m/>
    <x v="6"/>
    <m/>
    <m/>
    <x v="4"/>
    <m/>
    <m/>
    <x v="0"/>
    <m/>
    <m/>
    <x v="1"/>
    <m/>
    <m/>
    <x v="1"/>
    <m/>
    <m/>
    <x v="0"/>
    <m/>
    <m/>
    <s v="Scheduling;Real-time chatting;Teleconferencing;"/>
    <m/>
    <m/>
    <s v="Phishing;Ransomware;Spyware/Virus infection;"/>
    <m/>
    <m/>
    <m/>
    <m/>
    <m/>
    <m/>
    <m/>
    <s v="Strongly agree"/>
    <m/>
    <m/>
    <s v="Agree"/>
    <m/>
    <m/>
    <s v="Agree"/>
    <m/>
    <m/>
    <s v="Disagree"/>
    <m/>
    <m/>
    <s v="Agree"/>
    <m/>
    <m/>
    <s v="Agree"/>
    <m/>
    <m/>
    <s v="Agree"/>
    <m/>
    <m/>
    <s v="45-54 years old"/>
    <m/>
    <m/>
    <s v="Trade/technical/vocational training"/>
    <m/>
    <m/>
    <x v="2"/>
    <m/>
    <m/>
    <x v="0"/>
    <m/>
    <m/>
    <s v="Other"/>
    <m/>
    <m/>
    <m/>
  </r>
  <r>
    <n v="163"/>
    <d v="2020-04-13T16:43:24"/>
    <d v="2020-04-13T16:45:31"/>
    <s v="anonymous"/>
    <m/>
    <m/>
    <m/>
    <m/>
    <s v="Yes"/>
    <m/>
    <m/>
    <s v="Yes"/>
    <m/>
    <m/>
    <s v="Use VPN, lock devices, wash hands"/>
    <m/>
    <m/>
    <s v="Laptop;Smartphone;"/>
    <m/>
    <m/>
    <s v="Yes"/>
    <m/>
    <m/>
    <s v="Corporate assets"/>
    <m/>
    <m/>
    <x v="0"/>
    <m/>
    <m/>
    <x v="3"/>
    <m/>
    <m/>
    <x v="4"/>
    <m/>
    <m/>
    <x v="0"/>
    <m/>
    <m/>
    <x v="1"/>
    <m/>
    <m/>
    <x v="2"/>
    <m/>
    <m/>
    <x v="0"/>
    <m/>
    <m/>
    <s v="Scheduling;Real-time chatting;Teleconferencing;"/>
    <m/>
    <m/>
    <s v="Phishing;Ransomware;"/>
    <m/>
    <m/>
    <m/>
    <m/>
    <m/>
    <m/>
    <m/>
    <s v="Disagree"/>
    <m/>
    <m/>
    <s v="Disagree"/>
    <m/>
    <m/>
    <s v="Disagree"/>
    <m/>
    <m/>
    <s v="Strongly agree"/>
    <m/>
    <m/>
    <s v="Agree"/>
    <m/>
    <m/>
    <s v="Strongly agree"/>
    <m/>
    <m/>
    <s v="Agree"/>
    <m/>
    <m/>
    <s v="45-54 years old"/>
    <m/>
    <m/>
    <s v="Trade/technical/vocational training"/>
    <m/>
    <m/>
    <x v="2"/>
    <m/>
    <m/>
    <x v="0"/>
    <m/>
    <m/>
    <s v="Manager"/>
    <m/>
    <m/>
    <m/>
  </r>
  <r>
    <n v="164"/>
    <d v="2020-04-13T16:45:46"/>
    <d v="2020-04-13T16:47:24"/>
    <s v="anonymous"/>
    <m/>
    <m/>
    <m/>
    <m/>
    <s v="No"/>
    <m/>
    <m/>
    <s v="Yes"/>
    <m/>
    <m/>
    <m/>
    <m/>
    <m/>
    <s v="Laptop;"/>
    <m/>
    <m/>
    <s v="Yes"/>
    <m/>
    <m/>
    <s v="Personal assets"/>
    <m/>
    <m/>
    <x v="2"/>
    <m/>
    <m/>
    <x v="5"/>
    <m/>
    <m/>
    <x v="4"/>
    <m/>
    <m/>
    <x v="0"/>
    <m/>
    <m/>
    <x v="0"/>
    <m/>
    <m/>
    <x v="0"/>
    <m/>
    <m/>
    <x v="0"/>
    <m/>
    <m/>
    <s v="Scheduling;Real-time chatting;Teleconferencing;"/>
    <m/>
    <m/>
    <s v="None;"/>
    <m/>
    <m/>
    <m/>
    <m/>
    <m/>
    <m/>
    <m/>
    <s v="Agree"/>
    <m/>
    <m/>
    <s v="Agree"/>
    <m/>
    <m/>
    <s v="Agree"/>
    <m/>
    <m/>
    <s v="Agree"/>
    <m/>
    <m/>
    <s v="Strongly agree"/>
    <m/>
    <m/>
    <s v="Disagree"/>
    <m/>
    <m/>
    <s v="Disagree"/>
    <m/>
    <m/>
    <s v="45-54 years old"/>
    <m/>
    <m/>
    <s v="Associate degree"/>
    <m/>
    <m/>
    <x v="2"/>
    <m/>
    <m/>
    <x v="0"/>
    <m/>
    <m/>
    <s v="Other"/>
    <m/>
    <m/>
    <m/>
  </r>
  <r>
    <n v="165"/>
    <d v="2020-04-13T16:49:43"/>
    <d v="2020-04-13T16:51:50"/>
    <s v="anonymous"/>
    <m/>
    <m/>
    <m/>
    <m/>
    <s v="No"/>
    <m/>
    <m/>
    <s v="Yes"/>
    <m/>
    <m/>
    <m/>
    <m/>
    <m/>
    <s v="Laptop;"/>
    <m/>
    <m/>
    <s v="No"/>
    <m/>
    <m/>
    <s v="Personal assets"/>
    <m/>
    <m/>
    <x v="2"/>
    <m/>
    <m/>
    <x v="1"/>
    <m/>
    <m/>
    <x v="4"/>
    <m/>
    <m/>
    <x v="0"/>
    <m/>
    <m/>
    <x v="0"/>
    <m/>
    <m/>
    <x v="0"/>
    <m/>
    <m/>
    <x v="1"/>
    <m/>
    <m/>
    <m/>
    <m/>
    <m/>
    <s v="None;"/>
    <m/>
    <m/>
    <m/>
    <m/>
    <m/>
    <m/>
    <m/>
    <s v="Strongly agree"/>
    <m/>
    <m/>
    <s v="Strongly agree"/>
    <m/>
    <m/>
    <s v="Agree"/>
    <m/>
    <m/>
    <s v="Agree"/>
    <m/>
    <m/>
    <s v="Undecided"/>
    <m/>
    <m/>
    <s v="Undecided"/>
    <m/>
    <m/>
    <s v="Agree"/>
    <m/>
    <m/>
    <s v="25-34 years old"/>
    <m/>
    <m/>
    <s v="Master’s degree"/>
    <m/>
    <m/>
    <x v="2"/>
    <m/>
    <m/>
    <x v="0"/>
    <m/>
    <m/>
    <s v="Other"/>
    <m/>
    <m/>
    <m/>
  </r>
  <r>
    <n v="166"/>
    <d v="2020-04-13T17:44:37"/>
    <d v="2020-04-13T17:49:25"/>
    <s v="anonymous"/>
    <m/>
    <m/>
    <m/>
    <m/>
    <s v="Yes"/>
    <m/>
    <m/>
    <s v="No"/>
    <m/>
    <m/>
    <m/>
    <m/>
    <m/>
    <s v="Laptop;"/>
    <m/>
    <m/>
    <s v="No"/>
    <m/>
    <m/>
    <s v="Corporate assets"/>
    <m/>
    <m/>
    <x v="0"/>
    <m/>
    <m/>
    <x v="22"/>
    <m/>
    <m/>
    <x v="5"/>
    <m/>
    <m/>
    <x v="0"/>
    <m/>
    <m/>
    <x v="0"/>
    <m/>
    <m/>
    <x v="0"/>
    <m/>
    <m/>
    <x v="1"/>
    <m/>
    <m/>
    <m/>
    <m/>
    <m/>
    <s v="None;"/>
    <m/>
    <m/>
    <m/>
    <m/>
    <m/>
    <m/>
    <m/>
    <s v="Disagree"/>
    <m/>
    <m/>
    <s v="Disagree"/>
    <m/>
    <m/>
    <s v="Undecided"/>
    <m/>
    <m/>
    <s v="Strongly agree"/>
    <m/>
    <m/>
    <s v="Strongly agree"/>
    <m/>
    <m/>
    <s v="Strongly agree"/>
    <m/>
    <m/>
    <s v="Strongly agree"/>
    <m/>
    <m/>
    <s v="25-34 years old"/>
    <m/>
    <m/>
    <s v="Master’s degree"/>
    <m/>
    <m/>
    <x v="3"/>
    <m/>
    <m/>
    <x v="0"/>
    <m/>
    <m/>
    <s v="IT professional"/>
    <m/>
    <m/>
    <m/>
  </r>
  <r>
    <n v="167"/>
    <d v="2020-04-13T19:35:11"/>
    <d v="2020-04-13T19:36:49"/>
    <s v="anonymous"/>
    <m/>
    <m/>
    <m/>
    <m/>
    <s v="Yes"/>
    <m/>
    <m/>
    <s v="No"/>
    <m/>
    <m/>
    <m/>
    <m/>
    <m/>
    <s v="Desktop;Laptop;Tablet;Smartphone;"/>
    <m/>
    <m/>
    <s v="No"/>
    <m/>
    <m/>
    <s v="Corporate assets"/>
    <m/>
    <m/>
    <x v="3"/>
    <m/>
    <m/>
    <x v="19"/>
    <m/>
    <m/>
    <x v="4"/>
    <m/>
    <m/>
    <x v="0"/>
    <m/>
    <m/>
    <x v="0"/>
    <m/>
    <m/>
    <x v="0"/>
    <m/>
    <m/>
    <x v="0"/>
    <m/>
    <m/>
    <s v="Document management;Real-time document co-authoring;Project/Workflow/Task management;Scheduling;Real-time chatting;Teleconferencing;"/>
    <m/>
    <m/>
    <s v="None;"/>
    <m/>
    <m/>
    <m/>
    <m/>
    <m/>
    <m/>
    <m/>
    <s v="Disagree"/>
    <m/>
    <m/>
    <s v="Strongly disagree"/>
    <m/>
    <m/>
    <s v="Strongly disagree"/>
    <m/>
    <m/>
    <s v="Disagree"/>
    <m/>
    <m/>
    <s v="Undecided"/>
    <m/>
    <m/>
    <s v="Undecided"/>
    <m/>
    <m/>
    <s v="Strongly agree"/>
    <m/>
    <m/>
    <s v="45-54 years old"/>
    <m/>
    <m/>
    <s v="Master’s degree"/>
    <m/>
    <m/>
    <x v="7"/>
    <m/>
    <m/>
    <x v="0"/>
    <m/>
    <m/>
    <s v="Other"/>
    <m/>
    <m/>
    <m/>
  </r>
  <r>
    <n v="168"/>
    <d v="2020-04-13T20:00:49"/>
    <d v="2020-04-13T20:06:39"/>
    <s v="anonymous"/>
    <m/>
    <m/>
    <m/>
    <m/>
    <s v="Yes"/>
    <m/>
    <m/>
    <s v="No"/>
    <m/>
    <m/>
    <m/>
    <m/>
    <m/>
    <s v="Laptop;"/>
    <m/>
    <m/>
    <s v="No"/>
    <m/>
    <m/>
    <s v="Corporate assets"/>
    <m/>
    <m/>
    <x v="3"/>
    <m/>
    <m/>
    <x v="6"/>
    <m/>
    <m/>
    <x v="5"/>
    <m/>
    <m/>
    <x v="0"/>
    <m/>
    <m/>
    <x v="0"/>
    <m/>
    <m/>
    <x v="0"/>
    <m/>
    <m/>
    <x v="0"/>
    <m/>
    <m/>
    <s v="Real-time document co-authoring;Project/Workflow/Task management;Scheduling;Real-time chatting;Teleconferencing;"/>
    <m/>
    <m/>
    <s v="None;"/>
    <m/>
    <m/>
    <m/>
    <m/>
    <m/>
    <m/>
    <m/>
    <s v="Disagree"/>
    <m/>
    <m/>
    <s v="Undecided"/>
    <m/>
    <m/>
    <s v="Disagree"/>
    <m/>
    <m/>
    <s v="Strongly agree"/>
    <m/>
    <m/>
    <s v="Agree"/>
    <m/>
    <m/>
    <s v="Strongly agree"/>
    <m/>
    <m/>
    <s v="Agree"/>
    <m/>
    <m/>
    <s v="35-44 years old"/>
    <m/>
    <m/>
    <s v="Master’s degree"/>
    <m/>
    <m/>
    <x v="3"/>
    <m/>
    <m/>
    <x v="0"/>
    <m/>
    <m/>
    <s v="Manager"/>
    <m/>
    <m/>
    <m/>
  </r>
  <r>
    <n v="169"/>
    <d v="2020-04-14T00:52:14"/>
    <d v="2020-04-14T00:55:09"/>
    <s v="anonymous"/>
    <m/>
    <m/>
    <m/>
    <m/>
    <s v="Yes"/>
    <m/>
    <m/>
    <s v="No"/>
    <m/>
    <m/>
    <m/>
    <m/>
    <m/>
    <s v="Laptop;Smartphone;"/>
    <m/>
    <m/>
    <s v="No"/>
    <m/>
    <m/>
    <s v="Personal assets"/>
    <m/>
    <m/>
    <x v="2"/>
    <m/>
    <m/>
    <x v="19"/>
    <m/>
    <m/>
    <x v="6"/>
    <m/>
    <m/>
    <x v="0"/>
    <m/>
    <m/>
    <x v="1"/>
    <m/>
    <m/>
    <x v="1"/>
    <m/>
    <m/>
    <x v="1"/>
    <m/>
    <m/>
    <m/>
    <m/>
    <m/>
    <s v="None;"/>
    <m/>
    <m/>
    <m/>
    <m/>
    <m/>
    <m/>
    <m/>
    <s v="Undecided"/>
    <m/>
    <m/>
    <s v="Undecided"/>
    <m/>
    <m/>
    <s v="Undecided"/>
    <m/>
    <m/>
    <s v="Agree"/>
    <m/>
    <m/>
    <s v="Agree"/>
    <m/>
    <m/>
    <s v="Strongly agree"/>
    <m/>
    <m/>
    <s v="Strongly agree"/>
    <m/>
    <m/>
    <s v="45-54 years old"/>
    <m/>
    <m/>
    <s v="Doctorate degree"/>
    <m/>
    <m/>
    <x v="0"/>
    <m/>
    <m/>
    <x v="0"/>
    <m/>
    <m/>
    <s v="Researcher"/>
    <m/>
    <m/>
    <m/>
  </r>
  <r>
    <n v="170"/>
    <d v="2020-04-14T08:40:09"/>
    <d v="2020-04-14T08:46:18"/>
    <s v="anonymous"/>
    <m/>
    <m/>
    <m/>
    <m/>
    <s v="No"/>
    <m/>
    <m/>
    <s v="No"/>
    <m/>
    <m/>
    <m/>
    <m/>
    <m/>
    <s v="Laptop;"/>
    <m/>
    <m/>
    <s v="No"/>
    <m/>
    <m/>
    <s v="Corporate assets"/>
    <m/>
    <m/>
    <x v="0"/>
    <m/>
    <m/>
    <x v="1"/>
    <m/>
    <m/>
    <x v="4"/>
    <m/>
    <m/>
    <x v="0"/>
    <m/>
    <m/>
    <x v="0"/>
    <m/>
    <m/>
    <x v="0"/>
    <m/>
    <m/>
    <x v="0"/>
    <m/>
    <m/>
    <s v="Document management;Real-time chatting;Teleconferencing;"/>
    <m/>
    <m/>
    <s v="None;"/>
    <m/>
    <m/>
    <m/>
    <m/>
    <m/>
    <m/>
    <m/>
    <s v="Undecided"/>
    <m/>
    <m/>
    <s v="Disagree"/>
    <m/>
    <m/>
    <s v="Strongly disagree"/>
    <m/>
    <m/>
    <s v="Agree"/>
    <m/>
    <m/>
    <s v="Agree"/>
    <m/>
    <m/>
    <s v="Undecided"/>
    <m/>
    <m/>
    <s v="Agree"/>
    <m/>
    <m/>
    <s v="35-44 years old"/>
    <m/>
    <m/>
    <s v="High school graduate, diploma or the equivalent"/>
    <m/>
    <m/>
    <x v="0"/>
    <m/>
    <m/>
    <x v="0"/>
    <m/>
    <m/>
    <s v="Researcher"/>
    <m/>
    <m/>
    <m/>
  </r>
  <r>
    <n v="171"/>
    <d v="2020-04-14T08:52:58"/>
    <d v="2020-04-14T08:56:13"/>
    <s v="anonymous"/>
    <m/>
    <m/>
    <m/>
    <m/>
    <s v="Yes"/>
    <m/>
    <m/>
    <s v="No"/>
    <m/>
    <m/>
    <m/>
    <m/>
    <m/>
    <s v="Laptop;Smartphone;"/>
    <m/>
    <m/>
    <s v="Yes"/>
    <m/>
    <m/>
    <s v="Corporate assets"/>
    <m/>
    <m/>
    <x v="0"/>
    <m/>
    <m/>
    <x v="3"/>
    <m/>
    <m/>
    <x v="4"/>
    <m/>
    <m/>
    <x v="0"/>
    <m/>
    <m/>
    <x v="0"/>
    <m/>
    <m/>
    <x v="0"/>
    <m/>
    <m/>
    <x v="0"/>
    <m/>
    <m/>
    <s v="Real-time chatting;Teleconferencing;"/>
    <m/>
    <m/>
    <s v="None;"/>
    <m/>
    <m/>
    <m/>
    <m/>
    <m/>
    <m/>
    <m/>
    <s v="Undecided"/>
    <m/>
    <m/>
    <s v="Strongly agree"/>
    <m/>
    <m/>
    <s v="Agree"/>
    <m/>
    <m/>
    <s v="Strongly agree"/>
    <m/>
    <m/>
    <s v="Agree"/>
    <m/>
    <m/>
    <s v="Agree"/>
    <m/>
    <m/>
    <s v="Strongly agree"/>
    <m/>
    <m/>
    <s v="25-34 years old"/>
    <m/>
    <m/>
    <s v="Master’s degree"/>
    <m/>
    <m/>
    <x v="3"/>
    <m/>
    <m/>
    <x v="0"/>
    <m/>
    <m/>
    <s v="Security professional"/>
    <m/>
    <m/>
    <m/>
  </r>
  <r>
    <n v="172"/>
    <d v="2020-04-14T09:14:04"/>
    <d v="2020-04-14T09:17:36"/>
    <s v="anonymous"/>
    <m/>
    <m/>
    <m/>
    <m/>
    <s v="No"/>
    <m/>
    <m/>
    <s v="Yes"/>
    <m/>
    <m/>
    <m/>
    <m/>
    <m/>
    <s v="Laptop;"/>
    <m/>
    <m/>
    <s v="Yes"/>
    <m/>
    <m/>
    <s v="Personal assets"/>
    <m/>
    <m/>
    <x v="2"/>
    <m/>
    <m/>
    <x v="5"/>
    <m/>
    <m/>
    <x v="4"/>
    <m/>
    <m/>
    <x v="0"/>
    <m/>
    <m/>
    <x v="0"/>
    <m/>
    <m/>
    <x v="0"/>
    <m/>
    <m/>
    <x v="0"/>
    <m/>
    <m/>
    <s v="Real-time chatting;Teleconferencing;"/>
    <m/>
    <m/>
    <s v="None;"/>
    <m/>
    <m/>
    <m/>
    <m/>
    <m/>
    <m/>
    <m/>
    <s v="Strongly agree"/>
    <m/>
    <m/>
    <s v="Strongly agree"/>
    <m/>
    <m/>
    <s v="Agree"/>
    <m/>
    <m/>
    <s v="Strongly agree"/>
    <m/>
    <m/>
    <s v="Strongly agree"/>
    <m/>
    <m/>
    <s v="Agree"/>
    <m/>
    <m/>
    <s v="Agree"/>
    <m/>
    <m/>
    <s v="45-54 years old"/>
    <m/>
    <m/>
    <s v="Doctorate degree"/>
    <m/>
    <m/>
    <x v="3"/>
    <m/>
    <m/>
    <x v="0"/>
    <m/>
    <m/>
    <s v="IT professional"/>
    <m/>
    <m/>
    <m/>
  </r>
  <r>
    <n v="173"/>
    <d v="2020-04-14T09:33:59"/>
    <d v="2020-04-14T10:29:20"/>
    <s v="anonymous"/>
    <m/>
    <m/>
    <m/>
    <m/>
    <s v="Yes"/>
    <m/>
    <m/>
    <s v="No"/>
    <m/>
    <m/>
    <m/>
    <m/>
    <m/>
    <s v="Laptop;"/>
    <m/>
    <m/>
    <s v="No"/>
    <m/>
    <m/>
    <s v="Corporate assets"/>
    <m/>
    <m/>
    <x v="3"/>
    <m/>
    <m/>
    <x v="25"/>
    <m/>
    <m/>
    <x v="7"/>
    <m/>
    <m/>
    <x v="4"/>
    <m/>
    <m/>
    <x v="0"/>
    <m/>
    <m/>
    <x v="0"/>
    <m/>
    <m/>
    <x v="1"/>
    <m/>
    <m/>
    <m/>
    <m/>
    <m/>
    <s v="None;"/>
    <m/>
    <m/>
    <m/>
    <m/>
    <m/>
    <m/>
    <m/>
    <s v="Agree"/>
    <m/>
    <m/>
    <s v="Undecided"/>
    <m/>
    <m/>
    <s v="Disagree"/>
    <m/>
    <m/>
    <s v="Strongly agree"/>
    <m/>
    <m/>
    <s v="Agree"/>
    <m/>
    <m/>
    <s v="Strongly agree"/>
    <m/>
    <m/>
    <s v="Agree"/>
    <m/>
    <m/>
    <s v="35-44 years old"/>
    <m/>
    <m/>
    <s v="Bachelor’s degree"/>
    <m/>
    <m/>
    <x v="5"/>
    <m/>
    <m/>
    <x v="21"/>
    <m/>
    <m/>
    <s v="Manager"/>
    <m/>
    <m/>
    <m/>
  </r>
  <r>
    <n v="174"/>
    <d v="2020-04-14T11:05:36"/>
    <d v="2020-04-14T11:10:36"/>
    <s v="anonymous"/>
    <m/>
    <m/>
    <m/>
    <m/>
    <s v="No"/>
    <m/>
    <m/>
    <s v="Yes"/>
    <m/>
    <m/>
    <s v="Use IREN VPN and receive update on critical secuirty issue via mail and/or intranet (pishing and Others)"/>
    <m/>
    <m/>
    <s v="Laptop;Tablet;Smartphone;"/>
    <m/>
    <m/>
    <s v="No"/>
    <m/>
    <m/>
    <s v="Corporate assets"/>
    <m/>
    <m/>
    <x v="3"/>
    <m/>
    <m/>
    <x v="3"/>
    <m/>
    <m/>
    <x v="4"/>
    <m/>
    <m/>
    <x v="0"/>
    <m/>
    <m/>
    <x v="0"/>
    <m/>
    <m/>
    <x v="0"/>
    <m/>
    <m/>
    <x v="0"/>
    <m/>
    <m/>
    <s v="Document management;Real-time chatting;Teleconferencing;"/>
    <m/>
    <m/>
    <s v="Phishing;"/>
    <m/>
    <m/>
    <m/>
    <m/>
    <m/>
    <m/>
    <m/>
    <s v="Disagree"/>
    <m/>
    <m/>
    <s v="Undecided"/>
    <m/>
    <m/>
    <s v="Disagree"/>
    <m/>
    <m/>
    <s v="Agree"/>
    <m/>
    <m/>
    <s v="Agree"/>
    <m/>
    <m/>
    <s v="Agree"/>
    <m/>
    <m/>
    <s v="Agree"/>
    <m/>
    <m/>
    <s v="35-44 years old"/>
    <m/>
    <m/>
    <s v="Master’s degree"/>
    <m/>
    <m/>
    <x v="2"/>
    <m/>
    <m/>
    <x v="0"/>
    <m/>
    <m/>
    <s v="Other"/>
    <m/>
    <m/>
    <m/>
  </r>
  <r>
    <n v="175"/>
    <d v="2020-04-14T11:20:13"/>
    <d v="2020-04-14T11:31:11"/>
    <s v="anonymous"/>
    <m/>
    <m/>
    <m/>
    <m/>
    <s v="Yes"/>
    <m/>
    <m/>
    <s v="No"/>
    <m/>
    <m/>
    <m/>
    <m/>
    <m/>
    <s v="Laptop;"/>
    <m/>
    <m/>
    <s v="No"/>
    <m/>
    <m/>
    <s v="Corporate assets"/>
    <m/>
    <m/>
    <x v="0"/>
    <m/>
    <m/>
    <x v="3"/>
    <m/>
    <m/>
    <x v="4"/>
    <m/>
    <m/>
    <x v="0"/>
    <m/>
    <m/>
    <x v="0"/>
    <m/>
    <m/>
    <x v="0"/>
    <m/>
    <m/>
    <x v="0"/>
    <m/>
    <m/>
    <s v="Document management;Real-time document co-authoring;Scheduling;Real-time chatting;Teleconferencing;"/>
    <m/>
    <m/>
    <s v="Phishing;"/>
    <m/>
    <m/>
    <m/>
    <m/>
    <m/>
    <m/>
    <m/>
    <s v="Strongly agree"/>
    <m/>
    <m/>
    <s v="Strongly agree"/>
    <m/>
    <m/>
    <s v="Agree"/>
    <m/>
    <m/>
    <s v="Undecided"/>
    <m/>
    <m/>
    <s v="Undecided"/>
    <m/>
    <m/>
    <s v="Agree"/>
    <m/>
    <m/>
    <s v="Strongly agree"/>
    <m/>
    <m/>
    <s v="25-34 years old"/>
    <m/>
    <m/>
    <s v="Master’s degree"/>
    <m/>
    <m/>
    <x v="0"/>
    <m/>
    <m/>
    <x v="0"/>
    <m/>
    <m/>
    <s v="Manager"/>
    <m/>
    <m/>
    <m/>
  </r>
  <r>
    <n v="176"/>
    <d v="2020-04-14T12:11:22"/>
    <d v="2020-04-14T12:19:58"/>
    <s v="anonymous"/>
    <m/>
    <m/>
    <m/>
    <m/>
    <s v="Yes"/>
    <m/>
    <m/>
    <s v="Yes"/>
    <m/>
    <m/>
    <s v="Never give your password to anyone!_x000a_Do not give information to unknown people"/>
    <m/>
    <m/>
    <s v="Laptop;Smartphone;"/>
    <m/>
    <m/>
    <s v="No"/>
    <m/>
    <m/>
    <s v="Corporate assets"/>
    <m/>
    <m/>
    <x v="0"/>
    <m/>
    <m/>
    <x v="19"/>
    <m/>
    <m/>
    <x v="4"/>
    <m/>
    <m/>
    <x v="0"/>
    <m/>
    <m/>
    <x v="0"/>
    <m/>
    <m/>
    <x v="0"/>
    <m/>
    <m/>
    <x v="1"/>
    <m/>
    <m/>
    <m/>
    <m/>
    <m/>
    <s v="None;"/>
    <m/>
    <m/>
    <m/>
    <m/>
    <m/>
    <m/>
    <m/>
    <s v="Undecided"/>
    <m/>
    <m/>
    <s v="Undecided"/>
    <m/>
    <m/>
    <s v="Disagree"/>
    <m/>
    <m/>
    <s v="Strongly agree"/>
    <m/>
    <m/>
    <s v="Agree"/>
    <m/>
    <m/>
    <s v="Strongly agree"/>
    <m/>
    <m/>
    <s v="Strongly agree"/>
    <m/>
    <m/>
    <s v="45-54 years old"/>
    <m/>
    <m/>
    <s v="Trade/technical/vocational training"/>
    <m/>
    <m/>
    <x v="2"/>
    <m/>
    <m/>
    <x v="0"/>
    <m/>
    <m/>
    <s v="Other"/>
    <m/>
    <m/>
    <m/>
  </r>
  <r>
    <n v="177"/>
    <d v="2020-04-14T12:36:30"/>
    <d v="2020-04-14T12:40:13"/>
    <s v="anonymous"/>
    <m/>
    <m/>
    <m/>
    <m/>
    <s v="No"/>
    <m/>
    <m/>
    <s v="No"/>
    <m/>
    <m/>
    <m/>
    <m/>
    <m/>
    <s v="Laptop;"/>
    <m/>
    <m/>
    <s v="No"/>
    <m/>
    <m/>
    <s v="Personal assets"/>
    <m/>
    <m/>
    <x v="2"/>
    <m/>
    <m/>
    <x v="0"/>
    <m/>
    <m/>
    <x v="6"/>
    <m/>
    <m/>
    <x v="0"/>
    <m/>
    <m/>
    <x v="0"/>
    <m/>
    <m/>
    <x v="0"/>
    <m/>
    <m/>
    <x v="1"/>
    <m/>
    <m/>
    <m/>
    <m/>
    <m/>
    <s v="None;"/>
    <m/>
    <m/>
    <m/>
    <m/>
    <m/>
    <m/>
    <m/>
    <s v="Undecided"/>
    <m/>
    <m/>
    <s v="Agree"/>
    <m/>
    <m/>
    <s v="Agree"/>
    <m/>
    <m/>
    <s v="Agree"/>
    <m/>
    <m/>
    <s v="Disagree"/>
    <m/>
    <m/>
    <s v="Agree"/>
    <m/>
    <m/>
    <s v="Undecided"/>
    <m/>
    <m/>
    <s v="35-44 years old"/>
    <m/>
    <m/>
    <s v="Master’s degree"/>
    <m/>
    <m/>
    <x v="0"/>
    <m/>
    <m/>
    <x v="0"/>
    <m/>
    <m/>
    <s v="Researcher"/>
    <m/>
    <m/>
    <m/>
  </r>
  <r>
    <n v="178"/>
    <d v="2020-04-14T12:20:24"/>
    <d v="2020-04-14T12:47:03"/>
    <s v="anonymous"/>
    <m/>
    <m/>
    <m/>
    <m/>
    <s v="Yes"/>
    <m/>
    <m/>
    <s v="No"/>
    <m/>
    <m/>
    <m/>
    <m/>
    <m/>
    <s v="Desktop;Laptop;Smartphone;"/>
    <m/>
    <m/>
    <s v="No"/>
    <m/>
    <m/>
    <s v="Personal assets"/>
    <m/>
    <m/>
    <x v="2"/>
    <m/>
    <m/>
    <x v="4"/>
    <m/>
    <m/>
    <x v="4"/>
    <m/>
    <m/>
    <x v="0"/>
    <m/>
    <m/>
    <x v="0"/>
    <m/>
    <m/>
    <x v="0"/>
    <m/>
    <m/>
    <x v="1"/>
    <m/>
    <m/>
    <m/>
    <m/>
    <m/>
    <s v="Phishing;"/>
    <m/>
    <m/>
    <m/>
    <m/>
    <m/>
    <m/>
    <m/>
    <s v="Agree"/>
    <m/>
    <m/>
    <s v="Undecided"/>
    <m/>
    <m/>
    <s v="Agree"/>
    <m/>
    <m/>
    <s v="Agree"/>
    <m/>
    <m/>
    <s v="Agree"/>
    <m/>
    <m/>
    <s v="Agree"/>
    <m/>
    <m/>
    <s v="Agree"/>
    <m/>
    <m/>
    <s v="45-54 years old"/>
    <m/>
    <m/>
    <s v="Master’s degree"/>
    <m/>
    <m/>
    <x v="0"/>
    <m/>
    <m/>
    <x v="0"/>
    <m/>
    <m/>
    <s v="Researcher"/>
    <m/>
    <m/>
    <m/>
  </r>
  <r>
    <n v="179"/>
    <d v="2020-04-14T12:48:10"/>
    <d v="2020-04-14T13:02:11"/>
    <s v="anonymous"/>
    <m/>
    <m/>
    <m/>
    <m/>
    <s v="Yes"/>
    <m/>
    <m/>
    <s v="Yes"/>
    <m/>
    <m/>
    <m/>
    <m/>
    <m/>
    <s v="Desktop;Laptop;Tablet;Smartphone;"/>
    <m/>
    <m/>
    <s v="Yes"/>
    <m/>
    <m/>
    <s v="Corporate assets"/>
    <m/>
    <m/>
    <x v="3"/>
    <m/>
    <m/>
    <x v="3"/>
    <m/>
    <m/>
    <x v="4"/>
    <m/>
    <m/>
    <x v="0"/>
    <m/>
    <m/>
    <x v="0"/>
    <m/>
    <m/>
    <x v="0"/>
    <m/>
    <m/>
    <x v="0"/>
    <m/>
    <m/>
    <s v="Document management;Real-time document co-authoring;Project/Workflow/Task management;Scheduling;Real-time chatting;Teleconferencing;"/>
    <m/>
    <m/>
    <s v="None;"/>
    <m/>
    <m/>
    <m/>
    <m/>
    <m/>
    <m/>
    <m/>
    <s v="Disagree"/>
    <m/>
    <m/>
    <s v="Undecided"/>
    <m/>
    <m/>
    <s v="Undecided"/>
    <m/>
    <m/>
    <s v="Strongly agree"/>
    <m/>
    <m/>
    <s v="Strongly agree"/>
    <m/>
    <m/>
    <s v="Strongly agree"/>
    <m/>
    <m/>
    <s v="Strongly agree"/>
    <m/>
    <m/>
    <m/>
    <m/>
    <m/>
    <m/>
    <m/>
    <m/>
    <x v="2"/>
    <m/>
    <m/>
    <x v="0"/>
    <m/>
    <m/>
    <s v="Other"/>
    <m/>
    <m/>
    <m/>
  </r>
  <r>
    <n v="180"/>
    <d v="2020-04-14T18:56:24"/>
    <d v="2020-04-14T19:03:21"/>
    <s v="anonymous"/>
    <m/>
    <m/>
    <m/>
    <m/>
    <s v="Yes"/>
    <m/>
    <m/>
    <s v="Yes"/>
    <m/>
    <m/>
    <s v="Use VNP"/>
    <m/>
    <m/>
    <s v="Laptop;"/>
    <m/>
    <m/>
    <s v="Yes"/>
    <m/>
    <m/>
    <s v="Personal assets"/>
    <m/>
    <m/>
    <x v="2"/>
    <m/>
    <m/>
    <x v="7"/>
    <m/>
    <m/>
    <x v="4"/>
    <m/>
    <m/>
    <x v="0"/>
    <m/>
    <m/>
    <x v="1"/>
    <m/>
    <m/>
    <x v="2"/>
    <m/>
    <m/>
    <x v="0"/>
    <m/>
    <m/>
    <s v="Scheduling;Real-time chatting;Teleconferencing;"/>
    <m/>
    <m/>
    <s v="None;"/>
    <m/>
    <m/>
    <m/>
    <m/>
    <m/>
    <m/>
    <m/>
    <s v="Disagree"/>
    <m/>
    <m/>
    <s v="Disagree"/>
    <m/>
    <m/>
    <s v="Disagree"/>
    <m/>
    <m/>
    <s v="Undecided"/>
    <m/>
    <m/>
    <s v="Undecided"/>
    <m/>
    <m/>
    <s v="Agree"/>
    <m/>
    <m/>
    <s v="Undecided"/>
    <m/>
    <m/>
    <s v="45-54 years old"/>
    <m/>
    <m/>
    <s v="Trade/technical/vocational training"/>
    <m/>
    <m/>
    <x v="2"/>
    <m/>
    <m/>
    <x v="0"/>
    <m/>
    <m/>
    <s v="IT professional"/>
    <m/>
    <m/>
    <m/>
  </r>
  <r>
    <n v="181"/>
    <d v="2020-04-14T19:00:38"/>
    <d v="2020-04-14T19:04:52"/>
    <s v="anonymous"/>
    <m/>
    <m/>
    <m/>
    <m/>
    <s v="Yes"/>
    <m/>
    <m/>
    <s v="Yes"/>
    <m/>
    <m/>
    <m/>
    <m/>
    <m/>
    <s v="Laptop;"/>
    <m/>
    <m/>
    <s v="No"/>
    <m/>
    <m/>
    <s v="Personal assets"/>
    <m/>
    <m/>
    <x v="2"/>
    <m/>
    <m/>
    <x v="17"/>
    <m/>
    <m/>
    <x v="4"/>
    <m/>
    <m/>
    <x v="0"/>
    <m/>
    <m/>
    <x v="0"/>
    <m/>
    <m/>
    <x v="0"/>
    <m/>
    <m/>
    <x v="0"/>
    <m/>
    <m/>
    <s v="Scheduling;Real-time chatting;Teleconferencing;"/>
    <m/>
    <m/>
    <s v="None;"/>
    <m/>
    <m/>
    <m/>
    <m/>
    <m/>
    <m/>
    <m/>
    <s v="Strongly agree"/>
    <m/>
    <m/>
    <s v="Strongly agree"/>
    <m/>
    <m/>
    <s v="Agree"/>
    <m/>
    <m/>
    <s v="Agree"/>
    <m/>
    <m/>
    <s v="Agree"/>
    <m/>
    <m/>
    <s v="Undecided"/>
    <m/>
    <m/>
    <s v="Agree"/>
    <m/>
    <m/>
    <s v="55-64 years old"/>
    <m/>
    <m/>
    <s v="Trade/technical/vocational training"/>
    <m/>
    <m/>
    <x v="2"/>
    <m/>
    <m/>
    <x v="0"/>
    <m/>
    <m/>
    <s v="IT professional"/>
    <m/>
    <m/>
    <m/>
  </r>
  <r>
    <n v="182"/>
    <d v="2020-04-14T19:07:38"/>
    <d v="2020-04-14T19:09:39"/>
    <s v="anonymous"/>
    <m/>
    <m/>
    <m/>
    <m/>
    <s v="Yes"/>
    <m/>
    <m/>
    <s v="No"/>
    <m/>
    <m/>
    <m/>
    <m/>
    <m/>
    <s v="Laptop;"/>
    <m/>
    <m/>
    <s v="No"/>
    <m/>
    <m/>
    <s v="Personal assets"/>
    <m/>
    <m/>
    <x v="2"/>
    <m/>
    <m/>
    <x v="17"/>
    <m/>
    <m/>
    <x v="4"/>
    <m/>
    <m/>
    <x v="0"/>
    <m/>
    <m/>
    <x v="1"/>
    <m/>
    <m/>
    <x v="2"/>
    <m/>
    <m/>
    <x v="0"/>
    <m/>
    <m/>
    <s v="Scheduling;Real-time chatting;Teleconferencing;"/>
    <m/>
    <m/>
    <s v="Phishing;Spyware/Virus infection;"/>
    <m/>
    <m/>
    <m/>
    <m/>
    <m/>
    <m/>
    <m/>
    <s v="Agree"/>
    <m/>
    <m/>
    <s v="Agree"/>
    <m/>
    <m/>
    <s v="Agree"/>
    <m/>
    <m/>
    <s v="Undecided"/>
    <m/>
    <m/>
    <s v="Undecided"/>
    <m/>
    <m/>
    <s v="Strongly agree"/>
    <m/>
    <m/>
    <s v="Agree"/>
    <m/>
    <m/>
    <s v="45-54 years old"/>
    <m/>
    <m/>
    <s v="Trade/technical/vocational training"/>
    <m/>
    <m/>
    <x v="2"/>
    <m/>
    <m/>
    <x v="0"/>
    <m/>
    <m/>
    <s v="Manager"/>
    <m/>
    <m/>
    <m/>
  </r>
  <r>
    <n v="183"/>
    <d v="2020-04-14T19:09:50"/>
    <d v="2020-04-14T19:12:33"/>
    <s v="anonymous"/>
    <m/>
    <m/>
    <m/>
    <m/>
    <s v="No"/>
    <m/>
    <m/>
    <s v="Yes"/>
    <m/>
    <m/>
    <s v="Use VPN"/>
    <m/>
    <m/>
    <s v="Laptop;"/>
    <m/>
    <m/>
    <s v="No"/>
    <m/>
    <m/>
    <s v="Corporate assets"/>
    <m/>
    <m/>
    <x v="1"/>
    <m/>
    <m/>
    <x v="1"/>
    <m/>
    <m/>
    <x v="4"/>
    <m/>
    <m/>
    <x v="0"/>
    <m/>
    <m/>
    <x v="0"/>
    <m/>
    <m/>
    <x v="0"/>
    <m/>
    <m/>
    <x v="1"/>
    <m/>
    <m/>
    <m/>
    <m/>
    <m/>
    <s v="Phishing;Spyware/Virus infection;"/>
    <m/>
    <m/>
    <m/>
    <m/>
    <m/>
    <m/>
    <m/>
    <s v="Agree"/>
    <m/>
    <m/>
    <s v="Agree"/>
    <m/>
    <m/>
    <s v="Agree"/>
    <m/>
    <m/>
    <s v="Agree"/>
    <m/>
    <m/>
    <s v="Strongly agree"/>
    <m/>
    <m/>
    <s v="Strongly agree"/>
    <m/>
    <m/>
    <s v="Strongly agree"/>
    <m/>
    <m/>
    <s v="55-64 years old"/>
    <m/>
    <m/>
    <s v="High school graduate, diploma or the equivalent"/>
    <m/>
    <m/>
    <x v="2"/>
    <m/>
    <m/>
    <x v="0"/>
    <m/>
    <m/>
    <s v="IT professional"/>
    <m/>
    <m/>
    <m/>
  </r>
  <r>
    <n v="184"/>
    <d v="2020-04-14T19:15:30"/>
    <d v="2020-04-14T19:17:51"/>
    <s v="anonymous"/>
    <m/>
    <m/>
    <m/>
    <m/>
    <s v="No"/>
    <m/>
    <m/>
    <s v="Yes"/>
    <m/>
    <m/>
    <m/>
    <m/>
    <m/>
    <s v="Smartphone;"/>
    <m/>
    <m/>
    <s v="Yes"/>
    <m/>
    <m/>
    <s v="Personal assets"/>
    <m/>
    <m/>
    <x v="2"/>
    <m/>
    <m/>
    <x v="6"/>
    <m/>
    <m/>
    <x v="5"/>
    <m/>
    <m/>
    <x v="0"/>
    <m/>
    <m/>
    <x v="0"/>
    <m/>
    <m/>
    <x v="0"/>
    <m/>
    <m/>
    <x v="1"/>
    <m/>
    <m/>
    <m/>
    <m/>
    <m/>
    <s v="Phishing;Ransomware;Spyware/Virus infection;"/>
    <m/>
    <m/>
    <m/>
    <m/>
    <m/>
    <m/>
    <m/>
    <s v="Strongly agree"/>
    <m/>
    <m/>
    <s v="Strongly agree"/>
    <m/>
    <m/>
    <s v="Strongly agree"/>
    <m/>
    <m/>
    <s v="Agree"/>
    <m/>
    <m/>
    <s v="Agree"/>
    <m/>
    <m/>
    <s v="Strongly agree"/>
    <m/>
    <m/>
    <s v="Strongly agree"/>
    <m/>
    <m/>
    <s v="45-54 years old"/>
    <m/>
    <m/>
    <s v="High school graduate, diploma or the equivalent"/>
    <m/>
    <m/>
    <x v="2"/>
    <m/>
    <m/>
    <x v="0"/>
    <m/>
    <m/>
    <s v="Other"/>
    <m/>
    <m/>
    <m/>
  </r>
  <r>
    <n v="185"/>
    <d v="2020-04-14T19:19:43"/>
    <d v="2020-04-14T19:49:17"/>
    <s v="anonymous"/>
    <m/>
    <m/>
    <m/>
    <m/>
    <s v="No"/>
    <m/>
    <m/>
    <s v="No"/>
    <m/>
    <m/>
    <m/>
    <m/>
    <m/>
    <s v="Laptop;Smartphone;"/>
    <m/>
    <m/>
    <s v="No"/>
    <m/>
    <m/>
    <s v="Personal assets"/>
    <m/>
    <m/>
    <x v="2"/>
    <m/>
    <m/>
    <x v="31"/>
    <m/>
    <m/>
    <x v="4"/>
    <m/>
    <m/>
    <x v="0"/>
    <m/>
    <m/>
    <x v="0"/>
    <m/>
    <m/>
    <x v="0"/>
    <m/>
    <m/>
    <x v="1"/>
    <m/>
    <m/>
    <m/>
    <m/>
    <m/>
    <s v="None;"/>
    <m/>
    <m/>
    <m/>
    <m/>
    <m/>
    <m/>
    <m/>
    <s v="Strongly agree"/>
    <m/>
    <m/>
    <s v="Strongly agree"/>
    <m/>
    <m/>
    <s v="Disagree"/>
    <m/>
    <m/>
    <s v="Disagree"/>
    <m/>
    <m/>
    <s v="Disagree"/>
    <m/>
    <m/>
    <s v="Disagree"/>
    <m/>
    <m/>
    <s v="Agree"/>
    <m/>
    <m/>
    <s v="35-44 years old"/>
    <m/>
    <m/>
    <s v="Associate degree"/>
    <m/>
    <m/>
    <x v="2"/>
    <m/>
    <m/>
    <x v="0"/>
    <m/>
    <m/>
    <s v="IT professional"/>
    <m/>
    <m/>
    <m/>
  </r>
  <r>
    <n v="186"/>
    <d v="2020-04-14T23:32:05"/>
    <d v="2020-04-14T23:35:33"/>
    <s v="anonymous"/>
    <m/>
    <m/>
    <m/>
    <m/>
    <s v="Yes"/>
    <m/>
    <m/>
    <s v="No"/>
    <m/>
    <m/>
    <m/>
    <m/>
    <m/>
    <s v="Laptop;"/>
    <m/>
    <m/>
    <s v="No"/>
    <m/>
    <m/>
    <s v="Personal assets"/>
    <m/>
    <m/>
    <x v="2"/>
    <m/>
    <m/>
    <x v="5"/>
    <m/>
    <m/>
    <x v="4"/>
    <m/>
    <m/>
    <x v="0"/>
    <m/>
    <m/>
    <x v="0"/>
    <m/>
    <m/>
    <x v="0"/>
    <m/>
    <m/>
    <x v="1"/>
    <m/>
    <m/>
    <m/>
    <m/>
    <m/>
    <s v="None;"/>
    <m/>
    <m/>
    <m/>
    <m/>
    <m/>
    <m/>
    <m/>
    <s v="Agree"/>
    <m/>
    <m/>
    <s v="Agree"/>
    <m/>
    <m/>
    <s v="Agree"/>
    <m/>
    <m/>
    <s v="Strongly agree"/>
    <m/>
    <m/>
    <s v="Agree"/>
    <m/>
    <m/>
    <s v="Strongly agree"/>
    <m/>
    <m/>
    <s v="Strongly agree"/>
    <m/>
    <m/>
    <s v="25-34 years old"/>
    <m/>
    <m/>
    <s v="Doctorate degree"/>
    <m/>
    <m/>
    <x v="2"/>
    <m/>
    <m/>
    <x v="0"/>
    <m/>
    <m/>
    <s v="Manager"/>
    <m/>
    <m/>
    <m/>
  </r>
  <r>
    <n v="187"/>
    <d v="2020-04-15T08:36:39"/>
    <d v="2020-04-15T09:00:36"/>
    <s v="anonymous"/>
    <m/>
    <m/>
    <m/>
    <m/>
    <s v="Yes"/>
    <m/>
    <m/>
    <s v="Yes"/>
    <m/>
    <m/>
    <m/>
    <m/>
    <m/>
    <s v="Laptop;"/>
    <m/>
    <m/>
    <s v="No"/>
    <m/>
    <m/>
    <s v="Corporate assets"/>
    <m/>
    <m/>
    <x v="3"/>
    <m/>
    <m/>
    <x v="31"/>
    <m/>
    <m/>
    <x v="4"/>
    <m/>
    <m/>
    <x v="0"/>
    <m/>
    <m/>
    <x v="1"/>
    <m/>
    <m/>
    <x v="4"/>
    <m/>
    <m/>
    <x v="1"/>
    <m/>
    <m/>
    <m/>
    <m/>
    <m/>
    <s v="None;"/>
    <m/>
    <m/>
    <m/>
    <m/>
    <m/>
    <m/>
    <m/>
    <s v="Disagree"/>
    <m/>
    <m/>
    <s v="Disagree"/>
    <m/>
    <m/>
    <s v="Disagree"/>
    <m/>
    <m/>
    <s v="Agree"/>
    <m/>
    <m/>
    <s v="Agree"/>
    <m/>
    <m/>
    <s v="Agree"/>
    <m/>
    <m/>
    <s v="Agree"/>
    <m/>
    <m/>
    <s v="45-54 years old"/>
    <m/>
    <m/>
    <s v="High school graduate, diploma or the equivalent"/>
    <m/>
    <m/>
    <x v="2"/>
    <m/>
    <m/>
    <x v="0"/>
    <m/>
    <m/>
    <s v="Other"/>
    <m/>
    <m/>
    <m/>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x v="3"/>
    <m/>
    <m/>
    <x v="32"/>
    <m/>
    <m/>
    <x v="4"/>
    <m/>
    <m/>
    <x v="0"/>
    <m/>
    <m/>
    <x v="0"/>
    <m/>
    <m/>
    <x v="0"/>
    <m/>
    <m/>
    <x v="0"/>
    <m/>
    <m/>
    <s v="Document management;Real-time document co-authoring;Project/Workflow/Task management;Scheduling;Real-time chatting;Teleconferencing;"/>
    <m/>
    <m/>
    <s v="None;"/>
    <m/>
    <m/>
    <m/>
    <m/>
    <m/>
    <m/>
    <m/>
    <s v="Agree"/>
    <m/>
    <m/>
    <s v="Undecided"/>
    <m/>
    <m/>
    <s v="Agree"/>
    <m/>
    <m/>
    <s v="Agree"/>
    <m/>
    <m/>
    <s v="Agree"/>
    <m/>
    <m/>
    <s v="Undecided"/>
    <m/>
    <m/>
    <s v="Strongly agree"/>
    <m/>
    <m/>
    <s v="25-34 years old"/>
    <m/>
    <m/>
    <s v="Master’s degree"/>
    <m/>
    <m/>
    <x v="5"/>
    <m/>
    <m/>
    <x v="22"/>
    <m/>
    <m/>
    <s v="Manager"/>
    <m/>
    <m/>
    <m/>
  </r>
  <r>
    <n v="189"/>
    <d v="2020-04-15T18:17:25"/>
    <d v="2020-04-15T18:21:30"/>
    <s v="anonymous"/>
    <m/>
    <m/>
    <m/>
    <m/>
    <s v="Yes"/>
    <m/>
    <m/>
    <s v="Yes"/>
    <m/>
    <m/>
    <m/>
    <m/>
    <m/>
    <s v="Laptop;"/>
    <m/>
    <m/>
    <s v="No"/>
    <m/>
    <m/>
    <s v="Corporate assets"/>
    <m/>
    <m/>
    <x v="3"/>
    <m/>
    <m/>
    <x v="12"/>
    <m/>
    <m/>
    <x v="4"/>
    <m/>
    <m/>
    <x v="0"/>
    <m/>
    <m/>
    <x v="0"/>
    <m/>
    <m/>
    <x v="0"/>
    <m/>
    <m/>
    <x v="1"/>
    <m/>
    <m/>
    <m/>
    <m/>
    <m/>
    <s v="None;"/>
    <m/>
    <m/>
    <m/>
    <m/>
    <m/>
    <m/>
    <m/>
    <s v="Undecided"/>
    <m/>
    <m/>
    <s v="Undecided"/>
    <m/>
    <m/>
    <s v="Agree"/>
    <m/>
    <m/>
    <s v="Strongly agree"/>
    <m/>
    <m/>
    <s v="Agree"/>
    <m/>
    <m/>
    <s v="Strongly agree"/>
    <m/>
    <m/>
    <s v="Strongly agree"/>
    <m/>
    <m/>
    <s v="35-44 years old"/>
    <m/>
    <m/>
    <s v="Associate degree"/>
    <m/>
    <m/>
    <x v="7"/>
    <m/>
    <m/>
    <x v="0"/>
    <m/>
    <m/>
    <s v="Other"/>
    <m/>
    <m/>
    <m/>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x v="2"/>
    <m/>
    <m/>
    <x v="8"/>
    <m/>
    <m/>
    <x v="4"/>
    <m/>
    <m/>
    <x v="0"/>
    <m/>
    <m/>
    <x v="0"/>
    <m/>
    <m/>
    <x v="0"/>
    <m/>
    <m/>
    <x v="0"/>
    <m/>
    <m/>
    <s v="Document management;Project/Workflow/Task management;Scheduling;Real-time chatting;Teleconferencing;"/>
    <m/>
    <m/>
    <s v="Other;"/>
    <m/>
    <m/>
    <s v="Ddos"/>
    <m/>
    <m/>
    <m/>
    <m/>
    <s v="Undecided"/>
    <m/>
    <m/>
    <s v="Agree"/>
    <m/>
    <m/>
    <s v="Agree"/>
    <m/>
    <m/>
    <s v="Strongly agree"/>
    <m/>
    <m/>
    <s v="Strongly agree"/>
    <m/>
    <m/>
    <s v="Strongly agree"/>
    <m/>
    <m/>
    <s v="Strongly agree"/>
    <m/>
    <m/>
    <s v="35-44 years old"/>
    <m/>
    <m/>
    <s v="Master’s degree"/>
    <m/>
    <m/>
    <x v="4"/>
    <m/>
    <m/>
    <x v="0"/>
    <m/>
    <m/>
    <s v="IT professional"/>
    <m/>
    <m/>
    <s v="During a crisis at the extent of the corona-crisis the most  important thing to understand is that technology offers tools in order most of the companies to be able to operate in a safe way for the employees and with minimum disruptions!!"/>
  </r>
  <r>
    <n v="191"/>
    <d v="2020-04-15T22:08:13"/>
    <d v="2020-04-15T22:19:14"/>
    <s v="anonymous"/>
    <m/>
    <m/>
    <m/>
    <m/>
    <s v="No"/>
    <m/>
    <m/>
    <s v="Yes"/>
    <m/>
    <m/>
    <s v="Avoid using unsecure wireless connection, only using my personal computer, locked wifi router"/>
    <m/>
    <m/>
    <s v="Laptop;"/>
    <m/>
    <m/>
    <s v="No"/>
    <m/>
    <m/>
    <s v="Personal assets"/>
    <m/>
    <m/>
    <x v="2"/>
    <m/>
    <m/>
    <x v="1"/>
    <m/>
    <m/>
    <x v="4"/>
    <m/>
    <m/>
    <x v="0"/>
    <m/>
    <m/>
    <x v="0"/>
    <m/>
    <m/>
    <x v="0"/>
    <m/>
    <m/>
    <x v="0"/>
    <m/>
    <m/>
    <s v="Document management;Scheduling;Real-time chatting;Teleconferencing;"/>
    <m/>
    <m/>
    <s v="None;"/>
    <m/>
    <m/>
    <m/>
    <m/>
    <m/>
    <m/>
    <m/>
    <s v="Undecided"/>
    <m/>
    <m/>
    <s v="Undecided"/>
    <m/>
    <m/>
    <s v="Strongly agree"/>
    <m/>
    <m/>
    <s v="Strongly agree"/>
    <m/>
    <m/>
    <s v="Strongly agree"/>
    <m/>
    <m/>
    <s v="Strongly agree"/>
    <m/>
    <m/>
    <s v="Strongly agree"/>
    <m/>
    <m/>
    <s v="25-34 years old"/>
    <m/>
    <m/>
    <s v="Professional degree"/>
    <m/>
    <m/>
    <x v="4"/>
    <m/>
    <m/>
    <x v="0"/>
    <m/>
    <m/>
    <s v="Other"/>
    <m/>
    <m/>
    <s v="Excellent survey!!!"/>
  </r>
  <r>
    <n v="192"/>
    <d v="2020-04-15T22:09:53"/>
    <d v="2020-04-15T22:21:04"/>
    <s v="anonymous"/>
    <m/>
    <m/>
    <m/>
    <m/>
    <s v="Yes"/>
    <m/>
    <m/>
    <s v="No"/>
    <m/>
    <m/>
    <m/>
    <m/>
    <m/>
    <s v="Laptop;"/>
    <m/>
    <m/>
    <s v="No"/>
    <m/>
    <m/>
    <s v="Corporate assets"/>
    <m/>
    <m/>
    <x v="1"/>
    <m/>
    <m/>
    <x v="0"/>
    <m/>
    <m/>
    <x v="3"/>
    <m/>
    <m/>
    <x v="0"/>
    <m/>
    <m/>
    <x v="0"/>
    <m/>
    <m/>
    <x v="0"/>
    <m/>
    <m/>
    <x v="1"/>
    <m/>
    <m/>
    <m/>
    <m/>
    <m/>
    <s v="None;"/>
    <m/>
    <m/>
    <m/>
    <m/>
    <m/>
    <m/>
    <m/>
    <s v="Undecided"/>
    <m/>
    <m/>
    <s v="Agree"/>
    <m/>
    <m/>
    <s v="Agree"/>
    <m/>
    <m/>
    <s v="Agree"/>
    <m/>
    <m/>
    <s v="Agree"/>
    <m/>
    <m/>
    <s v="Agree"/>
    <m/>
    <m/>
    <s v="Agree"/>
    <m/>
    <m/>
    <s v="35-44 years old"/>
    <m/>
    <m/>
    <s v="Bachelor’s degree"/>
    <m/>
    <m/>
    <x v="5"/>
    <m/>
    <m/>
    <x v="23"/>
    <m/>
    <m/>
    <s v="Manager"/>
    <m/>
    <m/>
    <m/>
  </r>
  <r>
    <n v="193"/>
    <d v="2020-04-15T22:58:41"/>
    <d v="2020-04-15T23:02:20"/>
    <s v="anonymous"/>
    <m/>
    <m/>
    <m/>
    <m/>
    <s v="No"/>
    <m/>
    <m/>
    <s v="No"/>
    <m/>
    <m/>
    <m/>
    <m/>
    <m/>
    <s v="Laptop;Smartphone;"/>
    <m/>
    <m/>
    <s v="No"/>
    <m/>
    <m/>
    <s v="Corporate assets"/>
    <m/>
    <m/>
    <x v="0"/>
    <m/>
    <m/>
    <x v="19"/>
    <m/>
    <m/>
    <x v="4"/>
    <m/>
    <m/>
    <x v="0"/>
    <m/>
    <m/>
    <x v="0"/>
    <m/>
    <m/>
    <x v="0"/>
    <m/>
    <m/>
    <x v="0"/>
    <m/>
    <m/>
    <s v="Real-time chatting;Teleconferencing;"/>
    <m/>
    <m/>
    <s v="None;"/>
    <m/>
    <m/>
    <m/>
    <m/>
    <m/>
    <m/>
    <m/>
    <s v="Strongly agree"/>
    <m/>
    <m/>
    <s v="Disagree"/>
    <m/>
    <m/>
    <s v="Disagree"/>
    <m/>
    <m/>
    <s v="Strongly disagree"/>
    <m/>
    <m/>
    <s v="Agree"/>
    <m/>
    <m/>
    <s v="Undecided"/>
    <m/>
    <m/>
    <s v="Agree"/>
    <m/>
    <m/>
    <s v="35-44 years old"/>
    <m/>
    <m/>
    <s v="Master’s degree"/>
    <m/>
    <m/>
    <x v="5"/>
    <m/>
    <m/>
    <x v="24"/>
    <m/>
    <m/>
    <s v="Manager"/>
    <m/>
    <m/>
    <m/>
  </r>
  <r>
    <n v="194"/>
    <d v="2020-04-16T10:11:55"/>
    <d v="2020-04-16T10:15:07"/>
    <s v="anonymous"/>
    <m/>
    <m/>
    <m/>
    <m/>
    <s v="Yes"/>
    <m/>
    <m/>
    <s v="No"/>
    <m/>
    <m/>
    <m/>
    <m/>
    <m/>
    <s v="Laptop;Smartphone;"/>
    <m/>
    <m/>
    <s v="No"/>
    <m/>
    <m/>
    <s v="Corporate assets"/>
    <m/>
    <m/>
    <x v="3"/>
    <m/>
    <m/>
    <x v="3"/>
    <m/>
    <m/>
    <x v="4"/>
    <m/>
    <m/>
    <x v="0"/>
    <m/>
    <m/>
    <x v="1"/>
    <m/>
    <m/>
    <x v="1"/>
    <m/>
    <m/>
    <x v="0"/>
    <m/>
    <m/>
    <s v="Real-time chatting;Teleconferencing;"/>
    <m/>
    <m/>
    <s v="None;"/>
    <m/>
    <m/>
    <m/>
    <m/>
    <m/>
    <m/>
    <m/>
    <s v="Undecided"/>
    <m/>
    <m/>
    <s v="Undecided"/>
    <m/>
    <m/>
    <s v="Undecided"/>
    <m/>
    <m/>
    <s v="Disagree"/>
    <m/>
    <m/>
    <s v="Disagree"/>
    <m/>
    <m/>
    <s v="Disagree"/>
    <m/>
    <m/>
    <s v="Agree"/>
    <m/>
    <m/>
    <s v="35-44 years old"/>
    <m/>
    <m/>
    <s v="Master’s degree"/>
    <m/>
    <m/>
    <x v="5"/>
    <m/>
    <m/>
    <x v="25"/>
    <m/>
    <m/>
    <s v="Other"/>
    <m/>
    <m/>
    <m/>
  </r>
  <r>
    <n v="195"/>
    <d v="2020-04-16T11:19:34"/>
    <d v="2020-04-16T11:22:00"/>
    <s v="anonymous"/>
    <m/>
    <m/>
    <m/>
    <m/>
    <s v="No"/>
    <m/>
    <m/>
    <s v="No"/>
    <m/>
    <m/>
    <m/>
    <m/>
    <m/>
    <s v="Laptop;Smartphone;"/>
    <m/>
    <m/>
    <s v="No"/>
    <m/>
    <m/>
    <s v="Corporate assets"/>
    <m/>
    <m/>
    <x v="3"/>
    <m/>
    <m/>
    <x v="3"/>
    <m/>
    <m/>
    <x v="4"/>
    <m/>
    <m/>
    <x v="0"/>
    <m/>
    <m/>
    <x v="0"/>
    <m/>
    <m/>
    <x v="0"/>
    <m/>
    <m/>
    <x v="1"/>
    <m/>
    <m/>
    <m/>
    <m/>
    <m/>
    <s v="None;"/>
    <m/>
    <m/>
    <m/>
    <m/>
    <m/>
    <m/>
    <m/>
    <s v="Disagree"/>
    <m/>
    <m/>
    <s v="Disagree"/>
    <m/>
    <m/>
    <s v="Agree"/>
    <m/>
    <m/>
    <s v="Agree"/>
    <m/>
    <m/>
    <s v="Strongly agree"/>
    <m/>
    <m/>
    <s v="Agree"/>
    <m/>
    <m/>
    <s v="Agree"/>
    <m/>
    <m/>
    <s v="35-44 years old"/>
    <m/>
    <m/>
    <s v="Master’s degree"/>
    <m/>
    <m/>
    <x v="2"/>
    <m/>
    <m/>
    <x v="0"/>
    <m/>
    <m/>
    <s v="Manager"/>
    <m/>
    <m/>
    <m/>
  </r>
  <r>
    <n v="196"/>
    <d v="2020-04-16T13:06:55"/>
    <d v="2020-04-16T13:11:51"/>
    <s v="anonymous"/>
    <m/>
    <m/>
    <m/>
    <m/>
    <s v="Yes"/>
    <m/>
    <m/>
    <s v="No"/>
    <m/>
    <m/>
    <m/>
    <m/>
    <m/>
    <s v="Laptop;"/>
    <m/>
    <m/>
    <s v="No"/>
    <m/>
    <m/>
    <s v="Corporate assets"/>
    <m/>
    <m/>
    <x v="0"/>
    <m/>
    <m/>
    <x v="10"/>
    <m/>
    <m/>
    <x v="7"/>
    <m/>
    <m/>
    <x v="5"/>
    <m/>
    <m/>
    <x v="0"/>
    <m/>
    <m/>
    <x v="0"/>
    <m/>
    <m/>
    <x v="0"/>
    <m/>
    <m/>
    <s v="Document management;Real-time document co-authoring;Scheduling;Real-time chatting;Teleconferencing;"/>
    <m/>
    <m/>
    <s v="None;"/>
    <m/>
    <m/>
    <m/>
    <m/>
    <m/>
    <m/>
    <m/>
    <s v="Undecided"/>
    <m/>
    <m/>
    <s v="Undecided"/>
    <m/>
    <m/>
    <s v="Disagree"/>
    <m/>
    <m/>
    <s v="Agree"/>
    <m/>
    <m/>
    <s v="Agree"/>
    <m/>
    <m/>
    <s v="Agree"/>
    <m/>
    <m/>
    <s v="Undecided"/>
    <m/>
    <m/>
    <s v="35-44 years old"/>
    <m/>
    <m/>
    <s v="Doctorate degree"/>
    <m/>
    <m/>
    <x v="0"/>
    <m/>
    <m/>
    <x v="0"/>
    <m/>
    <m/>
    <s v="Manager"/>
    <m/>
    <m/>
    <m/>
  </r>
  <r>
    <n v="197"/>
    <d v="2020-04-16T14:02:56"/>
    <d v="2020-04-16T14:14:41"/>
    <s v="anonymous"/>
    <m/>
    <m/>
    <m/>
    <m/>
    <s v="Yes"/>
    <m/>
    <m/>
    <s v="No"/>
    <m/>
    <m/>
    <m/>
    <m/>
    <m/>
    <s v="Laptop;"/>
    <m/>
    <m/>
    <s v="No"/>
    <m/>
    <m/>
    <s v="Personal assets"/>
    <m/>
    <m/>
    <x v="2"/>
    <m/>
    <m/>
    <x v="10"/>
    <m/>
    <m/>
    <x v="5"/>
    <m/>
    <m/>
    <x v="0"/>
    <m/>
    <m/>
    <x v="0"/>
    <m/>
    <m/>
    <x v="0"/>
    <m/>
    <m/>
    <x v="0"/>
    <m/>
    <m/>
    <s v="Document management;Real-time document co-authoring;Project/Workflow/Task management;Teleconferencing;"/>
    <m/>
    <m/>
    <s v="None;"/>
    <m/>
    <m/>
    <s v="Spam emails and offers"/>
    <m/>
    <m/>
    <m/>
    <m/>
    <s v="Strongly agree"/>
    <m/>
    <m/>
    <s v="Agree"/>
    <m/>
    <m/>
    <s v="Agree"/>
    <m/>
    <m/>
    <s v="Strongly agree"/>
    <m/>
    <m/>
    <s v="Agree"/>
    <m/>
    <m/>
    <s v="Agree"/>
    <m/>
    <m/>
    <s v="Agree"/>
    <m/>
    <m/>
    <s v="35-44 years old"/>
    <m/>
    <m/>
    <s v="Doctorate degree"/>
    <m/>
    <m/>
    <x v="0"/>
    <m/>
    <m/>
    <x v="0"/>
    <m/>
    <m/>
    <s v="Researcher"/>
    <m/>
    <m/>
    <m/>
  </r>
  <r>
    <n v="198"/>
    <d v="2020-04-16T14:22:58"/>
    <d v="2020-04-16T14:28:13"/>
    <s v="anonymous"/>
    <m/>
    <m/>
    <m/>
    <m/>
    <s v="Yes"/>
    <m/>
    <m/>
    <s v="No"/>
    <m/>
    <m/>
    <m/>
    <m/>
    <m/>
    <s v="Laptop;"/>
    <m/>
    <m/>
    <s v="No"/>
    <m/>
    <m/>
    <s v="Corporate assets"/>
    <m/>
    <m/>
    <x v="1"/>
    <m/>
    <m/>
    <x v="1"/>
    <m/>
    <m/>
    <x v="4"/>
    <m/>
    <m/>
    <x v="0"/>
    <m/>
    <m/>
    <x v="0"/>
    <m/>
    <m/>
    <x v="0"/>
    <m/>
    <m/>
    <x v="0"/>
    <m/>
    <m/>
    <s v="Document management;Project/Workflow/Task management;Scheduling;Real-time chatting;Teleconferencing;"/>
    <m/>
    <m/>
    <s v="None;"/>
    <m/>
    <m/>
    <m/>
    <m/>
    <m/>
    <m/>
    <m/>
    <s v="Agree"/>
    <m/>
    <m/>
    <s v="Undecided"/>
    <m/>
    <m/>
    <s v="Strongly agree"/>
    <m/>
    <m/>
    <s v="Strongly agree"/>
    <m/>
    <m/>
    <s v="Strongly agree"/>
    <m/>
    <m/>
    <s v="Strongly disagree"/>
    <m/>
    <m/>
    <s v="Strongly agree"/>
    <m/>
    <m/>
    <s v="35-44 years old"/>
    <m/>
    <m/>
    <s v="Master’s degree"/>
    <m/>
    <m/>
    <x v="3"/>
    <m/>
    <m/>
    <x v="0"/>
    <m/>
    <m/>
    <s v="IT professional"/>
    <m/>
    <m/>
    <m/>
  </r>
  <r>
    <n v="199"/>
    <d v="2020-04-16T17:48:34"/>
    <d v="2020-04-16T17:50:58"/>
    <s v="anonymous"/>
    <m/>
    <m/>
    <m/>
    <m/>
    <s v="Yes"/>
    <m/>
    <m/>
    <s v="No"/>
    <m/>
    <m/>
    <m/>
    <m/>
    <m/>
    <s v="Laptop;Smartphone;"/>
    <m/>
    <m/>
    <s v="No"/>
    <m/>
    <m/>
    <s v="Corporate assets"/>
    <m/>
    <m/>
    <x v="1"/>
    <m/>
    <m/>
    <x v="5"/>
    <m/>
    <m/>
    <x v="6"/>
    <m/>
    <m/>
    <x v="0"/>
    <m/>
    <m/>
    <x v="0"/>
    <m/>
    <m/>
    <x v="0"/>
    <m/>
    <m/>
    <x v="1"/>
    <m/>
    <m/>
    <m/>
    <m/>
    <m/>
    <s v="None;"/>
    <m/>
    <m/>
    <m/>
    <m/>
    <m/>
    <m/>
    <m/>
    <s v="Disagree"/>
    <m/>
    <m/>
    <s v="Disagree"/>
    <m/>
    <m/>
    <s v="Undecided"/>
    <m/>
    <m/>
    <s v="Agree"/>
    <m/>
    <m/>
    <s v="Agree"/>
    <m/>
    <m/>
    <s v="Agree"/>
    <m/>
    <m/>
    <s v="Agree"/>
    <m/>
    <m/>
    <s v="35-44 years old"/>
    <m/>
    <m/>
    <s v="Doctorate degree"/>
    <m/>
    <m/>
    <x v="0"/>
    <m/>
    <m/>
    <x v="0"/>
    <m/>
    <m/>
    <s v="Researcher"/>
    <m/>
    <m/>
    <m/>
  </r>
  <r>
    <n v="200"/>
    <d v="2020-04-16T20:18:50"/>
    <d v="2020-04-16T20:30:43"/>
    <s v="anonymous"/>
    <m/>
    <m/>
    <m/>
    <m/>
    <s v="Yes"/>
    <m/>
    <m/>
    <s v="No"/>
    <m/>
    <m/>
    <m/>
    <m/>
    <m/>
    <s v="Laptop;Smartphone;"/>
    <m/>
    <m/>
    <s v="No"/>
    <m/>
    <m/>
    <s v="Personal assets"/>
    <m/>
    <m/>
    <x v="2"/>
    <m/>
    <m/>
    <x v="1"/>
    <m/>
    <m/>
    <x v="3"/>
    <m/>
    <m/>
    <x v="0"/>
    <m/>
    <m/>
    <x v="1"/>
    <m/>
    <m/>
    <x v="2"/>
    <m/>
    <m/>
    <x v="1"/>
    <m/>
    <m/>
    <m/>
    <m/>
    <m/>
    <s v="None;"/>
    <m/>
    <m/>
    <m/>
    <m/>
    <m/>
    <m/>
    <m/>
    <s v="Strongly agree"/>
    <m/>
    <m/>
    <s v="Strongly agree"/>
    <m/>
    <m/>
    <s v="Strongly disagree"/>
    <m/>
    <m/>
    <s v="Strongly disagree"/>
    <m/>
    <m/>
    <s v="Strongly disagree"/>
    <m/>
    <m/>
    <s v="Disagree"/>
    <m/>
    <m/>
    <s v="Strongly agree"/>
    <m/>
    <m/>
    <s v="25-34 years old"/>
    <m/>
    <m/>
    <s v="Doctorate degree"/>
    <m/>
    <m/>
    <x v="8"/>
    <m/>
    <m/>
    <x v="0"/>
    <m/>
    <m/>
    <s v="Researcher"/>
    <m/>
    <m/>
    <m/>
  </r>
  <r>
    <n v="201"/>
    <d v="2020-04-16T22:07:48"/>
    <d v="2020-04-16T22:15:47"/>
    <s v="anonymous"/>
    <m/>
    <m/>
    <m/>
    <m/>
    <s v="Yes"/>
    <m/>
    <m/>
    <s v="Yes"/>
    <m/>
    <m/>
    <s v="Avoid using unsecure wireless connection_x000a_Be sure if Using safety relay at  the electrical circuit"/>
    <m/>
    <m/>
    <s v="Laptop;"/>
    <m/>
    <m/>
    <s v="No"/>
    <m/>
    <m/>
    <s v="Corporate assets"/>
    <m/>
    <m/>
    <x v="3"/>
    <m/>
    <m/>
    <x v="8"/>
    <m/>
    <m/>
    <x v="4"/>
    <m/>
    <m/>
    <x v="0"/>
    <m/>
    <m/>
    <x v="0"/>
    <m/>
    <m/>
    <x v="0"/>
    <m/>
    <m/>
    <x v="0"/>
    <m/>
    <m/>
    <s v="Document management;Real-time chatting;Teleconferencing;"/>
    <m/>
    <m/>
    <s v="None;"/>
    <m/>
    <m/>
    <m/>
    <m/>
    <m/>
    <m/>
    <m/>
    <s v="Disagree"/>
    <m/>
    <m/>
    <s v="Disagree"/>
    <m/>
    <m/>
    <s v="Disagree"/>
    <m/>
    <m/>
    <s v="Undecided"/>
    <m/>
    <m/>
    <s v="Disagree"/>
    <m/>
    <m/>
    <s v="Undecided"/>
    <m/>
    <m/>
    <s v="Disagree"/>
    <m/>
    <m/>
    <s v="45-54 years old"/>
    <m/>
    <m/>
    <s v="Master’s degree"/>
    <m/>
    <m/>
    <x v="7"/>
    <m/>
    <m/>
    <x v="0"/>
    <m/>
    <m/>
    <s v="IT professional"/>
    <m/>
    <m/>
    <m/>
  </r>
  <r>
    <n v="202"/>
    <d v="2020-04-16T22:17:19"/>
    <d v="2020-04-16T22:20:31"/>
    <s v="anonymous"/>
    <m/>
    <m/>
    <m/>
    <m/>
    <s v="No"/>
    <m/>
    <m/>
    <s v="Yes"/>
    <m/>
    <m/>
    <s v="Protect subscribers data"/>
    <m/>
    <m/>
    <s v="Laptop;"/>
    <m/>
    <m/>
    <s v="Yes"/>
    <m/>
    <m/>
    <s v="Personal assets"/>
    <m/>
    <m/>
    <x v="2"/>
    <m/>
    <m/>
    <x v="4"/>
    <m/>
    <m/>
    <x v="4"/>
    <m/>
    <m/>
    <x v="0"/>
    <m/>
    <m/>
    <x v="1"/>
    <m/>
    <m/>
    <x v="7"/>
    <m/>
    <m/>
    <x v="1"/>
    <m/>
    <m/>
    <m/>
    <m/>
    <m/>
    <s v="None;"/>
    <m/>
    <m/>
    <m/>
    <m/>
    <m/>
    <m/>
    <m/>
    <s v="Agree"/>
    <m/>
    <m/>
    <s v="Agree"/>
    <m/>
    <m/>
    <s v="Disagree"/>
    <m/>
    <m/>
    <s v="Strongly agree"/>
    <m/>
    <m/>
    <s v="Strongly agree"/>
    <m/>
    <m/>
    <s v="Strongly agree"/>
    <m/>
    <m/>
    <s v="Strongly agree"/>
    <m/>
    <m/>
    <s v="45-54 years old"/>
    <m/>
    <m/>
    <s v="Master’s degree"/>
    <m/>
    <m/>
    <x v="7"/>
    <m/>
    <m/>
    <x v="0"/>
    <m/>
    <m/>
    <s v="Other"/>
    <m/>
    <m/>
    <m/>
  </r>
  <r>
    <n v="203"/>
    <d v="2020-04-16T22:18:02"/>
    <d v="2020-04-16T22:22:10"/>
    <s v="anonymous"/>
    <m/>
    <m/>
    <m/>
    <m/>
    <s v="Yes"/>
    <m/>
    <m/>
    <s v="Yes"/>
    <m/>
    <m/>
    <m/>
    <m/>
    <m/>
    <s v="Laptop;"/>
    <m/>
    <m/>
    <s v="No"/>
    <m/>
    <m/>
    <s v="Corporate assets"/>
    <m/>
    <m/>
    <x v="3"/>
    <m/>
    <m/>
    <x v="22"/>
    <m/>
    <m/>
    <x v="4"/>
    <m/>
    <m/>
    <x v="0"/>
    <m/>
    <m/>
    <x v="0"/>
    <m/>
    <m/>
    <x v="0"/>
    <m/>
    <m/>
    <x v="0"/>
    <m/>
    <m/>
    <s v="Teleconferencing;"/>
    <m/>
    <m/>
    <s v="None;"/>
    <m/>
    <m/>
    <m/>
    <m/>
    <m/>
    <m/>
    <m/>
    <s v="Undecided"/>
    <m/>
    <m/>
    <s v="Undecided"/>
    <m/>
    <m/>
    <s v="Disagree"/>
    <m/>
    <m/>
    <s v="Agree"/>
    <m/>
    <m/>
    <s v="Strongly agree"/>
    <m/>
    <m/>
    <s v="Agree"/>
    <m/>
    <m/>
    <s v="Undecided"/>
    <m/>
    <m/>
    <s v="45-54 years old"/>
    <m/>
    <m/>
    <s v="Master’s degree"/>
    <m/>
    <m/>
    <x v="7"/>
    <m/>
    <m/>
    <x v="0"/>
    <m/>
    <m/>
    <s v="Other"/>
    <m/>
    <m/>
    <m/>
  </r>
  <r>
    <n v="204"/>
    <d v="2020-04-16T22:27:43"/>
    <d v="2020-04-16T22:30:05"/>
    <s v="anonymous"/>
    <m/>
    <m/>
    <m/>
    <m/>
    <s v="No"/>
    <m/>
    <m/>
    <s v="Yes"/>
    <m/>
    <m/>
    <m/>
    <m/>
    <m/>
    <s v="Laptop;Smartphone;"/>
    <m/>
    <m/>
    <s v="No"/>
    <m/>
    <m/>
    <s v="Corporate assets"/>
    <m/>
    <m/>
    <x v="0"/>
    <m/>
    <m/>
    <x v="8"/>
    <m/>
    <m/>
    <x v="4"/>
    <m/>
    <m/>
    <x v="0"/>
    <m/>
    <m/>
    <x v="0"/>
    <m/>
    <m/>
    <x v="0"/>
    <m/>
    <m/>
    <x v="1"/>
    <m/>
    <m/>
    <m/>
    <m/>
    <m/>
    <s v="None;"/>
    <m/>
    <m/>
    <m/>
    <m/>
    <m/>
    <m/>
    <m/>
    <s v="Agree"/>
    <m/>
    <m/>
    <s v="Undecided"/>
    <m/>
    <m/>
    <s v="Agree"/>
    <m/>
    <m/>
    <s v="Undecided"/>
    <m/>
    <m/>
    <s v="Agree"/>
    <m/>
    <m/>
    <s v="Strongly agree"/>
    <m/>
    <m/>
    <s v="Agree"/>
    <m/>
    <m/>
    <s v="35-44 years old"/>
    <m/>
    <m/>
    <s v="Master’s degree"/>
    <m/>
    <m/>
    <x v="3"/>
    <m/>
    <m/>
    <x v="0"/>
    <m/>
    <m/>
    <s v="Manager"/>
    <m/>
    <m/>
    <m/>
  </r>
  <r>
    <n v="205"/>
    <d v="2020-04-16T22:41:47"/>
    <d v="2020-04-16T22:46:15"/>
    <s v="anonymous"/>
    <m/>
    <m/>
    <m/>
    <m/>
    <s v="Yes"/>
    <m/>
    <m/>
    <s v="Yes"/>
    <m/>
    <m/>
    <s v="Use vpn"/>
    <m/>
    <m/>
    <s v="Laptop;"/>
    <m/>
    <m/>
    <s v="No"/>
    <m/>
    <m/>
    <s v="Corporate assets"/>
    <m/>
    <m/>
    <x v="0"/>
    <m/>
    <m/>
    <x v="8"/>
    <m/>
    <m/>
    <x v="4"/>
    <m/>
    <m/>
    <x v="0"/>
    <m/>
    <m/>
    <x v="0"/>
    <m/>
    <m/>
    <x v="0"/>
    <m/>
    <m/>
    <x v="1"/>
    <m/>
    <m/>
    <m/>
    <m/>
    <m/>
    <s v="None;"/>
    <m/>
    <m/>
    <m/>
    <m/>
    <m/>
    <m/>
    <m/>
    <s v="Agree"/>
    <m/>
    <m/>
    <s v="Undecided"/>
    <m/>
    <m/>
    <s v="Agree"/>
    <m/>
    <m/>
    <s v="Agree"/>
    <m/>
    <m/>
    <s v="Agree"/>
    <m/>
    <m/>
    <s v="Agree"/>
    <m/>
    <m/>
    <s v="Agree"/>
    <m/>
    <m/>
    <s v="45-54 years old"/>
    <m/>
    <m/>
    <s v="Doctorate degree"/>
    <m/>
    <m/>
    <x v="3"/>
    <m/>
    <m/>
    <x v="0"/>
    <m/>
    <m/>
    <s v="IT professional"/>
    <m/>
    <m/>
    <m/>
  </r>
  <r>
    <n v="206"/>
    <d v="2020-04-16T22:52:01"/>
    <d v="2020-04-16T22:55:15"/>
    <s v="anonymous"/>
    <m/>
    <m/>
    <m/>
    <m/>
    <s v="Yes"/>
    <m/>
    <m/>
    <s v="No"/>
    <m/>
    <m/>
    <m/>
    <m/>
    <m/>
    <s v="Laptop;"/>
    <m/>
    <m/>
    <s v="No"/>
    <m/>
    <m/>
    <s v="Corporate assets"/>
    <m/>
    <m/>
    <x v="1"/>
    <m/>
    <m/>
    <x v="11"/>
    <m/>
    <m/>
    <x v="4"/>
    <m/>
    <m/>
    <x v="0"/>
    <m/>
    <m/>
    <x v="0"/>
    <m/>
    <m/>
    <x v="0"/>
    <m/>
    <m/>
    <x v="0"/>
    <m/>
    <m/>
    <s v="Document management;Real-time document co-authoring;Project/Workflow/Task management;Scheduling;Real-time chatting;Teleconferencing;"/>
    <m/>
    <m/>
    <s v="None;"/>
    <m/>
    <m/>
    <m/>
    <m/>
    <m/>
    <m/>
    <m/>
    <s v="Strongly agree"/>
    <m/>
    <m/>
    <s v="Strongly agree"/>
    <m/>
    <m/>
    <s v="Strongly agree"/>
    <m/>
    <m/>
    <s v="Strongly agree"/>
    <m/>
    <m/>
    <s v="Strongly agree"/>
    <m/>
    <m/>
    <s v="Strongly agree"/>
    <m/>
    <m/>
    <s v="Strongly agree"/>
    <m/>
    <m/>
    <s v="35-44 years old"/>
    <m/>
    <m/>
    <s v="Master’s degree"/>
    <m/>
    <m/>
    <x v="9"/>
    <m/>
    <m/>
    <x v="0"/>
    <m/>
    <m/>
    <s v="IT professional"/>
    <m/>
    <m/>
    <m/>
  </r>
  <r>
    <n v="207"/>
    <d v="2020-04-16T23:26:26"/>
    <d v="2020-04-16T23:31:06"/>
    <s v="anonymous"/>
    <m/>
    <m/>
    <m/>
    <m/>
    <s v="No"/>
    <m/>
    <m/>
    <s v="Yes"/>
    <m/>
    <m/>
    <m/>
    <m/>
    <m/>
    <s v="Laptop;"/>
    <m/>
    <m/>
    <s v="No"/>
    <m/>
    <m/>
    <s v="Corporate assets"/>
    <m/>
    <m/>
    <x v="1"/>
    <m/>
    <m/>
    <x v="10"/>
    <m/>
    <m/>
    <x v="4"/>
    <m/>
    <m/>
    <x v="0"/>
    <m/>
    <m/>
    <x v="0"/>
    <m/>
    <m/>
    <x v="0"/>
    <m/>
    <m/>
    <x v="0"/>
    <m/>
    <m/>
    <s v="Scheduling;Real-time chatting;Teleconferencing;"/>
    <m/>
    <m/>
    <s v="None;"/>
    <m/>
    <m/>
    <m/>
    <m/>
    <m/>
    <m/>
    <m/>
    <s v="Undecided"/>
    <m/>
    <m/>
    <s v="Undecided"/>
    <m/>
    <m/>
    <s v="Undecided"/>
    <m/>
    <m/>
    <s v="Undecided"/>
    <m/>
    <m/>
    <s v="Undecided"/>
    <m/>
    <m/>
    <s v="Agree"/>
    <m/>
    <m/>
    <s v="Agree"/>
    <m/>
    <m/>
    <s v="35-44 years old"/>
    <m/>
    <m/>
    <s v="Master’s degree"/>
    <m/>
    <m/>
    <x v="7"/>
    <m/>
    <m/>
    <x v="0"/>
    <m/>
    <m/>
    <s v="Manager"/>
    <m/>
    <m/>
    <m/>
  </r>
  <r>
    <n v="208"/>
    <d v="2020-04-17T00:12:41"/>
    <d v="2020-04-17T00:16:31"/>
    <s v="anonymous"/>
    <m/>
    <m/>
    <m/>
    <m/>
    <s v="Yes"/>
    <m/>
    <m/>
    <s v="Yes"/>
    <m/>
    <m/>
    <m/>
    <m/>
    <m/>
    <s v="Laptop;"/>
    <m/>
    <m/>
    <s v="No"/>
    <m/>
    <m/>
    <s v="Corporate assets"/>
    <m/>
    <m/>
    <x v="0"/>
    <m/>
    <m/>
    <x v="33"/>
    <m/>
    <m/>
    <x v="4"/>
    <m/>
    <m/>
    <x v="0"/>
    <m/>
    <m/>
    <x v="0"/>
    <m/>
    <m/>
    <x v="0"/>
    <m/>
    <m/>
    <x v="0"/>
    <m/>
    <m/>
    <s v="Project/Workflow/Task management;Scheduling;Real-time chatting;Teleconferencing;"/>
    <m/>
    <m/>
    <s v="None;"/>
    <m/>
    <m/>
    <m/>
    <m/>
    <m/>
    <m/>
    <m/>
    <s v="Agree"/>
    <m/>
    <m/>
    <s v="Agree"/>
    <m/>
    <m/>
    <s v="Agree"/>
    <m/>
    <m/>
    <s v="Agree"/>
    <m/>
    <m/>
    <s v="Agree"/>
    <m/>
    <m/>
    <s v="Strongly agree"/>
    <m/>
    <m/>
    <s v="Strongly agree"/>
    <m/>
    <m/>
    <s v="45-54 years old"/>
    <m/>
    <m/>
    <s v="Master’s degree"/>
    <m/>
    <m/>
    <x v="7"/>
    <m/>
    <m/>
    <x v="0"/>
    <m/>
    <m/>
    <s v="IT professional"/>
    <m/>
    <m/>
    <m/>
  </r>
  <r>
    <n v="209"/>
    <d v="2020-04-17T02:30:19"/>
    <d v="2020-04-17T02:35:01"/>
    <s v="anonymous"/>
    <m/>
    <m/>
    <m/>
    <m/>
    <s v="Yes"/>
    <m/>
    <m/>
    <s v="Yes"/>
    <m/>
    <m/>
    <m/>
    <m/>
    <m/>
    <s v="Laptop;Smartphone;"/>
    <m/>
    <m/>
    <s v="No"/>
    <m/>
    <m/>
    <s v="Corporate assets"/>
    <m/>
    <m/>
    <x v="0"/>
    <m/>
    <m/>
    <x v="22"/>
    <m/>
    <m/>
    <x v="4"/>
    <m/>
    <m/>
    <x v="0"/>
    <m/>
    <m/>
    <x v="1"/>
    <m/>
    <m/>
    <x v="5"/>
    <m/>
    <m/>
    <x v="0"/>
    <m/>
    <m/>
    <s v="Project/Workflow/Task management;Scheduling;Real-time chatting;Teleconferencing;"/>
    <m/>
    <m/>
    <s v="Other;"/>
    <m/>
    <m/>
    <m/>
    <m/>
    <m/>
    <m/>
    <m/>
    <s v="Strongly agree"/>
    <m/>
    <m/>
    <s v="Strongly agree"/>
    <m/>
    <m/>
    <s v="Strongly agree"/>
    <m/>
    <m/>
    <s v="Strongly agree"/>
    <m/>
    <m/>
    <s v="Agree"/>
    <m/>
    <m/>
    <s v="Agree"/>
    <m/>
    <m/>
    <s v="Strongly agree"/>
    <m/>
    <m/>
    <s v="45-54 years old"/>
    <m/>
    <m/>
    <s v="Professional degree"/>
    <m/>
    <m/>
    <x v="7"/>
    <m/>
    <m/>
    <x v="0"/>
    <m/>
    <m/>
    <s v="Security professional"/>
    <m/>
    <m/>
    <m/>
  </r>
  <r>
    <n v="210"/>
    <d v="2020-04-17T08:47:32"/>
    <d v="2020-04-17T08:58:35"/>
    <s v="anonymous"/>
    <m/>
    <m/>
    <m/>
    <m/>
    <s v="No"/>
    <m/>
    <m/>
    <s v="No"/>
    <m/>
    <m/>
    <m/>
    <m/>
    <m/>
    <s v="Desktop;"/>
    <m/>
    <m/>
    <s v="No"/>
    <m/>
    <m/>
    <s v="Personal assets"/>
    <m/>
    <m/>
    <x v="2"/>
    <m/>
    <m/>
    <x v="22"/>
    <m/>
    <m/>
    <x v="4"/>
    <m/>
    <m/>
    <x v="0"/>
    <m/>
    <m/>
    <x v="0"/>
    <m/>
    <m/>
    <x v="0"/>
    <m/>
    <m/>
    <x v="1"/>
    <m/>
    <m/>
    <m/>
    <m/>
    <m/>
    <s v="Phishing;"/>
    <m/>
    <m/>
    <m/>
    <m/>
    <m/>
    <m/>
    <m/>
    <s v="Strongly disagree"/>
    <m/>
    <m/>
    <s v="Disagree"/>
    <m/>
    <m/>
    <s v="Disagree"/>
    <m/>
    <m/>
    <s v="Strongly agree"/>
    <m/>
    <m/>
    <s v="Strongly agree"/>
    <m/>
    <m/>
    <s v="Agree"/>
    <m/>
    <m/>
    <s v="Strongly agree"/>
    <m/>
    <m/>
    <s v="45-54 years old"/>
    <m/>
    <m/>
    <s v="Bachelor’s degree"/>
    <m/>
    <m/>
    <x v="2"/>
    <m/>
    <m/>
    <x v="0"/>
    <m/>
    <m/>
    <s v="IT professional"/>
    <m/>
    <m/>
    <m/>
  </r>
  <r>
    <n v="211"/>
    <d v="2020-04-17T10:44:08"/>
    <d v="2020-04-17T10:48:06"/>
    <s v="anonymous"/>
    <m/>
    <m/>
    <m/>
    <m/>
    <s v="No"/>
    <m/>
    <m/>
    <s v="Yes"/>
    <m/>
    <m/>
    <m/>
    <m/>
    <m/>
    <s v="Laptop;"/>
    <m/>
    <m/>
    <s v="No"/>
    <m/>
    <m/>
    <s v="Corporate assets"/>
    <m/>
    <m/>
    <x v="3"/>
    <m/>
    <m/>
    <x v="30"/>
    <m/>
    <m/>
    <x v="4"/>
    <m/>
    <m/>
    <x v="0"/>
    <m/>
    <m/>
    <x v="0"/>
    <m/>
    <m/>
    <x v="0"/>
    <m/>
    <m/>
    <x v="0"/>
    <m/>
    <m/>
    <s v="Real-time chatting;Teleconferencing;"/>
    <m/>
    <m/>
    <s v="None;"/>
    <m/>
    <m/>
    <m/>
    <m/>
    <m/>
    <m/>
    <m/>
    <s v="Disagree"/>
    <m/>
    <m/>
    <s v="Disagree"/>
    <m/>
    <m/>
    <s v="Agree"/>
    <m/>
    <m/>
    <s v="Agree"/>
    <m/>
    <m/>
    <s v="Agree"/>
    <m/>
    <m/>
    <s v="Agree"/>
    <m/>
    <m/>
    <s v="Agree"/>
    <m/>
    <m/>
    <s v="35-44 years old"/>
    <m/>
    <m/>
    <s v="Master’s degree"/>
    <m/>
    <m/>
    <x v="7"/>
    <m/>
    <m/>
    <x v="0"/>
    <m/>
    <m/>
    <s v="Other"/>
    <m/>
    <m/>
    <m/>
  </r>
  <r>
    <n v="212"/>
    <d v="2020-04-17T15:10:27"/>
    <d v="2020-04-17T15:21:59"/>
    <s v="anonymous"/>
    <m/>
    <m/>
    <m/>
    <m/>
    <s v="No"/>
    <m/>
    <m/>
    <s v="No"/>
    <m/>
    <m/>
    <m/>
    <m/>
    <m/>
    <s v="Laptop;"/>
    <m/>
    <m/>
    <s v="No"/>
    <m/>
    <m/>
    <s v="Personal assets"/>
    <m/>
    <m/>
    <x v="2"/>
    <m/>
    <m/>
    <x v="5"/>
    <m/>
    <m/>
    <x v="4"/>
    <m/>
    <m/>
    <x v="0"/>
    <m/>
    <m/>
    <x v="0"/>
    <m/>
    <m/>
    <x v="0"/>
    <m/>
    <m/>
    <x v="0"/>
    <m/>
    <m/>
    <s v="Real-time document co-authoring;Scheduling;"/>
    <m/>
    <m/>
    <s v="None;"/>
    <m/>
    <m/>
    <m/>
    <m/>
    <m/>
    <m/>
    <m/>
    <s v="Agree"/>
    <m/>
    <m/>
    <s v="Agree"/>
    <m/>
    <m/>
    <s v="Strongly agree"/>
    <m/>
    <m/>
    <s v="Strongly agree"/>
    <m/>
    <m/>
    <s v="Disagree"/>
    <m/>
    <m/>
    <s v="Strongly agree"/>
    <m/>
    <m/>
    <s v="Agree"/>
    <m/>
    <m/>
    <s v="45-54 years old"/>
    <m/>
    <m/>
    <s v="Master’s degree"/>
    <m/>
    <m/>
    <x v="2"/>
    <m/>
    <m/>
    <x v="0"/>
    <m/>
    <m/>
    <s v="Manager"/>
    <m/>
    <m/>
    <m/>
  </r>
  <r>
    <n v="213"/>
    <d v="2020-04-17T15:31:58"/>
    <d v="2020-04-17T15:37:15"/>
    <s v="anonymous"/>
    <m/>
    <m/>
    <m/>
    <m/>
    <s v="No"/>
    <m/>
    <m/>
    <s v="No"/>
    <m/>
    <m/>
    <m/>
    <m/>
    <m/>
    <s v="Laptop;"/>
    <m/>
    <m/>
    <s v="No"/>
    <m/>
    <m/>
    <s v="Corporate assets"/>
    <m/>
    <m/>
    <x v="0"/>
    <m/>
    <m/>
    <x v="3"/>
    <m/>
    <m/>
    <x v="4"/>
    <m/>
    <m/>
    <x v="0"/>
    <m/>
    <m/>
    <x v="0"/>
    <m/>
    <m/>
    <x v="0"/>
    <m/>
    <m/>
    <x v="1"/>
    <m/>
    <m/>
    <m/>
    <m/>
    <m/>
    <s v="None;"/>
    <m/>
    <m/>
    <m/>
    <m/>
    <m/>
    <m/>
    <m/>
    <s v="Agree"/>
    <m/>
    <m/>
    <s v="Undecided"/>
    <m/>
    <m/>
    <s v="Disagree"/>
    <m/>
    <m/>
    <s v="Undecided"/>
    <m/>
    <m/>
    <s v="Undecided"/>
    <m/>
    <m/>
    <s v="Undecided"/>
    <m/>
    <m/>
    <s v="Agree"/>
    <m/>
    <m/>
    <s v="45-54 years old"/>
    <m/>
    <m/>
    <s v="Master’s degree"/>
    <m/>
    <m/>
    <x v="7"/>
    <m/>
    <m/>
    <x v="0"/>
    <m/>
    <m/>
    <s v="IT professional"/>
    <m/>
    <m/>
    <m/>
  </r>
  <r>
    <n v="214"/>
    <d v="2020-04-17T15:39:02"/>
    <d v="2020-04-17T15:42:12"/>
    <s v="anonymous"/>
    <m/>
    <m/>
    <m/>
    <m/>
    <s v="Yes"/>
    <m/>
    <m/>
    <s v="No"/>
    <m/>
    <m/>
    <m/>
    <m/>
    <m/>
    <s v="Laptop;"/>
    <m/>
    <m/>
    <s v="No"/>
    <m/>
    <m/>
    <s v="Personal assets"/>
    <m/>
    <m/>
    <x v="2"/>
    <m/>
    <m/>
    <x v="31"/>
    <m/>
    <m/>
    <x v="7"/>
    <m/>
    <m/>
    <x v="1"/>
    <m/>
    <m/>
    <x v="0"/>
    <m/>
    <m/>
    <x v="0"/>
    <m/>
    <m/>
    <x v="1"/>
    <m/>
    <m/>
    <m/>
    <m/>
    <m/>
    <s v="Ransomware;"/>
    <m/>
    <m/>
    <m/>
    <m/>
    <m/>
    <m/>
    <m/>
    <s v="Undecided"/>
    <m/>
    <m/>
    <s v="Undecided"/>
    <m/>
    <m/>
    <s v="Agree"/>
    <m/>
    <m/>
    <s v="Strongly agree"/>
    <m/>
    <m/>
    <s v="Agree"/>
    <m/>
    <m/>
    <s v="Agree"/>
    <m/>
    <m/>
    <s v="Agree"/>
    <m/>
    <m/>
    <s v="35-44 years old"/>
    <m/>
    <m/>
    <s v="Doctorate degree"/>
    <m/>
    <m/>
    <x v="0"/>
    <m/>
    <m/>
    <x v="0"/>
    <m/>
    <m/>
    <s v="Researcher"/>
    <m/>
    <m/>
    <m/>
  </r>
  <r>
    <n v="215"/>
    <d v="2020-04-17T16:00:49"/>
    <d v="2020-04-17T16:09:52"/>
    <s v="anonymous"/>
    <m/>
    <m/>
    <m/>
    <m/>
    <s v="Yes"/>
    <m/>
    <m/>
    <s v="No"/>
    <m/>
    <m/>
    <m/>
    <m/>
    <m/>
    <s v="Laptop;"/>
    <m/>
    <m/>
    <s v="No"/>
    <m/>
    <m/>
    <s v="Corporate assets"/>
    <m/>
    <m/>
    <x v="3"/>
    <m/>
    <m/>
    <x v="10"/>
    <m/>
    <m/>
    <x v="4"/>
    <m/>
    <m/>
    <x v="0"/>
    <m/>
    <m/>
    <x v="0"/>
    <m/>
    <m/>
    <x v="0"/>
    <m/>
    <m/>
    <x v="1"/>
    <m/>
    <m/>
    <m/>
    <m/>
    <m/>
    <s v="Phishing;"/>
    <m/>
    <m/>
    <m/>
    <m/>
    <m/>
    <m/>
    <m/>
    <s v="Agree"/>
    <m/>
    <m/>
    <s v="Undecided"/>
    <m/>
    <m/>
    <s v="Undecided"/>
    <m/>
    <m/>
    <s v="Agree"/>
    <m/>
    <m/>
    <s v="Strongly agree"/>
    <m/>
    <m/>
    <s v="Strongly agree"/>
    <m/>
    <m/>
    <s v="Agree"/>
    <m/>
    <m/>
    <s v="25-34 years old"/>
    <m/>
    <m/>
    <s v="Doctorate degree"/>
    <m/>
    <m/>
    <x v="2"/>
    <m/>
    <m/>
    <x v="0"/>
    <m/>
    <m/>
    <s v="Researcher"/>
    <m/>
    <m/>
    <m/>
  </r>
  <r>
    <n v="216"/>
    <d v="2020-04-21T11:34:44"/>
    <d v="2020-04-21T11:37:01"/>
    <s v="anonymous"/>
    <m/>
    <m/>
    <m/>
    <m/>
    <s v="No"/>
    <m/>
    <m/>
    <s v="Yes"/>
    <m/>
    <m/>
    <m/>
    <m/>
    <m/>
    <s v="Laptop;"/>
    <m/>
    <m/>
    <s v="No"/>
    <m/>
    <m/>
    <s v="Corporate assets"/>
    <m/>
    <m/>
    <x v="0"/>
    <m/>
    <m/>
    <x v="5"/>
    <m/>
    <m/>
    <x v="4"/>
    <m/>
    <m/>
    <x v="0"/>
    <m/>
    <m/>
    <x v="0"/>
    <m/>
    <m/>
    <x v="0"/>
    <m/>
    <m/>
    <x v="0"/>
    <m/>
    <m/>
    <s v="Document management;"/>
    <m/>
    <m/>
    <s v="None;"/>
    <m/>
    <m/>
    <m/>
    <m/>
    <m/>
    <m/>
    <m/>
    <s v="Strongly disagree"/>
    <m/>
    <m/>
    <s v="Strongly disagree"/>
    <m/>
    <m/>
    <s v="Undecided"/>
    <m/>
    <m/>
    <s v="Agree"/>
    <m/>
    <m/>
    <s v="Disagree"/>
    <m/>
    <m/>
    <s v="Agree"/>
    <m/>
    <m/>
    <s v="Undecided"/>
    <m/>
    <m/>
    <s v="18-24 years old"/>
    <m/>
    <m/>
    <s v="Bachelor’s degree"/>
    <m/>
    <m/>
    <x v="9"/>
    <m/>
    <m/>
    <x v="0"/>
    <m/>
    <m/>
    <s v="Other"/>
    <m/>
    <m/>
    <m/>
  </r>
  <r>
    <n v="217"/>
    <d v="2020-04-22T13:11:12"/>
    <d v="2020-04-22T13:17:34"/>
    <s v="anonymous"/>
    <m/>
    <m/>
    <m/>
    <m/>
    <s v="Yes"/>
    <m/>
    <m/>
    <s v="Yes"/>
    <m/>
    <m/>
    <s v="Use VPN"/>
    <m/>
    <m/>
    <s v="Laptop;"/>
    <m/>
    <m/>
    <s v="Yes"/>
    <m/>
    <m/>
    <s v="Corporate assets"/>
    <m/>
    <m/>
    <x v="1"/>
    <m/>
    <m/>
    <x v="6"/>
    <m/>
    <m/>
    <x v="4"/>
    <m/>
    <m/>
    <x v="0"/>
    <m/>
    <m/>
    <x v="1"/>
    <m/>
    <m/>
    <x v="2"/>
    <m/>
    <m/>
    <x v="0"/>
    <m/>
    <m/>
    <s v="Scheduling;Real-time chatting;Teleconferencing;"/>
    <m/>
    <m/>
    <s v="Phishing;"/>
    <m/>
    <m/>
    <m/>
    <m/>
    <m/>
    <m/>
    <m/>
    <s v="Agree"/>
    <m/>
    <m/>
    <s v="Agree"/>
    <m/>
    <m/>
    <s v="Strongly agree"/>
    <m/>
    <m/>
    <s v="Strongly agree"/>
    <m/>
    <m/>
    <s v="Strongly agree"/>
    <m/>
    <m/>
    <s v="Disagree"/>
    <m/>
    <m/>
    <s v="Agree"/>
    <m/>
    <m/>
    <s v="35-44 years old"/>
    <m/>
    <m/>
    <s v="Some college credit, no degree"/>
    <m/>
    <m/>
    <x v="2"/>
    <m/>
    <m/>
    <x v="0"/>
    <m/>
    <m/>
    <s v="IT professional"/>
    <m/>
    <m/>
    <m/>
  </r>
  <r>
    <n v="218"/>
    <d v="2020-04-22T13:19:23"/>
    <d v="2020-04-22T13:21:22"/>
    <s v="anonymous"/>
    <m/>
    <m/>
    <m/>
    <m/>
    <s v="No"/>
    <m/>
    <m/>
    <s v="No"/>
    <m/>
    <m/>
    <m/>
    <m/>
    <m/>
    <s v="Laptop;"/>
    <m/>
    <m/>
    <s v="No"/>
    <m/>
    <m/>
    <s v="Personal assets"/>
    <m/>
    <m/>
    <x v="2"/>
    <m/>
    <m/>
    <x v="34"/>
    <m/>
    <m/>
    <x v="4"/>
    <m/>
    <m/>
    <x v="0"/>
    <m/>
    <m/>
    <x v="1"/>
    <m/>
    <m/>
    <x v="1"/>
    <m/>
    <m/>
    <x v="0"/>
    <m/>
    <m/>
    <s v="Document management;Real-time document co-authoring;Project/Workflow/Task management;Teleconferencing;"/>
    <m/>
    <m/>
    <s v="None;"/>
    <m/>
    <m/>
    <m/>
    <m/>
    <m/>
    <m/>
    <m/>
    <s v="Agree"/>
    <m/>
    <m/>
    <s v="Agree"/>
    <m/>
    <m/>
    <s v="Agree"/>
    <m/>
    <m/>
    <s v="Undecided"/>
    <m/>
    <m/>
    <s v="Agree"/>
    <m/>
    <m/>
    <s v="Agree"/>
    <m/>
    <m/>
    <s v="Undecided"/>
    <m/>
    <m/>
    <s v="55-64 years old"/>
    <m/>
    <m/>
    <s v="Bachelor’s degree"/>
    <m/>
    <m/>
    <x v="9"/>
    <m/>
    <m/>
    <x v="0"/>
    <m/>
    <m/>
    <s v="Manager"/>
    <m/>
    <m/>
    <m/>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x v="2"/>
    <m/>
    <m/>
    <x v="2"/>
    <m/>
    <m/>
    <x v="4"/>
    <m/>
    <m/>
    <x v="0"/>
    <m/>
    <m/>
    <x v="1"/>
    <m/>
    <m/>
    <x v="4"/>
    <m/>
    <m/>
    <x v="0"/>
    <m/>
    <m/>
    <s v="Document management;Real-time document co-authoring;Scheduling;Real-time chatting;Teleconferencing;"/>
    <m/>
    <m/>
    <s v="None;"/>
    <m/>
    <m/>
    <m/>
    <m/>
    <m/>
    <m/>
    <m/>
    <s v="Disagree"/>
    <m/>
    <m/>
    <s v="Agree"/>
    <m/>
    <m/>
    <s v="Disagree"/>
    <m/>
    <m/>
    <s v="Agree"/>
    <m/>
    <m/>
    <s v="Agree"/>
    <m/>
    <m/>
    <s v="Agree"/>
    <m/>
    <m/>
    <s v="Agree"/>
    <m/>
    <m/>
    <s v="35-44 years old"/>
    <m/>
    <m/>
    <s v="Doctorate degree"/>
    <m/>
    <m/>
    <x v="0"/>
    <m/>
    <m/>
    <x v="0"/>
    <m/>
    <m/>
    <s v="Researcher"/>
    <m/>
    <m/>
    <m/>
  </r>
  <r>
    <n v="220"/>
    <d v="2020-04-22T22:34:37"/>
    <d v="2020-04-22T22:37:01"/>
    <s v="anonymous"/>
    <m/>
    <m/>
    <m/>
    <m/>
    <s v="Yes"/>
    <m/>
    <m/>
    <s v="No"/>
    <m/>
    <m/>
    <m/>
    <m/>
    <m/>
    <s v="Laptop;Smartphone;"/>
    <m/>
    <m/>
    <s v="No"/>
    <m/>
    <m/>
    <s v="Personal assets"/>
    <m/>
    <m/>
    <x v="2"/>
    <m/>
    <m/>
    <x v="28"/>
    <m/>
    <m/>
    <x v="6"/>
    <m/>
    <m/>
    <x v="0"/>
    <m/>
    <m/>
    <x v="0"/>
    <m/>
    <m/>
    <x v="0"/>
    <m/>
    <m/>
    <x v="1"/>
    <m/>
    <m/>
    <m/>
    <m/>
    <m/>
    <s v="None;"/>
    <m/>
    <m/>
    <m/>
    <m/>
    <m/>
    <m/>
    <m/>
    <s v="Disagree"/>
    <m/>
    <m/>
    <s v="Disagree"/>
    <m/>
    <m/>
    <s v="Disagree"/>
    <m/>
    <m/>
    <s v="Disagree"/>
    <m/>
    <m/>
    <s v="Strongly disagree"/>
    <m/>
    <m/>
    <s v="Strongly disagree"/>
    <m/>
    <m/>
    <s v="Disagree"/>
    <m/>
    <m/>
    <s v="25-34 years old"/>
    <m/>
    <m/>
    <s v="Professional degree"/>
    <m/>
    <m/>
    <x v="6"/>
    <m/>
    <m/>
    <x v="0"/>
    <m/>
    <m/>
    <s v="Other"/>
    <m/>
    <m/>
    <m/>
  </r>
  <r>
    <n v="221"/>
    <d v="2020-04-23T08:06:54"/>
    <d v="2020-04-23T08:10:22"/>
    <s v="anonymous"/>
    <m/>
    <m/>
    <m/>
    <m/>
    <s v="Yes"/>
    <m/>
    <m/>
    <s v="Yes"/>
    <m/>
    <m/>
    <s v="Lock laptop in a closet when not in use; Avoid speaking about confidential information in shared spaces like balconies"/>
    <m/>
    <m/>
    <s v="Laptop;Smartphone;"/>
    <m/>
    <m/>
    <s v="No"/>
    <m/>
    <m/>
    <s v="Corporate assets"/>
    <m/>
    <m/>
    <x v="3"/>
    <m/>
    <m/>
    <x v="22"/>
    <m/>
    <m/>
    <x v="4"/>
    <m/>
    <m/>
    <x v="0"/>
    <m/>
    <m/>
    <x v="0"/>
    <m/>
    <m/>
    <x v="0"/>
    <m/>
    <m/>
    <x v="0"/>
    <m/>
    <m/>
    <s v="Document management;Real-time document co-authoring;Project/Workflow/Task management;"/>
    <m/>
    <m/>
    <s v="None;"/>
    <m/>
    <m/>
    <m/>
    <m/>
    <m/>
    <m/>
    <m/>
    <s v="Undecided"/>
    <m/>
    <m/>
    <s v="Undecided"/>
    <m/>
    <m/>
    <s v="Undecided"/>
    <m/>
    <m/>
    <s v="Agree"/>
    <m/>
    <m/>
    <s v="Strongly agree"/>
    <m/>
    <m/>
    <s v="Undecided"/>
    <m/>
    <m/>
    <s v="Strongly agree"/>
    <m/>
    <m/>
    <s v="25-34 years old"/>
    <m/>
    <m/>
    <s v="Master’s degree"/>
    <m/>
    <m/>
    <x v="5"/>
    <m/>
    <m/>
    <x v="26"/>
    <m/>
    <m/>
    <s v="Manager"/>
    <m/>
    <m/>
    <m/>
  </r>
  <r>
    <n v="222"/>
    <d v="2020-04-23T09:09:09"/>
    <d v="2020-04-23T09:14:22"/>
    <s v="anonymous"/>
    <m/>
    <m/>
    <m/>
    <m/>
    <s v="Yes"/>
    <m/>
    <m/>
    <s v="Yes"/>
    <m/>
    <m/>
    <s v="- use a vpn_x000a_- do not make sensitive calls in a room where devices with voice assistant (for example alexa) are located."/>
    <m/>
    <m/>
    <s v="Laptop;"/>
    <m/>
    <m/>
    <s v="No"/>
    <m/>
    <m/>
    <s v="Personal assets"/>
    <m/>
    <m/>
    <x v="2"/>
    <m/>
    <m/>
    <x v="11"/>
    <m/>
    <m/>
    <x v="4"/>
    <m/>
    <m/>
    <x v="0"/>
    <m/>
    <m/>
    <x v="0"/>
    <m/>
    <m/>
    <x v="0"/>
    <m/>
    <m/>
    <x v="1"/>
    <m/>
    <m/>
    <m/>
    <m/>
    <m/>
    <s v="None;"/>
    <m/>
    <m/>
    <m/>
    <m/>
    <m/>
    <m/>
    <m/>
    <s v="Disagree"/>
    <m/>
    <m/>
    <s v="Disagree"/>
    <m/>
    <m/>
    <s v="Disagree"/>
    <m/>
    <m/>
    <s v="Agree"/>
    <m/>
    <m/>
    <s v="Undecided"/>
    <m/>
    <m/>
    <s v="Undecided"/>
    <m/>
    <m/>
    <s v="Agree"/>
    <m/>
    <m/>
    <s v="25-34 years old"/>
    <m/>
    <m/>
    <s v="Master’s degree"/>
    <m/>
    <m/>
    <x v="0"/>
    <m/>
    <m/>
    <x v="0"/>
    <m/>
    <m/>
    <s v="Researcher"/>
    <m/>
    <m/>
    <m/>
  </r>
  <r>
    <n v="223"/>
    <d v="2020-04-23T09:47:35"/>
    <d v="2020-04-23T09:51:02"/>
    <s v="anonymous"/>
    <m/>
    <m/>
    <m/>
    <m/>
    <s v="Yes"/>
    <m/>
    <m/>
    <s v="No"/>
    <m/>
    <m/>
    <m/>
    <m/>
    <m/>
    <s v="Laptop;"/>
    <m/>
    <m/>
    <s v="No"/>
    <m/>
    <m/>
    <s v="Personal assets"/>
    <m/>
    <m/>
    <x v="2"/>
    <m/>
    <m/>
    <x v="3"/>
    <m/>
    <m/>
    <x v="4"/>
    <m/>
    <m/>
    <x v="0"/>
    <m/>
    <m/>
    <x v="1"/>
    <m/>
    <m/>
    <x v="3"/>
    <m/>
    <m/>
    <x v="0"/>
    <m/>
    <m/>
    <s v="Document management;Real-time document co-authoring;Real-time chatting;Teleconferencing;"/>
    <m/>
    <m/>
    <s v="None;"/>
    <m/>
    <m/>
    <m/>
    <m/>
    <m/>
    <m/>
    <m/>
    <s v="Undecided"/>
    <m/>
    <m/>
    <s v="Disagree"/>
    <m/>
    <m/>
    <s v="Strongly disagree"/>
    <m/>
    <m/>
    <s v="Undecided"/>
    <m/>
    <m/>
    <s v="Disagree"/>
    <m/>
    <m/>
    <s v="Undecided"/>
    <m/>
    <m/>
    <s v="Disagree"/>
    <m/>
    <m/>
    <s v="45-54 years old"/>
    <m/>
    <m/>
    <s v="Doctorate degree"/>
    <m/>
    <m/>
    <x v="6"/>
    <m/>
    <m/>
    <x v="0"/>
    <m/>
    <m/>
    <s v="Researcher"/>
    <m/>
    <m/>
    <m/>
  </r>
  <r>
    <n v="224"/>
    <d v="2020-04-23T09:11:24"/>
    <d v="2020-04-23T10:38:36"/>
    <s v="anonymous"/>
    <m/>
    <m/>
    <m/>
    <m/>
    <s v="Yes"/>
    <m/>
    <m/>
    <s v="No"/>
    <m/>
    <m/>
    <m/>
    <m/>
    <m/>
    <s v="Laptop;Tablet;"/>
    <m/>
    <m/>
    <s v="No"/>
    <m/>
    <m/>
    <s v="Corporate assets"/>
    <m/>
    <m/>
    <x v="3"/>
    <m/>
    <m/>
    <x v="10"/>
    <m/>
    <m/>
    <x v="4"/>
    <m/>
    <m/>
    <x v="0"/>
    <m/>
    <m/>
    <x v="0"/>
    <m/>
    <m/>
    <x v="0"/>
    <m/>
    <m/>
    <x v="1"/>
    <m/>
    <m/>
    <m/>
    <m/>
    <m/>
    <s v="Other;"/>
    <m/>
    <m/>
    <s v="9 year old trojan on a personal backup disk"/>
    <m/>
    <m/>
    <m/>
    <m/>
    <s v="Agree"/>
    <m/>
    <m/>
    <s v="Disagree"/>
    <m/>
    <m/>
    <s v="Undecided"/>
    <m/>
    <m/>
    <s v="Strongly agree"/>
    <m/>
    <m/>
    <s v="Agree"/>
    <m/>
    <m/>
    <s v="Agree"/>
    <m/>
    <m/>
    <s v="Agree"/>
    <m/>
    <m/>
    <s v="35-44 years old"/>
    <m/>
    <m/>
    <s v="Professional degree"/>
    <m/>
    <m/>
    <x v="5"/>
    <m/>
    <m/>
    <x v="27"/>
    <m/>
    <m/>
    <s v="Manager"/>
    <m/>
    <m/>
    <m/>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x v="3"/>
    <m/>
    <m/>
    <x v="0"/>
    <m/>
    <m/>
    <x v="4"/>
    <m/>
    <m/>
    <x v="0"/>
    <m/>
    <m/>
    <x v="0"/>
    <m/>
    <m/>
    <x v="0"/>
    <m/>
    <m/>
    <x v="0"/>
    <m/>
    <m/>
    <s v="Document management;Project/Workflow/Task management;Real-time chatting;Teleconferencing;"/>
    <m/>
    <m/>
    <s v="None;"/>
    <m/>
    <m/>
    <s v="None"/>
    <m/>
    <m/>
    <m/>
    <m/>
    <s v="Undecided"/>
    <m/>
    <m/>
    <s v="Undecided"/>
    <m/>
    <m/>
    <s v="Agree"/>
    <m/>
    <m/>
    <s v="Agree"/>
    <m/>
    <m/>
    <s v="Agree"/>
    <m/>
    <m/>
    <s v="Agree"/>
    <m/>
    <m/>
    <s v="Agree"/>
    <m/>
    <m/>
    <s v="35-44 years old"/>
    <m/>
    <m/>
    <s v="Bachelor’s degree"/>
    <m/>
    <m/>
    <x v="2"/>
    <m/>
    <m/>
    <x v="0"/>
    <m/>
    <m/>
    <s v="Other"/>
    <m/>
    <m/>
    <s v="-"/>
  </r>
  <r>
    <n v="226"/>
    <d v="2020-04-23T11:17:17"/>
    <d v="2020-04-23T11:20:33"/>
    <s v="anonymous"/>
    <m/>
    <m/>
    <m/>
    <m/>
    <s v="Yes"/>
    <m/>
    <m/>
    <s v="No"/>
    <m/>
    <m/>
    <m/>
    <m/>
    <m/>
    <s v="Laptop;"/>
    <m/>
    <m/>
    <s v="No"/>
    <m/>
    <m/>
    <s v="Personal assets"/>
    <m/>
    <m/>
    <x v="2"/>
    <m/>
    <m/>
    <x v="1"/>
    <m/>
    <m/>
    <x v="4"/>
    <m/>
    <m/>
    <x v="0"/>
    <m/>
    <m/>
    <x v="0"/>
    <m/>
    <m/>
    <x v="0"/>
    <m/>
    <m/>
    <x v="1"/>
    <m/>
    <m/>
    <m/>
    <m/>
    <m/>
    <s v="None;"/>
    <m/>
    <m/>
    <s v="None"/>
    <m/>
    <m/>
    <m/>
    <m/>
    <s v="Strongly agree"/>
    <m/>
    <m/>
    <s v="Undecided"/>
    <m/>
    <m/>
    <s v="Agree"/>
    <m/>
    <m/>
    <s v="Strongly agree"/>
    <m/>
    <m/>
    <s v="Undecided"/>
    <m/>
    <m/>
    <s v="Agree"/>
    <m/>
    <m/>
    <s v="Strongly agree"/>
    <m/>
    <m/>
    <s v="25-34 years old"/>
    <m/>
    <m/>
    <s v="Master’s degree"/>
    <m/>
    <m/>
    <x v="0"/>
    <m/>
    <m/>
    <x v="0"/>
    <m/>
    <m/>
    <s v="Researcher"/>
    <m/>
    <m/>
    <m/>
  </r>
  <r>
    <n v="227"/>
    <d v="2020-04-23T11:42:42"/>
    <d v="2020-04-23T11:46:02"/>
    <s v="anonymous"/>
    <m/>
    <m/>
    <m/>
    <m/>
    <s v="Yes"/>
    <m/>
    <m/>
    <s v="Yes"/>
    <m/>
    <m/>
    <s v="vpn access credential mechanisms_x000a_updated rules regarding the data mgt &amp; remote desktop precautions"/>
    <m/>
    <m/>
    <s v="Laptop;"/>
    <m/>
    <m/>
    <s v="No"/>
    <m/>
    <m/>
    <s v="Corporate assets"/>
    <m/>
    <m/>
    <x v="3"/>
    <m/>
    <m/>
    <x v="22"/>
    <m/>
    <m/>
    <x v="4"/>
    <m/>
    <m/>
    <x v="0"/>
    <m/>
    <m/>
    <x v="0"/>
    <m/>
    <m/>
    <x v="0"/>
    <m/>
    <m/>
    <x v="0"/>
    <m/>
    <m/>
    <s v="Document management;Real-time document co-authoring;Project/Workflow/Task management;Scheduling;Real-time chatting;Teleconferencing;"/>
    <m/>
    <m/>
    <s v="None;"/>
    <m/>
    <m/>
    <s v=" "/>
    <m/>
    <m/>
    <m/>
    <m/>
    <s v="Agree"/>
    <m/>
    <m/>
    <s v="Agree"/>
    <m/>
    <m/>
    <s v="Agree"/>
    <m/>
    <m/>
    <s v="Strongly agree"/>
    <m/>
    <m/>
    <s v="Agree"/>
    <m/>
    <m/>
    <s v="Agree"/>
    <m/>
    <m/>
    <s v="Agree"/>
    <m/>
    <m/>
    <s v="45-54 years old"/>
    <m/>
    <m/>
    <s v="Master’s degree"/>
    <m/>
    <m/>
    <x v="7"/>
    <m/>
    <m/>
    <x v="0"/>
    <m/>
    <m/>
    <s v="Manager"/>
    <m/>
    <m/>
    <m/>
  </r>
  <r>
    <n v="228"/>
    <d v="2020-04-23T11:41:50"/>
    <d v="2020-04-23T12:09:16"/>
    <s v="anonymous"/>
    <m/>
    <m/>
    <m/>
    <m/>
    <s v="Yes"/>
    <m/>
    <m/>
    <s v="Yes"/>
    <m/>
    <m/>
    <s v="Password secure PC_x000a_Never leave VPN unattended_x000a_Strong WiFi passwords"/>
    <m/>
    <m/>
    <s v="Laptop;Smartphone;"/>
    <m/>
    <m/>
    <s v="No"/>
    <m/>
    <m/>
    <s v="Corporate assets"/>
    <m/>
    <m/>
    <x v="3"/>
    <m/>
    <m/>
    <x v="0"/>
    <m/>
    <m/>
    <x v="4"/>
    <m/>
    <m/>
    <x v="0"/>
    <m/>
    <m/>
    <x v="1"/>
    <m/>
    <m/>
    <x v="8"/>
    <m/>
    <m/>
    <x v="0"/>
    <m/>
    <m/>
    <s v="Document management;Project/Workflow/Task management;Real-time chatting;Teleconferencing;"/>
    <m/>
    <m/>
    <s v="None;"/>
    <m/>
    <m/>
    <m/>
    <m/>
    <m/>
    <m/>
    <m/>
    <s v="Agree"/>
    <m/>
    <m/>
    <s v="Agree"/>
    <m/>
    <m/>
    <s v="Undecided"/>
    <m/>
    <m/>
    <s v="Agree"/>
    <m/>
    <m/>
    <s v="Agree"/>
    <m/>
    <m/>
    <s v="Agree"/>
    <m/>
    <m/>
    <s v="Undecided"/>
    <m/>
    <m/>
    <s v="35-44 years old"/>
    <m/>
    <m/>
    <s v="Master’s degree"/>
    <m/>
    <m/>
    <x v="5"/>
    <m/>
    <m/>
    <x v="28"/>
    <m/>
    <m/>
    <s v="Other"/>
    <m/>
    <m/>
    <s v="Adding questions, after arriving to the last one, is irritating."/>
  </r>
  <r>
    <n v="229"/>
    <d v="2020-04-23T12:06:35"/>
    <d v="2020-04-23T12:10:29"/>
    <s v="anonymous"/>
    <m/>
    <m/>
    <m/>
    <m/>
    <s v="Yes"/>
    <m/>
    <m/>
    <s v="No"/>
    <m/>
    <m/>
    <m/>
    <m/>
    <m/>
    <s v="Laptop;Smartphone;"/>
    <m/>
    <m/>
    <s v="No"/>
    <m/>
    <m/>
    <s v="Personal assets"/>
    <m/>
    <m/>
    <x v="2"/>
    <m/>
    <m/>
    <x v="0"/>
    <m/>
    <m/>
    <x v="4"/>
    <m/>
    <m/>
    <x v="0"/>
    <m/>
    <m/>
    <x v="0"/>
    <m/>
    <m/>
    <x v="0"/>
    <m/>
    <m/>
    <x v="0"/>
    <m/>
    <m/>
    <s v="Teleconferencing;"/>
    <m/>
    <m/>
    <s v="None;"/>
    <m/>
    <m/>
    <m/>
    <m/>
    <m/>
    <m/>
    <m/>
    <s v="Undecided"/>
    <m/>
    <m/>
    <s v="Agree"/>
    <m/>
    <m/>
    <s v="Agree"/>
    <m/>
    <m/>
    <s v="Strongly agree"/>
    <m/>
    <m/>
    <s v="Strongly agree"/>
    <m/>
    <m/>
    <s v="Strongly agree"/>
    <m/>
    <m/>
    <s v="Agree"/>
    <m/>
    <m/>
    <s v="25-34 years old"/>
    <m/>
    <m/>
    <s v="Master’s degree"/>
    <m/>
    <m/>
    <x v="0"/>
    <m/>
    <m/>
    <x v="0"/>
    <m/>
    <m/>
    <s v="Researcher"/>
    <m/>
    <m/>
    <m/>
  </r>
  <r>
    <n v="230"/>
    <d v="2020-04-23T15:15:58"/>
    <d v="2020-04-23T15:19:31"/>
    <s v="anonymous"/>
    <m/>
    <m/>
    <m/>
    <m/>
    <s v="Yes"/>
    <m/>
    <m/>
    <s v="No"/>
    <m/>
    <m/>
    <m/>
    <m/>
    <m/>
    <s v="Desktop;Laptop;Tablet;Smartphone;"/>
    <m/>
    <m/>
    <s v="No"/>
    <m/>
    <m/>
    <s v="Personal assets"/>
    <m/>
    <m/>
    <x v="2"/>
    <m/>
    <m/>
    <x v="3"/>
    <m/>
    <m/>
    <x v="5"/>
    <m/>
    <m/>
    <x v="0"/>
    <m/>
    <m/>
    <x v="0"/>
    <m/>
    <m/>
    <x v="0"/>
    <m/>
    <m/>
    <x v="0"/>
    <m/>
    <m/>
    <s v="Real-time document co-authoring;Project/Workflow/Task management;Scheduling;Real-time chatting;Teleconferencing;"/>
    <m/>
    <m/>
    <s v="None;"/>
    <m/>
    <m/>
    <m/>
    <m/>
    <m/>
    <m/>
    <m/>
    <s v="Disagree"/>
    <m/>
    <m/>
    <s v="Undecided"/>
    <m/>
    <m/>
    <s v="Strongly agree"/>
    <m/>
    <m/>
    <s v="Strongly agree"/>
    <m/>
    <m/>
    <s v="Strongly agree"/>
    <m/>
    <m/>
    <s v="Strongly agree"/>
    <m/>
    <m/>
    <s v="Strongly agree"/>
    <m/>
    <m/>
    <s v="45-54 years old"/>
    <m/>
    <m/>
    <s v="Master’s degree"/>
    <m/>
    <m/>
    <x v="0"/>
    <m/>
    <m/>
    <x v="0"/>
    <m/>
    <m/>
    <s v="Manager"/>
    <m/>
    <m/>
    <m/>
  </r>
  <r>
    <n v="231"/>
    <d v="2020-04-23T15:43:20"/>
    <d v="2020-04-23T16:12:44"/>
    <s v="anonymous"/>
    <m/>
    <m/>
    <m/>
    <m/>
    <s v="Yes"/>
    <m/>
    <m/>
    <s v="No"/>
    <m/>
    <m/>
    <m/>
    <m/>
    <m/>
    <s v="Laptop;"/>
    <m/>
    <m/>
    <s v="No"/>
    <m/>
    <m/>
    <s v="Corporate assets"/>
    <m/>
    <m/>
    <x v="1"/>
    <m/>
    <m/>
    <x v="1"/>
    <m/>
    <m/>
    <x v="5"/>
    <m/>
    <m/>
    <x v="0"/>
    <m/>
    <m/>
    <x v="0"/>
    <m/>
    <m/>
    <x v="0"/>
    <m/>
    <m/>
    <x v="0"/>
    <m/>
    <m/>
    <s v="Document management;Project/Workflow/Task management;Scheduling;Real-time chatting;Teleconferencing;"/>
    <m/>
    <m/>
    <s v="None;"/>
    <m/>
    <m/>
    <m/>
    <m/>
    <m/>
    <m/>
    <m/>
    <s v="Agree"/>
    <m/>
    <m/>
    <s v="Agree"/>
    <m/>
    <m/>
    <s v="Undecided"/>
    <m/>
    <m/>
    <s v="Agree"/>
    <m/>
    <m/>
    <s v="Agree"/>
    <m/>
    <m/>
    <s v="Agree"/>
    <m/>
    <m/>
    <s v="Strongly agree"/>
    <m/>
    <m/>
    <s v="25-34 years old"/>
    <m/>
    <m/>
    <s v="Master’s degree"/>
    <m/>
    <m/>
    <x v="5"/>
    <m/>
    <m/>
    <x v="29"/>
    <m/>
    <m/>
    <s v="Other"/>
    <m/>
    <m/>
    <m/>
  </r>
  <r>
    <n v="232"/>
    <d v="2020-04-23T16:38:14"/>
    <d v="2020-04-23T16:40:46"/>
    <s v="anonymous"/>
    <m/>
    <m/>
    <m/>
    <m/>
    <s v="No"/>
    <m/>
    <m/>
    <s v="No"/>
    <m/>
    <m/>
    <m/>
    <m/>
    <m/>
    <s v="Laptop;"/>
    <m/>
    <m/>
    <s v="No"/>
    <m/>
    <m/>
    <s v="Personal assets"/>
    <m/>
    <m/>
    <x v="2"/>
    <m/>
    <m/>
    <x v="5"/>
    <m/>
    <m/>
    <x v="3"/>
    <m/>
    <m/>
    <x v="0"/>
    <m/>
    <m/>
    <x v="0"/>
    <m/>
    <m/>
    <x v="0"/>
    <m/>
    <m/>
    <x v="1"/>
    <m/>
    <m/>
    <m/>
    <m/>
    <m/>
    <s v="None;"/>
    <m/>
    <m/>
    <m/>
    <m/>
    <m/>
    <m/>
    <m/>
    <s v="Disagree"/>
    <m/>
    <m/>
    <s v="Disagree"/>
    <m/>
    <m/>
    <s v="Undecided"/>
    <m/>
    <m/>
    <s v="Agree"/>
    <m/>
    <m/>
    <s v="Agree"/>
    <m/>
    <m/>
    <s v="Strongly agree"/>
    <m/>
    <m/>
    <s v="Agree"/>
    <m/>
    <m/>
    <s v="35-44 years old"/>
    <m/>
    <m/>
    <s v="Doctorate degree"/>
    <m/>
    <m/>
    <x v="2"/>
    <m/>
    <m/>
    <x v="0"/>
    <m/>
    <m/>
    <s v="Manager"/>
    <m/>
    <m/>
    <m/>
  </r>
  <r>
    <n v="233"/>
    <d v="2020-04-23T17:07:33"/>
    <d v="2020-04-23T17:14:50"/>
    <s v="anonymous"/>
    <m/>
    <m/>
    <m/>
    <m/>
    <s v="Yes"/>
    <m/>
    <m/>
    <s v="Yes"/>
    <m/>
    <m/>
    <s v="avoid using unsecure wireless connections, specific ways for remote accessability to work files"/>
    <m/>
    <m/>
    <s v="Laptop;"/>
    <m/>
    <m/>
    <s v="No"/>
    <m/>
    <m/>
    <s v="Personal assets"/>
    <m/>
    <m/>
    <x v="2"/>
    <m/>
    <m/>
    <x v="32"/>
    <m/>
    <m/>
    <x v="5"/>
    <m/>
    <m/>
    <x v="0"/>
    <m/>
    <m/>
    <x v="0"/>
    <m/>
    <m/>
    <x v="0"/>
    <m/>
    <m/>
    <x v="0"/>
    <m/>
    <m/>
    <s v="Document management;Real-time chatting;Teleconferencing;Other;"/>
    <m/>
    <m/>
    <s v="None;"/>
    <m/>
    <m/>
    <s v="None"/>
    <m/>
    <m/>
    <m/>
    <m/>
    <s v="Agree"/>
    <m/>
    <m/>
    <s v="Agree"/>
    <m/>
    <m/>
    <s v="Agree"/>
    <m/>
    <m/>
    <s v="Agree"/>
    <m/>
    <m/>
    <s v="Agree"/>
    <m/>
    <m/>
    <s v="Undecided"/>
    <m/>
    <m/>
    <s v="Agree"/>
    <m/>
    <m/>
    <s v="25-34 years old"/>
    <m/>
    <m/>
    <s v="Master’s degree"/>
    <m/>
    <m/>
    <x v="2"/>
    <m/>
    <m/>
    <x v="0"/>
    <m/>
    <m/>
    <s v="Other"/>
    <m/>
    <m/>
    <m/>
  </r>
  <r>
    <n v="234"/>
    <d v="2020-04-23T17:22:17"/>
    <d v="2020-04-23T17:27:21"/>
    <s v="anonymous"/>
    <m/>
    <m/>
    <m/>
    <m/>
    <s v="Yes"/>
    <m/>
    <m/>
    <s v="No"/>
    <m/>
    <m/>
    <m/>
    <m/>
    <m/>
    <s v="Desktop;Laptop;"/>
    <m/>
    <m/>
    <s v="No"/>
    <m/>
    <m/>
    <s v="Personal assets"/>
    <m/>
    <m/>
    <x v="2"/>
    <m/>
    <m/>
    <x v="3"/>
    <m/>
    <m/>
    <x v="4"/>
    <m/>
    <m/>
    <x v="0"/>
    <m/>
    <m/>
    <x v="0"/>
    <m/>
    <m/>
    <x v="0"/>
    <m/>
    <m/>
    <x v="0"/>
    <m/>
    <m/>
    <s v="Document management;Real-time document co-authoring;Scheduling;Real-time chatting;Teleconferencing;"/>
    <m/>
    <m/>
    <s v="None;"/>
    <m/>
    <m/>
    <m/>
    <m/>
    <m/>
    <m/>
    <m/>
    <s v="Undecided"/>
    <m/>
    <m/>
    <s v="Undecided"/>
    <m/>
    <m/>
    <s v="Disagree"/>
    <m/>
    <m/>
    <s v="Strongly agree"/>
    <m/>
    <m/>
    <s v="Strongly agree"/>
    <m/>
    <m/>
    <s v="Strongly agree"/>
    <m/>
    <m/>
    <s v="Strongly agree"/>
    <m/>
    <m/>
    <s v="25-34 years old"/>
    <m/>
    <m/>
    <s v="Master’s degree"/>
    <m/>
    <m/>
    <x v="0"/>
    <m/>
    <m/>
    <x v="0"/>
    <m/>
    <m/>
    <s v="Researcher"/>
    <m/>
    <m/>
    <m/>
  </r>
  <r>
    <n v="235"/>
    <d v="2020-04-24T12:28:55"/>
    <d v="2020-04-24T12:33:38"/>
    <s v="anonymous"/>
    <m/>
    <m/>
    <m/>
    <m/>
    <s v="Yes"/>
    <m/>
    <m/>
    <s v="Yes"/>
    <m/>
    <m/>
    <s v="N/A"/>
    <m/>
    <m/>
    <s v="Laptop;"/>
    <m/>
    <m/>
    <s v="No"/>
    <m/>
    <m/>
    <s v="Corporate assets"/>
    <m/>
    <m/>
    <x v="3"/>
    <m/>
    <m/>
    <x v="2"/>
    <m/>
    <m/>
    <x v="3"/>
    <m/>
    <m/>
    <x v="0"/>
    <m/>
    <m/>
    <x v="0"/>
    <m/>
    <m/>
    <x v="0"/>
    <m/>
    <m/>
    <x v="0"/>
    <m/>
    <m/>
    <s v="Document management;Real-time document co-authoring;Project/Workflow/Task management;Scheduling;Real-time chatting;Teleconferencing;"/>
    <m/>
    <m/>
    <s v="None;"/>
    <m/>
    <m/>
    <s v="N/A"/>
    <m/>
    <m/>
    <m/>
    <m/>
    <s v="Undecided"/>
    <m/>
    <m/>
    <s v="Undecided"/>
    <m/>
    <m/>
    <s v="Undecided"/>
    <m/>
    <m/>
    <s v="Strongly agree"/>
    <m/>
    <m/>
    <s v="Strongly agree"/>
    <m/>
    <m/>
    <s v="Strongly agree"/>
    <m/>
    <m/>
    <s v="Strongly agree"/>
    <m/>
    <m/>
    <s v="25-34 years old"/>
    <m/>
    <m/>
    <s v="Master’s degree"/>
    <m/>
    <m/>
    <x v="3"/>
    <m/>
    <m/>
    <x v="0"/>
    <m/>
    <m/>
    <s v="IT professional"/>
    <m/>
    <m/>
    <s v="N/A"/>
  </r>
  <r>
    <n v="236"/>
    <d v="2020-04-24T14:20:16"/>
    <d v="2020-04-24T14:32:54"/>
    <s v="anonymous"/>
    <m/>
    <m/>
    <m/>
    <m/>
    <s v="Yes"/>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x v="3"/>
    <m/>
    <m/>
    <x v="22"/>
    <m/>
    <m/>
    <x v="4"/>
    <m/>
    <m/>
    <x v="0"/>
    <m/>
    <m/>
    <x v="0"/>
    <m/>
    <m/>
    <x v="0"/>
    <m/>
    <m/>
    <x v="1"/>
    <m/>
    <m/>
    <m/>
    <m/>
    <m/>
    <s v="None;"/>
    <m/>
    <m/>
    <m/>
    <m/>
    <m/>
    <m/>
    <m/>
    <s v="Strongly agree"/>
    <m/>
    <m/>
    <s v="Agree"/>
    <m/>
    <m/>
    <s v="Agree"/>
    <m/>
    <m/>
    <s v="Agree"/>
    <m/>
    <m/>
    <s v="Disagree"/>
    <m/>
    <m/>
    <s v="Agree"/>
    <m/>
    <m/>
    <s v="Agree"/>
    <m/>
    <m/>
    <s v="35-44 years old"/>
    <m/>
    <m/>
    <s v="Master’s degree"/>
    <m/>
    <m/>
    <x v="3"/>
    <m/>
    <m/>
    <x v="0"/>
    <m/>
    <m/>
    <s v="Security professional"/>
    <m/>
    <m/>
    <m/>
  </r>
  <r>
    <n v="237"/>
    <d v="2020-04-24T15:45:41"/>
    <d v="2020-04-24T15:52:50"/>
    <s v="anonymous"/>
    <m/>
    <m/>
    <m/>
    <m/>
    <s v="Yes"/>
    <m/>
    <m/>
    <s v="No"/>
    <m/>
    <m/>
    <m/>
    <m/>
    <m/>
    <s v="Desktop;Laptop;Smartphone;"/>
    <m/>
    <m/>
    <s v="No"/>
    <m/>
    <m/>
    <s v="Corporate assets"/>
    <m/>
    <m/>
    <x v="3"/>
    <m/>
    <m/>
    <x v="6"/>
    <m/>
    <m/>
    <x v="4"/>
    <m/>
    <m/>
    <x v="0"/>
    <m/>
    <m/>
    <x v="0"/>
    <m/>
    <m/>
    <x v="0"/>
    <m/>
    <m/>
    <x v="0"/>
    <m/>
    <m/>
    <s v="Document management;Real-time chatting;Teleconferencing;"/>
    <m/>
    <m/>
    <s v="Phishing;"/>
    <m/>
    <m/>
    <m/>
    <m/>
    <m/>
    <m/>
    <m/>
    <s v="Agree"/>
    <m/>
    <m/>
    <s v="Agree"/>
    <m/>
    <m/>
    <s v="Undecided"/>
    <m/>
    <m/>
    <s v="Strongly agree"/>
    <m/>
    <m/>
    <s v="Agree"/>
    <m/>
    <m/>
    <s v="Strongly agree"/>
    <m/>
    <m/>
    <s v="Strongly agree"/>
    <m/>
    <m/>
    <s v="35-44 years old"/>
    <m/>
    <m/>
    <s v="Master’s degree"/>
    <m/>
    <m/>
    <x v="2"/>
    <m/>
    <m/>
    <x v="0"/>
    <m/>
    <m/>
    <s v="Other"/>
    <m/>
    <m/>
    <m/>
  </r>
  <r>
    <n v="238"/>
    <d v="2020-04-24T15:54:44"/>
    <d v="2020-04-24T15:57:52"/>
    <s v="anonymous"/>
    <m/>
    <m/>
    <m/>
    <m/>
    <s v="No"/>
    <m/>
    <m/>
    <s v="No"/>
    <m/>
    <m/>
    <m/>
    <m/>
    <m/>
    <s v="Laptop;"/>
    <m/>
    <m/>
    <s v="No"/>
    <m/>
    <m/>
    <s v="Personal assets"/>
    <m/>
    <m/>
    <x v="2"/>
    <m/>
    <m/>
    <x v="5"/>
    <m/>
    <m/>
    <x v="4"/>
    <m/>
    <m/>
    <x v="0"/>
    <m/>
    <m/>
    <x v="1"/>
    <m/>
    <m/>
    <x v="1"/>
    <m/>
    <m/>
    <x v="1"/>
    <m/>
    <m/>
    <m/>
    <m/>
    <m/>
    <s v="None;"/>
    <m/>
    <m/>
    <m/>
    <m/>
    <m/>
    <m/>
    <m/>
    <s v="Agree"/>
    <m/>
    <m/>
    <s v="Undecided"/>
    <m/>
    <m/>
    <s v="Agree"/>
    <m/>
    <m/>
    <s v="Strongly agree"/>
    <m/>
    <m/>
    <s v="Strongly agree"/>
    <m/>
    <m/>
    <s v="Agree"/>
    <m/>
    <m/>
    <s v="Agree"/>
    <m/>
    <m/>
    <s v="25-34 years old"/>
    <m/>
    <m/>
    <s v="Master’s degree"/>
    <m/>
    <m/>
    <x v="2"/>
    <m/>
    <m/>
    <x v="0"/>
    <m/>
    <m/>
    <s v="Researcher"/>
    <m/>
    <m/>
    <m/>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x v="2"/>
    <m/>
    <m/>
    <x v="17"/>
    <m/>
    <m/>
    <x v="4"/>
    <m/>
    <m/>
    <x v="0"/>
    <m/>
    <m/>
    <x v="0"/>
    <m/>
    <m/>
    <x v="0"/>
    <m/>
    <m/>
    <x v="0"/>
    <m/>
    <m/>
    <s v="Document management;Real-time document co-authoring;Project/Workflow/Task management;Scheduling;Real-time chatting;Teleconferencing;"/>
    <m/>
    <m/>
    <s v="None;"/>
    <m/>
    <m/>
    <m/>
    <m/>
    <m/>
    <m/>
    <m/>
    <s v="Agree"/>
    <m/>
    <m/>
    <s v="Undecided"/>
    <m/>
    <m/>
    <s v="Agree"/>
    <m/>
    <m/>
    <s v="Strongly agree"/>
    <m/>
    <m/>
    <s v="Strongly agree"/>
    <m/>
    <m/>
    <s v="Strongly agree"/>
    <m/>
    <m/>
    <s v="Strongly agree"/>
    <m/>
    <m/>
    <s v="35-44 years old"/>
    <m/>
    <m/>
    <s v="Master’s degree"/>
    <m/>
    <m/>
    <x v="2"/>
    <m/>
    <m/>
    <x v="0"/>
    <m/>
    <m/>
    <s v="Other"/>
    <m/>
    <m/>
    <m/>
  </r>
  <r>
    <n v="240"/>
    <d v="2020-04-25T10:40:38"/>
    <d v="2020-04-25T10:45:56"/>
    <s v="anonymous"/>
    <m/>
    <m/>
    <m/>
    <m/>
    <s v="No"/>
    <m/>
    <m/>
    <s v="No"/>
    <m/>
    <m/>
    <m/>
    <m/>
    <m/>
    <s v="Laptop;"/>
    <m/>
    <m/>
    <s v="No"/>
    <m/>
    <m/>
    <s v="Corporate assets"/>
    <m/>
    <m/>
    <x v="3"/>
    <m/>
    <m/>
    <x v="0"/>
    <m/>
    <m/>
    <x v="3"/>
    <m/>
    <m/>
    <x v="0"/>
    <m/>
    <m/>
    <x v="0"/>
    <m/>
    <m/>
    <x v="0"/>
    <m/>
    <m/>
    <x v="0"/>
    <m/>
    <m/>
    <s v="Document management;Real-time chatting;"/>
    <m/>
    <m/>
    <s v="None;"/>
    <m/>
    <m/>
    <m/>
    <m/>
    <m/>
    <m/>
    <m/>
    <s v="Agree"/>
    <m/>
    <m/>
    <s v="Agree"/>
    <m/>
    <m/>
    <s v="Undecided"/>
    <m/>
    <m/>
    <s v="Agree"/>
    <m/>
    <m/>
    <s v="Agree"/>
    <m/>
    <m/>
    <s v="Agree"/>
    <m/>
    <m/>
    <s v="Agree"/>
    <m/>
    <m/>
    <s v="35-44 years old"/>
    <m/>
    <m/>
    <s v="Master’s degree"/>
    <m/>
    <m/>
    <x v="8"/>
    <m/>
    <m/>
    <x v="0"/>
    <m/>
    <m/>
    <s v="Manager"/>
    <m/>
    <m/>
    <m/>
  </r>
  <r>
    <n v="241"/>
    <d v="2020-04-25T11:27:03"/>
    <d v="2020-04-25T11:34:43"/>
    <s v="anonymous"/>
    <m/>
    <m/>
    <m/>
    <m/>
    <s v="Yes"/>
    <m/>
    <m/>
    <s v="No"/>
    <m/>
    <m/>
    <m/>
    <m/>
    <m/>
    <s v="Laptop;Smartphone;"/>
    <m/>
    <m/>
    <s v="No"/>
    <m/>
    <m/>
    <s v="Corporate assets"/>
    <m/>
    <m/>
    <x v="3"/>
    <m/>
    <m/>
    <x v="0"/>
    <m/>
    <m/>
    <x v="4"/>
    <m/>
    <m/>
    <x v="0"/>
    <m/>
    <m/>
    <x v="0"/>
    <m/>
    <m/>
    <x v="0"/>
    <m/>
    <m/>
    <x v="0"/>
    <m/>
    <m/>
    <s v="Document management;Scheduling;Real-time chatting;Teleconferencing;"/>
    <m/>
    <m/>
    <s v="None;"/>
    <m/>
    <m/>
    <m/>
    <m/>
    <m/>
    <m/>
    <m/>
    <s v="Agree"/>
    <m/>
    <m/>
    <s v="Undecided"/>
    <m/>
    <m/>
    <s v="Undecided"/>
    <m/>
    <m/>
    <s v="Undecided"/>
    <m/>
    <m/>
    <s v="Undecided"/>
    <m/>
    <m/>
    <s v="Agree"/>
    <m/>
    <m/>
    <s v="Agree"/>
    <m/>
    <m/>
    <s v="25-34 years old"/>
    <m/>
    <m/>
    <s v="Bachelor’s degree"/>
    <m/>
    <m/>
    <x v="8"/>
    <m/>
    <m/>
    <x v="0"/>
    <m/>
    <m/>
    <s v="Manager"/>
    <m/>
    <m/>
    <m/>
  </r>
  <r>
    <n v="242"/>
    <d v="2020-04-25T14:22:17"/>
    <d v="2020-04-25T14:27:24"/>
    <s v="anonymous"/>
    <m/>
    <m/>
    <m/>
    <m/>
    <s v="No"/>
    <m/>
    <m/>
    <s v="Yes"/>
    <m/>
    <m/>
    <s v="Proper position to work_x000a_Often breaks_x000a_Healthy advice"/>
    <m/>
    <m/>
    <s v="Laptop;"/>
    <m/>
    <m/>
    <s v="No"/>
    <m/>
    <m/>
    <s v="Corporate assets"/>
    <m/>
    <m/>
    <x v="3"/>
    <m/>
    <m/>
    <x v="0"/>
    <m/>
    <m/>
    <x v="4"/>
    <m/>
    <m/>
    <x v="0"/>
    <m/>
    <m/>
    <x v="0"/>
    <m/>
    <m/>
    <x v="0"/>
    <m/>
    <m/>
    <x v="1"/>
    <m/>
    <m/>
    <m/>
    <m/>
    <m/>
    <s v="None;"/>
    <m/>
    <m/>
    <m/>
    <m/>
    <m/>
    <m/>
    <m/>
    <s v="Disagree"/>
    <m/>
    <m/>
    <s v="Undecided"/>
    <m/>
    <m/>
    <s v="Disagree"/>
    <m/>
    <m/>
    <s v="Agree"/>
    <m/>
    <m/>
    <s v="Agree"/>
    <m/>
    <m/>
    <s v="Strongly agree"/>
    <m/>
    <m/>
    <s v="Strongly agree"/>
    <m/>
    <m/>
    <s v="25-34 years old"/>
    <m/>
    <m/>
    <s v="Doctorate degree"/>
    <m/>
    <m/>
    <x v="8"/>
    <m/>
    <m/>
    <x v="0"/>
    <m/>
    <m/>
    <s v="Manager"/>
    <m/>
    <m/>
    <m/>
  </r>
  <r>
    <n v="243"/>
    <d v="2020-04-25T14:24:53"/>
    <d v="2020-04-25T14:27:29"/>
    <s v="anonymous"/>
    <m/>
    <m/>
    <m/>
    <m/>
    <s v="Yes"/>
    <m/>
    <m/>
    <s v="No"/>
    <m/>
    <m/>
    <m/>
    <m/>
    <m/>
    <s v="Laptop;"/>
    <m/>
    <m/>
    <s v="No"/>
    <m/>
    <m/>
    <s v="Corporate assets"/>
    <m/>
    <m/>
    <x v="3"/>
    <m/>
    <m/>
    <x v="19"/>
    <m/>
    <m/>
    <x v="4"/>
    <m/>
    <m/>
    <x v="0"/>
    <m/>
    <m/>
    <x v="0"/>
    <m/>
    <m/>
    <x v="0"/>
    <m/>
    <m/>
    <x v="1"/>
    <m/>
    <m/>
    <m/>
    <m/>
    <m/>
    <s v="None;"/>
    <m/>
    <m/>
    <m/>
    <m/>
    <m/>
    <m/>
    <m/>
    <s v="Agree"/>
    <m/>
    <m/>
    <s v="Undecided"/>
    <m/>
    <m/>
    <s v="Disagree"/>
    <m/>
    <m/>
    <s v="Agree"/>
    <m/>
    <m/>
    <s v="Strongly agree"/>
    <m/>
    <m/>
    <s v="Agree"/>
    <m/>
    <m/>
    <s v="Agree"/>
    <m/>
    <m/>
    <s v="35-44 years old"/>
    <m/>
    <m/>
    <s v="Master’s degree"/>
    <m/>
    <m/>
    <x v="8"/>
    <m/>
    <m/>
    <x v="0"/>
    <m/>
    <m/>
    <s v="Manager"/>
    <m/>
    <m/>
    <m/>
  </r>
  <r>
    <n v="244"/>
    <d v="2020-04-25T16:38:09"/>
    <d v="2020-04-25T16:41:36"/>
    <s v="anonymous"/>
    <m/>
    <m/>
    <m/>
    <m/>
    <s v="Yes"/>
    <m/>
    <m/>
    <s v="Yes"/>
    <m/>
    <m/>
    <s v="Extra-attention to phishing_x000a_VPN-tunnelling"/>
    <m/>
    <m/>
    <s v="Desktop;Laptop;"/>
    <m/>
    <m/>
    <s v="No"/>
    <m/>
    <m/>
    <s v="Personal assets"/>
    <m/>
    <m/>
    <x v="2"/>
    <m/>
    <m/>
    <x v="1"/>
    <m/>
    <m/>
    <x v="4"/>
    <m/>
    <m/>
    <x v="0"/>
    <m/>
    <m/>
    <x v="0"/>
    <m/>
    <m/>
    <x v="0"/>
    <m/>
    <m/>
    <x v="0"/>
    <m/>
    <m/>
    <s v="Teleconferencing;"/>
    <m/>
    <m/>
    <s v="Phishing;"/>
    <m/>
    <m/>
    <s v="Zoom-bombing (not encountered personally, though)"/>
    <m/>
    <m/>
    <m/>
    <m/>
    <s v="Undecided"/>
    <m/>
    <m/>
    <s v="Undecided"/>
    <m/>
    <m/>
    <s v="Disagree"/>
    <m/>
    <m/>
    <s v="Strongly agree"/>
    <m/>
    <m/>
    <s v="Strongly agree"/>
    <m/>
    <m/>
    <s v="Strongly agree"/>
    <m/>
    <m/>
    <s v="Agree"/>
    <m/>
    <m/>
    <s v="45-54 years old"/>
    <m/>
    <m/>
    <s v="High school graduate, diploma or the equivalent"/>
    <m/>
    <m/>
    <x v="0"/>
    <m/>
    <m/>
    <x v="0"/>
    <m/>
    <m/>
    <s v="Researcher"/>
    <m/>
    <m/>
    <m/>
  </r>
  <r>
    <n v="245"/>
    <d v="2020-04-27T08:39:36"/>
    <d v="2020-04-27T08:45:59"/>
    <s v="anonymous"/>
    <m/>
    <m/>
    <m/>
    <m/>
    <s v="Yes"/>
    <m/>
    <m/>
    <s v="No"/>
    <m/>
    <m/>
    <m/>
    <m/>
    <m/>
    <s v="Laptop;Smartphone;"/>
    <m/>
    <m/>
    <s v="No"/>
    <m/>
    <m/>
    <s v="Corporate assets"/>
    <m/>
    <m/>
    <x v="0"/>
    <m/>
    <m/>
    <x v="1"/>
    <m/>
    <m/>
    <x v="4"/>
    <m/>
    <m/>
    <x v="0"/>
    <m/>
    <m/>
    <x v="1"/>
    <m/>
    <m/>
    <x v="1"/>
    <m/>
    <m/>
    <x v="0"/>
    <m/>
    <m/>
    <s v="Real-time document co-authoring;Real-time chatting;Teleconferencing;"/>
    <m/>
    <m/>
    <s v="None;"/>
    <m/>
    <m/>
    <m/>
    <m/>
    <m/>
    <m/>
    <m/>
    <s v="Disagree"/>
    <m/>
    <m/>
    <s v="Strongly disagree"/>
    <m/>
    <m/>
    <s v="Disagree"/>
    <m/>
    <m/>
    <s v="Agree"/>
    <m/>
    <m/>
    <s v="Agree"/>
    <m/>
    <m/>
    <s v="Agree"/>
    <m/>
    <m/>
    <s v="Agree"/>
    <m/>
    <m/>
    <s v="35-44 years old"/>
    <m/>
    <m/>
    <s v="Doctorate degree"/>
    <m/>
    <m/>
    <x v="2"/>
    <m/>
    <m/>
    <x v="0"/>
    <m/>
    <m/>
    <s v="Other"/>
    <m/>
    <m/>
    <m/>
  </r>
  <r>
    <n v="246"/>
    <d v="2020-04-27T12:49:06"/>
    <d v="2020-04-27T12:52:51"/>
    <s v="anonymous"/>
    <m/>
    <m/>
    <m/>
    <m/>
    <s v="Yes"/>
    <m/>
    <m/>
    <s v="Yes"/>
    <m/>
    <m/>
    <m/>
    <m/>
    <m/>
    <s v="Desktop;"/>
    <m/>
    <m/>
    <s v="No"/>
    <m/>
    <m/>
    <s v="Corporate assets"/>
    <m/>
    <m/>
    <x v="1"/>
    <m/>
    <m/>
    <x v="3"/>
    <m/>
    <m/>
    <x v="4"/>
    <m/>
    <m/>
    <x v="0"/>
    <m/>
    <m/>
    <x v="0"/>
    <m/>
    <m/>
    <x v="0"/>
    <m/>
    <m/>
    <x v="1"/>
    <m/>
    <m/>
    <m/>
    <m/>
    <m/>
    <s v="Phishing;"/>
    <m/>
    <m/>
    <m/>
    <m/>
    <m/>
    <m/>
    <m/>
    <s v="Agree"/>
    <m/>
    <m/>
    <s v="Agree"/>
    <m/>
    <m/>
    <s v="Agree"/>
    <m/>
    <m/>
    <s v="Strongly agree"/>
    <m/>
    <m/>
    <s v="Agree"/>
    <m/>
    <m/>
    <s v="Strongly agree"/>
    <m/>
    <m/>
    <s v="Strongly agree"/>
    <m/>
    <m/>
    <s v="45-54 years old"/>
    <m/>
    <m/>
    <s v="Master’s degree"/>
    <m/>
    <m/>
    <x v="3"/>
    <m/>
    <m/>
    <x v="0"/>
    <m/>
    <m/>
    <s v="IT professional"/>
    <m/>
    <m/>
    <m/>
  </r>
  <r>
    <n v="247"/>
    <d v="2020-04-27T14:42:46"/>
    <d v="2020-04-27T14:54:42"/>
    <s v="anonymous"/>
    <m/>
    <m/>
    <m/>
    <m/>
    <s v="No"/>
    <m/>
    <m/>
    <s v="No"/>
    <m/>
    <m/>
    <m/>
    <m/>
    <m/>
    <s v="Laptop;Smartphone;"/>
    <m/>
    <m/>
    <s v="Yes"/>
    <m/>
    <m/>
    <s v="Personal assets"/>
    <m/>
    <m/>
    <x v="2"/>
    <m/>
    <m/>
    <x v="29"/>
    <m/>
    <m/>
    <x v="5"/>
    <m/>
    <m/>
    <x v="0"/>
    <m/>
    <m/>
    <x v="1"/>
    <m/>
    <m/>
    <x v="9"/>
    <m/>
    <m/>
    <x v="0"/>
    <m/>
    <m/>
    <s v="Real-time document co-authoring;Teleconferencing;"/>
    <m/>
    <m/>
    <s v="Spyware/Virus infection;"/>
    <m/>
    <m/>
    <s v="_x000a_My laptop's camera has been broken two times as a result of the zoom installation. Without a solution by my company"/>
    <m/>
    <m/>
    <m/>
    <m/>
    <s v="Agree"/>
    <m/>
    <m/>
    <s v="Undecided"/>
    <m/>
    <m/>
    <s v="Strongly disagree"/>
    <m/>
    <m/>
    <s v="Agree"/>
    <m/>
    <m/>
    <s v="Strongly disagree"/>
    <m/>
    <m/>
    <s v="Strongly agree"/>
    <m/>
    <m/>
    <s v="Undecided"/>
    <m/>
    <m/>
    <s v="35-44 years old"/>
    <m/>
    <m/>
    <s v="Master’s degree"/>
    <m/>
    <m/>
    <x v="0"/>
    <m/>
    <m/>
    <x v="0"/>
    <m/>
    <m/>
    <s v="Other"/>
    <m/>
    <m/>
    <m/>
  </r>
  <r>
    <n v="248"/>
    <d v="2020-04-27T16:42:44"/>
    <d v="2020-04-27T16:45:48"/>
    <s v="anonymous"/>
    <m/>
    <m/>
    <m/>
    <m/>
    <s v="Yes"/>
    <m/>
    <m/>
    <s v="Yes"/>
    <m/>
    <m/>
    <s v="working hours, mapping resource required, working processes"/>
    <m/>
    <m/>
    <s v="Laptop;Smartphone;"/>
    <m/>
    <m/>
    <s v="No"/>
    <m/>
    <m/>
    <s v="Personal assets"/>
    <m/>
    <m/>
    <x v="2"/>
    <m/>
    <m/>
    <x v="13"/>
    <m/>
    <m/>
    <x v="5"/>
    <m/>
    <m/>
    <x v="0"/>
    <m/>
    <m/>
    <x v="0"/>
    <m/>
    <m/>
    <x v="0"/>
    <m/>
    <m/>
    <x v="0"/>
    <m/>
    <m/>
    <s v="Document management;Real-time document co-authoring;Project/Workflow/Task management;Scheduling;Real-time chatting;Teleconferencing;"/>
    <m/>
    <m/>
    <s v="None;"/>
    <m/>
    <m/>
    <m/>
    <m/>
    <m/>
    <m/>
    <m/>
    <s v="Agree"/>
    <m/>
    <m/>
    <s v="Agree"/>
    <m/>
    <m/>
    <s v="Agree"/>
    <m/>
    <m/>
    <s v="Agree"/>
    <m/>
    <m/>
    <s v="Agree"/>
    <m/>
    <m/>
    <s v="Agree"/>
    <m/>
    <m/>
    <s v="Agree"/>
    <m/>
    <m/>
    <s v="35-44 years old"/>
    <m/>
    <m/>
    <s v="High school graduate, diploma or the equivalent"/>
    <m/>
    <m/>
    <x v="0"/>
    <m/>
    <m/>
    <x v="0"/>
    <m/>
    <m/>
    <s v="Manager"/>
    <m/>
    <m/>
    <m/>
  </r>
  <r>
    <n v="249"/>
    <d v="2020-04-28T17:02:43"/>
    <d v="2020-04-28T17:08:27"/>
    <s v="anonymous"/>
    <m/>
    <m/>
    <m/>
    <m/>
    <s v="Yes"/>
    <m/>
    <m/>
    <s v="No"/>
    <m/>
    <m/>
    <m/>
    <m/>
    <m/>
    <s v="Desktop;Laptop;Smartphone;"/>
    <m/>
    <m/>
    <s v="No"/>
    <m/>
    <m/>
    <s v="Corporate assets"/>
    <m/>
    <m/>
    <x v="0"/>
    <m/>
    <m/>
    <x v="11"/>
    <m/>
    <m/>
    <x v="4"/>
    <m/>
    <m/>
    <x v="0"/>
    <m/>
    <m/>
    <x v="0"/>
    <m/>
    <m/>
    <x v="0"/>
    <m/>
    <m/>
    <x v="0"/>
    <m/>
    <m/>
    <s v="Teleconferencing;"/>
    <m/>
    <m/>
    <s v="Phishing;"/>
    <m/>
    <m/>
    <s v="spear phising (supervisor fraud)"/>
    <m/>
    <m/>
    <m/>
    <m/>
    <s v="Undecided"/>
    <m/>
    <m/>
    <s v="Disagree"/>
    <m/>
    <m/>
    <s v="Disagree"/>
    <m/>
    <m/>
    <s v="Agree"/>
    <m/>
    <m/>
    <s v="Strongly agree"/>
    <m/>
    <m/>
    <s v="Strongly agree"/>
    <m/>
    <m/>
    <s v="Agree"/>
    <m/>
    <m/>
    <s v="25-34 years old"/>
    <m/>
    <m/>
    <s v="Master’s degree"/>
    <m/>
    <m/>
    <x v="0"/>
    <m/>
    <m/>
    <x v="0"/>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r>
  <r>
    <n v="250"/>
    <d v="2020-04-28T17:38:26"/>
    <d v="2020-04-28T18:15:43"/>
    <s v="anonymous"/>
    <m/>
    <m/>
    <m/>
    <m/>
    <s v="Yes"/>
    <m/>
    <m/>
    <s v="Yes"/>
    <m/>
    <m/>
    <m/>
    <m/>
    <m/>
    <s v="Desktop;Laptop;Tablet;Smartphone;"/>
    <m/>
    <m/>
    <s v="No"/>
    <m/>
    <m/>
    <s v="Corporate assets"/>
    <m/>
    <m/>
    <x v="0"/>
    <m/>
    <m/>
    <x v="35"/>
    <m/>
    <m/>
    <x v="4"/>
    <m/>
    <m/>
    <x v="0"/>
    <m/>
    <m/>
    <x v="0"/>
    <m/>
    <m/>
    <x v="0"/>
    <m/>
    <m/>
    <x v="0"/>
    <m/>
    <m/>
    <s v="Real-time chatting;Teleconferencing;"/>
    <m/>
    <m/>
    <s v="Phishing;"/>
    <m/>
    <m/>
    <m/>
    <m/>
    <m/>
    <m/>
    <m/>
    <s v="Undecided"/>
    <m/>
    <m/>
    <s v="Undecided"/>
    <m/>
    <m/>
    <s v="Agree"/>
    <m/>
    <m/>
    <s v="Agree"/>
    <m/>
    <m/>
    <s v="Agree"/>
    <m/>
    <m/>
    <s v="Agree"/>
    <m/>
    <m/>
    <s v="Agree"/>
    <m/>
    <m/>
    <s v="45-54 years old"/>
    <m/>
    <m/>
    <s v="Associate degree"/>
    <m/>
    <m/>
    <x v="3"/>
    <m/>
    <m/>
    <x v="0"/>
    <m/>
    <m/>
    <s v="IT professional"/>
    <m/>
    <m/>
    <m/>
  </r>
  <r>
    <n v="251"/>
    <d v="2020-04-29T20:51:48"/>
    <d v="2020-04-29T20:58:13"/>
    <s v="anonymous"/>
    <m/>
    <m/>
    <m/>
    <m/>
    <s v="No"/>
    <m/>
    <m/>
    <s v="Yes"/>
    <m/>
    <m/>
    <s v="Use the VPN for business only purposes, avoid unnecessary activities to reduce burden of VPN server/gateway, avoid third  party remote connection tools"/>
    <m/>
    <m/>
    <s v="Laptop;"/>
    <m/>
    <m/>
    <s v="No"/>
    <m/>
    <m/>
    <s v="Corporate assets"/>
    <m/>
    <m/>
    <x v="0"/>
    <m/>
    <m/>
    <x v="22"/>
    <m/>
    <m/>
    <x v="4"/>
    <m/>
    <m/>
    <x v="0"/>
    <m/>
    <m/>
    <x v="0"/>
    <m/>
    <m/>
    <x v="0"/>
    <m/>
    <m/>
    <x v="1"/>
    <m/>
    <m/>
    <m/>
    <m/>
    <m/>
    <s v="None;"/>
    <m/>
    <m/>
    <m/>
    <m/>
    <m/>
    <m/>
    <m/>
    <s v="Undecided"/>
    <m/>
    <m/>
    <s v="Agree"/>
    <m/>
    <m/>
    <s v="Agree"/>
    <m/>
    <m/>
    <s v="Agree"/>
    <m/>
    <m/>
    <s v="Agree"/>
    <m/>
    <m/>
    <s v="Undecided"/>
    <m/>
    <m/>
    <s v="Agree"/>
    <m/>
    <m/>
    <s v="35-44 years old"/>
    <m/>
    <m/>
    <s v="Master’s degree"/>
    <m/>
    <m/>
    <x v="3"/>
    <m/>
    <m/>
    <x v="0"/>
    <m/>
    <m/>
    <s v="IT professional"/>
    <m/>
    <m/>
    <m/>
  </r>
  <r>
    <n v="252"/>
    <d v="2020-04-30T11:39:39"/>
    <d v="2020-04-30T11:44:17"/>
    <s v="anonymous"/>
    <m/>
    <m/>
    <m/>
    <m/>
    <s v="Yes"/>
    <m/>
    <m/>
    <s v="No"/>
    <m/>
    <m/>
    <m/>
    <m/>
    <m/>
    <s v="Desktop;Laptop;Tablet;Smartphone;"/>
    <m/>
    <m/>
    <s v="No"/>
    <m/>
    <m/>
    <s v="Personal assets"/>
    <m/>
    <m/>
    <x v="2"/>
    <m/>
    <m/>
    <x v="22"/>
    <m/>
    <m/>
    <x v="5"/>
    <m/>
    <m/>
    <x v="0"/>
    <m/>
    <m/>
    <x v="0"/>
    <m/>
    <m/>
    <x v="0"/>
    <m/>
    <m/>
    <x v="0"/>
    <m/>
    <m/>
    <s v="Document management;Real-time document co-authoring;Project/Workflow/Task management;Scheduling;Real-time chatting;Teleconferencing;"/>
    <m/>
    <m/>
    <s v="None;"/>
    <m/>
    <m/>
    <m/>
    <m/>
    <m/>
    <m/>
    <m/>
    <s v="Undecided"/>
    <m/>
    <m/>
    <s v="Agree"/>
    <m/>
    <m/>
    <s v="Agree"/>
    <m/>
    <m/>
    <s v="Agree"/>
    <m/>
    <m/>
    <s v="Agree"/>
    <m/>
    <m/>
    <s v="Strongly agree"/>
    <m/>
    <m/>
    <s v="Strongly agree"/>
    <m/>
    <m/>
    <s v="35-44 years old"/>
    <m/>
    <m/>
    <s v="Bachelor’s degree"/>
    <m/>
    <m/>
    <x v="0"/>
    <m/>
    <m/>
    <x v="0"/>
    <m/>
    <m/>
    <s v="IT professional"/>
    <m/>
    <m/>
    <m/>
  </r>
  <r>
    <n v="253"/>
    <d v="2020-04-30T11:40:46"/>
    <d v="2020-04-30T11:52:21"/>
    <s v="anonymous"/>
    <m/>
    <m/>
    <m/>
    <m/>
    <s v="Yes"/>
    <m/>
    <m/>
    <s v="Yes"/>
    <m/>
    <m/>
    <m/>
    <m/>
    <m/>
    <s v="Laptop;Smartphone;"/>
    <m/>
    <m/>
    <s v="No"/>
    <m/>
    <m/>
    <s v="Personal assets"/>
    <m/>
    <m/>
    <x v="2"/>
    <m/>
    <m/>
    <x v="2"/>
    <m/>
    <m/>
    <x v="5"/>
    <m/>
    <m/>
    <x v="0"/>
    <m/>
    <m/>
    <x v="0"/>
    <m/>
    <m/>
    <x v="0"/>
    <m/>
    <m/>
    <x v="0"/>
    <m/>
    <m/>
    <s v="Project/Workflow/Task management;Real-time chatting;"/>
    <m/>
    <m/>
    <s v="None;"/>
    <m/>
    <m/>
    <m/>
    <m/>
    <m/>
    <m/>
    <m/>
    <s v="Agree"/>
    <m/>
    <m/>
    <s v="Agree"/>
    <m/>
    <m/>
    <s v="Strongly agree"/>
    <m/>
    <m/>
    <s v="Agree"/>
    <m/>
    <m/>
    <s v="Agree"/>
    <m/>
    <m/>
    <s v="Strongly agree"/>
    <m/>
    <m/>
    <s v="Agree"/>
    <m/>
    <m/>
    <s v="18-24 years old"/>
    <m/>
    <m/>
    <s v="Bachelor’s degree"/>
    <m/>
    <m/>
    <x v="3"/>
    <m/>
    <m/>
    <x v="0"/>
    <m/>
    <m/>
    <s v="IT professional"/>
    <m/>
    <m/>
    <m/>
  </r>
  <r>
    <n v="254"/>
    <d v="2020-04-30T11:51:20"/>
    <d v="2020-04-30T11:53:37"/>
    <s v="anonymous"/>
    <m/>
    <m/>
    <m/>
    <m/>
    <s v="Yes"/>
    <m/>
    <m/>
    <s v="No"/>
    <m/>
    <m/>
    <m/>
    <m/>
    <m/>
    <s v="Laptop;"/>
    <m/>
    <m/>
    <s v="No"/>
    <m/>
    <m/>
    <s v="Corporate assets"/>
    <m/>
    <m/>
    <x v="3"/>
    <m/>
    <m/>
    <x v="1"/>
    <m/>
    <m/>
    <x v="3"/>
    <m/>
    <m/>
    <x v="0"/>
    <m/>
    <m/>
    <x v="0"/>
    <m/>
    <m/>
    <x v="0"/>
    <m/>
    <m/>
    <x v="0"/>
    <m/>
    <m/>
    <s v="Document management;Real-time document co-authoring;Real-time chatting;Teleconferencing;"/>
    <m/>
    <m/>
    <s v="None;"/>
    <m/>
    <m/>
    <m/>
    <m/>
    <m/>
    <m/>
    <m/>
    <s v="Agree"/>
    <m/>
    <m/>
    <s v="Agree"/>
    <m/>
    <m/>
    <s v="Undecided"/>
    <m/>
    <m/>
    <s v="Strongly agree"/>
    <m/>
    <m/>
    <s v="Agree"/>
    <m/>
    <m/>
    <s v="Strongly agree"/>
    <m/>
    <m/>
    <s v="Strongly agree"/>
    <m/>
    <m/>
    <s v="35-44 years old"/>
    <m/>
    <m/>
    <s v="Doctorate degree"/>
    <m/>
    <m/>
    <x v="0"/>
    <m/>
    <m/>
    <x v="0"/>
    <m/>
    <m/>
    <s v="Manager"/>
    <m/>
    <m/>
    <m/>
  </r>
  <r>
    <n v="255"/>
    <d v="2020-04-30T11:43:44"/>
    <d v="2020-04-30T13:18:43"/>
    <s v="anonymous"/>
    <m/>
    <m/>
    <m/>
    <m/>
    <s v="No"/>
    <m/>
    <m/>
    <s v="No"/>
    <m/>
    <m/>
    <m/>
    <m/>
    <m/>
    <s v="Desktop;"/>
    <m/>
    <m/>
    <s v="No"/>
    <m/>
    <m/>
    <s v="Personal assets"/>
    <m/>
    <m/>
    <x v="2"/>
    <m/>
    <m/>
    <x v="5"/>
    <m/>
    <m/>
    <x v="4"/>
    <m/>
    <m/>
    <x v="0"/>
    <m/>
    <m/>
    <x v="1"/>
    <m/>
    <m/>
    <x v="10"/>
    <m/>
    <m/>
    <x v="0"/>
    <m/>
    <m/>
    <s v="Teleconferencing;"/>
    <m/>
    <m/>
    <s v="None;"/>
    <m/>
    <m/>
    <m/>
    <m/>
    <m/>
    <m/>
    <m/>
    <s v="Strongly agree"/>
    <m/>
    <m/>
    <s v="Agree"/>
    <m/>
    <m/>
    <s v="Agree"/>
    <m/>
    <m/>
    <s v="Strongly agree"/>
    <m/>
    <m/>
    <s v="Agree"/>
    <m/>
    <m/>
    <s v="Agree"/>
    <m/>
    <m/>
    <s v="Agree"/>
    <m/>
    <m/>
    <s v="35-44 years old"/>
    <m/>
    <m/>
    <s v="Some college credit, no degree"/>
    <m/>
    <m/>
    <x v="0"/>
    <m/>
    <m/>
    <x v="0"/>
    <m/>
    <m/>
    <s v="Other"/>
    <m/>
    <m/>
    <m/>
  </r>
  <r>
    <n v="256"/>
    <d v="2020-04-30T14:16:05"/>
    <d v="2020-04-30T14:23:16"/>
    <s v="anonymous"/>
    <m/>
    <m/>
    <m/>
    <m/>
    <s v="Yes"/>
    <m/>
    <m/>
    <s v="No"/>
    <m/>
    <m/>
    <m/>
    <m/>
    <m/>
    <s v="Laptop;Smartphone;"/>
    <m/>
    <m/>
    <s v="No"/>
    <m/>
    <m/>
    <s v="Personal assets"/>
    <m/>
    <m/>
    <x v="2"/>
    <m/>
    <m/>
    <x v="0"/>
    <m/>
    <m/>
    <x v="5"/>
    <m/>
    <m/>
    <x v="0"/>
    <m/>
    <m/>
    <x v="0"/>
    <m/>
    <m/>
    <x v="0"/>
    <m/>
    <m/>
    <x v="0"/>
    <m/>
    <m/>
    <s v="Document management;Real-time document co-authoring;Project/Workflow/Task management;Scheduling;Real-time chatting;Teleconferencing;"/>
    <m/>
    <m/>
    <s v="None;"/>
    <m/>
    <m/>
    <m/>
    <m/>
    <m/>
    <m/>
    <m/>
    <s v="Disagree"/>
    <m/>
    <m/>
    <s v="Disagree"/>
    <m/>
    <m/>
    <s v="Disagree"/>
    <m/>
    <m/>
    <s v="Strongly agree"/>
    <m/>
    <m/>
    <s v="Strongly agree"/>
    <m/>
    <m/>
    <s v="Strongly agree"/>
    <m/>
    <m/>
    <s v="Strongly agree"/>
    <m/>
    <m/>
    <s v="35-44 years old"/>
    <m/>
    <m/>
    <s v="Master’s degree"/>
    <m/>
    <m/>
    <x v="0"/>
    <m/>
    <m/>
    <x v="0"/>
    <m/>
    <m/>
    <s v="Manager"/>
    <m/>
    <m/>
    <m/>
  </r>
  <r>
    <n v="257"/>
    <d v="2020-04-30T14:28:49"/>
    <d v="2020-04-30T14:33:04"/>
    <s v="anonymous"/>
    <m/>
    <m/>
    <m/>
    <m/>
    <s v="Yes"/>
    <m/>
    <m/>
    <s v="No"/>
    <m/>
    <m/>
    <m/>
    <m/>
    <m/>
    <s v="Laptop;"/>
    <m/>
    <m/>
    <s v="No"/>
    <m/>
    <m/>
    <s v="Personal assets"/>
    <m/>
    <m/>
    <x v="2"/>
    <m/>
    <m/>
    <x v="29"/>
    <m/>
    <m/>
    <x v="4"/>
    <m/>
    <m/>
    <x v="0"/>
    <m/>
    <m/>
    <x v="1"/>
    <m/>
    <m/>
    <x v="6"/>
    <m/>
    <m/>
    <x v="0"/>
    <m/>
    <m/>
    <s v="Scheduling;Real-time chatting;Teleconferencing;"/>
    <m/>
    <m/>
    <s v="None;"/>
    <m/>
    <m/>
    <m/>
    <m/>
    <m/>
    <m/>
    <m/>
    <s v="Disagree"/>
    <m/>
    <m/>
    <s v="Disagree"/>
    <m/>
    <m/>
    <s v="Strongly disagree"/>
    <m/>
    <m/>
    <s v="Agree"/>
    <m/>
    <m/>
    <s v="Undecided"/>
    <m/>
    <m/>
    <s v="Undecided"/>
    <m/>
    <m/>
    <s v="Agree"/>
    <m/>
    <m/>
    <s v="25-34 years old"/>
    <m/>
    <m/>
    <s v="Master’s degree"/>
    <m/>
    <m/>
    <x v="7"/>
    <m/>
    <m/>
    <x v="0"/>
    <m/>
    <m/>
    <s v="Other"/>
    <m/>
    <m/>
    <m/>
  </r>
  <r>
    <n v="258"/>
    <d v="2020-04-30T15:14:59"/>
    <d v="2020-04-30T15:18:07"/>
    <s v="anonymous"/>
    <m/>
    <m/>
    <m/>
    <m/>
    <s v="Yes"/>
    <m/>
    <m/>
    <s v="No"/>
    <m/>
    <m/>
    <m/>
    <m/>
    <m/>
    <s v="Laptop;"/>
    <m/>
    <m/>
    <s v="No"/>
    <m/>
    <m/>
    <s v="Personal assets"/>
    <m/>
    <m/>
    <x v="2"/>
    <m/>
    <m/>
    <x v="19"/>
    <m/>
    <m/>
    <x v="5"/>
    <m/>
    <m/>
    <x v="0"/>
    <m/>
    <m/>
    <x v="0"/>
    <m/>
    <m/>
    <x v="0"/>
    <m/>
    <m/>
    <x v="1"/>
    <m/>
    <m/>
    <m/>
    <m/>
    <m/>
    <s v="None;"/>
    <m/>
    <m/>
    <s v="None"/>
    <m/>
    <m/>
    <m/>
    <m/>
    <s v="Agree"/>
    <m/>
    <m/>
    <s v="Undecided"/>
    <m/>
    <m/>
    <s v="Undecided"/>
    <m/>
    <m/>
    <s v="Agree"/>
    <m/>
    <m/>
    <s v="Disagree"/>
    <m/>
    <m/>
    <s v="Agree"/>
    <m/>
    <m/>
    <s v="Undecided"/>
    <m/>
    <m/>
    <s v="25-34 years old"/>
    <m/>
    <m/>
    <s v="Master’s degree"/>
    <m/>
    <m/>
    <x v="0"/>
    <m/>
    <m/>
    <x v="0"/>
    <m/>
    <m/>
    <s v="Researcher"/>
    <m/>
    <m/>
    <m/>
  </r>
  <r>
    <n v="259"/>
    <d v="2020-04-30T19:17:54"/>
    <d v="2020-04-30T19:20:24"/>
    <s v="anonymous"/>
    <m/>
    <m/>
    <m/>
    <m/>
    <s v="Yes"/>
    <m/>
    <m/>
    <s v="Yes"/>
    <m/>
    <m/>
    <s v="don't share password, isolate when working, use VPN"/>
    <m/>
    <m/>
    <s v="Laptop;"/>
    <m/>
    <m/>
    <s v="No"/>
    <m/>
    <m/>
    <s v="Corporate assets"/>
    <m/>
    <m/>
    <x v="1"/>
    <m/>
    <m/>
    <x v="0"/>
    <m/>
    <m/>
    <x v="4"/>
    <m/>
    <m/>
    <x v="0"/>
    <m/>
    <m/>
    <x v="0"/>
    <m/>
    <m/>
    <x v="0"/>
    <m/>
    <m/>
    <x v="1"/>
    <m/>
    <m/>
    <m/>
    <m/>
    <m/>
    <s v="Phishing;"/>
    <m/>
    <m/>
    <m/>
    <m/>
    <m/>
    <m/>
    <m/>
    <s v="Strongly disagree"/>
    <m/>
    <m/>
    <s v="Strongly disagree"/>
    <m/>
    <m/>
    <s v="Agree"/>
    <m/>
    <m/>
    <s v="Undecided"/>
    <m/>
    <m/>
    <s v="Disagree"/>
    <m/>
    <m/>
    <s v="Undecided"/>
    <m/>
    <m/>
    <s v="Agree"/>
    <m/>
    <m/>
    <s v="55-64 years old"/>
    <m/>
    <m/>
    <s v="Master’s degree"/>
    <m/>
    <m/>
    <x v="4"/>
    <m/>
    <m/>
    <x v="0"/>
    <m/>
    <m/>
    <s v="Manager"/>
    <m/>
    <m/>
    <m/>
  </r>
  <r>
    <n v="260"/>
    <d v="2020-04-30T19:20:27"/>
    <d v="2020-04-30T19:23:20"/>
    <s v="anonymous"/>
    <m/>
    <m/>
    <m/>
    <m/>
    <s v="No"/>
    <m/>
    <m/>
    <s v="No"/>
    <m/>
    <m/>
    <m/>
    <m/>
    <m/>
    <s v="Desktop;Laptop;Tablet;Smartphone;"/>
    <m/>
    <m/>
    <s v="Yes"/>
    <m/>
    <m/>
    <s v="Personal assets"/>
    <m/>
    <m/>
    <x v="2"/>
    <m/>
    <m/>
    <x v="19"/>
    <m/>
    <m/>
    <x v="6"/>
    <m/>
    <m/>
    <x v="0"/>
    <m/>
    <m/>
    <x v="0"/>
    <m/>
    <m/>
    <x v="0"/>
    <m/>
    <m/>
    <x v="1"/>
    <m/>
    <m/>
    <m/>
    <m/>
    <m/>
    <s v="None;"/>
    <m/>
    <m/>
    <m/>
    <m/>
    <m/>
    <m/>
    <m/>
    <s v="Undecided"/>
    <m/>
    <m/>
    <s v="Disagree"/>
    <m/>
    <m/>
    <s v="Strongly disagree"/>
    <m/>
    <m/>
    <s v="Undecided"/>
    <m/>
    <m/>
    <s v="Disagree"/>
    <m/>
    <m/>
    <s v="Undecided"/>
    <m/>
    <m/>
    <s v="Disagree"/>
    <m/>
    <m/>
    <s v="65-74 years old"/>
    <m/>
    <m/>
    <s v="Doctorate degree"/>
    <m/>
    <m/>
    <x v="4"/>
    <m/>
    <m/>
    <x v="0"/>
    <m/>
    <m/>
    <s v="Other"/>
    <m/>
    <m/>
    <m/>
  </r>
  <r>
    <n v="261"/>
    <d v="2020-04-30T19:23:22"/>
    <d v="2020-04-30T19:25:22"/>
    <s v="anonymous"/>
    <m/>
    <m/>
    <m/>
    <m/>
    <s v="Yes"/>
    <m/>
    <m/>
    <s v="Yes"/>
    <m/>
    <m/>
    <s v="Follow VPN instructions and avoid sharing the laptop"/>
    <m/>
    <m/>
    <s v="Laptop;"/>
    <m/>
    <m/>
    <s v="No"/>
    <m/>
    <m/>
    <s v="Corporate assets"/>
    <m/>
    <m/>
    <x v="3"/>
    <m/>
    <m/>
    <x v="19"/>
    <m/>
    <m/>
    <x v="4"/>
    <m/>
    <m/>
    <x v="0"/>
    <m/>
    <m/>
    <x v="0"/>
    <m/>
    <m/>
    <x v="0"/>
    <m/>
    <m/>
    <x v="0"/>
    <m/>
    <m/>
    <s v="Document management;Real-time document co-authoring;Project/Workflow/Task management;Scheduling;Real-time chatting;Teleconferencing;"/>
    <m/>
    <m/>
    <s v="None;"/>
    <m/>
    <m/>
    <s v="None"/>
    <m/>
    <m/>
    <m/>
    <m/>
    <s v="Strongly agree"/>
    <m/>
    <m/>
    <s v="Agree"/>
    <m/>
    <m/>
    <s v="Agree"/>
    <m/>
    <m/>
    <s v="Disagree"/>
    <m/>
    <m/>
    <s v="Agree"/>
    <m/>
    <m/>
    <s v="Agree"/>
    <m/>
    <m/>
    <s v="Undecided"/>
    <m/>
    <m/>
    <s v="45-54 years old"/>
    <m/>
    <m/>
    <s v="Master’s degree"/>
    <m/>
    <m/>
    <x v="4"/>
    <m/>
    <m/>
    <x v="0"/>
    <m/>
    <m/>
    <s v="Manager"/>
    <m/>
    <m/>
    <m/>
  </r>
  <r>
    <n v="262"/>
    <d v="2020-04-30T19:25:25"/>
    <d v="2020-04-30T19:32:11"/>
    <s v="anonymous"/>
    <m/>
    <m/>
    <m/>
    <m/>
    <s v="Yes"/>
    <m/>
    <m/>
    <s v="No"/>
    <m/>
    <m/>
    <m/>
    <m/>
    <m/>
    <s v="Desktop;Laptop;Tablet;Smartphone;"/>
    <m/>
    <m/>
    <s v="Yes"/>
    <m/>
    <m/>
    <s v="Corporate assets"/>
    <m/>
    <m/>
    <x v="1"/>
    <m/>
    <m/>
    <x v="5"/>
    <m/>
    <m/>
    <x v="5"/>
    <m/>
    <m/>
    <x v="0"/>
    <m/>
    <m/>
    <x v="0"/>
    <m/>
    <m/>
    <x v="0"/>
    <m/>
    <m/>
    <x v="1"/>
    <m/>
    <m/>
    <m/>
    <m/>
    <m/>
    <s v="None;"/>
    <m/>
    <m/>
    <m/>
    <m/>
    <m/>
    <m/>
    <m/>
    <s v="Undecided"/>
    <m/>
    <m/>
    <s v="Undecided"/>
    <m/>
    <m/>
    <s v="Agree"/>
    <m/>
    <m/>
    <s v="Undecided"/>
    <m/>
    <m/>
    <s v="Disagree"/>
    <m/>
    <m/>
    <s v="Undecided"/>
    <m/>
    <m/>
    <s v="Agree"/>
    <m/>
    <m/>
    <s v="75 years or older"/>
    <m/>
    <m/>
    <s v="Bachelor’s degree"/>
    <m/>
    <m/>
    <x v="4"/>
    <m/>
    <m/>
    <x v="0"/>
    <m/>
    <m/>
    <s v="IT professional"/>
    <m/>
    <m/>
    <m/>
  </r>
  <r>
    <n v="263"/>
    <d v="2020-04-30T19:32:14"/>
    <d v="2020-04-30T19:33:20"/>
    <s v="anonymous"/>
    <m/>
    <m/>
    <m/>
    <m/>
    <s v="Yes"/>
    <m/>
    <m/>
    <s v="No"/>
    <m/>
    <m/>
    <m/>
    <m/>
    <m/>
    <s v="Laptop;"/>
    <m/>
    <m/>
    <s v="No"/>
    <m/>
    <m/>
    <s v="Corporate assets"/>
    <m/>
    <m/>
    <x v="1"/>
    <m/>
    <m/>
    <x v="5"/>
    <m/>
    <m/>
    <x v="3"/>
    <m/>
    <m/>
    <x v="0"/>
    <m/>
    <m/>
    <x v="0"/>
    <m/>
    <m/>
    <x v="0"/>
    <m/>
    <m/>
    <x v="1"/>
    <m/>
    <m/>
    <m/>
    <m/>
    <m/>
    <s v="None;"/>
    <m/>
    <m/>
    <m/>
    <m/>
    <m/>
    <m/>
    <m/>
    <s v="Strongly agree"/>
    <m/>
    <m/>
    <s v="Strongly agree"/>
    <m/>
    <m/>
    <s v="Strongly disagree"/>
    <m/>
    <m/>
    <s v="Agree"/>
    <m/>
    <m/>
    <s v="Strongly agree"/>
    <m/>
    <m/>
    <s v="Strongly agree"/>
    <m/>
    <m/>
    <s v="Strongly agree"/>
    <m/>
    <m/>
    <s v="55-64 years old"/>
    <m/>
    <m/>
    <s v="Master’s degree"/>
    <m/>
    <m/>
    <x v="4"/>
    <m/>
    <m/>
    <x v="0"/>
    <m/>
    <m/>
    <s v="Manager"/>
    <m/>
    <m/>
    <m/>
  </r>
  <r>
    <n v="264"/>
    <d v="2020-04-30T19:33:21"/>
    <d v="2020-04-30T19:35:19"/>
    <s v="anonymous"/>
    <m/>
    <m/>
    <m/>
    <m/>
    <s v="Yes"/>
    <m/>
    <m/>
    <s v="No"/>
    <m/>
    <m/>
    <m/>
    <m/>
    <m/>
    <s v="Desktop;Laptop;"/>
    <m/>
    <m/>
    <s v="No"/>
    <m/>
    <m/>
    <s v="Personal assets"/>
    <m/>
    <m/>
    <x v="2"/>
    <m/>
    <m/>
    <x v="17"/>
    <m/>
    <m/>
    <x v="6"/>
    <m/>
    <m/>
    <x v="0"/>
    <m/>
    <m/>
    <x v="0"/>
    <m/>
    <m/>
    <x v="0"/>
    <m/>
    <m/>
    <x v="0"/>
    <m/>
    <m/>
    <s v="Document management;Teleconferencing;"/>
    <m/>
    <m/>
    <s v="Phishing;Ransomware;Spyware/Virus infection;"/>
    <m/>
    <m/>
    <m/>
    <m/>
    <m/>
    <m/>
    <m/>
    <s v="Agree"/>
    <m/>
    <m/>
    <s v="Agree"/>
    <m/>
    <m/>
    <s v="Agree"/>
    <m/>
    <m/>
    <s v="Disagree"/>
    <m/>
    <m/>
    <s v="Strongly disagree"/>
    <m/>
    <m/>
    <s v="Strongly disagree"/>
    <m/>
    <m/>
    <s v="Strongly disagree"/>
    <m/>
    <m/>
    <s v="55-64 years old"/>
    <m/>
    <m/>
    <s v="Bachelor’s degree"/>
    <m/>
    <m/>
    <x v="4"/>
    <m/>
    <m/>
    <x v="0"/>
    <m/>
    <m/>
    <s v="IT professional"/>
    <m/>
    <m/>
    <m/>
  </r>
  <r>
    <n v="265"/>
    <d v="2020-04-30T19:43:02"/>
    <d v="2020-04-30T19:47:39"/>
    <s v="anonymous"/>
    <m/>
    <m/>
    <m/>
    <m/>
    <s v="Yes"/>
    <m/>
    <m/>
    <s v="No"/>
    <m/>
    <m/>
    <m/>
    <m/>
    <m/>
    <s v="Desktop;Laptop;"/>
    <m/>
    <m/>
    <s v="No"/>
    <m/>
    <m/>
    <s v="Personal assets"/>
    <m/>
    <m/>
    <x v="2"/>
    <m/>
    <m/>
    <x v="11"/>
    <m/>
    <m/>
    <x v="4"/>
    <m/>
    <m/>
    <x v="0"/>
    <m/>
    <m/>
    <x v="0"/>
    <m/>
    <m/>
    <x v="0"/>
    <m/>
    <m/>
    <x v="1"/>
    <m/>
    <m/>
    <m/>
    <m/>
    <m/>
    <s v="None;"/>
    <m/>
    <m/>
    <m/>
    <m/>
    <m/>
    <m/>
    <m/>
    <s v="Agree"/>
    <m/>
    <m/>
    <s v="Strongly agree"/>
    <m/>
    <m/>
    <s v="Agree"/>
    <m/>
    <m/>
    <s v="Agree"/>
    <m/>
    <m/>
    <s v="Agree"/>
    <m/>
    <m/>
    <s v="Agree"/>
    <m/>
    <m/>
    <s v="Strongly agree"/>
    <m/>
    <m/>
    <s v="35-44 years old"/>
    <m/>
    <m/>
    <s v="Doctorate degree"/>
    <m/>
    <m/>
    <x v="5"/>
    <m/>
    <m/>
    <x v="30"/>
    <m/>
    <m/>
    <s v="Other"/>
    <m/>
    <m/>
    <m/>
  </r>
  <r>
    <n v="266"/>
    <d v="2020-05-02T15:19:56"/>
    <d v="2020-05-02T15:24:01"/>
    <s v="anonymous"/>
    <m/>
    <m/>
    <m/>
    <m/>
    <s v="No"/>
    <m/>
    <m/>
    <s v="No"/>
    <m/>
    <m/>
    <m/>
    <m/>
    <m/>
    <s v="Laptop;"/>
    <m/>
    <m/>
    <s v="No"/>
    <m/>
    <m/>
    <s v="Personal assets"/>
    <m/>
    <m/>
    <x v="2"/>
    <m/>
    <m/>
    <x v="29"/>
    <m/>
    <m/>
    <x v="3"/>
    <m/>
    <m/>
    <x v="0"/>
    <m/>
    <m/>
    <x v="0"/>
    <m/>
    <m/>
    <x v="0"/>
    <m/>
    <m/>
    <x v="1"/>
    <m/>
    <m/>
    <m/>
    <m/>
    <m/>
    <s v="None;"/>
    <m/>
    <m/>
    <m/>
    <m/>
    <m/>
    <m/>
    <m/>
    <s v="Strongly agree"/>
    <m/>
    <m/>
    <s v="Disagree"/>
    <m/>
    <m/>
    <s v="Disagree"/>
    <m/>
    <m/>
    <s v="Strongly agree"/>
    <m/>
    <m/>
    <s v="Disagree"/>
    <m/>
    <m/>
    <s v="Strongly agree"/>
    <m/>
    <m/>
    <s v="Agree"/>
    <m/>
    <m/>
    <s v="25-34 years old"/>
    <m/>
    <m/>
    <s v="High school graduate, diploma or the equivalent"/>
    <m/>
    <m/>
    <x v="4"/>
    <m/>
    <m/>
    <x v="0"/>
    <m/>
    <m/>
    <s v="Other"/>
    <m/>
    <m/>
    <m/>
  </r>
  <r>
    <n v="267"/>
    <d v="2020-05-02T15:24:35"/>
    <d v="2020-05-02T15:26:29"/>
    <s v="anonymous"/>
    <m/>
    <m/>
    <m/>
    <m/>
    <s v="Yes"/>
    <m/>
    <m/>
    <s v="No"/>
    <m/>
    <m/>
    <m/>
    <m/>
    <m/>
    <s v="Laptop;"/>
    <m/>
    <m/>
    <s v="No"/>
    <m/>
    <m/>
    <s v="Personal assets"/>
    <m/>
    <m/>
    <x v="2"/>
    <m/>
    <m/>
    <x v="9"/>
    <m/>
    <m/>
    <x v="6"/>
    <m/>
    <m/>
    <x v="0"/>
    <m/>
    <m/>
    <x v="0"/>
    <m/>
    <m/>
    <x v="0"/>
    <m/>
    <m/>
    <x v="1"/>
    <m/>
    <m/>
    <m/>
    <m/>
    <m/>
    <s v="None;"/>
    <m/>
    <m/>
    <m/>
    <m/>
    <m/>
    <m/>
    <m/>
    <s v="Strongly agree"/>
    <m/>
    <m/>
    <s v="Undecided"/>
    <m/>
    <m/>
    <s v="Undecided"/>
    <m/>
    <m/>
    <s v="Undecided"/>
    <m/>
    <m/>
    <s v="Disagree"/>
    <m/>
    <m/>
    <s v="Undecided"/>
    <m/>
    <m/>
    <s v="Strongly agree"/>
    <m/>
    <m/>
    <s v="25-34 years old"/>
    <m/>
    <m/>
    <s v="Master’s degree"/>
    <m/>
    <m/>
    <x v="0"/>
    <m/>
    <m/>
    <x v="0"/>
    <m/>
    <m/>
    <s v="Other"/>
    <m/>
    <m/>
    <m/>
  </r>
  <r>
    <n v="268"/>
    <d v="2020-05-03T11:51:41"/>
    <d v="2020-05-03T11:57:25"/>
    <s v="anonymous"/>
    <m/>
    <m/>
    <m/>
    <m/>
    <s v="Yes"/>
    <m/>
    <m/>
    <s v="Yes"/>
    <m/>
    <m/>
    <s v="Wireless connection not suggested, emails from unknown sources to be reported"/>
    <m/>
    <m/>
    <s v="Laptop;"/>
    <m/>
    <m/>
    <s v="Yes"/>
    <m/>
    <m/>
    <s v="Personal assets"/>
    <m/>
    <m/>
    <x v="2"/>
    <m/>
    <m/>
    <x v="5"/>
    <m/>
    <m/>
    <x v="6"/>
    <m/>
    <m/>
    <x v="0"/>
    <m/>
    <m/>
    <x v="1"/>
    <m/>
    <m/>
    <x v="11"/>
    <m/>
    <m/>
    <x v="1"/>
    <m/>
    <m/>
    <m/>
    <m/>
    <m/>
    <s v="Phishing;"/>
    <m/>
    <m/>
    <m/>
    <m/>
    <m/>
    <m/>
    <m/>
    <s v="Disagree"/>
    <m/>
    <m/>
    <s v="Disagree"/>
    <m/>
    <m/>
    <s v="Disagree"/>
    <m/>
    <m/>
    <s v="Agree"/>
    <m/>
    <m/>
    <s v="Undecided"/>
    <m/>
    <m/>
    <s v="Agree"/>
    <m/>
    <m/>
    <s v="Disagree"/>
    <m/>
    <m/>
    <s v="45-54 years old"/>
    <m/>
    <m/>
    <s v="Master’s degree"/>
    <m/>
    <m/>
    <x v="4"/>
    <m/>
    <m/>
    <x v="0"/>
    <m/>
    <m/>
    <s v="Manager"/>
    <m/>
    <m/>
    <m/>
  </r>
  <r>
    <m/>
    <m/>
    <m/>
    <m/>
    <m/>
    <m/>
    <m/>
    <m/>
    <m/>
    <m/>
    <m/>
    <m/>
    <m/>
    <m/>
    <m/>
    <m/>
    <m/>
    <m/>
    <m/>
    <m/>
    <m/>
    <m/>
    <m/>
    <m/>
    <m/>
    <m/>
    <x v="2"/>
    <m/>
    <m/>
    <x v="36"/>
    <m/>
    <m/>
    <x v="8"/>
    <m/>
    <m/>
    <x v="0"/>
    <m/>
    <m/>
    <x v="2"/>
    <m/>
    <m/>
    <x v="0"/>
    <m/>
    <m/>
    <x v="2"/>
    <m/>
    <m/>
    <m/>
    <m/>
    <m/>
    <m/>
    <m/>
    <m/>
    <m/>
    <m/>
    <m/>
    <m/>
    <m/>
    <m/>
    <m/>
    <m/>
    <m/>
    <m/>
    <m/>
    <m/>
    <m/>
    <m/>
    <m/>
    <m/>
    <m/>
    <m/>
    <m/>
    <m/>
    <m/>
    <m/>
    <m/>
    <m/>
    <m/>
    <m/>
    <m/>
    <m/>
    <m/>
    <m/>
    <m/>
    <m/>
    <x v="10"/>
    <m/>
    <m/>
    <x v="0"/>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5">
  <r>
    <n v="5"/>
    <d v="2020-04-07T16:53:59"/>
    <d v="2020-04-07T16:56:10"/>
    <s v="anonymous"/>
    <m/>
    <m/>
    <m/>
    <m/>
    <s v="Yes"/>
    <m/>
    <m/>
    <s v="No"/>
    <m/>
    <m/>
    <m/>
    <m/>
    <m/>
    <s v="Laptop;"/>
    <m/>
    <m/>
    <s v="No"/>
    <m/>
    <m/>
    <s v="Corporate assets"/>
    <m/>
    <m/>
    <s v="Yes, partly"/>
    <m/>
    <m/>
    <s v="Password protection;Antivirus software installed;Antispam software installed;"/>
    <m/>
    <m/>
    <s v="Remote connection to your workstation (e.g. TeamViewer)"/>
    <m/>
    <m/>
    <m/>
    <m/>
    <m/>
    <s v="No"/>
    <m/>
    <m/>
    <m/>
    <m/>
    <m/>
    <s v="Yes"/>
    <m/>
    <m/>
    <x v="0"/>
    <m/>
    <m/>
    <s v="Phishing email;"/>
    <m/>
    <m/>
    <m/>
    <m/>
    <m/>
    <m/>
    <m/>
    <s v="Disagree"/>
    <m/>
    <m/>
    <s v="Undecided"/>
    <m/>
    <m/>
    <s v="Disagree"/>
    <m/>
    <m/>
    <s v="Agree"/>
    <m/>
    <m/>
    <s v="Agree"/>
    <m/>
    <m/>
    <s v="Agree"/>
    <m/>
    <m/>
    <s v="Agree"/>
    <m/>
    <m/>
    <s v="25-34 years old"/>
    <m/>
    <m/>
    <s v="Master’s degree"/>
    <m/>
    <m/>
    <s v="Education &amp; Research"/>
    <m/>
    <m/>
    <m/>
    <m/>
    <m/>
    <s v="Researcher"/>
    <m/>
    <m/>
    <m/>
    <m/>
    <m/>
    <n v="1"/>
  </r>
  <r>
    <n v="5"/>
    <d v="2020-04-07T16:53:59"/>
    <d v="2020-04-07T16:56:10"/>
    <s v="anonymous"/>
    <m/>
    <m/>
    <m/>
    <m/>
    <s v="Yes"/>
    <m/>
    <m/>
    <s v="No"/>
    <m/>
    <m/>
    <m/>
    <m/>
    <m/>
    <s v="Laptop;"/>
    <m/>
    <m/>
    <s v="No"/>
    <m/>
    <m/>
    <s v="Corporate assets"/>
    <m/>
    <m/>
    <s v="Yes, partly"/>
    <m/>
    <m/>
    <s v="Password protection;Antivirus software installed;Antispam software installed;"/>
    <m/>
    <m/>
    <s v="Remote connection to your workstation (e.g. TeamViewer)"/>
    <m/>
    <m/>
    <m/>
    <m/>
    <m/>
    <s v="No"/>
    <m/>
    <m/>
    <m/>
    <m/>
    <m/>
    <s v="Yes"/>
    <m/>
    <m/>
    <x v="1"/>
    <m/>
    <m/>
    <s v="Phishing email;"/>
    <m/>
    <m/>
    <m/>
    <m/>
    <m/>
    <m/>
    <m/>
    <s v="Disagree"/>
    <m/>
    <m/>
    <s v="Undecided"/>
    <m/>
    <m/>
    <s v="Disagree"/>
    <m/>
    <m/>
    <s v="Agree"/>
    <m/>
    <m/>
    <s v="Agree"/>
    <m/>
    <m/>
    <s v="Agree"/>
    <m/>
    <m/>
    <s v="Agree"/>
    <m/>
    <m/>
    <s v="25-34 years old"/>
    <m/>
    <m/>
    <s v="Master’s degree"/>
    <m/>
    <m/>
    <s v="Education &amp; Research"/>
    <m/>
    <m/>
    <m/>
    <m/>
    <m/>
    <s v="Researcher"/>
    <m/>
    <m/>
    <m/>
    <m/>
    <m/>
    <n v="1"/>
  </r>
  <r>
    <n v="5"/>
    <d v="2020-04-07T16:53:59"/>
    <d v="2020-04-07T16:56:10"/>
    <s v="anonymous"/>
    <m/>
    <m/>
    <m/>
    <m/>
    <s v="Yes"/>
    <m/>
    <m/>
    <s v="No"/>
    <m/>
    <m/>
    <m/>
    <m/>
    <m/>
    <s v="Laptop;"/>
    <m/>
    <m/>
    <s v="No"/>
    <m/>
    <m/>
    <s v="Corporate assets"/>
    <m/>
    <m/>
    <s v="Yes, partly"/>
    <m/>
    <m/>
    <s v="Password protection;Antivirus software installed;Antispam software installed;"/>
    <m/>
    <m/>
    <s v="Remote connection to your workstation (e.g. TeamViewer)"/>
    <m/>
    <m/>
    <m/>
    <m/>
    <m/>
    <s v="No"/>
    <m/>
    <m/>
    <m/>
    <m/>
    <m/>
    <s v="Yes"/>
    <m/>
    <m/>
    <x v="2"/>
    <m/>
    <m/>
    <s v="Phishing email;"/>
    <m/>
    <m/>
    <m/>
    <m/>
    <m/>
    <m/>
    <m/>
    <s v="Disagree"/>
    <m/>
    <m/>
    <s v="Undecided"/>
    <m/>
    <m/>
    <s v="Disagree"/>
    <m/>
    <m/>
    <s v="Agree"/>
    <m/>
    <m/>
    <s v="Agree"/>
    <m/>
    <m/>
    <s v="Agree"/>
    <m/>
    <m/>
    <s v="Agree"/>
    <m/>
    <m/>
    <s v="25-34 years old"/>
    <m/>
    <m/>
    <s v="Master’s degree"/>
    <m/>
    <m/>
    <s v="Education &amp; Research"/>
    <m/>
    <m/>
    <m/>
    <m/>
    <m/>
    <s v="Researcher"/>
    <m/>
    <m/>
    <m/>
    <m/>
    <m/>
    <n v="1"/>
  </r>
  <r>
    <n v="5"/>
    <d v="2020-04-07T16:53:59"/>
    <d v="2020-04-07T16:56:10"/>
    <s v="anonymous"/>
    <m/>
    <m/>
    <m/>
    <m/>
    <s v="Yes"/>
    <m/>
    <m/>
    <s v="No"/>
    <m/>
    <m/>
    <m/>
    <m/>
    <m/>
    <s v="Laptop;"/>
    <m/>
    <m/>
    <s v="No"/>
    <m/>
    <m/>
    <s v="Corporate assets"/>
    <m/>
    <m/>
    <s v="Yes, partly"/>
    <m/>
    <m/>
    <s v="Password protection;Antivirus software installed;Antispam software installed;"/>
    <m/>
    <m/>
    <s v="Remote connection to your workstation (e.g. TeamViewer)"/>
    <m/>
    <m/>
    <m/>
    <m/>
    <m/>
    <s v="No"/>
    <m/>
    <m/>
    <m/>
    <m/>
    <m/>
    <s v="Yes"/>
    <m/>
    <m/>
    <x v="3"/>
    <m/>
    <m/>
    <s v="Phishing email;"/>
    <m/>
    <m/>
    <m/>
    <m/>
    <m/>
    <m/>
    <m/>
    <s v="Disagree"/>
    <m/>
    <m/>
    <s v="Undecided"/>
    <m/>
    <m/>
    <s v="Disagree"/>
    <m/>
    <m/>
    <s v="Agree"/>
    <m/>
    <m/>
    <s v="Agree"/>
    <m/>
    <m/>
    <s v="Agree"/>
    <m/>
    <m/>
    <s v="Agree"/>
    <m/>
    <m/>
    <s v="25-34 years old"/>
    <m/>
    <m/>
    <s v="Master’s degree"/>
    <m/>
    <m/>
    <s v="Education &amp; Research"/>
    <m/>
    <m/>
    <m/>
    <m/>
    <m/>
    <s v="Researcher"/>
    <m/>
    <m/>
    <m/>
    <m/>
    <m/>
    <n v="1"/>
  </r>
  <r>
    <n v="5"/>
    <d v="2020-04-07T16:53:59"/>
    <d v="2020-04-07T16:56:10"/>
    <s v="anonymous"/>
    <m/>
    <m/>
    <m/>
    <m/>
    <s v="Yes"/>
    <m/>
    <m/>
    <s v="No"/>
    <m/>
    <m/>
    <m/>
    <m/>
    <m/>
    <s v="Laptop;"/>
    <m/>
    <m/>
    <s v="No"/>
    <m/>
    <m/>
    <s v="Corporate assets"/>
    <m/>
    <m/>
    <s v="Yes, partly"/>
    <m/>
    <m/>
    <s v="Password protection;Antivirus software installed;Antispam software installed;"/>
    <m/>
    <m/>
    <s v="Remote connection to your workstation (e.g. TeamViewer)"/>
    <m/>
    <m/>
    <m/>
    <m/>
    <m/>
    <s v="No"/>
    <m/>
    <m/>
    <m/>
    <m/>
    <m/>
    <s v="Yes"/>
    <m/>
    <m/>
    <x v="4"/>
    <m/>
    <m/>
    <s v="Phishing email;"/>
    <m/>
    <m/>
    <m/>
    <m/>
    <m/>
    <m/>
    <m/>
    <s v="Disagree"/>
    <m/>
    <m/>
    <s v="Undecided"/>
    <m/>
    <m/>
    <s v="Disagree"/>
    <m/>
    <m/>
    <s v="Agree"/>
    <m/>
    <m/>
    <s v="Agree"/>
    <m/>
    <m/>
    <s v="Agree"/>
    <m/>
    <m/>
    <s v="Agree"/>
    <m/>
    <m/>
    <s v="25-34 years old"/>
    <m/>
    <m/>
    <s v="Master’s degree"/>
    <m/>
    <m/>
    <s v="Education &amp; Research"/>
    <m/>
    <m/>
    <m/>
    <m/>
    <m/>
    <s v="Researcher"/>
    <m/>
    <m/>
    <m/>
    <m/>
    <m/>
    <n v="1"/>
  </r>
  <r>
    <n v="6"/>
    <d v="2020-04-07T17:37:30"/>
    <d v="2020-04-07T17:41:50"/>
    <s v="anonymous"/>
    <m/>
    <m/>
    <m/>
    <m/>
    <s v="Yes"/>
    <m/>
    <m/>
    <s v="No"/>
    <m/>
    <m/>
    <m/>
    <m/>
    <m/>
    <s v="Laptop;"/>
    <m/>
    <m/>
    <s v="No"/>
    <m/>
    <m/>
    <s v="Corporate assets"/>
    <m/>
    <m/>
    <s v="No"/>
    <m/>
    <m/>
    <s v="Password protection;Antivirus software installed;"/>
    <m/>
    <m/>
    <s v="No special provisions"/>
    <m/>
    <m/>
    <m/>
    <m/>
    <m/>
    <s v="No"/>
    <m/>
    <m/>
    <m/>
    <m/>
    <m/>
    <s v="Yes"/>
    <m/>
    <m/>
    <x v="0"/>
    <m/>
    <m/>
    <s v="None;"/>
    <m/>
    <m/>
    <s v="-"/>
    <m/>
    <m/>
    <m/>
    <m/>
    <s v="Disagree"/>
    <m/>
    <m/>
    <s v="Agree"/>
    <m/>
    <m/>
    <s v="Agree"/>
    <m/>
    <m/>
    <s v="Agree"/>
    <m/>
    <m/>
    <s v="Undecided"/>
    <m/>
    <m/>
    <s v="Agree"/>
    <m/>
    <m/>
    <s v="Agree"/>
    <m/>
    <m/>
    <s v="35-44 years old"/>
    <m/>
    <m/>
    <s v="Doctorate degree"/>
    <m/>
    <m/>
    <s v="Education &amp; Research"/>
    <m/>
    <m/>
    <m/>
    <m/>
    <m/>
    <s v="Researcher"/>
    <m/>
    <m/>
    <s v="-"/>
    <m/>
    <m/>
    <n v="2"/>
  </r>
  <r>
    <n v="6"/>
    <d v="2020-04-07T17:37:30"/>
    <d v="2020-04-07T17:41:50"/>
    <s v="anonymous"/>
    <m/>
    <m/>
    <m/>
    <m/>
    <s v="Yes"/>
    <m/>
    <m/>
    <s v="No"/>
    <m/>
    <m/>
    <m/>
    <m/>
    <m/>
    <s v="Laptop;"/>
    <m/>
    <m/>
    <s v="No"/>
    <m/>
    <m/>
    <s v="Corporate assets"/>
    <m/>
    <m/>
    <s v="No"/>
    <m/>
    <m/>
    <s v="Password protection;Antivirus software installed;"/>
    <m/>
    <m/>
    <s v="No special provisions"/>
    <m/>
    <m/>
    <m/>
    <m/>
    <m/>
    <s v="No"/>
    <m/>
    <m/>
    <m/>
    <m/>
    <m/>
    <s v="Yes"/>
    <m/>
    <m/>
    <x v="1"/>
    <m/>
    <m/>
    <s v="None;"/>
    <m/>
    <m/>
    <s v="-"/>
    <m/>
    <m/>
    <m/>
    <m/>
    <s v="Disagree"/>
    <m/>
    <m/>
    <s v="Agree"/>
    <m/>
    <m/>
    <s v="Agree"/>
    <m/>
    <m/>
    <s v="Agree"/>
    <m/>
    <m/>
    <s v="Undecided"/>
    <m/>
    <m/>
    <s v="Agree"/>
    <m/>
    <m/>
    <s v="Agree"/>
    <m/>
    <m/>
    <s v="35-44 years old"/>
    <m/>
    <m/>
    <s v="Doctorate degree"/>
    <m/>
    <m/>
    <s v="Education &amp; Research"/>
    <m/>
    <m/>
    <m/>
    <m/>
    <m/>
    <s v="Researcher"/>
    <m/>
    <m/>
    <s v="-"/>
    <m/>
    <m/>
    <n v="2"/>
  </r>
  <r>
    <n v="6"/>
    <d v="2020-04-07T17:37:30"/>
    <d v="2020-04-07T17:41:50"/>
    <s v="anonymous"/>
    <m/>
    <m/>
    <m/>
    <m/>
    <s v="Yes"/>
    <m/>
    <m/>
    <s v="No"/>
    <m/>
    <m/>
    <m/>
    <m/>
    <m/>
    <s v="Laptop;"/>
    <m/>
    <m/>
    <s v="No"/>
    <m/>
    <m/>
    <s v="Corporate assets"/>
    <m/>
    <m/>
    <s v="No"/>
    <m/>
    <m/>
    <s v="Password protection;Antivirus software installed;"/>
    <m/>
    <m/>
    <s v="No special provisions"/>
    <m/>
    <m/>
    <m/>
    <m/>
    <m/>
    <s v="No"/>
    <m/>
    <m/>
    <m/>
    <m/>
    <m/>
    <s v="Yes"/>
    <m/>
    <m/>
    <x v="2"/>
    <m/>
    <m/>
    <s v="None;"/>
    <m/>
    <m/>
    <s v="-"/>
    <m/>
    <m/>
    <m/>
    <m/>
    <s v="Disagree"/>
    <m/>
    <m/>
    <s v="Agree"/>
    <m/>
    <m/>
    <s v="Agree"/>
    <m/>
    <m/>
    <s v="Agree"/>
    <m/>
    <m/>
    <s v="Undecided"/>
    <m/>
    <m/>
    <s v="Agree"/>
    <m/>
    <m/>
    <s v="Agree"/>
    <m/>
    <m/>
    <s v="35-44 years old"/>
    <m/>
    <m/>
    <s v="Doctorate degree"/>
    <m/>
    <m/>
    <s v="Education &amp; Research"/>
    <m/>
    <m/>
    <m/>
    <m/>
    <m/>
    <s v="Researcher"/>
    <m/>
    <m/>
    <s v="-"/>
    <m/>
    <m/>
    <n v="2"/>
  </r>
  <r>
    <n v="6"/>
    <d v="2020-04-07T17:37:30"/>
    <d v="2020-04-07T17:41:50"/>
    <s v="anonymous"/>
    <m/>
    <m/>
    <m/>
    <m/>
    <s v="Yes"/>
    <m/>
    <m/>
    <s v="No"/>
    <m/>
    <m/>
    <m/>
    <m/>
    <m/>
    <s v="Laptop;"/>
    <m/>
    <m/>
    <s v="No"/>
    <m/>
    <m/>
    <s v="Corporate assets"/>
    <m/>
    <m/>
    <s v="No"/>
    <m/>
    <m/>
    <s v="Password protection;Antivirus software installed;"/>
    <m/>
    <m/>
    <s v="No special provisions"/>
    <m/>
    <m/>
    <m/>
    <m/>
    <m/>
    <s v="No"/>
    <m/>
    <m/>
    <m/>
    <m/>
    <m/>
    <s v="Yes"/>
    <m/>
    <m/>
    <x v="3"/>
    <m/>
    <m/>
    <s v="None;"/>
    <m/>
    <m/>
    <s v="-"/>
    <m/>
    <m/>
    <m/>
    <m/>
    <s v="Disagree"/>
    <m/>
    <m/>
    <s v="Agree"/>
    <m/>
    <m/>
    <s v="Agree"/>
    <m/>
    <m/>
    <s v="Agree"/>
    <m/>
    <m/>
    <s v="Undecided"/>
    <m/>
    <m/>
    <s v="Agree"/>
    <m/>
    <m/>
    <s v="Agree"/>
    <m/>
    <m/>
    <s v="35-44 years old"/>
    <m/>
    <m/>
    <s v="Doctorate degree"/>
    <m/>
    <m/>
    <s v="Education &amp; Research"/>
    <m/>
    <m/>
    <m/>
    <m/>
    <m/>
    <s v="Researcher"/>
    <m/>
    <m/>
    <s v="-"/>
    <m/>
    <m/>
    <n v="2"/>
  </r>
  <r>
    <n v="6"/>
    <d v="2020-04-07T17:37:30"/>
    <d v="2020-04-07T17:41:50"/>
    <s v="anonymous"/>
    <m/>
    <m/>
    <m/>
    <m/>
    <s v="Yes"/>
    <m/>
    <m/>
    <s v="No"/>
    <m/>
    <m/>
    <m/>
    <m/>
    <m/>
    <s v="Laptop;"/>
    <m/>
    <m/>
    <s v="No"/>
    <m/>
    <m/>
    <s v="Corporate assets"/>
    <m/>
    <m/>
    <s v="No"/>
    <m/>
    <m/>
    <s v="Password protection;Antivirus software installed;"/>
    <m/>
    <m/>
    <s v="No special provisions"/>
    <m/>
    <m/>
    <m/>
    <m/>
    <m/>
    <s v="No"/>
    <m/>
    <m/>
    <m/>
    <m/>
    <m/>
    <s v="Yes"/>
    <m/>
    <m/>
    <x v="4"/>
    <m/>
    <m/>
    <s v="None;"/>
    <m/>
    <m/>
    <s v="-"/>
    <m/>
    <m/>
    <m/>
    <m/>
    <s v="Disagree"/>
    <m/>
    <m/>
    <s v="Agree"/>
    <m/>
    <m/>
    <s v="Agree"/>
    <m/>
    <m/>
    <s v="Agree"/>
    <m/>
    <m/>
    <s v="Undecided"/>
    <m/>
    <m/>
    <s v="Agree"/>
    <m/>
    <m/>
    <s v="Agree"/>
    <m/>
    <m/>
    <s v="35-44 years old"/>
    <m/>
    <m/>
    <s v="Doctorate degree"/>
    <m/>
    <m/>
    <s v="Education &amp; Research"/>
    <m/>
    <m/>
    <m/>
    <m/>
    <m/>
    <s v="Researcher"/>
    <m/>
    <m/>
    <s v="-"/>
    <m/>
    <m/>
    <n v="2"/>
  </r>
  <r>
    <n v="7"/>
    <d v="2020-04-08T14:16:24"/>
    <d v="2020-04-08T14:19:31"/>
    <s v="anonymous"/>
    <m/>
    <m/>
    <m/>
    <m/>
    <s v="Yes"/>
    <m/>
    <m/>
    <s v="No"/>
    <m/>
    <m/>
    <m/>
    <m/>
    <m/>
    <s v="Laptop;Smartphone;"/>
    <m/>
    <m/>
    <s v="No"/>
    <m/>
    <m/>
    <s v="Personal assets"/>
    <m/>
    <m/>
    <m/>
    <m/>
    <m/>
    <s v="Password protection;Antivirus software installed;"/>
    <m/>
    <m/>
    <s v="No special provisions"/>
    <m/>
    <m/>
    <m/>
    <m/>
    <m/>
    <s v="No"/>
    <m/>
    <m/>
    <m/>
    <m/>
    <m/>
    <s v="No"/>
    <m/>
    <m/>
    <x v="5"/>
    <m/>
    <m/>
    <s v="Phishing;"/>
    <m/>
    <m/>
    <m/>
    <m/>
    <m/>
    <m/>
    <m/>
    <s v="Agree"/>
    <m/>
    <m/>
    <s v="Agree"/>
    <m/>
    <m/>
    <s v="Agree"/>
    <m/>
    <m/>
    <s v="Strongly agree"/>
    <m/>
    <m/>
    <s v="Strongly agree"/>
    <m/>
    <m/>
    <s v="Strongly agree"/>
    <m/>
    <m/>
    <s v="Strongly agree"/>
    <m/>
    <m/>
    <s v="45-54 years old"/>
    <m/>
    <m/>
    <s v="Doctorate degree"/>
    <m/>
    <m/>
    <s v="Security (cyber)"/>
    <m/>
    <m/>
    <m/>
    <m/>
    <m/>
    <s v="Manager"/>
    <m/>
    <m/>
    <m/>
    <m/>
    <m/>
    <n v="3"/>
  </r>
  <r>
    <n v="8"/>
    <d v="2020-04-08T14:17:51"/>
    <d v="2020-04-08T14:19:55"/>
    <s v="anonymous"/>
    <m/>
    <m/>
    <m/>
    <m/>
    <s v="Yes"/>
    <m/>
    <m/>
    <s v="Yes"/>
    <m/>
    <m/>
    <m/>
    <m/>
    <m/>
    <s v="Laptop;"/>
    <m/>
    <m/>
    <s v="No"/>
    <m/>
    <m/>
    <s v="Corporate assets"/>
    <m/>
    <m/>
    <s v="No"/>
    <m/>
    <m/>
    <s v="Password protection;Automatic screen lock;Antivirus software installed;"/>
    <m/>
    <m/>
    <s v="No special provisions"/>
    <m/>
    <m/>
    <m/>
    <m/>
    <m/>
    <s v="No"/>
    <m/>
    <m/>
    <m/>
    <m/>
    <m/>
    <s v="No"/>
    <m/>
    <m/>
    <x v="5"/>
    <m/>
    <m/>
    <s v="None;"/>
    <m/>
    <m/>
    <m/>
    <m/>
    <m/>
    <m/>
    <m/>
    <s v="Agree"/>
    <m/>
    <m/>
    <s v="Agree"/>
    <m/>
    <m/>
    <s v="Disagree"/>
    <m/>
    <m/>
    <s v="Agree"/>
    <m/>
    <m/>
    <s v="Agree"/>
    <m/>
    <m/>
    <s v="Undecided"/>
    <m/>
    <m/>
    <s v="Strongly agree"/>
    <m/>
    <m/>
    <s v="25-34 years old"/>
    <m/>
    <m/>
    <s v="Doctorate degree"/>
    <m/>
    <m/>
    <s v="Education &amp; Research"/>
    <m/>
    <m/>
    <m/>
    <m/>
    <m/>
    <s v="Researcher"/>
    <m/>
    <m/>
    <m/>
    <m/>
    <m/>
    <n v="4"/>
  </r>
  <r>
    <n v="9"/>
    <d v="2020-04-08T14:16:45"/>
    <d v="2020-04-08T14:20:02"/>
    <s v="anonymous"/>
    <m/>
    <m/>
    <m/>
    <m/>
    <s v="Yes"/>
    <m/>
    <m/>
    <s v="Yes"/>
    <m/>
    <m/>
    <s v="Use of VPN"/>
    <m/>
    <m/>
    <s v="Laptop;Smartphone;"/>
    <m/>
    <m/>
    <s v="No"/>
    <m/>
    <m/>
    <s v="Corporate assets"/>
    <m/>
    <m/>
    <s v="No"/>
    <m/>
    <m/>
    <s v="Password protection;Antivirus software installed;"/>
    <m/>
    <m/>
    <s v="VPN access"/>
    <m/>
    <m/>
    <m/>
    <m/>
    <m/>
    <s v="No"/>
    <m/>
    <m/>
    <m/>
    <m/>
    <m/>
    <s v="Yes"/>
    <m/>
    <m/>
    <x v="6"/>
    <m/>
    <m/>
    <s v="None;"/>
    <m/>
    <m/>
    <m/>
    <m/>
    <m/>
    <m/>
    <m/>
    <s v="Undecided"/>
    <m/>
    <m/>
    <s v="Agree"/>
    <m/>
    <m/>
    <s v="Agree"/>
    <m/>
    <m/>
    <s v="Strongly agree"/>
    <m/>
    <m/>
    <s v="Strongly agree"/>
    <m/>
    <m/>
    <s v="Agree"/>
    <m/>
    <m/>
    <s v="Strongly agree"/>
    <m/>
    <m/>
    <s v="35-44 years old"/>
    <m/>
    <m/>
    <s v="Doctorate degree"/>
    <m/>
    <m/>
    <s v="Education &amp; Research"/>
    <m/>
    <m/>
    <m/>
    <m/>
    <m/>
    <s v="IT professional"/>
    <m/>
    <m/>
    <m/>
    <m/>
    <m/>
    <n v="5"/>
  </r>
  <r>
    <n v="9"/>
    <d v="2020-04-08T14:16:45"/>
    <d v="2020-04-08T14:20:02"/>
    <s v="anonymous"/>
    <m/>
    <m/>
    <m/>
    <m/>
    <s v="Yes"/>
    <m/>
    <m/>
    <s v="Yes"/>
    <m/>
    <m/>
    <s v="Use of VPN"/>
    <m/>
    <m/>
    <s v="Laptop;Smartphone;"/>
    <m/>
    <m/>
    <s v="No"/>
    <m/>
    <m/>
    <s v="Corporate assets"/>
    <m/>
    <m/>
    <s v="No"/>
    <m/>
    <m/>
    <s v="Password protection;Antivirus software installed;"/>
    <m/>
    <m/>
    <s v="VPN access"/>
    <m/>
    <m/>
    <m/>
    <m/>
    <m/>
    <s v="No"/>
    <m/>
    <m/>
    <m/>
    <m/>
    <m/>
    <s v="Yes"/>
    <m/>
    <m/>
    <x v="7"/>
    <m/>
    <m/>
    <s v="None;"/>
    <m/>
    <m/>
    <m/>
    <m/>
    <m/>
    <m/>
    <m/>
    <s v="Undecided"/>
    <m/>
    <m/>
    <s v="Agree"/>
    <m/>
    <m/>
    <s v="Agree"/>
    <m/>
    <m/>
    <s v="Strongly agree"/>
    <m/>
    <m/>
    <s v="Strongly agree"/>
    <m/>
    <m/>
    <s v="Agree"/>
    <m/>
    <m/>
    <s v="Strongly agree"/>
    <m/>
    <m/>
    <s v="35-44 years old"/>
    <m/>
    <m/>
    <s v="Doctorate degree"/>
    <m/>
    <m/>
    <s v="Education &amp; Research"/>
    <m/>
    <m/>
    <m/>
    <m/>
    <m/>
    <s v="IT professional"/>
    <m/>
    <m/>
    <m/>
    <m/>
    <m/>
    <n v="5"/>
  </r>
  <r>
    <n v="9"/>
    <d v="2020-04-08T14:16:45"/>
    <d v="2020-04-08T14:20:02"/>
    <s v="anonymous"/>
    <m/>
    <m/>
    <m/>
    <m/>
    <s v="Yes"/>
    <m/>
    <m/>
    <s v="Yes"/>
    <m/>
    <m/>
    <s v="Use of VPN"/>
    <m/>
    <m/>
    <s v="Laptop;Smartphone;"/>
    <m/>
    <m/>
    <s v="No"/>
    <m/>
    <m/>
    <s v="Corporate assets"/>
    <m/>
    <m/>
    <s v="No"/>
    <m/>
    <m/>
    <s v="Password protection;Antivirus software installed;"/>
    <m/>
    <m/>
    <s v="VPN access"/>
    <m/>
    <m/>
    <m/>
    <m/>
    <m/>
    <s v="No"/>
    <m/>
    <m/>
    <m/>
    <m/>
    <m/>
    <s v="Yes"/>
    <m/>
    <m/>
    <x v="8"/>
    <m/>
    <m/>
    <s v="None;"/>
    <m/>
    <m/>
    <m/>
    <m/>
    <m/>
    <m/>
    <m/>
    <s v="Undecided"/>
    <m/>
    <m/>
    <s v="Agree"/>
    <m/>
    <m/>
    <s v="Agree"/>
    <m/>
    <m/>
    <s v="Strongly agree"/>
    <m/>
    <m/>
    <s v="Strongly agree"/>
    <m/>
    <m/>
    <s v="Agree"/>
    <m/>
    <m/>
    <s v="Strongly agree"/>
    <m/>
    <m/>
    <s v="35-44 years old"/>
    <m/>
    <m/>
    <s v="Doctorate degree"/>
    <m/>
    <m/>
    <s v="Education &amp; Research"/>
    <m/>
    <m/>
    <m/>
    <m/>
    <m/>
    <s v="IT professional"/>
    <m/>
    <m/>
    <m/>
    <m/>
    <m/>
    <n v="5"/>
  </r>
  <r>
    <n v="9"/>
    <d v="2020-04-08T14:16:45"/>
    <d v="2020-04-08T14:20:02"/>
    <s v="anonymous"/>
    <m/>
    <m/>
    <m/>
    <m/>
    <s v="Yes"/>
    <m/>
    <m/>
    <s v="Yes"/>
    <m/>
    <m/>
    <s v="Use of VPN"/>
    <m/>
    <m/>
    <s v="Laptop;Smartphone;"/>
    <m/>
    <m/>
    <s v="No"/>
    <m/>
    <m/>
    <s v="Corporate assets"/>
    <m/>
    <m/>
    <s v="No"/>
    <m/>
    <m/>
    <s v="Password protection;Antivirus software installed;"/>
    <m/>
    <m/>
    <s v="VPN access"/>
    <m/>
    <m/>
    <m/>
    <m/>
    <m/>
    <s v="No"/>
    <m/>
    <m/>
    <m/>
    <m/>
    <m/>
    <s v="Yes"/>
    <m/>
    <m/>
    <x v="9"/>
    <m/>
    <m/>
    <s v="None;"/>
    <m/>
    <m/>
    <m/>
    <m/>
    <m/>
    <m/>
    <m/>
    <s v="Undecided"/>
    <m/>
    <m/>
    <s v="Agree"/>
    <m/>
    <m/>
    <s v="Agree"/>
    <m/>
    <m/>
    <s v="Strongly agree"/>
    <m/>
    <m/>
    <s v="Strongly agree"/>
    <m/>
    <m/>
    <s v="Agree"/>
    <m/>
    <m/>
    <s v="Strongly agree"/>
    <m/>
    <m/>
    <s v="35-44 years old"/>
    <m/>
    <m/>
    <s v="Doctorate degree"/>
    <m/>
    <m/>
    <s v="Education &amp; Research"/>
    <m/>
    <m/>
    <m/>
    <m/>
    <m/>
    <s v="IT professional"/>
    <m/>
    <m/>
    <m/>
    <m/>
    <m/>
    <n v="5"/>
  </r>
  <r>
    <n v="9"/>
    <d v="2020-04-08T14:16:45"/>
    <d v="2020-04-08T14:20:02"/>
    <s v="anonymous"/>
    <m/>
    <m/>
    <m/>
    <m/>
    <s v="Yes"/>
    <m/>
    <m/>
    <s v="Yes"/>
    <m/>
    <m/>
    <s v="Use of VPN"/>
    <m/>
    <m/>
    <s v="Laptop;Smartphone;"/>
    <m/>
    <m/>
    <s v="No"/>
    <m/>
    <m/>
    <s v="Corporate assets"/>
    <m/>
    <m/>
    <s v="No"/>
    <m/>
    <m/>
    <s v="Password protection;Antivirus software installed;"/>
    <m/>
    <m/>
    <s v="VPN access"/>
    <m/>
    <m/>
    <m/>
    <m/>
    <m/>
    <s v="No"/>
    <m/>
    <m/>
    <m/>
    <m/>
    <m/>
    <s v="Yes"/>
    <m/>
    <m/>
    <x v="3"/>
    <m/>
    <m/>
    <s v="None;"/>
    <m/>
    <m/>
    <m/>
    <m/>
    <m/>
    <m/>
    <m/>
    <s v="Undecided"/>
    <m/>
    <m/>
    <s v="Agree"/>
    <m/>
    <m/>
    <s v="Agree"/>
    <m/>
    <m/>
    <s v="Strongly agree"/>
    <m/>
    <m/>
    <s v="Strongly agree"/>
    <m/>
    <m/>
    <s v="Agree"/>
    <m/>
    <m/>
    <s v="Strongly agree"/>
    <m/>
    <m/>
    <s v="35-44 years old"/>
    <m/>
    <m/>
    <s v="Doctorate degree"/>
    <m/>
    <m/>
    <s v="Education &amp; Research"/>
    <m/>
    <m/>
    <m/>
    <m/>
    <m/>
    <s v="IT professional"/>
    <m/>
    <m/>
    <m/>
    <m/>
    <m/>
    <n v="5"/>
  </r>
  <r>
    <n v="9"/>
    <d v="2020-04-08T14:16:45"/>
    <d v="2020-04-08T14:20:02"/>
    <s v="anonymous"/>
    <m/>
    <m/>
    <m/>
    <m/>
    <s v="Yes"/>
    <m/>
    <m/>
    <s v="Yes"/>
    <m/>
    <m/>
    <s v="Use of VPN"/>
    <m/>
    <m/>
    <s v="Laptop;Smartphone;"/>
    <m/>
    <m/>
    <s v="No"/>
    <m/>
    <m/>
    <s v="Corporate assets"/>
    <m/>
    <m/>
    <s v="No"/>
    <m/>
    <m/>
    <s v="Password protection;Antivirus software installed;"/>
    <m/>
    <m/>
    <s v="VPN access"/>
    <m/>
    <m/>
    <m/>
    <m/>
    <m/>
    <s v="No"/>
    <m/>
    <m/>
    <m/>
    <m/>
    <m/>
    <s v="Yes"/>
    <m/>
    <m/>
    <x v="10"/>
    <m/>
    <m/>
    <s v="None;"/>
    <m/>
    <m/>
    <m/>
    <m/>
    <m/>
    <m/>
    <m/>
    <s v="Undecided"/>
    <m/>
    <m/>
    <s v="Agree"/>
    <m/>
    <m/>
    <s v="Agree"/>
    <m/>
    <m/>
    <s v="Strongly agree"/>
    <m/>
    <m/>
    <s v="Strongly agree"/>
    <m/>
    <m/>
    <s v="Agree"/>
    <m/>
    <m/>
    <s v="Strongly agree"/>
    <m/>
    <m/>
    <s v="35-44 years old"/>
    <m/>
    <m/>
    <s v="Doctorate degree"/>
    <m/>
    <m/>
    <s v="Education &amp; Research"/>
    <m/>
    <m/>
    <m/>
    <m/>
    <m/>
    <s v="IT professional"/>
    <m/>
    <m/>
    <m/>
    <m/>
    <m/>
    <n v="5"/>
  </r>
  <r>
    <n v="9"/>
    <d v="2020-04-08T14:16:45"/>
    <d v="2020-04-08T14:20:02"/>
    <s v="anonymous"/>
    <m/>
    <m/>
    <m/>
    <m/>
    <s v="Yes"/>
    <m/>
    <m/>
    <s v="Yes"/>
    <m/>
    <m/>
    <s v="Use of VPN"/>
    <m/>
    <m/>
    <s v="Laptop;Smartphone;"/>
    <m/>
    <m/>
    <s v="No"/>
    <m/>
    <m/>
    <s v="Corporate assets"/>
    <m/>
    <m/>
    <s v="No"/>
    <m/>
    <m/>
    <s v="Password protection;Antivirus software installed;"/>
    <m/>
    <m/>
    <s v="VPN access"/>
    <m/>
    <m/>
    <m/>
    <m/>
    <m/>
    <s v="No"/>
    <m/>
    <m/>
    <m/>
    <m/>
    <m/>
    <s v="Yes"/>
    <m/>
    <m/>
    <x v="4"/>
    <m/>
    <m/>
    <s v="None;"/>
    <m/>
    <m/>
    <m/>
    <m/>
    <m/>
    <m/>
    <m/>
    <s v="Undecided"/>
    <m/>
    <m/>
    <s v="Agree"/>
    <m/>
    <m/>
    <s v="Agree"/>
    <m/>
    <m/>
    <s v="Strongly agree"/>
    <m/>
    <m/>
    <s v="Strongly agree"/>
    <m/>
    <m/>
    <s v="Agree"/>
    <m/>
    <m/>
    <s v="Strongly agree"/>
    <m/>
    <m/>
    <s v="35-44 years old"/>
    <m/>
    <m/>
    <s v="Doctorate degree"/>
    <m/>
    <m/>
    <s v="Education &amp; Research"/>
    <m/>
    <m/>
    <m/>
    <m/>
    <m/>
    <s v="IT professional"/>
    <m/>
    <m/>
    <m/>
    <m/>
    <m/>
    <n v="5"/>
  </r>
  <r>
    <n v="10"/>
    <d v="2020-04-08T14:18:12"/>
    <d v="2020-04-08T14:20:52"/>
    <s v="anonymous"/>
    <m/>
    <m/>
    <m/>
    <m/>
    <s v="Yes"/>
    <m/>
    <m/>
    <s v="No"/>
    <m/>
    <m/>
    <m/>
    <m/>
    <m/>
    <s v="Laptop;"/>
    <m/>
    <m/>
    <s v="No"/>
    <m/>
    <m/>
    <s v="Corporate assets"/>
    <m/>
    <m/>
    <s v="Yes, fully"/>
    <m/>
    <m/>
    <s v="Password protection;Automatic screen lock;Antivirus software installed;"/>
    <m/>
    <m/>
    <s v="No special provisions"/>
    <m/>
    <m/>
    <m/>
    <m/>
    <m/>
    <s v="No"/>
    <m/>
    <m/>
    <m/>
    <m/>
    <m/>
    <s v="No"/>
    <m/>
    <m/>
    <x v="5"/>
    <m/>
    <m/>
    <s v="None;"/>
    <m/>
    <m/>
    <m/>
    <m/>
    <m/>
    <m/>
    <m/>
    <s v="Disagree"/>
    <m/>
    <m/>
    <s v="Strongly disagree"/>
    <m/>
    <m/>
    <s v="Undecided"/>
    <m/>
    <m/>
    <s v="Strongly agree"/>
    <m/>
    <m/>
    <s v="Strongly agree"/>
    <m/>
    <m/>
    <s v="Strongly agree"/>
    <m/>
    <m/>
    <s v="Strongly agree"/>
    <m/>
    <m/>
    <s v="18-24 years old"/>
    <m/>
    <m/>
    <s v="High school graduate, diploma or the equivalent"/>
    <m/>
    <m/>
    <s v="EPES (Electrical Power &amp; Energy Systems)"/>
    <m/>
    <m/>
    <m/>
    <m/>
    <m/>
    <s v="Other"/>
    <m/>
    <m/>
    <m/>
    <m/>
    <m/>
    <n v="6"/>
  </r>
  <r>
    <n v="11"/>
    <d v="2020-04-08T14:20:15"/>
    <d v="2020-04-08T14:22:51"/>
    <s v="anonymous"/>
    <m/>
    <m/>
    <m/>
    <m/>
    <s v="Yes"/>
    <m/>
    <m/>
    <s v="No"/>
    <m/>
    <m/>
    <m/>
    <m/>
    <m/>
    <s v="Laptop;"/>
    <m/>
    <m/>
    <s v="Yes"/>
    <m/>
    <m/>
    <s v="Personal assets"/>
    <m/>
    <m/>
    <m/>
    <m/>
    <m/>
    <s v="Password protection;Automatic screen lock;Antivirus software installed;Antispam software installed;"/>
    <m/>
    <m/>
    <s v="Direct access"/>
    <m/>
    <m/>
    <m/>
    <m/>
    <m/>
    <s v="No"/>
    <m/>
    <m/>
    <m/>
    <m/>
    <m/>
    <s v="Yes"/>
    <m/>
    <m/>
    <x v="6"/>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n v="7"/>
  </r>
  <r>
    <n v="11"/>
    <d v="2020-04-08T14:20:15"/>
    <d v="2020-04-08T14:22:51"/>
    <s v="anonymous"/>
    <m/>
    <m/>
    <m/>
    <m/>
    <s v="Yes"/>
    <m/>
    <m/>
    <s v="No"/>
    <m/>
    <m/>
    <m/>
    <m/>
    <m/>
    <s v="Laptop;"/>
    <m/>
    <m/>
    <s v="Yes"/>
    <m/>
    <m/>
    <s v="Personal assets"/>
    <m/>
    <m/>
    <m/>
    <m/>
    <m/>
    <s v="Password protection;Automatic screen lock;Antivirus software installed;Antispam software installed;"/>
    <m/>
    <m/>
    <s v="Direct access"/>
    <m/>
    <m/>
    <m/>
    <m/>
    <m/>
    <s v="No"/>
    <m/>
    <m/>
    <m/>
    <m/>
    <m/>
    <s v="Yes"/>
    <m/>
    <m/>
    <x v="7"/>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n v="7"/>
  </r>
  <r>
    <n v="11"/>
    <d v="2020-04-08T14:20:15"/>
    <d v="2020-04-08T14:22:51"/>
    <s v="anonymous"/>
    <m/>
    <m/>
    <m/>
    <m/>
    <s v="Yes"/>
    <m/>
    <m/>
    <s v="No"/>
    <m/>
    <m/>
    <m/>
    <m/>
    <m/>
    <s v="Laptop;"/>
    <m/>
    <m/>
    <s v="Yes"/>
    <m/>
    <m/>
    <s v="Personal assets"/>
    <m/>
    <m/>
    <m/>
    <m/>
    <m/>
    <s v="Password protection;Automatic screen lock;Antivirus software installed;Antispam software installed;"/>
    <m/>
    <m/>
    <s v="Direct access"/>
    <m/>
    <m/>
    <m/>
    <m/>
    <m/>
    <s v="No"/>
    <m/>
    <m/>
    <m/>
    <m/>
    <m/>
    <s v="Yes"/>
    <m/>
    <m/>
    <x v="8"/>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n v="7"/>
  </r>
  <r>
    <n v="11"/>
    <d v="2020-04-08T14:20:15"/>
    <d v="2020-04-08T14:22:51"/>
    <s v="anonymous"/>
    <m/>
    <m/>
    <m/>
    <m/>
    <s v="Yes"/>
    <m/>
    <m/>
    <s v="No"/>
    <m/>
    <m/>
    <m/>
    <m/>
    <m/>
    <s v="Laptop;"/>
    <m/>
    <m/>
    <s v="Yes"/>
    <m/>
    <m/>
    <s v="Personal assets"/>
    <m/>
    <m/>
    <m/>
    <m/>
    <m/>
    <s v="Password protection;Automatic screen lock;Antivirus software installed;Antispam software installed;"/>
    <m/>
    <m/>
    <s v="Direct access"/>
    <m/>
    <m/>
    <m/>
    <m/>
    <m/>
    <s v="No"/>
    <m/>
    <m/>
    <m/>
    <m/>
    <m/>
    <s v="Yes"/>
    <m/>
    <m/>
    <x v="9"/>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n v="7"/>
  </r>
  <r>
    <n v="11"/>
    <d v="2020-04-08T14:20:15"/>
    <d v="2020-04-08T14:22:51"/>
    <s v="anonymous"/>
    <m/>
    <m/>
    <m/>
    <m/>
    <s v="Yes"/>
    <m/>
    <m/>
    <s v="No"/>
    <m/>
    <m/>
    <m/>
    <m/>
    <m/>
    <s v="Laptop;"/>
    <m/>
    <m/>
    <s v="Yes"/>
    <m/>
    <m/>
    <s v="Personal assets"/>
    <m/>
    <m/>
    <m/>
    <m/>
    <m/>
    <s v="Password protection;Automatic screen lock;Antivirus software installed;Antispam software installed;"/>
    <m/>
    <m/>
    <s v="Direct access"/>
    <m/>
    <m/>
    <m/>
    <m/>
    <m/>
    <s v="No"/>
    <m/>
    <m/>
    <m/>
    <m/>
    <m/>
    <s v="Yes"/>
    <m/>
    <m/>
    <x v="3"/>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n v="7"/>
  </r>
  <r>
    <n v="11"/>
    <d v="2020-04-08T14:20:15"/>
    <d v="2020-04-08T14:22:51"/>
    <s v="anonymous"/>
    <m/>
    <m/>
    <m/>
    <m/>
    <s v="Yes"/>
    <m/>
    <m/>
    <s v="No"/>
    <m/>
    <m/>
    <m/>
    <m/>
    <m/>
    <s v="Laptop;"/>
    <m/>
    <m/>
    <s v="Yes"/>
    <m/>
    <m/>
    <s v="Personal assets"/>
    <m/>
    <m/>
    <m/>
    <m/>
    <m/>
    <s v="Password protection;Automatic screen lock;Antivirus software installed;Antispam software installed;"/>
    <m/>
    <m/>
    <s v="Direct access"/>
    <m/>
    <m/>
    <m/>
    <m/>
    <m/>
    <s v="No"/>
    <m/>
    <m/>
    <m/>
    <m/>
    <m/>
    <s v="Yes"/>
    <m/>
    <m/>
    <x v="10"/>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n v="7"/>
  </r>
  <r>
    <n v="11"/>
    <d v="2020-04-08T14:20:15"/>
    <d v="2020-04-08T14:22:51"/>
    <s v="anonymous"/>
    <m/>
    <m/>
    <m/>
    <m/>
    <s v="Yes"/>
    <m/>
    <m/>
    <s v="No"/>
    <m/>
    <m/>
    <m/>
    <m/>
    <m/>
    <s v="Laptop;"/>
    <m/>
    <m/>
    <s v="Yes"/>
    <m/>
    <m/>
    <s v="Personal assets"/>
    <m/>
    <m/>
    <m/>
    <m/>
    <m/>
    <s v="Password protection;Automatic screen lock;Antivirus software installed;Antispam software installed;"/>
    <m/>
    <m/>
    <s v="Direct access"/>
    <m/>
    <m/>
    <m/>
    <m/>
    <m/>
    <s v="No"/>
    <m/>
    <m/>
    <m/>
    <m/>
    <m/>
    <s v="Yes"/>
    <m/>
    <m/>
    <x v="11"/>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n v="7"/>
  </r>
  <r>
    <n v="11"/>
    <d v="2020-04-08T14:20:15"/>
    <d v="2020-04-08T14:22:51"/>
    <s v="anonymous"/>
    <m/>
    <m/>
    <m/>
    <m/>
    <s v="Yes"/>
    <m/>
    <m/>
    <s v="No"/>
    <m/>
    <m/>
    <m/>
    <m/>
    <m/>
    <s v="Laptop;"/>
    <m/>
    <m/>
    <s v="Yes"/>
    <m/>
    <m/>
    <s v="Personal assets"/>
    <m/>
    <m/>
    <m/>
    <m/>
    <m/>
    <s v="Password protection;Automatic screen lock;Antivirus software installed;Antispam software installed;"/>
    <m/>
    <m/>
    <s v="Direct access"/>
    <m/>
    <m/>
    <m/>
    <m/>
    <m/>
    <s v="No"/>
    <m/>
    <m/>
    <m/>
    <m/>
    <m/>
    <s v="Yes"/>
    <m/>
    <m/>
    <x v="4"/>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n v="7"/>
  </r>
  <r>
    <n v="12"/>
    <d v="2020-04-08T14:30:52"/>
    <d v="2020-04-08T14:33:59"/>
    <s v="anonymous"/>
    <m/>
    <m/>
    <m/>
    <m/>
    <s v="Yes"/>
    <m/>
    <m/>
    <s v="No"/>
    <m/>
    <m/>
    <m/>
    <m/>
    <m/>
    <s v="Laptop;Smartphone;"/>
    <m/>
    <m/>
    <s v="No"/>
    <m/>
    <m/>
    <s v="Corporate assets"/>
    <m/>
    <m/>
    <s v="Yes, partly"/>
    <m/>
    <m/>
    <s v="Password protection;Two-factor authentication;Automatic screen lock;Antivirus software installed;"/>
    <m/>
    <m/>
    <s v="Direct access"/>
    <m/>
    <m/>
    <m/>
    <m/>
    <m/>
    <s v="Yes"/>
    <m/>
    <m/>
    <s v="Instructions provided via email;"/>
    <m/>
    <m/>
    <s v="Yes"/>
    <m/>
    <m/>
    <x v="8"/>
    <m/>
    <m/>
    <s v="Spyware/Virus infection;"/>
    <m/>
    <m/>
    <m/>
    <m/>
    <m/>
    <m/>
    <m/>
    <s v="Disagree"/>
    <m/>
    <m/>
    <s v="Disagree"/>
    <m/>
    <m/>
    <s v="Disagree"/>
    <m/>
    <m/>
    <s v="Agree"/>
    <m/>
    <m/>
    <s v="Agree"/>
    <m/>
    <m/>
    <s v="Agree"/>
    <m/>
    <m/>
    <s v="Agree"/>
    <m/>
    <m/>
    <s v="45-54 years old"/>
    <m/>
    <m/>
    <s v="Doctorate degree"/>
    <m/>
    <m/>
    <s v="Education &amp; Research"/>
    <m/>
    <m/>
    <m/>
    <m/>
    <m/>
    <s v="Manager"/>
    <m/>
    <m/>
    <m/>
    <m/>
    <m/>
    <n v="8"/>
  </r>
  <r>
    <n v="12"/>
    <d v="2020-04-08T14:30:52"/>
    <d v="2020-04-08T14:33:59"/>
    <s v="anonymous"/>
    <m/>
    <m/>
    <m/>
    <m/>
    <s v="Yes"/>
    <m/>
    <m/>
    <s v="No"/>
    <m/>
    <m/>
    <m/>
    <m/>
    <m/>
    <s v="Laptop;Smartphone;"/>
    <m/>
    <m/>
    <s v="No"/>
    <m/>
    <m/>
    <s v="Corporate assets"/>
    <m/>
    <m/>
    <s v="Yes, partly"/>
    <m/>
    <m/>
    <s v="Password protection;Two-factor authentication;Automatic screen lock;Antivirus software installed;"/>
    <m/>
    <m/>
    <s v="Direct access"/>
    <m/>
    <m/>
    <m/>
    <m/>
    <m/>
    <s v="Yes"/>
    <m/>
    <m/>
    <s v="Instructions provided via email;"/>
    <m/>
    <m/>
    <s v="Yes"/>
    <m/>
    <m/>
    <x v="10"/>
    <m/>
    <m/>
    <s v="Spyware/Virus infection;"/>
    <m/>
    <m/>
    <m/>
    <m/>
    <m/>
    <m/>
    <m/>
    <s v="Disagree"/>
    <m/>
    <m/>
    <s v="Disagree"/>
    <m/>
    <m/>
    <s v="Disagree"/>
    <m/>
    <m/>
    <s v="Agree"/>
    <m/>
    <m/>
    <s v="Agree"/>
    <m/>
    <m/>
    <s v="Agree"/>
    <m/>
    <m/>
    <s v="Agree"/>
    <m/>
    <m/>
    <s v="45-54 years old"/>
    <m/>
    <m/>
    <s v="Doctorate degree"/>
    <m/>
    <m/>
    <s v="Education &amp; Research"/>
    <m/>
    <m/>
    <m/>
    <m/>
    <m/>
    <s v="Manager"/>
    <m/>
    <m/>
    <m/>
    <m/>
    <m/>
    <n v="8"/>
  </r>
  <r>
    <n v="12"/>
    <d v="2020-04-08T14:30:52"/>
    <d v="2020-04-08T14:33:59"/>
    <s v="anonymous"/>
    <m/>
    <m/>
    <m/>
    <m/>
    <s v="Yes"/>
    <m/>
    <m/>
    <s v="No"/>
    <m/>
    <m/>
    <m/>
    <m/>
    <m/>
    <s v="Laptop;Smartphone;"/>
    <m/>
    <m/>
    <s v="No"/>
    <m/>
    <m/>
    <s v="Corporate assets"/>
    <m/>
    <m/>
    <s v="Yes, partly"/>
    <m/>
    <m/>
    <s v="Password protection;Two-factor authentication;Automatic screen lock;Antivirus software installed;"/>
    <m/>
    <m/>
    <s v="Direct access"/>
    <m/>
    <m/>
    <m/>
    <m/>
    <m/>
    <s v="Yes"/>
    <m/>
    <m/>
    <s v="Instructions provided via email;"/>
    <m/>
    <m/>
    <s v="Yes"/>
    <m/>
    <m/>
    <x v="4"/>
    <m/>
    <m/>
    <s v="Spyware/Virus infection;"/>
    <m/>
    <m/>
    <m/>
    <m/>
    <m/>
    <m/>
    <m/>
    <s v="Disagree"/>
    <m/>
    <m/>
    <s v="Disagree"/>
    <m/>
    <m/>
    <s v="Disagree"/>
    <m/>
    <m/>
    <s v="Agree"/>
    <m/>
    <m/>
    <s v="Agree"/>
    <m/>
    <m/>
    <s v="Agree"/>
    <m/>
    <m/>
    <s v="Agree"/>
    <m/>
    <m/>
    <s v="45-54 years old"/>
    <m/>
    <m/>
    <s v="Doctorate degree"/>
    <m/>
    <m/>
    <s v="Education &amp; Research"/>
    <m/>
    <m/>
    <m/>
    <m/>
    <m/>
    <s v="Manager"/>
    <m/>
    <m/>
    <m/>
    <m/>
    <m/>
    <n v="8"/>
  </r>
  <r>
    <n v="13"/>
    <d v="2020-04-08T14:31:03"/>
    <d v="2020-04-08T14:35:01"/>
    <s v="anonymous"/>
    <m/>
    <m/>
    <m/>
    <m/>
    <s v="Yes"/>
    <m/>
    <m/>
    <s v="No"/>
    <m/>
    <m/>
    <m/>
    <m/>
    <m/>
    <s v="Laptop;Smartphone;"/>
    <m/>
    <m/>
    <s v="Yes"/>
    <m/>
    <m/>
    <s v="Corporate assets"/>
    <m/>
    <m/>
    <s v="No"/>
    <m/>
    <m/>
    <s v="Password protection;Automatic screen lock;Antivirus software installed;Antispam software installed;"/>
    <m/>
    <m/>
    <s v="Direct access"/>
    <m/>
    <m/>
    <m/>
    <m/>
    <m/>
    <s v="No"/>
    <m/>
    <m/>
    <m/>
    <m/>
    <m/>
    <s v="Yes"/>
    <m/>
    <m/>
    <x v="6"/>
    <m/>
    <m/>
    <s v="None;"/>
    <m/>
    <m/>
    <m/>
    <m/>
    <m/>
    <m/>
    <m/>
    <s v="Undecided"/>
    <m/>
    <m/>
    <s v="Undecided"/>
    <m/>
    <m/>
    <s v="Disagree"/>
    <m/>
    <m/>
    <s v="Agree"/>
    <m/>
    <m/>
    <s v="Agree"/>
    <m/>
    <m/>
    <s v="Agree"/>
    <m/>
    <m/>
    <s v="Strongly agree"/>
    <m/>
    <m/>
    <s v="35-44 years old"/>
    <m/>
    <m/>
    <s v="Doctorate degree"/>
    <m/>
    <m/>
    <s v="Education &amp; Research"/>
    <m/>
    <m/>
    <m/>
    <m/>
    <m/>
    <s v="Manager"/>
    <m/>
    <m/>
    <m/>
    <m/>
    <m/>
    <n v="9"/>
  </r>
  <r>
    <n v="13"/>
    <d v="2020-04-08T14:31:03"/>
    <d v="2020-04-08T14:35:01"/>
    <s v="anonymous"/>
    <m/>
    <m/>
    <m/>
    <m/>
    <s v="Yes"/>
    <m/>
    <m/>
    <s v="No"/>
    <m/>
    <m/>
    <m/>
    <m/>
    <m/>
    <s v="Laptop;Smartphone;"/>
    <m/>
    <m/>
    <s v="Yes"/>
    <m/>
    <m/>
    <s v="Corporate assets"/>
    <m/>
    <m/>
    <s v="No"/>
    <m/>
    <m/>
    <s v="Password protection;Automatic screen lock;Antivirus software installed;Antispam software installed;"/>
    <m/>
    <m/>
    <s v="Direct access"/>
    <m/>
    <m/>
    <m/>
    <m/>
    <m/>
    <s v="No"/>
    <m/>
    <m/>
    <m/>
    <m/>
    <m/>
    <s v="Yes"/>
    <m/>
    <m/>
    <x v="7"/>
    <m/>
    <m/>
    <s v="None;"/>
    <m/>
    <m/>
    <m/>
    <m/>
    <m/>
    <m/>
    <m/>
    <s v="Undecided"/>
    <m/>
    <m/>
    <s v="Undecided"/>
    <m/>
    <m/>
    <s v="Disagree"/>
    <m/>
    <m/>
    <s v="Agree"/>
    <m/>
    <m/>
    <s v="Agree"/>
    <m/>
    <m/>
    <s v="Agree"/>
    <m/>
    <m/>
    <s v="Strongly agree"/>
    <m/>
    <m/>
    <s v="35-44 years old"/>
    <m/>
    <m/>
    <s v="Doctorate degree"/>
    <m/>
    <m/>
    <s v="Education &amp; Research"/>
    <m/>
    <m/>
    <m/>
    <m/>
    <m/>
    <s v="Manager"/>
    <m/>
    <m/>
    <m/>
    <m/>
    <m/>
    <n v="9"/>
  </r>
  <r>
    <n v="13"/>
    <d v="2020-04-08T14:31:03"/>
    <d v="2020-04-08T14:35:01"/>
    <s v="anonymous"/>
    <m/>
    <m/>
    <m/>
    <m/>
    <s v="Yes"/>
    <m/>
    <m/>
    <s v="No"/>
    <m/>
    <m/>
    <m/>
    <m/>
    <m/>
    <s v="Laptop;Smartphone;"/>
    <m/>
    <m/>
    <s v="Yes"/>
    <m/>
    <m/>
    <s v="Corporate assets"/>
    <m/>
    <m/>
    <s v="No"/>
    <m/>
    <m/>
    <s v="Password protection;Automatic screen lock;Antivirus software installed;Antispam software installed;"/>
    <m/>
    <m/>
    <s v="Direct access"/>
    <m/>
    <m/>
    <m/>
    <m/>
    <m/>
    <s v="No"/>
    <m/>
    <m/>
    <m/>
    <m/>
    <m/>
    <s v="Yes"/>
    <m/>
    <m/>
    <x v="8"/>
    <m/>
    <m/>
    <s v="None;"/>
    <m/>
    <m/>
    <m/>
    <m/>
    <m/>
    <m/>
    <m/>
    <s v="Undecided"/>
    <m/>
    <m/>
    <s v="Undecided"/>
    <m/>
    <m/>
    <s v="Disagree"/>
    <m/>
    <m/>
    <s v="Agree"/>
    <m/>
    <m/>
    <s v="Agree"/>
    <m/>
    <m/>
    <s v="Agree"/>
    <m/>
    <m/>
    <s v="Strongly agree"/>
    <m/>
    <m/>
    <s v="35-44 years old"/>
    <m/>
    <m/>
    <s v="Doctorate degree"/>
    <m/>
    <m/>
    <s v="Education &amp; Research"/>
    <m/>
    <m/>
    <m/>
    <m/>
    <m/>
    <s v="Manager"/>
    <m/>
    <m/>
    <m/>
    <m/>
    <m/>
    <n v="9"/>
  </r>
  <r>
    <n v="13"/>
    <d v="2020-04-08T14:31:03"/>
    <d v="2020-04-08T14:35:01"/>
    <s v="anonymous"/>
    <m/>
    <m/>
    <m/>
    <m/>
    <s v="Yes"/>
    <m/>
    <m/>
    <s v="No"/>
    <m/>
    <m/>
    <m/>
    <m/>
    <m/>
    <s v="Laptop;Smartphone;"/>
    <m/>
    <m/>
    <s v="Yes"/>
    <m/>
    <m/>
    <s v="Corporate assets"/>
    <m/>
    <m/>
    <s v="No"/>
    <m/>
    <m/>
    <s v="Password protection;Automatic screen lock;Antivirus software installed;Antispam software installed;"/>
    <m/>
    <m/>
    <s v="Direct access"/>
    <m/>
    <m/>
    <m/>
    <m/>
    <m/>
    <s v="No"/>
    <m/>
    <m/>
    <m/>
    <m/>
    <m/>
    <s v="Yes"/>
    <m/>
    <m/>
    <x v="9"/>
    <m/>
    <m/>
    <s v="None;"/>
    <m/>
    <m/>
    <m/>
    <m/>
    <m/>
    <m/>
    <m/>
    <s v="Undecided"/>
    <m/>
    <m/>
    <s v="Undecided"/>
    <m/>
    <m/>
    <s v="Disagree"/>
    <m/>
    <m/>
    <s v="Agree"/>
    <m/>
    <m/>
    <s v="Agree"/>
    <m/>
    <m/>
    <s v="Agree"/>
    <m/>
    <m/>
    <s v="Strongly agree"/>
    <m/>
    <m/>
    <s v="35-44 years old"/>
    <m/>
    <m/>
    <s v="Doctorate degree"/>
    <m/>
    <m/>
    <s v="Education &amp; Research"/>
    <m/>
    <m/>
    <m/>
    <m/>
    <m/>
    <s v="Manager"/>
    <m/>
    <m/>
    <m/>
    <m/>
    <m/>
    <n v="9"/>
  </r>
  <r>
    <n v="13"/>
    <d v="2020-04-08T14:31:03"/>
    <d v="2020-04-08T14:35:01"/>
    <s v="anonymous"/>
    <m/>
    <m/>
    <m/>
    <m/>
    <s v="Yes"/>
    <m/>
    <m/>
    <s v="No"/>
    <m/>
    <m/>
    <m/>
    <m/>
    <m/>
    <s v="Laptop;Smartphone;"/>
    <m/>
    <m/>
    <s v="Yes"/>
    <m/>
    <m/>
    <s v="Corporate assets"/>
    <m/>
    <m/>
    <s v="No"/>
    <m/>
    <m/>
    <s v="Password protection;Automatic screen lock;Antivirus software installed;Antispam software installed;"/>
    <m/>
    <m/>
    <s v="Direct access"/>
    <m/>
    <m/>
    <m/>
    <m/>
    <m/>
    <s v="No"/>
    <m/>
    <m/>
    <m/>
    <m/>
    <m/>
    <s v="Yes"/>
    <m/>
    <m/>
    <x v="3"/>
    <m/>
    <m/>
    <s v="None;"/>
    <m/>
    <m/>
    <m/>
    <m/>
    <m/>
    <m/>
    <m/>
    <s v="Undecided"/>
    <m/>
    <m/>
    <s v="Undecided"/>
    <m/>
    <m/>
    <s v="Disagree"/>
    <m/>
    <m/>
    <s v="Agree"/>
    <m/>
    <m/>
    <s v="Agree"/>
    <m/>
    <m/>
    <s v="Agree"/>
    <m/>
    <m/>
    <s v="Strongly agree"/>
    <m/>
    <m/>
    <s v="35-44 years old"/>
    <m/>
    <m/>
    <s v="Doctorate degree"/>
    <m/>
    <m/>
    <s v="Education &amp; Research"/>
    <m/>
    <m/>
    <m/>
    <m/>
    <m/>
    <s v="Manager"/>
    <m/>
    <m/>
    <m/>
    <m/>
    <m/>
    <n v="9"/>
  </r>
  <r>
    <n v="13"/>
    <d v="2020-04-08T14:31:03"/>
    <d v="2020-04-08T14:35:01"/>
    <s v="anonymous"/>
    <m/>
    <m/>
    <m/>
    <m/>
    <s v="Yes"/>
    <m/>
    <m/>
    <s v="No"/>
    <m/>
    <m/>
    <m/>
    <m/>
    <m/>
    <s v="Laptop;Smartphone;"/>
    <m/>
    <m/>
    <s v="Yes"/>
    <m/>
    <m/>
    <s v="Corporate assets"/>
    <m/>
    <m/>
    <s v="No"/>
    <m/>
    <m/>
    <s v="Password protection;Automatic screen lock;Antivirus software installed;Antispam software installed;"/>
    <m/>
    <m/>
    <s v="Direct access"/>
    <m/>
    <m/>
    <m/>
    <m/>
    <m/>
    <s v="No"/>
    <m/>
    <m/>
    <m/>
    <m/>
    <m/>
    <s v="Yes"/>
    <m/>
    <m/>
    <x v="10"/>
    <m/>
    <m/>
    <s v="None;"/>
    <m/>
    <m/>
    <m/>
    <m/>
    <m/>
    <m/>
    <m/>
    <s v="Undecided"/>
    <m/>
    <m/>
    <s v="Undecided"/>
    <m/>
    <m/>
    <s v="Disagree"/>
    <m/>
    <m/>
    <s v="Agree"/>
    <m/>
    <m/>
    <s v="Agree"/>
    <m/>
    <m/>
    <s v="Agree"/>
    <m/>
    <m/>
    <s v="Strongly agree"/>
    <m/>
    <m/>
    <s v="35-44 years old"/>
    <m/>
    <m/>
    <s v="Doctorate degree"/>
    <m/>
    <m/>
    <s v="Education &amp; Research"/>
    <m/>
    <m/>
    <m/>
    <m/>
    <m/>
    <s v="Manager"/>
    <m/>
    <m/>
    <m/>
    <m/>
    <m/>
    <n v="9"/>
  </r>
  <r>
    <n v="13"/>
    <d v="2020-04-08T14:31:03"/>
    <d v="2020-04-08T14:35:01"/>
    <s v="anonymous"/>
    <m/>
    <m/>
    <m/>
    <m/>
    <s v="Yes"/>
    <m/>
    <m/>
    <s v="No"/>
    <m/>
    <m/>
    <m/>
    <m/>
    <m/>
    <s v="Laptop;Smartphone;"/>
    <m/>
    <m/>
    <s v="Yes"/>
    <m/>
    <m/>
    <s v="Corporate assets"/>
    <m/>
    <m/>
    <s v="No"/>
    <m/>
    <m/>
    <s v="Password protection;Automatic screen lock;Antivirus software installed;Antispam software installed;"/>
    <m/>
    <m/>
    <s v="Direct access"/>
    <m/>
    <m/>
    <m/>
    <m/>
    <m/>
    <s v="No"/>
    <m/>
    <m/>
    <m/>
    <m/>
    <m/>
    <s v="Yes"/>
    <m/>
    <m/>
    <x v="4"/>
    <m/>
    <m/>
    <s v="None;"/>
    <m/>
    <m/>
    <m/>
    <m/>
    <m/>
    <m/>
    <m/>
    <s v="Undecided"/>
    <m/>
    <m/>
    <s v="Undecided"/>
    <m/>
    <m/>
    <s v="Disagree"/>
    <m/>
    <m/>
    <s v="Agree"/>
    <m/>
    <m/>
    <s v="Agree"/>
    <m/>
    <m/>
    <s v="Agree"/>
    <m/>
    <m/>
    <s v="Strongly agree"/>
    <m/>
    <m/>
    <s v="35-44 years old"/>
    <m/>
    <m/>
    <s v="Doctorate degree"/>
    <m/>
    <m/>
    <s v="Education &amp; Research"/>
    <m/>
    <m/>
    <m/>
    <m/>
    <m/>
    <s v="Manager"/>
    <m/>
    <m/>
    <m/>
    <m/>
    <m/>
    <n v="9"/>
  </r>
  <r>
    <n v="14"/>
    <d v="2020-04-08T14:45:53"/>
    <d v="2020-04-08T14:49:32"/>
    <s v="anonymous"/>
    <m/>
    <m/>
    <m/>
    <m/>
    <s v="Yes"/>
    <m/>
    <m/>
    <s v="No"/>
    <m/>
    <m/>
    <m/>
    <m/>
    <m/>
    <s v="Laptop;"/>
    <m/>
    <m/>
    <s v="No"/>
    <m/>
    <m/>
    <s v="Personal assets"/>
    <m/>
    <m/>
    <m/>
    <m/>
    <m/>
    <s v="Password protection;"/>
    <m/>
    <m/>
    <s v="Direct access"/>
    <m/>
    <m/>
    <m/>
    <m/>
    <m/>
    <s v="No"/>
    <m/>
    <m/>
    <m/>
    <m/>
    <m/>
    <s v="Yes"/>
    <m/>
    <m/>
    <x v="6"/>
    <m/>
    <m/>
    <s v="None;"/>
    <m/>
    <m/>
    <m/>
    <m/>
    <m/>
    <m/>
    <m/>
    <s v="Strongly agree"/>
    <m/>
    <m/>
    <s v="Strongly agree"/>
    <m/>
    <m/>
    <s v="Agree"/>
    <m/>
    <m/>
    <s v="Agree"/>
    <m/>
    <m/>
    <s v="Undecided"/>
    <m/>
    <m/>
    <s v="Agree"/>
    <m/>
    <m/>
    <s v="Strongly agree"/>
    <m/>
    <m/>
    <s v="18-24 years old"/>
    <m/>
    <m/>
    <s v="Bachelor’s degree"/>
    <m/>
    <m/>
    <s v="IT (Information Technology)"/>
    <m/>
    <m/>
    <m/>
    <m/>
    <m/>
    <s v="IT professional"/>
    <m/>
    <m/>
    <m/>
    <m/>
    <m/>
    <n v="10"/>
  </r>
  <r>
    <n v="14"/>
    <d v="2020-04-08T14:45:53"/>
    <d v="2020-04-08T14:49:32"/>
    <s v="anonymous"/>
    <m/>
    <m/>
    <m/>
    <m/>
    <s v="Yes"/>
    <m/>
    <m/>
    <s v="No"/>
    <m/>
    <m/>
    <m/>
    <m/>
    <m/>
    <s v="Laptop;"/>
    <m/>
    <m/>
    <s v="No"/>
    <m/>
    <m/>
    <s v="Personal assets"/>
    <m/>
    <m/>
    <m/>
    <m/>
    <m/>
    <s v="Password protection;"/>
    <m/>
    <m/>
    <s v="Direct access"/>
    <m/>
    <m/>
    <m/>
    <m/>
    <m/>
    <s v="No"/>
    <m/>
    <m/>
    <m/>
    <m/>
    <m/>
    <s v="Yes"/>
    <m/>
    <m/>
    <x v="7"/>
    <m/>
    <m/>
    <s v="None;"/>
    <m/>
    <m/>
    <m/>
    <m/>
    <m/>
    <m/>
    <m/>
    <s v="Strongly agree"/>
    <m/>
    <m/>
    <s v="Strongly agree"/>
    <m/>
    <m/>
    <s v="Agree"/>
    <m/>
    <m/>
    <s v="Agree"/>
    <m/>
    <m/>
    <s v="Undecided"/>
    <m/>
    <m/>
    <s v="Agree"/>
    <m/>
    <m/>
    <s v="Strongly agree"/>
    <m/>
    <m/>
    <s v="18-24 years old"/>
    <m/>
    <m/>
    <s v="Bachelor’s degree"/>
    <m/>
    <m/>
    <s v="IT (Information Technology)"/>
    <m/>
    <m/>
    <m/>
    <m/>
    <m/>
    <s v="IT professional"/>
    <m/>
    <m/>
    <m/>
    <m/>
    <m/>
    <n v="10"/>
  </r>
  <r>
    <n v="14"/>
    <d v="2020-04-08T14:45:53"/>
    <d v="2020-04-08T14:49:32"/>
    <s v="anonymous"/>
    <m/>
    <m/>
    <m/>
    <m/>
    <s v="Yes"/>
    <m/>
    <m/>
    <s v="No"/>
    <m/>
    <m/>
    <m/>
    <m/>
    <m/>
    <s v="Laptop;"/>
    <m/>
    <m/>
    <s v="No"/>
    <m/>
    <m/>
    <s v="Personal assets"/>
    <m/>
    <m/>
    <m/>
    <m/>
    <m/>
    <s v="Password protection;"/>
    <m/>
    <m/>
    <s v="Direct access"/>
    <m/>
    <m/>
    <m/>
    <m/>
    <m/>
    <s v="No"/>
    <m/>
    <m/>
    <m/>
    <m/>
    <m/>
    <s v="Yes"/>
    <m/>
    <m/>
    <x v="8"/>
    <m/>
    <m/>
    <s v="None;"/>
    <m/>
    <m/>
    <m/>
    <m/>
    <m/>
    <m/>
    <m/>
    <s v="Strongly agree"/>
    <m/>
    <m/>
    <s v="Strongly agree"/>
    <m/>
    <m/>
    <s v="Agree"/>
    <m/>
    <m/>
    <s v="Agree"/>
    <m/>
    <m/>
    <s v="Undecided"/>
    <m/>
    <m/>
    <s v="Agree"/>
    <m/>
    <m/>
    <s v="Strongly agree"/>
    <m/>
    <m/>
    <s v="18-24 years old"/>
    <m/>
    <m/>
    <s v="Bachelor’s degree"/>
    <m/>
    <m/>
    <s v="IT (Information Technology)"/>
    <m/>
    <m/>
    <m/>
    <m/>
    <m/>
    <s v="IT professional"/>
    <m/>
    <m/>
    <m/>
    <m/>
    <m/>
    <n v="10"/>
  </r>
  <r>
    <n v="14"/>
    <d v="2020-04-08T14:45:53"/>
    <d v="2020-04-08T14:49:32"/>
    <s v="anonymous"/>
    <m/>
    <m/>
    <m/>
    <m/>
    <s v="Yes"/>
    <m/>
    <m/>
    <s v="No"/>
    <m/>
    <m/>
    <m/>
    <m/>
    <m/>
    <s v="Laptop;"/>
    <m/>
    <m/>
    <s v="No"/>
    <m/>
    <m/>
    <s v="Personal assets"/>
    <m/>
    <m/>
    <m/>
    <m/>
    <m/>
    <s v="Password protection;"/>
    <m/>
    <m/>
    <s v="Direct access"/>
    <m/>
    <m/>
    <m/>
    <m/>
    <m/>
    <s v="No"/>
    <m/>
    <m/>
    <m/>
    <m/>
    <m/>
    <s v="Yes"/>
    <m/>
    <m/>
    <x v="9"/>
    <m/>
    <m/>
    <s v="None;"/>
    <m/>
    <m/>
    <m/>
    <m/>
    <m/>
    <m/>
    <m/>
    <s v="Strongly agree"/>
    <m/>
    <m/>
    <s v="Strongly agree"/>
    <m/>
    <m/>
    <s v="Agree"/>
    <m/>
    <m/>
    <s v="Agree"/>
    <m/>
    <m/>
    <s v="Undecided"/>
    <m/>
    <m/>
    <s v="Agree"/>
    <m/>
    <m/>
    <s v="Strongly agree"/>
    <m/>
    <m/>
    <s v="18-24 years old"/>
    <m/>
    <m/>
    <s v="Bachelor’s degree"/>
    <m/>
    <m/>
    <s v="IT (Information Technology)"/>
    <m/>
    <m/>
    <m/>
    <m/>
    <m/>
    <s v="IT professional"/>
    <m/>
    <m/>
    <m/>
    <m/>
    <m/>
    <n v="10"/>
  </r>
  <r>
    <n v="14"/>
    <d v="2020-04-08T14:45:53"/>
    <d v="2020-04-08T14:49:32"/>
    <s v="anonymous"/>
    <m/>
    <m/>
    <m/>
    <m/>
    <s v="Yes"/>
    <m/>
    <m/>
    <s v="No"/>
    <m/>
    <m/>
    <m/>
    <m/>
    <m/>
    <s v="Laptop;"/>
    <m/>
    <m/>
    <s v="No"/>
    <m/>
    <m/>
    <s v="Personal assets"/>
    <m/>
    <m/>
    <m/>
    <m/>
    <m/>
    <s v="Password protection;"/>
    <m/>
    <m/>
    <s v="Direct access"/>
    <m/>
    <m/>
    <m/>
    <m/>
    <m/>
    <s v="No"/>
    <m/>
    <m/>
    <m/>
    <m/>
    <m/>
    <s v="Yes"/>
    <m/>
    <m/>
    <x v="3"/>
    <m/>
    <m/>
    <s v="None;"/>
    <m/>
    <m/>
    <m/>
    <m/>
    <m/>
    <m/>
    <m/>
    <s v="Strongly agree"/>
    <m/>
    <m/>
    <s v="Strongly agree"/>
    <m/>
    <m/>
    <s v="Agree"/>
    <m/>
    <m/>
    <s v="Agree"/>
    <m/>
    <m/>
    <s v="Undecided"/>
    <m/>
    <m/>
    <s v="Agree"/>
    <m/>
    <m/>
    <s v="Strongly agree"/>
    <m/>
    <m/>
    <s v="18-24 years old"/>
    <m/>
    <m/>
    <s v="Bachelor’s degree"/>
    <m/>
    <m/>
    <s v="IT (Information Technology)"/>
    <m/>
    <m/>
    <m/>
    <m/>
    <m/>
    <s v="IT professional"/>
    <m/>
    <m/>
    <m/>
    <m/>
    <m/>
    <n v="10"/>
  </r>
  <r>
    <n v="14"/>
    <d v="2020-04-08T14:45:53"/>
    <d v="2020-04-08T14:49:32"/>
    <s v="anonymous"/>
    <m/>
    <m/>
    <m/>
    <m/>
    <s v="Yes"/>
    <m/>
    <m/>
    <s v="No"/>
    <m/>
    <m/>
    <m/>
    <m/>
    <m/>
    <s v="Laptop;"/>
    <m/>
    <m/>
    <s v="No"/>
    <m/>
    <m/>
    <s v="Personal assets"/>
    <m/>
    <m/>
    <m/>
    <m/>
    <m/>
    <s v="Password protection;"/>
    <m/>
    <m/>
    <s v="Direct access"/>
    <m/>
    <m/>
    <m/>
    <m/>
    <m/>
    <s v="No"/>
    <m/>
    <m/>
    <m/>
    <m/>
    <m/>
    <s v="Yes"/>
    <m/>
    <m/>
    <x v="10"/>
    <m/>
    <m/>
    <s v="None;"/>
    <m/>
    <m/>
    <m/>
    <m/>
    <m/>
    <m/>
    <m/>
    <s v="Strongly agree"/>
    <m/>
    <m/>
    <s v="Strongly agree"/>
    <m/>
    <m/>
    <s v="Agree"/>
    <m/>
    <m/>
    <s v="Agree"/>
    <m/>
    <m/>
    <s v="Undecided"/>
    <m/>
    <m/>
    <s v="Agree"/>
    <m/>
    <m/>
    <s v="Strongly agree"/>
    <m/>
    <m/>
    <s v="18-24 years old"/>
    <m/>
    <m/>
    <s v="Bachelor’s degree"/>
    <m/>
    <m/>
    <s v="IT (Information Technology)"/>
    <m/>
    <m/>
    <m/>
    <m/>
    <m/>
    <s v="IT professional"/>
    <m/>
    <m/>
    <m/>
    <m/>
    <m/>
    <n v="10"/>
  </r>
  <r>
    <n v="14"/>
    <d v="2020-04-08T14:45:53"/>
    <d v="2020-04-08T14:49:32"/>
    <s v="anonymous"/>
    <m/>
    <m/>
    <m/>
    <m/>
    <s v="Yes"/>
    <m/>
    <m/>
    <s v="No"/>
    <m/>
    <m/>
    <m/>
    <m/>
    <m/>
    <s v="Laptop;"/>
    <m/>
    <m/>
    <s v="No"/>
    <m/>
    <m/>
    <s v="Personal assets"/>
    <m/>
    <m/>
    <m/>
    <m/>
    <m/>
    <s v="Password protection;"/>
    <m/>
    <m/>
    <s v="Direct access"/>
    <m/>
    <m/>
    <m/>
    <m/>
    <m/>
    <s v="No"/>
    <m/>
    <m/>
    <m/>
    <m/>
    <m/>
    <s v="Yes"/>
    <m/>
    <m/>
    <x v="4"/>
    <m/>
    <m/>
    <s v="None;"/>
    <m/>
    <m/>
    <m/>
    <m/>
    <m/>
    <m/>
    <m/>
    <s v="Strongly agree"/>
    <m/>
    <m/>
    <s v="Strongly agree"/>
    <m/>
    <m/>
    <s v="Agree"/>
    <m/>
    <m/>
    <s v="Agree"/>
    <m/>
    <m/>
    <s v="Undecided"/>
    <m/>
    <m/>
    <s v="Agree"/>
    <m/>
    <m/>
    <s v="Strongly agree"/>
    <m/>
    <m/>
    <s v="18-24 years old"/>
    <m/>
    <m/>
    <s v="Bachelor’s degree"/>
    <m/>
    <m/>
    <s v="IT (Information Technology)"/>
    <m/>
    <m/>
    <m/>
    <m/>
    <m/>
    <s v="IT professional"/>
    <m/>
    <m/>
    <m/>
    <m/>
    <m/>
    <n v="10"/>
  </r>
  <r>
    <n v="15"/>
    <d v="2020-04-08T14:46:29"/>
    <d v="2020-04-08T14:49:59"/>
    <s v="anonymous"/>
    <m/>
    <m/>
    <m/>
    <m/>
    <s v="Yes"/>
    <m/>
    <m/>
    <s v="No"/>
    <m/>
    <m/>
    <m/>
    <m/>
    <m/>
    <s v="Laptop;"/>
    <m/>
    <m/>
    <s v="No"/>
    <m/>
    <m/>
    <s v="Corporate assets"/>
    <m/>
    <m/>
    <s v="Yes, partly"/>
    <m/>
    <m/>
    <s v="Password protection;Antivirus software installed;"/>
    <m/>
    <m/>
    <s v="Using VPN "/>
    <m/>
    <m/>
    <m/>
    <m/>
    <m/>
    <s v="No"/>
    <m/>
    <m/>
    <m/>
    <m/>
    <m/>
    <s v="Yes"/>
    <m/>
    <m/>
    <x v="6"/>
    <m/>
    <m/>
    <s v="Phishing;"/>
    <m/>
    <m/>
    <m/>
    <m/>
    <m/>
    <m/>
    <m/>
    <s v="Agree"/>
    <m/>
    <m/>
    <s v="Strongly agree"/>
    <m/>
    <m/>
    <s v="Undecided"/>
    <m/>
    <m/>
    <s v="Agree"/>
    <m/>
    <m/>
    <s v="Agree"/>
    <m/>
    <m/>
    <s v="Strongly agree"/>
    <m/>
    <m/>
    <s v="Strongly agree"/>
    <m/>
    <m/>
    <s v="35-44 years old"/>
    <m/>
    <m/>
    <s v="Doctorate degree"/>
    <m/>
    <m/>
    <s v="Education &amp; Research"/>
    <m/>
    <m/>
    <m/>
    <m/>
    <m/>
    <s v="Researcher"/>
    <m/>
    <m/>
    <m/>
    <m/>
    <m/>
    <n v="11"/>
  </r>
  <r>
    <n v="15"/>
    <d v="2020-04-08T14:46:29"/>
    <d v="2020-04-08T14:49:59"/>
    <s v="anonymous"/>
    <m/>
    <m/>
    <m/>
    <m/>
    <s v="Yes"/>
    <m/>
    <m/>
    <s v="No"/>
    <m/>
    <m/>
    <m/>
    <m/>
    <m/>
    <s v="Laptop;"/>
    <m/>
    <m/>
    <s v="No"/>
    <m/>
    <m/>
    <s v="Corporate assets"/>
    <m/>
    <m/>
    <s v="Yes, partly"/>
    <m/>
    <m/>
    <s v="Password protection;Antivirus software installed;"/>
    <m/>
    <m/>
    <s v="Using VPN "/>
    <m/>
    <m/>
    <m/>
    <m/>
    <m/>
    <s v="No"/>
    <m/>
    <m/>
    <m/>
    <m/>
    <m/>
    <s v="Yes"/>
    <m/>
    <m/>
    <x v="7"/>
    <m/>
    <m/>
    <s v="Phishing;"/>
    <m/>
    <m/>
    <m/>
    <m/>
    <m/>
    <m/>
    <m/>
    <s v="Agree"/>
    <m/>
    <m/>
    <s v="Strongly agree"/>
    <m/>
    <m/>
    <s v="Undecided"/>
    <m/>
    <m/>
    <s v="Agree"/>
    <m/>
    <m/>
    <s v="Agree"/>
    <m/>
    <m/>
    <s v="Strongly agree"/>
    <m/>
    <m/>
    <s v="Strongly agree"/>
    <m/>
    <m/>
    <s v="35-44 years old"/>
    <m/>
    <m/>
    <s v="Doctorate degree"/>
    <m/>
    <m/>
    <s v="Education &amp; Research"/>
    <m/>
    <m/>
    <m/>
    <m/>
    <m/>
    <s v="Researcher"/>
    <m/>
    <m/>
    <m/>
    <m/>
    <m/>
    <n v="11"/>
  </r>
  <r>
    <n v="15"/>
    <d v="2020-04-08T14:46:29"/>
    <d v="2020-04-08T14:49:59"/>
    <s v="anonymous"/>
    <m/>
    <m/>
    <m/>
    <m/>
    <s v="Yes"/>
    <m/>
    <m/>
    <s v="No"/>
    <m/>
    <m/>
    <m/>
    <m/>
    <m/>
    <s v="Laptop;"/>
    <m/>
    <m/>
    <s v="No"/>
    <m/>
    <m/>
    <s v="Corporate assets"/>
    <m/>
    <m/>
    <s v="Yes, partly"/>
    <m/>
    <m/>
    <s v="Password protection;Antivirus software installed;"/>
    <m/>
    <m/>
    <s v="Using VPN "/>
    <m/>
    <m/>
    <m/>
    <m/>
    <m/>
    <s v="No"/>
    <m/>
    <m/>
    <m/>
    <m/>
    <m/>
    <s v="Yes"/>
    <m/>
    <m/>
    <x v="10"/>
    <m/>
    <m/>
    <s v="Phishing;"/>
    <m/>
    <m/>
    <m/>
    <m/>
    <m/>
    <m/>
    <m/>
    <s v="Agree"/>
    <m/>
    <m/>
    <s v="Strongly agree"/>
    <m/>
    <m/>
    <s v="Undecided"/>
    <m/>
    <m/>
    <s v="Agree"/>
    <m/>
    <m/>
    <s v="Agree"/>
    <m/>
    <m/>
    <s v="Strongly agree"/>
    <m/>
    <m/>
    <s v="Strongly agree"/>
    <m/>
    <m/>
    <s v="35-44 years old"/>
    <m/>
    <m/>
    <s v="Doctorate degree"/>
    <m/>
    <m/>
    <s v="Education &amp; Research"/>
    <m/>
    <m/>
    <m/>
    <m/>
    <m/>
    <s v="Researcher"/>
    <m/>
    <m/>
    <m/>
    <m/>
    <m/>
    <n v="11"/>
  </r>
  <r>
    <n v="15"/>
    <d v="2020-04-08T14:46:29"/>
    <d v="2020-04-08T14:49:59"/>
    <s v="anonymous"/>
    <m/>
    <m/>
    <m/>
    <m/>
    <s v="Yes"/>
    <m/>
    <m/>
    <s v="No"/>
    <m/>
    <m/>
    <m/>
    <m/>
    <m/>
    <s v="Laptop;"/>
    <m/>
    <m/>
    <s v="No"/>
    <m/>
    <m/>
    <s v="Corporate assets"/>
    <m/>
    <m/>
    <s v="Yes, partly"/>
    <m/>
    <m/>
    <s v="Password protection;Antivirus software installed;"/>
    <m/>
    <m/>
    <s v="Using VPN "/>
    <m/>
    <m/>
    <m/>
    <m/>
    <m/>
    <s v="No"/>
    <m/>
    <m/>
    <m/>
    <m/>
    <m/>
    <s v="Yes"/>
    <m/>
    <m/>
    <x v="4"/>
    <m/>
    <m/>
    <s v="Phishing;"/>
    <m/>
    <m/>
    <m/>
    <m/>
    <m/>
    <m/>
    <m/>
    <s v="Agree"/>
    <m/>
    <m/>
    <s v="Strongly agree"/>
    <m/>
    <m/>
    <s v="Undecided"/>
    <m/>
    <m/>
    <s v="Agree"/>
    <m/>
    <m/>
    <s v="Agree"/>
    <m/>
    <m/>
    <s v="Strongly agree"/>
    <m/>
    <m/>
    <s v="Strongly agree"/>
    <m/>
    <m/>
    <s v="35-44 years old"/>
    <m/>
    <m/>
    <s v="Doctorate degree"/>
    <m/>
    <m/>
    <s v="Education &amp; Research"/>
    <m/>
    <m/>
    <m/>
    <m/>
    <m/>
    <s v="Researcher"/>
    <m/>
    <m/>
    <m/>
    <m/>
    <m/>
    <n v="11"/>
  </r>
  <r>
    <n v="16"/>
    <d v="2020-04-08T14:49:40"/>
    <d v="2020-04-08T14:53:46"/>
    <s v="anonymous"/>
    <m/>
    <m/>
    <m/>
    <m/>
    <s v="Yes"/>
    <m/>
    <m/>
    <s v="No"/>
    <m/>
    <m/>
    <m/>
    <m/>
    <m/>
    <s v="Laptop;"/>
    <m/>
    <m/>
    <s v="No"/>
    <m/>
    <m/>
    <s v="Personal assets"/>
    <m/>
    <m/>
    <m/>
    <m/>
    <m/>
    <s v="Password protection;Automatic screen lock;Antivirus software installed;"/>
    <m/>
    <m/>
    <s v="Using 3rd party cloud solutions (e.g. G Cloud, Microsoft 365)"/>
    <m/>
    <m/>
    <m/>
    <m/>
    <m/>
    <s v="No"/>
    <m/>
    <m/>
    <m/>
    <m/>
    <m/>
    <s v="Yes"/>
    <m/>
    <m/>
    <x v="6"/>
    <m/>
    <m/>
    <s v="None;"/>
    <m/>
    <m/>
    <m/>
    <m/>
    <m/>
    <m/>
    <m/>
    <s v="Disagree"/>
    <m/>
    <m/>
    <s v="Undecided"/>
    <m/>
    <m/>
    <s v="Undecided"/>
    <m/>
    <m/>
    <s v="Agree"/>
    <m/>
    <m/>
    <s v="Undecided"/>
    <m/>
    <m/>
    <s v="Undecided"/>
    <m/>
    <m/>
    <s v="Agree"/>
    <m/>
    <m/>
    <s v="25-34 years old"/>
    <m/>
    <m/>
    <s v="Master’s degree"/>
    <m/>
    <m/>
    <s v="IT (Information Technology)"/>
    <m/>
    <m/>
    <m/>
    <m/>
    <m/>
    <s v="IT professional"/>
    <m/>
    <m/>
    <m/>
    <m/>
    <m/>
    <n v="12"/>
  </r>
  <r>
    <n v="16"/>
    <d v="2020-04-08T14:49:40"/>
    <d v="2020-04-08T14:53:46"/>
    <s v="anonymous"/>
    <m/>
    <m/>
    <m/>
    <m/>
    <s v="Yes"/>
    <m/>
    <m/>
    <s v="No"/>
    <m/>
    <m/>
    <m/>
    <m/>
    <m/>
    <s v="Laptop;"/>
    <m/>
    <m/>
    <s v="No"/>
    <m/>
    <m/>
    <s v="Personal assets"/>
    <m/>
    <m/>
    <m/>
    <m/>
    <m/>
    <s v="Password protection;Automatic screen lock;Antivirus software installed;"/>
    <m/>
    <m/>
    <s v="Using 3rd party cloud solutions (e.g. G Cloud, Microsoft 365)"/>
    <m/>
    <m/>
    <m/>
    <m/>
    <m/>
    <s v="No"/>
    <m/>
    <m/>
    <m/>
    <m/>
    <m/>
    <s v="Yes"/>
    <m/>
    <m/>
    <x v="7"/>
    <m/>
    <m/>
    <s v="None;"/>
    <m/>
    <m/>
    <m/>
    <m/>
    <m/>
    <m/>
    <m/>
    <s v="Disagree"/>
    <m/>
    <m/>
    <s v="Undecided"/>
    <m/>
    <m/>
    <s v="Undecided"/>
    <m/>
    <m/>
    <s v="Agree"/>
    <m/>
    <m/>
    <s v="Undecided"/>
    <m/>
    <m/>
    <s v="Undecided"/>
    <m/>
    <m/>
    <s v="Agree"/>
    <m/>
    <m/>
    <s v="25-34 years old"/>
    <m/>
    <m/>
    <s v="Master’s degree"/>
    <m/>
    <m/>
    <s v="IT (Information Technology)"/>
    <m/>
    <m/>
    <m/>
    <m/>
    <m/>
    <s v="IT professional"/>
    <m/>
    <m/>
    <m/>
    <m/>
    <m/>
    <n v="12"/>
  </r>
  <r>
    <n v="16"/>
    <d v="2020-04-08T14:49:40"/>
    <d v="2020-04-08T14:53:46"/>
    <s v="anonymous"/>
    <m/>
    <m/>
    <m/>
    <m/>
    <s v="Yes"/>
    <m/>
    <m/>
    <s v="No"/>
    <m/>
    <m/>
    <m/>
    <m/>
    <m/>
    <s v="Laptop;"/>
    <m/>
    <m/>
    <s v="No"/>
    <m/>
    <m/>
    <s v="Personal assets"/>
    <m/>
    <m/>
    <m/>
    <m/>
    <m/>
    <s v="Password protection;Automatic screen lock;Antivirus software installed;"/>
    <m/>
    <m/>
    <s v="Using 3rd party cloud solutions (e.g. G Cloud, Microsoft 365)"/>
    <m/>
    <m/>
    <m/>
    <m/>
    <m/>
    <s v="No"/>
    <m/>
    <m/>
    <m/>
    <m/>
    <m/>
    <s v="Yes"/>
    <m/>
    <m/>
    <x v="8"/>
    <m/>
    <m/>
    <s v="None;"/>
    <m/>
    <m/>
    <m/>
    <m/>
    <m/>
    <m/>
    <m/>
    <s v="Disagree"/>
    <m/>
    <m/>
    <s v="Undecided"/>
    <m/>
    <m/>
    <s v="Undecided"/>
    <m/>
    <m/>
    <s v="Agree"/>
    <m/>
    <m/>
    <s v="Undecided"/>
    <m/>
    <m/>
    <s v="Undecided"/>
    <m/>
    <m/>
    <s v="Agree"/>
    <m/>
    <m/>
    <s v="25-34 years old"/>
    <m/>
    <m/>
    <s v="Master’s degree"/>
    <m/>
    <m/>
    <s v="IT (Information Technology)"/>
    <m/>
    <m/>
    <m/>
    <m/>
    <m/>
    <s v="IT professional"/>
    <m/>
    <m/>
    <m/>
    <m/>
    <m/>
    <n v="12"/>
  </r>
  <r>
    <n v="16"/>
    <d v="2020-04-08T14:49:40"/>
    <d v="2020-04-08T14:53:46"/>
    <s v="anonymous"/>
    <m/>
    <m/>
    <m/>
    <m/>
    <s v="Yes"/>
    <m/>
    <m/>
    <s v="No"/>
    <m/>
    <m/>
    <m/>
    <m/>
    <m/>
    <s v="Laptop;"/>
    <m/>
    <m/>
    <s v="No"/>
    <m/>
    <m/>
    <s v="Personal assets"/>
    <m/>
    <m/>
    <m/>
    <m/>
    <m/>
    <s v="Password protection;Automatic screen lock;Antivirus software installed;"/>
    <m/>
    <m/>
    <s v="Using 3rd party cloud solutions (e.g. G Cloud, Microsoft 365)"/>
    <m/>
    <m/>
    <m/>
    <m/>
    <m/>
    <s v="No"/>
    <m/>
    <m/>
    <m/>
    <m/>
    <m/>
    <s v="Yes"/>
    <m/>
    <m/>
    <x v="9"/>
    <m/>
    <m/>
    <s v="None;"/>
    <m/>
    <m/>
    <m/>
    <m/>
    <m/>
    <m/>
    <m/>
    <s v="Disagree"/>
    <m/>
    <m/>
    <s v="Undecided"/>
    <m/>
    <m/>
    <s v="Undecided"/>
    <m/>
    <m/>
    <s v="Agree"/>
    <m/>
    <m/>
    <s v="Undecided"/>
    <m/>
    <m/>
    <s v="Undecided"/>
    <m/>
    <m/>
    <s v="Agree"/>
    <m/>
    <m/>
    <s v="25-34 years old"/>
    <m/>
    <m/>
    <s v="Master’s degree"/>
    <m/>
    <m/>
    <s v="IT (Information Technology)"/>
    <m/>
    <m/>
    <m/>
    <m/>
    <m/>
    <s v="IT professional"/>
    <m/>
    <m/>
    <m/>
    <m/>
    <m/>
    <n v="12"/>
  </r>
  <r>
    <n v="16"/>
    <d v="2020-04-08T14:49:40"/>
    <d v="2020-04-08T14:53:46"/>
    <s v="anonymous"/>
    <m/>
    <m/>
    <m/>
    <m/>
    <s v="Yes"/>
    <m/>
    <m/>
    <s v="No"/>
    <m/>
    <m/>
    <m/>
    <m/>
    <m/>
    <s v="Laptop;"/>
    <m/>
    <m/>
    <s v="No"/>
    <m/>
    <m/>
    <s v="Personal assets"/>
    <m/>
    <m/>
    <m/>
    <m/>
    <m/>
    <s v="Password protection;Automatic screen lock;Antivirus software installed;"/>
    <m/>
    <m/>
    <s v="Using 3rd party cloud solutions (e.g. G Cloud, Microsoft 365)"/>
    <m/>
    <m/>
    <m/>
    <m/>
    <m/>
    <s v="No"/>
    <m/>
    <m/>
    <m/>
    <m/>
    <m/>
    <s v="Yes"/>
    <m/>
    <m/>
    <x v="3"/>
    <m/>
    <m/>
    <s v="None;"/>
    <m/>
    <m/>
    <m/>
    <m/>
    <m/>
    <m/>
    <m/>
    <s v="Disagree"/>
    <m/>
    <m/>
    <s v="Undecided"/>
    <m/>
    <m/>
    <s v="Undecided"/>
    <m/>
    <m/>
    <s v="Agree"/>
    <m/>
    <m/>
    <s v="Undecided"/>
    <m/>
    <m/>
    <s v="Undecided"/>
    <m/>
    <m/>
    <s v="Agree"/>
    <m/>
    <m/>
    <s v="25-34 years old"/>
    <m/>
    <m/>
    <s v="Master’s degree"/>
    <m/>
    <m/>
    <s v="IT (Information Technology)"/>
    <m/>
    <m/>
    <m/>
    <m/>
    <m/>
    <s v="IT professional"/>
    <m/>
    <m/>
    <m/>
    <m/>
    <m/>
    <n v="12"/>
  </r>
  <r>
    <n v="16"/>
    <d v="2020-04-08T14:49:40"/>
    <d v="2020-04-08T14:53:46"/>
    <s v="anonymous"/>
    <m/>
    <m/>
    <m/>
    <m/>
    <s v="Yes"/>
    <m/>
    <m/>
    <s v="No"/>
    <m/>
    <m/>
    <m/>
    <m/>
    <m/>
    <s v="Laptop;"/>
    <m/>
    <m/>
    <s v="No"/>
    <m/>
    <m/>
    <s v="Personal assets"/>
    <m/>
    <m/>
    <m/>
    <m/>
    <m/>
    <s v="Password protection;Automatic screen lock;Antivirus software installed;"/>
    <m/>
    <m/>
    <s v="Using 3rd party cloud solutions (e.g. G Cloud, Microsoft 365)"/>
    <m/>
    <m/>
    <m/>
    <m/>
    <m/>
    <s v="No"/>
    <m/>
    <m/>
    <m/>
    <m/>
    <m/>
    <s v="Yes"/>
    <m/>
    <m/>
    <x v="10"/>
    <m/>
    <m/>
    <s v="None;"/>
    <m/>
    <m/>
    <m/>
    <m/>
    <m/>
    <m/>
    <m/>
    <s v="Disagree"/>
    <m/>
    <m/>
    <s v="Undecided"/>
    <m/>
    <m/>
    <s v="Undecided"/>
    <m/>
    <m/>
    <s v="Agree"/>
    <m/>
    <m/>
    <s v="Undecided"/>
    <m/>
    <m/>
    <s v="Undecided"/>
    <m/>
    <m/>
    <s v="Agree"/>
    <m/>
    <m/>
    <s v="25-34 years old"/>
    <m/>
    <m/>
    <s v="Master’s degree"/>
    <m/>
    <m/>
    <s v="IT (Information Technology)"/>
    <m/>
    <m/>
    <m/>
    <m/>
    <m/>
    <s v="IT professional"/>
    <m/>
    <m/>
    <m/>
    <m/>
    <m/>
    <n v="12"/>
  </r>
  <r>
    <n v="16"/>
    <d v="2020-04-08T14:49:40"/>
    <d v="2020-04-08T14:53:46"/>
    <s v="anonymous"/>
    <m/>
    <m/>
    <m/>
    <m/>
    <s v="Yes"/>
    <m/>
    <m/>
    <s v="No"/>
    <m/>
    <m/>
    <m/>
    <m/>
    <m/>
    <s v="Laptop;"/>
    <m/>
    <m/>
    <s v="No"/>
    <m/>
    <m/>
    <s v="Personal assets"/>
    <m/>
    <m/>
    <m/>
    <m/>
    <m/>
    <s v="Password protection;Automatic screen lock;Antivirus software installed;"/>
    <m/>
    <m/>
    <s v="Using 3rd party cloud solutions (e.g. G Cloud, Microsoft 365)"/>
    <m/>
    <m/>
    <m/>
    <m/>
    <m/>
    <s v="No"/>
    <m/>
    <m/>
    <m/>
    <m/>
    <m/>
    <s v="Yes"/>
    <m/>
    <m/>
    <x v="4"/>
    <m/>
    <m/>
    <s v="None;"/>
    <m/>
    <m/>
    <m/>
    <m/>
    <m/>
    <m/>
    <m/>
    <s v="Disagree"/>
    <m/>
    <m/>
    <s v="Undecided"/>
    <m/>
    <m/>
    <s v="Undecided"/>
    <m/>
    <m/>
    <s v="Agree"/>
    <m/>
    <m/>
    <s v="Undecided"/>
    <m/>
    <m/>
    <s v="Undecided"/>
    <m/>
    <m/>
    <s v="Agree"/>
    <m/>
    <m/>
    <s v="25-34 years old"/>
    <m/>
    <m/>
    <s v="Master’s degree"/>
    <m/>
    <m/>
    <s v="IT (Information Technology)"/>
    <m/>
    <m/>
    <m/>
    <m/>
    <m/>
    <s v="IT professional"/>
    <m/>
    <m/>
    <m/>
    <m/>
    <m/>
    <n v="12"/>
  </r>
  <r>
    <n v="17"/>
    <d v="2020-04-08T14:47:51"/>
    <d v="2020-04-08T14:53:52"/>
    <s v="anonymous"/>
    <m/>
    <m/>
    <m/>
    <m/>
    <s v="Yes"/>
    <m/>
    <m/>
    <s v="No"/>
    <m/>
    <m/>
    <m/>
    <m/>
    <m/>
    <s v="Laptop;Smartphone;"/>
    <m/>
    <m/>
    <s v="Yes"/>
    <m/>
    <m/>
    <s v="Personal assets"/>
    <m/>
    <m/>
    <m/>
    <m/>
    <m/>
    <s v="Password protection;Automatic screen lock;"/>
    <m/>
    <m/>
    <s v="Using VPN "/>
    <m/>
    <m/>
    <m/>
    <m/>
    <m/>
    <s v="No"/>
    <m/>
    <m/>
    <m/>
    <m/>
    <m/>
    <s v="No"/>
    <m/>
    <m/>
    <x v="5"/>
    <m/>
    <m/>
    <s v="None;"/>
    <m/>
    <m/>
    <m/>
    <m/>
    <m/>
    <m/>
    <m/>
    <s v="Strongly agree"/>
    <m/>
    <m/>
    <s v="Strongly agree"/>
    <m/>
    <m/>
    <s v="Agree"/>
    <m/>
    <m/>
    <s v="Strongly disagree"/>
    <m/>
    <m/>
    <s v="Agree"/>
    <m/>
    <m/>
    <s v="Undecided"/>
    <m/>
    <m/>
    <s v="Strongly agree"/>
    <m/>
    <m/>
    <s v="35-44 years old"/>
    <m/>
    <m/>
    <s v="Master’s degree"/>
    <m/>
    <m/>
    <s v="Education &amp; Research"/>
    <m/>
    <m/>
    <m/>
    <m/>
    <m/>
    <s v="IT professional"/>
    <m/>
    <m/>
    <m/>
    <m/>
    <m/>
    <n v="13"/>
  </r>
  <r>
    <n v="18"/>
    <d v="2020-04-08T14:57:49"/>
    <d v="2020-04-08T15:00:28"/>
    <s v="anonymous"/>
    <m/>
    <m/>
    <m/>
    <m/>
    <s v="Yes"/>
    <m/>
    <m/>
    <s v="No"/>
    <m/>
    <m/>
    <m/>
    <m/>
    <m/>
    <s v="Laptop;Smartphone;"/>
    <m/>
    <m/>
    <s v="No"/>
    <m/>
    <m/>
    <s v="Corporate assets"/>
    <m/>
    <m/>
    <s v="Yes, partly"/>
    <m/>
    <m/>
    <s v="Automatic screen lock;"/>
    <m/>
    <m/>
    <s v="Using 3rd party cloud solutions (e.g. G Cloud, Microsoft 365)"/>
    <m/>
    <m/>
    <m/>
    <m/>
    <m/>
    <s v="No"/>
    <m/>
    <m/>
    <m/>
    <m/>
    <m/>
    <s v="Yes"/>
    <m/>
    <m/>
    <x v="6"/>
    <m/>
    <m/>
    <s v="Phishing;"/>
    <m/>
    <m/>
    <m/>
    <m/>
    <m/>
    <m/>
    <m/>
    <s v="Undecided"/>
    <m/>
    <m/>
    <s v="Undecided"/>
    <m/>
    <m/>
    <s v="Agree"/>
    <m/>
    <m/>
    <s v="Agree"/>
    <m/>
    <m/>
    <s v="Disagree"/>
    <m/>
    <m/>
    <s v="Agree"/>
    <m/>
    <m/>
    <s v="Agree"/>
    <m/>
    <m/>
    <s v="25-34 years old"/>
    <m/>
    <m/>
    <s v="Master’s degree"/>
    <m/>
    <m/>
    <s v="Education &amp; Research"/>
    <m/>
    <m/>
    <m/>
    <m/>
    <m/>
    <s v="Researcher"/>
    <m/>
    <m/>
    <m/>
    <m/>
    <m/>
    <n v="14"/>
  </r>
  <r>
    <n v="18"/>
    <d v="2020-04-08T14:57:49"/>
    <d v="2020-04-08T15:00:28"/>
    <s v="anonymous"/>
    <m/>
    <m/>
    <m/>
    <m/>
    <s v="Yes"/>
    <m/>
    <m/>
    <s v="No"/>
    <m/>
    <m/>
    <m/>
    <m/>
    <m/>
    <s v="Laptop;Smartphone;"/>
    <m/>
    <m/>
    <s v="No"/>
    <m/>
    <m/>
    <s v="Corporate assets"/>
    <m/>
    <m/>
    <s v="Yes, partly"/>
    <m/>
    <m/>
    <s v="Automatic screen lock;"/>
    <m/>
    <m/>
    <s v="Using 3rd party cloud solutions (e.g. G Cloud, Microsoft 365)"/>
    <m/>
    <m/>
    <m/>
    <m/>
    <m/>
    <s v="No"/>
    <m/>
    <m/>
    <m/>
    <m/>
    <m/>
    <s v="Yes"/>
    <m/>
    <m/>
    <x v="7"/>
    <m/>
    <m/>
    <s v="Phishing;"/>
    <m/>
    <m/>
    <m/>
    <m/>
    <m/>
    <m/>
    <m/>
    <s v="Undecided"/>
    <m/>
    <m/>
    <s v="Undecided"/>
    <m/>
    <m/>
    <s v="Agree"/>
    <m/>
    <m/>
    <s v="Agree"/>
    <m/>
    <m/>
    <s v="Disagree"/>
    <m/>
    <m/>
    <s v="Agree"/>
    <m/>
    <m/>
    <s v="Agree"/>
    <m/>
    <m/>
    <s v="25-34 years old"/>
    <m/>
    <m/>
    <s v="Master’s degree"/>
    <m/>
    <m/>
    <s v="Education &amp; Research"/>
    <m/>
    <m/>
    <m/>
    <m/>
    <m/>
    <s v="Researcher"/>
    <m/>
    <m/>
    <m/>
    <m/>
    <m/>
    <n v="14"/>
  </r>
  <r>
    <n v="18"/>
    <d v="2020-04-08T14:57:49"/>
    <d v="2020-04-08T15:00:28"/>
    <s v="anonymous"/>
    <m/>
    <m/>
    <m/>
    <m/>
    <s v="Yes"/>
    <m/>
    <m/>
    <s v="No"/>
    <m/>
    <m/>
    <m/>
    <m/>
    <m/>
    <s v="Laptop;Smartphone;"/>
    <m/>
    <m/>
    <s v="No"/>
    <m/>
    <m/>
    <s v="Corporate assets"/>
    <m/>
    <m/>
    <s v="Yes, partly"/>
    <m/>
    <m/>
    <s v="Automatic screen lock;"/>
    <m/>
    <m/>
    <s v="Using 3rd party cloud solutions (e.g. G Cloud, Microsoft 365)"/>
    <m/>
    <m/>
    <m/>
    <m/>
    <m/>
    <s v="No"/>
    <m/>
    <m/>
    <m/>
    <m/>
    <m/>
    <s v="Yes"/>
    <m/>
    <m/>
    <x v="8"/>
    <m/>
    <m/>
    <s v="Phishing;"/>
    <m/>
    <m/>
    <m/>
    <m/>
    <m/>
    <m/>
    <m/>
    <s v="Undecided"/>
    <m/>
    <m/>
    <s v="Undecided"/>
    <m/>
    <m/>
    <s v="Agree"/>
    <m/>
    <m/>
    <s v="Agree"/>
    <m/>
    <m/>
    <s v="Disagree"/>
    <m/>
    <m/>
    <s v="Agree"/>
    <m/>
    <m/>
    <s v="Agree"/>
    <m/>
    <m/>
    <s v="25-34 years old"/>
    <m/>
    <m/>
    <s v="Master’s degree"/>
    <m/>
    <m/>
    <s v="Education &amp; Research"/>
    <m/>
    <m/>
    <m/>
    <m/>
    <m/>
    <s v="Researcher"/>
    <m/>
    <m/>
    <m/>
    <m/>
    <m/>
    <n v="14"/>
  </r>
  <r>
    <n v="18"/>
    <d v="2020-04-08T14:57:49"/>
    <d v="2020-04-08T15:00:28"/>
    <s v="anonymous"/>
    <m/>
    <m/>
    <m/>
    <m/>
    <s v="Yes"/>
    <m/>
    <m/>
    <s v="No"/>
    <m/>
    <m/>
    <m/>
    <m/>
    <m/>
    <s v="Laptop;Smartphone;"/>
    <m/>
    <m/>
    <s v="No"/>
    <m/>
    <m/>
    <s v="Corporate assets"/>
    <m/>
    <m/>
    <s v="Yes, partly"/>
    <m/>
    <m/>
    <s v="Automatic screen lock;"/>
    <m/>
    <m/>
    <s v="Using 3rd party cloud solutions (e.g. G Cloud, Microsoft 365)"/>
    <m/>
    <m/>
    <m/>
    <m/>
    <m/>
    <s v="No"/>
    <m/>
    <m/>
    <m/>
    <m/>
    <m/>
    <s v="Yes"/>
    <m/>
    <m/>
    <x v="9"/>
    <m/>
    <m/>
    <s v="Phishing;"/>
    <m/>
    <m/>
    <m/>
    <m/>
    <m/>
    <m/>
    <m/>
    <s v="Undecided"/>
    <m/>
    <m/>
    <s v="Undecided"/>
    <m/>
    <m/>
    <s v="Agree"/>
    <m/>
    <m/>
    <s v="Agree"/>
    <m/>
    <m/>
    <s v="Disagree"/>
    <m/>
    <m/>
    <s v="Agree"/>
    <m/>
    <m/>
    <s v="Agree"/>
    <m/>
    <m/>
    <s v="25-34 years old"/>
    <m/>
    <m/>
    <s v="Master’s degree"/>
    <m/>
    <m/>
    <s v="Education &amp; Research"/>
    <m/>
    <m/>
    <m/>
    <m/>
    <m/>
    <s v="Researcher"/>
    <m/>
    <m/>
    <m/>
    <m/>
    <m/>
    <n v="14"/>
  </r>
  <r>
    <n v="18"/>
    <d v="2020-04-08T14:57:49"/>
    <d v="2020-04-08T15:00:28"/>
    <s v="anonymous"/>
    <m/>
    <m/>
    <m/>
    <m/>
    <s v="Yes"/>
    <m/>
    <m/>
    <s v="No"/>
    <m/>
    <m/>
    <m/>
    <m/>
    <m/>
    <s v="Laptop;Smartphone;"/>
    <m/>
    <m/>
    <s v="No"/>
    <m/>
    <m/>
    <s v="Corporate assets"/>
    <m/>
    <m/>
    <s v="Yes, partly"/>
    <m/>
    <m/>
    <s v="Automatic screen lock;"/>
    <m/>
    <m/>
    <s v="Using 3rd party cloud solutions (e.g. G Cloud, Microsoft 365)"/>
    <m/>
    <m/>
    <m/>
    <m/>
    <m/>
    <s v="No"/>
    <m/>
    <m/>
    <m/>
    <m/>
    <m/>
    <s v="Yes"/>
    <m/>
    <m/>
    <x v="3"/>
    <m/>
    <m/>
    <s v="Phishing;"/>
    <m/>
    <m/>
    <m/>
    <m/>
    <m/>
    <m/>
    <m/>
    <s v="Undecided"/>
    <m/>
    <m/>
    <s v="Undecided"/>
    <m/>
    <m/>
    <s v="Agree"/>
    <m/>
    <m/>
    <s v="Agree"/>
    <m/>
    <m/>
    <s v="Disagree"/>
    <m/>
    <m/>
    <s v="Agree"/>
    <m/>
    <m/>
    <s v="Agree"/>
    <m/>
    <m/>
    <s v="25-34 years old"/>
    <m/>
    <m/>
    <s v="Master’s degree"/>
    <m/>
    <m/>
    <s v="Education &amp; Research"/>
    <m/>
    <m/>
    <m/>
    <m/>
    <m/>
    <s v="Researcher"/>
    <m/>
    <m/>
    <m/>
    <m/>
    <m/>
    <n v="14"/>
  </r>
  <r>
    <n v="18"/>
    <d v="2020-04-08T14:57:49"/>
    <d v="2020-04-08T15:00:28"/>
    <s v="anonymous"/>
    <m/>
    <m/>
    <m/>
    <m/>
    <s v="Yes"/>
    <m/>
    <m/>
    <s v="No"/>
    <m/>
    <m/>
    <m/>
    <m/>
    <m/>
    <s v="Laptop;Smartphone;"/>
    <m/>
    <m/>
    <s v="No"/>
    <m/>
    <m/>
    <s v="Corporate assets"/>
    <m/>
    <m/>
    <s v="Yes, partly"/>
    <m/>
    <m/>
    <s v="Automatic screen lock;"/>
    <m/>
    <m/>
    <s v="Using 3rd party cloud solutions (e.g. G Cloud, Microsoft 365)"/>
    <m/>
    <m/>
    <m/>
    <m/>
    <m/>
    <s v="No"/>
    <m/>
    <m/>
    <m/>
    <m/>
    <m/>
    <s v="Yes"/>
    <m/>
    <m/>
    <x v="10"/>
    <m/>
    <m/>
    <s v="Phishing;"/>
    <m/>
    <m/>
    <m/>
    <m/>
    <m/>
    <m/>
    <m/>
    <s v="Undecided"/>
    <m/>
    <m/>
    <s v="Undecided"/>
    <m/>
    <m/>
    <s v="Agree"/>
    <m/>
    <m/>
    <s v="Agree"/>
    <m/>
    <m/>
    <s v="Disagree"/>
    <m/>
    <m/>
    <s v="Agree"/>
    <m/>
    <m/>
    <s v="Agree"/>
    <m/>
    <m/>
    <s v="25-34 years old"/>
    <m/>
    <m/>
    <s v="Master’s degree"/>
    <m/>
    <m/>
    <s v="Education &amp; Research"/>
    <m/>
    <m/>
    <m/>
    <m/>
    <m/>
    <s v="Researcher"/>
    <m/>
    <m/>
    <m/>
    <m/>
    <m/>
    <n v="14"/>
  </r>
  <r>
    <n v="18"/>
    <d v="2020-04-08T14:57:49"/>
    <d v="2020-04-08T15:00:28"/>
    <s v="anonymous"/>
    <m/>
    <m/>
    <m/>
    <m/>
    <s v="Yes"/>
    <m/>
    <m/>
    <s v="No"/>
    <m/>
    <m/>
    <m/>
    <m/>
    <m/>
    <s v="Laptop;Smartphone;"/>
    <m/>
    <m/>
    <s v="No"/>
    <m/>
    <m/>
    <s v="Corporate assets"/>
    <m/>
    <m/>
    <s v="Yes, partly"/>
    <m/>
    <m/>
    <s v="Automatic screen lock;"/>
    <m/>
    <m/>
    <s v="Using 3rd party cloud solutions (e.g. G Cloud, Microsoft 365)"/>
    <m/>
    <m/>
    <m/>
    <m/>
    <m/>
    <s v="No"/>
    <m/>
    <m/>
    <m/>
    <m/>
    <m/>
    <s v="Yes"/>
    <m/>
    <m/>
    <x v="4"/>
    <m/>
    <m/>
    <s v="Phishing;"/>
    <m/>
    <m/>
    <m/>
    <m/>
    <m/>
    <m/>
    <m/>
    <s v="Undecided"/>
    <m/>
    <m/>
    <s v="Undecided"/>
    <m/>
    <m/>
    <s v="Agree"/>
    <m/>
    <m/>
    <s v="Agree"/>
    <m/>
    <m/>
    <s v="Disagree"/>
    <m/>
    <m/>
    <s v="Agree"/>
    <m/>
    <m/>
    <s v="Agree"/>
    <m/>
    <m/>
    <s v="25-34 years old"/>
    <m/>
    <m/>
    <s v="Master’s degree"/>
    <m/>
    <m/>
    <s v="Education &amp; Research"/>
    <m/>
    <m/>
    <m/>
    <m/>
    <m/>
    <s v="Researcher"/>
    <m/>
    <m/>
    <m/>
    <m/>
    <m/>
    <n v="14"/>
  </r>
  <r>
    <n v="19"/>
    <d v="2020-04-08T15:04:23"/>
    <d v="2020-04-08T15:06:47"/>
    <s v="anonymous"/>
    <m/>
    <m/>
    <m/>
    <m/>
    <s v="Yes"/>
    <m/>
    <m/>
    <s v="No"/>
    <m/>
    <m/>
    <m/>
    <m/>
    <m/>
    <s v="Laptop;"/>
    <m/>
    <m/>
    <s v="No"/>
    <m/>
    <m/>
    <s v="Personal assets"/>
    <m/>
    <m/>
    <m/>
    <m/>
    <m/>
    <s v="Password protection;"/>
    <m/>
    <m/>
    <s v="Using 3rd party cloud solutions (e.g. G Cloud, Microsoft 365)"/>
    <m/>
    <m/>
    <m/>
    <m/>
    <m/>
    <s v="No"/>
    <m/>
    <m/>
    <m/>
    <m/>
    <m/>
    <s v="No"/>
    <m/>
    <m/>
    <x v="5"/>
    <m/>
    <m/>
    <s v="None;"/>
    <m/>
    <m/>
    <m/>
    <m/>
    <m/>
    <m/>
    <m/>
    <s v="Strongly agree"/>
    <m/>
    <m/>
    <s v="Strongly agree"/>
    <m/>
    <m/>
    <s v="Strongly agree"/>
    <m/>
    <m/>
    <s v="Agree"/>
    <m/>
    <m/>
    <s v="Agree"/>
    <m/>
    <m/>
    <s v="Agree"/>
    <m/>
    <m/>
    <s v="Strongly agree"/>
    <m/>
    <m/>
    <s v="25-34 years old"/>
    <m/>
    <m/>
    <s v="Master’s degree"/>
    <m/>
    <m/>
    <s v="IT (Information Technology)"/>
    <m/>
    <m/>
    <m/>
    <m/>
    <m/>
    <s v="IT professional"/>
    <m/>
    <m/>
    <m/>
    <m/>
    <m/>
    <n v="15"/>
  </r>
  <r>
    <n v="20"/>
    <d v="2020-04-08T14:55:12"/>
    <d v="2020-04-08T15:11:04"/>
    <s v="anonymous"/>
    <m/>
    <m/>
    <m/>
    <m/>
    <s v="Yes"/>
    <m/>
    <m/>
    <s v="Yes"/>
    <m/>
    <m/>
    <m/>
    <m/>
    <m/>
    <s v="Laptop;"/>
    <m/>
    <m/>
    <s v="No"/>
    <m/>
    <m/>
    <s v="Corporate assets"/>
    <m/>
    <m/>
    <s v="Yes, partly"/>
    <m/>
    <m/>
    <s v="Password protection;Antivirus software installed;Antispam software installed;"/>
    <m/>
    <m/>
    <s v="Using VPN "/>
    <m/>
    <m/>
    <m/>
    <m/>
    <m/>
    <s v="No"/>
    <m/>
    <m/>
    <m/>
    <m/>
    <m/>
    <s v="Yes"/>
    <m/>
    <m/>
    <x v="5"/>
    <m/>
    <m/>
    <s v="None;"/>
    <m/>
    <m/>
    <m/>
    <m/>
    <m/>
    <m/>
    <m/>
    <s v="Undecided"/>
    <m/>
    <m/>
    <s v="Agree"/>
    <m/>
    <m/>
    <s v="Agree"/>
    <m/>
    <m/>
    <s v="Strongly agree"/>
    <m/>
    <m/>
    <s v="Undecided"/>
    <m/>
    <m/>
    <s v="Strongly agree"/>
    <m/>
    <m/>
    <s v="Agree"/>
    <m/>
    <m/>
    <s v="35-44 years old"/>
    <m/>
    <m/>
    <m/>
    <m/>
    <m/>
    <s v="EPES (Electrical Power &amp; Energy Systems)"/>
    <m/>
    <m/>
    <m/>
    <m/>
    <m/>
    <s v="Other"/>
    <m/>
    <m/>
    <m/>
    <m/>
    <m/>
    <n v="16"/>
  </r>
  <r>
    <n v="21"/>
    <d v="2020-04-08T14:46:32"/>
    <d v="2020-04-08T15:11:28"/>
    <s v="anonymous"/>
    <m/>
    <m/>
    <m/>
    <m/>
    <s v="Yes"/>
    <m/>
    <m/>
    <s v="No"/>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x v="6"/>
    <m/>
    <m/>
    <s v="None;"/>
    <m/>
    <m/>
    <m/>
    <m/>
    <m/>
    <m/>
    <m/>
    <s v="Undecided"/>
    <m/>
    <m/>
    <s v="Undecided"/>
    <m/>
    <m/>
    <s v="Strongly agree"/>
    <m/>
    <m/>
    <s v="Strongly agree"/>
    <m/>
    <m/>
    <s v="Agree"/>
    <m/>
    <m/>
    <s v="Strongly agree"/>
    <m/>
    <m/>
    <s v="Strongly agree"/>
    <m/>
    <m/>
    <s v="25-34 years old"/>
    <m/>
    <m/>
    <s v="Master’s degree"/>
    <m/>
    <m/>
    <s v="Education &amp; Research"/>
    <m/>
    <m/>
    <m/>
    <m/>
    <m/>
    <s v="Researcher"/>
    <m/>
    <m/>
    <m/>
    <m/>
    <m/>
    <n v="17"/>
  </r>
  <r>
    <n v="21"/>
    <d v="2020-04-08T14:46:32"/>
    <d v="2020-04-08T15:11:28"/>
    <s v="anonymous"/>
    <m/>
    <m/>
    <m/>
    <m/>
    <s v="Yes"/>
    <m/>
    <m/>
    <s v="No"/>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x v="7"/>
    <m/>
    <m/>
    <s v="None;"/>
    <m/>
    <m/>
    <m/>
    <m/>
    <m/>
    <m/>
    <m/>
    <s v="Undecided"/>
    <m/>
    <m/>
    <s v="Undecided"/>
    <m/>
    <m/>
    <s v="Strongly agree"/>
    <m/>
    <m/>
    <s v="Strongly agree"/>
    <m/>
    <m/>
    <s v="Agree"/>
    <m/>
    <m/>
    <s v="Strongly agree"/>
    <m/>
    <m/>
    <s v="Strongly agree"/>
    <m/>
    <m/>
    <s v="25-34 years old"/>
    <m/>
    <m/>
    <s v="Master’s degree"/>
    <m/>
    <m/>
    <s v="Education &amp; Research"/>
    <m/>
    <m/>
    <m/>
    <m/>
    <m/>
    <s v="Researcher"/>
    <m/>
    <m/>
    <m/>
    <m/>
    <m/>
    <n v="17"/>
  </r>
  <r>
    <n v="21"/>
    <d v="2020-04-08T14:46:32"/>
    <d v="2020-04-08T15:11:28"/>
    <s v="anonymous"/>
    <m/>
    <m/>
    <m/>
    <m/>
    <s v="Yes"/>
    <m/>
    <m/>
    <s v="No"/>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x v="8"/>
    <m/>
    <m/>
    <s v="None;"/>
    <m/>
    <m/>
    <m/>
    <m/>
    <m/>
    <m/>
    <m/>
    <s v="Undecided"/>
    <m/>
    <m/>
    <s v="Undecided"/>
    <m/>
    <m/>
    <s v="Strongly agree"/>
    <m/>
    <m/>
    <s v="Strongly agree"/>
    <m/>
    <m/>
    <s v="Agree"/>
    <m/>
    <m/>
    <s v="Strongly agree"/>
    <m/>
    <m/>
    <s v="Strongly agree"/>
    <m/>
    <m/>
    <s v="25-34 years old"/>
    <m/>
    <m/>
    <s v="Master’s degree"/>
    <m/>
    <m/>
    <s v="Education &amp; Research"/>
    <m/>
    <m/>
    <m/>
    <m/>
    <m/>
    <s v="Researcher"/>
    <m/>
    <m/>
    <m/>
    <m/>
    <m/>
    <n v="17"/>
  </r>
  <r>
    <n v="21"/>
    <d v="2020-04-08T14:46:32"/>
    <d v="2020-04-08T15:11:28"/>
    <s v="anonymous"/>
    <m/>
    <m/>
    <m/>
    <m/>
    <s v="Yes"/>
    <m/>
    <m/>
    <s v="No"/>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x v="9"/>
    <m/>
    <m/>
    <s v="None;"/>
    <m/>
    <m/>
    <m/>
    <m/>
    <m/>
    <m/>
    <m/>
    <s v="Undecided"/>
    <m/>
    <m/>
    <s v="Undecided"/>
    <m/>
    <m/>
    <s v="Strongly agree"/>
    <m/>
    <m/>
    <s v="Strongly agree"/>
    <m/>
    <m/>
    <s v="Agree"/>
    <m/>
    <m/>
    <s v="Strongly agree"/>
    <m/>
    <m/>
    <s v="Strongly agree"/>
    <m/>
    <m/>
    <s v="25-34 years old"/>
    <m/>
    <m/>
    <s v="Master’s degree"/>
    <m/>
    <m/>
    <s v="Education &amp; Research"/>
    <m/>
    <m/>
    <m/>
    <m/>
    <m/>
    <s v="Researcher"/>
    <m/>
    <m/>
    <m/>
    <m/>
    <m/>
    <n v="17"/>
  </r>
  <r>
    <n v="21"/>
    <d v="2020-04-08T14:46:32"/>
    <d v="2020-04-08T15:11:28"/>
    <s v="anonymous"/>
    <m/>
    <m/>
    <m/>
    <m/>
    <s v="Yes"/>
    <m/>
    <m/>
    <s v="No"/>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x v="3"/>
    <m/>
    <m/>
    <s v="None;"/>
    <m/>
    <m/>
    <m/>
    <m/>
    <m/>
    <m/>
    <m/>
    <s v="Undecided"/>
    <m/>
    <m/>
    <s v="Undecided"/>
    <m/>
    <m/>
    <s v="Strongly agree"/>
    <m/>
    <m/>
    <s v="Strongly agree"/>
    <m/>
    <m/>
    <s v="Agree"/>
    <m/>
    <m/>
    <s v="Strongly agree"/>
    <m/>
    <m/>
    <s v="Strongly agree"/>
    <m/>
    <m/>
    <s v="25-34 years old"/>
    <m/>
    <m/>
    <s v="Master’s degree"/>
    <m/>
    <m/>
    <s v="Education &amp; Research"/>
    <m/>
    <m/>
    <m/>
    <m/>
    <m/>
    <s v="Researcher"/>
    <m/>
    <m/>
    <m/>
    <m/>
    <m/>
    <n v="17"/>
  </r>
  <r>
    <n v="21"/>
    <d v="2020-04-08T14:46:32"/>
    <d v="2020-04-08T15:11:28"/>
    <s v="anonymous"/>
    <m/>
    <m/>
    <m/>
    <m/>
    <s v="Yes"/>
    <m/>
    <m/>
    <s v="No"/>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x v="10"/>
    <m/>
    <m/>
    <s v="None;"/>
    <m/>
    <m/>
    <m/>
    <m/>
    <m/>
    <m/>
    <m/>
    <s v="Undecided"/>
    <m/>
    <m/>
    <s v="Undecided"/>
    <m/>
    <m/>
    <s v="Strongly agree"/>
    <m/>
    <m/>
    <s v="Strongly agree"/>
    <m/>
    <m/>
    <s v="Agree"/>
    <m/>
    <m/>
    <s v="Strongly agree"/>
    <m/>
    <m/>
    <s v="Strongly agree"/>
    <m/>
    <m/>
    <s v="25-34 years old"/>
    <m/>
    <m/>
    <s v="Master’s degree"/>
    <m/>
    <m/>
    <s v="Education &amp; Research"/>
    <m/>
    <m/>
    <m/>
    <m/>
    <m/>
    <s v="Researcher"/>
    <m/>
    <m/>
    <m/>
    <m/>
    <m/>
    <n v="17"/>
  </r>
  <r>
    <n v="21"/>
    <d v="2020-04-08T14:46:32"/>
    <d v="2020-04-08T15:11:28"/>
    <s v="anonymous"/>
    <m/>
    <m/>
    <m/>
    <m/>
    <s v="Yes"/>
    <m/>
    <m/>
    <s v="No"/>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x v="4"/>
    <m/>
    <m/>
    <s v="None;"/>
    <m/>
    <m/>
    <m/>
    <m/>
    <m/>
    <m/>
    <m/>
    <s v="Undecided"/>
    <m/>
    <m/>
    <s v="Undecided"/>
    <m/>
    <m/>
    <s v="Strongly agree"/>
    <m/>
    <m/>
    <s v="Strongly agree"/>
    <m/>
    <m/>
    <s v="Agree"/>
    <m/>
    <m/>
    <s v="Strongly agree"/>
    <m/>
    <m/>
    <s v="Strongly agree"/>
    <m/>
    <m/>
    <s v="25-34 years old"/>
    <m/>
    <m/>
    <s v="Master’s degree"/>
    <m/>
    <m/>
    <s v="Education &amp; Research"/>
    <m/>
    <m/>
    <m/>
    <m/>
    <m/>
    <s v="Researcher"/>
    <m/>
    <m/>
    <m/>
    <m/>
    <m/>
    <n v="17"/>
  </r>
  <r>
    <n v="22"/>
    <d v="2020-04-08T15:16:36"/>
    <d v="2020-04-08T15:19:12"/>
    <s v="anonymous"/>
    <m/>
    <m/>
    <m/>
    <m/>
    <s v="No"/>
    <m/>
    <m/>
    <s v="No"/>
    <m/>
    <m/>
    <m/>
    <m/>
    <m/>
    <s v="Laptop;"/>
    <m/>
    <m/>
    <s v="No"/>
    <m/>
    <m/>
    <s v="Corporate assets"/>
    <m/>
    <m/>
    <s v="Yes, partly"/>
    <m/>
    <m/>
    <s v="Password protection;Antivirus software installed;"/>
    <m/>
    <m/>
    <s v="Using VPN "/>
    <m/>
    <m/>
    <m/>
    <m/>
    <m/>
    <s v="Yes"/>
    <m/>
    <m/>
    <s v="Nothing of the above;"/>
    <m/>
    <m/>
    <s v="No"/>
    <m/>
    <m/>
    <x v="5"/>
    <m/>
    <m/>
    <s v="None;"/>
    <m/>
    <m/>
    <m/>
    <m/>
    <m/>
    <m/>
    <m/>
    <s v="Strongly disagree"/>
    <m/>
    <m/>
    <s v="Strongly disagree"/>
    <m/>
    <m/>
    <s v="Strongly disagree"/>
    <m/>
    <m/>
    <s v="Strongly disagree"/>
    <m/>
    <m/>
    <s v="Disagree"/>
    <m/>
    <m/>
    <s v="Undecided"/>
    <m/>
    <m/>
    <s v="Undecided"/>
    <m/>
    <m/>
    <s v="35-44 years old"/>
    <m/>
    <m/>
    <s v="Master’s degree"/>
    <m/>
    <m/>
    <s v="Banking &amp; Financial"/>
    <m/>
    <m/>
    <m/>
    <m/>
    <m/>
    <s v="IT professional"/>
    <m/>
    <m/>
    <m/>
    <m/>
    <m/>
    <n v="18"/>
  </r>
  <r>
    <n v="23"/>
    <d v="2020-04-08T15:17:27"/>
    <d v="2020-04-08T15:22:30"/>
    <s v="anonymous"/>
    <m/>
    <m/>
    <m/>
    <m/>
    <s v="Yes"/>
    <m/>
    <m/>
    <s v="No"/>
    <m/>
    <m/>
    <m/>
    <m/>
    <m/>
    <s v="Laptop;"/>
    <m/>
    <m/>
    <s v="No"/>
    <m/>
    <m/>
    <s v="Corporate assets"/>
    <m/>
    <m/>
    <s v="Yes, fully"/>
    <m/>
    <m/>
    <s v="Password protection;Automatic screen lock;Antivirus software installed;Antispam software installed;"/>
    <m/>
    <m/>
    <s v="Using VPN "/>
    <m/>
    <m/>
    <m/>
    <m/>
    <m/>
    <s v="No"/>
    <m/>
    <m/>
    <m/>
    <m/>
    <m/>
    <s v="Yes"/>
    <m/>
    <m/>
    <x v="10"/>
    <m/>
    <m/>
    <s v="None;"/>
    <m/>
    <m/>
    <m/>
    <m/>
    <m/>
    <m/>
    <m/>
    <s v="Undecided"/>
    <m/>
    <m/>
    <s v="Agree"/>
    <m/>
    <m/>
    <s v="Agree"/>
    <m/>
    <m/>
    <s v="Strongly agree"/>
    <m/>
    <m/>
    <s v="Agree"/>
    <m/>
    <m/>
    <s v="Strongly agree"/>
    <m/>
    <m/>
    <s v="Strongly agree"/>
    <m/>
    <m/>
    <s v="45-54 years old"/>
    <m/>
    <m/>
    <s v="Master’s degree"/>
    <m/>
    <m/>
    <s v="Other"/>
    <m/>
    <m/>
    <s v="Consulting "/>
    <m/>
    <m/>
    <s v="Manager"/>
    <m/>
    <m/>
    <m/>
    <m/>
    <m/>
    <n v="19"/>
  </r>
  <r>
    <n v="23"/>
    <d v="2020-04-08T15:17:27"/>
    <d v="2020-04-08T15:22:30"/>
    <s v="anonymous"/>
    <m/>
    <m/>
    <m/>
    <m/>
    <s v="Yes"/>
    <m/>
    <m/>
    <s v="No"/>
    <m/>
    <m/>
    <m/>
    <m/>
    <m/>
    <s v="Laptop;"/>
    <m/>
    <m/>
    <s v="No"/>
    <m/>
    <m/>
    <s v="Corporate assets"/>
    <m/>
    <m/>
    <s v="Yes, fully"/>
    <m/>
    <m/>
    <s v="Password protection;Automatic screen lock;Antivirus software installed;Antispam software installed;"/>
    <m/>
    <m/>
    <s v="Using VPN "/>
    <m/>
    <m/>
    <m/>
    <m/>
    <m/>
    <s v="No"/>
    <m/>
    <m/>
    <m/>
    <m/>
    <m/>
    <s v="Yes"/>
    <m/>
    <m/>
    <x v="4"/>
    <m/>
    <m/>
    <s v="None;"/>
    <m/>
    <m/>
    <m/>
    <m/>
    <m/>
    <m/>
    <m/>
    <s v="Undecided"/>
    <m/>
    <m/>
    <s v="Agree"/>
    <m/>
    <m/>
    <s v="Agree"/>
    <m/>
    <m/>
    <s v="Strongly agree"/>
    <m/>
    <m/>
    <s v="Agree"/>
    <m/>
    <m/>
    <s v="Strongly agree"/>
    <m/>
    <m/>
    <s v="Strongly agree"/>
    <m/>
    <m/>
    <s v="45-54 years old"/>
    <m/>
    <m/>
    <s v="Master’s degree"/>
    <m/>
    <m/>
    <s v="Other"/>
    <m/>
    <m/>
    <s v="Consulting "/>
    <m/>
    <m/>
    <s v="Manager"/>
    <m/>
    <m/>
    <m/>
    <m/>
    <m/>
    <n v="19"/>
  </r>
  <r>
    <n v="24"/>
    <d v="2020-04-08T15:21:58"/>
    <d v="2020-04-08T15:23:41"/>
    <s v="anonymous"/>
    <m/>
    <m/>
    <m/>
    <m/>
    <s v="No"/>
    <m/>
    <m/>
    <s v="No"/>
    <m/>
    <m/>
    <m/>
    <m/>
    <m/>
    <s v="Desktop;"/>
    <m/>
    <m/>
    <s v="Yes"/>
    <m/>
    <m/>
    <s v="Corporate assets"/>
    <m/>
    <m/>
    <s v="No"/>
    <m/>
    <m/>
    <s v="Password protection;Antivirus software installed;"/>
    <m/>
    <m/>
    <s v="No Access"/>
    <m/>
    <m/>
    <m/>
    <m/>
    <m/>
    <s v="No"/>
    <m/>
    <m/>
    <m/>
    <m/>
    <m/>
    <s v="No"/>
    <m/>
    <m/>
    <x v="5"/>
    <m/>
    <m/>
    <s v="Data loss;"/>
    <m/>
    <m/>
    <m/>
    <m/>
    <m/>
    <m/>
    <m/>
    <s v="Disagree"/>
    <m/>
    <m/>
    <s v="Strongly disagree"/>
    <m/>
    <m/>
    <s v="Strongly disagree"/>
    <m/>
    <m/>
    <s v="Undecided"/>
    <m/>
    <m/>
    <s v="Disagree"/>
    <m/>
    <m/>
    <s v="Undecided"/>
    <m/>
    <m/>
    <s v="Undecided"/>
    <m/>
    <m/>
    <s v="25-34 years old"/>
    <m/>
    <m/>
    <s v="Associate degree"/>
    <m/>
    <m/>
    <s v="Public Sector"/>
    <m/>
    <m/>
    <m/>
    <m/>
    <m/>
    <s v="Other"/>
    <m/>
    <m/>
    <m/>
    <m/>
    <m/>
    <n v="20"/>
  </r>
  <r>
    <n v="25"/>
    <d v="2020-04-08T15:23:47"/>
    <d v="2020-04-08T15:26:13"/>
    <s v="anonymous"/>
    <m/>
    <m/>
    <m/>
    <m/>
    <s v="Yes"/>
    <m/>
    <m/>
    <s v="Yes"/>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x v="6"/>
    <m/>
    <m/>
    <s v="None;"/>
    <m/>
    <m/>
    <m/>
    <m/>
    <m/>
    <m/>
    <m/>
    <s v="Undecided"/>
    <m/>
    <m/>
    <s v="Disagree"/>
    <m/>
    <m/>
    <s v="Undecided"/>
    <m/>
    <m/>
    <s v="Strongly disagree"/>
    <m/>
    <m/>
    <s v="Undecided"/>
    <m/>
    <m/>
    <s v="Agree"/>
    <m/>
    <m/>
    <s v="Undecided"/>
    <m/>
    <m/>
    <s v="55-64 years old"/>
    <m/>
    <m/>
    <s v="Professional degree"/>
    <m/>
    <m/>
    <s v="IT (Information Technology)"/>
    <m/>
    <m/>
    <m/>
    <m/>
    <m/>
    <s v="Other"/>
    <m/>
    <m/>
    <m/>
    <m/>
    <m/>
    <n v="21"/>
  </r>
  <r>
    <n v="25"/>
    <d v="2020-04-08T15:23:47"/>
    <d v="2020-04-08T15:26:13"/>
    <s v="anonymous"/>
    <m/>
    <m/>
    <m/>
    <m/>
    <s v="Yes"/>
    <m/>
    <m/>
    <s v="Yes"/>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x v="7"/>
    <m/>
    <m/>
    <s v="None;"/>
    <m/>
    <m/>
    <m/>
    <m/>
    <m/>
    <m/>
    <m/>
    <s v="Undecided"/>
    <m/>
    <m/>
    <s v="Disagree"/>
    <m/>
    <m/>
    <s v="Undecided"/>
    <m/>
    <m/>
    <s v="Strongly disagree"/>
    <m/>
    <m/>
    <s v="Undecided"/>
    <m/>
    <m/>
    <s v="Agree"/>
    <m/>
    <m/>
    <s v="Undecided"/>
    <m/>
    <m/>
    <s v="55-64 years old"/>
    <m/>
    <m/>
    <s v="Professional degree"/>
    <m/>
    <m/>
    <s v="IT (Information Technology)"/>
    <m/>
    <m/>
    <m/>
    <m/>
    <m/>
    <s v="Other"/>
    <m/>
    <m/>
    <m/>
    <m/>
    <m/>
    <n v="21"/>
  </r>
  <r>
    <n v="25"/>
    <d v="2020-04-08T15:23:47"/>
    <d v="2020-04-08T15:26:13"/>
    <s v="anonymous"/>
    <m/>
    <m/>
    <m/>
    <m/>
    <s v="Yes"/>
    <m/>
    <m/>
    <s v="Yes"/>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x v="8"/>
    <m/>
    <m/>
    <s v="None;"/>
    <m/>
    <m/>
    <m/>
    <m/>
    <m/>
    <m/>
    <m/>
    <s v="Undecided"/>
    <m/>
    <m/>
    <s v="Disagree"/>
    <m/>
    <m/>
    <s v="Undecided"/>
    <m/>
    <m/>
    <s v="Strongly disagree"/>
    <m/>
    <m/>
    <s v="Undecided"/>
    <m/>
    <m/>
    <s v="Agree"/>
    <m/>
    <m/>
    <s v="Undecided"/>
    <m/>
    <m/>
    <s v="55-64 years old"/>
    <m/>
    <m/>
    <s v="Professional degree"/>
    <m/>
    <m/>
    <s v="IT (Information Technology)"/>
    <m/>
    <m/>
    <m/>
    <m/>
    <m/>
    <s v="Other"/>
    <m/>
    <m/>
    <m/>
    <m/>
    <m/>
    <n v="21"/>
  </r>
  <r>
    <n v="25"/>
    <d v="2020-04-08T15:23:47"/>
    <d v="2020-04-08T15:26:13"/>
    <s v="anonymous"/>
    <m/>
    <m/>
    <m/>
    <m/>
    <s v="Yes"/>
    <m/>
    <m/>
    <s v="Yes"/>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x v="9"/>
    <m/>
    <m/>
    <s v="None;"/>
    <m/>
    <m/>
    <m/>
    <m/>
    <m/>
    <m/>
    <m/>
    <s v="Undecided"/>
    <m/>
    <m/>
    <s v="Disagree"/>
    <m/>
    <m/>
    <s v="Undecided"/>
    <m/>
    <m/>
    <s v="Strongly disagree"/>
    <m/>
    <m/>
    <s v="Undecided"/>
    <m/>
    <m/>
    <s v="Agree"/>
    <m/>
    <m/>
    <s v="Undecided"/>
    <m/>
    <m/>
    <s v="55-64 years old"/>
    <m/>
    <m/>
    <s v="Professional degree"/>
    <m/>
    <m/>
    <s v="IT (Information Technology)"/>
    <m/>
    <m/>
    <m/>
    <m/>
    <m/>
    <s v="Other"/>
    <m/>
    <m/>
    <m/>
    <m/>
    <m/>
    <n v="21"/>
  </r>
  <r>
    <n v="25"/>
    <d v="2020-04-08T15:23:47"/>
    <d v="2020-04-08T15:26:13"/>
    <s v="anonymous"/>
    <m/>
    <m/>
    <m/>
    <m/>
    <s v="Yes"/>
    <m/>
    <m/>
    <s v="Yes"/>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x v="3"/>
    <m/>
    <m/>
    <s v="None;"/>
    <m/>
    <m/>
    <m/>
    <m/>
    <m/>
    <m/>
    <m/>
    <s v="Undecided"/>
    <m/>
    <m/>
    <s v="Disagree"/>
    <m/>
    <m/>
    <s v="Undecided"/>
    <m/>
    <m/>
    <s v="Strongly disagree"/>
    <m/>
    <m/>
    <s v="Undecided"/>
    <m/>
    <m/>
    <s v="Agree"/>
    <m/>
    <m/>
    <s v="Undecided"/>
    <m/>
    <m/>
    <s v="55-64 years old"/>
    <m/>
    <m/>
    <s v="Professional degree"/>
    <m/>
    <m/>
    <s v="IT (Information Technology)"/>
    <m/>
    <m/>
    <m/>
    <m/>
    <m/>
    <s v="Other"/>
    <m/>
    <m/>
    <m/>
    <m/>
    <m/>
    <n v="21"/>
  </r>
  <r>
    <n v="25"/>
    <d v="2020-04-08T15:23:47"/>
    <d v="2020-04-08T15:26:13"/>
    <s v="anonymous"/>
    <m/>
    <m/>
    <m/>
    <m/>
    <s v="Yes"/>
    <m/>
    <m/>
    <s v="Yes"/>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x v="10"/>
    <m/>
    <m/>
    <s v="None;"/>
    <m/>
    <m/>
    <m/>
    <m/>
    <m/>
    <m/>
    <m/>
    <s v="Undecided"/>
    <m/>
    <m/>
    <s v="Disagree"/>
    <m/>
    <m/>
    <s v="Undecided"/>
    <m/>
    <m/>
    <s v="Strongly disagree"/>
    <m/>
    <m/>
    <s v="Undecided"/>
    <m/>
    <m/>
    <s v="Agree"/>
    <m/>
    <m/>
    <s v="Undecided"/>
    <m/>
    <m/>
    <s v="55-64 years old"/>
    <m/>
    <m/>
    <s v="Professional degree"/>
    <m/>
    <m/>
    <s v="IT (Information Technology)"/>
    <m/>
    <m/>
    <m/>
    <m/>
    <m/>
    <s v="Other"/>
    <m/>
    <m/>
    <m/>
    <m/>
    <m/>
    <n v="21"/>
  </r>
  <r>
    <n v="25"/>
    <d v="2020-04-08T15:23:47"/>
    <d v="2020-04-08T15:26:13"/>
    <s v="anonymous"/>
    <m/>
    <m/>
    <m/>
    <m/>
    <s v="Yes"/>
    <m/>
    <m/>
    <s v="Yes"/>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x v="4"/>
    <m/>
    <m/>
    <s v="None;"/>
    <m/>
    <m/>
    <m/>
    <m/>
    <m/>
    <m/>
    <m/>
    <s v="Undecided"/>
    <m/>
    <m/>
    <s v="Disagree"/>
    <m/>
    <m/>
    <s v="Undecided"/>
    <m/>
    <m/>
    <s v="Strongly disagree"/>
    <m/>
    <m/>
    <s v="Undecided"/>
    <m/>
    <m/>
    <s v="Agree"/>
    <m/>
    <m/>
    <s v="Undecided"/>
    <m/>
    <m/>
    <s v="55-64 years old"/>
    <m/>
    <m/>
    <s v="Professional degree"/>
    <m/>
    <m/>
    <s v="IT (Information Technology)"/>
    <m/>
    <m/>
    <m/>
    <m/>
    <m/>
    <s v="Other"/>
    <m/>
    <m/>
    <m/>
    <m/>
    <m/>
    <n v="21"/>
  </r>
  <r>
    <n v="26"/>
    <d v="2020-04-08T15:27:03"/>
    <d v="2020-04-08T15:32:12"/>
    <s v="anonymous"/>
    <m/>
    <m/>
    <m/>
    <m/>
    <s v="Yes"/>
    <m/>
    <m/>
    <s v="No"/>
    <m/>
    <m/>
    <m/>
    <m/>
    <m/>
    <s v="Laptop;"/>
    <m/>
    <m/>
    <s v="No"/>
    <m/>
    <m/>
    <s v="Personal assets"/>
    <m/>
    <m/>
    <m/>
    <m/>
    <m/>
    <s v="Password protection;Two-factor authentication;Automatic screen lock;Antivirus software installed;"/>
    <m/>
    <m/>
    <s v="Using 3rd party cloud solutions (e.g. G Cloud, Microsoft 365)"/>
    <m/>
    <m/>
    <m/>
    <m/>
    <m/>
    <s v="No"/>
    <m/>
    <m/>
    <m/>
    <m/>
    <m/>
    <s v="Yes"/>
    <m/>
    <m/>
    <x v="6"/>
    <m/>
    <m/>
    <s v="None;"/>
    <m/>
    <m/>
    <m/>
    <m/>
    <m/>
    <m/>
    <m/>
    <s v="Strongly agree"/>
    <m/>
    <m/>
    <s v="Strongly agree"/>
    <m/>
    <m/>
    <s v="Strongly agree"/>
    <m/>
    <m/>
    <s v="Agree"/>
    <m/>
    <m/>
    <s v="Strongly agree"/>
    <m/>
    <m/>
    <s v="Undecided"/>
    <m/>
    <m/>
    <s v="Agree"/>
    <m/>
    <m/>
    <s v="18-24 years old"/>
    <m/>
    <m/>
    <s v="Bachelor’s degree"/>
    <m/>
    <m/>
    <s v="IT (Information Technology)"/>
    <m/>
    <m/>
    <m/>
    <m/>
    <m/>
    <s v="Researcher"/>
    <m/>
    <m/>
    <m/>
    <m/>
    <m/>
    <n v="22"/>
  </r>
  <r>
    <n v="26"/>
    <d v="2020-04-08T15:27:03"/>
    <d v="2020-04-08T15:32:12"/>
    <s v="anonymous"/>
    <m/>
    <m/>
    <m/>
    <m/>
    <s v="Yes"/>
    <m/>
    <m/>
    <s v="No"/>
    <m/>
    <m/>
    <m/>
    <m/>
    <m/>
    <s v="Laptop;"/>
    <m/>
    <m/>
    <s v="No"/>
    <m/>
    <m/>
    <s v="Personal assets"/>
    <m/>
    <m/>
    <m/>
    <m/>
    <m/>
    <s v="Password protection;Two-factor authentication;Automatic screen lock;Antivirus software installed;"/>
    <m/>
    <m/>
    <s v="Using 3rd party cloud solutions (e.g. G Cloud, Microsoft 365)"/>
    <m/>
    <m/>
    <m/>
    <m/>
    <m/>
    <s v="No"/>
    <m/>
    <m/>
    <m/>
    <m/>
    <m/>
    <s v="Yes"/>
    <m/>
    <m/>
    <x v="7"/>
    <m/>
    <m/>
    <s v="None;"/>
    <m/>
    <m/>
    <m/>
    <m/>
    <m/>
    <m/>
    <m/>
    <s v="Strongly agree"/>
    <m/>
    <m/>
    <s v="Strongly agree"/>
    <m/>
    <m/>
    <s v="Strongly agree"/>
    <m/>
    <m/>
    <s v="Agree"/>
    <m/>
    <m/>
    <s v="Strongly agree"/>
    <m/>
    <m/>
    <s v="Undecided"/>
    <m/>
    <m/>
    <s v="Agree"/>
    <m/>
    <m/>
    <s v="18-24 years old"/>
    <m/>
    <m/>
    <s v="Bachelor’s degree"/>
    <m/>
    <m/>
    <s v="IT (Information Technology)"/>
    <m/>
    <m/>
    <m/>
    <m/>
    <m/>
    <s v="Researcher"/>
    <m/>
    <m/>
    <m/>
    <m/>
    <m/>
    <n v="22"/>
  </r>
  <r>
    <n v="26"/>
    <d v="2020-04-08T15:27:03"/>
    <d v="2020-04-08T15:32:12"/>
    <s v="anonymous"/>
    <m/>
    <m/>
    <m/>
    <m/>
    <s v="Yes"/>
    <m/>
    <m/>
    <s v="No"/>
    <m/>
    <m/>
    <m/>
    <m/>
    <m/>
    <s v="Laptop;"/>
    <m/>
    <m/>
    <s v="No"/>
    <m/>
    <m/>
    <s v="Personal assets"/>
    <m/>
    <m/>
    <m/>
    <m/>
    <m/>
    <s v="Password protection;Two-factor authentication;Automatic screen lock;Antivirus software installed;"/>
    <m/>
    <m/>
    <s v="Using 3rd party cloud solutions (e.g. G Cloud, Microsoft 365)"/>
    <m/>
    <m/>
    <m/>
    <m/>
    <m/>
    <s v="No"/>
    <m/>
    <m/>
    <m/>
    <m/>
    <m/>
    <s v="Yes"/>
    <m/>
    <m/>
    <x v="8"/>
    <m/>
    <m/>
    <s v="None;"/>
    <m/>
    <m/>
    <m/>
    <m/>
    <m/>
    <m/>
    <m/>
    <s v="Strongly agree"/>
    <m/>
    <m/>
    <s v="Strongly agree"/>
    <m/>
    <m/>
    <s v="Strongly agree"/>
    <m/>
    <m/>
    <s v="Agree"/>
    <m/>
    <m/>
    <s v="Strongly agree"/>
    <m/>
    <m/>
    <s v="Undecided"/>
    <m/>
    <m/>
    <s v="Agree"/>
    <m/>
    <m/>
    <s v="18-24 years old"/>
    <m/>
    <m/>
    <s v="Bachelor’s degree"/>
    <m/>
    <m/>
    <s v="IT (Information Technology)"/>
    <m/>
    <m/>
    <m/>
    <m/>
    <m/>
    <s v="Researcher"/>
    <m/>
    <m/>
    <m/>
    <m/>
    <m/>
    <n v="22"/>
  </r>
  <r>
    <n v="26"/>
    <d v="2020-04-08T15:27:03"/>
    <d v="2020-04-08T15:32:12"/>
    <s v="anonymous"/>
    <m/>
    <m/>
    <m/>
    <m/>
    <s v="Yes"/>
    <m/>
    <m/>
    <s v="No"/>
    <m/>
    <m/>
    <m/>
    <m/>
    <m/>
    <s v="Laptop;"/>
    <m/>
    <m/>
    <s v="No"/>
    <m/>
    <m/>
    <s v="Personal assets"/>
    <m/>
    <m/>
    <m/>
    <m/>
    <m/>
    <s v="Password protection;Two-factor authentication;Automatic screen lock;Antivirus software installed;"/>
    <m/>
    <m/>
    <s v="Using 3rd party cloud solutions (e.g. G Cloud, Microsoft 365)"/>
    <m/>
    <m/>
    <m/>
    <m/>
    <m/>
    <s v="No"/>
    <m/>
    <m/>
    <m/>
    <m/>
    <m/>
    <s v="Yes"/>
    <m/>
    <m/>
    <x v="9"/>
    <m/>
    <m/>
    <s v="None;"/>
    <m/>
    <m/>
    <m/>
    <m/>
    <m/>
    <m/>
    <m/>
    <s v="Strongly agree"/>
    <m/>
    <m/>
    <s v="Strongly agree"/>
    <m/>
    <m/>
    <s v="Strongly agree"/>
    <m/>
    <m/>
    <s v="Agree"/>
    <m/>
    <m/>
    <s v="Strongly agree"/>
    <m/>
    <m/>
    <s v="Undecided"/>
    <m/>
    <m/>
    <s v="Agree"/>
    <m/>
    <m/>
    <s v="18-24 years old"/>
    <m/>
    <m/>
    <s v="Bachelor’s degree"/>
    <m/>
    <m/>
    <s v="IT (Information Technology)"/>
    <m/>
    <m/>
    <m/>
    <m/>
    <m/>
    <s v="Researcher"/>
    <m/>
    <m/>
    <m/>
    <m/>
    <m/>
    <n v="22"/>
  </r>
  <r>
    <n v="26"/>
    <d v="2020-04-08T15:27:03"/>
    <d v="2020-04-08T15:32:12"/>
    <s v="anonymous"/>
    <m/>
    <m/>
    <m/>
    <m/>
    <s v="Yes"/>
    <m/>
    <m/>
    <s v="No"/>
    <m/>
    <m/>
    <m/>
    <m/>
    <m/>
    <s v="Laptop;"/>
    <m/>
    <m/>
    <s v="No"/>
    <m/>
    <m/>
    <s v="Personal assets"/>
    <m/>
    <m/>
    <m/>
    <m/>
    <m/>
    <s v="Password protection;Two-factor authentication;Automatic screen lock;Antivirus software installed;"/>
    <m/>
    <m/>
    <s v="Using 3rd party cloud solutions (e.g. G Cloud, Microsoft 365)"/>
    <m/>
    <m/>
    <m/>
    <m/>
    <m/>
    <s v="No"/>
    <m/>
    <m/>
    <m/>
    <m/>
    <m/>
    <s v="Yes"/>
    <m/>
    <m/>
    <x v="3"/>
    <m/>
    <m/>
    <s v="None;"/>
    <m/>
    <m/>
    <m/>
    <m/>
    <m/>
    <m/>
    <m/>
    <s v="Strongly agree"/>
    <m/>
    <m/>
    <s v="Strongly agree"/>
    <m/>
    <m/>
    <s v="Strongly agree"/>
    <m/>
    <m/>
    <s v="Agree"/>
    <m/>
    <m/>
    <s v="Strongly agree"/>
    <m/>
    <m/>
    <s v="Undecided"/>
    <m/>
    <m/>
    <s v="Agree"/>
    <m/>
    <m/>
    <s v="18-24 years old"/>
    <m/>
    <m/>
    <s v="Bachelor’s degree"/>
    <m/>
    <m/>
    <s v="IT (Information Technology)"/>
    <m/>
    <m/>
    <m/>
    <m/>
    <m/>
    <s v="Researcher"/>
    <m/>
    <m/>
    <m/>
    <m/>
    <m/>
    <n v="22"/>
  </r>
  <r>
    <n v="26"/>
    <d v="2020-04-08T15:27:03"/>
    <d v="2020-04-08T15:32:12"/>
    <s v="anonymous"/>
    <m/>
    <m/>
    <m/>
    <m/>
    <s v="Yes"/>
    <m/>
    <m/>
    <s v="No"/>
    <m/>
    <m/>
    <m/>
    <m/>
    <m/>
    <s v="Laptop;"/>
    <m/>
    <m/>
    <s v="No"/>
    <m/>
    <m/>
    <s v="Personal assets"/>
    <m/>
    <m/>
    <m/>
    <m/>
    <m/>
    <s v="Password protection;Two-factor authentication;Automatic screen lock;Antivirus software installed;"/>
    <m/>
    <m/>
    <s v="Using 3rd party cloud solutions (e.g. G Cloud, Microsoft 365)"/>
    <m/>
    <m/>
    <m/>
    <m/>
    <m/>
    <s v="No"/>
    <m/>
    <m/>
    <m/>
    <m/>
    <m/>
    <s v="Yes"/>
    <m/>
    <m/>
    <x v="10"/>
    <m/>
    <m/>
    <s v="None;"/>
    <m/>
    <m/>
    <m/>
    <m/>
    <m/>
    <m/>
    <m/>
    <s v="Strongly agree"/>
    <m/>
    <m/>
    <s v="Strongly agree"/>
    <m/>
    <m/>
    <s v="Strongly agree"/>
    <m/>
    <m/>
    <s v="Agree"/>
    <m/>
    <m/>
    <s v="Strongly agree"/>
    <m/>
    <m/>
    <s v="Undecided"/>
    <m/>
    <m/>
    <s v="Agree"/>
    <m/>
    <m/>
    <s v="18-24 years old"/>
    <m/>
    <m/>
    <s v="Bachelor’s degree"/>
    <m/>
    <m/>
    <s v="IT (Information Technology)"/>
    <m/>
    <m/>
    <m/>
    <m/>
    <m/>
    <s v="Researcher"/>
    <m/>
    <m/>
    <m/>
    <m/>
    <m/>
    <n v="22"/>
  </r>
  <r>
    <n v="26"/>
    <d v="2020-04-08T15:27:03"/>
    <d v="2020-04-08T15:32:12"/>
    <s v="anonymous"/>
    <m/>
    <m/>
    <m/>
    <m/>
    <s v="Yes"/>
    <m/>
    <m/>
    <s v="No"/>
    <m/>
    <m/>
    <m/>
    <m/>
    <m/>
    <s v="Laptop;"/>
    <m/>
    <m/>
    <s v="No"/>
    <m/>
    <m/>
    <s v="Personal assets"/>
    <m/>
    <m/>
    <m/>
    <m/>
    <m/>
    <s v="Password protection;Two-factor authentication;Automatic screen lock;Antivirus software installed;"/>
    <m/>
    <m/>
    <s v="Using 3rd party cloud solutions (e.g. G Cloud, Microsoft 365)"/>
    <m/>
    <m/>
    <m/>
    <m/>
    <m/>
    <s v="No"/>
    <m/>
    <m/>
    <m/>
    <m/>
    <m/>
    <s v="Yes"/>
    <m/>
    <m/>
    <x v="4"/>
    <m/>
    <m/>
    <s v="None;"/>
    <m/>
    <m/>
    <m/>
    <m/>
    <m/>
    <m/>
    <m/>
    <s v="Strongly agree"/>
    <m/>
    <m/>
    <s v="Strongly agree"/>
    <m/>
    <m/>
    <s v="Strongly agree"/>
    <m/>
    <m/>
    <s v="Agree"/>
    <m/>
    <m/>
    <s v="Strongly agree"/>
    <m/>
    <m/>
    <s v="Undecided"/>
    <m/>
    <m/>
    <s v="Agree"/>
    <m/>
    <m/>
    <s v="18-24 years old"/>
    <m/>
    <m/>
    <s v="Bachelor’s degree"/>
    <m/>
    <m/>
    <s v="IT (Information Technology)"/>
    <m/>
    <m/>
    <m/>
    <m/>
    <m/>
    <s v="Researcher"/>
    <m/>
    <m/>
    <m/>
    <m/>
    <m/>
    <n v="22"/>
  </r>
  <r>
    <n v="27"/>
    <d v="2020-04-08T15:32:09"/>
    <d v="2020-04-08T15:35:59"/>
    <s v="anonymous"/>
    <m/>
    <m/>
    <m/>
    <m/>
    <s v="No"/>
    <m/>
    <m/>
    <s v="Yes"/>
    <m/>
    <m/>
    <m/>
    <m/>
    <m/>
    <s v="Laptop;"/>
    <m/>
    <m/>
    <s v="No"/>
    <m/>
    <m/>
    <s v="Corporate assets"/>
    <m/>
    <m/>
    <s v="Yes, partly"/>
    <m/>
    <m/>
    <s v="Two-factor authentication;"/>
    <m/>
    <m/>
    <s v="Using 3rd party cloud solutions (e.g. G Cloud, Microsoft 365)"/>
    <m/>
    <m/>
    <m/>
    <m/>
    <m/>
    <s v="Yes"/>
    <m/>
    <m/>
    <s v="Instructions available to the corporate portal or website;"/>
    <m/>
    <m/>
    <s v="Yes"/>
    <m/>
    <m/>
    <x v="8"/>
    <m/>
    <m/>
    <s v="None;"/>
    <m/>
    <m/>
    <m/>
    <m/>
    <m/>
    <m/>
    <m/>
    <s v="Agree"/>
    <m/>
    <m/>
    <s v="Agree"/>
    <m/>
    <m/>
    <s v="Disagree"/>
    <m/>
    <m/>
    <s v="Agree"/>
    <m/>
    <m/>
    <s v="Disagree"/>
    <m/>
    <m/>
    <s v="Undecided"/>
    <m/>
    <m/>
    <s v="Agree"/>
    <m/>
    <m/>
    <s v="35-44 years old"/>
    <m/>
    <m/>
    <s v="High school graduate, diploma or the equivalent"/>
    <m/>
    <m/>
    <s v="IT (Information Technology)"/>
    <m/>
    <m/>
    <m/>
    <m/>
    <m/>
    <s v="Manager"/>
    <m/>
    <m/>
    <m/>
    <m/>
    <m/>
    <n v="23"/>
  </r>
  <r>
    <n v="27"/>
    <d v="2020-04-08T15:32:09"/>
    <d v="2020-04-08T15:35:59"/>
    <s v="anonymous"/>
    <m/>
    <m/>
    <m/>
    <m/>
    <s v="No"/>
    <m/>
    <m/>
    <s v="Yes"/>
    <m/>
    <m/>
    <m/>
    <m/>
    <m/>
    <s v="Laptop;"/>
    <m/>
    <m/>
    <s v="No"/>
    <m/>
    <m/>
    <s v="Corporate assets"/>
    <m/>
    <m/>
    <s v="Yes, partly"/>
    <m/>
    <m/>
    <s v="Two-factor authentication;"/>
    <m/>
    <m/>
    <s v="Using 3rd party cloud solutions (e.g. G Cloud, Microsoft 365)"/>
    <m/>
    <m/>
    <m/>
    <m/>
    <m/>
    <s v="Yes"/>
    <m/>
    <m/>
    <s v="Instructions available to the corporate portal or website;"/>
    <m/>
    <m/>
    <s v="Yes"/>
    <m/>
    <m/>
    <x v="3"/>
    <m/>
    <m/>
    <s v="None;"/>
    <m/>
    <m/>
    <m/>
    <m/>
    <m/>
    <m/>
    <m/>
    <s v="Agree"/>
    <m/>
    <m/>
    <s v="Agree"/>
    <m/>
    <m/>
    <s v="Disagree"/>
    <m/>
    <m/>
    <s v="Agree"/>
    <m/>
    <m/>
    <s v="Disagree"/>
    <m/>
    <m/>
    <s v="Undecided"/>
    <m/>
    <m/>
    <s v="Agree"/>
    <m/>
    <m/>
    <s v="35-44 years old"/>
    <m/>
    <m/>
    <s v="High school graduate, diploma or the equivalent"/>
    <m/>
    <m/>
    <s v="IT (Information Technology)"/>
    <m/>
    <m/>
    <m/>
    <m/>
    <m/>
    <s v="Manager"/>
    <m/>
    <m/>
    <m/>
    <m/>
    <m/>
    <n v="23"/>
  </r>
  <r>
    <n v="27"/>
    <d v="2020-04-08T15:32:09"/>
    <d v="2020-04-08T15:35:59"/>
    <s v="anonymous"/>
    <m/>
    <m/>
    <m/>
    <m/>
    <s v="No"/>
    <m/>
    <m/>
    <s v="Yes"/>
    <m/>
    <m/>
    <m/>
    <m/>
    <m/>
    <s v="Laptop;"/>
    <m/>
    <m/>
    <s v="No"/>
    <m/>
    <m/>
    <s v="Corporate assets"/>
    <m/>
    <m/>
    <s v="Yes, partly"/>
    <m/>
    <m/>
    <s v="Two-factor authentication;"/>
    <m/>
    <m/>
    <s v="Using 3rd party cloud solutions (e.g. G Cloud, Microsoft 365)"/>
    <m/>
    <m/>
    <m/>
    <m/>
    <m/>
    <s v="Yes"/>
    <m/>
    <m/>
    <s v="Instructions available to the corporate portal or website;"/>
    <m/>
    <m/>
    <s v="Yes"/>
    <m/>
    <m/>
    <x v="10"/>
    <m/>
    <m/>
    <s v="None;"/>
    <m/>
    <m/>
    <m/>
    <m/>
    <m/>
    <m/>
    <m/>
    <s v="Agree"/>
    <m/>
    <m/>
    <s v="Agree"/>
    <m/>
    <m/>
    <s v="Disagree"/>
    <m/>
    <m/>
    <s v="Agree"/>
    <m/>
    <m/>
    <s v="Disagree"/>
    <m/>
    <m/>
    <s v="Undecided"/>
    <m/>
    <m/>
    <s v="Agree"/>
    <m/>
    <m/>
    <s v="35-44 years old"/>
    <m/>
    <m/>
    <s v="High school graduate, diploma or the equivalent"/>
    <m/>
    <m/>
    <s v="IT (Information Technology)"/>
    <m/>
    <m/>
    <m/>
    <m/>
    <m/>
    <s v="Manager"/>
    <m/>
    <m/>
    <m/>
    <m/>
    <m/>
    <n v="23"/>
  </r>
  <r>
    <n v="27"/>
    <d v="2020-04-08T15:32:09"/>
    <d v="2020-04-08T15:35:59"/>
    <s v="anonymous"/>
    <m/>
    <m/>
    <m/>
    <m/>
    <s v="No"/>
    <m/>
    <m/>
    <s v="Yes"/>
    <m/>
    <m/>
    <m/>
    <m/>
    <m/>
    <s v="Laptop;"/>
    <m/>
    <m/>
    <s v="No"/>
    <m/>
    <m/>
    <s v="Corporate assets"/>
    <m/>
    <m/>
    <s v="Yes, partly"/>
    <m/>
    <m/>
    <s v="Two-factor authentication;"/>
    <m/>
    <m/>
    <s v="Using 3rd party cloud solutions (e.g. G Cloud, Microsoft 365)"/>
    <m/>
    <m/>
    <m/>
    <m/>
    <m/>
    <s v="Yes"/>
    <m/>
    <m/>
    <s v="Instructions available to the corporate portal or website;"/>
    <m/>
    <m/>
    <s v="Yes"/>
    <m/>
    <m/>
    <x v="4"/>
    <m/>
    <m/>
    <s v="None;"/>
    <m/>
    <m/>
    <m/>
    <m/>
    <m/>
    <m/>
    <m/>
    <s v="Agree"/>
    <m/>
    <m/>
    <s v="Agree"/>
    <m/>
    <m/>
    <s v="Disagree"/>
    <m/>
    <m/>
    <s v="Agree"/>
    <m/>
    <m/>
    <s v="Disagree"/>
    <m/>
    <m/>
    <s v="Undecided"/>
    <m/>
    <m/>
    <s v="Agree"/>
    <m/>
    <m/>
    <s v="35-44 years old"/>
    <m/>
    <m/>
    <s v="High school graduate, diploma or the equivalent"/>
    <m/>
    <m/>
    <s v="IT (Information Technology)"/>
    <m/>
    <m/>
    <m/>
    <m/>
    <m/>
    <s v="Manager"/>
    <m/>
    <m/>
    <m/>
    <m/>
    <m/>
    <n v="23"/>
  </r>
  <r>
    <n v="28"/>
    <d v="2020-04-08T15:23:50"/>
    <d v="2020-04-08T15:36:03"/>
    <s v="anonymous"/>
    <m/>
    <m/>
    <m/>
    <m/>
    <s v="Yes"/>
    <m/>
    <m/>
    <s v="Yes"/>
    <m/>
    <m/>
    <s v="System access_x000a_Separate work and personal devices_x000a_Secure connections "/>
    <m/>
    <m/>
    <s v="Laptop;Smartphone;"/>
    <m/>
    <m/>
    <s v="No"/>
    <m/>
    <m/>
    <s v="Corporate assets"/>
    <m/>
    <m/>
    <s v="Yes, partly"/>
    <m/>
    <m/>
    <s v="Password protection;Automatic screen lock;Hard disk encryption;Antivirus software installed;Antispam software installed;"/>
    <m/>
    <m/>
    <s v="Direct access"/>
    <m/>
    <m/>
    <m/>
    <m/>
    <m/>
    <s v="No"/>
    <m/>
    <m/>
    <m/>
    <m/>
    <m/>
    <s v="Yes"/>
    <m/>
    <m/>
    <x v="7"/>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n v="24"/>
  </r>
  <r>
    <n v="28"/>
    <d v="2020-04-08T15:23:50"/>
    <d v="2020-04-08T15:36:03"/>
    <s v="anonymous"/>
    <m/>
    <m/>
    <m/>
    <m/>
    <s v="Yes"/>
    <m/>
    <m/>
    <s v="Yes"/>
    <m/>
    <m/>
    <s v="System access_x000a_Separate work and personal devices_x000a_Secure connections "/>
    <m/>
    <m/>
    <s v="Laptop;Smartphone;"/>
    <m/>
    <m/>
    <s v="No"/>
    <m/>
    <m/>
    <s v="Corporate assets"/>
    <m/>
    <m/>
    <s v="Yes, partly"/>
    <m/>
    <m/>
    <s v="Password protection;Automatic screen lock;Hard disk encryption;Antivirus software installed;Antispam software installed;"/>
    <m/>
    <m/>
    <s v="Direct access"/>
    <m/>
    <m/>
    <m/>
    <m/>
    <m/>
    <s v="No"/>
    <m/>
    <m/>
    <m/>
    <m/>
    <m/>
    <s v="Yes"/>
    <m/>
    <m/>
    <x v="8"/>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n v="24"/>
  </r>
  <r>
    <n v="28"/>
    <d v="2020-04-08T15:23:50"/>
    <d v="2020-04-08T15:36:03"/>
    <s v="anonymous"/>
    <m/>
    <m/>
    <m/>
    <m/>
    <s v="Yes"/>
    <m/>
    <m/>
    <s v="Yes"/>
    <m/>
    <m/>
    <s v="System access_x000a_Separate work and personal devices_x000a_Secure connections "/>
    <m/>
    <m/>
    <s v="Laptop;Smartphone;"/>
    <m/>
    <m/>
    <s v="No"/>
    <m/>
    <m/>
    <s v="Corporate assets"/>
    <m/>
    <m/>
    <s v="Yes, partly"/>
    <m/>
    <m/>
    <s v="Password protection;Automatic screen lock;Hard disk encryption;Antivirus software installed;Antispam software installed;"/>
    <m/>
    <m/>
    <s v="Direct access"/>
    <m/>
    <m/>
    <m/>
    <m/>
    <m/>
    <s v="No"/>
    <m/>
    <m/>
    <m/>
    <m/>
    <m/>
    <s v="Yes"/>
    <m/>
    <m/>
    <x v="9"/>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n v="24"/>
  </r>
  <r>
    <n v="28"/>
    <d v="2020-04-08T15:23:50"/>
    <d v="2020-04-08T15:36:03"/>
    <s v="anonymous"/>
    <m/>
    <m/>
    <m/>
    <m/>
    <s v="Yes"/>
    <m/>
    <m/>
    <s v="Yes"/>
    <m/>
    <m/>
    <s v="System access_x000a_Separate work and personal devices_x000a_Secure connections "/>
    <m/>
    <m/>
    <s v="Laptop;Smartphone;"/>
    <m/>
    <m/>
    <s v="No"/>
    <m/>
    <m/>
    <s v="Corporate assets"/>
    <m/>
    <m/>
    <s v="Yes, partly"/>
    <m/>
    <m/>
    <s v="Password protection;Automatic screen lock;Hard disk encryption;Antivirus software installed;Antispam software installed;"/>
    <m/>
    <m/>
    <s v="Direct access"/>
    <m/>
    <m/>
    <m/>
    <m/>
    <m/>
    <s v="No"/>
    <m/>
    <m/>
    <m/>
    <m/>
    <m/>
    <s v="Yes"/>
    <m/>
    <m/>
    <x v="3"/>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n v="24"/>
  </r>
  <r>
    <n v="28"/>
    <d v="2020-04-08T15:23:50"/>
    <d v="2020-04-08T15:36:03"/>
    <s v="anonymous"/>
    <m/>
    <m/>
    <m/>
    <m/>
    <s v="Yes"/>
    <m/>
    <m/>
    <s v="Yes"/>
    <m/>
    <m/>
    <s v="System access_x000a_Separate work and personal devices_x000a_Secure connections "/>
    <m/>
    <m/>
    <s v="Laptop;Smartphone;"/>
    <m/>
    <m/>
    <s v="No"/>
    <m/>
    <m/>
    <s v="Corporate assets"/>
    <m/>
    <m/>
    <s v="Yes, partly"/>
    <m/>
    <m/>
    <s v="Password protection;Automatic screen lock;Hard disk encryption;Antivirus software installed;Antispam software installed;"/>
    <m/>
    <m/>
    <s v="Direct access"/>
    <m/>
    <m/>
    <m/>
    <m/>
    <m/>
    <s v="No"/>
    <m/>
    <m/>
    <m/>
    <m/>
    <m/>
    <s v="Yes"/>
    <m/>
    <m/>
    <x v="10"/>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n v="24"/>
  </r>
  <r>
    <n v="28"/>
    <d v="2020-04-08T15:23:50"/>
    <d v="2020-04-08T15:36:03"/>
    <s v="anonymous"/>
    <m/>
    <m/>
    <m/>
    <m/>
    <s v="Yes"/>
    <m/>
    <m/>
    <s v="Yes"/>
    <m/>
    <m/>
    <s v="System access_x000a_Separate work and personal devices_x000a_Secure connections "/>
    <m/>
    <m/>
    <s v="Laptop;Smartphone;"/>
    <m/>
    <m/>
    <s v="No"/>
    <m/>
    <m/>
    <s v="Corporate assets"/>
    <m/>
    <m/>
    <s v="Yes, partly"/>
    <m/>
    <m/>
    <s v="Password protection;Automatic screen lock;Hard disk encryption;Antivirus software installed;Antispam software installed;"/>
    <m/>
    <m/>
    <s v="Direct access"/>
    <m/>
    <m/>
    <m/>
    <m/>
    <m/>
    <s v="No"/>
    <m/>
    <m/>
    <m/>
    <m/>
    <m/>
    <s v="Yes"/>
    <m/>
    <m/>
    <x v="4"/>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n v="24"/>
  </r>
  <r>
    <n v="29"/>
    <d v="2020-04-08T15:33:39"/>
    <d v="2020-04-08T15:38:52"/>
    <s v="anonymous"/>
    <m/>
    <m/>
    <m/>
    <m/>
    <s v="Yes"/>
    <m/>
    <m/>
    <s v="Yes"/>
    <m/>
    <m/>
    <s v="Use always VPN connection, be careful against phishing emails and do not provide credentials"/>
    <m/>
    <m/>
    <s v="Laptop;Smartphone;"/>
    <m/>
    <m/>
    <s v="No"/>
    <m/>
    <m/>
    <s v="Personal assets"/>
    <m/>
    <m/>
    <m/>
    <m/>
    <m/>
    <s v="Password protection;Automatic screen lock;Antivirus software installed;Antispam software installed;"/>
    <m/>
    <m/>
    <s v="Using VPN "/>
    <m/>
    <m/>
    <m/>
    <m/>
    <m/>
    <s v="No"/>
    <m/>
    <m/>
    <m/>
    <m/>
    <m/>
    <s v="Yes"/>
    <m/>
    <m/>
    <x v="10"/>
    <m/>
    <m/>
    <s v="Phishing;"/>
    <m/>
    <m/>
    <m/>
    <m/>
    <m/>
    <m/>
    <m/>
    <s v="Disagree"/>
    <m/>
    <m/>
    <s v="Undecided"/>
    <m/>
    <m/>
    <s v="Agree"/>
    <m/>
    <m/>
    <s v="Strongly agree"/>
    <m/>
    <m/>
    <s v="Strongly agree"/>
    <m/>
    <m/>
    <s v="Agree"/>
    <m/>
    <m/>
    <s v="Strongly agree"/>
    <m/>
    <m/>
    <s v="25-34 years old"/>
    <m/>
    <m/>
    <s v="Doctorate degree"/>
    <m/>
    <m/>
    <s v="IT (Information Technology)"/>
    <m/>
    <m/>
    <m/>
    <m/>
    <m/>
    <s v="Researcher"/>
    <m/>
    <m/>
    <m/>
    <m/>
    <m/>
    <n v="25"/>
  </r>
  <r>
    <n v="29"/>
    <d v="2020-04-08T15:33:39"/>
    <d v="2020-04-08T15:38:52"/>
    <s v="anonymous"/>
    <m/>
    <m/>
    <m/>
    <m/>
    <s v="Yes"/>
    <m/>
    <m/>
    <s v="Yes"/>
    <m/>
    <m/>
    <s v="Use always VPN connection, be careful against phishing emails and do not provide credentials"/>
    <m/>
    <m/>
    <s v="Laptop;Smartphone;"/>
    <m/>
    <m/>
    <s v="No"/>
    <m/>
    <m/>
    <s v="Personal assets"/>
    <m/>
    <m/>
    <m/>
    <m/>
    <m/>
    <s v="Password protection;Automatic screen lock;Antivirus software installed;Antispam software installed;"/>
    <m/>
    <m/>
    <s v="Using VPN "/>
    <m/>
    <m/>
    <m/>
    <m/>
    <m/>
    <s v="No"/>
    <m/>
    <m/>
    <m/>
    <m/>
    <m/>
    <s v="Yes"/>
    <m/>
    <m/>
    <x v="4"/>
    <m/>
    <m/>
    <s v="Phishing;"/>
    <m/>
    <m/>
    <m/>
    <m/>
    <m/>
    <m/>
    <m/>
    <s v="Disagree"/>
    <m/>
    <m/>
    <s v="Undecided"/>
    <m/>
    <m/>
    <s v="Agree"/>
    <m/>
    <m/>
    <s v="Strongly agree"/>
    <m/>
    <m/>
    <s v="Strongly agree"/>
    <m/>
    <m/>
    <s v="Agree"/>
    <m/>
    <m/>
    <s v="Strongly agree"/>
    <m/>
    <m/>
    <s v="25-34 years old"/>
    <m/>
    <m/>
    <s v="Doctorate degree"/>
    <m/>
    <m/>
    <s v="IT (Information Technology)"/>
    <m/>
    <m/>
    <m/>
    <m/>
    <m/>
    <s v="Researcher"/>
    <m/>
    <m/>
    <m/>
    <m/>
    <m/>
    <n v="25"/>
  </r>
  <r>
    <n v="30"/>
    <d v="2020-04-08T15:36:47"/>
    <d v="2020-04-08T15:39:26"/>
    <s v="anonymous"/>
    <m/>
    <m/>
    <m/>
    <m/>
    <s v="Yes"/>
    <m/>
    <m/>
    <s v="No"/>
    <m/>
    <m/>
    <m/>
    <m/>
    <m/>
    <s v="Laptop;"/>
    <m/>
    <m/>
    <s v="No"/>
    <m/>
    <m/>
    <s v="Corporate assets"/>
    <m/>
    <m/>
    <s v="No"/>
    <m/>
    <m/>
    <s v="Password protection;Automatic screen lock;Hard disk encryption;Antivirus software installed;"/>
    <m/>
    <m/>
    <s v="Using VPN "/>
    <m/>
    <m/>
    <m/>
    <m/>
    <m/>
    <s v="No"/>
    <m/>
    <m/>
    <m/>
    <m/>
    <m/>
    <s v="Yes"/>
    <m/>
    <m/>
    <x v="6"/>
    <m/>
    <m/>
    <s v="None;"/>
    <m/>
    <m/>
    <m/>
    <m/>
    <m/>
    <m/>
    <m/>
    <s v="Disagree"/>
    <m/>
    <m/>
    <s v="Agree"/>
    <m/>
    <m/>
    <s v="Agree"/>
    <m/>
    <m/>
    <s v="Strongly agree"/>
    <m/>
    <m/>
    <s v="Strongly agree"/>
    <m/>
    <m/>
    <s v="Strongly agree"/>
    <m/>
    <m/>
    <s v="Strongly agree"/>
    <m/>
    <m/>
    <s v="25-34 years old"/>
    <m/>
    <m/>
    <s v="Master’s degree"/>
    <m/>
    <m/>
    <s v="Education &amp; Research"/>
    <m/>
    <m/>
    <m/>
    <m/>
    <m/>
    <s v="Researcher"/>
    <m/>
    <m/>
    <m/>
    <m/>
    <m/>
    <n v="26"/>
  </r>
  <r>
    <n v="30"/>
    <d v="2020-04-08T15:36:47"/>
    <d v="2020-04-08T15:39:26"/>
    <s v="anonymous"/>
    <m/>
    <m/>
    <m/>
    <m/>
    <s v="Yes"/>
    <m/>
    <m/>
    <s v="No"/>
    <m/>
    <m/>
    <m/>
    <m/>
    <m/>
    <s v="Laptop;"/>
    <m/>
    <m/>
    <s v="No"/>
    <m/>
    <m/>
    <s v="Corporate assets"/>
    <m/>
    <m/>
    <s v="No"/>
    <m/>
    <m/>
    <s v="Password protection;Automatic screen lock;Hard disk encryption;Antivirus software installed;"/>
    <m/>
    <m/>
    <s v="Using VPN "/>
    <m/>
    <m/>
    <m/>
    <m/>
    <m/>
    <s v="No"/>
    <m/>
    <m/>
    <m/>
    <m/>
    <m/>
    <s v="Yes"/>
    <m/>
    <m/>
    <x v="7"/>
    <m/>
    <m/>
    <s v="None;"/>
    <m/>
    <m/>
    <m/>
    <m/>
    <m/>
    <m/>
    <m/>
    <s v="Disagree"/>
    <m/>
    <m/>
    <s v="Agree"/>
    <m/>
    <m/>
    <s v="Agree"/>
    <m/>
    <m/>
    <s v="Strongly agree"/>
    <m/>
    <m/>
    <s v="Strongly agree"/>
    <m/>
    <m/>
    <s v="Strongly agree"/>
    <m/>
    <m/>
    <s v="Strongly agree"/>
    <m/>
    <m/>
    <s v="25-34 years old"/>
    <m/>
    <m/>
    <s v="Master’s degree"/>
    <m/>
    <m/>
    <s v="Education &amp; Research"/>
    <m/>
    <m/>
    <m/>
    <m/>
    <m/>
    <s v="Researcher"/>
    <m/>
    <m/>
    <m/>
    <m/>
    <m/>
    <n v="26"/>
  </r>
  <r>
    <n v="30"/>
    <d v="2020-04-08T15:36:47"/>
    <d v="2020-04-08T15:39:26"/>
    <s v="anonymous"/>
    <m/>
    <m/>
    <m/>
    <m/>
    <s v="Yes"/>
    <m/>
    <m/>
    <s v="No"/>
    <m/>
    <m/>
    <m/>
    <m/>
    <m/>
    <s v="Laptop;"/>
    <m/>
    <m/>
    <s v="No"/>
    <m/>
    <m/>
    <s v="Corporate assets"/>
    <m/>
    <m/>
    <s v="No"/>
    <m/>
    <m/>
    <s v="Password protection;Automatic screen lock;Hard disk encryption;Antivirus software installed;"/>
    <m/>
    <m/>
    <s v="Using VPN "/>
    <m/>
    <m/>
    <m/>
    <m/>
    <m/>
    <s v="No"/>
    <m/>
    <m/>
    <m/>
    <m/>
    <m/>
    <s v="Yes"/>
    <m/>
    <m/>
    <x v="8"/>
    <m/>
    <m/>
    <s v="None;"/>
    <m/>
    <m/>
    <m/>
    <m/>
    <m/>
    <m/>
    <m/>
    <s v="Disagree"/>
    <m/>
    <m/>
    <s v="Agree"/>
    <m/>
    <m/>
    <s v="Agree"/>
    <m/>
    <m/>
    <s v="Strongly agree"/>
    <m/>
    <m/>
    <s v="Strongly agree"/>
    <m/>
    <m/>
    <s v="Strongly agree"/>
    <m/>
    <m/>
    <s v="Strongly agree"/>
    <m/>
    <m/>
    <s v="25-34 years old"/>
    <m/>
    <m/>
    <s v="Master’s degree"/>
    <m/>
    <m/>
    <s v="Education &amp; Research"/>
    <m/>
    <m/>
    <m/>
    <m/>
    <m/>
    <s v="Researcher"/>
    <m/>
    <m/>
    <m/>
    <m/>
    <m/>
    <n v="26"/>
  </r>
  <r>
    <n v="30"/>
    <d v="2020-04-08T15:36:47"/>
    <d v="2020-04-08T15:39:26"/>
    <s v="anonymous"/>
    <m/>
    <m/>
    <m/>
    <m/>
    <s v="Yes"/>
    <m/>
    <m/>
    <s v="No"/>
    <m/>
    <m/>
    <m/>
    <m/>
    <m/>
    <s v="Laptop;"/>
    <m/>
    <m/>
    <s v="No"/>
    <m/>
    <m/>
    <s v="Corporate assets"/>
    <m/>
    <m/>
    <s v="No"/>
    <m/>
    <m/>
    <s v="Password protection;Automatic screen lock;Hard disk encryption;Antivirus software installed;"/>
    <m/>
    <m/>
    <s v="Using VPN "/>
    <m/>
    <m/>
    <m/>
    <m/>
    <m/>
    <s v="No"/>
    <m/>
    <m/>
    <m/>
    <m/>
    <m/>
    <s v="Yes"/>
    <m/>
    <m/>
    <x v="3"/>
    <m/>
    <m/>
    <s v="None;"/>
    <m/>
    <m/>
    <m/>
    <m/>
    <m/>
    <m/>
    <m/>
    <s v="Disagree"/>
    <m/>
    <m/>
    <s v="Agree"/>
    <m/>
    <m/>
    <s v="Agree"/>
    <m/>
    <m/>
    <s v="Strongly agree"/>
    <m/>
    <m/>
    <s v="Strongly agree"/>
    <m/>
    <m/>
    <s v="Strongly agree"/>
    <m/>
    <m/>
    <s v="Strongly agree"/>
    <m/>
    <m/>
    <s v="25-34 years old"/>
    <m/>
    <m/>
    <s v="Master’s degree"/>
    <m/>
    <m/>
    <s v="Education &amp; Research"/>
    <m/>
    <m/>
    <m/>
    <m/>
    <m/>
    <s v="Researcher"/>
    <m/>
    <m/>
    <m/>
    <m/>
    <m/>
    <n v="26"/>
  </r>
  <r>
    <n v="30"/>
    <d v="2020-04-08T15:36:47"/>
    <d v="2020-04-08T15:39:26"/>
    <s v="anonymous"/>
    <m/>
    <m/>
    <m/>
    <m/>
    <s v="Yes"/>
    <m/>
    <m/>
    <s v="No"/>
    <m/>
    <m/>
    <m/>
    <m/>
    <m/>
    <s v="Laptop;"/>
    <m/>
    <m/>
    <s v="No"/>
    <m/>
    <m/>
    <s v="Corporate assets"/>
    <m/>
    <m/>
    <s v="No"/>
    <m/>
    <m/>
    <s v="Password protection;Automatic screen lock;Hard disk encryption;Antivirus software installed;"/>
    <m/>
    <m/>
    <s v="Using VPN "/>
    <m/>
    <m/>
    <m/>
    <m/>
    <m/>
    <s v="No"/>
    <m/>
    <m/>
    <m/>
    <m/>
    <m/>
    <s v="Yes"/>
    <m/>
    <m/>
    <x v="10"/>
    <m/>
    <m/>
    <s v="None;"/>
    <m/>
    <m/>
    <m/>
    <m/>
    <m/>
    <m/>
    <m/>
    <s v="Disagree"/>
    <m/>
    <m/>
    <s v="Agree"/>
    <m/>
    <m/>
    <s v="Agree"/>
    <m/>
    <m/>
    <s v="Strongly agree"/>
    <m/>
    <m/>
    <s v="Strongly agree"/>
    <m/>
    <m/>
    <s v="Strongly agree"/>
    <m/>
    <m/>
    <s v="Strongly agree"/>
    <m/>
    <m/>
    <s v="25-34 years old"/>
    <m/>
    <m/>
    <s v="Master’s degree"/>
    <m/>
    <m/>
    <s v="Education &amp; Research"/>
    <m/>
    <m/>
    <m/>
    <m/>
    <m/>
    <s v="Researcher"/>
    <m/>
    <m/>
    <m/>
    <m/>
    <m/>
    <n v="26"/>
  </r>
  <r>
    <n v="30"/>
    <d v="2020-04-08T15:36:47"/>
    <d v="2020-04-08T15:39:26"/>
    <s v="anonymous"/>
    <m/>
    <m/>
    <m/>
    <m/>
    <s v="Yes"/>
    <m/>
    <m/>
    <s v="No"/>
    <m/>
    <m/>
    <m/>
    <m/>
    <m/>
    <s v="Laptop;"/>
    <m/>
    <m/>
    <s v="No"/>
    <m/>
    <m/>
    <s v="Corporate assets"/>
    <m/>
    <m/>
    <s v="No"/>
    <m/>
    <m/>
    <s v="Password protection;Automatic screen lock;Hard disk encryption;Antivirus software installed;"/>
    <m/>
    <m/>
    <s v="Using VPN "/>
    <m/>
    <m/>
    <m/>
    <m/>
    <m/>
    <s v="No"/>
    <m/>
    <m/>
    <m/>
    <m/>
    <m/>
    <s v="Yes"/>
    <m/>
    <m/>
    <x v="4"/>
    <m/>
    <m/>
    <s v="None;"/>
    <m/>
    <m/>
    <m/>
    <m/>
    <m/>
    <m/>
    <m/>
    <s v="Disagree"/>
    <m/>
    <m/>
    <s v="Agree"/>
    <m/>
    <m/>
    <s v="Agree"/>
    <m/>
    <m/>
    <s v="Strongly agree"/>
    <m/>
    <m/>
    <s v="Strongly agree"/>
    <m/>
    <m/>
    <s v="Strongly agree"/>
    <m/>
    <m/>
    <s v="Strongly agree"/>
    <m/>
    <m/>
    <s v="25-34 years old"/>
    <m/>
    <m/>
    <s v="Master’s degree"/>
    <m/>
    <m/>
    <s v="Education &amp; Research"/>
    <m/>
    <m/>
    <m/>
    <m/>
    <m/>
    <s v="Researcher"/>
    <m/>
    <m/>
    <m/>
    <m/>
    <m/>
    <n v="26"/>
  </r>
  <r>
    <n v="31"/>
    <d v="2020-04-08T15:44:55"/>
    <d v="2020-04-08T15:47:15"/>
    <s v="anonymous"/>
    <m/>
    <m/>
    <m/>
    <m/>
    <s v="Yes"/>
    <m/>
    <m/>
    <s v="No"/>
    <m/>
    <m/>
    <m/>
    <m/>
    <m/>
    <s v="Laptop;Tablet;Smartphone;"/>
    <m/>
    <m/>
    <s v="Yes"/>
    <m/>
    <m/>
    <s v="Personal assets"/>
    <m/>
    <m/>
    <m/>
    <m/>
    <m/>
    <s v="Password protection;Automatic screen lock;"/>
    <m/>
    <m/>
    <s v="Using 3rd party cloud solutions (e.g. G Cloud, Microsoft 365)"/>
    <m/>
    <m/>
    <m/>
    <m/>
    <m/>
    <s v="Yes"/>
    <m/>
    <m/>
    <s v="Nothing of the above;"/>
    <m/>
    <m/>
    <s v="No"/>
    <m/>
    <m/>
    <x v="5"/>
    <m/>
    <m/>
    <s v="None;"/>
    <m/>
    <m/>
    <m/>
    <m/>
    <m/>
    <m/>
    <m/>
    <s v="Disagree"/>
    <m/>
    <m/>
    <s v="Disagree"/>
    <m/>
    <m/>
    <s v="Disagree"/>
    <m/>
    <m/>
    <s v="Undecided"/>
    <m/>
    <m/>
    <s v="Disagree"/>
    <m/>
    <m/>
    <s v="Agree"/>
    <m/>
    <m/>
    <s v="Agree"/>
    <m/>
    <m/>
    <s v="45-54 years old"/>
    <m/>
    <m/>
    <s v="Master’s degree"/>
    <m/>
    <m/>
    <s v="Other"/>
    <m/>
    <m/>
    <s v="Association "/>
    <m/>
    <m/>
    <s v="Manager"/>
    <m/>
    <m/>
    <m/>
    <m/>
    <m/>
    <n v="27"/>
  </r>
  <r>
    <n v="32"/>
    <d v="2020-04-08T15:44:18"/>
    <d v="2020-04-08T15:49:19"/>
    <s v="anonymous"/>
    <m/>
    <m/>
    <m/>
    <m/>
    <s v="Yes"/>
    <m/>
    <m/>
    <s v="Yes"/>
    <m/>
    <m/>
    <s v="Don't use private devices, data protection rules also apply at home."/>
    <m/>
    <m/>
    <s v="Laptop;"/>
    <m/>
    <m/>
    <s v="No"/>
    <m/>
    <m/>
    <s v="Corporate assets"/>
    <m/>
    <m/>
    <s v="No"/>
    <m/>
    <m/>
    <s v="Password protection;Automatic screen lock;Hard disk encryption;"/>
    <m/>
    <m/>
    <s v="Other"/>
    <m/>
    <m/>
    <s v="remote desktop"/>
    <m/>
    <m/>
    <s v="Yes"/>
    <m/>
    <m/>
    <s v="Nothing of the above;"/>
    <m/>
    <m/>
    <s v="Yes"/>
    <m/>
    <m/>
    <x v="8"/>
    <m/>
    <m/>
    <s v="Phishing;"/>
    <m/>
    <m/>
    <s v="People trying to force me to use Zoom."/>
    <m/>
    <m/>
    <m/>
    <m/>
    <s v="Strongly agree"/>
    <m/>
    <m/>
    <s v="Undecided"/>
    <m/>
    <m/>
    <s v="Disagree"/>
    <m/>
    <m/>
    <s v="Disagree"/>
    <m/>
    <m/>
    <s v="Strongly disagree"/>
    <m/>
    <m/>
    <s v="Agree"/>
    <m/>
    <m/>
    <s v="Undecided"/>
    <m/>
    <m/>
    <s v="35-44 years old"/>
    <m/>
    <m/>
    <s v="High school graduate, diploma or the equivalent"/>
    <m/>
    <m/>
    <s v="Education &amp; Research"/>
    <m/>
    <m/>
    <m/>
    <m/>
    <m/>
    <s v="Researcher"/>
    <m/>
    <m/>
    <m/>
    <m/>
    <m/>
    <n v="28"/>
  </r>
  <r>
    <n v="32"/>
    <d v="2020-04-08T15:44:18"/>
    <d v="2020-04-08T15:49:19"/>
    <s v="anonymous"/>
    <m/>
    <m/>
    <m/>
    <m/>
    <s v="Yes"/>
    <m/>
    <m/>
    <s v="Yes"/>
    <m/>
    <m/>
    <s v="Don't use private devices, data protection rules also apply at home."/>
    <m/>
    <m/>
    <s v="Laptop;"/>
    <m/>
    <m/>
    <s v="No"/>
    <m/>
    <m/>
    <s v="Corporate assets"/>
    <m/>
    <m/>
    <s v="No"/>
    <m/>
    <m/>
    <s v="Password protection;Automatic screen lock;Hard disk encryption;"/>
    <m/>
    <m/>
    <s v="Other"/>
    <m/>
    <m/>
    <s v="remote desktop"/>
    <m/>
    <m/>
    <s v="Yes"/>
    <m/>
    <m/>
    <s v="Nothing of the above;"/>
    <m/>
    <m/>
    <s v="Yes"/>
    <m/>
    <m/>
    <x v="10"/>
    <m/>
    <m/>
    <s v="Phishing;"/>
    <m/>
    <m/>
    <s v="People trying to force me to use Zoom."/>
    <m/>
    <m/>
    <m/>
    <m/>
    <s v="Strongly agree"/>
    <m/>
    <m/>
    <s v="Undecided"/>
    <m/>
    <m/>
    <s v="Disagree"/>
    <m/>
    <m/>
    <s v="Disagree"/>
    <m/>
    <m/>
    <s v="Strongly disagree"/>
    <m/>
    <m/>
    <s v="Agree"/>
    <m/>
    <m/>
    <s v="Undecided"/>
    <m/>
    <m/>
    <s v="35-44 years old"/>
    <m/>
    <m/>
    <s v="High school graduate, diploma or the equivalent"/>
    <m/>
    <m/>
    <s v="Education &amp; Research"/>
    <m/>
    <m/>
    <m/>
    <m/>
    <m/>
    <s v="Researcher"/>
    <m/>
    <m/>
    <m/>
    <m/>
    <m/>
    <n v="28"/>
  </r>
  <r>
    <n v="32"/>
    <d v="2020-04-08T15:44:18"/>
    <d v="2020-04-08T15:49:19"/>
    <s v="anonymous"/>
    <m/>
    <m/>
    <m/>
    <m/>
    <s v="Yes"/>
    <m/>
    <m/>
    <s v="Yes"/>
    <m/>
    <m/>
    <s v="Don't use private devices, data protection rules also apply at home."/>
    <m/>
    <m/>
    <s v="Laptop;"/>
    <m/>
    <m/>
    <s v="No"/>
    <m/>
    <m/>
    <s v="Corporate assets"/>
    <m/>
    <m/>
    <s v="No"/>
    <m/>
    <m/>
    <s v="Password protection;Automatic screen lock;Hard disk encryption;"/>
    <m/>
    <m/>
    <s v="Other"/>
    <m/>
    <m/>
    <s v="remote desktop"/>
    <m/>
    <m/>
    <s v="Yes"/>
    <m/>
    <m/>
    <s v="Nothing of the above;"/>
    <m/>
    <m/>
    <s v="Yes"/>
    <m/>
    <m/>
    <x v="4"/>
    <m/>
    <m/>
    <s v="Phishing;"/>
    <m/>
    <m/>
    <s v="People trying to force me to use Zoom."/>
    <m/>
    <m/>
    <m/>
    <m/>
    <s v="Strongly agree"/>
    <m/>
    <m/>
    <s v="Undecided"/>
    <m/>
    <m/>
    <s v="Disagree"/>
    <m/>
    <m/>
    <s v="Disagree"/>
    <m/>
    <m/>
    <s v="Strongly disagree"/>
    <m/>
    <m/>
    <s v="Agree"/>
    <m/>
    <m/>
    <s v="Undecided"/>
    <m/>
    <m/>
    <s v="35-44 years old"/>
    <m/>
    <m/>
    <s v="High school graduate, diploma or the equivalent"/>
    <m/>
    <m/>
    <s v="Education &amp; Research"/>
    <m/>
    <m/>
    <m/>
    <m/>
    <m/>
    <s v="Researcher"/>
    <m/>
    <m/>
    <m/>
    <m/>
    <m/>
    <n v="28"/>
  </r>
  <r>
    <n v="33"/>
    <d v="2020-04-08T15:55:38"/>
    <d v="2020-04-08T15:59:35"/>
    <s v="anonymous"/>
    <m/>
    <m/>
    <m/>
    <m/>
    <s v="Yes"/>
    <m/>
    <m/>
    <s v="Yes"/>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x v="6"/>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n v="29"/>
  </r>
  <r>
    <n v="33"/>
    <d v="2020-04-08T15:55:38"/>
    <d v="2020-04-08T15:59:35"/>
    <s v="anonymous"/>
    <m/>
    <m/>
    <m/>
    <m/>
    <s v="Yes"/>
    <m/>
    <m/>
    <s v="Yes"/>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x v="7"/>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n v="29"/>
  </r>
  <r>
    <n v="33"/>
    <d v="2020-04-08T15:55:38"/>
    <d v="2020-04-08T15:59:35"/>
    <s v="anonymous"/>
    <m/>
    <m/>
    <m/>
    <m/>
    <s v="Yes"/>
    <m/>
    <m/>
    <s v="Yes"/>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x v="8"/>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n v="29"/>
  </r>
  <r>
    <n v="33"/>
    <d v="2020-04-08T15:55:38"/>
    <d v="2020-04-08T15:59:35"/>
    <s v="anonymous"/>
    <m/>
    <m/>
    <m/>
    <m/>
    <s v="Yes"/>
    <m/>
    <m/>
    <s v="Yes"/>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x v="9"/>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n v="29"/>
  </r>
  <r>
    <n v="33"/>
    <d v="2020-04-08T15:55:38"/>
    <d v="2020-04-08T15:59:35"/>
    <s v="anonymous"/>
    <m/>
    <m/>
    <m/>
    <m/>
    <s v="Yes"/>
    <m/>
    <m/>
    <s v="Yes"/>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x v="3"/>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n v="29"/>
  </r>
  <r>
    <n v="33"/>
    <d v="2020-04-08T15:55:38"/>
    <d v="2020-04-08T15:59:35"/>
    <s v="anonymous"/>
    <m/>
    <m/>
    <m/>
    <m/>
    <s v="Yes"/>
    <m/>
    <m/>
    <s v="Yes"/>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x v="10"/>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n v="29"/>
  </r>
  <r>
    <n v="33"/>
    <d v="2020-04-08T15:55:38"/>
    <d v="2020-04-08T15:59:35"/>
    <s v="anonymous"/>
    <m/>
    <m/>
    <m/>
    <m/>
    <s v="Yes"/>
    <m/>
    <m/>
    <s v="Yes"/>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x v="4"/>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n v="29"/>
  </r>
  <r>
    <n v="34"/>
    <d v="2020-04-08T16:06:09"/>
    <d v="2020-04-08T16:08:13"/>
    <s v="anonymous"/>
    <m/>
    <m/>
    <m/>
    <m/>
    <s v="Yes"/>
    <m/>
    <m/>
    <s v="No"/>
    <m/>
    <m/>
    <m/>
    <m/>
    <m/>
    <s v="Laptop;"/>
    <m/>
    <m/>
    <s v="No"/>
    <m/>
    <m/>
    <s v="Corporate assets"/>
    <m/>
    <m/>
    <s v="Yes, partly"/>
    <m/>
    <m/>
    <s v="Password protection;"/>
    <m/>
    <m/>
    <s v="Using VPN "/>
    <m/>
    <m/>
    <m/>
    <m/>
    <m/>
    <s v="No"/>
    <m/>
    <m/>
    <m/>
    <m/>
    <m/>
    <s v="Yes"/>
    <m/>
    <m/>
    <x v="6"/>
    <m/>
    <m/>
    <s v="None;"/>
    <m/>
    <m/>
    <m/>
    <m/>
    <m/>
    <m/>
    <m/>
    <s v="Strongly agree"/>
    <m/>
    <m/>
    <s v="Strongly agree"/>
    <m/>
    <m/>
    <s v="Agree"/>
    <m/>
    <m/>
    <s v="Agree"/>
    <m/>
    <m/>
    <s v="Agree"/>
    <m/>
    <m/>
    <s v="Agree"/>
    <m/>
    <m/>
    <s v="Agree"/>
    <m/>
    <m/>
    <s v="35-44 years old"/>
    <m/>
    <m/>
    <s v="Doctorate degree"/>
    <m/>
    <m/>
    <s v="Education &amp; Research"/>
    <m/>
    <m/>
    <m/>
    <m/>
    <m/>
    <s v="Manager"/>
    <m/>
    <m/>
    <m/>
    <m/>
    <m/>
    <n v="30"/>
  </r>
  <r>
    <n v="34"/>
    <d v="2020-04-08T16:06:09"/>
    <d v="2020-04-08T16:08:13"/>
    <s v="anonymous"/>
    <m/>
    <m/>
    <m/>
    <m/>
    <s v="Yes"/>
    <m/>
    <m/>
    <s v="No"/>
    <m/>
    <m/>
    <m/>
    <m/>
    <m/>
    <s v="Laptop;"/>
    <m/>
    <m/>
    <s v="No"/>
    <m/>
    <m/>
    <s v="Corporate assets"/>
    <m/>
    <m/>
    <s v="Yes, partly"/>
    <m/>
    <m/>
    <s v="Password protection;"/>
    <m/>
    <m/>
    <s v="Using VPN "/>
    <m/>
    <m/>
    <m/>
    <m/>
    <m/>
    <s v="No"/>
    <m/>
    <m/>
    <m/>
    <m/>
    <m/>
    <s v="Yes"/>
    <m/>
    <m/>
    <x v="7"/>
    <m/>
    <m/>
    <s v="None;"/>
    <m/>
    <m/>
    <m/>
    <m/>
    <m/>
    <m/>
    <m/>
    <s v="Strongly agree"/>
    <m/>
    <m/>
    <s v="Strongly agree"/>
    <m/>
    <m/>
    <s v="Agree"/>
    <m/>
    <m/>
    <s v="Agree"/>
    <m/>
    <m/>
    <s v="Agree"/>
    <m/>
    <m/>
    <s v="Agree"/>
    <m/>
    <m/>
    <s v="Agree"/>
    <m/>
    <m/>
    <s v="35-44 years old"/>
    <m/>
    <m/>
    <s v="Doctorate degree"/>
    <m/>
    <m/>
    <s v="Education &amp; Research"/>
    <m/>
    <m/>
    <m/>
    <m/>
    <m/>
    <s v="Manager"/>
    <m/>
    <m/>
    <m/>
    <m/>
    <m/>
    <n v="30"/>
  </r>
  <r>
    <n v="34"/>
    <d v="2020-04-08T16:06:09"/>
    <d v="2020-04-08T16:08:13"/>
    <s v="anonymous"/>
    <m/>
    <m/>
    <m/>
    <m/>
    <s v="Yes"/>
    <m/>
    <m/>
    <s v="No"/>
    <m/>
    <m/>
    <m/>
    <m/>
    <m/>
    <s v="Laptop;"/>
    <m/>
    <m/>
    <s v="No"/>
    <m/>
    <m/>
    <s v="Corporate assets"/>
    <m/>
    <m/>
    <s v="Yes, partly"/>
    <m/>
    <m/>
    <s v="Password protection;"/>
    <m/>
    <m/>
    <s v="Using VPN "/>
    <m/>
    <m/>
    <m/>
    <m/>
    <m/>
    <s v="No"/>
    <m/>
    <m/>
    <m/>
    <m/>
    <m/>
    <s v="Yes"/>
    <m/>
    <m/>
    <x v="9"/>
    <m/>
    <m/>
    <s v="None;"/>
    <m/>
    <m/>
    <m/>
    <m/>
    <m/>
    <m/>
    <m/>
    <s v="Strongly agree"/>
    <m/>
    <m/>
    <s v="Strongly agree"/>
    <m/>
    <m/>
    <s v="Agree"/>
    <m/>
    <m/>
    <s v="Agree"/>
    <m/>
    <m/>
    <s v="Agree"/>
    <m/>
    <m/>
    <s v="Agree"/>
    <m/>
    <m/>
    <s v="Agree"/>
    <m/>
    <m/>
    <s v="35-44 years old"/>
    <m/>
    <m/>
    <s v="Doctorate degree"/>
    <m/>
    <m/>
    <s v="Education &amp; Research"/>
    <m/>
    <m/>
    <m/>
    <m/>
    <m/>
    <s v="Manager"/>
    <m/>
    <m/>
    <m/>
    <m/>
    <m/>
    <n v="30"/>
  </r>
  <r>
    <n v="34"/>
    <d v="2020-04-08T16:06:09"/>
    <d v="2020-04-08T16:08:13"/>
    <s v="anonymous"/>
    <m/>
    <m/>
    <m/>
    <m/>
    <s v="Yes"/>
    <m/>
    <m/>
    <s v="No"/>
    <m/>
    <m/>
    <m/>
    <m/>
    <m/>
    <s v="Laptop;"/>
    <m/>
    <m/>
    <s v="No"/>
    <m/>
    <m/>
    <s v="Corporate assets"/>
    <m/>
    <m/>
    <s v="Yes, partly"/>
    <m/>
    <m/>
    <s v="Password protection;"/>
    <m/>
    <m/>
    <s v="Using VPN "/>
    <m/>
    <m/>
    <m/>
    <m/>
    <m/>
    <s v="No"/>
    <m/>
    <m/>
    <m/>
    <m/>
    <m/>
    <s v="Yes"/>
    <m/>
    <m/>
    <x v="3"/>
    <m/>
    <m/>
    <s v="None;"/>
    <m/>
    <m/>
    <m/>
    <m/>
    <m/>
    <m/>
    <m/>
    <s v="Strongly agree"/>
    <m/>
    <m/>
    <s v="Strongly agree"/>
    <m/>
    <m/>
    <s v="Agree"/>
    <m/>
    <m/>
    <s v="Agree"/>
    <m/>
    <m/>
    <s v="Agree"/>
    <m/>
    <m/>
    <s v="Agree"/>
    <m/>
    <m/>
    <s v="Agree"/>
    <m/>
    <m/>
    <s v="35-44 years old"/>
    <m/>
    <m/>
    <s v="Doctorate degree"/>
    <m/>
    <m/>
    <s v="Education &amp; Research"/>
    <m/>
    <m/>
    <m/>
    <m/>
    <m/>
    <s v="Manager"/>
    <m/>
    <m/>
    <m/>
    <m/>
    <m/>
    <n v="30"/>
  </r>
  <r>
    <n v="34"/>
    <d v="2020-04-08T16:06:09"/>
    <d v="2020-04-08T16:08:13"/>
    <s v="anonymous"/>
    <m/>
    <m/>
    <m/>
    <m/>
    <s v="Yes"/>
    <m/>
    <m/>
    <s v="No"/>
    <m/>
    <m/>
    <m/>
    <m/>
    <m/>
    <s v="Laptop;"/>
    <m/>
    <m/>
    <s v="No"/>
    <m/>
    <m/>
    <s v="Corporate assets"/>
    <m/>
    <m/>
    <s v="Yes, partly"/>
    <m/>
    <m/>
    <s v="Password protection;"/>
    <m/>
    <m/>
    <s v="Using VPN "/>
    <m/>
    <m/>
    <m/>
    <m/>
    <m/>
    <s v="No"/>
    <m/>
    <m/>
    <m/>
    <m/>
    <m/>
    <s v="Yes"/>
    <m/>
    <m/>
    <x v="10"/>
    <m/>
    <m/>
    <s v="None;"/>
    <m/>
    <m/>
    <m/>
    <m/>
    <m/>
    <m/>
    <m/>
    <s v="Strongly agree"/>
    <m/>
    <m/>
    <s v="Strongly agree"/>
    <m/>
    <m/>
    <s v="Agree"/>
    <m/>
    <m/>
    <s v="Agree"/>
    <m/>
    <m/>
    <s v="Agree"/>
    <m/>
    <m/>
    <s v="Agree"/>
    <m/>
    <m/>
    <s v="Agree"/>
    <m/>
    <m/>
    <s v="35-44 years old"/>
    <m/>
    <m/>
    <s v="Doctorate degree"/>
    <m/>
    <m/>
    <s v="Education &amp; Research"/>
    <m/>
    <m/>
    <m/>
    <m/>
    <m/>
    <s v="Manager"/>
    <m/>
    <m/>
    <m/>
    <m/>
    <m/>
    <n v="30"/>
  </r>
  <r>
    <n v="34"/>
    <d v="2020-04-08T16:06:09"/>
    <d v="2020-04-08T16:08:13"/>
    <s v="anonymous"/>
    <m/>
    <m/>
    <m/>
    <m/>
    <s v="Yes"/>
    <m/>
    <m/>
    <s v="No"/>
    <m/>
    <m/>
    <m/>
    <m/>
    <m/>
    <s v="Laptop;"/>
    <m/>
    <m/>
    <s v="No"/>
    <m/>
    <m/>
    <s v="Corporate assets"/>
    <m/>
    <m/>
    <s v="Yes, partly"/>
    <m/>
    <m/>
    <s v="Password protection;"/>
    <m/>
    <m/>
    <s v="Using VPN "/>
    <m/>
    <m/>
    <m/>
    <m/>
    <m/>
    <s v="No"/>
    <m/>
    <m/>
    <m/>
    <m/>
    <m/>
    <s v="Yes"/>
    <m/>
    <m/>
    <x v="4"/>
    <m/>
    <m/>
    <s v="None;"/>
    <m/>
    <m/>
    <m/>
    <m/>
    <m/>
    <m/>
    <m/>
    <s v="Strongly agree"/>
    <m/>
    <m/>
    <s v="Strongly agree"/>
    <m/>
    <m/>
    <s v="Agree"/>
    <m/>
    <m/>
    <s v="Agree"/>
    <m/>
    <m/>
    <s v="Agree"/>
    <m/>
    <m/>
    <s v="Agree"/>
    <m/>
    <m/>
    <s v="Agree"/>
    <m/>
    <m/>
    <s v="35-44 years old"/>
    <m/>
    <m/>
    <s v="Doctorate degree"/>
    <m/>
    <m/>
    <s v="Education &amp; Research"/>
    <m/>
    <m/>
    <m/>
    <m/>
    <m/>
    <s v="Manager"/>
    <m/>
    <m/>
    <m/>
    <m/>
    <m/>
    <n v="30"/>
  </r>
  <r>
    <n v="35"/>
    <d v="2020-04-08T16:07:32"/>
    <d v="2020-04-08T16:11:08"/>
    <s v="anonymous"/>
    <m/>
    <m/>
    <m/>
    <m/>
    <s v="No"/>
    <m/>
    <m/>
    <s v="Yes"/>
    <m/>
    <m/>
    <s v="dont give your password, and be careful of the browser"/>
    <m/>
    <m/>
    <s v="Desktop;"/>
    <m/>
    <m/>
    <s v="Yes"/>
    <m/>
    <m/>
    <s v="Personal assets"/>
    <m/>
    <m/>
    <m/>
    <m/>
    <m/>
    <s v="Password protection;Automatic screen lock;Antivirus software installed;"/>
    <m/>
    <m/>
    <s v="Using VPN "/>
    <m/>
    <m/>
    <m/>
    <m/>
    <m/>
    <s v="No"/>
    <m/>
    <m/>
    <m/>
    <m/>
    <m/>
    <s v="No"/>
    <m/>
    <m/>
    <x v="5"/>
    <m/>
    <m/>
    <s v="None;"/>
    <m/>
    <m/>
    <m/>
    <m/>
    <m/>
    <m/>
    <m/>
    <s v="Agree"/>
    <m/>
    <m/>
    <s v="Agree"/>
    <m/>
    <m/>
    <s v="Agree"/>
    <m/>
    <m/>
    <s v="Disagree"/>
    <m/>
    <m/>
    <s v="Disagree"/>
    <m/>
    <m/>
    <s v="Agree"/>
    <m/>
    <m/>
    <s v="Agree"/>
    <m/>
    <m/>
    <s v="35-44 years old"/>
    <m/>
    <m/>
    <s v="Master’s degree"/>
    <m/>
    <m/>
    <s v="Public Sector"/>
    <m/>
    <m/>
    <m/>
    <m/>
    <m/>
    <s v="Other"/>
    <m/>
    <m/>
    <m/>
    <m/>
    <m/>
    <n v="31"/>
  </r>
  <r>
    <n v="36"/>
    <d v="2020-04-08T16:21:07"/>
    <d v="2020-04-08T16:24:26"/>
    <s v="anonymous"/>
    <m/>
    <m/>
    <m/>
    <m/>
    <s v="Yes"/>
    <m/>
    <m/>
    <s v="Yes"/>
    <m/>
    <m/>
    <m/>
    <m/>
    <m/>
    <s v="Desktop;Laptop;Smartphone;"/>
    <m/>
    <m/>
    <s v="No"/>
    <m/>
    <m/>
    <s v="Personal assets"/>
    <m/>
    <m/>
    <m/>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s v="Yes"/>
    <m/>
    <m/>
    <x v="6"/>
    <m/>
    <m/>
    <s v="Phishing;"/>
    <m/>
    <m/>
    <m/>
    <m/>
    <m/>
    <m/>
    <m/>
    <s v="Disagree"/>
    <m/>
    <m/>
    <s v="Disagree"/>
    <m/>
    <m/>
    <s v="Disagree"/>
    <m/>
    <m/>
    <s v="Agree"/>
    <m/>
    <m/>
    <s v="Agree"/>
    <m/>
    <m/>
    <s v="Strongly agree"/>
    <m/>
    <m/>
    <s v="Agree"/>
    <m/>
    <m/>
    <s v="35-44 years old"/>
    <m/>
    <m/>
    <s v="Master’s degree"/>
    <m/>
    <m/>
    <s v="Banking &amp; Financial"/>
    <m/>
    <m/>
    <m/>
    <m/>
    <m/>
    <s v="IT professional"/>
    <m/>
    <m/>
    <m/>
    <m/>
    <m/>
    <n v="32"/>
  </r>
  <r>
    <n v="36"/>
    <d v="2020-04-08T16:21:07"/>
    <d v="2020-04-08T16:24:26"/>
    <s v="anonymous"/>
    <m/>
    <m/>
    <m/>
    <m/>
    <s v="Yes"/>
    <m/>
    <m/>
    <s v="Yes"/>
    <m/>
    <m/>
    <m/>
    <m/>
    <m/>
    <s v="Desktop;Laptop;Smartphone;"/>
    <m/>
    <m/>
    <s v="No"/>
    <m/>
    <m/>
    <s v="Personal assets"/>
    <m/>
    <m/>
    <m/>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s v="Yes"/>
    <m/>
    <m/>
    <x v="7"/>
    <m/>
    <m/>
    <s v="Phishing;"/>
    <m/>
    <m/>
    <m/>
    <m/>
    <m/>
    <m/>
    <m/>
    <s v="Disagree"/>
    <m/>
    <m/>
    <s v="Disagree"/>
    <m/>
    <m/>
    <s v="Disagree"/>
    <m/>
    <m/>
    <s v="Agree"/>
    <m/>
    <m/>
    <s v="Agree"/>
    <m/>
    <m/>
    <s v="Strongly agree"/>
    <m/>
    <m/>
    <s v="Agree"/>
    <m/>
    <m/>
    <s v="35-44 years old"/>
    <m/>
    <m/>
    <s v="Master’s degree"/>
    <m/>
    <m/>
    <s v="Banking &amp; Financial"/>
    <m/>
    <m/>
    <m/>
    <m/>
    <m/>
    <s v="IT professional"/>
    <m/>
    <m/>
    <m/>
    <m/>
    <m/>
    <n v="32"/>
  </r>
  <r>
    <n v="36"/>
    <d v="2020-04-08T16:21:07"/>
    <d v="2020-04-08T16:24:26"/>
    <s v="anonymous"/>
    <m/>
    <m/>
    <m/>
    <m/>
    <s v="Yes"/>
    <m/>
    <m/>
    <s v="Yes"/>
    <m/>
    <m/>
    <m/>
    <m/>
    <m/>
    <s v="Desktop;Laptop;Smartphone;"/>
    <m/>
    <m/>
    <s v="No"/>
    <m/>
    <m/>
    <s v="Personal assets"/>
    <m/>
    <m/>
    <m/>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s v="Yes"/>
    <m/>
    <m/>
    <x v="8"/>
    <m/>
    <m/>
    <s v="Phishing;"/>
    <m/>
    <m/>
    <m/>
    <m/>
    <m/>
    <m/>
    <m/>
    <s v="Disagree"/>
    <m/>
    <m/>
    <s v="Disagree"/>
    <m/>
    <m/>
    <s v="Disagree"/>
    <m/>
    <m/>
    <s v="Agree"/>
    <m/>
    <m/>
    <s v="Agree"/>
    <m/>
    <m/>
    <s v="Strongly agree"/>
    <m/>
    <m/>
    <s v="Agree"/>
    <m/>
    <m/>
    <s v="35-44 years old"/>
    <m/>
    <m/>
    <s v="Master’s degree"/>
    <m/>
    <m/>
    <s v="Banking &amp; Financial"/>
    <m/>
    <m/>
    <m/>
    <m/>
    <m/>
    <s v="IT professional"/>
    <m/>
    <m/>
    <m/>
    <m/>
    <m/>
    <n v="32"/>
  </r>
  <r>
    <n v="36"/>
    <d v="2020-04-08T16:21:07"/>
    <d v="2020-04-08T16:24:26"/>
    <s v="anonymous"/>
    <m/>
    <m/>
    <m/>
    <m/>
    <s v="Yes"/>
    <m/>
    <m/>
    <s v="Yes"/>
    <m/>
    <m/>
    <m/>
    <m/>
    <m/>
    <s v="Desktop;Laptop;Smartphone;"/>
    <m/>
    <m/>
    <s v="No"/>
    <m/>
    <m/>
    <s v="Personal assets"/>
    <m/>
    <m/>
    <m/>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s v="Yes"/>
    <m/>
    <m/>
    <x v="3"/>
    <m/>
    <m/>
    <s v="Phishing;"/>
    <m/>
    <m/>
    <m/>
    <m/>
    <m/>
    <m/>
    <m/>
    <s v="Disagree"/>
    <m/>
    <m/>
    <s v="Disagree"/>
    <m/>
    <m/>
    <s v="Disagree"/>
    <m/>
    <m/>
    <s v="Agree"/>
    <m/>
    <m/>
    <s v="Agree"/>
    <m/>
    <m/>
    <s v="Strongly agree"/>
    <m/>
    <m/>
    <s v="Agree"/>
    <m/>
    <m/>
    <s v="35-44 years old"/>
    <m/>
    <m/>
    <s v="Master’s degree"/>
    <m/>
    <m/>
    <s v="Banking &amp; Financial"/>
    <m/>
    <m/>
    <m/>
    <m/>
    <m/>
    <s v="IT professional"/>
    <m/>
    <m/>
    <m/>
    <m/>
    <m/>
    <n v="32"/>
  </r>
  <r>
    <n v="36"/>
    <d v="2020-04-08T16:21:07"/>
    <d v="2020-04-08T16:24:26"/>
    <s v="anonymous"/>
    <m/>
    <m/>
    <m/>
    <m/>
    <s v="Yes"/>
    <m/>
    <m/>
    <s v="Yes"/>
    <m/>
    <m/>
    <m/>
    <m/>
    <m/>
    <s v="Desktop;Laptop;Smartphone;"/>
    <m/>
    <m/>
    <s v="No"/>
    <m/>
    <m/>
    <s v="Personal assets"/>
    <m/>
    <m/>
    <m/>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s v="Yes"/>
    <m/>
    <m/>
    <x v="10"/>
    <m/>
    <m/>
    <s v="Phishing;"/>
    <m/>
    <m/>
    <m/>
    <m/>
    <m/>
    <m/>
    <m/>
    <s v="Disagree"/>
    <m/>
    <m/>
    <s v="Disagree"/>
    <m/>
    <m/>
    <s v="Disagree"/>
    <m/>
    <m/>
    <s v="Agree"/>
    <m/>
    <m/>
    <s v="Agree"/>
    <m/>
    <m/>
    <s v="Strongly agree"/>
    <m/>
    <m/>
    <s v="Agree"/>
    <m/>
    <m/>
    <s v="35-44 years old"/>
    <m/>
    <m/>
    <s v="Master’s degree"/>
    <m/>
    <m/>
    <s v="Banking &amp; Financial"/>
    <m/>
    <m/>
    <m/>
    <m/>
    <m/>
    <s v="IT professional"/>
    <m/>
    <m/>
    <m/>
    <m/>
    <m/>
    <n v="32"/>
  </r>
  <r>
    <n v="36"/>
    <d v="2020-04-08T16:21:07"/>
    <d v="2020-04-08T16:24:26"/>
    <s v="anonymous"/>
    <m/>
    <m/>
    <m/>
    <m/>
    <s v="Yes"/>
    <m/>
    <m/>
    <s v="Yes"/>
    <m/>
    <m/>
    <m/>
    <m/>
    <m/>
    <s v="Desktop;Laptop;Smartphone;"/>
    <m/>
    <m/>
    <s v="No"/>
    <m/>
    <m/>
    <s v="Personal assets"/>
    <m/>
    <m/>
    <m/>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s v="Yes"/>
    <m/>
    <m/>
    <x v="4"/>
    <m/>
    <m/>
    <s v="Phishing;"/>
    <m/>
    <m/>
    <m/>
    <m/>
    <m/>
    <m/>
    <m/>
    <s v="Disagree"/>
    <m/>
    <m/>
    <s v="Disagree"/>
    <m/>
    <m/>
    <s v="Disagree"/>
    <m/>
    <m/>
    <s v="Agree"/>
    <m/>
    <m/>
    <s v="Agree"/>
    <m/>
    <m/>
    <s v="Strongly agree"/>
    <m/>
    <m/>
    <s v="Agree"/>
    <m/>
    <m/>
    <s v="35-44 years old"/>
    <m/>
    <m/>
    <s v="Master’s degree"/>
    <m/>
    <m/>
    <s v="Banking &amp; Financial"/>
    <m/>
    <m/>
    <m/>
    <m/>
    <m/>
    <s v="IT professional"/>
    <m/>
    <m/>
    <m/>
    <m/>
    <m/>
    <n v="32"/>
  </r>
  <r>
    <n v="37"/>
    <d v="2020-04-08T16:23:57"/>
    <d v="2020-04-08T16:27:41"/>
    <s v="anonymous"/>
    <m/>
    <m/>
    <m/>
    <m/>
    <s v="Yes"/>
    <m/>
    <m/>
    <s v="No"/>
    <m/>
    <m/>
    <m/>
    <m/>
    <m/>
    <s v="Laptop;"/>
    <m/>
    <m/>
    <s v="No"/>
    <m/>
    <m/>
    <s v="Corporate assets"/>
    <m/>
    <m/>
    <s v="Yes, partly"/>
    <m/>
    <m/>
    <s v="Password protection;Automatic screen lock;Hard disk encryption;Antivirus software installed;Antispam software installed;"/>
    <m/>
    <m/>
    <s v="Using VPN "/>
    <m/>
    <m/>
    <m/>
    <m/>
    <m/>
    <s v="No"/>
    <m/>
    <m/>
    <m/>
    <m/>
    <m/>
    <s v="Yes"/>
    <m/>
    <m/>
    <x v="6"/>
    <m/>
    <m/>
    <s v="None;"/>
    <m/>
    <m/>
    <m/>
    <m/>
    <m/>
    <m/>
    <m/>
    <s v="Agree"/>
    <m/>
    <m/>
    <s v="Strongly agree"/>
    <m/>
    <m/>
    <s v="Agree"/>
    <m/>
    <m/>
    <s v="Strongly agree"/>
    <m/>
    <m/>
    <s v="Strongly agree"/>
    <m/>
    <m/>
    <s v="Agree"/>
    <m/>
    <m/>
    <s v="Agree"/>
    <m/>
    <m/>
    <s v="25-34 years old"/>
    <m/>
    <m/>
    <s v="Master’s degree"/>
    <m/>
    <m/>
    <s v="IT (Information Technology)"/>
    <m/>
    <m/>
    <m/>
    <m/>
    <m/>
    <s v="Researcher"/>
    <m/>
    <m/>
    <m/>
    <m/>
    <m/>
    <n v="33"/>
  </r>
  <r>
    <n v="37"/>
    <d v="2020-04-08T16:23:57"/>
    <d v="2020-04-08T16:27:41"/>
    <s v="anonymous"/>
    <m/>
    <m/>
    <m/>
    <m/>
    <s v="Yes"/>
    <m/>
    <m/>
    <s v="No"/>
    <m/>
    <m/>
    <m/>
    <m/>
    <m/>
    <s v="Laptop;"/>
    <m/>
    <m/>
    <s v="No"/>
    <m/>
    <m/>
    <s v="Corporate assets"/>
    <m/>
    <m/>
    <s v="Yes, partly"/>
    <m/>
    <m/>
    <s v="Password protection;Automatic screen lock;Hard disk encryption;Antivirus software installed;Antispam software installed;"/>
    <m/>
    <m/>
    <s v="Using VPN "/>
    <m/>
    <m/>
    <m/>
    <m/>
    <m/>
    <s v="No"/>
    <m/>
    <m/>
    <m/>
    <m/>
    <m/>
    <s v="Yes"/>
    <m/>
    <m/>
    <x v="7"/>
    <m/>
    <m/>
    <s v="None;"/>
    <m/>
    <m/>
    <m/>
    <m/>
    <m/>
    <m/>
    <m/>
    <s v="Agree"/>
    <m/>
    <m/>
    <s v="Strongly agree"/>
    <m/>
    <m/>
    <s v="Agree"/>
    <m/>
    <m/>
    <s v="Strongly agree"/>
    <m/>
    <m/>
    <s v="Strongly agree"/>
    <m/>
    <m/>
    <s v="Agree"/>
    <m/>
    <m/>
    <s v="Agree"/>
    <m/>
    <m/>
    <s v="25-34 years old"/>
    <m/>
    <m/>
    <s v="Master’s degree"/>
    <m/>
    <m/>
    <s v="IT (Information Technology)"/>
    <m/>
    <m/>
    <m/>
    <m/>
    <m/>
    <s v="Researcher"/>
    <m/>
    <m/>
    <m/>
    <m/>
    <m/>
    <n v="33"/>
  </r>
  <r>
    <n v="37"/>
    <d v="2020-04-08T16:23:57"/>
    <d v="2020-04-08T16:27:41"/>
    <s v="anonymous"/>
    <m/>
    <m/>
    <m/>
    <m/>
    <s v="Yes"/>
    <m/>
    <m/>
    <s v="No"/>
    <m/>
    <m/>
    <m/>
    <m/>
    <m/>
    <s v="Laptop;"/>
    <m/>
    <m/>
    <s v="No"/>
    <m/>
    <m/>
    <s v="Corporate assets"/>
    <m/>
    <m/>
    <s v="Yes, partly"/>
    <m/>
    <m/>
    <s v="Password protection;Automatic screen lock;Hard disk encryption;Antivirus software installed;Antispam software installed;"/>
    <m/>
    <m/>
    <s v="Using VPN "/>
    <m/>
    <m/>
    <m/>
    <m/>
    <m/>
    <s v="No"/>
    <m/>
    <m/>
    <m/>
    <m/>
    <m/>
    <s v="Yes"/>
    <m/>
    <m/>
    <x v="8"/>
    <m/>
    <m/>
    <s v="None;"/>
    <m/>
    <m/>
    <m/>
    <m/>
    <m/>
    <m/>
    <m/>
    <s v="Agree"/>
    <m/>
    <m/>
    <s v="Strongly agree"/>
    <m/>
    <m/>
    <s v="Agree"/>
    <m/>
    <m/>
    <s v="Strongly agree"/>
    <m/>
    <m/>
    <s v="Strongly agree"/>
    <m/>
    <m/>
    <s v="Agree"/>
    <m/>
    <m/>
    <s v="Agree"/>
    <m/>
    <m/>
    <s v="25-34 years old"/>
    <m/>
    <m/>
    <s v="Master’s degree"/>
    <m/>
    <m/>
    <s v="IT (Information Technology)"/>
    <m/>
    <m/>
    <m/>
    <m/>
    <m/>
    <s v="Researcher"/>
    <m/>
    <m/>
    <m/>
    <m/>
    <m/>
    <n v="33"/>
  </r>
  <r>
    <n v="37"/>
    <d v="2020-04-08T16:23:57"/>
    <d v="2020-04-08T16:27:41"/>
    <s v="anonymous"/>
    <m/>
    <m/>
    <m/>
    <m/>
    <s v="Yes"/>
    <m/>
    <m/>
    <s v="No"/>
    <m/>
    <m/>
    <m/>
    <m/>
    <m/>
    <s v="Laptop;"/>
    <m/>
    <m/>
    <s v="No"/>
    <m/>
    <m/>
    <s v="Corporate assets"/>
    <m/>
    <m/>
    <s v="Yes, partly"/>
    <m/>
    <m/>
    <s v="Password protection;Automatic screen lock;Hard disk encryption;Antivirus software installed;Antispam software installed;"/>
    <m/>
    <m/>
    <s v="Using VPN "/>
    <m/>
    <m/>
    <m/>
    <m/>
    <m/>
    <s v="No"/>
    <m/>
    <m/>
    <m/>
    <m/>
    <m/>
    <s v="Yes"/>
    <m/>
    <m/>
    <x v="9"/>
    <m/>
    <m/>
    <s v="None;"/>
    <m/>
    <m/>
    <m/>
    <m/>
    <m/>
    <m/>
    <m/>
    <s v="Agree"/>
    <m/>
    <m/>
    <s v="Strongly agree"/>
    <m/>
    <m/>
    <s v="Agree"/>
    <m/>
    <m/>
    <s v="Strongly agree"/>
    <m/>
    <m/>
    <s v="Strongly agree"/>
    <m/>
    <m/>
    <s v="Agree"/>
    <m/>
    <m/>
    <s v="Agree"/>
    <m/>
    <m/>
    <s v="25-34 years old"/>
    <m/>
    <m/>
    <s v="Master’s degree"/>
    <m/>
    <m/>
    <s v="IT (Information Technology)"/>
    <m/>
    <m/>
    <m/>
    <m/>
    <m/>
    <s v="Researcher"/>
    <m/>
    <m/>
    <m/>
    <m/>
    <m/>
    <n v="33"/>
  </r>
  <r>
    <n v="37"/>
    <d v="2020-04-08T16:23:57"/>
    <d v="2020-04-08T16:27:41"/>
    <s v="anonymous"/>
    <m/>
    <m/>
    <m/>
    <m/>
    <s v="Yes"/>
    <m/>
    <m/>
    <s v="No"/>
    <m/>
    <m/>
    <m/>
    <m/>
    <m/>
    <s v="Laptop;"/>
    <m/>
    <m/>
    <s v="No"/>
    <m/>
    <m/>
    <s v="Corporate assets"/>
    <m/>
    <m/>
    <s v="Yes, partly"/>
    <m/>
    <m/>
    <s v="Password protection;Automatic screen lock;Hard disk encryption;Antivirus software installed;Antispam software installed;"/>
    <m/>
    <m/>
    <s v="Using VPN "/>
    <m/>
    <m/>
    <m/>
    <m/>
    <m/>
    <s v="No"/>
    <m/>
    <m/>
    <m/>
    <m/>
    <m/>
    <s v="Yes"/>
    <m/>
    <m/>
    <x v="3"/>
    <m/>
    <m/>
    <s v="None;"/>
    <m/>
    <m/>
    <m/>
    <m/>
    <m/>
    <m/>
    <m/>
    <s v="Agree"/>
    <m/>
    <m/>
    <s v="Strongly agree"/>
    <m/>
    <m/>
    <s v="Agree"/>
    <m/>
    <m/>
    <s v="Strongly agree"/>
    <m/>
    <m/>
    <s v="Strongly agree"/>
    <m/>
    <m/>
    <s v="Agree"/>
    <m/>
    <m/>
    <s v="Agree"/>
    <m/>
    <m/>
    <s v="25-34 years old"/>
    <m/>
    <m/>
    <s v="Master’s degree"/>
    <m/>
    <m/>
    <s v="IT (Information Technology)"/>
    <m/>
    <m/>
    <m/>
    <m/>
    <m/>
    <s v="Researcher"/>
    <m/>
    <m/>
    <m/>
    <m/>
    <m/>
    <n v="33"/>
  </r>
  <r>
    <n v="37"/>
    <d v="2020-04-08T16:23:57"/>
    <d v="2020-04-08T16:27:41"/>
    <s v="anonymous"/>
    <m/>
    <m/>
    <m/>
    <m/>
    <s v="Yes"/>
    <m/>
    <m/>
    <s v="No"/>
    <m/>
    <m/>
    <m/>
    <m/>
    <m/>
    <s v="Laptop;"/>
    <m/>
    <m/>
    <s v="No"/>
    <m/>
    <m/>
    <s v="Corporate assets"/>
    <m/>
    <m/>
    <s v="Yes, partly"/>
    <m/>
    <m/>
    <s v="Password protection;Automatic screen lock;Hard disk encryption;Antivirus software installed;Antispam software installed;"/>
    <m/>
    <m/>
    <s v="Using VPN "/>
    <m/>
    <m/>
    <m/>
    <m/>
    <m/>
    <s v="No"/>
    <m/>
    <m/>
    <m/>
    <m/>
    <m/>
    <s v="Yes"/>
    <m/>
    <m/>
    <x v="10"/>
    <m/>
    <m/>
    <s v="None;"/>
    <m/>
    <m/>
    <m/>
    <m/>
    <m/>
    <m/>
    <m/>
    <s v="Agree"/>
    <m/>
    <m/>
    <s v="Strongly agree"/>
    <m/>
    <m/>
    <s v="Agree"/>
    <m/>
    <m/>
    <s v="Strongly agree"/>
    <m/>
    <m/>
    <s v="Strongly agree"/>
    <m/>
    <m/>
    <s v="Agree"/>
    <m/>
    <m/>
    <s v="Agree"/>
    <m/>
    <m/>
    <s v="25-34 years old"/>
    <m/>
    <m/>
    <s v="Master’s degree"/>
    <m/>
    <m/>
    <s v="IT (Information Technology)"/>
    <m/>
    <m/>
    <m/>
    <m/>
    <m/>
    <s v="Researcher"/>
    <m/>
    <m/>
    <m/>
    <m/>
    <m/>
    <n v="33"/>
  </r>
  <r>
    <n v="37"/>
    <d v="2020-04-08T16:23:57"/>
    <d v="2020-04-08T16:27:41"/>
    <s v="anonymous"/>
    <m/>
    <m/>
    <m/>
    <m/>
    <s v="Yes"/>
    <m/>
    <m/>
    <s v="No"/>
    <m/>
    <m/>
    <m/>
    <m/>
    <m/>
    <s v="Laptop;"/>
    <m/>
    <m/>
    <s v="No"/>
    <m/>
    <m/>
    <s v="Corporate assets"/>
    <m/>
    <m/>
    <s v="Yes, partly"/>
    <m/>
    <m/>
    <s v="Password protection;Automatic screen lock;Hard disk encryption;Antivirus software installed;Antispam software installed;"/>
    <m/>
    <m/>
    <s v="Using VPN "/>
    <m/>
    <m/>
    <m/>
    <m/>
    <m/>
    <s v="No"/>
    <m/>
    <m/>
    <m/>
    <m/>
    <m/>
    <s v="Yes"/>
    <m/>
    <m/>
    <x v="4"/>
    <m/>
    <m/>
    <s v="None;"/>
    <m/>
    <m/>
    <m/>
    <m/>
    <m/>
    <m/>
    <m/>
    <s v="Agree"/>
    <m/>
    <m/>
    <s v="Strongly agree"/>
    <m/>
    <m/>
    <s v="Agree"/>
    <m/>
    <m/>
    <s v="Strongly agree"/>
    <m/>
    <m/>
    <s v="Strongly agree"/>
    <m/>
    <m/>
    <s v="Agree"/>
    <m/>
    <m/>
    <s v="Agree"/>
    <m/>
    <m/>
    <s v="25-34 years old"/>
    <m/>
    <m/>
    <s v="Master’s degree"/>
    <m/>
    <m/>
    <s v="IT (Information Technology)"/>
    <m/>
    <m/>
    <m/>
    <m/>
    <m/>
    <s v="Researcher"/>
    <m/>
    <m/>
    <m/>
    <m/>
    <m/>
    <n v="33"/>
  </r>
  <r>
    <n v="38"/>
    <d v="2020-04-08T16:01:56"/>
    <d v="2020-04-08T16:28:50"/>
    <s v="anonymous"/>
    <m/>
    <m/>
    <m/>
    <m/>
    <s v="Yes"/>
    <m/>
    <m/>
    <s v="Yes"/>
    <m/>
    <m/>
    <s v="Avoid putting in public info about Zoom meetings in public places, authenticate users, etc."/>
    <m/>
    <m/>
    <s v="Laptop;"/>
    <m/>
    <m/>
    <s v="No"/>
    <m/>
    <m/>
    <s v="Corporate assets"/>
    <m/>
    <m/>
    <s v="No"/>
    <m/>
    <m/>
    <s v="Password protection;Antivirus software installed;"/>
    <m/>
    <m/>
    <s v="Using VPN "/>
    <m/>
    <m/>
    <m/>
    <m/>
    <m/>
    <s v="No"/>
    <m/>
    <m/>
    <m/>
    <m/>
    <m/>
    <s v="Yes"/>
    <m/>
    <m/>
    <x v="10"/>
    <m/>
    <m/>
    <s v="None;"/>
    <m/>
    <m/>
    <m/>
    <m/>
    <m/>
    <m/>
    <m/>
    <s v="Undecided"/>
    <m/>
    <m/>
    <s v="Agree"/>
    <m/>
    <m/>
    <s v="Undecided"/>
    <m/>
    <m/>
    <s v="Strongly agree"/>
    <m/>
    <m/>
    <s v="Undecided"/>
    <m/>
    <m/>
    <s v="Strongly agree"/>
    <m/>
    <m/>
    <s v="Strongly agree"/>
    <m/>
    <m/>
    <s v="45-54 years old"/>
    <m/>
    <m/>
    <s v="Doctorate degree"/>
    <m/>
    <m/>
    <s v="Education &amp; Research"/>
    <m/>
    <m/>
    <m/>
    <m/>
    <m/>
    <s v="Researcher"/>
    <m/>
    <m/>
    <m/>
    <m/>
    <m/>
    <n v="34"/>
  </r>
  <r>
    <n v="38"/>
    <d v="2020-04-08T16:01:56"/>
    <d v="2020-04-08T16:28:50"/>
    <s v="anonymous"/>
    <m/>
    <m/>
    <m/>
    <m/>
    <s v="Yes"/>
    <m/>
    <m/>
    <s v="Yes"/>
    <m/>
    <m/>
    <s v="Avoid putting in public info about Zoom meetings in public places, authenticate users, etc."/>
    <m/>
    <m/>
    <s v="Laptop;"/>
    <m/>
    <m/>
    <s v="No"/>
    <m/>
    <m/>
    <s v="Corporate assets"/>
    <m/>
    <m/>
    <s v="No"/>
    <m/>
    <m/>
    <s v="Password protection;Antivirus software installed;"/>
    <m/>
    <m/>
    <s v="Using VPN "/>
    <m/>
    <m/>
    <m/>
    <m/>
    <m/>
    <s v="No"/>
    <m/>
    <m/>
    <m/>
    <m/>
    <m/>
    <s v="Yes"/>
    <m/>
    <m/>
    <x v="4"/>
    <m/>
    <m/>
    <s v="None;"/>
    <m/>
    <m/>
    <m/>
    <m/>
    <m/>
    <m/>
    <m/>
    <s v="Undecided"/>
    <m/>
    <m/>
    <s v="Agree"/>
    <m/>
    <m/>
    <s v="Undecided"/>
    <m/>
    <m/>
    <s v="Strongly agree"/>
    <m/>
    <m/>
    <s v="Undecided"/>
    <m/>
    <m/>
    <s v="Strongly agree"/>
    <m/>
    <m/>
    <s v="Strongly agree"/>
    <m/>
    <m/>
    <s v="45-54 years old"/>
    <m/>
    <m/>
    <s v="Doctorate degree"/>
    <m/>
    <m/>
    <s v="Education &amp; Research"/>
    <m/>
    <m/>
    <m/>
    <m/>
    <m/>
    <s v="Researcher"/>
    <m/>
    <m/>
    <m/>
    <m/>
    <m/>
    <n v="34"/>
  </r>
  <r>
    <n v="39"/>
    <d v="2020-04-08T15:19:47"/>
    <d v="2020-04-08T16:34:47"/>
    <s v="anonymous"/>
    <m/>
    <m/>
    <m/>
    <m/>
    <s v="Yes"/>
    <m/>
    <m/>
    <s v="No"/>
    <m/>
    <m/>
    <m/>
    <m/>
    <m/>
    <s v="Laptop;"/>
    <m/>
    <m/>
    <s v="No"/>
    <m/>
    <m/>
    <s v="Corporate assets"/>
    <m/>
    <m/>
    <s v="Yes, partly"/>
    <m/>
    <m/>
    <s v="Password protection;Hard disk encryption;Antivirus software installed;"/>
    <m/>
    <m/>
    <s v="Using VPN "/>
    <m/>
    <m/>
    <m/>
    <m/>
    <m/>
    <s v="No"/>
    <m/>
    <m/>
    <m/>
    <m/>
    <m/>
    <s v="Yes"/>
    <m/>
    <m/>
    <x v="3"/>
    <m/>
    <m/>
    <s v="None;"/>
    <m/>
    <m/>
    <m/>
    <m/>
    <m/>
    <m/>
    <m/>
    <s v="Strongly disagree"/>
    <m/>
    <m/>
    <s v="Strongly disagree"/>
    <m/>
    <m/>
    <s v="Agree"/>
    <m/>
    <m/>
    <s v="Strongly agree"/>
    <m/>
    <m/>
    <s v="Agree"/>
    <m/>
    <m/>
    <s v="Strongly agree"/>
    <m/>
    <m/>
    <s v="Strongly agree"/>
    <m/>
    <m/>
    <s v="25-34 years old"/>
    <m/>
    <m/>
    <s v="Doctorate degree"/>
    <m/>
    <m/>
    <s v="Education &amp; Research"/>
    <m/>
    <m/>
    <m/>
    <m/>
    <m/>
    <s v="Researcher"/>
    <m/>
    <m/>
    <m/>
    <m/>
    <m/>
    <n v="35"/>
  </r>
  <r>
    <n v="39"/>
    <d v="2020-04-08T15:19:47"/>
    <d v="2020-04-08T16:34:47"/>
    <s v="anonymous"/>
    <m/>
    <m/>
    <m/>
    <m/>
    <s v="Yes"/>
    <m/>
    <m/>
    <s v="No"/>
    <m/>
    <m/>
    <m/>
    <m/>
    <m/>
    <s v="Laptop;"/>
    <m/>
    <m/>
    <s v="No"/>
    <m/>
    <m/>
    <s v="Corporate assets"/>
    <m/>
    <m/>
    <s v="Yes, partly"/>
    <m/>
    <m/>
    <s v="Password protection;Hard disk encryption;Antivirus software installed;"/>
    <m/>
    <m/>
    <s v="Using VPN "/>
    <m/>
    <m/>
    <m/>
    <m/>
    <m/>
    <s v="No"/>
    <m/>
    <m/>
    <m/>
    <m/>
    <m/>
    <s v="Yes"/>
    <m/>
    <m/>
    <x v="10"/>
    <m/>
    <m/>
    <s v="None;"/>
    <m/>
    <m/>
    <m/>
    <m/>
    <m/>
    <m/>
    <m/>
    <s v="Strongly disagree"/>
    <m/>
    <m/>
    <s v="Strongly disagree"/>
    <m/>
    <m/>
    <s v="Agree"/>
    <m/>
    <m/>
    <s v="Strongly agree"/>
    <m/>
    <m/>
    <s v="Agree"/>
    <m/>
    <m/>
    <s v="Strongly agree"/>
    <m/>
    <m/>
    <s v="Strongly agree"/>
    <m/>
    <m/>
    <s v="25-34 years old"/>
    <m/>
    <m/>
    <s v="Doctorate degree"/>
    <m/>
    <m/>
    <s v="Education &amp; Research"/>
    <m/>
    <m/>
    <m/>
    <m/>
    <m/>
    <s v="Researcher"/>
    <m/>
    <m/>
    <m/>
    <m/>
    <m/>
    <n v="35"/>
  </r>
  <r>
    <n v="39"/>
    <d v="2020-04-08T15:19:47"/>
    <d v="2020-04-08T16:34:47"/>
    <s v="anonymous"/>
    <m/>
    <m/>
    <m/>
    <m/>
    <s v="Yes"/>
    <m/>
    <m/>
    <s v="No"/>
    <m/>
    <m/>
    <m/>
    <m/>
    <m/>
    <s v="Laptop;"/>
    <m/>
    <m/>
    <s v="No"/>
    <m/>
    <m/>
    <s v="Corporate assets"/>
    <m/>
    <m/>
    <s v="Yes, partly"/>
    <m/>
    <m/>
    <s v="Password protection;Hard disk encryption;Antivirus software installed;"/>
    <m/>
    <m/>
    <s v="Using VPN "/>
    <m/>
    <m/>
    <m/>
    <m/>
    <m/>
    <s v="No"/>
    <m/>
    <m/>
    <m/>
    <m/>
    <m/>
    <s v="Yes"/>
    <m/>
    <m/>
    <x v="4"/>
    <m/>
    <m/>
    <s v="None;"/>
    <m/>
    <m/>
    <m/>
    <m/>
    <m/>
    <m/>
    <m/>
    <s v="Strongly disagree"/>
    <m/>
    <m/>
    <s v="Strongly disagree"/>
    <m/>
    <m/>
    <s v="Agree"/>
    <m/>
    <m/>
    <s v="Strongly agree"/>
    <m/>
    <m/>
    <s v="Agree"/>
    <m/>
    <m/>
    <s v="Strongly agree"/>
    <m/>
    <m/>
    <s v="Strongly agree"/>
    <m/>
    <m/>
    <s v="25-34 years old"/>
    <m/>
    <m/>
    <s v="Doctorate degree"/>
    <m/>
    <m/>
    <s v="Education &amp; Research"/>
    <m/>
    <m/>
    <m/>
    <m/>
    <m/>
    <s v="Researcher"/>
    <m/>
    <m/>
    <m/>
    <m/>
    <m/>
    <n v="35"/>
  </r>
  <r>
    <n v="40"/>
    <d v="2020-04-08T16:51:53"/>
    <d v="2020-04-08T16:54:19"/>
    <s v="anonymous"/>
    <m/>
    <m/>
    <m/>
    <m/>
    <s v="Yes"/>
    <m/>
    <m/>
    <s v="No"/>
    <m/>
    <m/>
    <m/>
    <m/>
    <m/>
    <s v="Laptop;Smartphone;"/>
    <m/>
    <m/>
    <s v="No"/>
    <m/>
    <m/>
    <s v="Corporate assets"/>
    <m/>
    <m/>
    <s v="No"/>
    <m/>
    <m/>
    <s v="Password protection;Two-factor authentication;Automatic screen lock;Hard disk encryption;"/>
    <m/>
    <m/>
    <s v="Using VPN "/>
    <m/>
    <m/>
    <m/>
    <m/>
    <m/>
    <s v="No"/>
    <m/>
    <m/>
    <m/>
    <m/>
    <m/>
    <s v="Yes"/>
    <m/>
    <m/>
    <x v="7"/>
    <m/>
    <m/>
    <s v="Phishing;None;"/>
    <m/>
    <m/>
    <m/>
    <m/>
    <m/>
    <m/>
    <m/>
    <s v="Agree"/>
    <m/>
    <m/>
    <s v="Agree"/>
    <m/>
    <m/>
    <s v="Undecided"/>
    <m/>
    <m/>
    <s v="Agree"/>
    <m/>
    <m/>
    <s v="Undecided"/>
    <m/>
    <m/>
    <s v="Agree"/>
    <m/>
    <m/>
    <s v="Strongly agree"/>
    <m/>
    <m/>
    <s v="35-44 years old"/>
    <m/>
    <m/>
    <s v="Doctorate degree"/>
    <m/>
    <m/>
    <s v="Education &amp; Research"/>
    <m/>
    <m/>
    <m/>
    <m/>
    <m/>
    <s v="Researcher"/>
    <m/>
    <m/>
    <m/>
    <m/>
    <m/>
    <n v="36"/>
  </r>
  <r>
    <n v="40"/>
    <d v="2020-04-08T16:51:53"/>
    <d v="2020-04-08T16:54:19"/>
    <s v="anonymous"/>
    <m/>
    <m/>
    <m/>
    <m/>
    <s v="Yes"/>
    <m/>
    <m/>
    <s v="No"/>
    <m/>
    <m/>
    <m/>
    <m/>
    <m/>
    <s v="Laptop;Smartphone;"/>
    <m/>
    <m/>
    <s v="No"/>
    <m/>
    <m/>
    <s v="Corporate assets"/>
    <m/>
    <m/>
    <s v="No"/>
    <m/>
    <m/>
    <s v="Password protection;Two-factor authentication;Automatic screen lock;Hard disk encryption;"/>
    <m/>
    <m/>
    <s v="Using VPN "/>
    <m/>
    <m/>
    <m/>
    <m/>
    <m/>
    <s v="No"/>
    <m/>
    <m/>
    <m/>
    <m/>
    <m/>
    <s v="Yes"/>
    <m/>
    <m/>
    <x v="10"/>
    <m/>
    <m/>
    <s v="Phishing;None;"/>
    <m/>
    <m/>
    <m/>
    <m/>
    <m/>
    <m/>
    <m/>
    <s v="Agree"/>
    <m/>
    <m/>
    <s v="Agree"/>
    <m/>
    <m/>
    <s v="Undecided"/>
    <m/>
    <m/>
    <s v="Agree"/>
    <m/>
    <m/>
    <s v="Undecided"/>
    <m/>
    <m/>
    <s v="Agree"/>
    <m/>
    <m/>
    <s v="Strongly agree"/>
    <m/>
    <m/>
    <s v="35-44 years old"/>
    <m/>
    <m/>
    <s v="Doctorate degree"/>
    <m/>
    <m/>
    <s v="Education &amp; Research"/>
    <m/>
    <m/>
    <m/>
    <m/>
    <m/>
    <s v="Researcher"/>
    <m/>
    <m/>
    <m/>
    <m/>
    <m/>
    <n v="36"/>
  </r>
  <r>
    <n v="40"/>
    <d v="2020-04-08T16:51:53"/>
    <d v="2020-04-08T16:54:19"/>
    <s v="anonymous"/>
    <m/>
    <m/>
    <m/>
    <m/>
    <s v="Yes"/>
    <m/>
    <m/>
    <s v="No"/>
    <m/>
    <m/>
    <m/>
    <m/>
    <m/>
    <s v="Laptop;Smartphone;"/>
    <m/>
    <m/>
    <s v="No"/>
    <m/>
    <m/>
    <s v="Corporate assets"/>
    <m/>
    <m/>
    <s v="No"/>
    <m/>
    <m/>
    <s v="Password protection;Two-factor authentication;Automatic screen lock;Hard disk encryption;"/>
    <m/>
    <m/>
    <s v="Using VPN "/>
    <m/>
    <m/>
    <m/>
    <m/>
    <m/>
    <s v="No"/>
    <m/>
    <m/>
    <m/>
    <m/>
    <m/>
    <s v="Yes"/>
    <m/>
    <m/>
    <x v="4"/>
    <m/>
    <m/>
    <s v="Phishing;None;"/>
    <m/>
    <m/>
    <m/>
    <m/>
    <m/>
    <m/>
    <m/>
    <s v="Agree"/>
    <m/>
    <m/>
    <s v="Agree"/>
    <m/>
    <m/>
    <s v="Undecided"/>
    <m/>
    <m/>
    <s v="Agree"/>
    <m/>
    <m/>
    <s v="Undecided"/>
    <m/>
    <m/>
    <s v="Agree"/>
    <m/>
    <m/>
    <s v="Strongly agree"/>
    <m/>
    <m/>
    <s v="35-44 years old"/>
    <m/>
    <m/>
    <s v="Doctorate degree"/>
    <m/>
    <m/>
    <s v="Education &amp; Research"/>
    <m/>
    <m/>
    <m/>
    <m/>
    <m/>
    <s v="Researcher"/>
    <m/>
    <m/>
    <m/>
    <m/>
    <m/>
    <n v="36"/>
  </r>
  <r>
    <n v="41"/>
    <d v="2020-04-08T16:51:15"/>
    <d v="2020-04-08T16:56:58"/>
    <s v="anonymous"/>
    <m/>
    <m/>
    <m/>
    <m/>
    <s v="Yes"/>
    <m/>
    <m/>
    <s v="No"/>
    <m/>
    <m/>
    <m/>
    <m/>
    <m/>
    <s v="Laptop;"/>
    <m/>
    <m/>
    <s v="No"/>
    <m/>
    <m/>
    <s v="Corporate assets"/>
    <m/>
    <m/>
    <s v="Yes, fully"/>
    <m/>
    <m/>
    <s v="Password protection;Automatic screen lock;Antivirus software installed;"/>
    <m/>
    <m/>
    <s v="Using VPN "/>
    <m/>
    <m/>
    <m/>
    <m/>
    <m/>
    <s v="No"/>
    <m/>
    <m/>
    <m/>
    <m/>
    <m/>
    <s v="Yes"/>
    <m/>
    <m/>
    <x v="6"/>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n v="37"/>
  </r>
  <r>
    <n v="41"/>
    <d v="2020-04-08T16:51:15"/>
    <d v="2020-04-08T16:56:58"/>
    <s v="anonymous"/>
    <m/>
    <m/>
    <m/>
    <m/>
    <s v="Yes"/>
    <m/>
    <m/>
    <s v="No"/>
    <m/>
    <m/>
    <m/>
    <m/>
    <m/>
    <s v="Laptop;"/>
    <m/>
    <m/>
    <s v="No"/>
    <m/>
    <m/>
    <s v="Corporate assets"/>
    <m/>
    <m/>
    <s v="Yes, fully"/>
    <m/>
    <m/>
    <s v="Password protection;Automatic screen lock;Antivirus software installed;"/>
    <m/>
    <m/>
    <s v="Using VPN "/>
    <m/>
    <m/>
    <m/>
    <m/>
    <m/>
    <s v="No"/>
    <m/>
    <m/>
    <m/>
    <m/>
    <m/>
    <s v="Yes"/>
    <m/>
    <m/>
    <x v="7"/>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n v="37"/>
  </r>
  <r>
    <n v="41"/>
    <d v="2020-04-08T16:51:15"/>
    <d v="2020-04-08T16:56:58"/>
    <s v="anonymous"/>
    <m/>
    <m/>
    <m/>
    <m/>
    <s v="Yes"/>
    <m/>
    <m/>
    <s v="No"/>
    <m/>
    <m/>
    <m/>
    <m/>
    <m/>
    <s v="Laptop;"/>
    <m/>
    <m/>
    <s v="No"/>
    <m/>
    <m/>
    <s v="Corporate assets"/>
    <m/>
    <m/>
    <s v="Yes, fully"/>
    <m/>
    <m/>
    <s v="Password protection;Automatic screen lock;Antivirus software installed;"/>
    <m/>
    <m/>
    <s v="Using VPN "/>
    <m/>
    <m/>
    <m/>
    <m/>
    <m/>
    <s v="No"/>
    <m/>
    <m/>
    <m/>
    <m/>
    <m/>
    <s v="Yes"/>
    <m/>
    <m/>
    <x v="9"/>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n v="37"/>
  </r>
  <r>
    <n v="41"/>
    <d v="2020-04-08T16:51:15"/>
    <d v="2020-04-08T16:56:58"/>
    <s v="anonymous"/>
    <m/>
    <m/>
    <m/>
    <m/>
    <s v="Yes"/>
    <m/>
    <m/>
    <s v="No"/>
    <m/>
    <m/>
    <m/>
    <m/>
    <m/>
    <s v="Laptop;"/>
    <m/>
    <m/>
    <s v="No"/>
    <m/>
    <m/>
    <s v="Corporate assets"/>
    <m/>
    <m/>
    <s v="Yes, fully"/>
    <m/>
    <m/>
    <s v="Password protection;Automatic screen lock;Antivirus software installed;"/>
    <m/>
    <m/>
    <s v="Using VPN "/>
    <m/>
    <m/>
    <m/>
    <m/>
    <m/>
    <s v="No"/>
    <m/>
    <m/>
    <m/>
    <m/>
    <m/>
    <s v="Yes"/>
    <m/>
    <m/>
    <x v="3"/>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n v="37"/>
  </r>
  <r>
    <n v="41"/>
    <d v="2020-04-08T16:51:15"/>
    <d v="2020-04-08T16:56:58"/>
    <s v="anonymous"/>
    <m/>
    <m/>
    <m/>
    <m/>
    <s v="Yes"/>
    <m/>
    <m/>
    <s v="No"/>
    <m/>
    <m/>
    <m/>
    <m/>
    <m/>
    <s v="Laptop;"/>
    <m/>
    <m/>
    <s v="No"/>
    <m/>
    <m/>
    <s v="Corporate assets"/>
    <m/>
    <m/>
    <s v="Yes, fully"/>
    <m/>
    <m/>
    <s v="Password protection;Automatic screen lock;Antivirus software installed;"/>
    <m/>
    <m/>
    <s v="Using VPN "/>
    <m/>
    <m/>
    <m/>
    <m/>
    <m/>
    <s v="No"/>
    <m/>
    <m/>
    <m/>
    <m/>
    <m/>
    <s v="Yes"/>
    <m/>
    <m/>
    <x v="10"/>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n v="37"/>
  </r>
  <r>
    <n v="41"/>
    <d v="2020-04-08T16:51:15"/>
    <d v="2020-04-08T16:56:58"/>
    <s v="anonymous"/>
    <m/>
    <m/>
    <m/>
    <m/>
    <s v="Yes"/>
    <m/>
    <m/>
    <s v="No"/>
    <m/>
    <m/>
    <m/>
    <m/>
    <m/>
    <s v="Laptop;"/>
    <m/>
    <m/>
    <s v="No"/>
    <m/>
    <m/>
    <s v="Corporate assets"/>
    <m/>
    <m/>
    <s v="Yes, fully"/>
    <m/>
    <m/>
    <s v="Password protection;Automatic screen lock;Antivirus software installed;"/>
    <m/>
    <m/>
    <s v="Using VPN "/>
    <m/>
    <m/>
    <m/>
    <m/>
    <m/>
    <s v="No"/>
    <m/>
    <m/>
    <m/>
    <m/>
    <m/>
    <s v="Yes"/>
    <m/>
    <m/>
    <x v="4"/>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n v="37"/>
  </r>
  <r>
    <n v="42"/>
    <d v="2020-04-08T16:55:25"/>
    <d v="2020-04-08T16:59:14"/>
    <s v="anonymous"/>
    <m/>
    <m/>
    <m/>
    <m/>
    <s v="Yes"/>
    <m/>
    <m/>
    <s v="No"/>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x v="6"/>
    <m/>
    <m/>
    <s v="None;"/>
    <m/>
    <m/>
    <m/>
    <m/>
    <m/>
    <m/>
    <m/>
    <s v="Strongly agree"/>
    <m/>
    <m/>
    <s v="Strongly agree"/>
    <m/>
    <m/>
    <s v="Strongly agree"/>
    <m/>
    <m/>
    <s v="Strongly agree"/>
    <m/>
    <m/>
    <s v="Strongly agree"/>
    <m/>
    <m/>
    <s v="Undecided"/>
    <m/>
    <m/>
    <s v="Agree"/>
    <m/>
    <m/>
    <s v="25-34 years old"/>
    <m/>
    <m/>
    <s v="Master’s degree"/>
    <m/>
    <m/>
    <s v="IT (Information Technology)"/>
    <m/>
    <m/>
    <m/>
    <m/>
    <m/>
    <s v="IT professional"/>
    <m/>
    <m/>
    <m/>
    <m/>
    <m/>
    <n v="38"/>
  </r>
  <r>
    <n v="42"/>
    <d v="2020-04-08T16:55:25"/>
    <d v="2020-04-08T16:59:14"/>
    <s v="anonymous"/>
    <m/>
    <m/>
    <m/>
    <m/>
    <s v="Yes"/>
    <m/>
    <m/>
    <s v="No"/>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x v="7"/>
    <m/>
    <m/>
    <s v="None;"/>
    <m/>
    <m/>
    <m/>
    <m/>
    <m/>
    <m/>
    <m/>
    <s v="Strongly agree"/>
    <m/>
    <m/>
    <s v="Strongly agree"/>
    <m/>
    <m/>
    <s v="Strongly agree"/>
    <m/>
    <m/>
    <s v="Strongly agree"/>
    <m/>
    <m/>
    <s v="Strongly agree"/>
    <m/>
    <m/>
    <s v="Undecided"/>
    <m/>
    <m/>
    <s v="Agree"/>
    <m/>
    <m/>
    <s v="25-34 years old"/>
    <m/>
    <m/>
    <s v="Master’s degree"/>
    <m/>
    <m/>
    <s v="IT (Information Technology)"/>
    <m/>
    <m/>
    <m/>
    <m/>
    <m/>
    <s v="IT professional"/>
    <m/>
    <m/>
    <m/>
    <m/>
    <m/>
    <n v="38"/>
  </r>
  <r>
    <n v="42"/>
    <d v="2020-04-08T16:55:25"/>
    <d v="2020-04-08T16:59:14"/>
    <s v="anonymous"/>
    <m/>
    <m/>
    <m/>
    <m/>
    <s v="Yes"/>
    <m/>
    <m/>
    <s v="No"/>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x v="8"/>
    <m/>
    <m/>
    <s v="None;"/>
    <m/>
    <m/>
    <m/>
    <m/>
    <m/>
    <m/>
    <m/>
    <s v="Strongly agree"/>
    <m/>
    <m/>
    <s v="Strongly agree"/>
    <m/>
    <m/>
    <s v="Strongly agree"/>
    <m/>
    <m/>
    <s v="Strongly agree"/>
    <m/>
    <m/>
    <s v="Strongly agree"/>
    <m/>
    <m/>
    <s v="Undecided"/>
    <m/>
    <m/>
    <s v="Agree"/>
    <m/>
    <m/>
    <s v="25-34 years old"/>
    <m/>
    <m/>
    <s v="Master’s degree"/>
    <m/>
    <m/>
    <s v="IT (Information Technology)"/>
    <m/>
    <m/>
    <m/>
    <m/>
    <m/>
    <s v="IT professional"/>
    <m/>
    <m/>
    <m/>
    <m/>
    <m/>
    <n v="38"/>
  </r>
  <r>
    <n v="42"/>
    <d v="2020-04-08T16:55:25"/>
    <d v="2020-04-08T16:59:14"/>
    <s v="anonymous"/>
    <m/>
    <m/>
    <m/>
    <m/>
    <s v="Yes"/>
    <m/>
    <m/>
    <s v="No"/>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x v="9"/>
    <m/>
    <m/>
    <s v="None;"/>
    <m/>
    <m/>
    <m/>
    <m/>
    <m/>
    <m/>
    <m/>
    <s v="Strongly agree"/>
    <m/>
    <m/>
    <s v="Strongly agree"/>
    <m/>
    <m/>
    <s v="Strongly agree"/>
    <m/>
    <m/>
    <s v="Strongly agree"/>
    <m/>
    <m/>
    <s v="Strongly agree"/>
    <m/>
    <m/>
    <s v="Undecided"/>
    <m/>
    <m/>
    <s v="Agree"/>
    <m/>
    <m/>
    <s v="25-34 years old"/>
    <m/>
    <m/>
    <s v="Master’s degree"/>
    <m/>
    <m/>
    <s v="IT (Information Technology)"/>
    <m/>
    <m/>
    <m/>
    <m/>
    <m/>
    <s v="IT professional"/>
    <m/>
    <m/>
    <m/>
    <m/>
    <m/>
    <n v="38"/>
  </r>
  <r>
    <n v="42"/>
    <d v="2020-04-08T16:55:25"/>
    <d v="2020-04-08T16:59:14"/>
    <s v="anonymous"/>
    <m/>
    <m/>
    <m/>
    <m/>
    <s v="Yes"/>
    <m/>
    <m/>
    <s v="No"/>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x v="3"/>
    <m/>
    <m/>
    <s v="None;"/>
    <m/>
    <m/>
    <m/>
    <m/>
    <m/>
    <m/>
    <m/>
    <s v="Strongly agree"/>
    <m/>
    <m/>
    <s v="Strongly agree"/>
    <m/>
    <m/>
    <s v="Strongly agree"/>
    <m/>
    <m/>
    <s v="Strongly agree"/>
    <m/>
    <m/>
    <s v="Strongly agree"/>
    <m/>
    <m/>
    <s v="Undecided"/>
    <m/>
    <m/>
    <s v="Agree"/>
    <m/>
    <m/>
    <s v="25-34 years old"/>
    <m/>
    <m/>
    <s v="Master’s degree"/>
    <m/>
    <m/>
    <s v="IT (Information Technology)"/>
    <m/>
    <m/>
    <m/>
    <m/>
    <m/>
    <s v="IT professional"/>
    <m/>
    <m/>
    <m/>
    <m/>
    <m/>
    <n v="38"/>
  </r>
  <r>
    <n v="42"/>
    <d v="2020-04-08T16:55:25"/>
    <d v="2020-04-08T16:59:14"/>
    <s v="anonymous"/>
    <m/>
    <m/>
    <m/>
    <m/>
    <s v="Yes"/>
    <m/>
    <m/>
    <s v="No"/>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x v="10"/>
    <m/>
    <m/>
    <s v="None;"/>
    <m/>
    <m/>
    <m/>
    <m/>
    <m/>
    <m/>
    <m/>
    <s v="Strongly agree"/>
    <m/>
    <m/>
    <s v="Strongly agree"/>
    <m/>
    <m/>
    <s v="Strongly agree"/>
    <m/>
    <m/>
    <s v="Strongly agree"/>
    <m/>
    <m/>
    <s v="Strongly agree"/>
    <m/>
    <m/>
    <s v="Undecided"/>
    <m/>
    <m/>
    <s v="Agree"/>
    <m/>
    <m/>
    <s v="25-34 years old"/>
    <m/>
    <m/>
    <s v="Master’s degree"/>
    <m/>
    <m/>
    <s v="IT (Information Technology)"/>
    <m/>
    <m/>
    <m/>
    <m/>
    <m/>
    <s v="IT professional"/>
    <m/>
    <m/>
    <m/>
    <m/>
    <m/>
    <n v="38"/>
  </r>
  <r>
    <n v="42"/>
    <d v="2020-04-08T16:55:25"/>
    <d v="2020-04-08T16:59:14"/>
    <s v="anonymous"/>
    <m/>
    <m/>
    <m/>
    <m/>
    <s v="Yes"/>
    <m/>
    <m/>
    <s v="No"/>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x v="4"/>
    <m/>
    <m/>
    <s v="None;"/>
    <m/>
    <m/>
    <m/>
    <m/>
    <m/>
    <m/>
    <m/>
    <s v="Strongly agree"/>
    <m/>
    <m/>
    <s v="Strongly agree"/>
    <m/>
    <m/>
    <s v="Strongly agree"/>
    <m/>
    <m/>
    <s v="Strongly agree"/>
    <m/>
    <m/>
    <s v="Strongly agree"/>
    <m/>
    <m/>
    <s v="Undecided"/>
    <m/>
    <m/>
    <s v="Agree"/>
    <m/>
    <m/>
    <s v="25-34 years old"/>
    <m/>
    <m/>
    <s v="Master’s degree"/>
    <m/>
    <m/>
    <s v="IT (Information Technology)"/>
    <m/>
    <m/>
    <m/>
    <m/>
    <m/>
    <s v="IT professional"/>
    <m/>
    <m/>
    <m/>
    <m/>
    <m/>
    <n v="38"/>
  </r>
  <r>
    <n v="43"/>
    <d v="2020-04-08T17:38:41"/>
    <d v="2020-04-08T17:41:18"/>
    <s v="anonymous"/>
    <m/>
    <m/>
    <m/>
    <m/>
    <s v="Yes"/>
    <m/>
    <m/>
    <s v="No"/>
    <m/>
    <m/>
    <m/>
    <m/>
    <m/>
    <s v="Laptop;Tablet;"/>
    <m/>
    <m/>
    <s v="No"/>
    <m/>
    <m/>
    <s v="Corporate assets"/>
    <m/>
    <m/>
    <s v="No"/>
    <m/>
    <m/>
    <s v="Password protection;"/>
    <m/>
    <m/>
    <s v="Using 3rd party cloud solutions (e.g. G Cloud, Microsoft 365)"/>
    <m/>
    <m/>
    <m/>
    <m/>
    <m/>
    <s v="No"/>
    <m/>
    <m/>
    <m/>
    <m/>
    <m/>
    <s v="Yes"/>
    <m/>
    <m/>
    <x v="6"/>
    <m/>
    <m/>
    <s v="None;"/>
    <m/>
    <m/>
    <m/>
    <m/>
    <m/>
    <m/>
    <m/>
    <s v="Disagree"/>
    <m/>
    <m/>
    <s v="Undecided"/>
    <m/>
    <m/>
    <s v="Agree"/>
    <m/>
    <m/>
    <s v="Strongly agree"/>
    <m/>
    <m/>
    <s v="Strongly agree"/>
    <m/>
    <m/>
    <s v="Strongly agree"/>
    <m/>
    <m/>
    <s v="Strongly agree"/>
    <m/>
    <m/>
    <s v="25-34 years old"/>
    <m/>
    <m/>
    <s v="Master’s degree"/>
    <m/>
    <m/>
    <s v="IT (Information Technology)"/>
    <m/>
    <m/>
    <m/>
    <m/>
    <m/>
    <s v="Manager"/>
    <m/>
    <m/>
    <m/>
    <m/>
    <m/>
    <n v="39"/>
  </r>
  <r>
    <n v="43"/>
    <d v="2020-04-08T17:38:41"/>
    <d v="2020-04-08T17:41:18"/>
    <s v="anonymous"/>
    <m/>
    <m/>
    <m/>
    <m/>
    <s v="Yes"/>
    <m/>
    <m/>
    <s v="No"/>
    <m/>
    <m/>
    <m/>
    <m/>
    <m/>
    <s v="Laptop;Tablet;"/>
    <m/>
    <m/>
    <s v="No"/>
    <m/>
    <m/>
    <s v="Corporate assets"/>
    <m/>
    <m/>
    <s v="No"/>
    <m/>
    <m/>
    <s v="Password protection;"/>
    <m/>
    <m/>
    <s v="Using 3rd party cloud solutions (e.g. G Cloud, Microsoft 365)"/>
    <m/>
    <m/>
    <m/>
    <m/>
    <m/>
    <s v="No"/>
    <m/>
    <m/>
    <m/>
    <m/>
    <m/>
    <s v="Yes"/>
    <m/>
    <m/>
    <x v="7"/>
    <m/>
    <m/>
    <s v="None;"/>
    <m/>
    <m/>
    <m/>
    <m/>
    <m/>
    <m/>
    <m/>
    <s v="Disagree"/>
    <m/>
    <m/>
    <s v="Undecided"/>
    <m/>
    <m/>
    <s v="Agree"/>
    <m/>
    <m/>
    <s v="Strongly agree"/>
    <m/>
    <m/>
    <s v="Strongly agree"/>
    <m/>
    <m/>
    <s v="Strongly agree"/>
    <m/>
    <m/>
    <s v="Strongly agree"/>
    <m/>
    <m/>
    <s v="25-34 years old"/>
    <m/>
    <m/>
    <s v="Master’s degree"/>
    <m/>
    <m/>
    <s v="IT (Information Technology)"/>
    <m/>
    <m/>
    <m/>
    <m/>
    <m/>
    <s v="Manager"/>
    <m/>
    <m/>
    <m/>
    <m/>
    <m/>
    <n v="39"/>
  </r>
  <r>
    <n v="43"/>
    <d v="2020-04-08T17:38:41"/>
    <d v="2020-04-08T17:41:18"/>
    <s v="anonymous"/>
    <m/>
    <m/>
    <m/>
    <m/>
    <s v="Yes"/>
    <m/>
    <m/>
    <s v="No"/>
    <m/>
    <m/>
    <m/>
    <m/>
    <m/>
    <s v="Laptop;Tablet;"/>
    <m/>
    <m/>
    <s v="No"/>
    <m/>
    <m/>
    <s v="Corporate assets"/>
    <m/>
    <m/>
    <s v="No"/>
    <m/>
    <m/>
    <s v="Password protection;"/>
    <m/>
    <m/>
    <s v="Using 3rd party cloud solutions (e.g. G Cloud, Microsoft 365)"/>
    <m/>
    <m/>
    <m/>
    <m/>
    <m/>
    <s v="No"/>
    <m/>
    <m/>
    <m/>
    <m/>
    <m/>
    <s v="Yes"/>
    <m/>
    <m/>
    <x v="8"/>
    <m/>
    <m/>
    <s v="None;"/>
    <m/>
    <m/>
    <m/>
    <m/>
    <m/>
    <m/>
    <m/>
    <s v="Disagree"/>
    <m/>
    <m/>
    <s v="Undecided"/>
    <m/>
    <m/>
    <s v="Agree"/>
    <m/>
    <m/>
    <s v="Strongly agree"/>
    <m/>
    <m/>
    <s v="Strongly agree"/>
    <m/>
    <m/>
    <s v="Strongly agree"/>
    <m/>
    <m/>
    <s v="Strongly agree"/>
    <m/>
    <m/>
    <s v="25-34 years old"/>
    <m/>
    <m/>
    <s v="Master’s degree"/>
    <m/>
    <m/>
    <s v="IT (Information Technology)"/>
    <m/>
    <m/>
    <m/>
    <m/>
    <m/>
    <s v="Manager"/>
    <m/>
    <m/>
    <m/>
    <m/>
    <m/>
    <n v="39"/>
  </r>
  <r>
    <n v="43"/>
    <d v="2020-04-08T17:38:41"/>
    <d v="2020-04-08T17:41:18"/>
    <s v="anonymous"/>
    <m/>
    <m/>
    <m/>
    <m/>
    <s v="Yes"/>
    <m/>
    <m/>
    <s v="No"/>
    <m/>
    <m/>
    <m/>
    <m/>
    <m/>
    <s v="Laptop;Tablet;"/>
    <m/>
    <m/>
    <s v="No"/>
    <m/>
    <m/>
    <s v="Corporate assets"/>
    <m/>
    <m/>
    <s v="No"/>
    <m/>
    <m/>
    <s v="Password protection;"/>
    <m/>
    <m/>
    <s v="Using 3rd party cloud solutions (e.g. G Cloud, Microsoft 365)"/>
    <m/>
    <m/>
    <m/>
    <m/>
    <m/>
    <s v="No"/>
    <m/>
    <m/>
    <m/>
    <m/>
    <m/>
    <s v="Yes"/>
    <m/>
    <m/>
    <x v="9"/>
    <m/>
    <m/>
    <s v="None;"/>
    <m/>
    <m/>
    <m/>
    <m/>
    <m/>
    <m/>
    <m/>
    <s v="Disagree"/>
    <m/>
    <m/>
    <s v="Undecided"/>
    <m/>
    <m/>
    <s v="Agree"/>
    <m/>
    <m/>
    <s v="Strongly agree"/>
    <m/>
    <m/>
    <s v="Strongly agree"/>
    <m/>
    <m/>
    <s v="Strongly agree"/>
    <m/>
    <m/>
    <s v="Strongly agree"/>
    <m/>
    <m/>
    <s v="25-34 years old"/>
    <m/>
    <m/>
    <s v="Master’s degree"/>
    <m/>
    <m/>
    <s v="IT (Information Technology)"/>
    <m/>
    <m/>
    <m/>
    <m/>
    <m/>
    <s v="Manager"/>
    <m/>
    <m/>
    <m/>
    <m/>
    <m/>
    <n v="39"/>
  </r>
  <r>
    <n v="43"/>
    <d v="2020-04-08T17:38:41"/>
    <d v="2020-04-08T17:41:18"/>
    <s v="anonymous"/>
    <m/>
    <m/>
    <m/>
    <m/>
    <s v="Yes"/>
    <m/>
    <m/>
    <s v="No"/>
    <m/>
    <m/>
    <m/>
    <m/>
    <m/>
    <s v="Laptop;Tablet;"/>
    <m/>
    <m/>
    <s v="No"/>
    <m/>
    <m/>
    <s v="Corporate assets"/>
    <m/>
    <m/>
    <s v="No"/>
    <m/>
    <m/>
    <s v="Password protection;"/>
    <m/>
    <m/>
    <s v="Using 3rd party cloud solutions (e.g. G Cloud, Microsoft 365)"/>
    <m/>
    <m/>
    <m/>
    <m/>
    <m/>
    <s v="No"/>
    <m/>
    <m/>
    <m/>
    <m/>
    <m/>
    <s v="Yes"/>
    <m/>
    <m/>
    <x v="3"/>
    <m/>
    <m/>
    <s v="None;"/>
    <m/>
    <m/>
    <m/>
    <m/>
    <m/>
    <m/>
    <m/>
    <s v="Disagree"/>
    <m/>
    <m/>
    <s v="Undecided"/>
    <m/>
    <m/>
    <s v="Agree"/>
    <m/>
    <m/>
    <s v="Strongly agree"/>
    <m/>
    <m/>
    <s v="Strongly agree"/>
    <m/>
    <m/>
    <s v="Strongly agree"/>
    <m/>
    <m/>
    <s v="Strongly agree"/>
    <m/>
    <m/>
    <s v="25-34 years old"/>
    <m/>
    <m/>
    <s v="Master’s degree"/>
    <m/>
    <m/>
    <s v="IT (Information Technology)"/>
    <m/>
    <m/>
    <m/>
    <m/>
    <m/>
    <s v="Manager"/>
    <m/>
    <m/>
    <m/>
    <m/>
    <m/>
    <n v="39"/>
  </r>
  <r>
    <n v="43"/>
    <d v="2020-04-08T17:38:41"/>
    <d v="2020-04-08T17:41:18"/>
    <s v="anonymous"/>
    <m/>
    <m/>
    <m/>
    <m/>
    <s v="Yes"/>
    <m/>
    <m/>
    <s v="No"/>
    <m/>
    <m/>
    <m/>
    <m/>
    <m/>
    <s v="Laptop;Tablet;"/>
    <m/>
    <m/>
    <s v="No"/>
    <m/>
    <m/>
    <s v="Corporate assets"/>
    <m/>
    <m/>
    <s v="No"/>
    <m/>
    <m/>
    <s v="Password protection;"/>
    <m/>
    <m/>
    <s v="Using 3rd party cloud solutions (e.g. G Cloud, Microsoft 365)"/>
    <m/>
    <m/>
    <m/>
    <m/>
    <m/>
    <s v="No"/>
    <m/>
    <m/>
    <m/>
    <m/>
    <m/>
    <s v="Yes"/>
    <m/>
    <m/>
    <x v="4"/>
    <m/>
    <m/>
    <s v="None;"/>
    <m/>
    <m/>
    <m/>
    <m/>
    <m/>
    <m/>
    <m/>
    <s v="Disagree"/>
    <m/>
    <m/>
    <s v="Undecided"/>
    <m/>
    <m/>
    <s v="Agree"/>
    <m/>
    <m/>
    <s v="Strongly agree"/>
    <m/>
    <m/>
    <s v="Strongly agree"/>
    <m/>
    <m/>
    <s v="Strongly agree"/>
    <m/>
    <m/>
    <s v="Strongly agree"/>
    <m/>
    <m/>
    <s v="25-34 years old"/>
    <m/>
    <m/>
    <s v="Master’s degree"/>
    <m/>
    <m/>
    <s v="IT (Information Technology)"/>
    <m/>
    <m/>
    <m/>
    <m/>
    <m/>
    <s v="Manager"/>
    <m/>
    <m/>
    <m/>
    <m/>
    <m/>
    <n v="39"/>
  </r>
  <r>
    <n v="44"/>
    <d v="2020-04-08T18:07:43"/>
    <d v="2020-04-08T18:12:52"/>
    <s v="anonymous"/>
    <m/>
    <m/>
    <m/>
    <m/>
    <s v="Yes"/>
    <m/>
    <m/>
    <s v="No"/>
    <m/>
    <m/>
    <m/>
    <m/>
    <m/>
    <s v="Laptop;Smartphone;"/>
    <m/>
    <m/>
    <s v="No"/>
    <m/>
    <m/>
    <s v="Corporate assets"/>
    <m/>
    <m/>
    <s v="Yes, partly"/>
    <m/>
    <m/>
    <s v="Password protection;Antivirus software installed;"/>
    <m/>
    <m/>
    <s v="Using VPN "/>
    <m/>
    <m/>
    <m/>
    <m/>
    <m/>
    <s v="Yes"/>
    <m/>
    <m/>
    <m/>
    <m/>
    <m/>
    <s v="No"/>
    <m/>
    <m/>
    <x v="5"/>
    <m/>
    <m/>
    <s v="None;"/>
    <m/>
    <m/>
    <m/>
    <m/>
    <m/>
    <m/>
    <m/>
    <s v="Strongly agree"/>
    <m/>
    <m/>
    <s v="Strongly agree"/>
    <m/>
    <m/>
    <s v="Strongly agree"/>
    <m/>
    <m/>
    <s v="Strongly agree"/>
    <m/>
    <m/>
    <s v="Strongly agree"/>
    <m/>
    <m/>
    <s v="Strongly agree"/>
    <m/>
    <m/>
    <s v="Strongly agree"/>
    <m/>
    <m/>
    <s v="35-44 years old"/>
    <m/>
    <m/>
    <s v="Master’s degree"/>
    <m/>
    <m/>
    <s v="Other"/>
    <m/>
    <m/>
    <s v="trade"/>
    <m/>
    <m/>
    <s v="Manager"/>
    <m/>
    <m/>
    <m/>
    <m/>
    <m/>
    <n v="40"/>
  </r>
  <r>
    <n v="45"/>
    <d v="2020-04-08T18:22:25"/>
    <d v="2020-04-08T18:26:12"/>
    <s v="anonymous"/>
    <m/>
    <m/>
    <m/>
    <m/>
    <s v="Yes"/>
    <m/>
    <m/>
    <s v="No"/>
    <m/>
    <m/>
    <m/>
    <m/>
    <m/>
    <s v="Laptop;Smartphone;"/>
    <m/>
    <m/>
    <s v="No"/>
    <m/>
    <m/>
    <s v="Personal assets"/>
    <m/>
    <m/>
    <m/>
    <m/>
    <m/>
    <s v="Two-factor authentication;Antivirus software installed;"/>
    <m/>
    <m/>
    <s v="Direct access"/>
    <m/>
    <m/>
    <m/>
    <m/>
    <m/>
    <s v="No"/>
    <m/>
    <m/>
    <m/>
    <m/>
    <m/>
    <s v="No"/>
    <m/>
    <m/>
    <x v="5"/>
    <m/>
    <m/>
    <s v="None;"/>
    <m/>
    <m/>
    <m/>
    <m/>
    <m/>
    <m/>
    <m/>
    <s v="Strongly agree"/>
    <m/>
    <m/>
    <s v="Undecided"/>
    <m/>
    <m/>
    <s v="Strongly agree"/>
    <m/>
    <m/>
    <s v="Strongly agree"/>
    <m/>
    <m/>
    <s v="Strongly agree"/>
    <m/>
    <m/>
    <s v="Strongly agree"/>
    <m/>
    <m/>
    <s v="Strongly agree"/>
    <m/>
    <m/>
    <s v="25-34 years old"/>
    <m/>
    <m/>
    <s v="Master’s degree"/>
    <m/>
    <m/>
    <s v="Other"/>
    <m/>
    <m/>
    <s v="Marketing and Communication"/>
    <m/>
    <m/>
    <s v="Manager"/>
    <m/>
    <m/>
    <m/>
    <m/>
    <m/>
    <n v="41"/>
  </r>
  <r>
    <n v="46"/>
    <d v="2020-04-08T18:31:39"/>
    <d v="2020-04-08T18:34:25"/>
    <s v="anonymous"/>
    <m/>
    <m/>
    <m/>
    <m/>
    <s v="Yes"/>
    <m/>
    <m/>
    <s v="No"/>
    <m/>
    <m/>
    <m/>
    <m/>
    <m/>
    <s v="Laptop;"/>
    <m/>
    <m/>
    <s v="No"/>
    <m/>
    <m/>
    <s v="Personal assets"/>
    <m/>
    <m/>
    <m/>
    <m/>
    <m/>
    <s v="Password protection;"/>
    <m/>
    <m/>
    <s v="Direct access"/>
    <m/>
    <m/>
    <m/>
    <m/>
    <m/>
    <s v="No"/>
    <m/>
    <m/>
    <m/>
    <m/>
    <m/>
    <s v="No"/>
    <m/>
    <m/>
    <x v="5"/>
    <m/>
    <m/>
    <s v="None;"/>
    <m/>
    <m/>
    <m/>
    <m/>
    <m/>
    <m/>
    <m/>
    <s v="Strongly disagree"/>
    <m/>
    <m/>
    <s v="Strongly disagree"/>
    <m/>
    <m/>
    <s v="Strongly disagree"/>
    <m/>
    <m/>
    <s v="Disagree"/>
    <m/>
    <m/>
    <s v="Agree"/>
    <m/>
    <m/>
    <s v="Undecided"/>
    <m/>
    <m/>
    <s v="Agree"/>
    <m/>
    <m/>
    <s v="18-24 years old"/>
    <m/>
    <m/>
    <s v="Bachelor’s degree"/>
    <m/>
    <m/>
    <s v="Telecommunications"/>
    <m/>
    <m/>
    <m/>
    <m/>
    <m/>
    <s v="Other"/>
    <m/>
    <m/>
    <m/>
    <m/>
    <m/>
    <n v="42"/>
  </r>
  <r>
    <n v="47"/>
    <d v="2020-04-08T18:10:39"/>
    <d v="2020-04-08T19:26:19"/>
    <s v="anonymous"/>
    <m/>
    <m/>
    <m/>
    <m/>
    <s v="Yes"/>
    <m/>
    <m/>
    <s v="No"/>
    <m/>
    <m/>
    <m/>
    <m/>
    <m/>
    <s v="Laptop;"/>
    <m/>
    <m/>
    <s v="No"/>
    <m/>
    <m/>
    <s v="Personal assets"/>
    <m/>
    <m/>
    <m/>
    <m/>
    <m/>
    <s v="Password protection;Antivirus software installed;Antispam software installed;"/>
    <m/>
    <m/>
    <s v="Using VPN "/>
    <m/>
    <m/>
    <m/>
    <m/>
    <m/>
    <s v="No"/>
    <m/>
    <m/>
    <m/>
    <m/>
    <m/>
    <s v="Yes"/>
    <m/>
    <m/>
    <x v="10"/>
    <m/>
    <m/>
    <s v="None;"/>
    <m/>
    <m/>
    <m/>
    <m/>
    <m/>
    <m/>
    <m/>
    <s v="Agree"/>
    <m/>
    <m/>
    <s v="Disagree"/>
    <m/>
    <m/>
    <s v="Agree"/>
    <m/>
    <m/>
    <s v="Agree"/>
    <m/>
    <m/>
    <s v="Agree"/>
    <m/>
    <m/>
    <s v="Agree"/>
    <m/>
    <m/>
    <s v="Agree"/>
    <m/>
    <m/>
    <s v="35-44 years old"/>
    <m/>
    <m/>
    <s v="Doctorate degree"/>
    <m/>
    <m/>
    <s v="Education &amp; Research"/>
    <m/>
    <m/>
    <m/>
    <m/>
    <m/>
    <s v="Researcher"/>
    <m/>
    <m/>
    <m/>
    <m/>
    <m/>
    <n v="43"/>
  </r>
  <r>
    <n v="47"/>
    <d v="2020-04-08T18:10:39"/>
    <d v="2020-04-08T19:26:19"/>
    <s v="anonymous"/>
    <m/>
    <m/>
    <m/>
    <m/>
    <s v="Yes"/>
    <m/>
    <m/>
    <s v="No"/>
    <m/>
    <m/>
    <m/>
    <m/>
    <m/>
    <s v="Laptop;"/>
    <m/>
    <m/>
    <s v="No"/>
    <m/>
    <m/>
    <s v="Personal assets"/>
    <m/>
    <m/>
    <m/>
    <m/>
    <m/>
    <s v="Password protection;Antivirus software installed;Antispam software installed;"/>
    <m/>
    <m/>
    <s v="Using VPN "/>
    <m/>
    <m/>
    <m/>
    <m/>
    <m/>
    <s v="No"/>
    <m/>
    <m/>
    <m/>
    <m/>
    <m/>
    <s v="Yes"/>
    <m/>
    <m/>
    <x v="4"/>
    <m/>
    <m/>
    <s v="None;"/>
    <m/>
    <m/>
    <m/>
    <m/>
    <m/>
    <m/>
    <m/>
    <s v="Agree"/>
    <m/>
    <m/>
    <s v="Disagree"/>
    <m/>
    <m/>
    <s v="Agree"/>
    <m/>
    <m/>
    <s v="Agree"/>
    <m/>
    <m/>
    <s v="Agree"/>
    <m/>
    <m/>
    <s v="Agree"/>
    <m/>
    <m/>
    <s v="Agree"/>
    <m/>
    <m/>
    <s v="35-44 years old"/>
    <m/>
    <m/>
    <s v="Doctorate degree"/>
    <m/>
    <m/>
    <s v="Education &amp; Research"/>
    <m/>
    <m/>
    <m/>
    <m/>
    <m/>
    <s v="Researcher"/>
    <m/>
    <m/>
    <m/>
    <m/>
    <m/>
    <n v="43"/>
  </r>
  <r>
    <n v="48"/>
    <d v="2020-04-08T19:43:06"/>
    <d v="2020-04-08T19:49:19"/>
    <s v="anonymous"/>
    <m/>
    <m/>
    <m/>
    <m/>
    <s v="Yes"/>
    <m/>
    <m/>
    <s v="Yes"/>
    <m/>
    <m/>
    <m/>
    <m/>
    <m/>
    <s v="Laptop;Smartphone;"/>
    <m/>
    <m/>
    <s v="No"/>
    <m/>
    <m/>
    <s v="Corporate assets"/>
    <m/>
    <m/>
    <s v="Yes, fully"/>
    <m/>
    <m/>
    <s v="Password protection;Two-factor authentication;Automatic screen lock;Antivirus software installed;"/>
    <m/>
    <m/>
    <s v="Using VPN "/>
    <m/>
    <m/>
    <m/>
    <m/>
    <m/>
    <s v="Yes"/>
    <m/>
    <m/>
    <s v="Instructions available to the corporate portal or website;"/>
    <m/>
    <m/>
    <s v="Yes"/>
    <m/>
    <m/>
    <x v="6"/>
    <m/>
    <m/>
    <s v="Phishing;Spyware/Virus infection;"/>
    <m/>
    <m/>
    <m/>
    <m/>
    <m/>
    <m/>
    <m/>
    <s v="Strongly agree"/>
    <m/>
    <m/>
    <s v="Agree"/>
    <m/>
    <m/>
    <s v="Agree"/>
    <m/>
    <m/>
    <s v="Agree"/>
    <m/>
    <m/>
    <s v="Strongly agree"/>
    <m/>
    <m/>
    <s v="Agree"/>
    <m/>
    <m/>
    <s v="Strongly agree"/>
    <m/>
    <m/>
    <s v="35-44 years old"/>
    <m/>
    <m/>
    <s v="Associate degree"/>
    <m/>
    <m/>
    <s v="Other"/>
    <m/>
    <m/>
    <s v="Retail"/>
    <m/>
    <m/>
    <s v="IT professional"/>
    <m/>
    <m/>
    <m/>
    <m/>
    <m/>
    <n v="44"/>
  </r>
  <r>
    <n v="48"/>
    <d v="2020-04-08T19:43:06"/>
    <d v="2020-04-08T19:49:19"/>
    <s v="anonymous"/>
    <m/>
    <m/>
    <m/>
    <m/>
    <s v="Yes"/>
    <m/>
    <m/>
    <s v="Yes"/>
    <m/>
    <m/>
    <m/>
    <m/>
    <m/>
    <s v="Laptop;Smartphone;"/>
    <m/>
    <m/>
    <s v="No"/>
    <m/>
    <m/>
    <s v="Corporate assets"/>
    <m/>
    <m/>
    <s v="Yes, fully"/>
    <m/>
    <m/>
    <s v="Password protection;Two-factor authentication;Automatic screen lock;Antivirus software installed;"/>
    <m/>
    <m/>
    <s v="Using VPN "/>
    <m/>
    <m/>
    <m/>
    <m/>
    <m/>
    <s v="Yes"/>
    <m/>
    <m/>
    <s v="Instructions available to the corporate portal or website;"/>
    <m/>
    <m/>
    <s v="Yes"/>
    <m/>
    <m/>
    <x v="4"/>
    <m/>
    <m/>
    <s v="Phishing;Spyware/Virus infection;"/>
    <m/>
    <m/>
    <m/>
    <m/>
    <m/>
    <m/>
    <m/>
    <s v="Strongly agree"/>
    <m/>
    <m/>
    <s v="Agree"/>
    <m/>
    <m/>
    <s v="Agree"/>
    <m/>
    <m/>
    <s v="Agree"/>
    <m/>
    <m/>
    <s v="Strongly agree"/>
    <m/>
    <m/>
    <s v="Agree"/>
    <m/>
    <m/>
    <s v="Strongly agree"/>
    <m/>
    <m/>
    <s v="35-44 years old"/>
    <m/>
    <m/>
    <s v="Associate degree"/>
    <m/>
    <m/>
    <s v="Other"/>
    <m/>
    <m/>
    <s v="Retail"/>
    <m/>
    <m/>
    <s v="IT professional"/>
    <m/>
    <m/>
    <m/>
    <m/>
    <m/>
    <n v="44"/>
  </r>
  <r>
    <n v="49"/>
    <d v="2020-04-08T20:05:57"/>
    <d v="2020-04-08T20:08:37"/>
    <s v="anonymous"/>
    <m/>
    <m/>
    <m/>
    <m/>
    <s v="Yes"/>
    <m/>
    <m/>
    <s v="No"/>
    <m/>
    <m/>
    <m/>
    <m/>
    <m/>
    <s v="Laptop;Smartphone;"/>
    <m/>
    <m/>
    <s v="No"/>
    <m/>
    <m/>
    <s v="Personal assets"/>
    <m/>
    <m/>
    <m/>
    <m/>
    <m/>
    <s v="Password protection;Antivirus software installed;Antispam software installed;"/>
    <m/>
    <m/>
    <s v="Direct access"/>
    <m/>
    <m/>
    <m/>
    <m/>
    <m/>
    <s v="No"/>
    <m/>
    <m/>
    <m/>
    <m/>
    <m/>
    <s v="No"/>
    <m/>
    <m/>
    <x v="5"/>
    <m/>
    <m/>
    <s v="None;"/>
    <m/>
    <m/>
    <m/>
    <m/>
    <m/>
    <m/>
    <m/>
    <s v="Agree"/>
    <m/>
    <m/>
    <s v="Strongly agree"/>
    <m/>
    <m/>
    <s v="Strongly agree"/>
    <m/>
    <m/>
    <s v="Strongly agree"/>
    <m/>
    <m/>
    <s v="Strongly agree"/>
    <m/>
    <m/>
    <s v="Strongly agree"/>
    <m/>
    <m/>
    <s v="Agree"/>
    <m/>
    <m/>
    <s v="35-44 years old"/>
    <m/>
    <m/>
    <s v="Bachelor’s degree"/>
    <m/>
    <m/>
    <s v="Other"/>
    <m/>
    <m/>
    <s v="Sales"/>
    <m/>
    <m/>
    <s v="Other"/>
    <m/>
    <m/>
    <m/>
    <m/>
    <m/>
    <n v="45"/>
  </r>
  <r>
    <n v="50"/>
    <d v="2020-04-09T00:57:54"/>
    <d v="2020-04-09T01:21:23"/>
    <s v="anonymous"/>
    <m/>
    <m/>
    <m/>
    <m/>
    <s v="Yes"/>
    <m/>
    <m/>
    <s v="Yes"/>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s v="Yes, partly"/>
    <m/>
    <m/>
    <s v="Password protection;Automatic screen lock;Hard disk encryption;Antivirus software installed;"/>
    <m/>
    <m/>
    <s v="Using VPN "/>
    <m/>
    <m/>
    <m/>
    <m/>
    <m/>
    <s v="No"/>
    <m/>
    <m/>
    <m/>
    <m/>
    <m/>
    <s v="No"/>
    <m/>
    <m/>
    <x v="5"/>
    <m/>
    <m/>
    <s v="None;"/>
    <m/>
    <m/>
    <m/>
    <m/>
    <m/>
    <m/>
    <m/>
    <s v="Agree"/>
    <m/>
    <m/>
    <s v="Disagree"/>
    <m/>
    <m/>
    <s v="Agree"/>
    <m/>
    <m/>
    <s v="Strongly agree"/>
    <m/>
    <m/>
    <s v="Agree"/>
    <m/>
    <m/>
    <s v="Undecided"/>
    <m/>
    <m/>
    <s v="Strongly agree"/>
    <m/>
    <m/>
    <s v="35-44 years old"/>
    <m/>
    <m/>
    <s v="Master’s degree"/>
    <m/>
    <m/>
    <s v="IT (Information Technology)"/>
    <m/>
    <m/>
    <m/>
    <m/>
    <m/>
    <s v="IT professional"/>
    <m/>
    <m/>
    <s v="I prefer to work effectively with ALL my colleagues in the office in a few months from now, and let's sacrifice a little efficiency today"/>
    <m/>
    <m/>
    <n v="46"/>
  </r>
  <r>
    <n v="51"/>
    <d v="2020-04-09T09:20:14"/>
    <d v="2020-04-09T09:29:17"/>
    <s v="anonymous"/>
    <m/>
    <m/>
    <m/>
    <m/>
    <s v="Yes"/>
    <m/>
    <m/>
    <s v="Yes"/>
    <m/>
    <m/>
    <m/>
    <m/>
    <m/>
    <s v="Laptop;"/>
    <m/>
    <m/>
    <s v="No"/>
    <m/>
    <m/>
    <s v="Corporate assets"/>
    <m/>
    <m/>
    <s v="Yes, fully"/>
    <m/>
    <m/>
    <s v="Two-factor authentication;Hard disk encryption;Antivirus software installed;"/>
    <m/>
    <m/>
    <s v="Using VPN "/>
    <m/>
    <m/>
    <m/>
    <m/>
    <m/>
    <s v="No"/>
    <m/>
    <m/>
    <m/>
    <m/>
    <m/>
    <s v="Yes"/>
    <m/>
    <m/>
    <x v="9"/>
    <m/>
    <m/>
    <s v="None;"/>
    <m/>
    <m/>
    <m/>
    <m/>
    <m/>
    <m/>
    <m/>
    <s v="Undecided"/>
    <m/>
    <m/>
    <s v="Disagree"/>
    <m/>
    <m/>
    <s v="Agree"/>
    <m/>
    <m/>
    <s v="Agree"/>
    <m/>
    <m/>
    <s v="Strongly disagree"/>
    <m/>
    <m/>
    <s v="Agree"/>
    <m/>
    <m/>
    <s v="Disagree"/>
    <m/>
    <m/>
    <s v="25-34 years old"/>
    <m/>
    <m/>
    <s v="Master’s degree"/>
    <m/>
    <m/>
    <s v="Telecommunications"/>
    <m/>
    <m/>
    <m/>
    <m/>
    <m/>
    <s v="Other"/>
    <m/>
    <m/>
    <m/>
    <m/>
    <m/>
    <n v="47"/>
  </r>
  <r>
    <n v="51"/>
    <d v="2020-04-09T09:20:14"/>
    <d v="2020-04-09T09:29:17"/>
    <s v="anonymous"/>
    <m/>
    <m/>
    <m/>
    <m/>
    <s v="Yes"/>
    <m/>
    <m/>
    <s v="Yes"/>
    <m/>
    <m/>
    <m/>
    <m/>
    <m/>
    <s v="Laptop;"/>
    <m/>
    <m/>
    <s v="No"/>
    <m/>
    <m/>
    <s v="Corporate assets"/>
    <m/>
    <m/>
    <s v="Yes, fully"/>
    <m/>
    <m/>
    <s v="Two-factor authentication;Hard disk encryption;Antivirus software installed;"/>
    <m/>
    <m/>
    <s v="Using VPN "/>
    <m/>
    <m/>
    <m/>
    <m/>
    <m/>
    <s v="No"/>
    <m/>
    <m/>
    <m/>
    <m/>
    <m/>
    <s v="Yes"/>
    <m/>
    <m/>
    <x v="3"/>
    <m/>
    <m/>
    <s v="None;"/>
    <m/>
    <m/>
    <m/>
    <m/>
    <m/>
    <m/>
    <m/>
    <s v="Undecided"/>
    <m/>
    <m/>
    <s v="Disagree"/>
    <m/>
    <m/>
    <s v="Agree"/>
    <m/>
    <m/>
    <s v="Agree"/>
    <m/>
    <m/>
    <s v="Strongly disagree"/>
    <m/>
    <m/>
    <s v="Agree"/>
    <m/>
    <m/>
    <s v="Disagree"/>
    <m/>
    <m/>
    <s v="25-34 years old"/>
    <m/>
    <m/>
    <s v="Master’s degree"/>
    <m/>
    <m/>
    <s v="Telecommunications"/>
    <m/>
    <m/>
    <m/>
    <m/>
    <m/>
    <s v="Other"/>
    <m/>
    <m/>
    <m/>
    <m/>
    <m/>
    <n v="47"/>
  </r>
  <r>
    <n v="51"/>
    <d v="2020-04-09T09:20:14"/>
    <d v="2020-04-09T09:29:17"/>
    <s v="anonymous"/>
    <m/>
    <m/>
    <m/>
    <m/>
    <s v="Yes"/>
    <m/>
    <m/>
    <s v="Yes"/>
    <m/>
    <m/>
    <m/>
    <m/>
    <m/>
    <s v="Laptop;"/>
    <m/>
    <m/>
    <s v="No"/>
    <m/>
    <m/>
    <s v="Corporate assets"/>
    <m/>
    <m/>
    <s v="Yes, fully"/>
    <m/>
    <m/>
    <s v="Two-factor authentication;Hard disk encryption;Antivirus software installed;"/>
    <m/>
    <m/>
    <s v="Using VPN "/>
    <m/>
    <m/>
    <m/>
    <m/>
    <m/>
    <s v="No"/>
    <m/>
    <m/>
    <m/>
    <m/>
    <m/>
    <s v="Yes"/>
    <m/>
    <m/>
    <x v="10"/>
    <m/>
    <m/>
    <s v="None;"/>
    <m/>
    <m/>
    <m/>
    <m/>
    <m/>
    <m/>
    <m/>
    <s v="Undecided"/>
    <m/>
    <m/>
    <s v="Disagree"/>
    <m/>
    <m/>
    <s v="Agree"/>
    <m/>
    <m/>
    <s v="Agree"/>
    <m/>
    <m/>
    <s v="Strongly disagree"/>
    <m/>
    <m/>
    <s v="Agree"/>
    <m/>
    <m/>
    <s v="Disagree"/>
    <m/>
    <m/>
    <s v="25-34 years old"/>
    <m/>
    <m/>
    <s v="Master’s degree"/>
    <m/>
    <m/>
    <s v="Telecommunications"/>
    <m/>
    <m/>
    <m/>
    <m/>
    <m/>
    <s v="Other"/>
    <m/>
    <m/>
    <m/>
    <m/>
    <m/>
    <n v="47"/>
  </r>
  <r>
    <n v="51"/>
    <d v="2020-04-09T09:20:14"/>
    <d v="2020-04-09T09:29:17"/>
    <s v="anonymous"/>
    <m/>
    <m/>
    <m/>
    <m/>
    <s v="Yes"/>
    <m/>
    <m/>
    <s v="Yes"/>
    <m/>
    <m/>
    <m/>
    <m/>
    <m/>
    <s v="Laptop;"/>
    <m/>
    <m/>
    <s v="No"/>
    <m/>
    <m/>
    <s v="Corporate assets"/>
    <m/>
    <m/>
    <s v="Yes, fully"/>
    <m/>
    <m/>
    <s v="Two-factor authentication;Hard disk encryption;Antivirus software installed;"/>
    <m/>
    <m/>
    <s v="Using VPN "/>
    <m/>
    <m/>
    <m/>
    <m/>
    <m/>
    <s v="No"/>
    <m/>
    <m/>
    <m/>
    <m/>
    <m/>
    <s v="Yes"/>
    <m/>
    <m/>
    <x v="4"/>
    <m/>
    <m/>
    <s v="None;"/>
    <m/>
    <m/>
    <m/>
    <m/>
    <m/>
    <m/>
    <m/>
    <s v="Undecided"/>
    <m/>
    <m/>
    <s v="Disagree"/>
    <m/>
    <m/>
    <s v="Agree"/>
    <m/>
    <m/>
    <s v="Agree"/>
    <m/>
    <m/>
    <s v="Strongly disagree"/>
    <m/>
    <m/>
    <s v="Agree"/>
    <m/>
    <m/>
    <s v="Disagree"/>
    <m/>
    <m/>
    <s v="25-34 years old"/>
    <m/>
    <m/>
    <s v="Master’s degree"/>
    <m/>
    <m/>
    <s v="Telecommunications"/>
    <m/>
    <m/>
    <m/>
    <m/>
    <m/>
    <s v="Other"/>
    <m/>
    <m/>
    <m/>
    <m/>
    <m/>
    <n v="47"/>
  </r>
  <r>
    <n v="52"/>
    <d v="2020-04-09T10:16:23"/>
    <d v="2020-04-09T10:50:17"/>
    <s v="anonymous"/>
    <m/>
    <m/>
    <m/>
    <m/>
    <s v="Yes"/>
    <m/>
    <m/>
    <s v="No"/>
    <m/>
    <m/>
    <m/>
    <m/>
    <m/>
    <s v="Desktop;"/>
    <m/>
    <m/>
    <s v="No"/>
    <m/>
    <m/>
    <s v="Corporate assets"/>
    <m/>
    <m/>
    <s v="Yes, partly"/>
    <m/>
    <m/>
    <s v="Password protection;Automatic screen lock;Hard disk encryption;Antivirus software installed;"/>
    <m/>
    <m/>
    <s v="Direct access"/>
    <m/>
    <m/>
    <m/>
    <m/>
    <m/>
    <s v="No"/>
    <m/>
    <m/>
    <m/>
    <m/>
    <m/>
    <s v="Yes"/>
    <m/>
    <m/>
    <x v="6"/>
    <m/>
    <m/>
    <s v="None;"/>
    <m/>
    <m/>
    <m/>
    <m/>
    <m/>
    <m/>
    <m/>
    <s v="Undecided"/>
    <m/>
    <m/>
    <s v="Undecided"/>
    <m/>
    <m/>
    <s v="Agree"/>
    <m/>
    <m/>
    <s v="Agree"/>
    <m/>
    <m/>
    <s v="Undecided"/>
    <m/>
    <m/>
    <s v="Disagree"/>
    <m/>
    <m/>
    <s v="Agree"/>
    <m/>
    <m/>
    <s v="55-64 years old"/>
    <m/>
    <m/>
    <s v="Master’s degree"/>
    <m/>
    <m/>
    <s v="IT (Information Technology)"/>
    <m/>
    <m/>
    <m/>
    <m/>
    <m/>
    <s v="IT professional"/>
    <m/>
    <m/>
    <m/>
    <m/>
    <m/>
    <n v="48"/>
  </r>
  <r>
    <n v="52"/>
    <d v="2020-04-09T10:16:23"/>
    <d v="2020-04-09T10:50:17"/>
    <s v="anonymous"/>
    <m/>
    <m/>
    <m/>
    <m/>
    <s v="Yes"/>
    <m/>
    <m/>
    <s v="No"/>
    <m/>
    <m/>
    <m/>
    <m/>
    <m/>
    <s v="Desktop;"/>
    <m/>
    <m/>
    <s v="No"/>
    <m/>
    <m/>
    <s v="Corporate assets"/>
    <m/>
    <m/>
    <s v="Yes, partly"/>
    <m/>
    <m/>
    <s v="Password protection;Automatic screen lock;Hard disk encryption;Antivirus software installed;"/>
    <m/>
    <m/>
    <s v="Direct access"/>
    <m/>
    <m/>
    <m/>
    <m/>
    <m/>
    <s v="No"/>
    <m/>
    <m/>
    <m/>
    <m/>
    <m/>
    <s v="Yes"/>
    <m/>
    <m/>
    <x v="7"/>
    <m/>
    <m/>
    <s v="None;"/>
    <m/>
    <m/>
    <m/>
    <m/>
    <m/>
    <m/>
    <m/>
    <s v="Undecided"/>
    <m/>
    <m/>
    <s v="Undecided"/>
    <m/>
    <m/>
    <s v="Agree"/>
    <m/>
    <m/>
    <s v="Agree"/>
    <m/>
    <m/>
    <s v="Undecided"/>
    <m/>
    <m/>
    <s v="Disagree"/>
    <m/>
    <m/>
    <s v="Agree"/>
    <m/>
    <m/>
    <s v="55-64 years old"/>
    <m/>
    <m/>
    <s v="Master’s degree"/>
    <m/>
    <m/>
    <s v="IT (Information Technology)"/>
    <m/>
    <m/>
    <m/>
    <m/>
    <m/>
    <s v="IT professional"/>
    <m/>
    <m/>
    <m/>
    <m/>
    <m/>
    <n v="48"/>
  </r>
  <r>
    <n v="52"/>
    <d v="2020-04-09T10:16:23"/>
    <d v="2020-04-09T10:50:17"/>
    <s v="anonymous"/>
    <m/>
    <m/>
    <m/>
    <m/>
    <s v="Yes"/>
    <m/>
    <m/>
    <s v="No"/>
    <m/>
    <m/>
    <m/>
    <m/>
    <m/>
    <s v="Desktop;"/>
    <m/>
    <m/>
    <s v="No"/>
    <m/>
    <m/>
    <s v="Corporate assets"/>
    <m/>
    <m/>
    <s v="Yes, partly"/>
    <m/>
    <m/>
    <s v="Password protection;Automatic screen lock;Hard disk encryption;Antivirus software installed;"/>
    <m/>
    <m/>
    <s v="Direct access"/>
    <m/>
    <m/>
    <m/>
    <m/>
    <m/>
    <s v="No"/>
    <m/>
    <m/>
    <m/>
    <m/>
    <m/>
    <s v="Yes"/>
    <m/>
    <m/>
    <x v="3"/>
    <m/>
    <m/>
    <s v="None;"/>
    <m/>
    <m/>
    <m/>
    <m/>
    <m/>
    <m/>
    <m/>
    <s v="Undecided"/>
    <m/>
    <m/>
    <s v="Undecided"/>
    <m/>
    <m/>
    <s v="Agree"/>
    <m/>
    <m/>
    <s v="Agree"/>
    <m/>
    <m/>
    <s v="Undecided"/>
    <m/>
    <m/>
    <s v="Disagree"/>
    <m/>
    <m/>
    <s v="Agree"/>
    <m/>
    <m/>
    <s v="55-64 years old"/>
    <m/>
    <m/>
    <s v="Master’s degree"/>
    <m/>
    <m/>
    <s v="IT (Information Technology)"/>
    <m/>
    <m/>
    <m/>
    <m/>
    <m/>
    <s v="IT professional"/>
    <m/>
    <m/>
    <m/>
    <m/>
    <m/>
    <n v="48"/>
  </r>
  <r>
    <n v="52"/>
    <d v="2020-04-09T10:16:23"/>
    <d v="2020-04-09T10:50:17"/>
    <s v="anonymous"/>
    <m/>
    <m/>
    <m/>
    <m/>
    <s v="Yes"/>
    <m/>
    <m/>
    <s v="No"/>
    <m/>
    <m/>
    <m/>
    <m/>
    <m/>
    <s v="Desktop;"/>
    <m/>
    <m/>
    <s v="No"/>
    <m/>
    <m/>
    <s v="Corporate assets"/>
    <m/>
    <m/>
    <s v="Yes, partly"/>
    <m/>
    <m/>
    <s v="Password protection;Automatic screen lock;Hard disk encryption;Antivirus software installed;"/>
    <m/>
    <m/>
    <s v="Direct access"/>
    <m/>
    <m/>
    <m/>
    <m/>
    <m/>
    <s v="No"/>
    <m/>
    <m/>
    <m/>
    <m/>
    <m/>
    <s v="Yes"/>
    <m/>
    <m/>
    <x v="10"/>
    <m/>
    <m/>
    <s v="None;"/>
    <m/>
    <m/>
    <m/>
    <m/>
    <m/>
    <m/>
    <m/>
    <s v="Undecided"/>
    <m/>
    <m/>
    <s v="Undecided"/>
    <m/>
    <m/>
    <s v="Agree"/>
    <m/>
    <m/>
    <s v="Agree"/>
    <m/>
    <m/>
    <s v="Undecided"/>
    <m/>
    <m/>
    <s v="Disagree"/>
    <m/>
    <m/>
    <s v="Agree"/>
    <m/>
    <m/>
    <s v="55-64 years old"/>
    <m/>
    <m/>
    <s v="Master’s degree"/>
    <m/>
    <m/>
    <s v="IT (Information Technology)"/>
    <m/>
    <m/>
    <m/>
    <m/>
    <m/>
    <s v="IT professional"/>
    <m/>
    <m/>
    <m/>
    <m/>
    <m/>
    <n v="48"/>
  </r>
  <r>
    <n v="52"/>
    <d v="2020-04-09T10:16:23"/>
    <d v="2020-04-09T10:50:17"/>
    <s v="anonymous"/>
    <m/>
    <m/>
    <m/>
    <m/>
    <s v="Yes"/>
    <m/>
    <m/>
    <s v="No"/>
    <m/>
    <m/>
    <m/>
    <m/>
    <m/>
    <s v="Desktop;"/>
    <m/>
    <m/>
    <s v="No"/>
    <m/>
    <m/>
    <s v="Corporate assets"/>
    <m/>
    <m/>
    <s v="Yes, partly"/>
    <m/>
    <m/>
    <s v="Password protection;Automatic screen lock;Hard disk encryption;Antivirus software installed;"/>
    <m/>
    <m/>
    <s v="Direct access"/>
    <m/>
    <m/>
    <m/>
    <m/>
    <m/>
    <s v="No"/>
    <m/>
    <m/>
    <m/>
    <m/>
    <m/>
    <s v="Yes"/>
    <m/>
    <m/>
    <x v="4"/>
    <m/>
    <m/>
    <s v="None;"/>
    <m/>
    <m/>
    <m/>
    <m/>
    <m/>
    <m/>
    <m/>
    <s v="Undecided"/>
    <m/>
    <m/>
    <s v="Undecided"/>
    <m/>
    <m/>
    <s v="Agree"/>
    <m/>
    <m/>
    <s v="Agree"/>
    <m/>
    <m/>
    <s v="Undecided"/>
    <m/>
    <m/>
    <s v="Disagree"/>
    <m/>
    <m/>
    <s v="Agree"/>
    <m/>
    <m/>
    <s v="55-64 years old"/>
    <m/>
    <m/>
    <s v="Master’s degree"/>
    <m/>
    <m/>
    <s v="IT (Information Technology)"/>
    <m/>
    <m/>
    <m/>
    <m/>
    <m/>
    <s v="IT professional"/>
    <m/>
    <m/>
    <m/>
    <m/>
    <m/>
    <n v="48"/>
  </r>
  <r>
    <n v="53"/>
    <d v="2020-04-09T11:55:48"/>
    <d v="2020-04-09T11:58:54"/>
    <s v="anonymous"/>
    <m/>
    <m/>
    <m/>
    <m/>
    <s v="Yes"/>
    <m/>
    <m/>
    <s v="No"/>
    <m/>
    <m/>
    <m/>
    <m/>
    <m/>
    <s v="Laptop;"/>
    <m/>
    <m/>
    <s v="No"/>
    <m/>
    <m/>
    <s v="Corporate assets"/>
    <m/>
    <m/>
    <s v="Yes, partly"/>
    <m/>
    <m/>
    <s v="Password protection;Antivirus software installed;"/>
    <m/>
    <m/>
    <s v="No Access"/>
    <m/>
    <m/>
    <m/>
    <m/>
    <m/>
    <s v="No"/>
    <m/>
    <m/>
    <m/>
    <m/>
    <m/>
    <s v="No"/>
    <m/>
    <m/>
    <x v="5"/>
    <m/>
    <m/>
    <s v="Phishing;"/>
    <m/>
    <m/>
    <m/>
    <m/>
    <m/>
    <m/>
    <m/>
    <s v="Strongly agree"/>
    <m/>
    <m/>
    <s v="Undecided"/>
    <m/>
    <m/>
    <s v="Agree"/>
    <m/>
    <m/>
    <s v="Agree"/>
    <m/>
    <m/>
    <s v="Undecided"/>
    <m/>
    <m/>
    <s v="Agree"/>
    <m/>
    <m/>
    <s v="Undecided"/>
    <m/>
    <m/>
    <s v="35-44 years old"/>
    <m/>
    <m/>
    <s v="Master’s degree"/>
    <m/>
    <m/>
    <s v="EPES (Electrical Power &amp; Energy Systems)"/>
    <m/>
    <m/>
    <m/>
    <m/>
    <m/>
    <s v="IT professional"/>
    <m/>
    <m/>
    <m/>
    <m/>
    <m/>
    <n v="49"/>
  </r>
  <r>
    <n v="54"/>
    <d v="2020-04-09T12:02:50"/>
    <d v="2020-04-09T12:05:14"/>
    <s v="anonymous"/>
    <m/>
    <m/>
    <m/>
    <m/>
    <s v="Yes"/>
    <m/>
    <m/>
    <s v="No"/>
    <m/>
    <m/>
    <m/>
    <m/>
    <m/>
    <s v="Desktop;Laptop;"/>
    <m/>
    <m/>
    <s v="No"/>
    <m/>
    <m/>
    <s v="Personal assets"/>
    <m/>
    <m/>
    <m/>
    <m/>
    <m/>
    <s v="Password protection;Automatic screen lock;Antivirus software installed;"/>
    <m/>
    <m/>
    <s v="Using VPN "/>
    <m/>
    <m/>
    <m/>
    <m/>
    <m/>
    <s v="No"/>
    <m/>
    <m/>
    <m/>
    <m/>
    <m/>
    <s v="No"/>
    <m/>
    <m/>
    <x v="5"/>
    <m/>
    <m/>
    <s v="Phishing;"/>
    <m/>
    <m/>
    <m/>
    <m/>
    <m/>
    <m/>
    <m/>
    <s v="Undecided"/>
    <m/>
    <m/>
    <s v="Undecided"/>
    <m/>
    <m/>
    <s v="Disagree"/>
    <m/>
    <m/>
    <s v="Strongly agree"/>
    <m/>
    <m/>
    <s v="Strongly agree"/>
    <m/>
    <m/>
    <s v="Strongly agree"/>
    <m/>
    <m/>
    <s v="Agree"/>
    <m/>
    <m/>
    <s v="18-24 years old"/>
    <m/>
    <m/>
    <s v="Bachelor’s degree"/>
    <m/>
    <m/>
    <s v="IT (Information Technology)"/>
    <m/>
    <m/>
    <m/>
    <m/>
    <m/>
    <s v="Researcher"/>
    <m/>
    <m/>
    <m/>
    <m/>
    <m/>
    <n v="50"/>
  </r>
  <r>
    <n v="55"/>
    <d v="2020-04-09T11:54:49"/>
    <d v="2020-04-09T12:14:30"/>
    <s v="anonymous"/>
    <m/>
    <m/>
    <m/>
    <m/>
    <s v="Yes"/>
    <m/>
    <m/>
    <s v="Yes"/>
    <m/>
    <m/>
    <s v="HR team gave us all needed information regarding the rules we have to be align with in order to be safe and to reduce the possibility of spread the virus (even if we work from home) "/>
    <m/>
    <m/>
    <s v="Desktop;Laptop;"/>
    <m/>
    <m/>
    <s v="No"/>
    <m/>
    <m/>
    <s v="Corporate assets"/>
    <m/>
    <m/>
    <s v="No"/>
    <m/>
    <m/>
    <s v="None of the above;"/>
    <m/>
    <m/>
    <s v="Direct access"/>
    <m/>
    <m/>
    <m/>
    <m/>
    <m/>
    <s v="No"/>
    <m/>
    <m/>
    <m/>
    <m/>
    <m/>
    <s v="No"/>
    <m/>
    <m/>
    <x v="5"/>
    <m/>
    <m/>
    <s v="None;"/>
    <m/>
    <m/>
    <m/>
    <m/>
    <m/>
    <m/>
    <m/>
    <s v="Undecided"/>
    <m/>
    <m/>
    <s v="Undecided"/>
    <m/>
    <m/>
    <s v="Agree"/>
    <m/>
    <m/>
    <s v="Agree"/>
    <m/>
    <m/>
    <s v="Agree"/>
    <m/>
    <m/>
    <s v="Undecided"/>
    <m/>
    <m/>
    <s v="Agree"/>
    <m/>
    <m/>
    <s v="18-24 years old"/>
    <m/>
    <m/>
    <s v="Bachelor’s degree"/>
    <m/>
    <m/>
    <s v="Other"/>
    <m/>
    <m/>
    <s v="R&amp;D"/>
    <m/>
    <m/>
    <s v="Researcher"/>
    <m/>
    <m/>
    <m/>
    <m/>
    <m/>
    <n v="51"/>
  </r>
  <r>
    <n v="56"/>
    <d v="2020-04-09T12:10:47"/>
    <d v="2020-04-09T12:25:19"/>
    <s v="anonymous"/>
    <m/>
    <m/>
    <m/>
    <m/>
    <s v="No"/>
    <m/>
    <m/>
    <s v="No"/>
    <m/>
    <m/>
    <m/>
    <m/>
    <m/>
    <s v="Laptop;Smartphone;"/>
    <m/>
    <m/>
    <s v="No"/>
    <m/>
    <m/>
    <s v="Personal assets"/>
    <m/>
    <m/>
    <m/>
    <m/>
    <m/>
    <s v="Password protection;Antivirus software installed;"/>
    <m/>
    <m/>
    <s v="Other"/>
    <m/>
    <m/>
    <s v="mail, portable USB"/>
    <m/>
    <m/>
    <s v="No"/>
    <m/>
    <m/>
    <m/>
    <m/>
    <m/>
    <s v="No"/>
    <m/>
    <m/>
    <x v="5"/>
    <m/>
    <m/>
    <s v="None;"/>
    <m/>
    <m/>
    <m/>
    <m/>
    <m/>
    <m/>
    <m/>
    <s v="Strongly agree"/>
    <m/>
    <m/>
    <s v="Undecided"/>
    <m/>
    <m/>
    <s v="Agree"/>
    <m/>
    <m/>
    <s v="Disagree"/>
    <m/>
    <m/>
    <s v="Agree"/>
    <m/>
    <m/>
    <s v="Agree"/>
    <m/>
    <m/>
    <s v="Agree"/>
    <m/>
    <m/>
    <s v="35-44 years old"/>
    <m/>
    <m/>
    <s v="Master’s degree"/>
    <m/>
    <m/>
    <s v="Public Sector"/>
    <m/>
    <m/>
    <m/>
    <m/>
    <m/>
    <s v="Other"/>
    <m/>
    <m/>
    <m/>
    <m/>
    <m/>
    <n v="52"/>
  </r>
  <r>
    <n v="57"/>
    <d v="2020-04-09T12:54:25"/>
    <d v="2020-04-09T12:58:12"/>
    <s v="anonymous"/>
    <m/>
    <m/>
    <m/>
    <m/>
    <s v="Yes"/>
    <m/>
    <m/>
    <s v="No"/>
    <m/>
    <m/>
    <m/>
    <m/>
    <m/>
    <s v="Laptop;Smartphone;"/>
    <m/>
    <m/>
    <s v="Yes"/>
    <m/>
    <m/>
    <s v="Corporate assets"/>
    <m/>
    <m/>
    <s v="Yes, fully"/>
    <m/>
    <m/>
    <s v="Password protection;Hard disk encryption;Antispam software installed;"/>
    <m/>
    <m/>
    <s v="Using VPN "/>
    <m/>
    <m/>
    <m/>
    <m/>
    <m/>
    <s v="No"/>
    <m/>
    <m/>
    <m/>
    <m/>
    <m/>
    <s v="Yes"/>
    <m/>
    <m/>
    <x v="6"/>
    <m/>
    <m/>
    <s v="None;"/>
    <m/>
    <m/>
    <m/>
    <m/>
    <m/>
    <m/>
    <m/>
    <s v="Agree"/>
    <m/>
    <m/>
    <s v="Strongly agree"/>
    <m/>
    <m/>
    <s v="Strongly agree"/>
    <m/>
    <m/>
    <s v="Undecided"/>
    <m/>
    <m/>
    <s v="Strongly agree"/>
    <m/>
    <m/>
    <s v="Undecided"/>
    <m/>
    <m/>
    <s v="Strongly agree"/>
    <m/>
    <m/>
    <s v="25-34 years old"/>
    <m/>
    <m/>
    <s v="Bachelor’s degree"/>
    <m/>
    <m/>
    <s v="IT (Information Technology)"/>
    <m/>
    <m/>
    <m/>
    <m/>
    <m/>
    <s v="Other"/>
    <m/>
    <m/>
    <m/>
    <m/>
    <m/>
    <n v="53"/>
  </r>
  <r>
    <n v="57"/>
    <d v="2020-04-09T12:54:25"/>
    <d v="2020-04-09T12:58:12"/>
    <s v="anonymous"/>
    <m/>
    <m/>
    <m/>
    <m/>
    <s v="Yes"/>
    <m/>
    <m/>
    <s v="No"/>
    <m/>
    <m/>
    <m/>
    <m/>
    <m/>
    <s v="Laptop;Smartphone;"/>
    <m/>
    <m/>
    <s v="Yes"/>
    <m/>
    <m/>
    <s v="Corporate assets"/>
    <m/>
    <m/>
    <s v="Yes, fully"/>
    <m/>
    <m/>
    <s v="Password protection;Hard disk encryption;Antispam software installed;"/>
    <m/>
    <m/>
    <s v="Using VPN "/>
    <m/>
    <m/>
    <m/>
    <m/>
    <m/>
    <s v="No"/>
    <m/>
    <m/>
    <m/>
    <m/>
    <m/>
    <s v="Yes"/>
    <m/>
    <m/>
    <x v="8"/>
    <m/>
    <m/>
    <s v="None;"/>
    <m/>
    <m/>
    <m/>
    <m/>
    <m/>
    <m/>
    <m/>
    <s v="Agree"/>
    <m/>
    <m/>
    <s v="Strongly agree"/>
    <m/>
    <m/>
    <s v="Strongly agree"/>
    <m/>
    <m/>
    <s v="Undecided"/>
    <m/>
    <m/>
    <s v="Strongly agree"/>
    <m/>
    <m/>
    <s v="Undecided"/>
    <m/>
    <m/>
    <s v="Strongly agree"/>
    <m/>
    <m/>
    <s v="25-34 years old"/>
    <m/>
    <m/>
    <s v="Bachelor’s degree"/>
    <m/>
    <m/>
    <s v="IT (Information Technology)"/>
    <m/>
    <m/>
    <m/>
    <m/>
    <m/>
    <s v="Other"/>
    <m/>
    <m/>
    <m/>
    <m/>
    <m/>
    <n v="53"/>
  </r>
  <r>
    <n v="57"/>
    <d v="2020-04-09T12:54:25"/>
    <d v="2020-04-09T12:58:12"/>
    <s v="anonymous"/>
    <m/>
    <m/>
    <m/>
    <m/>
    <s v="Yes"/>
    <m/>
    <m/>
    <s v="No"/>
    <m/>
    <m/>
    <m/>
    <m/>
    <m/>
    <s v="Laptop;Smartphone;"/>
    <m/>
    <m/>
    <s v="Yes"/>
    <m/>
    <m/>
    <s v="Corporate assets"/>
    <m/>
    <m/>
    <s v="Yes, fully"/>
    <m/>
    <m/>
    <s v="Password protection;Hard disk encryption;Antispam software installed;"/>
    <m/>
    <m/>
    <s v="Using VPN "/>
    <m/>
    <m/>
    <m/>
    <m/>
    <m/>
    <s v="No"/>
    <m/>
    <m/>
    <m/>
    <m/>
    <m/>
    <s v="Yes"/>
    <m/>
    <m/>
    <x v="9"/>
    <m/>
    <m/>
    <s v="None;"/>
    <m/>
    <m/>
    <m/>
    <m/>
    <m/>
    <m/>
    <m/>
    <s v="Agree"/>
    <m/>
    <m/>
    <s v="Strongly agree"/>
    <m/>
    <m/>
    <s v="Strongly agree"/>
    <m/>
    <m/>
    <s v="Undecided"/>
    <m/>
    <m/>
    <s v="Strongly agree"/>
    <m/>
    <m/>
    <s v="Undecided"/>
    <m/>
    <m/>
    <s v="Strongly agree"/>
    <m/>
    <m/>
    <s v="25-34 years old"/>
    <m/>
    <m/>
    <s v="Bachelor’s degree"/>
    <m/>
    <m/>
    <s v="IT (Information Technology)"/>
    <m/>
    <m/>
    <m/>
    <m/>
    <m/>
    <s v="Other"/>
    <m/>
    <m/>
    <m/>
    <m/>
    <m/>
    <n v="53"/>
  </r>
  <r>
    <n v="57"/>
    <d v="2020-04-09T12:54:25"/>
    <d v="2020-04-09T12:58:12"/>
    <s v="anonymous"/>
    <m/>
    <m/>
    <m/>
    <m/>
    <s v="Yes"/>
    <m/>
    <m/>
    <s v="No"/>
    <m/>
    <m/>
    <m/>
    <m/>
    <m/>
    <s v="Laptop;Smartphone;"/>
    <m/>
    <m/>
    <s v="Yes"/>
    <m/>
    <m/>
    <s v="Corporate assets"/>
    <m/>
    <m/>
    <s v="Yes, fully"/>
    <m/>
    <m/>
    <s v="Password protection;Hard disk encryption;Antispam software installed;"/>
    <m/>
    <m/>
    <s v="Using VPN "/>
    <m/>
    <m/>
    <m/>
    <m/>
    <m/>
    <s v="No"/>
    <m/>
    <m/>
    <m/>
    <m/>
    <m/>
    <s v="Yes"/>
    <m/>
    <m/>
    <x v="3"/>
    <m/>
    <m/>
    <s v="None;"/>
    <m/>
    <m/>
    <m/>
    <m/>
    <m/>
    <m/>
    <m/>
    <s v="Agree"/>
    <m/>
    <m/>
    <s v="Strongly agree"/>
    <m/>
    <m/>
    <s v="Strongly agree"/>
    <m/>
    <m/>
    <s v="Undecided"/>
    <m/>
    <m/>
    <s v="Strongly agree"/>
    <m/>
    <m/>
    <s v="Undecided"/>
    <m/>
    <m/>
    <s v="Strongly agree"/>
    <m/>
    <m/>
    <s v="25-34 years old"/>
    <m/>
    <m/>
    <s v="Bachelor’s degree"/>
    <m/>
    <m/>
    <s v="IT (Information Technology)"/>
    <m/>
    <m/>
    <m/>
    <m/>
    <m/>
    <s v="Other"/>
    <m/>
    <m/>
    <m/>
    <m/>
    <m/>
    <n v="53"/>
  </r>
  <r>
    <n v="57"/>
    <d v="2020-04-09T12:54:25"/>
    <d v="2020-04-09T12:58:12"/>
    <s v="anonymous"/>
    <m/>
    <m/>
    <m/>
    <m/>
    <s v="Yes"/>
    <m/>
    <m/>
    <s v="No"/>
    <m/>
    <m/>
    <m/>
    <m/>
    <m/>
    <s v="Laptop;Smartphone;"/>
    <m/>
    <m/>
    <s v="Yes"/>
    <m/>
    <m/>
    <s v="Corporate assets"/>
    <m/>
    <m/>
    <s v="Yes, fully"/>
    <m/>
    <m/>
    <s v="Password protection;Hard disk encryption;Antispam software installed;"/>
    <m/>
    <m/>
    <s v="Using VPN "/>
    <m/>
    <m/>
    <m/>
    <m/>
    <m/>
    <s v="No"/>
    <m/>
    <m/>
    <m/>
    <m/>
    <m/>
    <s v="Yes"/>
    <m/>
    <m/>
    <x v="4"/>
    <m/>
    <m/>
    <s v="None;"/>
    <m/>
    <m/>
    <m/>
    <m/>
    <m/>
    <m/>
    <m/>
    <s v="Agree"/>
    <m/>
    <m/>
    <s v="Strongly agree"/>
    <m/>
    <m/>
    <s v="Strongly agree"/>
    <m/>
    <m/>
    <s v="Undecided"/>
    <m/>
    <m/>
    <s v="Strongly agree"/>
    <m/>
    <m/>
    <s v="Undecided"/>
    <m/>
    <m/>
    <s v="Strongly agree"/>
    <m/>
    <m/>
    <s v="25-34 years old"/>
    <m/>
    <m/>
    <s v="Bachelor’s degree"/>
    <m/>
    <m/>
    <s v="IT (Information Technology)"/>
    <m/>
    <m/>
    <m/>
    <m/>
    <m/>
    <s v="Other"/>
    <m/>
    <m/>
    <m/>
    <m/>
    <m/>
    <n v="53"/>
  </r>
  <r>
    <n v="58"/>
    <d v="2020-04-09T13:08:06"/>
    <d v="2020-04-09T13:12:31"/>
    <s v="anonymous"/>
    <m/>
    <m/>
    <m/>
    <m/>
    <s v="No"/>
    <m/>
    <m/>
    <s v="No"/>
    <m/>
    <m/>
    <m/>
    <m/>
    <m/>
    <s v="Laptop;Smartphone;"/>
    <m/>
    <m/>
    <s v="Yes"/>
    <m/>
    <m/>
    <s v="Corporate assets"/>
    <m/>
    <m/>
    <s v="Yes, partly"/>
    <m/>
    <m/>
    <s v="Password protection;Automatic screen lock;"/>
    <m/>
    <m/>
    <s v="Using 3rd party cloud solutions (e.g. G Cloud, Microsoft 365)"/>
    <m/>
    <m/>
    <m/>
    <m/>
    <m/>
    <s v="No"/>
    <m/>
    <m/>
    <m/>
    <m/>
    <m/>
    <s v="No"/>
    <m/>
    <m/>
    <x v="5"/>
    <m/>
    <m/>
    <s v="None;"/>
    <m/>
    <m/>
    <m/>
    <m/>
    <m/>
    <m/>
    <m/>
    <s v="Undecided"/>
    <m/>
    <m/>
    <s v="Agree"/>
    <m/>
    <m/>
    <s v="Disagree"/>
    <m/>
    <m/>
    <s v="Agree"/>
    <m/>
    <m/>
    <s v="Agree"/>
    <m/>
    <m/>
    <s v="Undecided"/>
    <m/>
    <m/>
    <s v="Agree"/>
    <m/>
    <m/>
    <s v="25-34 years old"/>
    <m/>
    <m/>
    <s v="Master’s degree"/>
    <m/>
    <m/>
    <s v="Other"/>
    <m/>
    <m/>
    <s v="Digital Marketing and Advertising"/>
    <m/>
    <m/>
    <s v="Other"/>
    <m/>
    <m/>
    <m/>
    <m/>
    <m/>
    <n v="54"/>
  </r>
  <r>
    <n v="59"/>
    <d v="2020-04-09T13:15:55"/>
    <d v="2020-04-09T13:20:01"/>
    <s v="anonymous"/>
    <m/>
    <m/>
    <m/>
    <m/>
    <s v="Yes"/>
    <m/>
    <m/>
    <s v="No"/>
    <m/>
    <m/>
    <m/>
    <m/>
    <m/>
    <s v="Laptop;"/>
    <m/>
    <m/>
    <s v="No"/>
    <m/>
    <m/>
    <s v="Corporate assets"/>
    <m/>
    <m/>
    <s v="Yes, fully"/>
    <m/>
    <m/>
    <s v="Password protection;Antivirus software installed;"/>
    <m/>
    <m/>
    <s v="Using VPN "/>
    <m/>
    <m/>
    <m/>
    <m/>
    <m/>
    <s v="Yes"/>
    <m/>
    <m/>
    <s v="Instructions available to the corporate portal or website;"/>
    <m/>
    <m/>
    <s v="Yes"/>
    <m/>
    <m/>
    <x v="10"/>
    <m/>
    <m/>
    <s v="None;"/>
    <m/>
    <m/>
    <m/>
    <m/>
    <m/>
    <m/>
    <m/>
    <s v="Agree"/>
    <m/>
    <m/>
    <s v="Agree"/>
    <m/>
    <m/>
    <s v="Agree"/>
    <m/>
    <m/>
    <s v="Strongly agree"/>
    <m/>
    <m/>
    <s v="Strongly agree"/>
    <m/>
    <m/>
    <s v="Strongly agree"/>
    <m/>
    <m/>
    <s v="Strongly agree"/>
    <m/>
    <m/>
    <s v="45-54 years old"/>
    <m/>
    <m/>
    <s v="Master’s degree"/>
    <m/>
    <m/>
    <s v="IT (Information Technology)"/>
    <m/>
    <m/>
    <m/>
    <m/>
    <m/>
    <s v="IT professional"/>
    <m/>
    <m/>
    <m/>
    <m/>
    <m/>
    <n v="55"/>
  </r>
  <r>
    <n v="59"/>
    <d v="2020-04-09T13:15:55"/>
    <d v="2020-04-09T13:20:01"/>
    <s v="anonymous"/>
    <m/>
    <m/>
    <m/>
    <m/>
    <s v="Yes"/>
    <m/>
    <m/>
    <s v="No"/>
    <m/>
    <m/>
    <m/>
    <m/>
    <m/>
    <s v="Laptop;"/>
    <m/>
    <m/>
    <s v="No"/>
    <m/>
    <m/>
    <s v="Corporate assets"/>
    <m/>
    <m/>
    <s v="Yes, fully"/>
    <m/>
    <m/>
    <s v="Password protection;Antivirus software installed;"/>
    <m/>
    <m/>
    <s v="Using VPN "/>
    <m/>
    <m/>
    <m/>
    <m/>
    <m/>
    <s v="Yes"/>
    <m/>
    <m/>
    <s v="Instructions available to the corporate portal or website;"/>
    <m/>
    <m/>
    <s v="Yes"/>
    <m/>
    <m/>
    <x v="4"/>
    <m/>
    <m/>
    <s v="None;"/>
    <m/>
    <m/>
    <m/>
    <m/>
    <m/>
    <m/>
    <m/>
    <s v="Agree"/>
    <m/>
    <m/>
    <s v="Agree"/>
    <m/>
    <m/>
    <s v="Agree"/>
    <m/>
    <m/>
    <s v="Strongly agree"/>
    <m/>
    <m/>
    <s v="Strongly agree"/>
    <m/>
    <m/>
    <s v="Strongly agree"/>
    <m/>
    <m/>
    <s v="Strongly agree"/>
    <m/>
    <m/>
    <s v="45-54 years old"/>
    <m/>
    <m/>
    <s v="Master’s degree"/>
    <m/>
    <m/>
    <s v="IT (Information Technology)"/>
    <m/>
    <m/>
    <m/>
    <m/>
    <m/>
    <s v="IT professional"/>
    <m/>
    <m/>
    <m/>
    <m/>
    <m/>
    <n v="55"/>
  </r>
  <r>
    <n v="60"/>
    <d v="2020-04-09T17:02:30"/>
    <d v="2020-04-09T17:03:41"/>
    <s v="anonymous"/>
    <m/>
    <m/>
    <m/>
    <m/>
    <s v="Yes"/>
    <m/>
    <m/>
    <s v="No"/>
    <m/>
    <m/>
    <m/>
    <m/>
    <m/>
    <s v="Laptop;"/>
    <m/>
    <m/>
    <s v="No"/>
    <m/>
    <m/>
    <s v="Personal assets"/>
    <m/>
    <m/>
    <m/>
    <m/>
    <m/>
    <s v="Password protection;Automatic screen lock;Antivirus software installed;Antispam software installed;"/>
    <m/>
    <m/>
    <s v="Using 3rd party cloud solutions (e.g. G Cloud, Microsoft 365)"/>
    <m/>
    <m/>
    <m/>
    <m/>
    <m/>
    <s v="No"/>
    <m/>
    <m/>
    <m/>
    <m/>
    <m/>
    <s v="No"/>
    <m/>
    <m/>
    <x v="5"/>
    <m/>
    <m/>
    <s v="Phishing;Data loss;"/>
    <m/>
    <m/>
    <m/>
    <m/>
    <m/>
    <m/>
    <m/>
    <s v="Agree"/>
    <m/>
    <m/>
    <s v="Agree"/>
    <m/>
    <m/>
    <s v="Undecided"/>
    <m/>
    <m/>
    <s v="Disagree"/>
    <m/>
    <m/>
    <s v="Strongly disagree"/>
    <m/>
    <m/>
    <s v="Undecided"/>
    <m/>
    <m/>
    <s v="Strongly disagree"/>
    <m/>
    <m/>
    <s v="55-64 years old"/>
    <m/>
    <m/>
    <s v="Bachelor’s degree"/>
    <m/>
    <m/>
    <s v="Banking &amp; Financial"/>
    <m/>
    <m/>
    <m/>
    <m/>
    <m/>
    <s v="Other"/>
    <m/>
    <m/>
    <m/>
    <m/>
    <m/>
    <n v="56"/>
  </r>
  <r>
    <n v="61"/>
    <d v="2020-04-09T17:34:14"/>
    <d v="2020-04-09T17:39:29"/>
    <s v="anonymous"/>
    <m/>
    <m/>
    <m/>
    <m/>
    <s v="Yes"/>
    <m/>
    <m/>
    <s v="Yes"/>
    <m/>
    <m/>
    <m/>
    <m/>
    <m/>
    <s v="Desktop;"/>
    <m/>
    <m/>
    <s v="No"/>
    <m/>
    <m/>
    <s v="Corporate assets"/>
    <m/>
    <m/>
    <s v="Yes, fully"/>
    <m/>
    <m/>
    <s v="Password protection;Automatic screen lock;Antivirus software installed;"/>
    <m/>
    <m/>
    <s v="Using VPN "/>
    <m/>
    <m/>
    <m/>
    <m/>
    <m/>
    <s v="Yes"/>
    <m/>
    <m/>
    <s v="Instructions provided via email;"/>
    <m/>
    <m/>
    <s v="No"/>
    <m/>
    <m/>
    <x v="5"/>
    <m/>
    <m/>
    <s v="Phishing;Hacking;"/>
    <m/>
    <m/>
    <m/>
    <m/>
    <m/>
    <m/>
    <m/>
    <s v="Agree"/>
    <m/>
    <m/>
    <s v="Agree"/>
    <m/>
    <m/>
    <s v="Strongly agree"/>
    <m/>
    <m/>
    <s v="Strongly agree"/>
    <m/>
    <m/>
    <s v="Strongly agree"/>
    <m/>
    <m/>
    <s v="Strongly agree"/>
    <m/>
    <m/>
    <s v="Strongly agree"/>
    <m/>
    <m/>
    <s v="45-54 years old"/>
    <m/>
    <m/>
    <s v="Master’s degree"/>
    <m/>
    <m/>
    <s v="IT (Information Technology)"/>
    <m/>
    <m/>
    <m/>
    <m/>
    <m/>
    <s v="IT professional"/>
    <m/>
    <m/>
    <m/>
    <m/>
    <m/>
    <n v="57"/>
  </r>
  <r>
    <n v="62"/>
    <d v="2020-04-09T17:40:52"/>
    <d v="2020-04-09T17:43:28"/>
    <s v="anonymous"/>
    <m/>
    <m/>
    <m/>
    <m/>
    <s v="Yes"/>
    <m/>
    <m/>
    <s v="Yes"/>
    <m/>
    <m/>
    <m/>
    <m/>
    <m/>
    <s v="Laptop;"/>
    <m/>
    <m/>
    <s v="Yes"/>
    <m/>
    <m/>
    <s v="Personal assets"/>
    <m/>
    <m/>
    <m/>
    <m/>
    <m/>
    <s v="None of the above;"/>
    <m/>
    <m/>
    <s v="Other"/>
    <m/>
    <m/>
    <s v="I don't want to describe"/>
    <m/>
    <m/>
    <s v="No"/>
    <m/>
    <m/>
    <m/>
    <m/>
    <m/>
    <s v="Yes"/>
    <m/>
    <m/>
    <x v="11"/>
    <m/>
    <m/>
    <s v="None;"/>
    <m/>
    <m/>
    <s v="No"/>
    <m/>
    <m/>
    <m/>
    <m/>
    <s v="Agree"/>
    <m/>
    <m/>
    <s v="Agree"/>
    <m/>
    <m/>
    <s v="Agree"/>
    <m/>
    <m/>
    <s v="Agree"/>
    <m/>
    <m/>
    <s v="Agree"/>
    <m/>
    <m/>
    <s v="Undecided"/>
    <m/>
    <m/>
    <s v="Strongly agree"/>
    <m/>
    <m/>
    <s v="75 years or older"/>
    <m/>
    <m/>
    <s v="Trade/technical/vocational training"/>
    <m/>
    <m/>
    <s v="Other"/>
    <m/>
    <m/>
    <s v="don't know"/>
    <m/>
    <m/>
    <s v="Other"/>
    <m/>
    <m/>
    <m/>
    <m/>
    <m/>
    <n v="58"/>
  </r>
  <r>
    <n v="62"/>
    <d v="2020-04-09T17:40:52"/>
    <d v="2020-04-09T17:43:28"/>
    <s v="anonymous"/>
    <m/>
    <m/>
    <m/>
    <m/>
    <s v="Yes"/>
    <m/>
    <m/>
    <s v="Yes"/>
    <m/>
    <m/>
    <m/>
    <m/>
    <m/>
    <s v="Laptop;"/>
    <m/>
    <m/>
    <s v="Yes"/>
    <m/>
    <m/>
    <s v="Personal assets"/>
    <m/>
    <m/>
    <m/>
    <m/>
    <m/>
    <s v="None of the above;"/>
    <m/>
    <m/>
    <s v="Other"/>
    <m/>
    <m/>
    <s v="I don't want to describe"/>
    <m/>
    <m/>
    <s v="No"/>
    <m/>
    <m/>
    <m/>
    <m/>
    <m/>
    <s v="Yes"/>
    <m/>
    <m/>
    <x v="4"/>
    <m/>
    <m/>
    <s v="None;"/>
    <m/>
    <m/>
    <s v="No"/>
    <m/>
    <m/>
    <m/>
    <m/>
    <s v="Agree"/>
    <m/>
    <m/>
    <s v="Agree"/>
    <m/>
    <m/>
    <s v="Agree"/>
    <m/>
    <m/>
    <s v="Agree"/>
    <m/>
    <m/>
    <s v="Agree"/>
    <m/>
    <m/>
    <s v="Undecided"/>
    <m/>
    <m/>
    <s v="Strongly agree"/>
    <m/>
    <m/>
    <s v="75 years or older"/>
    <m/>
    <m/>
    <s v="Trade/technical/vocational training"/>
    <m/>
    <m/>
    <s v="Other"/>
    <m/>
    <m/>
    <s v="don't know"/>
    <m/>
    <m/>
    <s v="Other"/>
    <m/>
    <m/>
    <m/>
    <m/>
    <m/>
    <n v="58"/>
  </r>
  <r>
    <n v="63"/>
    <d v="2020-04-09T17:43:10"/>
    <d v="2020-04-09T17:46:02"/>
    <s v="anonymous"/>
    <m/>
    <m/>
    <m/>
    <m/>
    <s v="Yes"/>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x v="6"/>
    <m/>
    <m/>
    <s v="Ransomware;Hacking;"/>
    <m/>
    <m/>
    <m/>
    <m/>
    <m/>
    <m/>
    <m/>
    <s v="Disagree"/>
    <m/>
    <m/>
    <s v="Undecided"/>
    <m/>
    <m/>
    <s v="Disagree"/>
    <m/>
    <m/>
    <s v="Agree"/>
    <m/>
    <m/>
    <s v="Agree"/>
    <m/>
    <m/>
    <s v="Agree"/>
    <m/>
    <m/>
    <s v="Strongly agree"/>
    <m/>
    <m/>
    <s v="35-44 years old"/>
    <m/>
    <m/>
    <s v="Doctorate degree"/>
    <m/>
    <m/>
    <s v="Education &amp; Research"/>
    <m/>
    <m/>
    <m/>
    <m/>
    <m/>
    <s v="Manager"/>
    <m/>
    <m/>
    <m/>
    <m/>
    <m/>
    <n v="59"/>
  </r>
  <r>
    <n v="63"/>
    <d v="2020-04-09T17:43:10"/>
    <d v="2020-04-09T17:46:02"/>
    <s v="anonymous"/>
    <m/>
    <m/>
    <m/>
    <m/>
    <s v="Yes"/>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x v="7"/>
    <m/>
    <m/>
    <s v="Ransomware;Hacking;"/>
    <m/>
    <m/>
    <m/>
    <m/>
    <m/>
    <m/>
    <m/>
    <s v="Disagree"/>
    <m/>
    <m/>
    <s v="Undecided"/>
    <m/>
    <m/>
    <s v="Disagree"/>
    <m/>
    <m/>
    <s v="Agree"/>
    <m/>
    <m/>
    <s v="Agree"/>
    <m/>
    <m/>
    <s v="Agree"/>
    <m/>
    <m/>
    <s v="Strongly agree"/>
    <m/>
    <m/>
    <s v="35-44 years old"/>
    <m/>
    <m/>
    <s v="Doctorate degree"/>
    <m/>
    <m/>
    <s v="Education &amp; Research"/>
    <m/>
    <m/>
    <m/>
    <m/>
    <m/>
    <s v="Manager"/>
    <m/>
    <m/>
    <m/>
    <m/>
    <m/>
    <n v="59"/>
  </r>
  <r>
    <n v="63"/>
    <d v="2020-04-09T17:43:10"/>
    <d v="2020-04-09T17:46:02"/>
    <s v="anonymous"/>
    <m/>
    <m/>
    <m/>
    <m/>
    <s v="Yes"/>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x v="8"/>
    <m/>
    <m/>
    <s v="Ransomware;Hacking;"/>
    <m/>
    <m/>
    <m/>
    <m/>
    <m/>
    <m/>
    <m/>
    <s v="Disagree"/>
    <m/>
    <m/>
    <s v="Undecided"/>
    <m/>
    <m/>
    <s v="Disagree"/>
    <m/>
    <m/>
    <s v="Agree"/>
    <m/>
    <m/>
    <s v="Agree"/>
    <m/>
    <m/>
    <s v="Agree"/>
    <m/>
    <m/>
    <s v="Strongly agree"/>
    <m/>
    <m/>
    <s v="35-44 years old"/>
    <m/>
    <m/>
    <s v="Doctorate degree"/>
    <m/>
    <m/>
    <s v="Education &amp; Research"/>
    <m/>
    <m/>
    <m/>
    <m/>
    <m/>
    <s v="Manager"/>
    <m/>
    <m/>
    <m/>
    <m/>
    <m/>
    <n v="59"/>
  </r>
  <r>
    <n v="63"/>
    <d v="2020-04-09T17:43:10"/>
    <d v="2020-04-09T17:46:02"/>
    <s v="anonymous"/>
    <m/>
    <m/>
    <m/>
    <m/>
    <s v="Yes"/>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x v="9"/>
    <m/>
    <m/>
    <s v="Ransomware;Hacking;"/>
    <m/>
    <m/>
    <m/>
    <m/>
    <m/>
    <m/>
    <m/>
    <s v="Disagree"/>
    <m/>
    <m/>
    <s v="Undecided"/>
    <m/>
    <m/>
    <s v="Disagree"/>
    <m/>
    <m/>
    <s v="Agree"/>
    <m/>
    <m/>
    <s v="Agree"/>
    <m/>
    <m/>
    <s v="Agree"/>
    <m/>
    <m/>
    <s v="Strongly agree"/>
    <m/>
    <m/>
    <s v="35-44 years old"/>
    <m/>
    <m/>
    <s v="Doctorate degree"/>
    <m/>
    <m/>
    <s v="Education &amp; Research"/>
    <m/>
    <m/>
    <m/>
    <m/>
    <m/>
    <s v="Manager"/>
    <m/>
    <m/>
    <m/>
    <m/>
    <m/>
    <n v="59"/>
  </r>
  <r>
    <n v="63"/>
    <d v="2020-04-09T17:43:10"/>
    <d v="2020-04-09T17:46:02"/>
    <s v="anonymous"/>
    <m/>
    <m/>
    <m/>
    <m/>
    <s v="Yes"/>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x v="3"/>
    <m/>
    <m/>
    <s v="Ransomware;Hacking;"/>
    <m/>
    <m/>
    <m/>
    <m/>
    <m/>
    <m/>
    <m/>
    <s v="Disagree"/>
    <m/>
    <m/>
    <s v="Undecided"/>
    <m/>
    <m/>
    <s v="Disagree"/>
    <m/>
    <m/>
    <s v="Agree"/>
    <m/>
    <m/>
    <s v="Agree"/>
    <m/>
    <m/>
    <s v="Agree"/>
    <m/>
    <m/>
    <s v="Strongly agree"/>
    <m/>
    <m/>
    <s v="35-44 years old"/>
    <m/>
    <m/>
    <s v="Doctorate degree"/>
    <m/>
    <m/>
    <s v="Education &amp; Research"/>
    <m/>
    <m/>
    <m/>
    <m/>
    <m/>
    <s v="Manager"/>
    <m/>
    <m/>
    <m/>
    <m/>
    <m/>
    <n v="59"/>
  </r>
  <r>
    <n v="63"/>
    <d v="2020-04-09T17:43:10"/>
    <d v="2020-04-09T17:46:02"/>
    <s v="anonymous"/>
    <m/>
    <m/>
    <m/>
    <m/>
    <s v="Yes"/>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x v="10"/>
    <m/>
    <m/>
    <s v="Ransomware;Hacking;"/>
    <m/>
    <m/>
    <m/>
    <m/>
    <m/>
    <m/>
    <m/>
    <s v="Disagree"/>
    <m/>
    <m/>
    <s v="Undecided"/>
    <m/>
    <m/>
    <s v="Disagree"/>
    <m/>
    <m/>
    <s v="Agree"/>
    <m/>
    <m/>
    <s v="Agree"/>
    <m/>
    <m/>
    <s v="Agree"/>
    <m/>
    <m/>
    <s v="Strongly agree"/>
    <m/>
    <m/>
    <s v="35-44 years old"/>
    <m/>
    <m/>
    <s v="Doctorate degree"/>
    <m/>
    <m/>
    <s v="Education &amp; Research"/>
    <m/>
    <m/>
    <m/>
    <m/>
    <m/>
    <s v="Manager"/>
    <m/>
    <m/>
    <m/>
    <m/>
    <m/>
    <n v="59"/>
  </r>
  <r>
    <n v="63"/>
    <d v="2020-04-09T17:43:10"/>
    <d v="2020-04-09T17:46:02"/>
    <s v="anonymous"/>
    <m/>
    <m/>
    <m/>
    <m/>
    <s v="Yes"/>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x v="4"/>
    <m/>
    <m/>
    <s v="Ransomware;Hacking;"/>
    <m/>
    <m/>
    <m/>
    <m/>
    <m/>
    <m/>
    <m/>
    <s v="Disagree"/>
    <m/>
    <m/>
    <s v="Undecided"/>
    <m/>
    <m/>
    <s v="Disagree"/>
    <m/>
    <m/>
    <s v="Agree"/>
    <m/>
    <m/>
    <s v="Agree"/>
    <m/>
    <m/>
    <s v="Agree"/>
    <m/>
    <m/>
    <s v="Strongly agree"/>
    <m/>
    <m/>
    <s v="35-44 years old"/>
    <m/>
    <m/>
    <s v="Doctorate degree"/>
    <m/>
    <m/>
    <s v="Education &amp; Research"/>
    <m/>
    <m/>
    <m/>
    <m/>
    <m/>
    <s v="Manager"/>
    <m/>
    <m/>
    <m/>
    <m/>
    <m/>
    <n v="59"/>
  </r>
  <r>
    <n v="64"/>
    <d v="2020-04-09T17:50:42"/>
    <d v="2020-04-09T17:53:38"/>
    <s v="anonymous"/>
    <m/>
    <m/>
    <m/>
    <m/>
    <s v="Yes"/>
    <m/>
    <m/>
    <s v="No"/>
    <m/>
    <m/>
    <m/>
    <m/>
    <m/>
    <s v="Desktop;"/>
    <m/>
    <m/>
    <s v="No"/>
    <m/>
    <m/>
    <s v="Personal assets"/>
    <m/>
    <m/>
    <m/>
    <m/>
    <m/>
    <s v="Password protection;"/>
    <m/>
    <m/>
    <s v="Using VPN "/>
    <m/>
    <m/>
    <m/>
    <m/>
    <m/>
    <s v="No"/>
    <m/>
    <m/>
    <m/>
    <m/>
    <m/>
    <s v="No"/>
    <m/>
    <m/>
    <x v="5"/>
    <m/>
    <m/>
    <s v="Ransomware;"/>
    <m/>
    <m/>
    <m/>
    <m/>
    <m/>
    <m/>
    <m/>
    <s v="Agree"/>
    <m/>
    <m/>
    <s v="Agree"/>
    <m/>
    <m/>
    <s v="Disagree"/>
    <m/>
    <m/>
    <s v="Strongly agree"/>
    <m/>
    <m/>
    <s v="Undecided"/>
    <m/>
    <m/>
    <s v="Strongly agree"/>
    <m/>
    <m/>
    <s v="Strongly agree"/>
    <m/>
    <m/>
    <s v="25-34 years old"/>
    <m/>
    <m/>
    <s v="Master’s degree"/>
    <m/>
    <m/>
    <s v="Education &amp; Research"/>
    <m/>
    <m/>
    <m/>
    <m/>
    <m/>
    <s v="Researcher"/>
    <m/>
    <m/>
    <m/>
    <m/>
    <m/>
    <n v="60"/>
  </r>
  <r>
    <n v="65"/>
    <d v="2020-04-09T18:42:06"/>
    <d v="2020-04-09T18:51:32"/>
    <s v="anonymous"/>
    <m/>
    <m/>
    <m/>
    <m/>
    <s v="Yes"/>
    <m/>
    <m/>
    <s v="Yes"/>
    <m/>
    <m/>
    <s v="Use VPN"/>
    <m/>
    <m/>
    <s v="Desktop;Laptop;"/>
    <m/>
    <m/>
    <s v="No"/>
    <m/>
    <m/>
    <s v="Corporate assets"/>
    <m/>
    <m/>
    <s v="Yes, fully"/>
    <m/>
    <m/>
    <s v="Password protection;Automatic screen lock;Antivirus software installed;"/>
    <m/>
    <m/>
    <s v="Using VPN "/>
    <m/>
    <m/>
    <m/>
    <m/>
    <m/>
    <s v="No"/>
    <m/>
    <m/>
    <m/>
    <m/>
    <m/>
    <s v="No"/>
    <m/>
    <m/>
    <x v="5"/>
    <m/>
    <m/>
    <s v="None;"/>
    <m/>
    <m/>
    <m/>
    <m/>
    <m/>
    <m/>
    <m/>
    <s v="Strongly agree"/>
    <m/>
    <m/>
    <s v="Strongly agree"/>
    <m/>
    <m/>
    <s v="Disagree"/>
    <m/>
    <m/>
    <s v="Strongly agree"/>
    <m/>
    <m/>
    <s v="Strongly agree"/>
    <m/>
    <m/>
    <s v="Strongly agree"/>
    <m/>
    <m/>
    <s v="Strongly agree"/>
    <m/>
    <m/>
    <s v="25-34 years old"/>
    <m/>
    <m/>
    <s v="Master’s degree"/>
    <m/>
    <m/>
    <s v="IT (Information Technology)"/>
    <m/>
    <m/>
    <m/>
    <m/>
    <m/>
    <s v="IT professional"/>
    <m/>
    <m/>
    <m/>
    <m/>
    <m/>
    <n v="61"/>
  </r>
  <r>
    <n v="66"/>
    <d v="2020-04-09T19:27:00"/>
    <d v="2020-04-09T19:32:06"/>
    <s v="anonymous"/>
    <m/>
    <m/>
    <m/>
    <m/>
    <s v="No"/>
    <m/>
    <m/>
    <s v="Yes"/>
    <m/>
    <m/>
    <s v="Increase security of wireless network (WPA and password)_x000a_Extra careful with emails_x000a_Use of VPN connection only for work purposes"/>
    <m/>
    <m/>
    <s v="Laptop;"/>
    <m/>
    <m/>
    <s v="No"/>
    <m/>
    <m/>
    <s v="Corporate assets"/>
    <m/>
    <m/>
    <s v="Yes, fully"/>
    <m/>
    <m/>
    <s v="Password protection;Hard disk encryption;Antivirus software installed;Antispam software installed;"/>
    <m/>
    <m/>
    <s v="Using VPN "/>
    <m/>
    <m/>
    <m/>
    <m/>
    <m/>
    <s v="No"/>
    <m/>
    <m/>
    <m/>
    <m/>
    <m/>
    <s v="No"/>
    <m/>
    <m/>
    <x v="5"/>
    <m/>
    <m/>
    <s v="None;"/>
    <m/>
    <m/>
    <m/>
    <m/>
    <m/>
    <m/>
    <m/>
    <s v="Strongly disagree"/>
    <m/>
    <m/>
    <s v="Strongly disagree"/>
    <m/>
    <m/>
    <s v="Undecided"/>
    <m/>
    <m/>
    <s v="Agree"/>
    <m/>
    <m/>
    <s v="Strongly agree"/>
    <m/>
    <m/>
    <s v="Strongly agree"/>
    <m/>
    <m/>
    <s v="Strongly agree"/>
    <m/>
    <m/>
    <s v="35-44 years old"/>
    <m/>
    <m/>
    <s v="Doctorate degree"/>
    <m/>
    <m/>
    <s v="Banking &amp; Financial"/>
    <m/>
    <m/>
    <m/>
    <m/>
    <m/>
    <s v="Other"/>
    <m/>
    <m/>
    <m/>
    <m/>
    <m/>
    <n v="62"/>
  </r>
  <r>
    <n v="67"/>
    <d v="2020-04-09T19:34:09"/>
    <d v="2020-04-09T19:39:23"/>
    <s v="anonymous"/>
    <m/>
    <m/>
    <m/>
    <m/>
    <s v="No"/>
    <m/>
    <m/>
    <s v="Yes"/>
    <m/>
    <m/>
    <s v="Connect to business  network using vpn"/>
    <m/>
    <m/>
    <s v="Laptop;Smartphone;"/>
    <m/>
    <m/>
    <s v="No"/>
    <m/>
    <m/>
    <s v="Personal assets"/>
    <m/>
    <m/>
    <m/>
    <m/>
    <m/>
    <s v="Password protection;Antivirus software installed;Antispam software installed;"/>
    <m/>
    <m/>
    <s v="Using VPN "/>
    <m/>
    <m/>
    <m/>
    <m/>
    <m/>
    <s v="No"/>
    <m/>
    <m/>
    <m/>
    <m/>
    <m/>
    <s v="Yes"/>
    <m/>
    <m/>
    <x v="6"/>
    <m/>
    <m/>
    <s v="Phishing;"/>
    <m/>
    <m/>
    <m/>
    <m/>
    <m/>
    <m/>
    <m/>
    <s v="Strongly agree"/>
    <m/>
    <m/>
    <s v="Strongly agree"/>
    <m/>
    <m/>
    <s v="Strongly agree"/>
    <m/>
    <m/>
    <s v="Strongly agree"/>
    <m/>
    <m/>
    <s v="Strongly agree"/>
    <m/>
    <m/>
    <s v="Agree"/>
    <m/>
    <m/>
    <s v="Strongly agree"/>
    <m/>
    <m/>
    <s v="35-44 years old"/>
    <m/>
    <m/>
    <s v="Doctorate degree"/>
    <m/>
    <m/>
    <s v="Education &amp; Research"/>
    <m/>
    <m/>
    <m/>
    <m/>
    <m/>
    <s v="Other"/>
    <m/>
    <m/>
    <m/>
    <m/>
    <m/>
    <n v="63"/>
  </r>
  <r>
    <n v="67"/>
    <d v="2020-04-09T19:34:09"/>
    <d v="2020-04-09T19:39:23"/>
    <s v="anonymous"/>
    <m/>
    <m/>
    <m/>
    <m/>
    <s v="No"/>
    <m/>
    <m/>
    <s v="Yes"/>
    <m/>
    <m/>
    <s v="Connect to business  network using vpn"/>
    <m/>
    <m/>
    <s v="Laptop;Smartphone;"/>
    <m/>
    <m/>
    <s v="No"/>
    <m/>
    <m/>
    <s v="Personal assets"/>
    <m/>
    <m/>
    <m/>
    <m/>
    <m/>
    <s v="Password protection;Antivirus software installed;Antispam software installed;"/>
    <m/>
    <m/>
    <s v="Using VPN "/>
    <m/>
    <m/>
    <m/>
    <m/>
    <m/>
    <s v="No"/>
    <m/>
    <m/>
    <m/>
    <m/>
    <m/>
    <s v="Yes"/>
    <m/>
    <m/>
    <x v="7"/>
    <m/>
    <m/>
    <s v="Phishing;"/>
    <m/>
    <m/>
    <m/>
    <m/>
    <m/>
    <m/>
    <m/>
    <s v="Strongly agree"/>
    <m/>
    <m/>
    <s v="Strongly agree"/>
    <m/>
    <m/>
    <s v="Strongly agree"/>
    <m/>
    <m/>
    <s v="Strongly agree"/>
    <m/>
    <m/>
    <s v="Strongly agree"/>
    <m/>
    <m/>
    <s v="Agree"/>
    <m/>
    <m/>
    <s v="Strongly agree"/>
    <m/>
    <m/>
    <s v="35-44 years old"/>
    <m/>
    <m/>
    <s v="Doctorate degree"/>
    <m/>
    <m/>
    <s v="Education &amp; Research"/>
    <m/>
    <m/>
    <m/>
    <m/>
    <m/>
    <s v="Other"/>
    <m/>
    <m/>
    <m/>
    <m/>
    <m/>
    <n v="63"/>
  </r>
  <r>
    <n v="67"/>
    <d v="2020-04-09T19:34:09"/>
    <d v="2020-04-09T19:39:23"/>
    <s v="anonymous"/>
    <m/>
    <m/>
    <m/>
    <m/>
    <s v="No"/>
    <m/>
    <m/>
    <s v="Yes"/>
    <m/>
    <m/>
    <s v="Connect to business  network using vpn"/>
    <m/>
    <m/>
    <s v="Laptop;Smartphone;"/>
    <m/>
    <m/>
    <s v="No"/>
    <m/>
    <m/>
    <s v="Personal assets"/>
    <m/>
    <m/>
    <m/>
    <m/>
    <m/>
    <s v="Password protection;Antivirus software installed;Antispam software installed;"/>
    <m/>
    <m/>
    <s v="Using VPN "/>
    <m/>
    <m/>
    <m/>
    <m/>
    <m/>
    <s v="No"/>
    <m/>
    <m/>
    <m/>
    <m/>
    <m/>
    <s v="Yes"/>
    <m/>
    <m/>
    <x v="8"/>
    <m/>
    <m/>
    <s v="Phishing;"/>
    <m/>
    <m/>
    <m/>
    <m/>
    <m/>
    <m/>
    <m/>
    <s v="Strongly agree"/>
    <m/>
    <m/>
    <s v="Strongly agree"/>
    <m/>
    <m/>
    <s v="Strongly agree"/>
    <m/>
    <m/>
    <s v="Strongly agree"/>
    <m/>
    <m/>
    <s v="Strongly agree"/>
    <m/>
    <m/>
    <s v="Agree"/>
    <m/>
    <m/>
    <s v="Strongly agree"/>
    <m/>
    <m/>
    <s v="35-44 years old"/>
    <m/>
    <m/>
    <s v="Doctorate degree"/>
    <m/>
    <m/>
    <s v="Education &amp; Research"/>
    <m/>
    <m/>
    <m/>
    <m/>
    <m/>
    <s v="Other"/>
    <m/>
    <m/>
    <m/>
    <m/>
    <m/>
    <n v="63"/>
  </r>
  <r>
    <n v="67"/>
    <d v="2020-04-09T19:34:09"/>
    <d v="2020-04-09T19:39:23"/>
    <s v="anonymous"/>
    <m/>
    <m/>
    <m/>
    <m/>
    <s v="No"/>
    <m/>
    <m/>
    <s v="Yes"/>
    <m/>
    <m/>
    <s v="Connect to business  network using vpn"/>
    <m/>
    <m/>
    <s v="Laptop;Smartphone;"/>
    <m/>
    <m/>
    <s v="No"/>
    <m/>
    <m/>
    <s v="Personal assets"/>
    <m/>
    <m/>
    <m/>
    <m/>
    <m/>
    <s v="Password protection;Antivirus software installed;Antispam software installed;"/>
    <m/>
    <m/>
    <s v="Using VPN "/>
    <m/>
    <m/>
    <m/>
    <m/>
    <m/>
    <s v="No"/>
    <m/>
    <m/>
    <m/>
    <m/>
    <m/>
    <s v="Yes"/>
    <m/>
    <m/>
    <x v="9"/>
    <m/>
    <m/>
    <s v="Phishing;"/>
    <m/>
    <m/>
    <m/>
    <m/>
    <m/>
    <m/>
    <m/>
    <s v="Strongly agree"/>
    <m/>
    <m/>
    <s v="Strongly agree"/>
    <m/>
    <m/>
    <s v="Strongly agree"/>
    <m/>
    <m/>
    <s v="Strongly agree"/>
    <m/>
    <m/>
    <s v="Strongly agree"/>
    <m/>
    <m/>
    <s v="Agree"/>
    <m/>
    <m/>
    <s v="Strongly agree"/>
    <m/>
    <m/>
    <s v="35-44 years old"/>
    <m/>
    <m/>
    <s v="Doctorate degree"/>
    <m/>
    <m/>
    <s v="Education &amp; Research"/>
    <m/>
    <m/>
    <m/>
    <m/>
    <m/>
    <s v="Other"/>
    <m/>
    <m/>
    <m/>
    <m/>
    <m/>
    <n v="63"/>
  </r>
  <r>
    <n v="67"/>
    <d v="2020-04-09T19:34:09"/>
    <d v="2020-04-09T19:39:23"/>
    <s v="anonymous"/>
    <m/>
    <m/>
    <m/>
    <m/>
    <s v="No"/>
    <m/>
    <m/>
    <s v="Yes"/>
    <m/>
    <m/>
    <s v="Connect to business  network using vpn"/>
    <m/>
    <m/>
    <s v="Laptop;Smartphone;"/>
    <m/>
    <m/>
    <s v="No"/>
    <m/>
    <m/>
    <s v="Personal assets"/>
    <m/>
    <m/>
    <m/>
    <m/>
    <m/>
    <s v="Password protection;Antivirus software installed;Antispam software installed;"/>
    <m/>
    <m/>
    <s v="Using VPN "/>
    <m/>
    <m/>
    <m/>
    <m/>
    <m/>
    <s v="No"/>
    <m/>
    <m/>
    <m/>
    <m/>
    <m/>
    <s v="Yes"/>
    <m/>
    <m/>
    <x v="3"/>
    <m/>
    <m/>
    <s v="Phishing;"/>
    <m/>
    <m/>
    <m/>
    <m/>
    <m/>
    <m/>
    <m/>
    <s v="Strongly agree"/>
    <m/>
    <m/>
    <s v="Strongly agree"/>
    <m/>
    <m/>
    <s v="Strongly agree"/>
    <m/>
    <m/>
    <s v="Strongly agree"/>
    <m/>
    <m/>
    <s v="Strongly agree"/>
    <m/>
    <m/>
    <s v="Agree"/>
    <m/>
    <m/>
    <s v="Strongly agree"/>
    <m/>
    <m/>
    <s v="35-44 years old"/>
    <m/>
    <m/>
    <s v="Doctorate degree"/>
    <m/>
    <m/>
    <s v="Education &amp; Research"/>
    <m/>
    <m/>
    <m/>
    <m/>
    <m/>
    <s v="Other"/>
    <m/>
    <m/>
    <m/>
    <m/>
    <m/>
    <n v="63"/>
  </r>
  <r>
    <n v="67"/>
    <d v="2020-04-09T19:34:09"/>
    <d v="2020-04-09T19:39:23"/>
    <s v="anonymous"/>
    <m/>
    <m/>
    <m/>
    <m/>
    <s v="No"/>
    <m/>
    <m/>
    <s v="Yes"/>
    <m/>
    <m/>
    <s v="Connect to business  network using vpn"/>
    <m/>
    <m/>
    <s v="Laptop;Smartphone;"/>
    <m/>
    <m/>
    <s v="No"/>
    <m/>
    <m/>
    <s v="Personal assets"/>
    <m/>
    <m/>
    <m/>
    <m/>
    <m/>
    <s v="Password protection;Antivirus software installed;Antispam software installed;"/>
    <m/>
    <m/>
    <s v="Using VPN "/>
    <m/>
    <m/>
    <m/>
    <m/>
    <m/>
    <s v="No"/>
    <m/>
    <m/>
    <m/>
    <m/>
    <m/>
    <s v="Yes"/>
    <m/>
    <m/>
    <x v="10"/>
    <m/>
    <m/>
    <s v="Phishing;"/>
    <m/>
    <m/>
    <m/>
    <m/>
    <m/>
    <m/>
    <m/>
    <s v="Strongly agree"/>
    <m/>
    <m/>
    <s v="Strongly agree"/>
    <m/>
    <m/>
    <s v="Strongly agree"/>
    <m/>
    <m/>
    <s v="Strongly agree"/>
    <m/>
    <m/>
    <s v="Strongly agree"/>
    <m/>
    <m/>
    <s v="Agree"/>
    <m/>
    <m/>
    <s v="Strongly agree"/>
    <m/>
    <m/>
    <s v="35-44 years old"/>
    <m/>
    <m/>
    <s v="Doctorate degree"/>
    <m/>
    <m/>
    <s v="Education &amp; Research"/>
    <m/>
    <m/>
    <m/>
    <m/>
    <m/>
    <s v="Other"/>
    <m/>
    <m/>
    <m/>
    <m/>
    <m/>
    <n v="63"/>
  </r>
  <r>
    <n v="67"/>
    <d v="2020-04-09T19:34:09"/>
    <d v="2020-04-09T19:39:23"/>
    <s v="anonymous"/>
    <m/>
    <m/>
    <m/>
    <m/>
    <s v="No"/>
    <m/>
    <m/>
    <s v="Yes"/>
    <m/>
    <m/>
    <s v="Connect to business  network using vpn"/>
    <m/>
    <m/>
    <s v="Laptop;Smartphone;"/>
    <m/>
    <m/>
    <s v="No"/>
    <m/>
    <m/>
    <s v="Personal assets"/>
    <m/>
    <m/>
    <m/>
    <m/>
    <m/>
    <s v="Password protection;Antivirus software installed;Antispam software installed;"/>
    <m/>
    <m/>
    <s v="Using VPN "/>
    <m/>
    <m/>
    <m/>
    <m/>
    <m/>
    <s v="No"/>
    <m/>
    <m/>
    <m/>
    <m/>
    <m/>
    <s v="Yes"/>
    <m/>
    <m/>
    <x v="4"/>
    <m/>
    <m/>
    <s v="Phishing;"/>
    <m/>
    <m/>
    <m/>
    <m/>
    <m/>
    <m/>
    <m/>
    <s v="Strongly agree"/>
    <m/>
    <m/>
    <s v="Strongly agree"/>
    <m/>
    <m/>
    <s v="Strongly agree"/>
    <m/>
    <m/>
    <s v="Strongly agree"/>
    <m/>
    <m/>
    <s v="Strongly agree"/>
    <m/>
    <m/>
    <s v="Agree"/>
    <m/>
    <m/>
    <s v="Strongly agree"/>
    <m/>
    <m/>
    <s v="35-44 years old"/>
    <m/>
    <m/>
    <s v="Doctorate degree"/>
    <m/>
    <m/>
    <s v="Education &amp; Research"/>
    <m/>
    <m/>
    <m/>
    <m/>
    <m/>
    <s v="Other"/>
    <m/>
    <m/>
    <m/>
    <m/>
    <m/>
    <n v="63"/>
  </r>
  <r>
    <n v="68"/>
    <d v="2020-04-09T19:37:33"/>
    <d v="2020-04-09T19:42:18"/>
    <s v="anonymous"/>
    <m/>
    <m/>
    <m/>
    <m/>
    <s v="Yes"/>
    <m/>
    <m/>
    <s v="No"/>
    <m/>
    <m/>
    <m/>
    <m/>
    <m/>
    <s v="Desktop;Laptop;"/>
    <m/>
    <m/>
    <s v="No"/>
    <m/>
    <m/>
    <s v="Corporate assets"/>
    <m/>
    <m/>
    <s v="No"/>
    <m/>
    <m/>
    <s v="Antivirus software installed;"/>
    <m/>
    <m/>
    <s v="Using VPN "/>
    <m/>
    <m/>
    <m/>
    <m/>
    <m/>
    <s v="No"/>
    <m/>
    <m/>
    <m/>
    <m/>
    <m/>
    <s v="Yes"/>
    <m/>
    <m/>
    <x v="3"/>
    <m/>
    <m/>
    <s v="None;"/>
    <m/>
    <m/>
    <m/>
    <m/>
    <m/>
    <m/>
    <m/>
    <s v="Undecided"/>
    <m/>
    <m/>
    <s v="Undecided"/>
    <m/>
    <m/>
    <s v="Disagree"/>
    <m/>
    <m/>
    <s v="Undecided"/>
    <m/>
    <m/>
    <s v="Disagree"/>
    <m/>
    <m/>
    <s v="Disagree"/>
    <m/>
    <m/>
    <s v="Disagree"/>
    <m/>
    <m/>
    <s v="35-44 years old"/>
    <m/>
    <m/>
    <s v="Doctorate degree"/>
    <m/>
    <m/>
    <s v="EPES (Electrical Power &amp; Energy Systems)"/>
    <m/>
    <m/>
    <m/>
    <m/>
    <m/>
    <s v="IT professional"/>
    <m/>
    <m/>
    <m/>
    <m/>
    <m/>
    <n v="64"/>
  </r>
  <r>
    <n v="68"/>
    <d v="2020-04-09T19:37:33"/>
    <d v="2020-04-09T19:42:18"/>
    <s v="anonymous"/>
    <m/>
    <m/>
    <m/>
    <m/>
    <s v="Yes"/>
    <m/>
    <m/>
    <s v="No"/>
    <m/>
    <m/>
    <m/>
    <m/>
    <m/>
    <s v="Desktop;Laptop;"/>
    <m/>
    <m/>
    <s v="No"/>
    <m/>
    <m/>
    <s v="Corporate assets"/>
    <m/>
    <m/>
    <s v="No"/>
    <m/>
    <m/>
    <s v="Antivirus software installed;"/>
    <m/>
    <m/>
    <s v="Using VPN "/>
    <m/>
    <m/>
    <m/>
    <m/>
    <m/>
    <s v="No"/>
    <m/>
    <m/>
    <m/>
    <m/>
    <m/>
    <s v="Yes"/>
    <m/>
    <m/>
    <x v="10"/>
    <m/>
    <m/>
    <s v="None;"/>
    <m/>
    <m/>
    <m/>
    <m/>
    <m/>
    <m/>
    <m/>
    <s v="Undecided"/>
    <m/>
    <m/>
    <s v="Undecided"/>
    <m/>
    <m/>
    <s v="Disagree"/>
    <m/>
    <m/>
    <s v="Undecided"/>
    <m/>
    <m/>
    <s v="Disagree"/>
    <m/>
    <m/>
    <s v="Disagree"/>
    <m/>
    <m/>
    <s v="Disagree"/>
    <m/>
    <m/>
    <s v="35-44 years old"/>
    <m/>
    <m/>
    <s v="Doctorate degree"/>
    <m/>
    <m/>
    <s v="EPES (Electrical Power &amp; Energy Systems)"/>
    <m/>
    <m/>
    <m/>
    <m/>
    <m/>
    <s v="IT professional"/>
    <m/>
    <m/>
    <m/>
    <m/>
    <m/>
    <n v="64"/>
  </r>
  <r>
    <n v="68"/>
    <d v="2020-04-09T19:37:33"/>
    <d v="2020-04-09T19:42:18"/>
    <s v="anonymous"/>
    <m/>
    <m/>
    <m/>
    <m/>
    <s v="Yes"/>
    <m/>
    <m/>
    <s v="No"/>
    <m/>
    <m/>
    <m/>
    <m/>
    <m/>
    <s v="Desktop;Laptop;"/>
    <m/>
    <m/>
    <s v="No"/>
    <m/>
    <m/>
    <s v="Corporate assets"/>
    <m/>
    <m/>
    <s v="No"/>
    <m/>
    <m/>
    <s v="Antivirus software installed;"/>
    <m/>
    <m/>
    <s v="Using VPN "/>
    <m/>
    <m/>
    <m/>
    <m/>
    <m/>
    <s v="No"/>
    <m/>
    <m/>
    <m/>
    <m/>
    <m/>
    <s v="Yes"/>
    <m/>
    <m/>
    <x v="4"/>
    <m/>
    <m/>
    <s v="None;"/>
    <m/>
    <m/>
    <m/>
    <m/>
    <m/>
    <m/>
    <m/>
    <s v="Undecided"/>
    <m/>
    <m/>
    <s v="Undecided"/>
    <m/>
    <m/>
    <s v="Disagree"/>
    <m/>
    <m/>
    <s v="Undecided"/>
    <m/>
    <m/>
    <s v="Disagree"/>
    <m/>
    <m/>
    <s v="Disagree"/>
    <m/>
    <m/>
    <s v="Disagree"/>
    <m/>
    <m/>
    <s v="35-44 years old"/>
    <m/>
    <m/>
    <s v="Doctorate degree"/>
    <m/>
    <m/>
    <s v="EPES (Electrical Power &amp; Energy Systems)"/>
    <m/>
    <m/>
    <m/>
    <m/>
    <m/>
    <s v="IT professional"/>
    <m/>
    <m/>
    <m/>
    <m/>
    <m/>
    <n v="64"/>
  </r>
  <r>
    <n v="69"/>
    <d v="2020-04-09T19:46:26"/>
    <d v="2020-04-09T19:53:39"/>
    <s v="anonymous"/>
    <m/>
    <m/>
    <m/>
    <m/>
    <s v="Yes"/>
    <m/>
    <m/>
    <s v="Yes"/>
    <m/>
    <m/>
    <s v="Use company approved communication tools for conference"/>
    <m/>
    <m/>
    <s v="Laptop;Smartphone;"/>
    <m/>
    <m/>
    <s v="No"/>
    <m/>
    <m/>
    <s v="Corporate assets"/>
    <m/>
    <m/>
    <s v="Yes, partly"/>
    <m/>
    <m/>
    <s v="Password protection;Hard disk encryption;Antivirus software installed;Antispam software installed;"/>
    <m/>
    <m/>
    <s v="Using VPN "/>
    <m/>
    <m/>
    <m/>
    <m/>
    <m/>
    <s v="No"/>
    <m/>
    <m/>
    <m/>
    <m/>
    <m/>
    <s v="Yes"/>
    <m/>
    <m/>
    <x v="6"/>
    <m/>
    <m/>
    <s v="None;"/>
    <m/>
    <m/>
    <m/>
    <m/>
    <m/>
    <m/>
    <m/>
    <s v="Undecided"/>
    <m/>
    <m/>
    <s v="Agree"/>
    <m/>
    <m/>
    <s v="Disagree"/>
    <m/>
    <m/>
    <s v="Strongly agree"/>
    <m/>
    <m/>
    <s v="Strongly agree"/>
    <m/>
    <m/>
    <s v="Strongly agree"/>
    <m/>
    <m/>
    <s v="Strongly agree"/>
    <m/>
    <m/>
    <s v="45-54 years old"/>
    <m/>
    <m/>
    <s v="Bachelor’s degree"/>
    <m/>
    <m/>
    <s v="Telecommunications"/>
    <m/>
    <m/>
    <m/>
    <m/>
    <m/>
    <s v="Other"/>
    <m/>
    <m/>
    <m/>
    <m/>
    <m/>
    <n v="65"/>
  </r>
  <r>
    <n v="69"/>
    <d v="2020-04-09T19:46:26"/>
    <d v="2020-04-09T19:53:39"/>
    <s v="anonymous"/>
    <m/>
    <m/>
    <m/>
    <m/>
    <s v="Yes"/>
    <m/>
    <m/>
    <s v="Yes"/>
    <m/>
    <m/>
    <s v="Use company approved communication tools for conference"/>
    <m/>
    <m/>
    <s v="Laptop;Smartphone;"/>
    <m/>
    <m/>
    <s v="No"/>
    <m/>
    <m/>
    <s v="Corporate assets"/>
    <m/>
    <m/>
    <s v="Yes, partly"/>
    <m/>
    <m/>
    <s v="Password protection;Hard disk encryption;Antivirus software installed;Antispam software installed;"/>
    <m/>
    <m/>
    <s v="Using VPN "/>
    <m/>
    <m/>
    <m/>
    <m/>
    <m/>
    <s v="No"/>
    <m/>
    <m/>
    <m/>
    <m/>
    <m/>
    <s v="Yes"/>
    <m/>
    <m/>
    <x v="7"/>
    <m/>
    <m/>
    <s v="None;"/>
    <m/>
    <m/>
    <m/>
    <m/>
    <m/>
    <m/>
    <m/>
    <s v="Undecided"/>
    <m/>
    <m/>
    <s v="Agree"/>
    <m/>
    <m/>
    <s v="Disagree"/>
    <m/>
    <m/>
    <s v="Strongly agree"/>
    <m/>
    <m/>
    <s v="Strongly agree"/>
    <m/>
    <m/>
    <s v="Strongly agree"/>
    <m/>
    <m/>
    <s v="Strongly agree"/>
    <m/>
    <m/>
    <s v="45-54 years old"/>
    <m/>
    <m/>
    <s v="Bachelor’s degree"/>
    <m/>
    <m/>
    <s v="Telecommunications"/>
    <m/>
    <m/>
    <m/>
    <m/>
    <m/>
    <s v="Other"/>
    <m/>
    <m/>
    <m/>
    <m/>
    <m/>
    <n v="65"/>
  </r>
  <r>
    <n v="69"/>
    <d v="2020-04-09T19:46:26"/>
    <d v="2020-04-09T19:53:39"/>
    <s v="anonymous"/>
    <m/>
    <m/>
    <m/>
    <m/>
    <s v="Yes"/>
    <m/>
    <m/>
    <s v="Yes"/>
    <m/>
    <m/>
    <s v="Use company approved communication tools for conference"/>
    <m/>
    <m/>
    <s v="Laptop;Smartphone;"/>
    <m/>
    <m/>
    <s v="No"/>
    <m/>
    <m/>
    <s v="Corporate assets"/>
    <m/>
    <m/>
    <s v="Yes, partly"/>
    <m/>
    <m/>
    <s v="Password protection;Hard disk encryption;Antivirus software installed;Antispam software installed;"/>
    <m/>
    <m/>
    <s v="Using VPN "/>
    <m/>
    <m/>
    <m/>
    <m/>
    <m/>
    <s v="No"/>
    <m/>
    <m/>
    <m/>
    <m/>
    <m/>
    <s v="Yes"/>
    <m/>
    <m/>
    <x v="3"/>
    <m/>
    <m/>
    <s v="None;"/>
    <m/>
    <m/>
    <m/>
    <m/>
    <m/>
    <m/>
    <m/>
    <s v="Undecided"/>
    <m/>
    <m/>
    <s v="Agree"/>
    <m/>
    <m/>
    <s v="Disagree"/>
    <m/>
    <m/>
    <s v="Strongly agree"/>
    <m/>
    <m/>
    <s v="Strongly agree"/>
    <m/>
    <m/>
    <s v="Strongly agree"/>
    <m/>
    <m/>
    <s v="Strongly agree"/>
    <m/>
    <m/>
    <s v="45-54 years old"/>
    <m/>
    <m/>
    <s v="Bachelor’s degree"/>
    <m/>
    <m/>
    <s v="Telecommunications"/>
    <m/>
    <m/>
    <m/>
    <m/>
    <m/>
    <s v="Other"/>
    <m/>
    <m/>
    <m/>
    <m/>
    <m/>
    <n v="65"/>
  </r>
  <r>
    <n v="69"/>
    <d v="2020-04-09T19:46:26"/>
    <d v="2020-04-09T19:53:39"/>
    <s v="anonymous"/>
    <m/>
    <m/>
    <m/>
    <m/>
    <s v="Yes"/>
    <m/>
    <m/>
    <s v="Yes"/>
    <m/>
    <m/>
    <s v="Use company approved communication tools for conference"/>
    <m/>
    <m/>
    <s v="Laptop;Smartphone;"/>
    <m/>
    <m/>
    <s v="No"/>
    <m/>
    <m/>
    <s v="Corporate assets"/>
    <m/>
    <m/>
    <s v="Yes, partly"/>
    <m/>
    <m/>
    <s v="Password protection;Hard disk encryption;Antivirus software installed;Antispam software installed;"/>
    <m/>
    <m/>
    <s v="Using VPN "/>
    <m/>
    <m/>
    <m/>
    <m/>
    <m/>
    <s v="No"/>
    <m/>
    <m/>
    <m/>
    <m/>
    <m/>
    <s v="Yes"/>
    <m/>
    <m/>
    <x v="10"/>
    <m/>
    <m/>
    <s v="None;"/>
    <m/>
    <m/>
    <m/>
    <m/>
    <m/>
    <m/>
    <m/>
    <s v="Undecided"/>
    <m/>
    <m/>
    <s v="Agree"/>
    <m/>
    <m/>
    <s v="Disagree"/>
    <m/>
    <m/>
    <s v="Strongly agree"/>
    <m/>
    <m/>
    <s v="Strongly agree"/>
    <m/>
    <m/>
    <s v="Strongly agree"/>
    <m/>
    <m/>
    <s v="Strongly agree"/>
    <m/>
    <m/>
    <s v="45-54 years old"/>
    <m/>
    <m/>
    <s v="Bachelor’s degree"/>
    <m/>
    <m/>
    <s v="Telecommunications"/>
    <m/>
    <m/>
    <m/>
    <m/>
    <m/>
    <s v="Other"/>
    <m/>
    <m/>
    <m/>
    <m/>
    <m/>
    <n v="65"/>
  </r>
  <r>
    <n v="69"/>
    <d v="2020-04-09T19:46:26"/>
    <d v="2020-04-09T19:53:39"/>
    <s v="anonymous"/>
    <m/>
    <m/>
    <m/>
    <m/>
    <s v="Yes"/>
    <m/>
    <m/>
    <s v="Yes"/>
    <m/>
    <m/>
    <s v="Use company approved communication tools for conference"/>
    <m/>
    <m/>
    <s v="Laptop;Smartphone;"/>
    <m/>
    <m/>
    <s v="No"/>
    <m/>
    <m/>
    <s v="Corporate assets"/>
    <m/>
    <m/>
    <s v="Yes, partly"/>
    <m/>
    <m/>
    <s v="Password protection;Hard disk encryption;Antivirus software installed;Antispam software installed;"/>
    <m/>
    <m/>
    <s v="Using VPN "/>
    <m/>
    <m/>
    <m/>
    <m/>
    <m/>
    <s v="No"/>
    <m/>
    <m/>
    <m/>
    <m/>
    <m/>
    <s v="Yes"/>
    <m/>
    <m/>
    <x v="11"/>
    <m/>
    <m/>
    <s v="None;"/>
    <m/>
    <m/>
    <m/>
    <m/>
    <m/>
    <m/>
    <m/>
    <s v="Undecided"/>
    <m/>
    <m/>
    <s v="Agree"/>
    <m/>
    <m/>
    <s v="Disagree"/>
    <m/>
    <m/>
    <s v="Strongly agree"/>
    <m/>
    <m/>
    <s v="Strongly agree"/>
    <m/>
    <m/>
    <s v="Strongly agree"/>
    <m/>
    <m/>
    <s v="Strongly agree"/>
    <m/>
    <m/>
    <s v="45-54 years old"/>
    <m/>
    <m/>
    <s v="Bachelor’s degree"/>
    <m/>
    <m/>
    <s v="Telecommunications"/>
    <m/>
    <m/>
    <m/>
    <m/>
    <m/>
    <s v="Other"/>
    <m/>
    <m/>
    <m/>
    <m/>
    <m/>
    <n v="65"/>
  </r>
  <r>
    <n v="69"/>
    <d v="2020-04-09T19:46:26"/>
    <d v="2020-04-09T19:53:39"/>
    <s v="anonymous"/>
    <m/>
    <m/>
    <m/>
    <m/>
    <s v="Yes"/>
    <m/>
    <m/>
    <s v="Yes"/>
    <m/>
    <m/>
    <s v="Use company approved communication tools for conference"/>
    <m/>
    <m/>
    <s v="Laptop;Smartphone;"/>
    <m/>
    <m/>
    <s v="No"/>
    <m/>
    <m/>
    <s v="Corporate assets"/>
    <m/>
    <m/>
    <s v="Yes, partly"/>
    <m/>
    <m/>
    <s v="Password protection;Hard disk encryption;Antivirus software installed;Antispam software installed;"/>
    <m/>
    <m/>
    <s v="Using VPN "/>
    <m/>
    <m/>
    <m/>
    <m/>
    <m/>
    <s v="No"/>
    <m/>
    <m/>
    <m/>
    <m/>
    <m/>
    <s v="Yes"/>
    <m/>
    <m/>
    <x v="4"/>
    <m/>
    <m/>
    <s v="None;"/>
    <m/>
    <m/>
    <m/>
    <m/>
    <m/>
    <m/>
    <m/>
    <s v="Undecided"/>
    <m/>
    <m/>
    <s v="Agree"/>
    <m/>
    <m/>
    <s v="Disagree"/>
    <m/>
    <m/>
    <s v="Strongly agree"/>
    <m/>
    <m/>
    <s v="Strongly agree"/>
    <m/>
    <m/>
    <s v="Strongly agree"/>
    <m/>
    <m/>
    <s v="Strongly agree"/>
    <m/>
    <m/>
    <s v="45-54 years old"/>
    <m/>
    <m/>
    <s v="Bachelor’s degree"/>
    <m/>
    <m/>
    <s v="Telecommunications"/>
    <m/>
    <m/>
    <m/>
    <m/>
    <m/>
    <s v="Other"/>
    <m/>
    <m/>
    <m/>
    <m/>
    <m/>
    <n v="65"/>
  </r>
  <r>
    <n v="70"/>
    <d v="2020-04-09T20:32:45"/>
    <d v="2020-04-09T20:36:11"/>
    <s v="anonymous"/>
    <m/>
    <m/>
    <m/>
    <m/>
    <s v="No"/>
    <m/>
    <m/>
    <s v="No"/>
    <m/>
    <m/>
    <m/>
    <m/>
    <m/>
    <s v="Laptop;Tablet;"/>
    <m/>
    <m/>
    <s v="No"/>
    <m/>
    <m/>
    <s v="Personal assets"/>
    <m/>
    <m/>
    <m/>
    <m/>
    <m/>
    <s v="Password protection;Antivirus software installed;"/>
    <m/>
    <m/>
    <s v="Other"/>
    <m/>
    <m/>
    <m/>
    <m/>
    <m/>
    <s v="No"/>
    <m/>
    <m/>
    <m/>
    <m/>
    <m/>
    <s v="Yes"/>
    <m/>
    <m/>
    <x v="3"/>
    <m/>
    <m/>
    <s v="None;"/>
    <m/>
    <m/>
    <m/>
    <m/>
    <m/>
    <m/>
    <m/>
    <s v="Strongly disagree"/>
    <m/>
    <m/>
    <s v="Strongly disagree"/>
    <m/>
    <m/>
    <s v="Strongly disagree"/>
    <m/>
    <m/>
    <s v="Strongly disagree"/>
    <m/>
    <m/>
    <s v="Disagree"/>
    <m/>
    <m/>
    <s v="Agree"/>
    <m/>
    <m/>
    <s v="Disagree"/>
    <m/>
    <m/>
    <s v="35-44 years old"/>
    <m/>
    <m/>
    <s v="Bachelor’s degree"/>
    <m/>
    <m/>
    <s v="Health"/>
    <m/>
    <m/>
    <m/>
    <m/>
    <m/>
    <s v="Other"/>
    <m/>
    <m/>
    <m/>
    <m/>
    <m/>
    <n v="66"/>
  </r>
  <r>
    <n v="70"/>
    <d v="2020-04-09T20:32:45"/>
    <d v="2020-04-09T20:36:11"/>
    <s v="anonymous"/>
    <m/>
    <m/>
    <m/>
    <m/>
    <s v="No"/>
    <m/>
    <m/>
    <s v="No"/>
    <m/>
    <m/>
    <m/>
    <m/>
    <m/>
    <s v="Laptop;Tablet;"/>
    <m/>
    <m/>
    <s v="No"/>
    <m/>
    <m/>
    <s v="Personal assets"/>
    <m/>
    <m/>
    <m/>
    <m/>
    <m/>
    <s v="Password protection;Antivirus software installed;"/>
    <m/>
    <m/>
    <s v="Other"/>
    <m/>
    <m/>
    <m/>
    <m/>
    <m/>
    <s v="No"/>
    <m/>
    <m/>
    <m/>
    <m/>
    <m/>
    <s v="Yes"/>
    <m/>
    <m/>
    <x v="10"/>
    <m/>
    <m/>
    <s v="None;"/>
    <m/>
    <m/>
    <m/>
    <m/>
    <m/>
    <m/>
    <m/>
    <s v="Strongly disagree"/>
    <m/>
    <m/>
    <s v="Strongly disagree"/>
    <m/>
    <m/>
    <s v="Strongly disagree"/>
    <m/>
    <m/>
    <s v="Strongly disagree"/>
    <m/>
    <m/>
    <s v="Disagree"/>
    <m/>
    <m/>
    <s v="Agree"/>
    <m/>
    <m/>
    <s v="Disagree"/>
    <m/>
    <m/>
    <s v="35-44 years old"/>
    <m/>
    <m/>
    <s v="Bachelor’s degree"/>
    <m/>
    <m/>
    <s v="Health"/>
    <m/>
    <m/>
    <m/>
    <m/>
    <m/>
    <s v="Other"/>
    <m/>
    <m/>
    <m/>
    <m/>
    <m/>
    <n v="66"/>
  </r>
  <r>
    <n v="70"/>
    <d v="2020-04-09T20:32:45"/>
    <d v="2020-04-09T20:36:11"/>
    <s v="anonymous"/>
    <m/>
    <m/>
    <m/>
    <m/>
    <s v="No"/>
    <m/>
    <m/>
    <s v="No"/>
    <m/>
    <m/>
    <m/>
    <m/>
    <m/>
    <s v="Laptop;Tablet;"/>
    <m/>
    <m/>
    <s v="No"/>
    <m/>
    <m/>
    <s v="Personal assets"/>
    <m/>
    <m/>
    <m/>
    <m/>
    <m/>
    <s v="Password protection;Antivirus software installed;"/>
    <m/>
    <m/>
    <s v="Other"/>
    <m/>
    <m/>
    <m/>
    <m/>
    <m/>
    <s v="No"/>
    <m/>
    <m/>
    <m/>
    <m/>
    <m/>
    <s v="Yes"/>
    <m/>
    <m/>
    <x v="4"/>
    <m/>
    <m/>
    <s v="None;"/>
    <m/>
    <m/>
    <m/>
    <m/>
    <m/>
    <m/>
    <m/>
    <s v="Strongly disagree"/>
    <m/>
    <m/>
    <s v="Strongly disagree"/>
    <m/>
    <m/>
    <s v="Strongly disagree"/>
    <m/>
    <m/>
    <s v="Strongly disagree"/>
    <m/>
    <m/>
    <s v="Disagree"/>
    <m/>
    <m/>
    <s v="Agree"/>
    <m/>
    <m/>
    <s v="Disagree"/>
    <m/>
    <m/>
    <s v="35-44 years old"/>
    <m/>
    <m/>
    <s v="Bachelor’s degree"/>
    <m/>
    <m/>
    <s v="Health"/>
    <m/>
    <m/>
    <m/>
    <m/>
    <m/>
    <s v="Other"/>
    <m/>
    <m/>
    <m/>
    <m/>
    <m/>
    <n v="66"/>
  </r>
  <r>
    <n v="71"/>
    <d v="2020-04-09T21:31:16"/>
    <d v="2020-04-09T21:36:40"/>
    <s v="anonymous"/>
    <m/>
    <m/>
    <m/>
    <m/>
    <s v="Yes"/>
    <m/>
    <m/>
    <s v="No"/>
    <m/>
    <m/>
    <m/>
    <m/>
    <m/>
    <s v="Laptop;"/>
    <m/>
    <m/>
    <s v="No"/>
    <m/>
    <m/>
    <s v="Corporate assets"/>
    <m/>
    <m/>
    <s v="Yes, fully"/>
    <m/>
    <m/>
    <s v="Password protection;Two-factor authentication;Automatic screen lock;Hard disk encryption;Antivirus software installed;Antispam software installed;"/>
    <m/>
    <m/>
    <s v="Using VPN "/>
    <m/>
    <m/>
    <m/>
    <m/>
    <m/>
    <s v="No"/>
    <m/>
    <m/>
    <m/>
    <m/>
    <m/>
    <s v="Yes"/>
    <m/>
    <m/>
    <x v="6"/>
    <m/>
    <m/>
    <s v="None;"/>
    <m/>
    <m/>
    <m/>
    <m/>
    <m/>
    <m/>
    <m/>
    <s v="Agree"/>
    <m/>
    <m/>
    <s v="Agree"/>
    <m/>
    <m/>
    <s v="Disagree"/>
    <m/>
    <m/>
    <s v="Agree"/>
    <m/>
    <m/>
    <s v="Disagree"/>
    <m/>
    <m/>
    <s v="Agree"/>
    <m/>
    <m/>
    <s v="Agree"/>
    <m/>
    <m/>
    <s v="35-44 years old"/>
    <m/>
    <m/>
    <s v="Doctorate degree"/>
    <m/>
    <m/>
    <s v="IT (Information Technology)"/>
    <m/>
    <m/>
    <m/>
    <m/>
    <m/>
    <s v="IT professional"/>
    <m/>
    <m/>
    <m/>
    <m/>
    <m/>
    <n v="67"/>
  </r>
  <r>
    <n v="71"/>
    <d v="2020-04-09T21:31:16"/>
    <d v="2020-04-09T21:36:40"/>
    <s v="anonymous"/>
    <m/>
    <m/>
    <m/>
    <m/>
    <s v="Yes"/>
    <m/>
    <m/>
    <s v="No"/>
    <m/>
    <m/>
    <m/>
    <m/>
    <m/>
    <s v="Laptop;"/>
    <m/>
    <m/>
    <s v="No"/>
    <m/>
    <m/>
    <s v="Corporate assets"/>
    <m/>
    <m/>
    <s v="Yes, fully"/>
    <m/>
    <m/>
    <s v="Password protection;Two-factor authentication;Automatic screen lock;Hard disk encryption;Antivirus software installed;Antispam software installed;"/>
    <m/>
    <m/>
    <s v="Using VPN "/>
    <m/>
    <m/>
    <m/>
    <m/>
    <m/>
    <s v="No"/>
    <m/>
    <m/>
    <m/>
    <m/>
    <m/>
    <s v="Yes"/>
    <m/>
    <m/>
    <x v="7"/>
    <m/>
    <m/>
    <s v="None;"/>
    <m/>
    <m/>
    <m/>
    <m/>
    <m/>
    <m/>
    <m/>
    <s v="Agree"/>
    <m/>
    <m/>
    <s v="Agree"/>
    <m/>
    <m/>
    <s v="Disagree"/>
    <m/>
    <m/>
    <s v="Agree"/>
    <m/>
    <m/>
    <s v="Disagree"/>
    <m/>
    <m/>
    <s v="Agree"/>
    <m/>
    <m/>
    <s v="Agree"/>
    <m/>
    <m/>
    <s v="35-44 years old"/>
    <m/>
    <m/>
    <s v="Doctorate degree"/>
    <m/>
    <m/>
    <s v="IT (Information Technology)"/>
    <m/>
    <m/>
    <m/>
    <m/>
    <m/>
    <s v="IT professional"/>
    <m/>
    <m/>
    <m/>
    <m/>
    <m/>
    <n v="67"/>
  </r>
  <r>
    <n v="71"/>
    <d v="2020-04-09T21:31:16"/>
    <d v="2020-04-09T21:36:40"/>
    <s v="anonymous"/>
    <m/>
    <m/>
    <m/>
    <m/>
    <s v="Yes"/>
    <m/>
    <m/>
    <s v="No"/>
    <m/>
    <m/>
    <m/>
    <m/>
    <m/>
    <s v="Laptop;"/>
    <m/>
    <m/>
    <s v="No"/>
    <m/>
    <m/>
    <s v="Corporate assets"/>
    <m/>
    <m/>
    <s v="Yes, fully"/>
    <m/>
    <m/>
    <s v="Password protection;Two-factor authentication;Automatic screen lock;Hard disk encryption;Antivirus software installed;Antispam software installed;"/>
    <m/>
    <m/>
    <s v="Using VPN "/>
    <m/>
    <m/>
    <m/>
    <m/>
    <m/>
    <s v="No"/>
    <m/>
    <m/>
    <m/>
    <m/>
    <m/>
    <s v="Yes"/>
    <m/>
    <m/>
    <x v="8"/>
    <m/>
    <m/>
    <s v="None;"/>
    <m/>
    <m/>
    <m/>
    <m/>
    <m/>
    <m/>
    <m/>
    <s v="Agree"/>
    <m/>
    <m/>
    <s v="Agree"/>
    <m/>
    <m/>
    <s v="Disagree"/>
    <m/>
    <m/>
    <s v="Agree"/>
    <m/>
    <m/>
    <s v="Disagree"/>
    <m/>
    <m/>
    <s v="Agree"/>
    <m/>
    <m/>
    <s v="Agree"/>
    <m/>
    <m/>
    <s v="35-44 years old"/>
    <m/>
    <m/>
    <s v="Doctorate degree"/>
    <m/>
    <m/>
    <s v="IT (Information Technology)"/>
    <m/>
    <m/>
    <m/>
    <m/>
    <m/>
    <s v="IT professional"/>
    <m/>
    <m/>
    <m/>
    <m/>
    <m/>
    <n v="67"/>
  </r>
  <r>
    <n v="71"/>
    <d v="2020-04-09T21:31:16"/>
    <d v="2020-04-09T21:36:40"/>
    <s v="anonymous"/>
    <m/>
    <m/>
    <m/>
    <m/>
    <s v="Yes"/>
    <m/>
    <m/>
    <s v="No"/>
    <m/>
    <m/>
    <m/>
    <m/>
    <m/>
    <s v="Laptop;"/>
    <m/>
    <m/>
    <s v="No"/>
    <m/>
    <m/>
    <s v="Corporate assets"/>
    <m/>
    <m/>
    <s v="Yes, fully"/>
    <m/>
    <m/>
    <s v="Password protection;Two-factor authentication;Automatic screen lock;Hard disk encryption;Antivirus software installed;Antispam software installed;"/>
    <m/>
    <m/>
    <s v="Using VPN "/>
    <m/>
    <m/>
    <m/>
    <m/>
    <m/>
    <s v="No"/>
    <m/>
    <m/>
    <m/>
    <m/>
    <m/>
    <s v="Yes"/>
    <m/>
    <m/>
    <x v="9"/>
    <m/>
    <m/>
    <s v="None;"/>
    <m/>
    <m/>
    <m/>
    <m/>
    <m/>
    <m/>
    <m/>
    <s v="Agree"/>
    <m/>
    <m/>
    <s v="Agree"/>
    <m/>
    <m/>
    <s v="Disagree"/>
    <m/>
    <m/>
    <s v="Agree"/>
    <m/>
    <m/>
    <s v="Disagree"/>
    <m/>
    <m/>
    <s v="Agree"/>
    <m/>
    <m/>
    <s v="Agree"/>
    <m/>
    <m/>
    <s v="35-44 years old"/>
    <m/>
    <m/>
    <s v="Doctorate degree"/>
    <m/>
    <m/>
    <s v="IT (Information Technology)"/>
    <m/>
    <m/>
    <m/>
    <m/>
    <m/>
    <s v="IT professional"/>
    <m/>
    <m/>
    <m/>
    <m/>
    <m/>
    <n v="67"/>
  </r>
  <r>
    <n v="71"/>
    <d v="2020-04-09T21:31:16"/>
    <d v="2020-04-09T21:36:40"/>
    <s v="anonymous"/>
    <m/>
    <m/>
    <m/>
    <m/>
    <s v="Yes"/>
    <m/>
    <m/>
    <s v="No"/>
    <m/>
    <m/>
    <m/>
    <m/>
    <m/>
    <s v="Laptop;"/>
    <m/>
    <m/>
    <s v="No"/>
    <m/>
    <m/>
    <s v="Corporate assets"/>
    <m/>
    <m/>
    <s v="Yes, fully"/>
    <m/>
    <m/>
    <s v="Password protection;Two-factor authentication;Automatic screen lock;Hard disk encryption;Antivirus software installed;Antispam software installed;"/>
    <m/>
    <m/>
    <s v="Using VPN "/>
    <m/>
    <m/>
    <m/>
    <m/>
    <m/>
    <s v="No"/>
    <m/>
    <m/>
    <m/>
    <m/>
    <m/>
    <s v="Yes"/>
    <m/>
    <m/>
    <x v="3"/>
    <m/>
    <m/>
    <s v="None;"/>
    <m/>
    <m/>
    <m/>
    <m/>
    <m/>
    <m/>
    <m/>
    <s v="Agree"/>
    <m/>
    <m/>
    <s v="Agree"/>
    <m/>
    <m/>
    <s v="Disagree"/>
    <m/>
    <m/>
    <s v="Agree"/>
    <m/>
    <m/>
    <s v="Disagree"/>
    <m/>
    <m/>
    <s v="Agree"/>
    <m/>
    <m/>
    <s v="Agree"/>
    <m/>
    <m/>
    <s v="35-44 years old"/>
    <m/>
    <m/>
    <s v="Doctorate degree"/>
    <m/>
    <m/>
    <s v="IT (Information Technology)"/>
    <m/>
    <m/>
    <m/>
    <m/>
    <m/>
    <s v="IT professional"/>
    <m/>
    <m/>
    <m/>
    <m/>
    <m/>
    <n v="67"/>
  </r>
  <r>
    <n v="71"/>
    <d v="2020-04-09T21:31:16"/>
    <d v="2020-04-09T21:36:40"/>
    <s v="anonymous"/>
    <m/>
    <m/>
    <m/>
    <m/>
    <s v="Yes"/>
    <m/>
    <m/>
    <s v="No"/>
    <m/>
    <m/>
    <m/>
    <m/>
    <m/>
    <s v="Laptop;"/>
    <m/>
    <m/>
    <s v="No"/>
    <m/>
    <m/>
    <s v="Corporate assets"/>
    <m/>
    <m/>
    <s v="Yes, fully"/>
    <m/>
    <m/>
    <s v="Password protection;Two-factor authentication;Automatic screen lock;Hard disk encryption;Antivirus software installed;Antispam software installed;"/>
    <m/>
    <m/>
    <s v="Using VPN "/>
    <m/>
    <m/>
    <m/>
    <m/>
    <m/>
    <s v="No"/>
    <m/>
    <m/>
    <m/>
    <m/>
    <m/>
    <s v="Yes"/>
    <m/>
    <m/>
    <x v="10"/>
    <m/>
    <m/>
    <s v="None;"/>
    <m/>
    <m/>
    <m/>
    <m/>
    <m/>
    <m/>
    <m/>
    <s v="Agree"/>
    <m/>
    <m/>
    <s v="Agree"/>
    <m/>
    <m/>
    <s v="Disagree"/>
    <m/>
    <m/>
    <s v="Agree"/>
    <m/>
    <m/>
    <s v="Disagree"/>
    <m/>
    <m/>
    <s v="Agree"/>
    <m/>
    <m/>
    <s v="Agree"/>
    <m/>
    <m/>
    <s v="35-44 years old"/>
    <m/>
    <m/>
    <s v="Doctorate degree"/>
    <m/>
    <m/>
    <s v="IT (Information Technology)"/>
    <m/>
    <m/>
    <m/>
    <m/>
    <m/>
    <s v="IT professional"/>
    <m/>
    <m/>
    <m/>
    <m/>
    <m/>
    <n v="67"/>
  </r>
  <r>
    <n v="71"/>
    <d v="2020-04-09T21:31:16"/>
    <d v="2020-04-09T21:36:40"/>
    <s v="anonymous"/>
    <m/>
    <m/>
    <m/>
    <m/>
    <s v="Yes"/>
    <m/>
    <m/>
    <s v="No"/>
    <m/>
    <m/>
    <m/>
    <m/>
    <m/>
    <s v="Laptop;"/>
    <m/>
    <m/>
    <s v="No"/>
    <m/>
    <m/>
    <s v="Corporate assets"/>
    <m/>
    <m/>
    <s v="Yes, fully"/>
    <m/>
    <m/>
    <s v="Password protection;Two-factor authentication;Automatic screen lock;Hard disk encryption;Antivirus software installed;Antispam software installed;"/>
    <m/>
    <m/>
    <s v="Using VPN "/>
    <m/>
    <m/>
    <m/>
    <m/>
    <m/>
    <s v="No"/>
    <m/>
    <m/>
    <m/>
    <m/>
    <m/>
    <s v="Yes"/>
    <m/>
    <m/>
    <x v="4"/>
    <m/>
    <m/>
    <s v="None;"/>
    <m/>
    <m/>
    <m/>
    <m/>
    <m/>
    <m/>
    <m/>
    <s v="Agree"/>
    <m/>
    <m/>
    <s v="Agree"/>
    <m/>
    <m/>
    <s v="Disagree"/>
    <m/>
    <m/>
    <s v="Agree"/>
    <m/>
    <m/>
    <s v="Disagree"/>
    <m/>
    <m/>
    <s v="Agree"/>
    <m/>
    <m/>
    <s v="Agree"/>
    <m/>
    <m/>
    <s v="35-44 years old"/>
    <m/>
    <m/>
    <s v="Doctorate degree"/>
    <m/>
    <m/>
    <s v="IT (Information Technology)"/>
    <m/>
    <m/>
    <m/>
    <m/>
    <m/>
    <s v="IT professional"/>
    <m/>
    <m/>
    <m/>
    <m/>
    <m/>
    <n v="67"/>
  </r>
  <r>
    <n v="72"/>
    <d v="2020-04-09T21:35:08"/>
    <d v="2020-04-09T21:39:09"/>
    <s v="anonymous"/>
    <m/>
    <m/>
    <m/>
    <m/>
    <s v="No"/>
    <m/>
    <m/>
    <s v="Yes"/>
    <m/>
    <m/>
    <s v="Connect only through VPN"/>
    <m/>
    <m/>
    <s v="Laptop;"/>
    <m/>
    <m/>
    <s v="Yes"/>
    <m/>
    <m/>
    <s v="Corporate assets"/>
    <m/>
    <m/>
    <s v="Yes, fully"/>
    <m/>
    <m/>
    <s v="Password protection;Automatic screen lock;"/>
    <m/>
    <m/>
    <s v="Using VPN "/>
    <m/>
    <m/>
    <m/>
    <m/>
    <m/>
    <s v="Yes"/>
    <m/>
    <m/>
    <s v="Instructions provided via email;"/>
    <m/>
    <m/>
    <s v="No"/>
    <m/>
    <m/>
    <x v="5"/>
    <m/>
    <m/>
    <s v="None;"/>
    <m/>
    <m/>
    <m/>
    <m/>
    <m/>
    <m/>
    <m/>
    <s v="Strongly disagree"/>
    <m/>
    <m/>
    <s v="Strongly disagree"/>
    <m/>
    <m/>
    <s v="Strongly disagree"/>
    <m/>
    <m/>
    <s v="Disagree"/>
    <m/>
    <m/>
    <s v="Disagree"/>
    <m/>
    <m/>
    <s v="Agree"/>
    <m/>
    <m/>
    <s v="Agree"/>
    <m/>
    <m/>
    <s v="25-34 years old"/>
    <m/>
    <m/>
    <s v="Master’s degree"/>
    <m/>
    <m/>
    <s v="Transport"/>
    <m/>
    <m/>
    <m/>
    <m/>
    <m/>
    <s v="Other"/>
    <m/>
    <m/>
    <m/>
    <m/>
    <m/>
    <n v="68"/>
  </r>
  <r>
    <n v="73"/>
    <d v="2020-04-09T21:39:33"/>
    <d v="2020-04-09T21:42:49"/>
    <s v="anonymous"/>
    <m/>
    <m/>
    <m/>
    <m/>
    <s v="Yes"/>
    <m/>
    <m/>
    <s v="No"/>
    <m/>
    <m/>
    <m/>
    <m/>
    <m/>
    <s v="Laptop;"/>
    <m/>
    <m/>
    <s v="No"/>
    <m/>
    <m/>
    <s v="Corporate assets"/>
    <m/>
    <m/>
    <s v="Yes, partly"/>
    <m/>
    <m/>
    <s v="Password protection;Two-factor authentication;Automatic screen lock;Hard disk encryption;Antivirus software installed;Antispam software installed;"/>
    <m/>
    <m/>
    <s v="Using VPN "/>
    <m/>
    <m/>
    <m/>
    <m/>
    <m/>
    <s v="No"/>
    <m/>
    <m/>
    <m/>
    <m/>
    <m/>
    <s v="No"/>
    <m/>
    <m/>
    <x v="5"/>
    <m/>
    <m/>
    <s v="None;"/>
    <m/>
    <m/>
    <m/>
    <m/>
    <m/>
    <m/>
    <m/>
    <s v="Agree"/>
    <m/>
    <m/>
    <s v="Undecided"/>
    <m/>
    <m/>
    <s v="Agree"/>
    <m/>
    <m/>
    <s v="Agree"/>
    <m/>
    <m/>
    <s v="Undecided"/>
    <m/>
    <m/>
    <s v="Agree"/>
    <m/>
    <m/>
    <s v="Agree"/>
    <m/>
    <m/>
    <s v="25-34 years old"/>
    <m/>
    <m/>
    <s v="Master’s degree"/>
    <m/>
    <m/>
    <s v="IT (Information Technology)"/>
    <m/>
    <m/>
    <m/>
    <m/>
    <m/>
    <s v="IT professional"/>
    <m/>
    <m/>
    <m/>
    <m/>
    <m/>
    <n v="69"/>
  </r>
  <r>
    <n v="74"/>
    <d v="2020-04-09T21:57:14"/>
    <d v="2020-04-09T22:07:59"/>
    <s v="anonymous"/>
    <m/>
    <m/>
    <m/>
    <m/>
    <s v="Yes"/>
    <m/>
    <m/>
    <s v="No"/>
    <m/>
    <m/>
    <m/>
    <m/>
    <m/>
    <s v="Laptop;"/>
    <m/>
    <m/>
    <s v="No"/>
    <m/>
    <m/>
    <s v="Corporate assets"/>
    <m/>
    <m/>
    <s v="Yes, partly"/>
    <m/>
    <m/>
    <s v="Two-factor authentication;Hard disk encryption;"/>
    <m/>
    <m/>
    <s v="Using VPN "/>
    <m/>
    <m/>
    <m/>
    <m/>
    <m/>
    <s v="No"/>
    <m/>
    <m/>
    <m/>
    <m/>
    <m/>
    <s v="No"/>
    <m/>
    <m/>
    <x v="5"/>
    <m/>
    <m/>
    <s v="None;"/>
    <m/>
    <m/>
    <s v="None"/>
    <m/>
    <m/>
    <m/>
    <m/>
    <s v="Strongly agree"/>
    <m/>
    <m/>
    <s v="Agree"/>
    <m/>
    <m/>
    <s v="Agree"/>
    <m/>
    <m/>
    <s v="Strongly disagree"/>
    <m/>
    <m/>
    <s v="Strongly agree"/>
    <m/>
    <m/>
    <s v="Strongly disagree"/>
    <m/>
    <m/>
    <s v="Strongly agree"/>
    <m/>
    <m/>
    <s v="35-44 years old"/>
    <m/>
    <m/>
    <s v="Master’s degree"/>
    <m/>
    <m/>
    <s v="IT (Information Technology)"/>
    <m/>
    <m/>
    <m/>
    <m/>
    <m/>
    <s v="IT professional"/>
    <m/>
    <m/>
    <m/>
    <m/>
    <m/>
    <n v="70"/>
  </r>
  <r>
    <n v="75"/>
    <d v="2020-04-09T22:11:13"/>
    <d v="2020-04-09T22:14:00"/>
    <s v="anonymous"/>
    <m/>
    <m/>
    <m/>
    <m/>
    <s v="Yes"/>
    <m/>
    <m/>
    <s v="No"/>
    <m/>
    <m/>
    <m/>
    <m/>
    <m/>
    <s v="Laptop;"/>
    <m/>
    <m/>
    <s v="No"/>
    <m/>
    <m/>
    <s v="Corporate assets"/>
    <m/>
    <m/>
    <s v="Yes, fully"/>
    <m/>
    <m/>
    <s v="Password protec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9"/>
    <m/>
    <m/>
    <s v="None;"/>
    <m/>
    <m/>
    <m/>
    <m/>
    <m/>
    <m/>
    <m/>
    <s v="Agree"/>
    <m/>
    <m/>
    <s v="Agree"/>
    <m/>
    <m/>
    <s v="Agree"/>
    <m/>
    <m/>
    <s v="Agree"/>
    <m/>
    <m/>
    <s v="Agree"/>
    <m/>
    <m/>
    <s v="Agree"/>
    <m/>
    <m/>
    <s v="Agree"/>
    <m/>
    <m/>
    <s v="35-44 years old"/>
    <m/>
    <m/>
    <s v="Master’s degree"/>
    <m/>
    <m/>
    <s v="IT (Information Technology)"/>
    <m/>
    <m/>
    <m/>
    <m/>
    <m/>
    <s v="IT professional"/>
    <m/>
    <m/>
    <m/>
    <m/>
    <m/>
    <n v="71"/>
  </r>
  <r>
    <n v="75"/>
    <d v="2020-04-09T22:11:13"/>
    <d v="2020-04-09T22:14:00"/>
    <s v="anonymous"/>
    <m/>
    <m/>
    <m/>
    <m/>
    <s v="Yes"/>
    <m/>
    <m/>
    <s v="No"/>
    <m/>
    <m/>
    <m/>
    <m/>
    <m/>
    <s v="Laptop;"/>
    <m/>
    <m/>
    <s v="No"/>
    <m/>
    <m/>
    <s v="Corporate assets"/>
    <m/>
    <m/>
    <s v="Yes, fully"/>
    <m/>
    <m/>
    <s v="Password protec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3"/>
    <m/>
    <m/>
    <s v="None;"/>
    <m/>
    <m/>
    <m/>
    <m/>
    <m/>
    <m/>
    <m/>
    <s v="Agree"/>
    <m/>
    <m/>
    <s v="Agree"/>
    <m/>
    <m/>
    <s v="Agree"/>
    <m/>
    <m/>
    <s v="Agree"/>
    <m/>
    <m/>
    <s v="Agree"/>
    <m/>
    <m/>
    <s v="Agree"/>
    <m/>
    <m/>
    <s v="Agree"/>
    <m/>
    <m/>
    <s v="35-44 years old"/>
    <m/>
    <m/>
    <s v="Master’s degree"/>
    <m/>
    <m/>
    <s v="IT (Information Technology)"/>
    <m/>
    <m/>
    <m/>
    <m/>
    <m/>
    <s v="IT professional"/>
    <m/>
    <m/>
    <m/>
    <m/>
    <m/>
    <n v="71"/>
  </r>
  <r>
    <n v="75"/>
    <d v="2020-04-09T22:11:13"/>
    <d v="2020-04-09T22:14:00"/>
    <s v="anonymous"/>
    <m/>
    <m/>
    <m/>
    <m/>
    <s v="Yes"/>
    <m/>
    <m/>
    <s v="No"/>
    <m/>
    <m/>
    <m/>
    <m/>
    <m/>
    <s v="Laptop;"/>
    <m/>
    <m/>
    <s v="No"/>
    <m/>
    <m/>
    <s v="Corporate assets"/>
    <m/>
    <m/>
    <s v="Yes, fully"/>
    <m/>
    <m/>
    <s v="Password protec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10"/>
    <m/>
    <m/>
    <s v="None;"/>
    <m/>
    <m/>
    <m/>
    <m/>
    <m/>
    <m/>
    <m/>
    <s v="Agree"/>
    <m/>
    <m/>
    <s v="Agree"/>
    <m/>
    <m/>
    <s v="Agree"/>
    <m/>
    <m/>
    <s v="Agree"/>
    <m/>
    <m/>
    <s v="Agree"/>
    <m/>
    <m/>
    <s v="Agree"/>
    <m/>
    <m/>
    <s v="Agree"/>
    <m/>
    <m/>
    <s v="35-44 years old"/>
    <m/>
    <m/>
    <s v="Master’s degree"/>
    <m/>
    <m/>
    <s v="IT (Information Technology)"/>
    <m/>
    <m/>
    <m/>
    <m/>
    <m/>
    <s v="IT professional"/>
    <m/>
    <m/>
    <m/>
    <m/>
    <m/>
    <n v="71"/>
  </r>
  <r>
    <n v="75"/>
    <d v="2020-04-09T22:11:13"/>
    <d v="2020-04-09T22:14:00"/>
    <s v="anonymous"/>
    <m/>
    <m/>
    <m/>
    <m/>
    <s v="Yes"/>
    <m/>
    <m/>
    <s v="No"/>
    <m/>
    <m/>
    <m/>
    <m/>
    <m/>
    <s v="Laptop;"/>
    <m/>
    <m/>
    <s v="No"/>
    <m/>
    <m/>
    <s v="Corporate assets"/>
    <m/>
    <m/>
    <s v="Yes, fully"/>
    <m/>
    <m/>
    <s v="Password protec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11"/>
    <m/>
    <m/>
    <s v="None;"/>
    <m/>
    <m/>
    <m/>
    <m/>
    <m/>
    <m/>
    <m/>
    <s v="Agree"/>
    <m/>
    <m/>
    <s v="Agree"/>
    <m/>
    <m/>
    <s v="Agree"/>
    <m/>
    <m/>
    <s v="Agree"/>
    <m/>
    <m/>
    <s v="Agree"/>
    <m/>
    <m/>
    <s v="Agree"/>
    <m/>
    <m/>
    <s v="Agree"/>
    <m/>
    <m/>
    <s v="35-44 years old"/>
    <m/>
    <m/>
    <s v="Master’s degree"/>
    <m/>
    <m/>
    <s v="IT (Information Technology)"/>
    <m/>
    <m/>
    <m/>
    <m/>
    <m/>
    <s v="IT professional"/>
    <m/>
    <m/>
    <m/>
    <m/>
    <m/>
    <n v="71"/>
  </r>
  <r>
    <n v="75"/>
    <d v="2020-04-09T22:11:13"/>
    <d v="2020-04-09T22:14:00"/>
    <s v="anonymous"/>
    <m/>
    <m/>
    <m/>
    <m/>
    <s v="Yes"/>
    <m/>
    <m/>
    <s v="No"/>
    <m/>
    <m/>
    <m/>
    <m/>
    <m/>
    <s v="Laptop;"/>
    <m/>
    <m/>
    <s v="No"/>
    <m/>
    <m/>
    <s v="Corporate assets"/>
    <m/>
    <m/>
    <s v="Yes, fully"/>
    <m/>
    <m/>
    <s v="Password protec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4"/>
    <m/>
    <m/>
    <s v="None;"/>
    <m/>
    <m/>
    <m/>
    <m/>
    <m/>
    <m/>
    <m/>
    <s v="Agree"/>
    <m/>
    <m/>
    <s v="Agree"/>
    <m/>
    <m/>
    <s v="Agree"/>
    <m/>
    <m/>
    <s v="Agree"/>
    <m/>
    <m/>
    <s v="Agree"/>
    <m/>
    <m/>
    <s v="Agree"/>
    <m/>
    <m/>
    <s v="Agree"/>
    <m/>
    <m/>
    <s v="35-44 years old"/>
    <m/>
    <m/>
    <s v="Master’s degree"/>
    <m/>
    <m/>
    <s v="IT (Information Technology)"/>
    <m/>
    <m/>
    <m/>
    <m/>
    <m/>
    <s v="IT professional"/>
    <m/>
    <m/>
    <m/>
    <m/>
    <m/>
    <n v="71"/>
  </r>
  <r>
    <n v="76"/>
    <d v="2020-04-09T22:11:32"/>
    <d v="2020-04-09T22:15:18"/>
    <s v="anonymous"/>
    <m/>
    <m/>
    <m/>
    <m/>
    <s v="Yes"/>
    <m/>
    <m/>
    <s v="Yes"/>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x v="6"/>
    <m/>
    <m/>
    <s v="None;"/>
    <m/>
    <m/>
    <m/>
    <m/>
    <m/>
    <m/>
    <m/>
    <s v="Agree"/>
    <m/>
    <m/>
    <s v="Agree"/>
    <m/>
    <m/>
    <s v="Undecided"/>
    <m/>
    <m/>
    <s v="Agree"/>
    <m/>
    <m/>
    <s v="Agree"/>
    <m/>
    <m/>
    <s v="Undecided"/>
    <m/>
    <m/>
    <s v="Strongly agree"/>
    <m/>
    <m/>
    <s v="35-44 years old"/>
    <m/>
    <m/>
    <s v="Master’s degree"/>
    <m/>
    <m/>
    <s v="IT (Information Technology)"/>
    <m/>
    <m/>
    <m/>
    <m/>
    <m/>
    <s v="IT professional"/>
    <m/>
    <m/>
    <m/>
    <m/>
    <m/>
    <n v="72"/>
  </r>
  <r>
    <n v="76"/>
    <d v="2020-04-09T22:11:32"/>
    <d v="2020-04-09T22:15:18"/>
    <s v="anonymous"/>
    <m/>
    <m/>
    <m/>
    <m/>
    <s v="Yes"/>
    <m/>
    <m/>
    <s v="Yes"/>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x v="7"/>
    <m/>
    <m/>
    <s v="None;"/>
    <m/>
    <m/>
    <m/>
    <m/>
    <m/>
    <m/>
    <m/>
    <s v="Agree"/>
    <m/>
    <m/>
    <s v="Agree"/>
    <m/>
    <m/>
    <s v="Undecided"/>
    <m/>
    <m/>
    <s v="Agree"/>
    <m/>
    <m/>
    <s v="Agree"/>
    <m/>
    <m/>
    <s v="Undecided"/>
    <m/>
    <m/>
    <s v="Strongly agree"/>
    <m/>
    <m/>
    <s v="35-44 years old"/>
    <m/>
    <m/>
    <s v="Master’s degree"/>
    <m/>
    <m/>
    <s v="IT (Information Technology)"/>
    <m/>
    <m/>
    <m/>
    <m/>
    <m/>
    <s v="IT professional"/>
    <m/>
    <m/>
    <m/>
    <m/>
    <m/>
    <n v="72"/>
  </r>
  <r>
    <n v="76"/>
    <d v="2020-04-09T22:11:32"/>
    <d v="2020-04-09T22:15:18"/>
    <s v="anonymous"/>
    <m/>
    <m/>
    <m/>
    <m/>
    <s v="Yes"/>
    <m/>
    <m/>
    <s v="Yes"/>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x v="8"/>
    <m/>
    <m/>
    <s v="None;"/>
    <m/>
    <m/>
    <m/>
    <m/>
    <m/>
    <m/>
    <m/>
    <s v="Agree"/>
    <m/>
    <m/>
    <s v="Agree"/>
    <m/>
    <m/>
    <s v="Undecided"/>
    <m/>
    <m/>
    <s v="Agree"/>
    <m/>
    <m/>
    <s v="Agree"/>
    <m/>
    <m/>
    <s v="Undecided"/>
    <m/>
    <m/>
    <s v="Strongly agree"/>
    <m/>
    <m/>
    <s v="35-44 years old"/>
    <m/>
    <m/>
    <s v="Master’s degree"/>
    <m/>
    <m/>
    <s v="IT (Information Technology)"/>
    <m/>
    <m/>
    <m/>
    <m/>
    <m/>
    <s v="IT professional"/>
    <m/>
    <m/>
    <m/>
    <m/>
    <m/>
    <n v="72"/>
  </r>
  <r>
    <n v="76"/>
    <d v="2020-04-09T22:11:32"/>
    <d v="2020-04-09T22:15:18"/>
    <s v="anonymous"/>
    <m/>
    <m/>
    <m/>
    <m/>
    <s v="Yes"/>
    <m/>
    <m/>
    <s v="Yes"/>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x v="9"/>
    <m/>
    <m/>
    <s v="None;"/>
    <m/>
    <m/>
    <m/>
    <m/>
    <m/>
    <m/>
    <m/>
    <s v="Agree"/>
    <m/>
    <m/>
    <s v="Agree"/>
    <m/>
    <m/>
    <s v="Undecided"/>
    <m/>
    <m/>
    <s v="Agree"/>
    <m/>
    <m/>
    <s v="Agree"/>
    <m/>
    <m/>
    <s v="Undecided"/>
    <m/>
    <m/>
    <s v="Strongly agree"/>
    <m/>
    <m/>
    <s v="35-44 years old"/>
    <m/>
    <m/>
    <s v="Master’s degree"/>
    <m/>
    <m/>
    <s v="IT (Information Technology)"/>
    <m/>
    <m/>
    <m/>
    <m/>
    <m/>
    <s v="IT professional"/>
    <m/>
    <m/>
    <m/>
    <m/>
    <m/>
    <n v="72"/>
  </r>
  <r>
    <n v="76"/>
    <d v="2020-04-09T22:11:32"/>
    <d v="2020-04-09T22:15:18"/>
    <s v="anonymous"/>
    <m/>
    <m/>
    <m/>
    <m/>
    <s v="Yes"/>
    <m/>
    <m/>
    <s v="Yes"/>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x v="3"/>
    <m/>
    <m/>
    <s v="None;"/>
    <m/>
    <m/>
    <m/>
    <m/>
    <m/>
    <m/>
    <m/>
    <s v="Agree"/>
    <m/>
    <m/>
    <s v="Agree"/>
    <m/>
    <m/>
    <s v="Undecided"/>
    <m/>
    <m/>
    <s v="Agree"/>
    <m/>
    <m/>
    <s v="Agree"/>
    <m/>
    <m/>
    <s v="Undecided"/>
    <m/>
    <m/>
    <s v="Strongly agree"/>
    <m/>
    <m/>
    <s v="35-44 years old"/>
    <m/>
    <m/>
    <s v="Master’s degree"/>
    <m/>
    <m/>
    <s v="IT (Information Technology)"/>
    <m/>
    <m/>
    <m/>
    <m/>
    <m/>
    <s v="IT professional"/>
    <m/>
    <m/>
    <m/>
    <m/>
    <m/>
    <n v="72"/>
  </r>
  <r>
    <n v="76"/>
    <d v="2020-04-09T22:11:32"/>
    <d v="2020-04-09T22:15:18"/>
    <s v="anonymous"/>
    <m/>
    <m/>
    <m/>
    <m/>
    <s v="Yes"/>
    <m/>
    <m/>
    <s v="Yes"/>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x v="10"/>
    <m/>
    <m/>
    <s v="None;"/>
    <m/>
    <m/>
    <m/>
    <m/>
    <m/>
    <m/>
    <m/>
    <s v="Agree"/>
    <m/>
    <m/>
    <s v="Agree"/>
    <m/>
    <m/>
    <s v="Undecided"/>
    <m/>
    <m/>
    <s v="Agree"/>
    <m/>
    <m/>
    <s v="Agree"/>
    <m/>
    <m/>
    <s v="Undecided"/>
    <m/>
    <m/>
    <s v="Strongly agree"/>
    <m/>
    <m/>
    <s v="35-44 years old"/>
    <m/>
    <m/>
    <s v="Master’s degree"/>
    <m/>
    <m/>
    <s v="IT (Information Technology)"/>
    <m/>
    <m/>
    <m/>
    <m/>
    <m/>
    <s v="IT professional"/>
    <m/>
    <m/>
    <m/>
    <m/>
    <m/>
    <n v="72"/>
  </r>
  <r>
    <n v="76"/>
    <d v="2020-04-09T22:11:32"/>
    <d v="2020-04-09T22:15:18"/>
    <s v="anonymous"/>
    <m/>
    <m/>
    <m/>
    <m/>
    <s v="Yes"/>
    <m/>
    <m/>
    <s v="Yes"/>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x v="4"/>
    <m/>
    <m/>
    <s v="None;"/>
    <m/>
    <m/>
    <m/>
    <m/>
    <m/>
    <m/>
    <m/>
    <s v="Agree"/>
    <m/>
    <m/>
    <s v="Agree"/>
    <m/>
    <m/>
    <s v="Undecided"/>
    <m/>
    <m/>
    <s v="Agree"/>
    <m/>
    <m/>
    <s v="Agree"/>
    <m/>
    <m/>
    <s v="Undecided"/>
    <m/>
    <m/>
    <s v="Strongly agree"/>
    <m/>
    <m/>
    <s v="35-44 years old"/>
    <m/>
    <m/>
    <s v="Master’s degree"/>
    <m/>
    <m/>
    <s v="IT (Information Technology)"/>
    <m/>
    <m/>
    <m/>
    <m/>
    <m/>
    <s v="IT professional"/>
    <m/>
    <m/>
    <m/>
    <m/>
    <m/>
    <n v="72"/>
  </r>
  <r>
    <n v="77"/>
    <d v="2020-04-09T22:19:04"/>
    <d v="2020-04-09T22:22:47"/>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No"/>
    <m/>
    <m/>
    <m/>
    <m/>
    <m/>
    <s v="Yes"/>
    <m/>
    <m/>
    <x v="6"/>
    <m/>
    <m/>
    <s v="Phishing;"/>
    <m/>
    <m/>
    <m/>
    <m/>
    <m/>
    <m/>
    <m/>
    <s v="Disagree"/>
    <m/>
    <m/>
    <s v="Agree"/>
    <m/>
    <m/>
    <s v="Disagree"/>
    <m/>
    <m/>
    <s v="Agree"/>
    <m/>
    <m/>
    <s v="Strongly agree"/>
    <m/>
    <m/>
    <s v="Strongly agree"/>
    <m/>
    <m/>
    <s v="Strongly agree"/>
    <m/>
    <m/>
    <s v="35-44 years old"/>
    <m/>
    <m/>
    <s v="Master’s degree"/>
    <m/>
    <m/>
    <s v="IT (Information Technology)"/>
    <m/>
    <m/>
    <m/>
    <m/>
    <m/>
    <s v="IT professional"/>
    <m/>
    <m/>
    <m/>
    <m/>
    <m/>
    <n v="73"/>
  </r>
  <r>
    <n v="77"/>
    <d v="2020-04-09T22:19:04"/>
    <d v="2020-04-09T22:22:47"/>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No"/>
    <m/>
    <m/>
    <m/>
    <m/>
    <m/>
    <s v="Yes"/>
    <m/>
    <m/>
    <x v="7"/>
    <m/>
    <m/>
    <s v="Phishing;"/>
    <m/>
    <m/>
    <m/>
    <m/>
    <m/>
    <m/>
    <m/>
    <s v="Disagree"/>
    <m/>
    <m/>
    <s v="Agree"/>
    <m/>
    <m/>
    <s v="Disagree"/>
    <m/>
    <m/>
    <s v="Agree"/>
    <m/>
    <m/>
    <s v="Strongly agree"/>
    <m/>
    <m/>
    <s v="Strongly agree"/>
    <m/>
    <m/>
    <s v="Strongly agree"/>
    <m/>
    <m/>
    <s v="35-44 years old"/>
    <m/>
    <m/>
    <s v="Master’s degree"/>
    <m/>
    <m/>
    <s v="IT (Information Technology)"/>
    <m/>
    <m/>
    <m/>
    <m/>
    <m/>
    <s v="IT professional"/>
    <m/>
    <m/>
    <m/>
    <m/>
    <m/>
    <n v="73"/>
  </r>
  <r>
    <n v="77"/>
    <d v="2020-04-09T22:19:04"/>
    <d v="2020-04-09T22:22:47"/>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No"/>
    <m/>
    <m/>
    <m/>
    <m/>
    <m/>
    <s v="Yes"/>
    <m/>
    <m/>
    <x v="3"/>
    <m/>
    <m/>
    <s v="Phishing;"/>
    <m/>
    <m/>
    <m/>
    <m/>
    <m/>
    <m/>
    <m/>
    <s v="Disagree"/>
    <m/>
    <m/>
    <s v="Agree"/>
    <m/>
    <m/>
    <s v="Disagree"/>
    <m/>
    <m/>
    <s v="Agree"/>
    <m/>
    <m/>
    <s v="Strongly agree"/>
    <m/>
    <m/>
    <s v="Strongly agree"/>
    <m/>
    <m/>
    <s v="Strongly agree"/>
    <m/>
    <m/>
    <s v="35-44 years old"/>
    <m/>
    <m/>
    <s v="Master’s degree"/>
    <m/>
    <m/>
    <s v="IT (Information Technology)"/>
    <m/>
    <m/>
    <m/>
    <m/>
    <m/>
    <s v="IT professional"/>
    <m/>
    <m/>
    <m/>
    <m/>
    <m/>
    <n v="73"/>
  </r>
  <r>
    <n v="77"/>
    <d v="2020-04-09T22:19:04"/>
    <d v="2020-04-09T22:22:47"/>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No"/>
    <m/>
    <m/>
    <m/>
    <m/>
    <m/>
    <s v="Yes"/>
    <m/>
    <m/>
    <x v="10"/>
    <m/>
    <m/>
    <s v="Phishing;"/>
    <m/>
    <m/>
    <m/>
    <m/>
    <m/>
    <m/>
    <m/>
    <s v="Disagree"/>
    <m/>
    <m/>
    <s v="Agree"/>
    <m/>
    <m/>
    <s v="Disagree"/>
    <m/>
    <m/>
    <s v="Agree"/>
    <m/>
    <m/>
    <s v="Strongly agree"/>
    <m/>
    <m/>
    <s v="Strongly agree"/>
    <m/>
    <m/>
    <s v="Strongly agree"/>
    <m/>
    <m/>
    <s v="35-44 years old"/>
    <m/>
    <m/>
    <s v="Master’s degree"/>
    <m/>
    <m/>
    <s v="IT (Information Technology)"/>
    <m/>
    <m/>
    <m/>
    <m/>
    <m/>
    <s v="IT professional"/>
    <m/>
    <m/>
    <m/>
    <m/>
    <m/>
    <n v="73"/>
  </r>
  <r>
    <n v="77"/>
    <d v="2020-04-09T22:19:04"/>
    <d v="2020-04-09T22:22:47"/>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No"/>
    <m/>
    <m/>
    <m/>
    <m/>
    <m/>
    <s v="Yes"/>
    <m/>
    <m/>
    <x v="4"/>
    <m/>
    <m/>
    <s v="Phishing;"/>
    <m/>
    <m/>
    <m/>
    <m/>
    <m/>
    <m/>
    <m/>
    <s v="Disagree"/>
    <m/>
    <m/>
    <s v="Agree"/>
    <m/>
    <m/>
    <s v="Disagree"/>
    <m/>
    <m/>
    <s v="Agree"/>
    <m/>
    <m/>
    <s v="Strongly agree"/>
    <m/>
    <m/>
    <s v="Strongly agree"/>
    <m/>
    <m/>
    <s v="Strongly agree"/>
    <m/>
    <m/>
    <s v="35-44 years old"/>
    <m/>
    <m/>
    <s v="Master’s degree"/>
    <m/>
    <m/>
    <s v="IT (Information Technology)"/>
    <m/>
    <m/>
    <m/>
    <m/>
    <m/>
    <s v="IT professional"/>
    <m/>
    <m/>
    <m/>
    <m/>
    <m/>
    <n v="73"/>
  </r>
  <r>
    <n v="78"/>
    <d v="2020-04-09T23:20:56"/>
    <d v="2020-04-09T23:24:00"/>
    <s v="anonymous"/>
    <m/>
    <m/>
    <m/>
    <m/>
    <s v="Yes"/>
    <m/>
    <m/>
    <s v="No"/>
    <m/>
    <m/>
    <m/>
    <m/>
    <m/>
    <s v="Desktop;Laptop;"/>
    <m/>
    <m/>
    <s v="No"/>
    <m/>
    <m/>
    <s v="Corporate assets"/>
    <m/>
    <m/>
    <s v="Yes, partly"/>
    <m/>
    <m/>
    <s v="Password protection;Automatic screen lock;Hard disk encryption;Antivirus software installed;Antispam software installed;"/>
    <m/>
    <m/>
    <s v="Using VPN "/>
    <m/>
    <m/>
    <m/>
    <m/>
    <m/>
    <s v="No"/>
    <m/>
    <m/>
    <m/>
    <m/>
    <m/>
    <s v="Yes"/>
    <m/>
    <m/>
    <x v="6"/>
    <m/>
    <m/>
    <s v="None;"/>
    <m/>
    <m/>
    <m/>
    <m/>
    <m/>
    <m/>
    <m/>
    <s v="Undecided"/>
    <m/>
    <m/>
    <s v="Agree"/>
    <m/>
    <m/>
    <s v="Disagree"/>
    <m/>
    <m/>
    <s v="Strongly agree"/>
    <m/>
    <m/>
    <s v="Agree"/>
    <m/>
    <m/>
    <s v="Agree"/>
    <m/>
    <m/>
    <s v="Agree"/>
    <m/>
    <m/>
    <s v="35-44 years old"/>
    <m/>
    <m/>
    <s v="Master’s degree"/>
    <m/>
    <m/>
    <s v="Telecommunications"/>
    <m/>
    <m/>
    <m/>
    <m/>
    <m/>
    <s v="IT professional"/>
    <m/>
    <m/>
    <m/>
    <m/>
    <m/>
    <n v="74"/>
  </r>
  <r>
    <n v="78"/>
    <d v="2020-04-09T23:20:56"/>
    <d v="2020-04-09T23:24:00"/>
    <s v="anonymous"/>
    <m/>
    <m/>
    <m/>
    <m/>
    <s v="Yes"/>
    <m/>
    <m/>
    <s v="No"/>
    <m/>
    <m/>
    <m/>
    <m/>
    <m/>
    <s v="Desktop;Laptop;"/>
    <m/>
    <m/>
    <s v="No"/>
    <m/>
    <m/>
    <s v="Corporate assets"/>
    <m/>
    <m/>
    <s v="Yes, partly"/>
    <m/>
    <m/>
    <s v="Password protection;Automatic screen lock;Hard disk encryption;Antivirus software installed;Antispam software installed;"/>
    <m/>
    <m/>
    <s v="Using VPN "/>
    <m/>
    <m/>
    <m/>
    <m/>
    <m/>
    <s v="No"/>
    <m/>
    <m/>
    <m/>
    <m/>
    <m/>
    <s v="Yes"/>
    <m/>
    <m/>
    <x v="7"/>
    <m/>
    <m/>
    <s v="None;"/>
    <m/>
    <m/>
    <m/>
    <m/>
    <m/>
    <m/>
    <m/>
    <s v="Undecided"/>
    <m/>
    <m/>
    <s v="Agree"/>
    <m/>
    <m/>
    <s v="Disagree"/>
    <m/>
    <m/>
    <s v="Strongly agree"/>
    <m/>
    <m/>
    <s v="Agree"/>
    <m/>
    <m/>
    <s v="Agree"/>
    <m/>
    <m/>
    <s v="Agree"/>
    <m/>
    <m/>
    <s v="35-44 years old"/>
    <m/>
    <m/>
    <s v="Master’s degree"/>
    <m/>
    <m/>
    <s v="Telecommunications"/>
    <m/>
    <m/>
    <m/>
    <m/>
    <m/>
    <s v="IT professional"/>
    <m/>
    <m/>
    <m/>
    <m/>
    <m/>
    <n v="74"/>
  </r>
  <r>
    <n v="78"/>
    <d v="2020-04-09T23:20:56"/>
    <d v="2020-04-09T23:24:00"/>
    <s v="anonymous"/>
    <m/>
    <m/>
    <m/>
    <m/>
    <s v="Yes"/>
    <m/>
    <m/>
    <s v="No"/>
    <m/>
    <m/>
    <m/>
    <m/>
    <m/>
    <s v="Desktop;Laptop;"/>
    <m/>
    <m/>
    <s v="No"/>
    <m/>
    <m/>
    <s v="Corporate assets"/>
    <m/>
    <m/>
    <s v="Yes, partly"/>
    <m/>
    <m/>
    <s v="Password protection;Automatic screen lock;Hard disk encryption;Antivirus software installed;Antispam software installed;"/>
    <m/>
    <m/>
    <s v="Using VPN "/>
    <m/>
    <m/>
    <m/>
    <m/>
    <m/>
    <s v="No"/>
    <m/>
    <m/>
    <m/>
    <m/>
    <m/>
    <s v="Yes"/>
    <m/>
    <m/>
    <x v="10"/>
    <m/>
    <m/>
    <s v="None;"/>
    <m/>
    <m/>
    <m/>
    <m/>
    <m/>
    <m/>
    <m/>
    <s v="Undecided"/>
    <m/>
    <m/>
    <s v="Agree"/>
    <m/>
    <m/>
    <s v="Disagree"/>
    <m/>
    <m/>
    <s v="Strongly agree"/>
    <m/>
    <m/>
    <s v="Agree"/>
    <m/>
    <m/>
    <s v="Agree"/>
    <m/>
    <m/>
    <s v="Agree"/>
    <m/>
    <m/>
    <s v="35-44 years old"/>
    <m/>
    <m/>
    <s v="Master’s degree"/>
    <m/>
    <m/>
    <s v="Telecommunications"/>
    <m/>
    <m/>
    <m/>
    <m/>
    <m/>
    <s v="IT professional"/>
    <m/>
    <m/>
    <m/>
    <m/>
    <m/>
    <n v="74"/>
  </r>
  <r>
    <n v="78"/>
    <d v="2020-04-09T23:20:56"/>
    <d v="2020-04-09T23:24:00"/>
    <s v="anonymous"/>
    <m/>
    <m/>
    <m/>
    <m/>
    <s v="Yes"/>
    <m/>
    <m/>
    <s v="No"/>
    <m/>
    <m/>
    <m/>
    <m/>
    <m/>
    <s v="Desktop;Laptop;"/>
    <m/>
    <m/>
    <s v="No"/>
    <m/>
    <m/>
    <s v="Corporate assets"/>
    <m/>
    <m/>
    <s v="Yes, partly"/>
    <m/>
    <m/>
    <s v="Password protection;Automatic screen lock;Hard disk encryption;Antivirus software installed;Antispam software installed;"/>
    <m/>
    <m/>
    <s v="Using VPN "/>
    <m/>
    <m/>
    <m/>
    <m/>
    <m/>
    <s v="No"/>
    <m/>
    <m/>
    <m/>
    <m/>
    <m/>
    <s v="Yes"/>
    <m/>
    <m/>
    <x v="4"/>
    <m/>
    <m/>
    <s v="None;"/>
    <m/>
    <m/>
    <m/>
    <m/>
    <m/>
    <m/>
    <m/>
    <s v="Undecided"/>
    <m/>
    <m/>
    <s v="Agree"/>
    <m/>
    <m/>
    <s v="Disagree"/>
    <m/>
    <m/>
    <s v="Strongly agree"/>
    <m/>
    <m/>
    <s v="Agree"/>
    <m/>
    <m/>
    <s v="Agree"/>
    <m/>
    <m/>
    <s v="Agree"/>
    <m/>
    <m/>
    <s v="35-44 years old"/>
    <m/>
    <m/>
    <s v="Master’s degree"/>
    <m/>
    <m/>
    <s v="Telecommunications"/>
    <m/>
    <m/>
    <m/>
    <m/>
    <m/>
    <s v="IT professional"/>
    <m/>
    <m/>
    <m/>
    <m/>
    <m/>
    <n v="74"/>
  </r>
  <r>
    <n v="79"/>
    <d v="2020-04-10T09:33:28"/>
    <d v="2020-04-10T09:36:54"/>
    <s v="anonymous"/>
    <m/>
    <m/>
    <m/>
    <m/>
    <s v="No"/>
    <m/>
    <m/>
    <s v="No"/>
    <m/>
    <m/>
    <m/>
    <m/>
    <m/>
    <s v="Laptop;Smartphone;"/>
    <m/>
    <m/>
    <s v="No"/>
    <m/>
    <m/>
    <s v="Corporate assets"/>
    <m/>
    <m/>
    <s v="Yes, partly"/>
    <m/>
    <m/>
    <s v="Password protection;Automatic screen lock;Antivirus software installed;"/>
    <m/>
    <m/>
    <s v="Using 3rd party cloud solutions (e.g. G Cloud, Microsoft 365)"/>
    <m/>
    <m/>
    <m/>
    <m/>
    <m/>
    <s v="No"/>
    <m/>
    <m/>
    <m/>
    <m/>
    <m/>
    <s v="Yes"/>
    <m/>
    <m/>
    <x v="6"/>
    <m/>
    <m/>
    <s v="None;"/>
    <m/>
    <m/>
    <m/>
    <m/>
    <m/>
    <m/>
    <m/>
    <s v="Agree"/>
    <m/>
    <m/>
    <s v="Agree"/>
    <m/>
    <m/>
    <s v="Agree"/>
    <m/>
    <m/>
    <s v="Agree"/>
    <m/>
    <m/>
    <s v="Agree"/>
    <m/>
    <m/>
    <s v="Agree"/>
    <m/>
    <m/>
    <s v="Agree"/>
    <m/>
    <m/>
    <s v="25-34 years old"/>
    <m/>
    <m/>
    <s v="Master’s degree"/>
    <m/>
    <m/>
    <s v="EPES (Electrical Power &amp; Energy Systems)"/>
    <m/>
    <m/>
    <m/>
    <m/>
    <m/>
    <s v="Other"/>
    <m/>
    <m/>
    <m/>
    <m/>
    <m/>
    <n v="75"/>
  </r>
  <r>
    <n v="79"/>
    <d v="2020-04-10T09:33:28"/>
    <d v="2020-04-10T09:36:54"/>
    <s v="anonymous"/>
    <m/>
    <m/>
    <m/>
    <m/>
    <s v="No"/>
    <m/>
    <m/>
    <s v="No"/>
    <m/>
    <m/>
    <m/>
    <m/>
    <m/>
    <s v="Laptop;Smartphone;"/>
    <m/>
    <m/>
    <s v="No"/>
    <m/>
    <m/>
    <s v="Corporate assets"/>
    <m/>
    <m/>
    <s v="Yes, partly"/>
    <m/>
    <m/>
    <s v="Password protection;Automatic screen lock;Antivirus software installed;"/>
    <m/>
    <m/>
    <s v="Using 3rd party cloud solutions (e.g. G Cloud, Microsoft 365)"/>
    <m/>
    <m/>
    <m/>
    <m/>
    <m/>
    <s v="No"/>
    <m/>
    <m/>
    <m/>
    <m/>
    <m/>
    <s v="Yes"/>
    <m/>
    <m/>
    <x v="7"/>
    <m/>
    <m/>
    <s v="None;"/>
    <m/>
    <m/>
    <m/>
    <m/>
    <m/>
    <m/>
    <m/>
    <s v="Agree"/>
    <m/>
    <m/>
    <s v="Agree"/>
    <m/>
    <m/>
    <s v="Agree"/>
    <m/>
    <m/>
    <s v="Agree"/>
    <m/>
    <m/>
    <s v="Agree"/>
    <m/>
    <m/>
    <s v="Agree"/>
    <m/>
    <m/>
    <s v="Agree"/>
    <m/>
    <m/>
    <s v="25-34 years old"/>
    <m/>
    <m/>
    <s v="Master’s degree"/>
    <m/>
    <m/>
    <s v="EPES (Electrical Power &amp; Energy Systems)"/>
    <m/>
    <m/>
    <m/>
    <m/>
    <m/>
    <s v="Other"/>
    <m/>
    <m/>
    <m/>
    <m/>
    <m/>
    <n v="75"/>
  </r>
  <r>
    <n v="79"/>
    <d v="2020-04-10T09:33:28"/>
    <d v="2020-04-10T09:36:54"/>
    <s v="anonymous"/>
    <m/>
    <m/>
    <m/>
    <m/>
    <s v="No"/>
    <m/>
    <m/>
    <s v="No"/>
    <m/>
    <m/>
    <m/>
    <m/>
    <m/>
    <s v="Laptop;Smartphone;"/>
    <m/>
    <m/>
    <s v="No"/>
    <m/>
    <m/>
    <s v="Corporate assets"/>
    <m/>
    <m/>
    <s v="Yes, partly"/>
    <m/>
    <m/>
    <s v="Password protection;Automatic screen lock;Antivirus software installed;"/>
    <m/>
    <m/>
    <s v="Using 3rd party cloud solutions (e.g. G Cloud, Microsoft 365)"/>
    <m/>
    <m/>
    <m/>
    <m/>
    <m/>
    <s v="No"/>
    <m/>
    <m/>
    <m/>
    <m/>
    <m/>
    <s v="Yes"/>
    <m/>
    <m/>
    <x v="3"/>
    <m/>
    <m/>
    <s v="None;"/>
    <m/>
    <m/>
    <m/>
    <m/>
    <m/>
    <m/>
    <m/>
    <s v="Agree"/>
    <m/>
    <m/>
    <s v="Agree"/>
    <m/>
    <m/>
    <s v="Agree"/>
    <m/>
    <m/>
    <s v="Agree"/>
    <m/>
    <m/>
    <s v="Agree"/>
    <m/>
    <m/>
    <s v="Agree"/>
    <m/>
    <m/>
    <s v="Agree"/>
    <m/>
    <m/>
    <s v="25-34 years old"/>
    <m/>
    <m/>
    <s v="Master’s degree"/>
    <m/>
    <m/>
    <s v="EPES (Electrical Power &amp; Energy Systems)"/>
    <m/>
    <m/>
    <m/>
    <m/>
    <m/>
    <s v="Other"/>
    <m/>
    <m/>
    <m/>
    <m/>
    <m/>
    <n v="75"/>
  </r>
  <r>
    <n v="79"/>
    <d v="2020-04-10T09:33:28"/>
    <d v="2020-04-10T09:36:54"/>
    <s v="anonymous"/>
    <m/>
    <m/>
    <m/>
    <m/>
    <s v="No"/>
    <m/>
    <m/>
    <s v="No"/>
    <m/>
    <m/>
    <m/>
    <m/>
    <m/>
    <s v="Laptop;Smartphone;"/>
    <m/>
    <m/>
    <s v="No"/>
    <m/>
    <m/>
    <s v="Corporate assets"/>
    <m/>
    <m/>
    <s v="Yes, partly"/>
    <m/>
    <m/>
    <s v="Password protection;Automatic screen lock;Antivirus software installed;"/>
    <m/>
    <m/>
    <s v="Using 3rd party cloud solutions (e.g. G Cloud, Microsoft 365)"/>
    <m/>
    <m/>
    <m/>
    <m/>
    <m/>
    <s v="No"/>
    <m/>
    <m/>
    <m/>
    <m/>
    <m/>
    <s v="Yes"/>
    <m/>
    <m/>
    <x v="10"/>
    <m/>
    <m/>
    <s v="None;"/>
    <m/>
    <m/>
    <m/>
    <m/>
    <m/>
    <m/>
    <m/>
    <s v="Agree"/>
    <m/>
    <m/>
    <s v="Agree"/>
    <m/>
    <m/>
    <s v="Agree"/>
    <m/>
    <m/>
    <s v="Agree"/>
    <m/>
    <m/>
    <s v="Agree"/>
    <m/>
    <m/>
    <s v="Agree"/>
    <m/>
    <m/>
    <s v="Agree"/>
    <m/>
    <m/>
    <s v="25-34 years old"/>
    <m/>
    <m/>
    <s v="Master’s degree"/>
    <m/>
    <m/>
    <s v="EPES (Electrical Power &amp; Energy Systems)"/>
    <m/>
    <m/>
    <m/>
    <m/>
    <m/>
    <s v="Other"/>
    <m/>
    <m/>
    <m/>
    <m/>
    <m/>
    <n v="75"/>
  </r>
  <r>
    <n v="79"/>
    <d v="2020-04-10T09:33:28"/>
    <d v="2020-04-10T09:36:54"/>
    <s v="anonymous"/>
    <m/>
    <m/>
    <m/>
    <m/>
    <s v="No"/>
    <m/>
    <m/>
    <s v="No"/>
    <m/>
    <m/>
    <m/>
    <m/>
    <m/>
    <s v="Laptop;Smartphone;"/>
    <m/>
    <m/>
    <s v="No"/>
    <m/>
    <m/>
    <s v="Corporate assets"/>
    <m/>
    <m/>
    <s v="Yes, partly"/>
    <m/>
    <m/>
    <s v="Password protection;Automatic screen lock;Antivirus software installed;"/>
    <m/>
    <m/>
    <s v="Using 3rd party cloud solutions (e.g. G Cloud, Microsoft 365)"/>
    <m/>
    <m/>
    <m/>
    <m/>
    <m/>
    <s v="No"/>
    <m/>
    <m/>
    <m/>
    <m/>
    <m/>
    <s v="Yes"/>
    <m/>
    <m/>
    <x v="4"/>
    <m/>
    <m/>
    <s v="None;"/>
    <m/>
    <m/>
    <m/>
    <m/>
    <m/>
    <m/>
    <m/>
    <s v="Agree"/>
    <m/>
    <m/>
    <s v="Agree"/>
    <m/>
    <m/>
    <s v="Agree"/>
    <m/>
    <m/>
    <s v="Agree"/>
    <m/>
    <m/>
    <s v="Agree"/>
    <m/>
    <m/>
    <s v="Agree"/>
    <m/>
    <m/>
    <s v="Agree"/>
    <m/>
    <m/>
    <s v="25-34 years old"/>
    <m/>
    <m/>
    <s v="Master’s degree"/>
    <m/>
    <m/>
    <s v="EPES (Electrical Power &amp; Energy Systems)"/>
    <m/>
    <m/>
    <m/>
    <m/>
    <m/>
    <s v="Other"/>
    <m/>
    <m/>
    <m/>
    <m/>
    <m/>
    <n v="75"/>
  </r>
  <r>
    <n v="80"/>
    <d v="2020-04-10T09:39:33"/>
    <d v="2020-04-10T09:43:19"/>
    <s v="anonymous"/>
    <m/>
    <m/>
    <m/>
    <m/>
    <s v="Yes"/>
    <m/>
    <m/>
    <s v="Yes"/>
    <m/>
    <m/>
    <m/>
    <m/>
    <m/>
    <s v="Laptop;Smartphone;"/>
    <m/>
    <m/>
    <s v="No"/>
    <m/>
    <m/>
    <s v="Corporate assets"/>
    <m/>
    <m/>
    <s v="Yes, fully"/>
    <m/>
    <m/>
    <s v="Password protection;Two-factor authentication;Hard disk encryption;Antivirus software installed;"/>
    <m/>
    <m/>
    <s v="Using VPN "/>
    <m/>
    <m/>
    <m/>
    <m/>
    <m/>
    <s v="No"/>
    <m/>
    <m/>
    <m/>
    <m/>
    <m/>
    <s v="No"/>
    <m/>
    <m/>
    <x v="5"/>
    <m/>
    <m/>
    <s v="None;"/>
    <m/>
    <m/>
    <m/>
    <m/>
    <m/>
    <m/>
    <m/>
    <s v="Disagree"/>
    <m/>
    <m/>
    <s v="Undecided"/>
    <m/>
    <m/>
    <s v="Undecided"/>
    <m/>
    <m/>
    <s v="Strongly agree"/>
    <m/>
    <m/>
    <s v="Strongly agree"/>
    <m/>
    <m/>
    <s v="Strongly agree"/>
    <m/>
    <m/>
    <s v="Strongly agree"/>
    <m/>
    <m/>
    <s v="35-44 years old"/>
    <m/>
    <m/>
    <s v="Master’s degree"/>
    <m/>
    <m/>
    <s v="Telecommunications"/>
    <m/>
    <m/>
    <m/>
    <m/>
    <m/>
    <s v="Other"/>
    <m/>
    <m/>
    <m/>
    <m/>
    <m/>
    <n v="76"/>
  </r>
  <r>
    <n v="81"/>
    <d v="2020-04-10T10:05:29"/>
    <d v="2020-04-10T10:09:26"/>
    <s v="anonymous"/>
    <m/>
    <m/>
    <m/>
    <m/>
    <s v="Yes"/>
    <m/>
    <m/>
    <s v="No"/>
    <m/>
    <m/>
    <m/>
    <m/>
    <m/>
    <s v="Laptop;"/>
    <m/>
    <m/>
    <s v="No"/>
    <m/>
    <m/>
    <s v="Corporate assets"/>
    <m/>
    <m/>
    <s v="No"/>
    <m/>
    <m/>
    <s v="Password protection;Antivirus software installed;"/>
    <m/>
    <m/>
    <s v="Direct access"/>
    <m/>
    <m/>
    <m/>
    <m/>
    <m/>
    <s v="No"/>
    <m/>
    <m/>
    <m/>
    <m/>
    <m/>
    <s v="Yes"/>
    <m/>
    <m/>
    <x v="8"/>
    <m/>
    <m/>
    <s v="None;"/>
    <m/>
    <m/>
    <m/>
    <m/>
    <m/>
    <m/>
    <m/>
    <s v="Undecided"/>
    <m/>
    <m/>
    <s v="Undecided"/>
    <m/>
    <m/>
    <s v="Agree"/>
    <m/>
    <m/>
    <s v="Strongly agree"/>
    <m/>
    <m/>
    <s v="Agree"/>
    <m/>
    <m/>
    <s v="Strongly agree"/>
    <m/>
    <m/>
    <s v="Agree"/>
    <m/>
    <m/>
    <s v="35-44 years old"/>
    <m/>
    <m/>
    <s v="Master’s degree"/>
    <m/>
    <m/>
    <s v="EPES (Electrical Power &amp; Energy Systems)"/>
    <m/>
    <m/>
    <m/>
    <m/>
    <m/>
    <s v="Other"/>
    <m/>
    <m/>
    <m/>
    <m/>
    <m/>
    <n v="77"/>
  </r>
  <r>
    <n v="81"/>
    <d v="2020-04-10T10:05:29"/>
    <d v="2020-04-10T10:09:26"/>
    <s v="anonymous"/>
    <m/>
    <m/>
    <m/>
    <m/>
    <s v="Yes"/>
    <m/>
    <m/>
    <s v="No"/>
    <m/>
    <m/>
    <m/>
    <m/>
    <m/>
    <s v="Laptop;"/>
    <m/>
    <m/>
    <s v="No"/>
    <m/>
    <m/>
    <s v="Corporate assets"/>
    <m/>
    <m/>
    <s v="No"/>
    <m/>
    <m/>
    <s v="Password protection;Antivirus software installed;"/>
    <m/>
    <m/>
    <s v="Direct access"/>
    <m/>
    <m/>
    <m/>
    <m/>
    <m/>
    <s v="No"/>
    <m/>
    <m/>
    <m/>
    <m/>
    <m/>
    <s v="Yes"/>
    <m/>
    <m/>
    <x v="9"/>
    <m/>
    <m/>
    <s v="None;"/>
    <m/>
    <m/>
    <m/>
    <m/>
    <m/>
    <m/>
    <m/>
    <s v="Undecided"/>
    <m/>
    <m/>
    <s v="Undecided"/>
    <m/>
    <m/>
    <s v="Agree"/>
    <m/>
    <m/>
    <s v="Strongly agree"/>
    <m/>
    <m/>
    <s v="Agree"/>
    <m/>
    <m/>
    <s v="Strongly agree"/>
    <m/>
    <m/>
    <s v="Agree"/>
    <m/>
    <m/>
    <s v="35-44 years old"/>
    <m/>
    <m/>
    <s v="Master’s degree"/>
    <m/>
    <m/>
    <s v="EPES (Electrical Power &amp; Energy Systems)"/>
    <m/>
    <m/>
    <m/>
    <m/>
    <m/>
    <s v="Other"/>
    <m/>
    <m/>
    <m/>
    <m/>
    <m/>
    <n v="77"/>
  </r>
  <r>
    <n v="81"/>
    <d v="2020-04-10T10:05:29"/>
    <d v="2020-04-10T10:09:26"/>
    <s v="anonymous"/>
    <m/>
    <m/>
    <m/>
    <m/>
    <s v="Yes"/>
    <m/>
    <m/>
    <s v="No"/>
    <m/>
    <m/>
    <m/>
    <m/>
    <m/>
    <s v="Laptop;"/>
    <m/>
    <m/>
    <s v="No"/>
    <m/>
    <m/>
    <s v="Corporate assets"/>
    <m/>
    <m/>
    <s v="No"/>
    <m/>
    <m/>
    <s v="Password protection;Antivirus software installed;"/>
    <m/>
    <m/>
    <s v="Direct access"/>
    <m/>
    <m/>
    <m/>
    <m/>
    <m/>
    <s v="No"/>
    <m/>
    <m/>
    <m/>
    <m/>
    <m/>
    <s v="Yes"/>
    <m/>
    <m/>
    <x v="10"/>
    <m/>
    <m/>
    <s v="None;"/>
    <m/>
    <m/>
    <m/>
    <m/>
    <m/>
    <m/>
    <m/>
    <s v="Undecided"/>
    <m/>
    <m/>
    <s v="Undecided"/>
    <m/>
    <m/>
    <s v="Agree"/>
    <m/>
    <m/>
    <s v="Strongly agree"/>
    <m/>
    <m/>
    <s v="Agree"/>
    <m/>
    <m/>
    <s v="Strongly agree"/>
    <m/>
    <m/>
    <s v="Agree"/>
    <m/>
    <m/>
    <s v="35-44 years old"/>
    <m/>
    <m/>
    <s v="Master’s degree"/>
    <m/>
    <m/>
    <s v="EPES (Electrical Power &amp; Energy Systems)"/>
    <m/>
    <m/>
    <m/>
    <m/>
    <m/>
    <s v="Other"/>
    <m/>
    <m/>
    <m/>
    <m/>
    <m/>
    <n v="77"/>
  </r>
  <r>
    <n v="81"/>
    <d v="2020-04-10T10:05:29"/>
    <d v="2020-04-10T10:09:26"/>
    <s v="anonymous"/>
    <m/>
    <m/>
    <m/>
    <m/>
    <s v="Yes"/>
    <m/>
    <m/>
    <s v="No"/>
    <m/>
    <m/>
    <m/>
    <m/>
    <m/>
    <s v="Laptop;"/>
    <m/>
    <m/>
    <s v="No"/>
    <m/>
    <m/>
    <s v="Corporate assets"/>
    <m/>
    <m/>
    <s v="No"/>
    <m/>
    <m/>
    <s v="Password protection;Antivirus software installed;"/>
    <m/>
    <m/>
    <s v="Direct access"/>
    <m/>
    <m/>
    <m/>
    <m/>
    <m/>
    <s v="No"/>
    <m/>
    <m/>
    <m/>
    <m/>
    <m/>
    <s v="Yes"/>
    <m/>
    <m/>
    <x v="4"/>
    <m/>
    <m/>
    <s v="None;"/>
    <m/>
    <m/>
    <m/>
    <m/>
    <m/>
    <m/>
    <m/>
    <s v="Undecided"/>
    <m/>
    <m/>
    <s v="Undecided"/>
    <m/>
    <m/>
    <s v="Agree"/>
    <m/>
    <m/>
    <s v="Strongly agree"/>
    <m/>
    <m/>
    <s v="Agree"/>
    <m/>
    <m/>
    <s v="Strongly agree"/>
    <m/>
    <m/>
    <s v="Agree"/>
    <m/>
    <m/>
    <s v="35-44 years old"/>
    <m/>
    <m/>
    <s v="Master’s degree"/>
    <m/>
    <m/>
    <s v="EPES (Electrical Power &amp; Energy Systems)"/>
    <m/>
    <m/>
    <m/>
    <m/>
    <m/>
    <s v="Other"/>
    <m/>
    <m/>
    <m/>
    <m/>
    <m/>
    <n v="77"/>
  </r>
  <r>
    <n v="82"/>
    <d v="2020-04-10T11:54:07"/>
    <d v="2020-04-10T11:56:11"/>
    <s v="anonymous"/>
    <m/>
    <m/>
    <m/>
    <m/>
    <s v="Yes"/>
    <m/>
    <m/>
    <s v="No"/>
    <m/>
    <m/>
    <m/>
    <m/>
    <m/>
    <s v="Laptop;"/>
    <m/>
    <m/>
    <s v="No"/>
    <m/>
    <m/>
    <s v="Corporate assets"/>
    <m/>
    <m/>
    <s v="No"/>
    <m/>
    <m/>
    <s v="Password protection;Automatic screen lock;Antivirus software installed;"/>
    <m/>
    <m/>
    <s v="Direct access"/>
    <m/>
    <m/>
    <m/>
    <m/>
    <m/>
    <s v="Yes"/>
    <m/>
    <m/>
    <s v="Instructions provided via email;"/>
    <m/>
    <m/>
    <s v="Yes"/>
    <m/>
    <m/>
    <x v="6"/>
    <m/>
    <m/>
    <s v="None;"/>
    <m/>
    <m/>
    <m/>
    <m/>
    <m/>
    <m/>
    <m/>
    <s v="Agree"/>
    <m/>
    <m/>
    <s v="Agree"/>
    <m/>
    <m/>
    <s v="Disagree"/>
    <m/>
    <m/>
    <s v="Undecided"/>
    <m/>
    <m/>
    <s v="Undecided"/>
    <m/>
    <m/>
    <s v="Undecided"/>
    <m/>
    <m/>
    <s v="Agree"/>
    <m/>
    <m/>
    <s v="18-24 years old"/>
    <m/>
    <m/>
    <s v="High school graduate, diploma or the equivalent"/>
    <m/>
    <m/>
    <s v="Other"/>
    <m/>
    <m/>
    <s v="Tourism"/>
    <m/>
    <m/>
    <s v="Other"/>
    <m/>
    <m/>
    <m/>
    <m/>
    <m/>
    <n v="78"/>
  </r>
  <r>
    <n v="82"/>
    <d v="2020-04-10T11:54:07"/>
    <d v="2020-04-10T11:56:11"/>
    <s v="anonymous"/>
    <m/>
    <m/>
    <m/>
    <m/>
    <s v="Yes"/>
    <m/>
    <m/>
    <s v="No"/>
    <m/>
    <m/>
    <m/>
    <m/>
    <m/>
    <s v="Laptop;"/>
    <m/>
    <m/>
    <s v="No"/>
    <m/>
    <m/>
    <s v="Corporate assets"/>
    <m/>
    <m/>
    <s v="No"/>
    <m/>
    <m/>
    <s v="Password protection;Automatic screen lock;Antivirus software installed;"/>
    <m/>
    <m/>
    <s v="Direct access"/>
    <m/>
    <m/>
    <m/>
    <m/>
    <m/>
    <s v="Yes"/>
    <m/>
    <m/>
    <s v="Instructions provided via email;"/>
    <m/>
    <m/>
    <s v="Yes"/>
    <m/>
    <m/>
    <x v="4"/>
    <m/>
    <m/>
    <s v="None;"/>
    <m/>
    <m/>
    <m/>
    <m/>
    <m/>
    <m/>
    <m/>
    <s v="Agree"/>
    <m/>
    <m/>
    <s v="Agree"/>
    <m/>
    <m/>
    <s v="Disagree"/>
    <m/>
    <m/>
    <s v="Undecided"/>
    <m/>
    <m/>
    <s v="Undecided"/>
    <m/>
    <m/>
    <s v="Undecided"/>
    <m/>
    <m/>
    <s v="Agree"/>
    <m/>
    <m/>
    <s v="18-24 years old"/>
    <m/>
    <m/>
    <s v="High school graduate, diploma or the equivalent"/>
    <m/>
    <m/>
    <s v="Other"/>
    <m/>
    <m/>
    <s v="Tourism"/>
    <m/>
    <m/>
    <s v="Other"/>
    <m/>
    <m/>
    <m/>
    <m/>
    <m/>
    <n v="78"/>
  </r>
  <r>
    <n v="83"/>
    <d v="2020-04-10T11:44:46"/>
    <d v="2020-04-10T12:11:49"/>
    <s v="anonymous"/>
    <m/>
    <m/>
    <m/>
    <m/>
    <s v="Yes"/>
    <m/>
    <m/>
    <s v="Yes"/>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x v="9"/>
    <m/>
    <m/>
    <s v="Phishing;Ransomware;Hacking;Data loss;Spyware/Virus infection;"/>
    <m/>
    <m/>
    <m/>
    <m/>
    <m/>
    <m/>
    <m/>
    <s v="Undecided"/>
    <m/>
    <m/>
    <s v="Undecided"/>
    <m/>
    <m/>
    <s v="Disagree"/>
    <m/>
    <m/>
    <s v="Disagree"/>
    <m/>
    <m/>
    <s v="Undecided"/>
    <m/>
    <m/>
    <s v="Agree"/>
    <m/>
    <m/>
    <s v="Disagree"/>
    <m/>
    <m/>
    <s v="35-44 years old"/>
    <m/>
    <m/>
    <s v="Doctorate degree"/>
    <m/>
    <m/>
    <s v="IT (Information Technology)"/>
    <m/>
    <m/>
    <m/>
    <m/>
    <m/>
    <s v="Security professional"/>
    <m/>
    <m/>
    <m/>
    <m/>
    <m/>
    <n v="79"/>
  </r>
  <r>
    <n v="83"/>
    <d v="2020-04-10T11:44:46"/>
    <d v="2020-04-10T12:11:49"/>
    <s v="anonymous"/>
    <m/>
    <m/>
    <m/>
    <m/>
    <s v="Yes"/>
    <m/>
    <m/>
    <s v="Yes"/>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x v="3"/>
    <m/>
    <m/>
    <s v="Phishing;Ransomware;Hacking;Data loss;Spyware/Virus infection;"/>
    <m/>
    <m/>
    <m/>
    <m/>
    <m/>
    <m/>
    <m/>
    <s v="Undecided"/>
    <m/>
    <m/>
    <s v="Undecided"/>
    <m/>
    <m/>
    <s v="Disagree"/>
    <m/>
    <m/>
    <s v="Disagree"/>
    <m/>
    <m/>
    <s v="Undecided"/>
    <m/>
    <m/>
    <s v="Agree"/>
    <m/>
    <m/>
    <s v="Disagree"/>
    <m/>
    <m/>
    <s v="35-44 years old"/>
    <m/>
    <m/>
    <s v="Doctorate degree"/>
    <m/>
    <m/>
    <s v="IT (Information Technology)"/>
    <m/>
    <m/>
    <m/>
    <m/>
    <m/>
    <s v="Security professional"/>
    <m/>
    <m/>
    <m/>
    <m/>
    <m/>
    <n v="79"/>
  </r>
  <r>
    <n v="83"/>
    <d v="2020-04-10T11:44:46"/>
    <d v="2020-04-10T12:11:49"/>
    <s v="anonymous"/>
    <m/>
    <m/>
    <m/>
    <m/>
    <s v="Yes"/>
    <m/>
    <m/>
    <s v="Yes"/>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x v="4"/>
    <m/>
    <m/>
    <s v="Phishing;Ransomware;Hacking;Data loss;Spyware/Virus infection;"/>
    <m/>
    <m/>
    <m/>
    <m/>
    <m/>
    <m/>
    <m/>
    <s v="Undecided"/>
    <m/>
    <m/>
    <s v="Undecided"/>
    <m/>
    <m/>
    <s v="Disagree"/>
    <m/>
    <m/>
    <s v="Disagree"/>
    <m/>
    <m/>
    <s v="Undecided"/>
    <m/>
    <m/>
    <s v="Agree"/>
    <m/>
    <m/>
    <s v="Disagree"/>
    <m/>
    <m/>
    <s v="35-44 years old"/>
    <m/>
    <m/>
    <s v="Doctorate degree"/>
    <m/>
    <m/>
    <s v="IT (Information Technology)"/>
    <m/>
    <m/>
    <m/>
    <m/>
    <m/>
    <s v="Security professional"/>
    <m/>
    <m/>
    <m/>
    <m/>
    <m/>
    <n v="79"/>
  </r>
  <r>
    <n v="84"/>
    <d v="2020-04-10T14:34:59"/>
    <d v="2020-04-10T14:39:25"/>
    <s v="anonymous"/>
    <m/>
    <m/>
    <m/>
    <m/>
    <s v="Yes"/>
    <m/>
    <m/>
    <s v="Yes"/>
    <m/>
    <m/>
    <s v="Extra careful for any suspicious emails "/>
    <m/>
    <m/>
    <s v="Desktop;Laptop;Tablet;Smartphone;"/>
    <m/>
    <m/>
    <s v="No"/>
    <m/>
    <m/>
    <s v="Personal assets"/>
    <m/>
    <m/>
    <m/>
    <m/>
    <m/>
    <s v="Password protection;Two-factor authentication;Automatic screen lock;Antivirus software installed;Antispam software installed;"/>
    <m/>
    <m/>
    <s v="Direct access"/>
    <m/>
    <m/>
    <m/>
    <m/>
    <m/>
    <s v="No"/>
    <m/>
    <m/>
    <m/>
    <m/>
    <m/>
    <s v="Yes"/>
    <m/>
    <m/>
    <x v="9"/>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n v="80"/>
  </r>
  <r>
    <n v="84"/>
    <d v="2020-04-10T14:34:59"/>
    <d v="2020-04-10T14:39:25"/>
    <s v="anonymous"/>
    <m/>
    <m/>
    <m/>
    <m/>
    <s v="Yes"/>
    <m/>
    <m/>
    <s v="Yes"/>
    <m/>
    <m/>
    <s v="Extra careful for any suspicious emails "/>
    <m/>
    <m/>
    <s v="Desktop;Laptop;Tablet;Smartphone;"/>
    <m/>
    <m/>
    <s v="No"/>
    <m/>
    <m/>
    <s v="Personal assets"/>
    <m/>
    <m/>
    <m/>
    <m/>
    <m/>
    <s v="Password protection;Two-factor authentication;Automatic screen lock;Antivirus software installed;Antispam software installed;"/>
    <m/>
    <m/>
    <s v="Direct access"/>
    <m/>
    <m/>
    <m/>
    <m/>
    <m/>
    <s v="No"/>
    <m/>
    <m/>
    <m/>
    <m/>
    <m/>
    <s v="Yes"/>
    <m/>
    <m/>
    <x v="3"/>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n v="80"/>
  </r>
  <r>
    <n v="84"/>
    <d v="2020-04-10T14:34:59"/>
    <d v="2020-04-10T14:39:25"/>
    <s v="anonymous"/>
    <m/>
    <m/>
    <m/>
    <m/>
    <s v="Yes"/>
    <m/>
    <m/>
    <s v="Yes"/>
    <m/>
    <m/>
    <s v="Extra careful for any suspicious emails "/>
    <m/>
    <m/>
    <s v="Desktop;Laptop;Tablet;Smartphone;"/>
    <m/>
    <m/>
    <s v="No"/>
    <m/>
    <m/>
    <s v="Personal assets"/>
    <m/>
    <m/>
    <m/>
    <m/>
    <m/>
    <s v="Password protection;Two-factor authentication;Automatic screen lock;Antivirus software installed;Antispam software installed;"/>
    <m/>
    <m/>
    <s v="Direct access"/>
    <m/>
    <m/>
    <m/>
    <m/>
    <m/>
    <s v="No"/>
    <m/>
    <m/>
    <m/>
    <m/>
    <m/>
    <s v="Yes"/>
    <m/>
    <m/>
    <x v="10"/>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n v="80"/>
  </r>
  <r>
    <n v="84"/>
    <d v="2020-04-10T14:34:59"/>
    <d v="2020-04-10T14:39:25"/>
    <s v="anonymous"/>
    <m/>
    <m/>
    <m/>
    <m/>
    <s v="Yes"/>
    <m/>
    <m/>
    <s v="Yes"/>
    <m/>
    <m/>
    <s v="Extra careful for any suspicious emails "/>
    <m/>
    <m/>
    <s v="Desktop;Laptop;Tablet;Smartphone;"/>
    <m/>
    <m/>
    <s v="No"/>
    <m/>
    <m/>
    <s v="Personal assets"/>
    <m/>
    <m/>
    <m/>
    <m/>
    <m/>
    <s v="Password protection;Two-factor authentication;Automatic screen lock;Antivirus software installed;Antispam software installed;"/>
    <m/>
    <m/>
    <s v="Direct access"/>
    <m/>
    <m/>
    <m/>
    <m/>
    <m/>
    <s v="No"/>
    <m/>
    <m/>
    <m/>
    <m/>
    <m/>
    <s v="Yes"/>
    <m/>
    <m/>
    <x v="4"/>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n v="80"/>
  </r>
  <r>
    <n v="85"/>
    <d v="2020-04-10T14:34:25"/>
    <d v="2020-04-10T14:40:00"/>
    <s v="anonymous"/>
    <m/>
    <m/>
    <m/>
    <m/>
    <s v="No"/>
    <m/>
    <m/>
    <s v="No"/>
    <m/>
    <m/>
    <m/>
    <m/>
    <m/>
    <s v="Laptop;"/>
    <m/>
    <m/>
    <s v="No"/>
    <m/>
    <m/>
    <s v="Corporate assets"/>
    <m/>
    <m/>
    <s v="Yes, fully"/>
    <m/>
    <m/>
    <s v="Password protection;Antivirus software installed;Antispam software installed;"/>
    <m/>
    <m/>
    <s v="Using VPN "/>
    <m/>
    <m/>
    <m/>
    <m/>
    <m/>
    <s v="Yes"/>
    <m/>
    <m/>
    <s v="Instructions provided via email;"/>
    <m/>
    <m/>
    <s v="Yes"/>
    <m/>
    <m/>
    <x v="11"/>
    <m/>
    <m/>
    <s v="None;"/>
    <m/>
    <m/>
    <m/>
    <m/>
    <m/>
    <m/>
    <m/>
    <s v="Undecided"/>
    <m/>
    <m/>
    <s v="Disagree"/>
    <m/>
    <m/>
    <s v="Agree"/>
    <m/>
    <m/>
    <s v="Strongly agree"/>
    <m/>
    <m/>
    <s v="Agree"/>
    <m/>
    <m/>
    <s v="Agree"/>
    <m/>
    <m/>
    <s v="Strongly agree"/>
    <m/>
    <m/>
    <s v="35-44 years old"/>
    <m/>
    <m/>
    <s v="Master’s degree"/>
    <m/>
    <m/>
    <s v="Banking &amp; Financial"/>
    <m/>
    <m/>
    <m/>
    <m/>
    <m/>
    <s v="Manager"/>
    <m/>
    <m/>
    <m/>
    <m/>
    <m/>
    <n v="81"/>
  </r>
  <r>
    <n v="85"/>
    <d v="2020-04-10T14:34:25"/>
    <d v="2020-04-10T14:40:00"/>
    <s v="anonymous"/>
    <m/>
    <m/>
    <m/>
    <m/>
    <s v="No"/>
    <m/>
    <m/>
    <s v="No"/>
    <m/>
    <m/>
    <m/>
    <m/>
    <m/>
    <s v="Laptop;"/>
    <m/>
    <m/>
    <s v="No"/>
    <m/>
    <m/>
    <s v="Corporate assets"/>
    <m/>
    <m/>
    <s v="Yes, fully"/>
    <m/>
    <m/>
    <s v="Password protection;Antivirus software installed;Antispam software installed;"/>
    <m/>
    <m/>
    <s v="Using VPN "/>
    <m/>
    <m/>
    <m/>
    <m/>
    <m/>
    <s v="Yes"/>
    <m/>
    <m/>
    <s v="Instructions provided via email;"/>
    <m/>
    <m/>
    <s v="Yes"/>
    <m/>
    <m/>
    <x v="4"/>
    <m/>
    <m/>
    <s v="None;"/>
    <m/>
    <m/>
    <m/>
    <m/>
    <m/>
    <m/>
    <m/>
    <s v="Undecided"/>
    <m/>
    <m/>
    <s v="Disagree"/>
    <m/>
    <m/>
    <s v="Agree"/>
    <m/>
    <m/>
    <s v="Strongly agree"/>
    <m/>
    <m/>
    <s v="Agree"/>
    <m/>
    <m/>
    <s v="Agree"/>
    <m/>
    <m/>
    <s v="Strongly agree"/>
    <m/>
    <m/>
    <s v="35-44 years old"/>
    <m/>
    <m/>
    <s v="Master’s degree"/>
    <m/>
    <m/>
    <s v="Banking &amp; Financial"/>
    <m/>
    <m/>
    <m/>
    <m/>
    <m/>
    <s v="Manager"/>
    <m/>
    <m/>
    <m/>
    <m/>
    <m/>
    <n v="81"/>
  </r>
  <r>
    <n v="86"/>
    <d v="2020-04-10T14:36:18"/>
    <d v="2020-04-10T14:40:56"/>
    <s v="anonymous"/>
    <m/>
    <m/>
    <m/>
    <m/>
    <s v="Yes"/>
    <m/>
    <m/>
    <s v="No"/>
    <m/>
    <m/>
    <m/>
    <m/>
    <m/>
    <s v="Desktop;Laptop;"/>
    <m/>
    <m/>
    <s v="Yes"/>
    <m/>
    <m/>
    <s v="Personal assets"/>
    <m/>
    <m/>
    <m/>
    <m/>
    <m/>
    <s v="Password protection;"/>
    <m/>
    <m/>
    <s v="Using VPN "/>
    <m/>
    <m/>
    <m/>
    <m/>
    <m/>
    <s v="No"/>
    <m/>
    <m/>
    <m/>
    <m/>
    <m/>
    <s v="Yes"/>
    <m/>
    <m/>
    <x v="5"/>
    <m/>
    <m/>
    <s v="None;"/>
    <m/>
    <m/>
    <m/>
    <m/>
    <m/>
    <m/>
    <m/>
    <s v="Agree"/>
    <m/>
    <m/>
    <s v="Strongly agree"/>
    <m/>
    <m/>
    <s v="Strongly agree"/>
    <m/>
    <m/>
    <s v="Agree"/>
    <m/>
    <m/>
    <s v="Agree"/>
    <m/>
    <m/>
    <s v="Agree"/>
    <m/>
    <m/>
    <s v="Agree"/>
    <m/>
    <m/>
    <m/>
    <m/>
    <m/>
    <m/>
    <m/>
    <m/>
    <s v="IT (Information Technology)"/>
    <m/>
    <m/>
    <m/>
    <m/>
    <m/>
    <s v="IT professional"/>
    <m/>
    <m/>
    <m/>
    <m/>
    <m/>
    <n v="82"/>
  </r>
  <r>
    <n v="87"/>
    <d v="2020-04-10T14:40:06"/>
    <d v="2020-04-10T14:41:34"/>
    <s v="anonymous"/>
    <m/>
    <m/>
    <m/>
    <m/>
    <s v="No"/>
    <m/>
    <m/>
    <s v="Yes"/>
    <m/>
    <m/>
    <m/>
    <m/>
    <m/>
    <s v="Laptop;"/>
    <m/>
    <m/>
    <s v="No"/>
    <m/>
    <m/>
    <s v="Corporate assets"/>
    <m/>
    <m/>
    <s v="Yes, fully"/>
    <m/>
    <m/>
    <s v="Password protection;Antivirus software installed;"/>
    <m/>
    <m/>
    <s v="Using VPN "/>
    <m/>
    <m/>
    <m/>
    <m/>
    <m/>
    <s v="Yes"/>
    <m/>
    <m/>
    <s v="Instructions provided via email;"/>
    <m/>
    <m/>
    <s v="Yes"/>
    <m/>
    <m/>
    <x v="11"/>
    <m/>
    <m/>
    <s v="None;"/>
    <m/>
    <m/>
    <m/>
    <m/>
    <m/>
    <m/>
    <m/>
    <s v="Undecided"/>
    <m/>
    <m/>
    <s v="Disagree"/>
    <m/>
    <m/>
    <s v="Agree"/>
    <m/>
    <m/>
    <s v="Strongly agree"/>
    <m/>
    <m/>
    <s v="Agree"/>
    <m/>
    <m/>
    <s v="Agree"/>
    <m/>
    <m/>
    <s v="Agree"/>
    <m/>
    <m/>
    <s v="35-44 years old"/>
    <m/>
    <m/>
    <s v="Master’s degree"/>
    <m/>
    <m/>
    <s v="Banking &amp; Financial"/>
    <m/>
    <m/>
    <m/>
    <m/>
    <m/>
    <s v="Manager"/>
    <m/>
    <m/>
    <m/>
    <m/>
    <m/>
    <n v="83"/>
  </r>
  <r>
    <n v="87"/>
    <d v="2020-04-10T14:40:06"/>
    <d v="2020-04-10T14:41:34"/>
    <s v="anonymous"/>
    <m/>
    <m/>
    <m/>
    <m/>
    <s v="No"/>
    <m/>
    <m/>
    <s v="Yes"/>
    <m/>
    <m/>
    <m/>
    <m/>
    <m/>
    <s v="Laptop;"/>
    <m/>
    <m/>
    <s v="No"/>
    <m/>
    <m/>
    <s v="Corporate assets"/>
    <m/>
    <m/>
    <s v="Yes, fully"/>
    <m/>
    <m/>
    <s v="Password protection;Antivirus software installed;"/>
    <m/>
    <m/>
    <s v="Using VPN "/>
    <m/>
    <m/>
    <m/>
    <m/>
    <m/>
    <s v="Yes"/>
    <m/>
    <m/>
    <s v="Instructions provided via email;"/>
    <m/>
    <m/>
    <s v="Yes"/>
    <m/>
    <m/>
    <x v="4"/>
    <m/>
    <m/>
    <s v="None;"/>
    <m/>
    <m/>
    <m/>
    <m/>
    <m/>
    <m/>
    <m/>
    <s v="Undecided"/>
    <m/>
    <m/>
    <s v="Disagree"/>
    <m/>
    <m/>
    <s v="Agree"/>
    <m/>
    <m/>
    <s v="Strongly agree"/>
    <m/>
    <m/>
    <s v="Agree"/>
    <m/>
    <m/>
    <s v="Agree"/>
    <m/>
    <m/>
    <s v="Agree"/>
    <m/>
    <m/>
    <s v="35-44 years old"/>
    <m/>
    <m/>
    <s v="Master’s degree"/>
    <m/>
    <m/>
    <s v="Banking &amp; Financial"/>
    <m/>
    <m/>
    <m/>
    <m/>
    <m/>
    <s v="Manager"/>
    <m/>
    <m/>
    <m/>
    <m/>
    <m/>
    <n v="83"/>
  </r>
  <r>
    <n v="88"/>
    <d v="2020-04-10T15:03:43"/>
    <d v="2020-04-10T15:07:42"/>
    <s v="anonymous"/>
    <m/>
    <m/>
    <m/>
    <m/>
    <s v="Yes"/>
    <m/>
    <m/>
    <s v="No"/>
    <m/>
    <m/>
    <m/>
    <m/>
    <m/>
    <s v="Laptop;"/>
    <m/>
    <m/>
    <s v="No"/>
    <m/>
    <m/>
    <s v="Personal assets"/>
    <m/>
    <m/>
    <m/>
    <m/>
    <m/>
    <s v="Password protection;Automatic screen lock;"/>
    <m/>
    <m/>
    <s v="Using VPN "/>
    <m/>
    <m/>
    <m/>
    <m/>
    <m/>
    <s v="No"/>
    <m/>
    <m/>
    <m/>
    <m/>
    <m/>
    <s v="Yes"/>
    <m/>
    <m/>
    <x v="6"/>
    <m/>
    <m/>
    <s v="None;"/>
    <m/>
    <m/>
    <s v="None"/>
    <m/>
    <m/>
    <m/>
    <m/>
    <s v="Undecided"/>
    <m/>
    <m/>
    <s v="Disagree"/>
    <m/>
    <m/>
    <s v="Disagree"/>
    <m/>
    <m/>
    <s v="Undecided"/>
    <m/>
    <m/>
    <s v="Agree"/>
    <m/>
    <m/>
    <s v="Undecided"/>
    <m/>
    <m/>
    <s v="Agree"/>
    <m/>
    <m/>
    <s v="35-44 years old"/>
    <m/>
    <m/>
    <s v="Doctorate degree"/>
    <m/>
    <m/>
    <s v="EPES (Electrical Power &amp; Energy Systems)"/>
    <m/>
    <m/>
    <m/>
    <m/>
    <m/>
    <s v="IT professional"/>
    <m/>
    <m/>
    <s v="None"/>
    <m/>
    <m/>
    <n v="84"/>
  </r>
  <r>
    <n v="88"/>
    <d v="2020-04-10T15:03:43"/>
    <d v="2020-04-10T15:07:42"/>
    <s v="anonymous"/>
    <m/>
    <m/>
    <m/>
    <m/>
    <s v="Yes"/>
    <m/>
    <m/>
    <s v="No"/>
    <m/>
    <m/>
    <m/>
    <m/>
    <m/>
    <s v="Laptop;"/>
    <m/>
    <m/>
    <s v="No"/>
    <m/>
    <m/>
    <s v="Personal assets"/>
    <m/>
    <m/>
    <m/>
    <m/>
    <m/>
    <s v="Password protection;Automatic screen lock;"/>
    <m/>
    <m/>
    <s v="Using VPN "/>
    <m/>
    <m/>
    <m/>
    <m/>
    <m/>
    <s v="No"/>
    <m/>
    <m/>
    <m/>
    <m/>
    <m/>
    <s v="Yes"/>
    <m/>
    <m/>
    <x v="7"/>
    <m/>
    <m/>
    <s v="None;"/>
    <m/>
    <m/>
    <s v="None"/>
    <m/>
    <m/>
    <m/>
    <m/>
    <s v="Undecided"/>
    <m/>
    <m/>
    <s v="Disagree"/>
    <m/>
    <m/>
    <s v="Disagree"/>
    <m/>
    <m/>
    <s v="Undecided"/>
    <m/>
    <m/>
    <s v="Agree"/>
    <m/>
    <m/>
    <s v="Undecided"/>
    <m/>
    <m/>
    <s v="Agree"/>
    <m/>
    <m/>
    <s v="35-44 years old"/>
    <m/>
    <m/>
    <s v="Doctorate degree"/>
    <m/>
    <m/>
    <s v="EPES (Electrical Power &amp; Energy Systems)"/>
    <m/>
    <m/>
    <m/>
    <m/>
    <m/>
    <s v="IT professional"/>
    <m/>
    <m/>
    <s v="None"/>
    <m/>
    <m/>
    <n v="84"/>
  </r>
  <r>
    <n v="88"/>
    <d v="2020-04-10T15:03:43"/>
    <d v="2020-04-10T15:07:42"/>
    <s v="anonymous"/>
    <m/>
    <m/>
    <m/>
    <m/>
    <s v="Yes"/>
    <m/>
    <m/>
    <s v="No"/>
    <m/>
    <m/>
    <m/>
    <m/>
    <m/>
    <s v="Laptop;"/>
    <m/>
    <m/>
    <s v="No"/>
    <m/>
    <m/>
    <s v="Personal assets"/>
    <m/>
    <m/>
    <m/>
    <m/>
    <m/>
    <s v="Password protection;Automatic screen lock;"/>
    <m/>
    <m/>
    <s v="Using VPN "/>
    <m/>
    <m/>
    <m/>
    <m/>
    <m/>
    <s v="No"/>
    <m/>
    <m/>
    <m/>
    <m/>
    <m/>
    <s v="Yes"/>
    <m/>
    <m/>
    <x v="8"/>
    <m/>
    <m/>
    <s v="None;"/>
    <m/>
    <m/>
    <s v="None"/>
    <m/>
    <m/>
    <m/>
    <m/>
    <s v="Undecided"/>
    <m/>
    <m/>
    <s v="Disagree"/>
    <m/>
    <m/>
    <s v="Disagree"/>
    <m/>
    <m/>
    <s v="Undecided"/>
    <m/>
    <m/>
    <s v="Agree"/>
    <m/>
    <m/>
    <s v="Undecided"/>
    <m/>
    <m/>
    <s v="Agree"/>
    <m/>
    <m/>
    <s v="35-44 years old"/>
    <m/>
    <m/>
    <s v="Doctorate degree"/>
    <m/>
    <m/>
    <s v="EPES (Electrical Power &amp; Energy Systems)"/>
    <m/>
    <m/>
    <m/>
    <m/>
    <m/>
    <s v="IT professional"/>
    <m/>
    <m/>
    <s v="None"/>
    <m/>
    <m/>
    <n v="84"/>
  </r>
  <r>
    <n v="88"/>
    <d v="2020-04-10T15:03:43"/>
    <d v="2020-04-10T15:07:42"/>
    <s v="anonymous"/>
    <m/>
    <m/>
    <m/>
    <m/>
    <s v="Yes"/>
    <m/>
    <m/>
    <s v="No"/>
    <m/>
    <m/>
    <m/>
    <m/>
    <m/>
    <s v="Laptop;"/>
    <m/>
    <m/>
    <s v="No"/>
    <m/>
    <m/>
    <s v="Personal assets"/>
    <m/>
    <m/>
    <m/>
    <m/>
    <m/>
    <s v="Password protection;Automatic screen lock;"/>
    <m/>
    <m/>
    <s v="Using VPN "/>
    <m/>
    <m/>
    <m/>
    <m/>
    <m/>
    <s v="No"/>
    <m/>
    <m/>
    <m/>
    <m/>
    <m/>
    <s v="Yes"/>
    <m/>
    <m/>
    <x v="9"/>
    <m/>
    <m/>
    <s v="None;"/>
    <m/>
    <m/>
    <s v="None"/>
    <m/>
    <m/>
    <m/>
    <m/>
    <s v="Undecided"/>
    <m/>
    <m/>
    <s v="Disagree"/>
    <m/>
    <m/>
    <s v="Disagree"/>
    <m/>
    <m/>
    <s v="Undecided"/>
    <m/>
    <m/>
    <s v="Agree"/>
    <m/>
    <m/>
    <s v="Undecided"/>
    <m/>
    <m/>
    <s v="Agree"/>
    <m/>
    <m/>
    <s v="35-44 years old"/>
    <m/>
    <m/>
    <s v="Doctorate degree"/>
    <m/>
    <m/>
    <s v="EPES (Electrical Power &amp; Energy Systems)"/>
    <m/>
    <m/>
    <m/>
    <m/>
    <m/>
    <s v="IT professional"/>
    <m/>
    <m/>
    <s v="None"/>
    <m/>
    <m/>
    <n v="84"/>
  </r>
  <r>
    <n v="88"/>
    <d v="2020-04-10T15:03:43"/>
    <d v="2020-04-10T15:07:42"/>
    <s v="anonymous"/>
    <m/>
    <m/>
    <m/>
    <m/>
    <s v="Yes"/>
    <m/>
    <m/>
    <s v="No"/>
    <m/>
    <m/>
    <m/>
    <m/>
    <m/>
    <s v="Laptop;"/>
    <m/>
    <m/>
    <s v="No"/>
    <m/>
    <m/>
    <s v="Personal assets"/>
    <m/>
    <m/>
    <m/>
    <m/>
    <m/>
    <s v="Password protection;Automatic screen lock;"/>
    <m/>
    <m/>
    <s v="Using VPN "/>
    <m/>
    <m/>
    <m/>
    <m/>
    <m/>
    <s v="No"/>
    <m/>
    <m/>
    <m/>
    <m/>
    <m/>
    <s v="Yes"/>
    <m/>
    <m/>
    <x v="3"/>
    <m/>
    <m/>
    <s v="None;"/>
    <m/>
    <m/>
    <s v="None"/>
    <m/>
    <m/>
    <m/>
    <m/>
    <s v="Undecided"/>
    <m/>
    <m/>
    <s v="Disagree"/>
    <m/>
    <m/>
    <s v="Disagree"/>
    <m/>
    <m/>
    <s v="Undecided"/>
    <m/>
    <m/>
    <s v="Agree"/>
    <m/>
    <m/>
    <s v="Undecided"/>
    <m/>
    <m/>
    <s v="Agree"/>
    <m/>
    <m/>
    <s v="35-44 years old"/>
    <m/>
    <m/>
    <s v="Doctorate degree"/>
    <m/>
    <m/>
    <s v="EPES (Electrical Power &amp; Energy Systems)"/>
    <m/>
    <m/>
    <m/>
    <m/>
    <m/>
    <s v="IT professional"/>
    <m/>
    <m/>
    <s v="None"/>
    <m/>
    <m/>
    <n v="84"/>
  </r>
  <r>
    <n v="88"/>
    <d v="2020-04-10T15:03:43"/>
    <d v="2020-04-10T15:07:42"/>
    <s v="anonymous"/>
    <m/>
    <m/>
    <m/>
    <m/>
    <s v="Yes"/>
    <m/>
    <m/>
    <s v="No"/>
    <m/>
    <m/>
    <m/>
    <m/>
    <m/>
    <s v="Laptop;"/>
    <m/>
    <m/>
    <s v="No"/>
    <m/>
    <m/>
    <s v="Personal assets"/>
    <m/>
    <m/>
    <m/>
    <m/>
    <m/>
    <s v="Password protection;Automatic screen lock;"/>
    <m/>
    <m/>
    <s v="Using VPN "/>
    <m/>
    <m/>
    <m/>
    <m/>
    <m/>
    <s v="No"/>
    <m/>
    <m/>
    <m/>
    <m/>
    <m/>
    <s v="Yes"/>
    <m/>
    <m/>
    <x v="10"/>
    <m/>
    <m/>
    <s v="None;"/>
    <m/>
    <m/>
    <s v="None"/>
    <m/>
    <m/>
    <m/>
    <m/>
    <s v="Undecided"/>
    <m/>
    <m/>
    <s v="Disagree"/>
    <m/>
    <m/>
    <s v="Disagree"/>
    <m/>
    <m/>
    <s v="Undecided"/>
    <m/>
    <m/>
    <s v="Agree"/>
    <m/>
    <m/>
    <s v="Undecided"/>
    <m/>
    <m/>
    <s v="Agree"/>
    <m/>
    <m/>
    <s v="35-44 years old"/>
    <m/>
    <m/>
    <s v="Doctorate degree"/>
    <m/>
    <m/>
    <s v="EPES (Electrical Power &amp; Energy Systems)"/>
    <m/>
    <m/>
    <m/>
    <m/>
    <m/>
    <s v="IT professional"/>
    <m/>
    <m/>
    <s v="None"/>
    <m/>
    <m/>
    <n v="84"/>
  </r>
  <r>
    <n v="88"/>
    <d v="2020-04-10T15:03:43"/>
    <d v="2020-04-10T15:07:42"/>
    <s v="anonymous"/>
    <m/>
    <m/>
    <m/>
    <m/>
    <s v="Yes"/>
    <m/>
    <m/>
    <s v="No"/>
    <m/>
    <m/>
    <m/>
    <m/>
    <m/>
    <s v="Laptop;"/>
    <m/>
    <m/>
    <s v="No"/>
    <m/>
    <m/>
    <s v="Personal assets"/>
    <m/>
    <m/>
    <m/>
    <m/>
    <m/>
    <s v="Password protection;Automatic screen lock;"/>
    <m/>
    <m/>
    <s v="Using VPN "/>
    <m/>
    <m/>
    <m/>
    <m/>
    <m/>
    <s v="No"/>
    <m/>
    <m/>
    <m/>
    <m/>
    <m/>
    <s v="Yes"/>
    <m/>
    <m/>
    <x v="4"/>
    <m/>
    <m/>
    <s v="None;"/>
    <m/>
    <m/>
    <s v="None"/>
    <m/>
    <m/>
    <m/>
    <m/>
    <s v="Undecided"/>
    <m/>
    <m/>
    <s v="Disagree"/>
    <m/>
    <m/>
    <s v="Disagree"/>
    <m/>
    <m/>
    <s v="Undecided"/>
    <m/>
    <m/>
    <s v="Agree"/>
    <m/>
    <m/>
    <s v="Undecided"/>
    <m/>
    <m/>
    <s v="Agree"/>
    <m/>
    <m/>
    <s v="35-44 years old"/>
    <m/>
    <m/>
    <s v="Doctorate degree"/>
    <m/>
    <m/>
    <s v="EPES (Electrical Power &amp; Energy Systems)"/>
    <m/>
    <m/>
    <m/>
    <m/>
    <m/>
    <s v="IT professional"/>
    <m/>
    <m/>
    <s v="None"/>
    <m/>
    <m/>
    <n v="84"/>
  </r>
  <r>
    <n v="89"/>
    <d v="2020-04-10T15:30:14"/>
    <d v="2020-04-10T15:32:30"/>
    <s v="anonymous"/>
    <m/>
    <m/>
    <m/>
    <m/>
    <s v="Yes"/>
    <m/>
    <m/>
    <s v="No"/>
    <m/>
    <m/>
    <m/>
    <m/>
    <m/>
    <s v="Desktop;Laptop;Tablet;Smartphone;Other;"/>
    <m/>
    <m/>
    <s v="No"/>
    <m/>
    <m/>
    <s v="Personal assets"/>
    <m/>
    <m/>
    <m/>
    <m/>
    <m/>
    <s v="Password protection;Two-factor authentication;Automatic screen lock;Hard disk encryption;Antivirus software installed;Antispam software installed;"/>
    <m/>
    <m/>
    <s v="Using VPN "/>
    <m/>
    <m/>
    <m/>
    <m/>
    <m/>
    <s v="No"/>
    <m/>
    <m/>
    <m/>
    <m/>
    <m/>
    <s v="Yes"/>
    <m/>
    <m/>
    <x v="10"/>
    <m/>
    <m/>
    <s v="None;"/>
    <m/>
    <m/>
    <m/>
    <m/>
    <m/>
    <m/>
    <m/>
    <s v="Strongly disagree"/>
    <m/>
    <m/>
    <s v="Disagree"/>
    <m/>
    <m/>
    <s v="Disagree"/>
    <m/>
    <m/>
    <s v="Strongly disagree"/>
    <m/>
    <m/>
    <s v="Strongly disagree"/>
    <m/>
    <m/>
    <s v="Strongly agree"/>
    <m/>
    <m/>
    <s v="Agree"/>
    <m/>
    <m/>
    <s v="35-44 years old"/>
    <m/>
    <m/>
    <s v="Doctorate degree"/>
    <m/>
    <m/>
    <s v="Public Sector"/>
    <m/>
    <m/>
    <m/>
    <m/>
    <m/>
    <s v="Manager"/>
    <m/>
    <m/>
    <m/>
    <m/>
    <m/>
    <n v="85"/>
  </r>
  <r>
    <n v="89"/>
    <d v="2020-04-10T15:30:14"/>
    <d v="2020-04-10T15:32:30"/>
    <s v="anonymous"/>
    <m/>
    <m/>
    <m/>
    <m/>
    <s v="Yes"/>
    <m/>
    <m/>
    <s v="No"/>
    <m/>
    <m/>
    <m/>
    <m/>
    <m/>
    <s v="Desktop;Laptop;Tablet;Smartphone;Other;"/>
    <m/>
    <m/>
    <s v="No"/>
    <m/>
    <m/>
    <s v="Personal assets"/>
    <m/>
    <m/>
    <m/>
    <m/>
    <m/>
    <s v="Password protection;Two-factor authentication;Automatic screen lock;Hard disk encryption;Antivirus software installed;Antispam software installed;"/>
    <m/>
    <m/>
    <s v="Using VPN "/>
    <m/>
    <m/>
    <m/>
    <m/>
    <m/>
    <s v="No"/>
    <m/>
    <m/>
    <m/>
    <m/>
    <m/>
    <s v="Yes"/>
    <m/>
    <m/>
    <x v="4"/>
    <m/>
    <m/>
    <s v="None;"/>
    <m/>
    <m/>
    <m/>
    <m/>
    <m/>
    <m/>
    <m/>
    <s v="Strongly disagree"/>
    <m/>
    <m/>
    <s v="Disagree"/>
    <m/>
    <m/>
    <s v="Disagree"/>
    <m/>
    <m/>
    <s v="Strongly disagree"/>
    <m/>
    <m/>
    <s v="Strongly disagree"/>
    <m/>
    <m/>
    <s v="Strongly agree"/>
    <m/>
    <m/>
    <s v="Agree"/>
    <m/>
    <m/>
    <s v="35-44 years old"/>
    <m/>
    <m/>
    <s v="Doctorate degree"/>
    <m/>
    <m/>
    <s v="Public Sector"/>
    <m/>
    <m/>
    <m/>
    <m/>
    <m/>
    <s v="Manager"/>
    <m/>
    <m/>
    <m/>
    <m/>
    <m/>
    <n v="85"/>
  </r>
  <r>
    <n v="90"/>
    <d v="2020-04-10T17:18:24"/>
    <d v="2020-04-10T17:25:21"/>
    <s v="anonymous"/>
    <m/>
    <m/>
    <m/>
    <m/>
    <s v="No"/>
    <m/>
    <m/>
    <s v="Yes"/>
    <m/>
    <m/>
    <s v="Not to remain connected after your work because the resources are limited._x000a_"/>
    <m/>
    <m/>
    <s v="Laptop;"/>
    <m/>
    <m/>
    <s v="Yes"/>
    <m/>
    <m/>
    <s v="Personal assets"/>
    <m/>
    <m/>
    <m/>
    <m/>
    <m/>
    <s v="Password protection;Two-factor authentication;Hard disk encryption;Antivirus software installed;Antispam software installed;"/>
    <m/>
    <m/>
    <s v="Using VPN "/>
    <m/>
    <m/>
    <m/>
    <m/>
    <m/>
    <s v="No"/>
    <m/>
    <m/>
    <m/>
    <m/>
    <m/>
    <s v="Yes"/>
    <m/>
    <m/>
    <x v="8"/>
    <m/>
    <m/>
    <s v="Spyware/Virus infection;"/>
    <m/>
    <m/>
    <m/>
    <m/>
    <m/>
    <m/>
    <m/>
    <s v="Undecided"/>
    <m/>
    <m/>
    <s v="Disagree"/>
    <m/>
    <m/>
    <s v="Disagree"/>
    <m/>
    <m/>
    <s v="Agree"/>
    <m/>
    <m/>
    <s v="Agree"/>
    <m/>
    <m/>
    <s v="Agree"/>
    <m/>
    <m/>
    <s v="Agree"/>
    <m/>
    <m/>
    <s v="35-44 years old"/>
    <m/>
    <m/>
    <s v="Master’s degree"/>
    <m/>
    <m/>
    <s v="Public Sector"/>
    <m/>
    <m/>
    <m/>
    <m/>
    <m/>
    <s v="Other"/>
    <m/>
    <m/>
    <m/>
    <m/>
    <m/>
    <n v="86"/>
  </r>
  <r>
    <n v="90"/>
    <d v="2020-04-10T17:18:24"/>
    <d v="2020-04-10T17:25:21"/>
    <s v="anonymous"/>
    <m/>
    <m/>
    <m/>
    <m/>
    <s v="No"/>
    <m/>
    <m/>
    <s v="Yes"/>
    <m/>
    <m/>
    <s v="Not to remain connected after your work because the resources are limited._x000a_"/>
    <m/>
    <m/>
    <s v="Laptop;"/>
    <m/>
    <m/>
    <s v="Yes"/>
    <m/>
    <m/>
    <s v="Personal assets"/>
    <m/>
    <m/>
    <m/>
    <m/>
    <m/>
    <s v="Password protection;Two-factor authentication;Hard disk encryption;Antivirus software installed;Antispam software installed;"/>
    <m/>
    <m/>
    <s v="Using VPN "/>
    <m/>
    <m/>
    <m/>
    <m/>
    <m/>
    <s v="No"/>
    <m/>
    <m/>
    <m/>
    <m/>
    <m/>
    <s v="Yes"/>
    <m/>
    <m/>
    <x v="9"/>
    <m/>
    <m/>
    <s v="Spyware/Virus infection;"/>
    <m/>
    <m/>
    <m/>
    <m/>
    <m/>
    <m/>
    <m/>
    <s v="Undecided"/>
    <m/>
    <m/>
    <s v="Disagree"/>
    <m/>
    <m/>
    <s v="Disagree"/>
    <m/>
    <m/>
    <s v="Agree"/>
    <m/>
    <m/>
    <s v="Agree"/>
    <m/>
    <m/>
    <s v="Agree"/>
    <m/>
    <m/>
    <s v="Agree"/>
    <m/>
    <m/>
    <s v="35-44 years old"/>
    <m/>
    <m/>
    <s v="Master’s degree"/>
    <m/>
    <m/>
    <s v="Public Sector"/>
    <m/>
    <m/>
    <m/>
    <m/>
    <m/>
    <s v="Other"/>
    <m/>
    <m/>
    <m/>
    <m/>
    <m/>
    <n v="86"/>
  </r>
  <r>
    <n v="90"/>
    <d v="2020-04-10T17:18:24"/>
    <d v="2020-04-10T17:25:21"/>
    <s v="anonymous"/>
    <m/>
    <m/>
    <m/>
    <m/>
    <s v="No"/>
    <m/>
    <m/>
    <s v="Yes"/>
    <m/>
    <m/>
    <s v="Not to remain connected after your work because the resources are limited._x000a_"/>
    <m/>
    <m/>
    <s v="Laptop;"/>
    <m/>
    <m/>
    <s v="Yes"/>
    <m/>
    <m/>
    <s v="Personal assets"/>
    <m/>
    <m/>
    <m/>
    <m/>
    <m/>
    <s v="Password protection;Two-factor authentication;Hard disk encryption;Antivirus software installed;Antispam software installed;"/>
    <m/>
    <m/>
    <s v="Using VPN "/>
    <m/>
    <m/>
    <m/>
    <m/>
    <m/>
    <s v="No"/>
    <m/>
    <m/>
    <m/>
    <m/>
    <m/>
    <s v="Yes"/>
    <m/>
    <m/>
    <x v="10"/>
    <m/>
    <m/>
    <s v="Spyware/Virus infection;"/>
    <m/>
    <m/>
    <m/>
    <m/>
    <m/>
    <m/>
    <m/>
    <s v="Undecided"/>
    <m/>
    <m/>
    <s v="Disagree"/>
    <m/>
    <m/>
    <s v="Disagree"/>
    <m/>
    <m/>
    <s v="Agree"/>
    <m/>
    <m/>
    <s v="Agree"/>
    <m/>
    <m/>
    <s v="Agree"/>
    <m/>
    <m/>
    <s v="Agree"/>
    <m/>
    <m/>
    <s v="35-44 years old"/>
    <m/>
    <m/>
    <s v="Master’s degree"/>
    <m/>
    <m/>
    <s v="Public Sector"/>
    <m/>
    <m/>
    <m/>
    <m/>
    <m/>
    <s v="Other"/>
    <m/>
    <m/>
    <m/>
    <m/>
    <m/>
    <n v="86"/>
  </r>
  <r>
    <n v="90"/>
    <d v="2020-04-10T17:18:24"/>
    <d v="2020-04-10T17:25:21"/>
    <s v="anonymous"/>
    <m/>
    <m/>
    <m/>
    <m/>
    <s v="No"/>
    <m/>
    <m/>
    <s v="Yes"/>
    <m/>
    <m/>
    <s v="Not to remain connected after your work because the resources are limited._x000a_"/>
    <m/>
    <m/>
    <s v="Laptop;"/>
    <m/>
    <m/>
    <s v="Yes"/>
    <m/>
    <m/>
    <s v="Personal assets"/>
    <m/>
    <m/>
    <m/>
    <m/>
    <m/>
    <s v="Password protection;Two-factor authentication;Hard disk encryption;Antivirus software installed;Antispam software installed;"/>
    <m/>
    <m/>
    <s v="Using VPN "/>
    <m/>
    <m/>
    <m/>
    <m/>
    <m/>
    <s v="No"/>
    <m/>
    <m/>
    <m/>
    <m/>
    <m/>
    <s v="Yes"/>
    <m/>
    <m/>
    <x v="4"/>
    <m/>
    <m/>
    <s v="Spyware/Virus infection;"/>
    <m/>
    <m/>
    <m/>
    <m/>
    <m/>
    <m/>
    <m/>
    <s v="Undecided"/>
    <m/>
    <m/>
    <s v="Disagree"/>
    <m/>
    <m/>
    <s v="Disagree"/>
    <m/>
    <m/>
    <s v="Agree"/>
    <m/>
    <m/>
    <s v="Agree"/>
    <m/>
    <m/>
    <s v="Agree"/>
    <m/>
    <m/>
    <s v="Agree"/>
    <m/>
    <m/>
    <s v="35-44 years old"/>
    <m/>
    <m/>
    <s v="Master’s degree"/>
    <m/>
    <m/>
    <s v="Public Sector"/>
    <m/>
    <m/>
    <m/>
    <m/>
    <m/>
    <s v="Other"/>
    <m/>
    <m/>
    <m/>
    <m/>
    <m/>
    <n v="86"/>
  </r>
  <r>
    <n v="91"/>
    <d v="2020-04-10T17:32:33"/>
    <d v="2020-04-10T17:35:40"/>
    <s v="anonymous"/>
    <m/>
    <m/>
    <m/>
    <m/>
    <s v="Yes"/>
    <m/>
    <m/>
    <s v="No"/>
    <m/>
    <m/>
    <m/>
    <m/>
    <m/>
    <s v="Laptop;"/>
    <m/>
    <m/>
    <s v="No"/>
    <m/>
    <m/>
    <s v="Personal assets"/>
    <m/>
    <m/>
    <m/>
    <m/>
    <m/>
    <s v="Password protection;Automatic screen lock;Antivirus software installed;Antispam software installed;"/>
    <m/>
    <m/>
    <s v="Direct access"/>
    <m/>
    <m/>
    <m/>
    <m/>
    <m/>
    <s v="Yes"/>
    <m/>
    <m/>
    <s v="Instructions available to the corporate portal or website;"/>
    <m/>
    <m/>
    <s v="Yes"/>
    <m/>
    <m/>
    <x v="9"/>
    <m/>
    <m/>
    <s v="None;"/>
    <m/>
    <m/>
    <m/>
    <m/>
    <m/>
    <m/>
    <m/>
    <s v="Strongly agree"/>
    <m/>
    <m/>
    <s v="Strongly agree"/>
    <m/>
    <m/>
    <s v="Strongly agree"/>
    <m/>
    <m/>
    <s v="Strongly agree"/>
    <m/>
    <m/>
    <s v="Agree"/>
    <m/>
    <m/>
    <s v="Strongly agree"/>
    <m/>
    <m/>
    <s v="Strongly agree"/>
    <m/>
    <m/>
    <s v="25-34 years old"/>
    <m/>
    <m/>
    <s v="Doctorate degree"/>
    <m/>
    <m/>
    <s v="Education &amp; Research"/>
    <m/>
    <m/>
    <m/>
    <m/>
    <m/>
    <s v="Researcher"/>
    <m/>
    <m/>
    <m/>
    <m/>
    <m/>
    <n v="87"/>
  </r>
  <r>
    <n v="91"/>
    <d v="2020-04-10T17:32:33"/>
    <d v="2020-04-10T17:35:40"/>
    <s v="anonymous"/>
    <m/>
    <m/>
    <m/>
    <m/>
    <s v="Yes"/>
    <m/>
    <m/>
    <s v="No"/>
    <m/>
    <m/>
    <m/>
    <m/>
    <m/>
    <s v="Laptop;"/>
    <m/>
    <m/>
    <s v="No"/>
    <m/>
    <m/>
    <s v="Personal assets"/>
    <m/>
    <m/>
    <m/>
    <m/>
    <m/>
    <s v="Password protection;Automatic screen lock;Antivirus software installed;Antispam software installed;"/>
    <m/>
    <m/>
    <s v="Direct access"/>
    <m/>
    <m/>
    <m/>
    <m/>
    <m/>
    <s v="Yes"/>
    <m/>
    <m/>
    <s v="Instructions available to the corporate portal or website;"/>
    <m/>
    <m/>
    <s v="Yes"/>
    <m/>
    <m/>
    <x v="3"/>
    <m/>
    <m/>
    <s v="None;"/>
    <m/>
    <m/>
    <m/>
    <m/>
    <m/>
    <m/>
    <m/>
    <s v="Strongly agree"/>
    <m/>
    <m/>
    <s v="Strongly agree"/>
    <m/>
    <m/>
    <s v="Strongly agree"/>
    <m/>
    <m/>
    <s v="Strongly agree"/>
    <m/>
    <m/>
    <s v="Agree"/>
    <m/>
    <m/>
    <s v="Strongly agree"/>
    <m/>
    <m/>
    <s v="Strongly agree"/>
    <m/>
    <m/>
    <s v="25-34 years old"/>
    <m/>
    <m/>
    <s v="Doctorate degree"/>
    <m/>
    <m/>
    <s v="Education &amp; Research"/>
    <m/>
    <m/>
    <m/>
    <m/>
    <m/>
    <s v="Researcher"/>
    <m/>
    <m/>
    <m/>
    <m/>
    <m/>
    <n v="87"/>
  </r>
  <r>
    <n v="91"/>
    <d v="2020-04-10T17:32:33"/>
    <d v="2020-04-10T17:35:40"/>
    <s v="anonymous"/>
    <m/>
    <m/>
    <m/>
    <m/>
    <s v="Yes"/>
    <m/>
    <m/>
    <s v="No"/>
    <m/>
    <m/>
    <m/>
    <m/>
    <m/>
    <s v="Laptop;"/>
    <m/>
    <m/>
    <s v="No"/>
    <m/>
    <m/>
    <s v="Personal assets"/>
    <m/>
    <m/>
    <m/>
    <m/>
    <m/>
    <s v="Password protection;Automatic screen lock;Antivirus software installed;Antispam software installed;"/>
    <m/>
    <m/>
    <s v="Direct access"/>
    <m/>
    <m/>
    <m/>
    <m/>
    <m/>
    <s v="Yes"/>
    <m/>
    <m/>
    <s v="Instructions available to the corporate portal or website;"/>
    <m/>
    <m/>
    <s v="Yes"/>
    <m/>
    <m/>
    <x v="10"/>
    <m/>
    <m/>
    <s v="None;"/>
    <m/>
    <m/>
    <m/>
    <m/>
    <m/>
    <m/>
    <m/>
    <s v="Strongly agree"/>
    <m/>
    <m/>
    <s v="Strongly agree"/>
    <m/>
    <m/>
    <s v="Strongly agree"/>
    <m/>
    <m/>
    <s v="Strongly agree"/>
    <m/>
    <m/>
    <s v="Agree"/>
    <m/>
    <m/>
    <s v="Strongly agree"/>
    <m/>
    <m/>
    <s v="Strongly agree"/>
    <m/>
    <m/>
    <s v="25-34 years old"/>
    <m/>
    <m/>
    <s v="Doctorate degree"/>
    <m/>
    <m/>
    <s v="Education &amp; Research"/>
    <m/>
    <m/>
    <m/>
    <m/>
    <m/>
    <s v="Researcher"/>
    <m/>
    <m/>
    <m/>
    <m/>
    <m/>
    <n v="87"/>
  </r>
  <r>
    <n v="91"/>
    <d v="2020-04-10T17:32:33"/>
    <d v="2020-04-10T17:35:40"/>
    <s v="anonymous"/>
    <m/>
    <m/>
    <m/>
    <m/>
    <s v="Yes"/>
    <m/>
    <m/>
    <s v="No"/>
    <m/>
    <m/>
    <m/>
    <m/>
    <m/>
    <s v="Laptop;"/>
    <m/>
    <m/>
    <s v="No"/>
    <m/>
    <m/>
    <s v="Personal assets"/>
    <m/>
    <m/>
    <m/>
    <m/>
    <m/>
    <s v="Password protection;Automatic screen lock;Antivirus software installed;Antispam software installed;"/>
    <m/>
    <m/>
    <s v="Direct access"/>
    <m/>
    <m/>
    <m/>
    <m/>
    <m/>
    <s v="Yes"/>
    <m/>
    <m/>
    <s v="Instructions available to the corporate portal or website;"/>
    <m/>
    <m/>
    <s v="Yes"/>
    <m/>
    <m/>
    <x v="4"/>
    <m/>
    <m/>
    <s v="None;"/>
    <m/>
    <m/>
    <m/>
    <m/>
    <m/>
    <m/>
    <m/>
    <s v="Strongly agree"/>
    <m/>
    <m/>
    <s v="Strongly agree"/>
    <m/>
    <m/>
    <s v="Strongly agree"/>
    <m/>
    <m/>
    <s v="Strongly agree"/>
    <m/>
    <m/>
    <s v="Agree"/>
    <m/>
    <m/>
    <s v="Strongly agree"/>
    <m/>
    <m/>
    <s v="Strongly agree"/>
    <m/>
    <m/>
    <s v="25-34 years old"/>
    <m/>
    <m/>
    <s v="Doctorate degree"/>
    <m/>
    <m/>
    <s v="Education &amp; Research"/>
    <m/>
    <m/>
    <m/>
    <m/>
    <m/>
    <s v="Researcher"/>
    <m/>
    <m/>
    <m/>
    <m/>
    <m/>
    <n v="87"/>
  </r>
  <r>
    <n v="92"/>
    <d v="2020-04-10T17:53:28"/>
    <d v="2020-04-10T17:58:31"/>
    <s v="anonymous"/>
    <m/>
    <m/>
    <m/>
    <m/>
    <s v="Yes"/>
    <m/>
    <m/>
    <s v="No"/>
    <m/>
    <m/>
    <m/>
    <m/>
    <m/>
    <s v="Laptop;"/>
    <m/>
    <m/>
    <s v="No"/>
    <m/>
    <m/>
    <s v="Corporate assets"/>
    <m/>
    <m/>
    <s v="Yes, partly"/>
    <m/>
    <m/>
    <s v="Password protection;Automatic screen lock;Antivirus software installed;"/>
    <m/>
    <m/>
    <s v="Direct access"/>
    <m/>
    <m/>
    <m/>
    <m/>
    <m/>
    <s v="No"/>
    <m/>
    <m/>
    <m/>
    <m/>
    <m/>
    <s v="No"/>
    <m/>
    <m/>
    <x v="5"/>
    <m/>
    <m/>
    <s v="None;"/>
    <m/>
    <m/>
    <m/>
    <m/>
    <m/>
    <m/>
    <m/>
    <s v="Disagree"/>
    <m/>
    <m/>
    <s v="Disagree"/>
    <m/>
    <m/>
    <s v="Disagree"/>
    <m/>
    <m/>
    <s v="Agree"/>
    <m/>
    <m/>
    <s v="Agree"/>
    <m/>
    <m/>
    <s v="Agree"/>
    <m/>
    <m/>
    <s v="Agree"/>
    <m/>
    <m/>
    <s v="25-34 years old"/>
    <m/>
    <m/>
    <s v="Bachelor’s degree"/>
    <m/>
    <m/>
    <s v="IT (Information Technology)"/>
    <m/>
    <m/>
    <m/>
    <m/>
    <m/>
    <s v="Other"/>
    <m/>
    <m/>
    <m/>
    <m/>
    <m/>
    <n v="88"/>
  </r>
  <r>
    <n v="93"/>
    <d v="2020-04-10T17:55:30"/>
    <d v="2020-04-10T17:59:31"/>
    <s v="anonymous"/>
    <m/>
    <m/>
    <m/>
    <m/>
    <s v="Yes"/>
    <m/>
    <m/>
    <s v="No"/>
    <m/>
    <m/>
    <m/>
    <m/>
    <m/>
    <s v="Laptop;"/>
    <m/>
    <m/>
    <s v="No"/>
    <m/>
    <m/>
    <s v="Personal assets"/>
    <m/>
    <m/>
    <m/>
    <m/>
    <m/>
    <s v="Password protection;Two-factor authentication;Hard disk encryption;"/>
    <m/>
    <m/>
    <s v="Using VPN "/>
    <m/>
    <m/>
    <m/>
    <m/>
    <m/>
    <s v="No"/>
    <m/>
    <m/>
    <m/>
    <m/>
    <m/>
    <s v="Yes"/>
    <m/>
    <m/>
    <x v="6"/>
    <m/>
    <m/>
    <s v="None;"/>
    <m/>
    <m/>
    <m/>
    <m/>
    <m/>
    <m/>
    <m/>
    <s v="Undecided"/>
    <m/>
    <m/>
    <s v="Undecided"/>
    <m/>
    <m/>
    <s v="Strongly agree"/>
    <m/>
    <m/>
    <s v="Strongly agree"/>
    <m/>
    <m/>
    <s v="Strongly agree"/>
    <m/>
    <m/>
    <s v="Strongly agree"/>
    <m/>
    <m/>
    <s v="Strongly agree"/>
    <m/>
    <m/>
    <s v="25-34 years old"/>
    <m/>
    <m/>
    <s v="Master’s degree"/>
    <m/>
    <m/>
    <s v="Other"/>
    <m/>
    <m/>
    <s v="E-commerce"/>
    <m/>
    <m/>
    <s v="Other"/>
    <m/>
    <m/>
    <m/>
    <m/>
    <m/>
    <n v="89"/>
  </r>
  <r>
    <n v="93"/>
    <d v="2020-04-10T17:55:30"/>
    <d v="2020-04-10T17:59:31"/>
    <s v="anonymous"/>
    <m/>
    <m/>
    <m/>
    <m/>
    <s v="Yes"/>
    <m/>
    <m/>
    <s v="No"/>
    <m/>
    <m/>
    <m/>
    <m/>
    <m/>
    <s v="Laptop;"/>
    <m/>
    <m/>
    <s v="No"/>
    <m/>
    <m/>
    <s v="Personal assets"/>
    <m/>
    <m/>
    <m/>
    <m/>
    <m/>
    <s v="Password protection;Two-factor authentication;Hard disk encryption;"/>
    <m/>
    <m/>
    <s v="Using VPN "/>
    <m/>
    <m/>
    <m/>
    <m/>
    <m/>
    <s v="No"/>
    <m/>
    <m/>
    <m/>
    <m/>
    <m/>
    <s v="Yes"/>
    <m/>
    <m/>
    <x v="7"/>
    <m/>
    <m/>
    <s v="None;"/>
    <m/>
    <m/>
    <m/>
    <m/>
    <m/>
    <m/>
    <m/>
    <s v="Undecided"/>
    <m/>
    <m/>
    <s v="Undecided"/>
    <m/>
    <m/>
    <s v="Strongly agree"/>
    <m/>
    <m/>
    <s v="Strongly agree"/>
    <m/>
    <m/>
    <s v="Strongly agree"/>
    <m/>
    <m/>
    <s v="Strongly agree"/>
    <m/>
    <m/>
    <s v="Strongly agree"/>
    <m/>
    <m/>
    <s v="25-34 years old"/>
    <m/>
    <m/>
    <s v="Master’s degree"/>
    <m/>
    <m/>
    <s v="Other"/>
    <m/>
    <m/>
    <s v="E-commerce"/>
    <m/>
    <m/>
    <s v="Other"/>
    <m/>
    <m/>
    <m/>
    <m/>
    <m/>
    <n v="89"/>
  </r>
  <r>
    <n v="93"/>
    <d v="2020-04-10T17:55:30"/>
    <d v="2020-04-10T17:59:31"/>
    <s v="anonymous"/>
    <m/>
    <m/>
    <m/>
    <m/>
    <s v="Yes"/>
    <m/>
    <m/>
    <s v="No"/>
    <m/>
    <m/>
    <m/>
    <m/>
    <m/>
    <s v="Laptop;"/>
    <m/>
    <m/>
    <s v="No"/>
    <m/>
    <m/>
    <s v="Personal assets"/>
    <m/>
    <m/>
    <m/>
    <m/>
    <m/>
    <s v="Password protection;Two-factor authentication;Hard disk encryption;"/>
    <m/>
    <m/>
    <s v="Using VPN "/>
    <m/>
    <m/>
    <m/>
    <m/>
    <m/>
    <s v="No"/>
    <m/>
    <m/>
    <m/>
    <m/>
    <m/>
    <s v="Yes"/>
    <m/>
    <m/>
    <x v="8"/>
    <m/>
    <m/>
    <s v="None;"/>
    <m/>
    <m/>
    <m/>
    <m/>
    <m/>
    <m/>
    <m/>
    <s v="Undecided"/>
    <m/>
    <m/>
    <s v="Undecided"/>
    <m/>
    <m/>
    <s v="Strongly agree"/>
    <m/>
    <m/>
    <s v="Strongly agree"/>
    <m/>
    <m/>
    <s v="Strongly agree"/>
    <m/>
    <m/>
    <s v="Strongly agree"/>
    <m/>
    <m/>
    <s v="Strongly agree"/>
    <m/>
    <m/>
    <s v="25-34 years old"/>
    <m/>
    <m/>
    <s v="Master’s degree"/>
    <m/>
    <m/>
    <s v="Other"/>
    <m/>
    <m/>
    <s v="E-commerce"/>
    <m/>
    <m/>
    <s v="Other"/>
    <m/>
    <m/>
    <m/>
    <m/>
    <m/>
    <n v="89"/>
  </r>
  <r>
    <n v="93"/>
    <d v="2020-04-10T17:55:30"/>
    <d v="2020-04-10T17:59:31"/>
    <s v="anonymous"/>
    <m/>
    <m/>
    <m/>
    <m/>
    <s v="Yes"/>
    <m/>
    <m/>
    <s v="No"/>
    <m/>
    <m/>
    <m/>
    <m/>
    <m/>
    <s v="Laptop;"/>
    <m/>
    <m/>
    <s v="No"/>
    <m/>
    <m/>
    <s v="Personal assets"/>
    <m/>
    <m/>
    <m/>
    <m/>
    <m/>
    <s v="Password protection;Two-factor authentication;Hard disk encryption;"/>
    <m/>
    <m/>
    <s v="Using VPN "/>
    <m/>
    <m/>
    <m/>
    <m/>
    <m/>
    <s v="No"/>
    <m/>
    <m/>
    <m/>
    <m/>
    <m/>
    <s v="Yes"/>
    <m/>
    <m/>
    <x v="9"/>
    <m/>
    <m/>
    <s v="None;"/>
    <m/>
    <m/>
    <m/>
    <m/>
    <m/>
    <m/>
    <m/>
    <s v="Undecided"/>
    <m/>
    <m/>
    <s v="Undecided"/>
    <m/>
    <m/>
    <s v="Strongly agree"/>
    <m/>
    <m/>
    <s v="Strongly agree"/>
    <m/>
    <m/>
    <s v="Strongly agree"/>
    <m/>
    <m/>
    <s v="Strongly agree"/>
    <m/>
    <m/>
    <s v="Strongly agree"/>
    <m/>
    <m/>
    <s v="25-34 years old"/>
    <m/>
    <m/>
    <s v="Master’s degree"/>
    <m/>
    <m/>
    <s v="Other"/>
    <m/>
    <m/>
    <s v="E-commerce"/>
    <m/>
    <m/>
    <s v="Other"/>
    <m/>
    <m/>
    <m/>
    <m/>
    <m/>
    <n v="89"/>
  </r>
  <r>
    <n v="93"/>
    <d v="2020-04-10T17:55:30"/>
    <d v="2020-04-10T17:59:31"/>
    <s v="anonymous"/>
    <m/>
    <m/>
    <m/>
    <m/>
    <s v="Yes"/>
    <m/>
    <m/>
    <s v="No"/>
    <m/>
    <m/>
    <m/>
    <m/>
    <m/>
    <s v="Laptop;"/>
    <m/>
    <m/>
    <s v="No"/>
    <m/>
    <m/>
    <s v="Personal assets"/>
    <m/>
    <m/>
    <m/>
    <m/>
    <m/>
    <s v="Password protection;Two-factor authentication;Hard disk encryption;"/>
    <m/>
    <m/>
    <s v="Using VPN "/>
    <m/>
    <m/>
    <m/>
    <m/>
    <m/>
    <s v="No"/>
    <m/>
    <m/>
    <m/>
    <m/>
    <m/>
    <s v="Yes"/>
    <m/>
    <m/>
    <x v="3"/>
    <m/>
    <m/>
    <s v="None;"/>
    <m/>
    <m/>
    <m/>
    <m/>
    <m/>
    <m/>
    <m/>
    <s v="Undecided"/>
    <m/>
    <m/>
    <s v="Undecided"/>
    <m/>
    <m/>
    <s v="Strongly agree"/>
    <m/>
    <m/>
    <s v="Strongly agree"/>
    <m/>
    <m/>
    <s v="Strongly agree"/>
    <m/>
    <m/>
    <s v="Strongly agree"/>
    <m/>
    <m/>
    <s v="Strongly agree"/>
    <m/>
    <m/>
    <s v="25-34 years old"/>
    <m/>
    <m/>
    <s v="Master’s degree"/>
    <m/>
    <m/>
    <s v="Other"/>
    <m/>
    <m/>
    <s v="E-commerce"/>
    <m/>
    <m/>
    <s v="Other"/>
    <m/>
    <m/>
    <m/>
    <m/>
    <m/>
    <n v="89"/>
  </r>
  <r>
    <n v="93"/>
    <d v="2020-04-10T17:55:30"/>
    <d v="2020-04-10T17:59:31"/>
    <s v="anonymous"/>
    <m/>
    <m/>
    <m/>
    <m/>
    <s v="Yes"/>
    <m/>
    <m/>
    <s v="No"/>
    <m/>
    <m/>
    <m/>
    <m/>
    <m/>
    <s v="Laptop;"/>
    <m/>
    <m/>
    <s v="No"/>
    <m/>
    <m/>
    <s v="Personal assets"/>
    <m/>
    <m/>
    <m/>
    <m/>
    <m/>
    <s v="Password protection;Two-factor authentication;Hard disk encryption;"/>
    <m/>
    <m/>
    <s v="Using VPN "/>
    <m/>
    <m/>
    <m/>
    <m/>
    <m/>
    <s v="No"/>
    <m/>
    <m/>
    <m/>
    <m/>
    <m/>
    <s v="Yes"/>
    <m/>
    <m/>
    <x v="10"/>
    <m/>
    <m/>
    <s v="None;"/>
    <m/>
    <m/>
    <m/>
    <m/>
    <m/>
    <m/>
    <m/>
    <s v="Undecided"/>
    <m/>
    <m/>
    <s v="Undecided"/>
    <m/>
    <m/>
    <s v="Strongly agree"/>
    <m/>
    <m/>
    <s v="Strongly agree"/>
    <m/>
    <m/>
    <s v="Strongly agree"/>
    <m/>
    <m/>
    <s v="Strongly agree"/>
    <m/>
    <m/>
    <s v="Strongly agree"/>
    <m/>
    <m/>
    <s v="25-34 years old"/>
    <m/>
    <m/>
    <s v="Master’s degree"/>
    <m/>
    <m/>
    <s v="Other"/>
    <m/>
    <m/>
    <s v="E-commerce"/>
    <m/>
    <m/>
    <s v="Other"/>
    <m/>
    <m/>
    <m/>
    <m/>
    <m/>
    <n v="89"/>
  </r>
  <r>
    <n v="93"/>
    <d v="2020-04-10T17:55:30"/>
    <d v="2020-04-10T17:59:31"/>
    <s v="anonymous"/>
    <m/>
    <m/>
    <m/>
    <m/>
    <s v="Yes"/>
    <m/>
    <m/>
    <s v="No"/>
    <m/>
    <m/>
    <m/>
    <m/>
    <m/>
    <s v="Laptop;"/>
    <m/>
    <m/>
    <s v="No"/>
    <m/>
    <m/>
    <s v="Personal assets"/>
    <m/>
    <m/>
    <m/>
    <m/>
    <m/>
    <s v="Password protection;Two-factor authentication;Hard disk encryption;"/>
    <m/>
    <m/>
    <s v="Using VPN "/>
    <m/>
    <m/>
    <m/>
    <m/>
    <m/>
    <s v="No"/>
    <m/>
    <m/>
    <m/>
    <m/>
    <m/>
    <s v="Yes"/>
    <m/>
    <m/>
    <x v="4"/>
    <m/>
    <m/>
    <s v="None;"/>
    <m/>
    <m/>
    <m/>
    <m/>
    <m/>
    <m/>
    <m/>
    <s v="Undecided"/>
    <m/>
    <m/>
    <s v="Undecided"/>
    <m/>
    <m/>
    <s v="Strongly agree"/>
    <m/>
    <m/>
    <s v="Strongly agree"/>
    <m/>
    <m/>
    <s v="Strongly agree"/>
    <m/>
    <m/>
    <s v="Strongly agree"/>
    <m/>
    <m/>
    <s v="Strongly agree"/>
    <m/>
    <m/>
    <s v="25-34 years old"/>
    <m/>
    <m/>
    <s v="Master’s degree"/>
    <m/>
    <m/>
    <s v="Other"/>
    <m/>
    <m/>
    <s v="E-commerce"/>
    <m/>
    <m/>
    <s v="Other"/>
    <m/>
    <m/>
    <m/>
    <m/>
    <m/>
    <n v="89"/>
  </r>
  <r>
    <n v="94"/>
    <d v="2020-04-10T18:01:48"/>
    <d v="2020-04-10T18:08:52"/>
    <s v="anonymous"/>
    <m/>
    <m/>
    <m/>
    <m/>
    <s v="Yes"/>
    <m/>
    <m/>
    <s v="Yes"/>
    <m/>
    <m/>
    <s v="Only use work laptops for work-related task_x000a_Use VPN connection_x000a_Do not expose confidential work-papers/conversations to family members"/>
    <m/>
    <m/>
    <s v="Laptop;Smartphone;"/>
    <m/>
    <m/>
    <s v="No"/>
    <m/>
    <m/>
    <s v="Corporate assets"/>
    <m/>
    <m/>
    <s v="Yes, fully"/>
    <m/>
    <m/>
    <s v="Password protection;Automatic screen lock;Antivirus software installed;Antispam software installed;"/>
    <m/>
    <m/>
    <s v="Using VPN "/>
    <m/>
    <m/>
    <m/>
    <m/>
    <m/>
    <s v="Yes"/>
    <m/>
    <m/>
    <s v="Instructions available to the corporate portal or website;"/>
    <m/>
    <m/>
    <s v="No"/>
    <m/>
    <m/>
    <x v="5"/>
    <m/>
    <m/>
    <s v="None;"/>
    <m/>
    <m/>
    <m/>
    <m/>
    <m/>
    <m/>
    <m/>
    <s v="Agree"/>
    <m/>
    <m/>
    <s v="Disagree"/>
    <m/>
    <m/>
    <s v="Disagree"/>
    <m/>
    <m/>
    <s v="Undecided"/>
    <m/>
    <m/>
    <s v="Disagree"/>
    <m/>
    <m/>
    <s v="Agree"/>
    <m/>
    <m/>
    <s v="Agree"/>
    <m/>
    <m/>
    <s v="35-44 years old"/>
    <m/>
    <m/>
    <s v="Doctorate degree"/>
    <m/>
    <m/>
    <s v="Education &amp; Research"/>
    <m/>
    <m/>
    <m/>
    <m/>
    <m/>
    <s v="Researcher"/>
    <m/>
    <m/>
    <m/>
    <m/>
    <m/>
    <n v="90"/>
  </r>
  <r>
    <n v="95"/>
    <d v="2020-04-10T18:15:52"/>
    <d v="2020-04-10T18:19:10"/>
    <s v="anonymous"/>
    <m/>
    <m/>
    <m/>
    <m/>
    <s v="Yes"/>
    <m/>
    <m/>
    <s v="No"/>
    <m/>
    <m/>
    <m/>
    <m/>
    <m/>
    <s v="Desktop;"/>
    <m/>
    <m/>
    <s v="No"/>
    <m/>
    <m/>
    <s v="Corporate assets"/>
    <m/>
    <m/>
    <s v="Yes, fully"/>
    <m/>
    <m/>
    <s v="Password protection;Two-factor authentication;Automatic screen lock;Hard disk encryption;Antivirus software installed;"/>
    <m/>
    <m/>
    <s v="Using VPN "/>
    <m/>
    <m/>
    <m/>
    <m/>
    <m/>
    <s v="No"/>
    <m/>
    <m/>
    <m/>
    <m/>
    <m/>
    <s v="Yes"/>
    <m/>
    <m/>
    <x v="6"/>
    <m/>
    <m/>
    <s v="None;"/>
    <m/>
    <m/>
    <m/>
    <m/>
    <m/>
    <m/>
    <m/>
    <s v="Undecided"/>
    <m/>
    <m/>
    <s v="Strongly agree"/>
    <m/>
    <m/>
    <s v="Agree"/>
    <m/>
    <m/>
    <s v="Strongly agree"/>
    <m/>
    <m/>
    <s v="Strongly agree"/>
    <m/>
    <m/>
    <s v="Strongly agree"/>
    <m/>
    <m/>
    <s v="Strongly agree"/>
    <m/>
    <m/>
    <s v="25-34 years old"/>
    <m/>
    <m/>
    <s v="Master’s degree"/>
    <m/>
    <m/>
    <s v="Other"/>
    <m/>
    <m/>
    <s v="e-commerse"/>
    <m/>
    <m/>
    <s v="Other"/>
    <m/>
    <m/>
    <m/>
    <m/>
    <m/>
    <n v="91"/>
  </r>
  <r>
    <n v="95"/>
    <d v="2020-04-10T18:15:52"/>
    <d v="2020-04-10T18:19:10"/>
    <s v="anonymous"/>
    <m/>
    <m/>
    <m/>
    <m/>
    <s v="Yes"/>
    <m/>
    <m/>
    <s v="No"/>
    <m/>
    <m/>
    <m/>
    <m/>
    <m/>
    <s v="Desktop;"/>
    <m/>
    <m/>
    <s v="No"/>
    <m/>
    <m/>
    <s v="Corporate assets"/>
    <m/>
    <m/>
    <s v="Yes, fully"/>
    <m/>
    <m/>
    <s v="Password protection;Two-factor authentication;Automatic screen lock;Hard disk encryption;Antivirus software installed;"/>
    <m/>
    <m/>
    <s v="Using VPN "/>
    <m/>
    <m/>
    <m/>
    <m/>
    <m/>
    <s v="No"/>
    <m/>
    <m/>
    <m/>
    <m/>
    <m/>
    <s v="Yes"/>
    <m/>
    <m/>
    <x v="7"/>
    <m/>
    <m/>
    <s v="None;"/>
    <m/>
    <m/>
    <m/>
    <m/>
    <m/>
    <m/>
    <m/>
    <s v="Undecided"/>
    <m/>
    <m/>
    <s v="Strongly agree"/>
    <m/>
    <m/>
    <s v="Agree"/>
    <m/>
    <m/>
    <s v="Strongly agree"/>
    <m/>
    <m/>
    <s v="Strongly agree"/>
    <m/>
    <m/>
    <s v="Strongly agree"/>
    <m/>
    <m/>
    <s v="Strongly agree"/>
    <m/>
    <m/>
    <s v="25-34 years old"/>
    <m/>
    <m/>
    <s v="Master’s degree"/>
    <m/>
    <m/>
    <s v="Other"/>
    <m/>
    <m/>
    <s v="e-commerse"/>
    <m/>
    <m/>
    <s v="Other"/>
    <m/>
    <m/>
    <m/>
    <m/>
    <m/>
    <n v="91"/>
  </r>
  <r>
    <n v="95"/>
    <d v="2020-04-10T18:15:52"/>
    <d v="2020-04-10T18:19:10"/>
    <s v="anonymous"/>
    <m/>
    <m/>
    <m/>
    <m/>
    <s v="Yes"/>
    <m/>
    <m/>
    <s v="No"/>
    <m/>
    <m/>
    <m/>
    <m/>
    <m/>
    <s v="Desktop;"/>
    <m/>
    <m/>
    <s v="No"/>
    <m/>
    <m/>
    <s v="Corporate assets"/>
    <m/>
    <m/>
    <s v="Yes, fully"/>
    <m/>
    <m/>
    <s v="Password protection;Two-factor authentication;Automatic screen lock;Hard disk encryption;Antivirus software installed;"/>
    <m/>
    <m/>
    <s v="Using VPN "/>
    <m/>
    <m/>
    <m/>
    <m/>
    <m/>
    <s v="No"/>
    <m/>
    <m/>
    <m/>
    <m/>
    <m/>
    <s v="Yes"/>
    <m/>
    <m/>
    <x v="8"/>
    <m/>
    <m/>
    <s v="None;"/>
    <m/>
    <m/>
    <m/>
    <m/>
    <m/>
    <m/>
    <m/>
    <s v="Undecided"/>
    <m/>
    <m/>
    <s v="Strongly agree"/>
    <m/>
    <m/>
    <s v="Agree"/>
    <m/>
    <m/>
    <s v="Strongly agree"/>
    <m/>
    <m/>
    <s v="Strongly agree"/>
    <m/>
    <m/>
    <s v="Strongly agree"/>
    <m/>
    <m/>
    <s v="Strongly agree"/>
    <m/>
    <m/>
    <s v="25-34 years old"/>
    <m/>
    <m/>
    <s v="Master’s degree"/>
    <m/>
    <m/>
    <s v="Other"/>
    <m/>
    <m/>
    <s v="e-commerse"/>
    <m/>
    <m/>
    <s v="Other"/>
    <m/>
    <m/>
    <m/>
    <m/>
    <m/>
    <n v="91"/>
  </r>
  <r>
    <n v="95"/>
    <d v="2020-04-10T18:15:52"/>
    <d v="2020-04-10T18:19:10"/>
    <s v="anonymous"/>
    <m/>
    <m/>
    <m/>
    <m/>
    <s v="Yes"/>
    <m/>
    <m/>
    <s v="No"/>
    <m/>
    <m/>
    <m/>
    <m/>
    <m/>
    <s v="Desktop;"/>
    <m/>
    <m/>
    <s v="No"/>
    <m/>
    <m/>
    <s v="Corporate assets"/>
    <m/>
    <m/>
    <s v="Yes, fully"/>
    <m/>
    <m/>
    <s v="Password protection;Two-factor authentication;Automatic screen lock;Hard disk encryption;Antivirus software installed;"/>
    <m/>
    <m/>
    <s v="Using VPN "/>
    <m/>
    <m/>
    <m/>
    <m/>
    <m/>
    <s v="No"/>
    <m/>
    <m/>
    <m/>
    <m/>
    <m/>
    <s v="Yes"/>
    <m/>
    <m/>
    <x v="9"/>
    <m/>
    <m/>
    <s v="None;"/>
    <m/>
    <m/>
    <m/>
    <m/>
    <m/>
    <m/>
    <m/>
    <s v="Undecided"/>
    <m/>
    <m/>
    <s v="Strongly agree"/>
    <m/>
    <m/>
    <s v="Agree"/>
    <m/>
    <m/>
    <s v="Strongly agree"/>
    <m/>
    <m/>
    <s v="Strongly agree"/>
    <m/>
    <m/>
    <s v="Strongly agree"/>
    <m/>
    <m/>
    <s v="Strongly agree"/>
    <m/>
    <m/>
    <s v="25-34 years old"/>
    <m/>
    <m/>
    <s v="Master’s degree"/>
    <m/>
    <m/>
    <s v="Other"/>
    <m/>
    <m/>
    <s v="e-commerse"/>
    <m/>
    <m/>
    <s v="Other"/>
    <m/>
    <m/>
    <m/>
    <m/>
    <m/>
    <n v="91"/>
  </r>
  <r>
    <n v="95"/>
    <d v="2020-04-10T18:15:52"/>
    <d v="2020-04-10T18:19:10"/>
    <s v="anonymous"/>
    <m/>
    <m/>
    <m/>
    <m/>
    <s v="Yes"/>
    <m/>
    <m/>
    <s v="No"/>
    <m/>
    <m/>
    <m/>
    <m/>
    <m/>
    <s v="Desktop;"/>
    <m/>
    <m/>
    <s v="No"/>
    <m/>
    <m/>
    <s v="Corporate assets"/>
    <m/>
    <m/>
    <s v="Yes, fully"/>
    <m/>
    <m/>
    <s v="Password protection;Two-factor authentication;Automatic screen lock;Hard disk encryption;Antivirus software installed;"/>
    <m/>
    <m/>
    <s v="Using VPN "/>
    <m/>
    <m/>
    <m/>
    <m/>
    <m/>
    <s v="No"/>
    <m/>
    <m/>
    <m/>
    <m/>
    <m/>
    <s v="Yes"/>
    <m/>
    <m/>
    <x v="3"/>
    <m/>
    <m/>
    <s v="None;"/>
    <m/>
    <m/>
    <m/>
    <m/>
    <m/>
    <m/>
    <m/>
    <s v="Undecided"/>
    <m/>
    <m/>
    <s v="Strongly agree"/>
    <m/>
    <m/>
    <s v="Agree"/>
    <m/>
    <m/>
    <s v="Strongly agree"/>
    <m/>
    <m/>
    <s v="Strongly agree"/>
    <m/>
    <m/>
    <s v="Strongly agree"/>
    <m/>
    <m/>
    <s v="Strongly agree"/>
    <m/>
    <m/>
    <s v="25-34 years old"/>
    <m/>
    <m/>
    <s v="Master’s degree"/>
    <m/>
    <m/>
    <s v="Other"/>
    <m/>
    <m/>
    <s v="e-commerse"/>
    <m/>
    <m/>
    <s v="Other"/>
    <m/>
    <m/>
    <m/>
    <m/>
    <m/>
    <n v="91"/>
  </r>
  <r>
    <n v="95"/>
    <d v="2020-04-10T18:15:52"/>
    <d v="2020-04-10T18:19:10"/>
    <s v="anonymous"/>
    <m/>
    <m/>
    <m/>
    <m/>
    <s v="Yes"/>
    <m/>
    <m/>
    <s v="No"/>
    <m/>
    <m/>
    <m/>
    <m/>
    <m/>
    <s v="Desktop;"/>
    <m/>
    <m/>
    <s v="No"/>
    <m/>
    <m/>
    <s v="Corporate assets"/>
    <m/>
    <m/>
    <s v="Yes, fully"/>
    <m/>
    <m/>
    <s v="Password protection;Two-factor authentication;Automatic screen lock;Hard disk encryption;Antivirus software installed;"/>
    <m/>
    <m/>
    <s v="Using VPN "/>
    <m/>
    <m/>
    <m/>
    <m/>
    <m/>
    <s v="No"/>
    <m/>
    <m/>
    <m/>
    <m/>
    <m/>
    <s v="Yes"/>
    <m/>
    <m/>
    <x v="10"/>
    <m/>
    <m/>
    <s v="None;"/>
    <m/>
    <m/>
    <m/>
    <m/>
    <m/>
    <m/>
    <m/>
    <s v="Undecided"/>
    <m/>
    <m/>
    <s v="Strongly agree"/>
    <m/>
    <m/>
    <s v="Agree"/>
    <m/>
    <m/>
    <s v="Strongly agree"/>
    <m/>
    <m/>
    <s v="Strongly agree"/>
    <m/>
    <m/>
    <s v="Strongly agree"/>
    <m/>
    <m/>
    <s v="Strongly agree"/>
    <m/>
    <m/>
    <s v="25-34 years old"/>
    <m/>
    <m/>
    <s v="Master’s degree"/>
    <m/>
    <m/>
    <s v="Other"/>
    <m/>
    <m/>
    <s v="e-commerse"/>
    <m/>
    <m/>
    <s v="Other"/>
    <m/>
    <m/>
    <m/>
    <m/>
    <m/>
    <n v="91"/>
  </r>
  <r>
    <n v="95"/>
    <d v="2020-04-10T18:15:52"/>
    <d v="2020-04-10T18:19:10"/>
    <s v="anonymous"/>
    <m/>
    <m/>
    <m/>
    <m/>
    <s v="Yes"/>
    <m/>
    <m/>
    <s v="No"/>
    <m/>
    <m/>
    <m/>
    <m/>
    <m/>
    <s v="Desktop;"/>
    <m/>
    <m/>
    <s v="No"/>
    <m/>
    <m/>
    <s v="Corporate assets"/>
    <m/>
    <m/>
    <s v="Yes, fully"/>
    <m/>
    <m/>
    <s v="Password protection;Two-factor authentication;Automatic screen lock;Hard disk encryption;Antivirus software installed;"/>
    <m/>
    <m/>
    <s v="Using VPN "/>
    <m/>
    <m/>
    <m/>
    <m/>
    <m/>
    <s v="No"/>
    <m/>
    <m/>
    <m/>
    <m/>
    <m/>
    <s v="Yes"/>
    <m/>
    <m/>
    <x v="4"/>
    <m/>
    <m/>
    <s v="None;"/>
    <m/>
    <m/>
    <m/>
    <m/>
    <m/>
    <m/>
    <m/>
    <s v="Undecided"/>
    <m/>
    <m/>
    <s v="Strongly agree"/>
    <m/>
    <m/>
    <s v="Agree"/>
    <m/>
    <m/>
    <s v="Strongly agree"/>
    <m/>
    <m/>
    <s v="Strongly agree"/>
    <m/>
    <m/>
    <s v="Strongly agree"/>
    <m/>
    <m/>
    <s v="Strongly agree"/>
    <m/>
    <m/>
    <s v="25-34 years old"/>
    <m/>
    <m/>
    <s v="Master’s degree"/>
    <m/>
    <m/>
    <s v="Other"/>
    <m/>
    <m/>
    <s v="e-commerse"/>
    <m/>
    <m/>
    <s v="Other"/>
    <m/>
    <m/>
    <m/>
    <m/>
    <m/>
    <n v="91"/>
  </r>
  <r>
    <n v="96"/>
    <d v="2020-04-10T18:16:35"/>
    <d v="2020-04-10T18:19:15"/>
    <s v="anonymous"/>
    <m/>
    <m/>
    <m/>
    <m/>
    <s v="Yes"/>
    <m/>
    <m/>
    <s v="Yes"/>
    <m/>
    <m/>
    <m/>
    <m/>
    <m/>
    <s v="Laptop;"/>
    <m/>
    <m/>
    <s v="Yes"/>
    <m/>
    <m/>
    <s v="Corporate assets"/>
    <m/>
    <m/>
    <s v="Yes, fully"/>
    <m/>
    <m/>
    <s v="Password protection;Automatic screen lock;Hard disk encryption;"/>
    <m/>
    <m/>
    <s v="Using VPN "/>
    <m/>
    <m/>
    <m/>
    <m/>
    <m/>
    <s v="No"/>
    <m/>
    <m/>
    <m/>
    <m/>
    <m/>
    <s v="Yes"/>
    <m/>
    <m/>
    <x v="3"/>
    <m/>
    <m/>
    <s v="None;"/>
    <m/>
    <m/>
    <m/>
    <m/>
    <m/>
    <m/>
    <m/>
    <s v="Undecided"/>
    <m/>
    <m/>
    <s v="Disagree"/>
    <m/>
    <m/>
    <s v="Disagree"/>
    <m/>
    <m/>
    <s v="Agree"/>
    <m/>
    <m/>
    <s v="Agree"/>
    <m/>
    <m/>
    <s v="Agree"/>
    <m/>
    <m/>
    <s v="Agree"/>
    <m/>
    <m/>
    <s v="25-34 years old"/>
    <m/>
    <m/>
    <s v="Bachelor’s degree"/>
    <m/>
    <m/>
    <s v="IT (Information Technology)"/>
    <m/>
    <m/>
    <m/>
    <m/>
    <m/>
    <s v="IT professional"/>
    <m/>
    <m/>
    <m/>
    <m/>
    <m/>
    <n v="92"/>
  </r>
  <r>
    <n v="96"/>
    <d v="2020-04-10T18:16:35"/>
    <d v="2020-04-10T18:19:15"/>
    <s v="anonymous"/>
    <m/>
    <m/>
    <m/>
    <m/>
    <s v="Yes"/>
    <m/>
    <m/>
    <s v="Yes"/>
    <m/>
    <m/>
    <m/>
    <m/>
    <m/>
    <s v="Laptop;"/>
    <m/>
    <m/>
    <s v="Yes"/>
    <m/>
    <m/>
    <s v="Corporate assets"/>
    <m/>
    <m/>
    <s v="Yes, fully"/>
    <m/>
    <m/>
    <s v="Password protection;Automatic screen lock;Hard disk encryption;"/>
    <m/>
    <m/>
    <s v="Using VPN "/>
    <m/>
    <m/>
    <m/>
    <m/>
    <m/>
    <s v="No"/>
    <m/>
    <m/>
    <m/>
    <m/>
    <m/>
    <s v="Yes"/>
    <m/>
    <m/>
    <x v="10"/>
    <m/>
    <m/>
    <s v="None;"/>
    <m/>
    <m/>
    <m/>
    <m/>
    <m/>
    <m/>
    <m/>
    <s v="Undecided"/>
    <m/>
    <m/>
    <s v="Disagree"/>
    <m/>
    <m/>
    <s v="Disagree"/>
    <m/>
    <m/>
    <s v="Agree"/>
    <m/>
    <m/>
    <s v="Agree"/>
    <m/>
    <m/>
    <s v="Agree"/>
    <m/>
    <m/>
    <s v="Agree"/>
    <m/>
    <m/>
    <s v="25-34 years old"/>
    <m/>
    <m/>
    <s v="Bachelor’s degree"/>
    <m/>
    <m/>
    <s v="IT (Information Technology)"/>
    <m/>
    <m/>
    <m/>
    <m/>
    <m/>
    <s v="IT professional"/>
    <m/>
    <m/>
    <m/>
    <m/>
    <m/>
    <n v="92"/>
  </r>
  <r>
    <n v="96"/>
    <d v="2020-04-10T18:16:35"/>
    <d v="2020-04-10T18:19:15"/>
    <s v="anonymous"/>
    <m/>
    <m/>
    <m/>
    <m/>
    <s v="Yes"/>
    <m/>
    <m/>
    <s v="Yes"/>
    <m/>
    <m/>
    <m/>
    <m/>
    <m/>
    <s v="Laptop;"/>
    <m/>
    <m/>
    <s v="Yes"/>
    <m/>
    <m/>
    <s v="Corporate assets"/>
    <m/>
    <m/>
    <s v="Yes, fully"/>
    <m/>
    <m/>
    <s v="Password protection;Automatic screen lock;Hard disk encryption;"/>
    <m/>
    <m/>
    <s v="Using VPN "/>
    <m/>
    <m/>
    <m/>
    <m/>
    <m/>
    <s v="No"/>
    <m/>
    <m/>
    <m/>
    <m/>
    <m/>
    <s v="Yes"/>
    <m/>
    <m/>
    <x v="4"/>
    <m/>
    <m/>
    <s v="None;"/>
    <m/>
    <m/>
    <m/>
    <m/>
    <m/>
    <m/>
    <m/>
    <s v="Undecided"/>
    <m/>
    <m/>
    <s v="Disagree"/>
    <m/>
    <m/>
    <s v="Disagree"/>
    <m/>
    <m/>
    <s v="Agree"/>
    <m/>
    <m/>
    <s v="Agree"/>
    <m/>
    <m/>
    <s v="Agree"/>
    <m/>
    <m/>
    <s v="Agree"/>
    <m/>
    <m/>
    <s v="25-34 years old"/>
    <m/>
    <m/>
    <s v="Bachelor’s degree"/>
    <m/>
    <m/>
    <s v="IT (Information Technology)"/>
    <m/>
    <m/>
    <m/>
    <m/>
    <m/>
    <s v="IT professional"/>
    <m/>
    <m/>
    <m/>
    <m/>
    <m/>
    <n v="92"/>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x v="6"/>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n v="93"/>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x v="7"/>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n v="93"/>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x v="8"/>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n v="93"/>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x v="9"/>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n v="93"/>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x v="3"/>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n v="93"/>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x v="10"/>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n v="93"/>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x v="4"/>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n v="93"/>
  </r>
  <r>
    <n v="98"/>
    <d v="2020-04-10T18:20:00"/>
    <d v="2020-04-10T18:25:22"/>
    <s v="anonymous"/>
    <m/>
    <m/>
    <m/>
    <m/>
    <s v="Yes"/>
    <m/>
    <m/>
    <s v="Yes"/>
    <m/>
    <m/>
    <m/>
    <m/>
    <m/>
    <s v="Laptop;"/>
    <m/>
    <m/>
    <s v="No"/>
    <m/>
    <m/>
    <s v="Corporate assets"/>
    <m/>
    <m/>
    <s v="Yes, partly"/>
    <m/>
    <m/>
    <s v="Password protection;Antivirus software installed;"/>
    <m/>
    <m/>
    <s v="Using VPN "/>
    <m/>
    <m/>
    <m/>
    <m/>
    <m/>
    <s v="No"/>
    <m/>
    <m/>
    <m/>
    <m/>
    <m/>
    <s v="Yes"/>
    <m/>
    <m/>
    <x v="6"/>
    <m/>
    <m/>
    <s v="None;"/>
    <m/>
    <m/>
    <m/>
    <m/>
    <m/>
    <m/>
    <m/>
    <s v="Undecided"/>
    <m/>
    <m/>
    <s v="Undecided"/>
    <m/>
    <m/>
    <s v="Agree"/>
    <m/>
    <m/>
    <s v="Strongly agree"/>
    <m/>
    <m/>
    <s v="Strongly agree"/>
    <m/>
    <m/>
    <s v="Strongly agree"/>
    <m/>
    <m/>
    <s v="Strongly agree"/>
    <m/>
    <m/>
    <s v="25-34 years old"/>
    <m/>
    <m/>
    <s v="Bachelor’s degree"/>
    <m/>
    <m/>
    <s v="IT (Information Technology)"/>
    <m/>
    <m/>
    <m/>
    <m/>
    <m/>
    <s v="Other"/>
    <m/>
    <m/>
    <m/>
    <m/>
    <m/>
    <n v="94"/>
  </r>
  <r>
    <n v="98"/>
    <d v="2020-04-10T18:20:00"/>
    <d v="2020-04-10T18:25:22"/>
    <s v="anonymous"/>
    <m/>
    <m/>
    <m/>
    <m/>
    <s v="Yes"/>
    <m/>
    <m/>
    <s v="Yes"/>
    <m/>
    <m/>
    <m/>
    <m/>
    <m/>
    <s v="Laptop;"/>
    <m/>
    <m/>
    <s v="No"/>
    <m/>
    <m/>
    <s v="Corporate assets"/>
    <m/>
    <m/>
    <s v="Yes, partly"/>
    <m/>
    <m/>
    <s v="Password protection;Antivirus software installed;"/>
    <m/>
    <m/>
    <s v="Using VPN "/>
    <m/>
    <m/>
    <m/>
    <m/>
    <m/>
    <s v="No"/>
    <m/>
    <m/>
    <m/>
    <m/>
    <m/>
    <s v="Yes"/>
    <m/>
    <m/>
    <x v="8"/>
    <m/>
    <m/>
    <s v="None;"/>
    <m/>
    <m/>
    <m/>
    <m/>
    <m/>
    <m/>
    <m/>
    <s v="Undecided"/>
    <m/>
    <m/>
    <s v="Undecided"/>
    <m/>
    <m/>
    <s v="Agree"/>
    <m/>
    <m/>
    <s v="Strongly agree"/>
    <m/>
    <m/>
    <s v="Strongly agree"/>
    <m/>
    <m/>
    <s v="Strongly agree"/>
    <m/>
    <m/>
    <s v="Strongly agree"/>
    <m/>
    <m/>
    <s v="25-34 years old"/>
    <m/>
    <m/>
    <s v="Bachelor’s degree"/>
    <m/>
    <m/>
    <s v="IT (Information Technology)"/>
    <m/>
    <m/>
    <m/>
    <m/>
    <m/>
    <s v="Other"/>
    <m/>
    <m/>
    <m/>
    <m/>
    <m/>
    <n v="94"/>
  </r>
  <r>
    <n v="98"/>
    <d v="2020-04-10T18:20:00"/>
    <d v="2020-04-10T18:25:22"/>
    <s v="anonymous"/>
    <m/>
    <m/>
    <m/>
    <m/>
    <s v="Yes"/>
    <m/>
    <m/>
    <s v="Yes"/>
    <m/>
    <m/>
    <m/>
    <m/>
    <m/>
    <s v="Laptop;"/>
    <m/>
    <m/>
    <s v="No"/>
    <m/>
    <m/>
    <s v="Corporate assets"/>
    <m/>
    <m/>
    <s v="Yes, partly"/>
    <m/>
    <m/>
    <s v="Password protection;Antivirus software installed;"/>
    <m/>
    <m/>
    <s v="Using VPN "/>
    <m/>
    <m/>
    <m/>
    <m/>
    <m/>
    <s v="No"/>
    <m/>
    <m/>
    <m/>
    <m/>
    <m/>
    <s v="Yes"/>
    <m/>
    <m/>
    <x v="3"/>
    <m/>
    <m/>
    <s v="None;"/>
    <m/>
    <m/>
    <m/>
    <m/>
    <m/>
    <m/>
    <m/>
    <s v="Undecided"/>
    <m/>
    <m/>
    <s v="Undecided"/>
    <m/>
    <m/>
    <s v="Agree"/>
    <m/>
    <m/>
    <s v="Strongly agree"/>
    <m/>
    <m/>
    <s v="Strongly agree"/>
    <m/>
    <m/>
    <s v="Strongly agree"/>
    <m/>
    <m/>
    <s v="Strongly agree"/>
    <m/>
    <m/>
    <s v="25-34 years old"/>
    <m/>
    <m/>
    <s v="Bachelor’s degree"/>
    <m/>
    <m/>
    <s v="IT (Information Technology)"/>
    <m/>
    <m/>
    <m/>
    <m/>
    <m/>
    <s v="Other"/>
    <m/>
    <m/>
    <m/>
    <m/>
    <m/>
    <n v="94"/>
  </r>
  <r>
    <n v="98"/>
    <d v="2020-04-10T18:20:00"/>
    <d v="2020-04-10T18:25:22"/>
    <s v="anonymous"/>
    <m/>
    <m/>
    <m/>
    <m/>
    <s v="Yes"/>
    <m/>
    <m/>
    <s v="Yes"/>
    <m/>
    <m/>
    <m/>
    <m/>
    <m/>
    <s v="Laptop;"/>
    <m/>
    <m/>
    <s v="No"/>
    <m/>
    <m/>
    <s v="Corporate assets"/>
    <m/>
    <m/>
    <s v="Yes, partly"/>
    <m/>
    <m/>
    <s v="Password protection;Antivirus software installed;"/>
    <m/>
    <m/>
    <s v="Using VPN "/>
    <m/>
    <m/>
    <m/>
    <m/>
    <m/>
    <s v="No"/>
    <m/>
    <m/>
    <m/>
    <m/>
    <m/>
    <s v="Yes"/>
    <m/>
    <m/>
    <x v="4"/>
    <m/>
    <m/>
    <s v="None;"/>
    <m/>
    <m/>
    <m/>
    <m/>
    <m/>
    <m/>
    <m/>
    <s v="Undecided"/>
    <m/>
    <m/>
    <s v="Undecided"/>
    <m/>
    <m/>
    <s v="Agree"/>
    <m/>
    <m/>
    <s v="Strongly agree"/>
    <m/>
    <m/>
    <s v="Strongly agree"/>
    <m/>
    <m/>
    <s v="Strongly agree"/>
    <m/>
    <m/>
    <s v="Strongly agree"/>
    <m/>
    <m/>
    <s v="25-34 years old"/>
    <m/>
    <m/>
    <s v="Bachelor’s degree"/>
    <m/>
    <m/>
    <s v="IT (Information Technology)"/>
    <m/>
    <m/>
    <m/>
    <m/>
    <m/>
    <s v="Other"/>
    <m/>
    <m/>
    <m/>
    <m/>
    <m/>
    <n v="94"/>
  </r>
  <r>
    <n v="99"/>
    <d v="2020-04-10T18:21:34"/>
    <d v="2020-04-10T18:27:04"/>
    <s v="anonymous"/>
    <m/>
    <m/>
    <m/>
    <m/>
    <s v="Yes"/>
    <m/>
    <m/>
    <s v="Yes"/>
    <m/>
    <m/>
    <s v="- avoid leave unlock your pc_x000a_- be careful with weird emails asked you personal details_x000a_- don't photoshoot, screenshot, print company's files and if you print something then destroy it"/>
    <m/>
    <m/>
    <s v="Laptop;"/>
    <m/>
    <m/>
    <s v="No"/>
    <m/>
    <m/>
    <s v="Corporate assets"/>
    <m/>
    <m/>
    <s v="Yes, fully"/>
    <m/>
    <m/>
    <s v="Password protection;"/>
    <m/>
    <m/>
    <s v="Using VPN "/>
    <m/>
    <m/>
    <m/>
    <m/>
    <m/>
    <s v="No"/>
    <m/>
    <m/>
    <m/>
    <m/>
    <m/>
    <s v="Yes"/>
    <m/>
    <m/>
    <x v="6"/>
    <m/>
    <m/>
    <s v="None;"/>
    <m/>
    <m/>
    <m/>
    <m/>
    <m/>
    <m/>
    <m/>
    <s v="Undecided"/>
    <m/>
    <m/>
    <s v="Agree"/>
    <m/>
    <m/>
    <s v="Agree"/>
    <m/>
    <m/>
    <s v="Strongly agree"/>
    <m/>
    <m/>
    <s v="Strongly agree"/>
    <m/>
    <m/>
    <s v="Strongly agree"/>
    <m/>
    <m/>
    <s v="Strongly agree"/>
    <m/>
    <m/>
    <s v="25-34 years old"/>
    <m/>
    <m/>
    <s v="Master’s degree"/>
    <m/>
    <m/>
    <s v="Other"/>
    <m/>
    <m/>
    <s v="E-commerce"/>
    <m/>
    <m/>
    <s v="Manager"/>
    <m/>
    <m/>
    <m/>
    <m/>
    <m/>
    <n v="95"/>
  </r>
  <r>
    <n v="99"/>
    <d v="2020-04-10T18:21:34"/>
    <d v="2020-04-10T18:27:04"/>
    <s v="anonymous"/>
    <m/>
    <m/>
    <m/>
    <m/>
    <s v="Yes"/>
    <m/>
    <m/>
    <s v="Yes"/>
    <m/>
    <m/>
    <s v="- avoid leave unlock your pc_x000a_- be careful with weird emails asked you personal details_x000a_- don't photoshoot, screenshot, print company's files and if you print something then destroy it"/>
    <m/>
    <m/>
    <s v="Laptop;"/>
    <m/>
    <m/>
    <s v="No"/>
    <m/>
    <m/>
    <s v="Corporate assets"/>
    <m/>
    <m/>
    <s v="Yes, fully"/>
    <m/>
    <m/>
    <s v="Password protection;"/>
    <m/>
    <m/>
    <s v="Using VPN "/>
    <m/>
    <m/>
    <m/>
    <m/>
    <m/>
    <s v="No"/>
    <m/>
    <m/>
    <m/>
    <m/>
    <m/>
    <s v="Yes"/>
    <m/>
    <m/>
    <x v="8"/>
    <m/>
    <m/>
    <s v="None;"/>
    <m/>
    <m/>
    <m/>
    <m/>
    <m/>
    <m/>
    <m/>
    <s v="Undecided"/>
    <m/>
    <m/>
    <s v="Agree"/>
    <m/>
    <m/>
    <s v="Agree"/>
    <m/>
    <m/>
    <s v="Strongly agree"/>
    <m/>
    <m/>
    <s v="Strongly agree"/>
    <m/>
    <m/>
    <s v="Strongly agree"/>
    <m/>
    <m/>
    <s v="Strongly agree"/>
    <m/>
    <m/>
    <s v="25-34 years old"/>
    <m/>
    <m/>
    <s v="Master’s degree"/>
    <m/>
    <m/>
    <s v="Other"/>
    <m/>
    <m/>
    <s v="E-commerce"/>
    <m/>
    <m/>
    <s v="Manager"/>
    <m/>
    <m/>
    <m/>
    <m/>
    <m/>
    <n v="95"/>
  </r>
  <r>
    <n v="99"/>
    <d v="2020-04-10T18:21:34"/>
    <d v="2020-04-10T18:27:04"/>
    <s v="anonymous"/>
    <m/>
    <m/>
    <m/>
    <m/>
    <s v="Yes"/>
    <m/>
    <m/>
    <s v="Yes"/>
    <m/>
    <m/>
    <s v="- avoid leave unlock your pc_x000a_- be careful with weird emails asked you personal details_x000a_- don't photoshoot, screenshot, print company's files and if you print something then destroy it"/>
    <m/>
    <m/>
    <s v="Laptop;"/>
    <m/>
    <m/>
    <s v="No"/>
    <m/>
    <m/>
    <s v="Corporate assets"/>
    <m/>
    <m/>
    <s v="Yes, fully"/>
    <m/>
    <m/>
    <s v="Password protection;"/>
    <m/>
    <m/>
    <s v="Using VPN "/>
    <m/>
    <m/>
    <m/>
    <m/>
    <m/>
    <s v="No"/>
    <m/>
    <m/>
    <m/>
    <m/>
    <m/>
    <s v="Yes"/>
    <m/>
    <m/>
    <x v="9"/>
    <m/>
    <m/>
    <s v="None;"/>
    <m/>
    <m/>
    <m/>
    <m/>
    <m/>
    <m/>
    <m/>
    <s v="Undecided"/>
    <m/>
    <m/>
    <s v="Agree"/>
    <m/>
    <m/>
    <s v="Agree"/>
    <m/>
    <m/>
    <s v="Strongly agree"/>
    <m/>
    <m/>
    <s v="Strongly agree"/>
    <m/>
    <m/>
    <s v="Strongly agree"/>
    <m/>
    <m/>
    <s v="Strongly agree"/>
    <m/>
    <m/>
    <s v="25-34 years old"/>
    <m/>
    <m/>
    <s v="Master’s degree"/>
    <m/>
    <m/>
    <s v="Other"/>
    <m/>
    <m/>
    <s v="E-commerce"/>
    <m/>
    <m/>
    <s v="Manager"/>
    <m/>
    <m/>
    <m/>
    <m/>
    <m/>
    <n v="95"/>
  </r>
  <r>
    <n v="99"/>
    <d v="2020-04-10T18:21:34"/>
    <d v="2020-04-10T18:27:04"/>
    <s v="anonymous"/>
    <m/>
    <m/>
    <m/>
    <m/>
    <s v="Yes"/>
    <m/>
    <m/>
    <s v="Yes"/>
    <m/>
    <m/>
    <s v="- avoid leave unlock your pc_x000a_- be careful with weird emails asked you personal details_x000a_- don't photoshoot, screenshot, print company's files and if you print something then destroy it"/>
    <m/>
    <m/>
    <s v="Laptop;"/>
    <m/>
    <m/>
    <s v="No"/>
    <m/>
    <m/>
    <s v="Corporate assets"/>
    <m/>
    <m/>
    <s v="Yes, fully"/>
    <m/>
    <m/>
    <s v="Password protection;"/>
    <m/>
    <m/>
    <s v="Using VPN "/>
    <m/>
    <m/>
    <m/>
    <m/>
    <m/>
    <s v="No"/>
    <m/>
    <m/>
    <m/>
    <m/>
    <m/>
    <s v="Yes"/>
    <m/>
    <m/>
    <x v="3"/>
    <m/>
    <m/>
    <s v="None;"/>
    <m/>
    <m/>
    <m/>
    <m/>
    <m/>
    <m/>
    <m/>
    <s v="Undecided"/>
    <m/>
    <m/>
    <s v="Agree"/>
    <m/>
    <m/>
    <s v="Agree"/>
    <m/>
    <m/>
    <s v="Strongly agree"/>
    <m/>
    <m/>
    <s v="Strongly agree"/>
    <m/>
    <m/>
    <s v="Strongly agree"/>
    <m/>
    <m/>
    <s v="Strongly agree"/>
    <m/>
    <m/>
    <s v="25-34 years old"/>
    <m/>
    <m/>
    <s v="Master’s degree"/>
    <m/>
    <m/>
    <s v="Other"/>
    <m/>
    <m/>
    <s v="E-commerce"/>
    <m/>
    <m/>
    <s v="Manager"/>
    <m/>
    <m/>
    <m/>
    <m/>
    <m/>
    <n v="95"/>
  </r>
  <r>
    <n v="99"/>
    <d v="2020-04-10T18:21:34"/>
    <d v="2020-04-10T18:27:04"/>
    <s v="anonymous"/>
    <m/>
    <m/>
    <m/>
    <m/>
    <s v="Yes"/>
    <m/>
    <m/>
    <s v="Yes"/>
    <m/>
    <m/>
    <s v="- avoid leave unlock your pc_x000a_- be careful with weird emails asked you personal details_x000a_- don't photoshoot, screenshot, print company's files and if you print something then destroy it"/>
    <m/>
    <m/>
    <s v="Laptop;"/>
    <m/>
    <m/>
    <s v="No"/>
    <m/>
    <m/>
    <s v="Corporate assets"/>
    <m/>
    <m/>
    <s v="Yes, fully"/>
    <m/>
    <m/>
    <s v="Password protection;"/>
    <m/>
    <m/>
    <s v="Using VPN "/>
    <m/>
    <m/>
    <m/>
    <m/>
    <m/>
    <s v="No"/>
    <m/>
    <m/>
    <m/>
    <m/>
    <m/>
    <s v="Yes"/>
    <m/>
    <m/>
    <x v="10"/>
    <m/>
    <m/>
    <s v="None;"/>
    <m/>
    <m/>
    <m/>
    <m/>
    <m/>
    <m/>
    <m/>
    <s v="Undecided"/>
    <m/>
    <m/>
    <s v="Agree"/>
    <m/>
    <m/>
    <s v="Agree"/>
    <m/>
    <m/>
    <s v="Strongly agree"/>
    <m/>
    <m/>
    <s v="Strongly agree"/>
    <m/>
    <m/>
    <s v="Strongly agree"/>
    <m/>
    <m/>
    <s v="Strongly agree"/>
    <m/>
    <m/>
    <s v="25-34 years old"/>
    <m/>
    <m/>
    <s v="Master’s degree"/>
    <m/>
    <m/>
    <s v="Other"/>
    <m/>
    <m/>
    <s v="E-commerce"/>
    <m/>
    <m/>
    <s v="Manager"/>
    <m/>
    <m/>
    <m/>
    <m/>
    <m/>
    <n v="95"/>
  </r>
  <r>
    <n v="99"/>
    <d v="2020-04-10T18:21:34"/>
    <d v="2020-04-10T18:27:04"/>
    <s v="anonymous"/>
    <m/>
    <m/>
    <m/>
    <m/>
    <s v="Yes"/>
    <m/>
    <m/>
    <s v="Yes"/>
    <m/>
    <m/>
    <s v="- avoid leave unlock your pc_x000a_- be careful with weird emails asked you personal details_x000a_- don't photoshoot, screenshot, print company's files and if you print something then destroy it"/>
    <m/>
    <m/>
    <s v="Laptop;"/>
    <m/>
    <m/>
    <s v="No"/>
    <m/>
    <m/>
    <s v="Corporate assets"/>
    <m/>
    <m/>
    <s v="Yes, fully"/>
    <m/>
    <m/>
    <s v="Password protection;"/>
    <m/>
    <m/>
    <s v="Using VPN "/>
    <m/>
    <m/>
    <m/>
    <m/>
    <m/>
    <s v="No"/>
    <m/>
    <m/>
    <m/>
    <m/>
    <m/>
    <s v="Yes"/>
    <m/>
    <m/>
    <x v="4"/>
    <m/>
    <m/>
    <s v="None;"/>
    <m/>
    <m/>
    <m/>
    <m/>
    <m/>
    <m/>
    <m/>
    <s v="Undecided"/>
    <m/>
    <m/>
    <s v="Agree"/>
    <m/>
    <m/>
    <s v="Agree"/>
    <m/>
    <m/>
    <s v="Strongly agree"/>
    <m/>
    <m/>
    <s v="Strongly agree"/>
    <m/>
    <m/>
    <s v="Strongly agree"/>
    <m/>
    <m/>
    <s v="Strongly agree"/>
    <m/>
    <m/>
    <s v="25-34 years old"/>
    <m/>
    <m/>
    <s v="Master’s degree"/>
    <m/>
    <m/>
    <s v="Other"/>
    <m/>
    <m/>
    <s v="E-commerce"/>
    <m/>
    <m/>
    <s v="Manager"/>
    <m/>
    <m/>
    <m/>
    <m/>
    <m/>
    <n v="95"/>
  </r>
  <r>
    <n v="100"/>
    <d v="2020-04-10T18:32:29"/>
    <d v="2020-04-10T18:36:11"/>
    <s v="anonymous"/>
    <m/>
    <m/>
    <m/>
    <m/>
    <s v="Yes"/>
    <m/>
    <m/>
    <s v="Yes"/>
    <m/>
    <m/>
    <s v="- vpn_x000a_- updated software_x000a_- lock unattended machine"/>
    <m/>
    <m/>
    <s v="Desktop;Laptop;"/>
    <m/>
    <m/>
    <s v="No"/>
    <m/>
    <m/>
    <s v="Corporate assets"/>
    <m/>
    <m/>
    <s v="No"/>
    <m/>
    <m/>
    <s v="Password protection;Hard disk encryption;"/>
    <m/>
    <m/>
    <s v="Using VPN "/>
    <m/>
    <m/>
    <m/>
    <m/>
    <m/>
    <s v="No"/>
    <m/>
    <m/>
    <m/>
    <m/>
    <m/>
    <s v="No"/>
    <m/>
    <m/>
    <x v="5"/>
    <m/>
    <m/>
    <s v="None;"/>
    <m/>
    <m/>
    <m/>
    <m/>
    <m/>
    <m/>
    <m/>
    <s v="Disagree"/>
    <m/>
    <m/>
    <s v="Disagree"/>
    <m/>
    <m/>
    <s v="Undecided"/>
    <m/>
    <m/>
    <s v="Strongly agree"/>
    <m/>
    <m/>
    <s v="Strongly agree"/>
    <m/>
    <m/>
    <s v="Strongly agree"/>
    <m/>
    <m/>
    <s v="Strongly agree"/>
    <m/>
    <m/>
    <s v="35-44 years old"/>
    <m/>
    <m/>
    <s v="Doctorate degree"/>
    <m/>
    <m/>
    <s v="Other"/>
    <m/>
    <m/>
    <s v="Ecommerce"/>
    <m/>
    <m/>
    <s v="Other"/>
    <m/>
    <m/>
    <m/>
    <m/>
    <m/>
    <n v="96"/>
  </r>
  <r>
    <n v="101"/>
    <d v="2020-04-10T18:43:52"/>
    <d v="2020-04-10T18:46:37"/>
    <s v="anonymous"/>
    <m/>
    <m/>
    <m/>
    <m/>
    <s v="Yes"/>
    <m/>
    <m/>
    <s v="No"/>
    <m/>
    <m/>
    <m/>
    <m/>
    <m/>
    <s v="Laptop;"/>
    <m/>
    <m/>
    <s v="No"/>
    <m/>
    <m/>
    <s v="Corporate assets"/>
    <m/>
    <m/>
    <s v="Yes, partly"/>
    <m/>
    <m/>
    <s v="Password protection;Hard disk encryption;"/>
    <m/>
    <m/>
    <s v="Using VPN "/>
    <m/>
    <m/>
    <m/>
    <m/>
    <m/>
    <s v="No"/>
    <m/>
    <m/>
    <m/>
    <m/>
    <m/>
    <s v="Yes"/>
    <m/>
    <m/>
    <x v="6"/>
    <m/>
    <m/>
    <s v="None;"/>
    <m/>
    <m/>
    <m/>
    <m/>
    <m/>
    <m/>
    <m/>
    <s v="Strongly agree"/>
    <m/>
    <m/>
    <s v="Strongly agree"/>
    <m/>
    <m/>
    <s v="Agree"/>
    <m/>
    <m/>
    <s v="Strongly agree"/>
    <m/>
    <m/>
    <s v="Strongly agree"/>
    <m/>
    <m/>
    <s v="Undecided"/>
    <m/>
    <m/>
    <s v="Strongly agree"/>
    <m/>
    <m/>
    <s v="25-34 years old"/>
    <m/>
    <m/>
    <s v="Master’s degree"/>
    <m/>
    <m/>
    <s v="Other"/>
    <m/>
    <m/>
    <s v="E-commerce"/>
    <m/>
    <m/>
    <s v="Other"/>
    <m/>
    <m/>
    <m/>
    <m/>
    <m/>
    <n v="97"/>
  </r>
  <r>
    <n v="101"/>
    <d v="2020-04-10T18:43:52"/>
    <d v="2020-04-10T18:46:37"/>
    <s v="anonymous"/>
    <m/>
    <m/>
    <m/>
    <m/>
    <s v="Yes"/>
    <m/>
    <m/>
    <s v="No"/>
    <m/>
    <m/>
    <m/>
    <m/>
    <m/>
    <s v="Laptop;"/>
    <m/>
    <m/>
    <s v="No"/>
    <m/>
    <m/>
    <s v="Corporate assets"/>
    <m/>
    <m/>
    <s v="Yes, partly"/>
    <m/>
    <m/>
    <s v="Password protection;Hard disk encryption;"/>
    <m/>
    <m/>
    <s v="Using VPN "/>
    <m/>
    <m/>
    <m/>
    <m/>
    <m/>
    <s v="No"/>
    <m/>
    <m/>
    <m/>
    <m/>
    <m/>
    <s v="Yes"/>
    <m/>
    <m/>
    <x v="7"/>
    <m/>
    <m/>
    <s v="None;"/>
    <m/>
    <m/>
    <m/>
    <m/>
    <m/>
    <m/>
    <m/>
    <s v="Strongly agree"/>
    <m/>
    <m/>
    <s v="Strongly agree"/>
    <m/>
    <m/>
    <s v="Agree"/>
    <m/>
    <m/>
    <s v="Strongly agree"/>
    <m/>
    <m/>
    <s v="Strongly agree"/>
    <m/>
    <m/>
    <s v="Undecided"/>
    <m/>
    <m/>
    <s v="Strongly agree"/>
    <m/>
    <m/>
    <s v="25-34 years old"/>
    <m/>
    <m/>
    <s v="Master’s degree"/>
    <m/>
    <m/>
    <s v="Other"/>
    <m/>
    <m/>
    <s v="E-commerce"/>
    <m/>
    <m/>
    <s v="Other"/>
    <m/>
    <m/>
    <m/>
    <m/>
    <m/>
    <n v="97"/>
  </r>
  <r>
    <n v="101"/>
    <d v="2020-04-10T18:43:52"/>
    <d v="2020-04-10T18:46:37"/>
    <s v="anonymous"/>
    <m/>
    <m/>
    <m/>
    <m/>
    <s v="Yes"/>
    <m/>
    <m/>
    <s v="No"/>
    <m/>
    <m/>
    <m/>
    <m/>
    <m/>
    <s v="Laptop;"/>
    <m/>
    <m/>
    <s v="No"/>
    <m/>
    <m/>
    <s v="Corporate assets"/>
    <m/>
    <m/>
    <s v="Yes, partly"/>
    <m/>
    <m/>
    <s v="Password protection;Hard disk encryption;"/>
    <m/>
    <m/>
    <s v="Using VPN "/>
    <m/>
    <m/>
    <m/>
    <m/>
    <m/>
    <s v="No"/>
    <m/>
    <m/>
    <m/>
    <m/>
    <m/>
    <s v="Yes"/>
    <m/>
    <m/>
    <x v="8"/>
    <m/>
    <m/>
    <s v="None;"/>
    <m/>
    <m/>
    <m/>
    <m/>
    <m/>
    <m/>
    <m/>
    <s v="Strongly agree"/>
    <m/>
    <m/>
    <s v="Strongly agree"/>
    <m/>
    <m/>
    <s v="Agree"/>
    <m/>
    <m/>
    <s v="Strongly agree"/>
    <m/>
    <m/>
    <s v="Strongly agree"/>
    <m/>
    <m/>
    <s v="Undecided"/>
    <m/>
    <m/>
    <s v="Strongly agree"/>
    <m/>
    <m/>
    <s v="25-34 years old"/>
    <m/>
    <m/>
    <s v="Master’s degree"/>
    <m/>
    <m/>
    <s v="Other"/>
    <m/>
    <m/>
    <s v="E-commerce"/>
    <m/>
    <m/>
    <s v="Other"/>
    <m/>
    <m/>
    <m/>
    <m/>
    <m/>
    <n v="97"/>
  </r>
  <r>
    <n v="101"/>
    <d v="2020-04-10T18:43:52"/>
    <d v="2020-04-10T18:46:37"/>
    <s v="anonymous"/>
    <m/>
    <m/>
    <m/>
    <m/>
    <s v="Yes"/>
    <m/>
    <m/>
    <s v="No"/>
    <m/>
    <m/>
    <m/>
    <m/>
    <m/>
    <s v="Laptop;"/>
    <m/>
    <m/>
    <s v="No"/>
    <m/>
    <m/>
    <s v="Corporate assets"/>
    <m/>
    <m/>
    <s v="Yes, partly"/>
    <m/>
    <m/>
    <s v="Password protection;Hard disk encryption;"/>
    <m/>
    <m/>
    <s v="Using VPN "/>
    <m/>
    <m/>
    <m/>
    <m/>
    <m/>
    <s v="No"/>
    <m/>
    <m/>
    <m/>
    <m/>
    <m/>
    <s v="Yes"/>
    <m/>
    <m/>
    <x v="9"/>
    <m/>
    <m/>
    <s v="None;"/>
    <m/>
    <m/>
    <m/>
    <m/>
    <m/>
    <m/>
    <m/>
    <s v="Strongly agree"/>
    <m/>
    <m/>
    <s v="Strongly agree"/>
    <m/>
    <m/>
    <s v="Agree"/>
    <m/>
    <m/>
    <s v="Strongly agree"/>
    <m/>
    <m/>
    <s v="Strongly agree"/>
    <m/>
    <m/>
    <s v="Undecided"/>
    <m/>
    <m/>
    <s v="Strongly agree"/>
    <m/>
    <m/>
    <s v="25-34 years old"/>
    <m/>
    <m/>
    <s v="Master’s degree"/>
    <m/>
    <m/>
    <s v="Other"/>
    <m/>
    <m/>
    <s v="E-commerce"/>
    <m/>
    <m/>
    <s v="Other"/>
    <m/>
    <m/>
    <m/>
    <m/>
    <m/>
    <n v="97"/>
  </r>
  <r>
    <n v="101"/>
    <d v="2020-04-10T18:43:52"/>
    <d v="2020-04-10T18:46:37"/>
    <s v="anonymous"/>
    <m/>
    <m/>
    <m/>
    <m/>
    <s v="Yes"/>
    <m/>
    <m/>
    <s v="No"/>
    <m/>
    <m/>
    <m/>
    <m/>
    <m/>
    <s v="Laptop;"/>
    <m/>
    <m/>
    <s v="No"/>
    <m/>
    <m/>
    <s v="Corporate assets"/>
    <m/>
    <m/>
    <s v="Yes, partly"/>
    <m/>
    <m/>
    <s v="Password protection;Hard disk encryption;"/>
    <m/>
    <m/>
    <s v="Using VPN "/>
    <m/>
    <m/>
    <m/>
    <m/>
    <m/>
    <s v="No"/>
    <m/>
    <m/>
    <m/>
    <m/>
    <m/>
    <s v="Yes"/>
    <m/>
    <m/>
    <x v="3"/>
    <m/>
    <m/>
    <s v="None;"/>
    <m/>
    <m/>
    <m/>
    <m/>
    <m/>
    <m/>
    <m/>
    <s v="Strongly agree"/>
    <m/>
    <m/>
    <s v="Strongly agree"/>
    <m/>
    <m/>
    <s v="Agree"/>
    <m/>
    <m/>
    <s v="Strongly agree"/>
    <m/>
    <m/>
    <s v="Strongly agree"/>
    <m/>
    <m/>
    <s v="Undecided"/>
    <m/>
    <m/>
    <s v="Strongly agree"/>
    <m/>
    <m/>
    <s v="25-34 years old"/>
    <m/>
    <m/>
    <s v="Master’s degree"/>
    <m/>
    <m/>
    <s v="Other"/>
    <m/>
    <m/>
    <s v="E-commerce"/>
    <m/>
    <m/>
    <s v="Other"/>
    <m/>
    <m/>
    <m/>
    <m/>
    <m/>
    <n v="97"/>
  </r>
  <r>
    <n v="101"/>
    <d v="2020-04-10T18:43:52"/>
    <d v="2020-04-10T18:46:37"/>
    <s v="anonymous"/>
    <m/>
    <m/>
    <m/>
    <m/>
    <s v="Yes"/>
    <m/>
    <m/>
    <s v="No"/>
    <m/>
    <m/>
    <m/>
    <m/>
    <m/>
    <s v="Laptop;"/>
    <m/>
    <m/>
    <s v="No"/>
    <m/>
    <m/>
    <s v="Corporate assets"/>
    <m/>
    <m/>
    <s v="Yes, partly"/>
    <m/>
    <m/>
    <s v="Password protection;Hard disk encryption;"/>
    <m/>
    <m/>
    <s v="Using VPN "/>
    <m/>
    <m/>
    <m/>
    <m/>
    <m/>
    <s v="No"/>
    <m/>
    <m/>
    <m/>
    <m/>
    <m/>
    <s v="Yes"/>
    <m/>
    <m/>
    <x v="10"/>
    <m/>
    <m/>
    <s v="None;"/>
    <m/>
    <m/>
    <m/>
    <m/>
    <m/>
    <m/>
    <m/>
    <s v="Strongly agree"/>
    <m/>
    <m/>
    <s v="Strongly agree"/>
    <m/>
    <m/>
    <s v="Agree"/>
    <m/>
    <m/>
    <s v="Strongly agree"/>
    <m/>
    <m/>
    <s v="Strongly agree"/>
    <m/>
    <m/>
    <s v="Undecided"/>
    <m/>
    <m/>
    <s v="Strongly agree"/>
    <m/>
    <m/>
    <s v="25-34 years old"/>
    <m/>
    <m/>
    <s v="Master’s degree"/>
    <m/>
    <m/>
    <s v="Other"/>
    <m/>
    <m/>
    <s v="E-commerce"/>
    <m/>
    <m/>
    <s v="Other"/>
    <m/>
    <m/>
    <m/>
    <m/>
    <m/>
    <n v="97"/>
  </r>
  <r>
    <n v="101"/>
    <d v="2020-04-10T18:43:52"/>
    <d v="2020-04-10T18:46:37"/>
    <s v="anonymous"/>
    <m/>
    <m/>
    <m/>
    <m/>
    <s v="Yes"/>
    <m/>
    <m/>
    <s v="No"/>
    <m/>
    <m/>
    <m/>
    <m/>
    <m/>
    <s v="Laptop;"/>
    <m/>
    <m/>
    <s v="No"/>
    <m/>
    <m/>
    <s v="Corporate assets"/>
    <m/>
    <m/>
    <s v="Yes, partly"/>
    <m/>
    <m/>
    <s v="Password protection;Hard disk encryption;"/>
    <m/>
    <m/>
    <s v="Using VPN "/>
    <m/>
    <m/>
    <m/>
    <m/>
    <m/>
    <s v="No"/>
    <m/>
    <m/>
    <m/>
    <m/>
    <m/>
    <s v="Yes"/>
    <m/>
    <m/>
    <x v="4"/>
    <m/>
    <m/>
    <s v="None;"/>
    <m/>
    <m/>
    <m/>
    <m/>
    <m/>
    <m/>
    <m/>
    <s v="Strongly agree"/>
    <m/>
    <m/>
    <s v="Strongly agree"/>
    <m/>
    <m/>
    <s v="Agree"/>
    <m/>
    <m/>
    <s v="Strongly agree"/>
    <m/>
    <m/>
    <s v="Strongly agree"/>
    <m/>
    <m/>
    <s v="Undecided"/>
    <m/>
    <m/>
    <s v="Strongly agree"/>
    <m/>
    <m/>
    <s v="25-34 years old"/>
    <m/>
    <m/>
    <s v="Master’s degree"/>
    <m/>
    <m/>
    <s v="Other"/>
    <m/>
    <m/>
    <s v="E-commerce"/>
    <m/>
    <m/>
    <s v="Other"/>
    <m/>
    <m/>
    <m/>
    <m/>
    <m/>
    <n v="97"/>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x v="6"/>
    <m/>
    <m/>
    <s v="None;"/>
    <m/>
    <m/>
    <m/>
    <m/>
    <m/>
    <m/>
    <m/>
    <s v="Disagree"/>
    <m/>
    <m/>
    <s v="Disagree"/>
    <m/>
    <m/>
    <s v="Undecided"/>
    <m/>
    <m/>
    <s v="Strongly agree"/>
    <m/>
    <m/>
    <s v="Agree"/>
    <m/>
    <m/>
    <s v="Agree"/>
    <m/>
    <m/>
    <s v="Strongly agree"/>
    <m/>
    <m/>
    <s v="25-34 years old"/>
    <m/>
    <m/>
    <s v="Master’s degree"/>
    <m/>
    <m/>
    <s v="IT (Information Technology)"/>
    <m/>
    <m/>
    <m/>
    <m/>
    <m/>
    <s v="IT professional"/>
    <m/>
    <m/>
    <m/>
    <m/>
    <m/>
    <n v="98"/>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x v="7"/>
    <m/>
    <m/>
    <s v="None;"/>
    <m/>
    <m/>
    <m/>
    <m/>
    <m/>
    <m/>
    <m/>
    <s v="Disagree"/>
    <m/>
    <m/>
    <s v="Disagree"/>
    <m/>
    <m/>
    <s v="Undecided"/>
    <m/>
    <m/>
    <s v="Strongly agree"/>
    <m/>
    <m/>
    <s v="Agree"/>
    <m/>
    <m/>
    <s v="Agree"/>
    <m/>
    <m/>
    <s v="Strongly agree"/>
    <m/>
    <m/>
    <s v="25-34 years old"/>
    <m/>
    <m/>
    <s v="Master’s degree"/>
    <m/>
    <m/>
    <s v="IT (Information Technology)"/>
    <m/>
    <m/>
    <m/>
    <m/>
    <m/>
    <s v="IT professional"/>
    <m/>
    <m/>
    <m/>
    <m/>
    <m/>
    <n v="98"/>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x v="8"/>
    <m/>
    <m/>
    <s v="None;"/>
    <m/>
    <m/>
    <m/>
    <m/>
    <m/>
    <m/>
    <m/>
    <s v="Disagree"/>
    <m/>
    <m/>
    <s v="Disagree"/>
    <m/>
    <m/>
    <s v="Undecided"/>
    <m/>
    <m/>
    <s v="Strongly agree"/>
    <m/>
    <m/>
    <s v="Agree"/>
    <m/>
    <m/>
    <s v="Agree"/>
    <m/>
    <m/>
    <s v="Strongly agree"/>
    <m/>
    <m/>
    <s v="25-34 years old"/>
    <m/>
    <m/>
    <s v="Master’s degree"/>
    <m/>
    <m/>
    <s v="IT (Information Technology)"/>
    <m/>
    <m/>
    <m/>
    <m/>
    <m/>
    <s v="IT professional"/>
    <m/>
    <m/>
    <m/>
    <m/>
    <m/>
    <n v="98"/>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x v="9"/>
    <m/>
    <m/>
    <s v="None;"/>
    <m/>
    <m/>
    <m/>
    <m/>
    <m/>
    <m/>
    <m/>
    <s v="Disagree"/>
    <m/>
    <m/>
    <s v="Disagree"/>
    <m/>
    <m/>
    <s v="Undecided"/>
    <m/>
    <m/>
    <s v="Strongly agree"/>
    <m/>
    <m/>
    <s v="Agree"/>
    <m/>
    <m/>
    <s v="Agree"/>
    <m/>
    <m/>
    <s v="Strongly agree"/>
    <m/>
    <m/>
    <s v="25-34 years old"/>
    <m/>
    <m/>
    <s v="Master’s degree"/>
    <m/>
    <m/>
    <s v="IT (Information Technology)"/>
    <m/>
    <m/>
    <m/>
    <m/>
    <m/>
    <s v="IT professional"/>
    <m/>
    <m/>
    <m/>
    <m/>
    <m/>
    <n v="98"/>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x v="3"/>
    <m/>
    <m/>
    <s v="None;"/>
    <m/>
    <m/>
    <m/>
    <m/>
    <m/>
    <m/>
    <m/>
    <s v="Disagree"/>
    <m/>
    <m/>
    <s v="Disagree"/>
    <m/>
    <m/>
    <s v="Undecided"/>
    <m/>
    <m/>
    <s v="Strongly agree"/>
    <m/>
    <m/>
    <s v="Agree"/>
    <m/>
    <m/>
    <s v="Agree"/>
    <m/>
    <m/>
    <s v="Strongly agree"/>
    <m/>
    <m/>
    <s v="25-34 years old"/>
    <m/>
    <m/>
    <s v="Master’s degree"/>
    <m/>
    <m/>
    <s v="IT (Information Technology)"/>
    <m/>
    <m/>
    <m/>
    <m/>
    <m/>
    <s v="IT professional"/>
    <m/>
    <m/>
    <m/>
    <m/>
    <m/>
    <n v="98"/>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x v="10"/>
    <m/>
    <m/>
    <s v="None;"/>
    <m/>
    <m/>
    <m/>
    <m/>
    <m/>
    <m/>
    <m/>
    <s v="Disagree"/>
    <m/>
    <m/>
    <s v="Disagree"/>
    <m/>
    <m/>
    <s v="Undecided"/>
    <m/>
    <m/>
    <s v="Strongly agree"/>
    <m/>
    <m/>
    <s v="Agree"/>
    <m/>
    <m/>
    <s v="Agree"/>
    <m/>
    <m/>
    <s v="Strongly agree"/>
    <m/>
    <m/>
    <s v="25-34 years old"/>
    <m/>
    <m/>
    <s v="Master’s degree"/>
    <m/>
    <m/>
    <s v="IT (Information Technology)"/>
    <m/>
    <m/>
    <m/>
    <m/>
    <m/>
    <s v="IT professional"/>
    <m/>
    <m/>
    <m/>
    <m/>
    <m/>
    <n v="98"/>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x v="4"/>
    <m/>
    <m/>
    <s v="None;"/>
    <m/>
    <m/>
    <m/>
    <m/>
    <m/>
    <m/>
    <m/>
    <s v="Disagree"/>
    <m/>
    <m/>
    <s v="Disagree"/>
    <m/>
    <m/>
    <s v="Undecided"/>
    <m/>
    <m/>
    <s v="Strongly agree"/>
    <m/>
    <m/>
    <s v="Agree"/>
    <m/>
    <m/>
    <s v="Agree"/>
    <m/>
    <m/>
    <s v="Strongly agree"/>
    <m/>
    <m/>
    <s v="25-34 years old"/>
    <m/>
    <m/>
    <s v="Master’s degree"/>
    <m/>
    <m/>
    <s v="IT (Information Technology)"/>
    <m/>
    <m/>
    <m/>
    <m/>
    <m/>
    <s v="IT professional"/>
    <m/>
    <m/>
    <m/>
    <m/>
    <m/>
    <n v="98"/>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x v="6"/>
    <m/>
    <m/>
    <s v="None;"/>
    <m/>
    <m/>
    <m/>
    <m/>
    <m/>
    <m/>
    <m/>
    <s v="Undecided"/>
    <m/>
    <m/>
    <s v="Undecided"/>
    <m/>
    <m/>
    <s v="Agree"/>
    <m/>
    <m/>
    <s v="Strongly agree"/>
    <m/>
    <m/>
    <s v="Strongly agree"/>
    <m/>
    <m/>
    <s v="Strongly agree"/>
    <m/>
    <m/>
    <s v="Strongly agree"/>
    <m/>
    <m/>
    <s v="25-34 years old"/>
    <m/>
    <m/>
    <s v="Bachelor’s degree"/>
    <m/>
    <m/>
    <s v="IT (Information Technology)"/>
    <m/>
    <m/>
    <m/>
    <m/>
    <m/>
    <s v="IT professional"/>
    <m/>
    <m/>
    <m/>
    <m/>
    <m/>
    <n v="99"/>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x v="7"/>
    <m/>
    <m/>
    <s v="None;"/>
    <m/>
    <m/>
    <m/>
    <m/>
    <m/>
    <m/>
    <m/>
    <s v="Undecided"/>
    <m/>
    <m/>
    <s v="Undecided"/>
    <m/>
    <m/>
    <s v="Agree"/>
    <m/>
    <m/>
    <s v="Strongly agree"/>
    <m/>
    <m/>
    <s v="Strongly agree"/>
    <m/>
    <m/>
    <s v="Strongly agree"/>
    <m/>
    <m/>
    <s v="Strongly agree"/>
    <m/>
    <m/>
    <s v="25-34 years old"/>
    <m/>
    <m/>
    <s v="Bachelor’s degree"/>
    <m/>
    <m/>
    <s v="IT (Information Technology)"/>
    <m/>
    <m/>
    <m/>
    <m/>
    <m/>
    <s v="IT professional"/>
    <m/>
    <m/>
    <m/>
    <m/>
    <m/>
    <n v="99"/>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x v="8"/>
    <m/>
    <m/>
    <s v="None;"/>
    <m/>
    <m/>
    <m/>
    <m/>
    <m/>
    <m/>
    <m/>
    <s v="Undecided"/>
    <m/>
    <m/>
    <s v="Undecided"/>
    <m/>
    <m/>
    <s v="Agree"/>
    <m/>
    <m/>
    <s v="Strongly agree"/>
    <m/>
    <m/>
    <s v="Strongly agree"/>
    <m/>
    <m/>
    <s v="Strongly agree"/>
    <m/>
    <m/>
    <s v="Strongly agree"/>
    <m/>
    <m/>
    <s v="25-34 years old"/>
    <m/>
    <m/>
    <s v="Bachelor’s degree"/>
    <m/>
    <m/>
    <s v="IT (Information Technology)"/>
    <m/>
    <m/>
    <m/>
    <m/>
    <m/>
    <s v="IT professional"/>
    <m/>
    <m/>
    <m/>
    <m/>
    <m/>
    <n v="99"/>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x v="9"/>
    <m/>
    <m/>
    <s v="None;"/>
    <m/>
    <m/>
    <m/>
    <m/>
    <m/>
    <m/>
    <m/>
    <s v="Undecided"/>
    <m/>
    <m/>
    <s v="Undecided"/>
    <m/>
    <m/>
    <s v="Agree"/>
    <m/>
    <m/>
    <s v="Strongly agree"/>
    <m/>
    <m/>
    <s v="Strongly agree"/>
    <m/>
    <m/>
    <s v="Strongly agree"/>
    <m/>
    <m/>
    <s v="Strongly agree"/>
    <m/>
    <m/>
    <s v="25-34 years old"/>
    <m/>
    <m/>
    <s v="Bachelor’s degree"/>
    <m/>
    <m/>
    <s v="IT (Information Technology)"/>
    <m/>
    <m/>
    <m/>
    <m/>
    <m/>
    <s v="IT professional"/>
    <m/>
    <m/>
    <m/>
    <m/>
    <m/>
    <n v="99"/>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x v="3"/>
    <m/>
    <m/>
    <s v="None;"/>
    <m/>
    <m/>
    <m/>
    <m/>
    <m/>
    <m/>
    <m/>
    <s v="Undecided"/>
    <m/>
    <m/>
    <s v="Undecided"/>
    <m/>
    <m/>
    <s v="Agree"/>
    <m/>
    <m/>
    <s v="Strongly agree"/>
    <m/>
    <m/>
    <s v="Strongly agree"/>
    <m/>
    <m/>
    <s v="Strongly agree"/>
    <m/>
    <m/>
    <s v="Strongly agree"/>
    <m/>
    <m/>
    <s v="25-34 years old"/>
    <m/>
    <m/>
    <s v="Bachelor’s degree"/>
    <m/>
    <m/>
    <s v="IT (Information Technology)"/>
    <m/>
    <m/>
    <m/>
    <m/>
    <m/>
    <s v="IT professional"/>
    <m/>
    <m/>
    <m/>
    <m/>
    <m/>
    <n v="99"/>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x v="10"/>
    <m/>
    <m/>
    <s v="None;"/>
    <m/>
    <m/>
    <m/>
    <m/>
    <m/>
    <m/>
    <m/>
    <s v="Undecided"/>
    <m/>
    <m/>
    <s v="Undecided"/>
    <m/>
    <m/>
    <s v="Agree"/>
    <m/>
    <m/>
    <s v="Strongly agree"/>
    <m/>
    <m/>
    <s v="Strongly agree"/>
    <m/>
    <m/>
    <s v="Strongly agree"/>
    <m/>
    <m/>
    <s v="Strongly agree"/>
    <m/>
    <m/>
    <s v="25-34 years old"/>
    <m/>
    <m/>
    <s v="Bachelor’s degree"/>
    <m/>
    <m/>
    <s v="IT (Information Technology)"/>
    <m/>
    <m/>
    <m/>
    <m/>
    <m/>
    <s v="IT professional"/>
    <m/>
    <m/>
    <m/>
    <m/>
    <m/>
    <n v="99"/>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x v="4"/>
    <m/>
    <m/>
    <s v="None;"/>
    <m/>
    <m/>
    <m/>
    <m/>
    <m/>
    <m/>
    <m/>
    <s v="Undecided"/>
    <m/>
    <m/>
    <s v="Undecided"/>
    <m/>
    <m/>
    <s v="Agree"/>
    <m/>
    <m/>
    <s v="Strongly agree"/>
    <m/>
    <m/>
    <s v="Strongly agree"/>
    <m/>
    <m/>
    <s v="Strongly agree"/>
    <m/>
    <m/>
    <s v="Strongly agree"/>
    <m/>
    <m/>
    <s v="25-34 years old"/>
    <m/>
    <m/>
    <s v="Bachelor’s degree"/>
    <m/>
    <m/>
    <s v="IT (Information Technology)"/>
    <m/>
    <m/>
    <m/>
    <m/>
    <m/>
    <s v="IT professional"/>
    <m/>
    <m/>
    <m/>
    <m/>
    <m/>
    <n v="99"/>
  </r>
  <r>
    <n v="104"/>
    <d v="2020-04-10T18:59:52"/>
    <d v="2020-04-10T19:07:51"/>
    <s v="anonymous"/>
    <m/>
    <m/>
    <m/>
    <m/>
    <s v="Yes"/>
    <m/>
    <m/>
    <s v="Yes"/>
    <m/>
    <m/>
    <s v="Lock device, use VPN, look out for phising"/>
    <m/>
    <m/>
    <s v="Laptop;"/>
    <m/>
    <m/>
    <s v="No"/>
    <m/>
    <m/>
    <s v="Corporate assets"/>
    <m/>
    <m/>
    <s v="Yes, partly"/>
    <m/>
    <m/>
    <s v="Password protection;Two-factor authentication;Automatic screen lock;Hard disk encryption;"/>
    <m/>
    <m/>
    <s v="Using VPN "/>
    <m/>
    <m/>
    <m/>
    <m/>
    <m/>
    <s v="No"/>
    <m/>
    <m/>
    <m/>
    <m/>
    <m/>
    <s v="Yes"/>
    <m/>
    <m/>
    <x v="6"/>
    <m/>
    <m/>
    <s v="None;"/>
    <m/>
    <m/>
    <m/>
    <m/>
    <m/>
    <m/>
    <m/>
    <s v="Undecided"/>
    <m/>
    <m/>
    <s v="Agree"/>
    <m/>
    <m/>
    <s v="Agree"/>
    <m/>
    <m/>
    <s v="Strongly agree"/>
    <m/>
    <m/>
    <s v="Agree"/>
    <m/>
    <m/>
    <s v="Strongly agree"/>
    <m/>
    <m/>
    <s v="Strongly agree"/>
    <m/>
    <m/>
    <s v="35-44 years old"/>
    <m/>
    <m/>
    <s v="Master’s degree"/>
    <m/>
    <m/>
    <s v="IT (Information Technology)"/>
    <m/>
    <m/>
    <m/>
    <m/>
    <m/>
    <s v="IT professional"/>
    <m/>
    <m/>
    <m/>
    <m/>
    <m/>
    <n v="100"/>
  </r>
  <r>
    <n v="104"/>
    <d v="2020-04-10T18:59:52"/>
    <d v="2020-04-10T19:07:51"/>
    <s v="anonymous"/>
    <m/>
    <m/>
    <m/>
    <m/>
    <s v="Yes"/>
    <m/>
    <m/>
    <s v="Yes"/>
    <m/>
    <m/>
    <s v="Lock device, use VPN, look out for phising"/>
    <m/>
    <m/>
    <s v="Laptop;"/>
    <m/>
    <m/>
    <s v="No"/>
    <m/>
    <m/>
    <s v="Corporate assets"/>
    <m/>
    <m/>
    <s v="Yes, partly"/>
    <m/>
    <m/>
    <s v="Password protection;Two-factor authentication;Automatic screen lock;Hard disk encryption;"/>
    <m/>
    <m/>
    <s v="Using VPN "/>
    <m/>
    <m/>
    <m/>
    <m/>
    <m/>
    <s v="No"/>
    <m/>
    <m/>
    <m/>
    <m/>
    <m/>
    <s v="Yes"/>
    <m/>
    <m/>
    <x v="7"/>
    <m/>
    <m/>
    <s v="None;"/>
    <m/>
    <m/>
    <m/>
    <m/>
    <m/>
    <m/>
    <m/>
    <s v="Undecided"/>
    <m/>
    <m/>
    <s v="Agree"/>
    <m/>
    <m/>
    <s v="Agree"/>
    <m/>
    <m/>
    <s v="Strongly agree"/>
    <m/>
    <m/>
    <s v="Agree"/>
    <m/>
    <m/>
    <s v="Strongly agree"/>
    <m/>
    <m/>
    <s v="Strongly agree"/>
    <m/>
    <m/>
    <s v="35-44 years old"/>
    <m/>
    <m/>
    <s v="Master’s degree"/>
    <m/>
    <m/>
    <s v="IT (Information Technology)"/>
    <m/>
    <m/>
    <m/>
    <m/>
    <m/>
    <s v="IT professional"/>
    <m/>
    <m/>
    <m/>
    <m/>
    <m/>
    <n v="100"/>
  </r>
  <r>
    <n v="104"/>
    <d v="2020-04-10T18:59:52"/>
    <d v="2020-04-10T19:07:51"/>
    <s v="anonymous"/>
    <m/>
    <m/>
    <m/>
    <m/>
    <s v="Yes"/>
    <m/>
    <m/>
    <s v="Yes"/>
    <m/>
    <m/>
    <s v="Lock device, use VPN, look out for phising"/>
    <m/>
    <m/>
    <s v="Laptop;"/>
    <m/>
    <m/>
    <s v="No"/>
    <m/>
    <m/>
    <s v="Corporate assets"/>
    <m/>
    <m/>
    <s v="Yes, partly"/>
    <m/>
    <m/>
    <s v="Password protection;Two-factor authentication;Automatic screen lock;Hard disk encryption;"/>
    <m/>
    <m/>
    <s v="Using VPN "/>
    <m/>
    <m/>
    <m/>
    <m/>
    <m/>
    <s v="No"/>
    <m/>
    <m/>
    <m/>
    <m/>
    <m/>
    <s v="Yes"/>
    <m/>
    <m/>
    <x v="3"/>
    <m/>
    <m/>
    <s v="None;"/>
    <m/>
    <m/>
    <m/>
    <m/>
    <m/>
    <m/>
    <m/>
    <s v="Undecided"/>
    <m/>
    <m/>
    <s v="Agree"/>
    <m/>
    <m/>
    <s v="Agree"/>
    <m/>
    <m/>
    <s v="Strongly agree"/>
    <m/>
    <m/>
    <s v="Agree"/>
    <m/>
    <m/>
    <s v="Strongly agree"/>
    <m/>
    <m/>
    <s v="Strongly agree"/>
    <m/>
    <m/>
    <s v="35-44 years old"/>
    <m/>
    <m/>
    <s v="Master’s degree"/>
    <m/>
    <m/>
    <s v="IT (Information Technology)"/>
    <m/>
    <m/>
    <m/>
    <m/>
    <m/>
    <s v="IT professional"/>
    <m/>
    <m/>
    <m/>
    <m/>
    <m/>
    <n v="100"/>
  </r>
  <r>
    <n v="104"/>
    <d v="2020-04-10T18:59:52"/>
    <d v="2020-04-10T19:07:51"/>
    <s v="anonymous"/>
    <m/>
    <m/>
    <m/>
    <m/>
    <s v="Yes"/>
    <m/>
    <m/>
    <s v="Yes"/>
    <m/>
    <m/>
    <s v="Lock device, use VPN, look out for phising"/>
    <m/>
    <m/>
    <s v="Laptop;"/>
    <m/>
    <m/>
    <s v="No"/>
    <m/>
    <m/>
    <s v="Corporate assets"/>
    <m/>
    <m/>
    <s v="Yes, partly"/>
    <m/>
    <m/>
    <s v="Password protection;Two-factor authentication;Automatic screen lock;Hard disk encryption;"/>
    <m/>
    <m/>
    <s v="Using VPN "/>
    <m/>
    <m/>
    <m/>
    <m/>
    <m/>
    <s v="No"/>
    <m/>
    <m/>
    <m/>
    <m/>
    <m/>
    <s v="Yes"/>
    <m/>
    <m/>
    <x v="10"/>
    <m/>
    <m/>
    <s v="None;"/>
    <m/>
    <m/>
    <m/>
    <m/>
    <m/>
    <m/>
    <m/>
    <s v="Undecided"/>
    <m/>
    <m/>
    <s v="Agree"/>
    <m/>
    <m/>
    <s v="Agree"/>
    <m/>
    <m/>
    <s v="Strongly agree"/>
    <m/>
    <m/>
    <s v="Agree"/>
    <m/>
    <m/>
    <s v="Strongly agree"/>
    <m/>
    <m/>
    <s v="Strongly agree"/>
    <m/>
    <m/>
    <s v="35-44 years old"/>
    <m/>
    <m/>
    <s v="Master’s degree"/>
    <m/>
    <m/>
    <s v="IT (Information Technology)"/>
    <m/>
    <m/>
    <m/>
    <m/>
    <m/>
    <s v="IT professional"/>
    <m/>
    <m/>
    <m/>
    <m/>
    <m/>
    <n v="100"/>
  </r>
  <r>
    <n v="104"/>
    <d v="2020-04-10T18:59:52"/>
    <d v="2020-04-10T19:07:51"/>
    <s v="anonymous"/>
    <m/>
    <m/>
    <m/>
    <m/>
    <s v="Yes"/>
    <m/>
    <m/>
    <s v="Yes"/>
    <m/>
    <m/>
    <s v="Lock device, use VPN, look out for phising"/>
    <m/>
    <m/>
    <s v="Laptop;"/>
    <m/>
    <m/>
    <s v="No"/>
    <m/>
    <m/>
    <s v="Corporate assets"/>
    <m/>
    <m/>
    <s v="Yes, partly"/>
    <m/>
    <m/>
    <s v="Password protection;Two-factor authentication;Automatic screen lock;Hard disk encryption;"/>
    <m/>
    <m/>
    <s v="Using VPN "/>
    <m/>
    <m/>
    <m/>
    <m/>
    <m/>
    <s v="No"/>
    <m/>
    <m/>
    <m/>
    <m/>
    <m/>
    <s v="Yes"/>
    <m/>
    <m/>
    <x v="4"/>
    <m/>
    <m/>
    <s v="None;"/>
    <m/>
    <m/>
    <m/>
    <m/>
    <m/>
    <m/>
    <m/>
    <s v="Undecided"/>
    <m/>
    <m/>
    <s v="Agree"/>
    <m/>
    <m/>
    <s v="Agree"/>
    <m/>
    <m/>
    <s v="Strongly agree"/>
    <m/>
    <m/>
    <s v="Agree"/>
    <m/>
    <m/>
    <s v="Strongly agree"/>
    <m/>
    <m/>
    <s v="Strongly agree"/>
    <m/>
    <m/>
    <s v="35-44 years old"/>
    <m/>
    <m/>
    <s v="Master’s degree"/>
    <m/>
    <m/>
    <s v="IT (Information Technology)"/>
    <m/>
    <m/>
    <m/>
    <m/>
    <m/>
    <s v="IT professional"/>
    <m/>
    <m/>
    <m/>
    <m/>
    <m/>
    <n v="100"/>
  </r>
  <r>
    <n v="105"/>
    <d v="2020-04-10T19:05:37"/>
    <d v="2020-04-10T19:10:56"/>
    <s v="anonymous"/>
    <m/>
    <m/>
    <m/>
    <m/>
    <s v="Yes"/>
    <m/>
    <m/>
    <s v="Yes"/>
    <m/>
    <m/>
    <s v="Limited access to my computer by others._x000a_Locking._x000a_Caution with internet access over company VPN"/>
    <m/>
    <m/>
    <s v="Laptop;"/>
    <m/>
    <m/>
    <s v="No"/>
    <m/>
    <m/>
    <s v="Corporate assets"/>
    <m/>
    <m/>
    <s v="No"/>
    <m/>
    <m/>
    <s v="Password protection;Hard disk encryption;"/>
    <m/>
    <m/>
    <s v="Using VPN "/>
    <m/>
    <m/>
    <m/>
    <m/>
    <m/>
    <s v="No"/>
    <m/>
    <m/>
    <m/>
    <m/>
    <m/>
    <s v="Yes"/>
    <m/>
    <m/>
    <x v="6"/>
    <m/>
    <m/>
    <s v="None;"/>
    <m/>
    <m/>
    <m/>
    <m/>
    <m/>
    <m/>
    <m/>
    <s v="Undecided"/>
    <m/>
    <m/>
    <s v="Undecided"/>
    <m/>
    <m/>
    <s v="Strongly agree"/>
    <m/>
    <m/>
    <s v="Strongly agree"/>
    <m/>
    <m/>
    <s v="Strongly agree"/>
    <m/>
    <m/>
    <s v="Strongly agree"/>
    <m/>
    <m/>
    <s v="Strongly agree"/>
    <m/>
    <m/>
    <s v="35-44 years old"/>
    <m/>
    <m/>
    <s v="Master’s degree"/>
    <m/>
    <m/>
    <s v="IT (Information Technology)"/>
    <m/>
    <m/>
    <m/>
    <m/>
    <m/>
    <s v="Manager"/>
    <m/>
    <m/>
    <m/>
    <m/>
    <m/>
    <n v="101"/>
  </r>
  <r>
    <n v="105"/>
    <d v="2020-04-10T19:05:37"/>
    <d v="2020-04-10T19:10:56"/>
    <s v="anonymous"/>
    <m/>
    <m/>
    <m/>
    <m/>
    <s v="Yes"/>
    <m/>
    <m/>
    <s v="Yes"/>
    <m/>
    <m/>
    <s v="Limited access to my computer by others._x000a_Locking._x000a_Caution with internet access over company VPN"/>
    <m/>
    <m/>
    <s v="Laptop;"/>
    <m/>
    <m/>
    <s v="No"/>
    <m/>
    <m/>
    <s v="Corporate assets"/>
    <m/>
    <m/>
    <s v="No"/>
    <m/>
    <m/>
    <s v="Password protection;Hard disk encryption;"/>
    <m/>
    <m/>
    <s v="Using VPN "/>
    <m/>
    <m/>
    <m/>
    <m/>
    <m/>
    <s v="No"/>
    <m/>
    <m/>
    <m/>
    <m/>
    <m/>
    <s v="Yes"/>
    <m/>
    <m/>
    <x v="7"/>
    <m/>
    <m/>
    <s v="None;"/>
    <m/>
    <m/>
    <m/>
    <m/>
    <m/>
    <m/>
    <m/>
    <s v="Undecided"/>
    <m/>
    <m/>
    <s v="Undecided"/>
    <m/>
    <m/>
    <s v="Strongly agree"/>
    <m/>
    <m/>
    <s v="Strongly agree"/>
    <m/>
    <m/>
    <s v="Strongly agree"/>
    <m/>
    <m/>
    <s v="Strongly agree"/>
    <m/>
    <m/>
    <s v="Strongly agree"/>
    <m/>
    <m/>
    <s v="35-44 years old"/>
    <m/>
    <m/>
    <s v="Master’s degree"/>
    <m/>
    <m/>
    <s v="IT (Information Technology)"/>
    <m/>
    <m/>
    <m/>
    <m/>
    <m/>
    <s v="Manager"/>
    <m/>
    <m/>
    <m/>
    <m/>
    <m/>
    <n v="101"/>
  </r>
  <r>
    <n v="105"/>
    <d v="2020-04-10T19:05:37"/>
    <d v="2020-04-10T19:10:56"/>
    <s v="anonymous"/>
    <m/>
    <m/>
    <m/>
    <m/>
    <s v="Yes"/>
    <m/>
    <m/>
    <s v="Yes"/>
    <m/>
    <m/>
    <s v="Limited access to my computer by others._x000a_Locking._x000a_Caution with internet access over company VPN"/>
    <m/>
    <m/>
    <s v="Laptop;"/>
    <m/>
    <m/>
    <s v="No"/>
    <m/>
    <m/>
    <s v="Corporate assets"/>
    <m/>
    <m/>
    <s v="No"/>
    <m/>
    <m/>
    <s v="Password protection;Hard disk encryption;"/>
    <m/>
    <m/>
    <s v="Using VPN "/>
    <m/>
    <m/>
    <m/>
    <m/>
    <m/>
    <s v="No"/>
    <m/>
    <m/>
    <m/>
    <m/>
    <m/>
    <s v="Yes"/>
    <m/>
    <m/>
    <x v="8"/>
    <m/>
    <m/>
    <s v="None;"/>
    <m/>
    <m/>
    <m/>
    <m/>
    <m/>
    <m/>
    <m/>
    <s v="Undecided"/>
    <m/>
    <m/>
    <s v="Undecided"/>
    <m/>
    <m/>
    <s v="Strongly agree"/>
    <m/>
    <m/>
    <s v="Strongly agree"/>
    <m/>
    <m/>
    <s v="Strongly agree"/>
    <m/>
    <m/>
    <s v="Strongly agree"/>
    <m/>
    <m/>
    <s v="Strongly agree"/>
    <m/>
    <m/>
    <s v="35-44 years old"/>
    <m/>
    <m/>
    <s v="Master’s degree"/>
    <m/>
    <m/>
    <s v="IT (Information Technology)"/>
    <m/>
    <m/>
    <m/>
    <m/>
    <m/>
    <s v="Manager"/>
    <m/>
    <m/>
    <m/>
    <m/>
    <m/>
    <n v="101"/>
  </r>
  <r>
    <n v="105"/>
    <d v="2020-04-10T19:05:37"/>
    <d v="2020-04-10T19:10:56"/>
    <s v="anonymous"/>
    <m/>
    <m/>
    <m/>
    <m/>
    <s v="Yes"/>
    <m/>
    <m/>
    <s v="Yes"/>
    <m/>
    <m/>
    <s v="Limited access to my computer by others._x000a_Locking._x000a_Caution with internet access over company VPN"/>
    <m/>
    <m/>
    <s v="Laptop;"/>
    <m/>
    <m/>
    <s v="No"/>
    <m/>
    <m/>
    <s v="Corporate assets"/>
    <m/>
    <m/>
    <s v="No"/>
    <m/>
    <m/>
    <s v="Password protection;Hard disk encryption;"/>
    <m/>
    <m/>
    <s v="Using VPN "/>
    <m/>
    <m/>
    <m/>
    <m/>
    <m/>
    <s v="No"/>
    <m/>
    <m/>
    <m/>
    <m/>
    <m/>
    <s v="Yes"/>
    <m/>
    <m/>
    <x v="9"/>
    <m/>
    <m/>
    <s v="None;"/>
    <m/>
    <m/>
    <m/>
    <m/>
    <m/>
    <m/>
    <m/>
    <s v="Undecided"/>
    <m/>
    <m/>
    <s v="Undecided"/>
    <m/>
    <m/>
    <s v="Strongly agree"/>
    <m/>
    <m/>
    <s v="Strongly agree"/>
    <m/>
    <m/>
    <s v="Strongly agree"/>
    <m/>
    <m/>
    <s v="Strongly agree"/>
    <m/>
    <m/>
    <s v="Strongly agree"/>
    <m/>
    <m/>
    <s v="35-44 years old"/>
    <m/>
    <m/>
    <s v="Master’s degree"/>
    <m/>
    <m/>
    <s v="IT (Information Technology)"/>
    <m/>
    <m/>
    <m/>
    <m/>
    <m/>
    <s v="Manager"/>
    <m/>
    <m/>
    <m/>
    <m/>
    <m/>
    <n v="101"/>
  </r>
  <r>
    <n v="105"/>
    <d v="2020-04-10T19:05:37"/>
    <d v="2020-04-10T19:10:56"/>
    <s v="anonymous"/>
    <m/>
    <m/>
    <m/>
    <m/>
    <s v="Yes"/>
    <m/>
    <m/>
    <s v="Yes"/>
    <m/>
    <m/>
    <s v="Limited access to my computer by others._x000a_Locking._x000a_Caution with internet access over company VPN"/>
    <m/>
    <m/>
    <s v="Laptop;"/>
    <m/>
    <m/>
    <s v="No"/>
    <m/>
    <m/>
    <s v="Corporate assets"/>
    <m/>
    <m/>
    <s v="No"/>
    <m/>
    <m/>
    <s v="Password protection;Hard disk encryption;"/>
    <m/>
    <m/>
    <s v="Using VPN "/>
    <m/>
    <m/>
    <m/>
    <m/>
    <m/>
    <s v="No"/>
    <m/>
    <m/>
    <m/>
    <m/>
    <m/>
    <s v="Yes"/>
    <m/>
    <m/>
    <x v="3"/>
    <m/>
    <m/>
    <s v="None;"/>
    <m/>
    <m/>
    <m/>
    <m/>
    <m/>
    <m/>
    <m/>
    <s v="Undecided"/>
    <m/>
    <m/>
    <s v="Undecided"/>
    <m/>
    <m/>
    <s v="Strongly agree"/>
    <m/>
    <m/>
    <s v="Strongly agree"/>
    <m/>
    <m/>
    <s v="Strongly agree"/>
    <m/>
    <m/>
    <s v="Strongly agree"/>
    <m/>
    <m/>
    <s v="Strongly agree"/>
    <m/>
    <m/>
    <s v="35-44 years old"/>
    <m/>
    <m/>
    <s v="Master’s degree"/>
    <m/>
    <m/>
    <s v="IT (Information Technology)"/>
    <m/>
    <m/>
    <m/>
    <m/>
    <m/>
    <s v="Manager"/>
    <m/>
    <m/>
    <m/>
    <m/>
    <m/>
    <n v="101"/>
  </r>
  <r>
    <n v="105"/>
    <d v="2020-04-10T19:05:37"/>
    <d v="2020-04-10T19:10:56"/>
    <s v="anonymous"/>
    <m/>
    <m/>
    <m/>
    <m/>
    <s v="Yes"/>
    <m/>
    <m/>
    <s v="Yes"/>
    <m/>
    <m/>
    <s v="Limited access to my computer by others._x000a_Locking._x000a_Caution with internet access over company VPN"/>
    <m/>
    <m/>
    <s v="Laptop;"/>
    <m/>
    <m/>
    <s v="No"/>
    <m/>
    <m/>
    <s v="Corporate assets"/>
    <m/>
    <m/>
    <s v="No"/>
    <m/>
    <m/>
    <s v="Password protection;Hard disk encryption;"/>
    <m/>
    <m/>
    <s v="Using VPN "/>
    <m/>
    <m/>
    <m/>
    <m/>
    <m/>
    <s v="No"/>
    <m/>
    <m/>
    <m/>
    <m/>
    <m/>
    <s v="Yes"/>
    <m/>
    <m/>
    <x v="10"/>
    <m/>
    <m/>
    <s v="None;"/>
    <m/>
    <m/>
    <m/>
    <m/>
    <m/>
    <m/>
    <m/>
    <s v="Undecided"/>
    <m/>
    <m/>
    <s v="Undecided"/>
    <m/>
    <m/>
    <s v="Strongly agree"/>
    <m/>
    <m/>
    <s v="Strongly agree"/>
    <m/>
    <m/>
    <s v="Strongly agree"/>
    <m/>
    <m/>
    <s v="Strongly agree"/>
    <m/>
    <m/>
    <s v="Strongly agree"/>
    <m/>
    <m/>
    <s v="35-44 years old"/>
    <m/>
    <m/>
    <s v="Master’s degree"/>
    <m/>
    <m/>
    <s v="IT (Information Technology)"/>
    <m/>
    <m/>
    <m/>
    <m/>
    <m/>
    <s v="Manager"/>
    <m/>
    <m/>
    <m/>
    <m/>
    <m/>
    <n v="101"/>
  </r>
  <r>
    <n v="105"/>
    <d v="2020-04-10T19:05:37"/>
    <d v="2020-04-10T19:10:56"/>
    <s v="anonymous"/>
    <m/>
    <m/>
    <m/>
    <m/>
    <s v="Yes"/>
    <m/>
    <m/>
    <s v="Yes"/>
    <m/>
    <m/>
    <s v="Limited access to my computer by others._x000a_Locking._x000a_Caution with internet access over company VPN"/>
    <m/>
    <m/>
    <s v="Laptop;"/>
    <m/>
    <m/>
    <s v="No"/>
    <m/>
    <m/>
    <s v="Corporate assets"/>
    <m/>
    <m/>
    <s v="No"/>
    <m/>
    <m/>
    <s v="Password protection;Hard disk encryption;"/>
    <m/>
    <m/>
    <s v="Using VPN "/>
    <m/>
    <m/>
    <m/>
    <m/>
    <m/>
    <s v="No"/>
    <m/>
    <m/>
    <m/>
    <m/>
    <m/>
    <s v="Yes"/>
    <m/>
    <m/>
    <x v="4"/>
    <m/>
    <m/>
    <s v="None;"/>
    <m/>
    <m/>
    <m/>
    <m/>
    <m/>
    <m/>
    <m/>
    <s v="Undecided"/>
    <m/>
    <m/>
    <s v="Undecided"/>
    <m/>
    <m/>
    <s v="Strongly agree"/>
    <m/>
    <m/>
    <s v="Strongly agree"/>
    <m/>
    <m/>
    <s v="Strongly agree"/>
    <m/>
    <m/>
    <s v="Strongly agree"/>
    <m/>
    <m/>
    <s v="Strongly agree"/>
    <m/>
    <m/>
    <s v="35-44 years old"/>
    <m/>
    <m/>
    <s v="Master’s degree"/>
    <m/>
    <m/>
    <s v="IT (Information Technology)"/>
    <m/>
    <m/>
    <m/>
    <m/>
    <m/>
    <s v="Manager"/>
    <m/>
    <m/>
    <m/>
    <m/>
    <m/>
    <n v="101"/>
  </r>
  <r>
    <n v="106"/>
    <d v="2020-04-10T19:07:41"/>
    <d v="2020-04-10T19:12:15"/>
    <s v="anonymous"/>
    <m/>
    <m/>
    <m/>
    <m/>
    <s v="Yes"/>
    <m/>
    <m/>
    <s v="Yes"/>
    <m/>
    <m/>
    <s v="email phising, unattended devices"/>
    <m/>
    <m/>
    <s v="Laptop;"/>
    <m/>
    <m/>
    <s v="No"/>
    <m/>
    <m/>
    <s v="Corporate assets"/>
    <m/>
    <m/>
    <s v="No"/>
    <m/>
    <m/>
    <s v="Password protection;Automatic screen lock;Hard disk encryption;"/>
    <m/>
    <m/>
    <s v="Using VPN "/>
    <m/>
    <m/>
    <m/>
    <m/>
    <m/>
    <s v="No"/>
    <m/>
    <m/>
    <m/>
    <m/>
    <m/>
    <s v="No"/>
    <m/>
    <m/>
    <x v="5"/>
    <m/>
    <m/>
    <s v="None;"/>
    <m/>
    <m/>
    <m/>
    <m/>
    <m/>
    <m/>
    <m/>
    <s v="Agree"/>
    <m/>
    <m/>
    <s v="Strongly agree"/>
    <m/>
    <m/>
    <s v="Agree"/>
    <m/>
    <m/>
    <s v="Agree"/>
    <m/>
    <m/>
    <s v="Agree"/>
    <m/>
    <m/>
    <s v="Strongly agree"/>
    <m/>
    <m/>
    <s v="Strongly agree"/>
    <m/>
    <m/>
    <s v="35-44 years old"/>
    <m/>
    <m/>
    <s v="Bachelor’s degree"/>
    <m/>
    <m/>
    <s v="IT (Information Technology)"/>
    <m/>
    <m/>
    <m/>
    <m/>
    <m/>
    <s v="Manager"/>
    <m/>
    <m/>
    <m/>
    <m/>
    <m/>
    <n v="102"/>
  </r>
  <r>
    <n v="107"/>
    <d v="2020-04-10T19:26:32"/>
    <d v="2020-04-10T19:29:59"/>
    <s v="anonymous"/>
    <m/>
    <m/>
    <m/>
    <m/>
    <s v="Yes"/>
    <m/>
    <m/>
    <s v="No"/>
    <m/>
    <m/>
    <m/>
    <m/>
    <m/>
    <s v="Laptop;"/>
    <m/>
    <m/>
    <s v="No"/>
    <m/>
    <m/>
    <s v="Corporate assets"/>
    <m/>
    <m/>
    <s v="No"/>
    <m/>
    <m/>
    <s v="Password protection;Automatic screen lock;Hard disk encryption;"/>
    <m/>
    <m/>
    <s v="Using VPN "/>
    <m/>
    <m/>
    <m/>
    <m/>
    <m/>
    <s v="No"/>
    <m/>
    <m/>
    <m/>
    <m/>
    <m/>
    <s v="No"/>
    <m/>
    <m/>
    <x v="5"/>
    <m/>
    <m/>
    <s v="None;"/>
    <m/>
    <m/>
    <m/>
    <m/>
    <m/>
    <m/>
    <m/>
    <s v="Agree"/>
    <m/>
    <m/>
    <s v="Strongly agree"/>
    <m/>
    <m/>
    <s v="Strongly agree"/>
    <m/>
    <m/>
    <s v="Strongly agree"/>
    <m/>
    <m/>
    <s v="Agree"/>
    <m/>
    <m/>
    <s v="Agree"/>
    <m/>
    <m/>
    <s v="Strongly agree"/>
    <m/>
    <m/>
    <s v="25-34 years old"/>
    <m/>
    <m/>
    <s v="High school graduate, diploma or the equivalent"/>
    <m/>
    <m/>
    <s v="Other"/>
    <m/>
    <m/>
    <s v="Ecommerce"/>
    <m/>
    <m/>
    <s v="IT professional"/>
    <m/>
    <m/>
    <m/>
    <m/>
    <m/>
    <n v="103"/>
  </r>
  <r>
    <n v="108"/>
    <d v="2020-04-10T21:02:35"/>
    <d v="2020-04-10T21:08:05"/>
    <s v="anonymous"/>
    <m/>
    <m/>
    <m/>
    <m/>
    <s v="No"/>
    <m/>
    <m/>
    <s v="Yes"/>
    <m/>
    <m/>
    <s v="Avoid using unsecure wireless connections._x000a_Avoid spam emails related with Covid-19 (phishing etc). "/>
    <m/>
    <m/>
    <s v="Laptop;"/>
    <m/>
    <m/>
    <s v="No"/>
    <m/>
    <m/>
    <s v="Personal assets"/>
    <m/>
    <m/>
    <m/>
    <m/>
    <m/>
    <s v="Password protection;Two-factor authentication;Automatic screen lock;Hard disk encryption;Antivirus software installed;Antispam software installed;"/>
    <m/>
    <m/>
    <s v="Using VPN "/>
    <m/>
    <m/>
    <m/>
    <m/>
    <m/>
    <s v="No"/>
    <m/>
    <m/>
    <m/>
    <m/>
    <m/>
    <s v="Yes"/>
    <m/>
    <m/>
    <x v="10"/>
    <m/>
    <m/>
    <s v="None;"/>
    <m/>
    <m/>
    <m/>
    <m/>
    <m/>
    <m/>
    <m/>
    <s v="Agree"/>
    <m/>
    <m/>
    <s v="Agree"/>
    <m/>
    <m/>
    <s v="Undecided"/>
    <m/>
    <m/>
    <s v="Strongly agree"/>
    <m/>
    <m/>
    <s v="Agree"/>
    <m/>
    <m/>
    <s v="Strongly agree"/>
    <m/>
    <m/>
    <s v="Strongly agree"/>
    <m/>
    <m/>
    <s v="35-44 years old"/>
    <m/>
    <m/>
    <s v="Doctorate degree"/>
    <m/>
    <m/>
    <s v="Banking &amp; Financial"/>
    <m/>
    <m/>
    <m/>
    <m/>
    <m/>
    <s v="IT professional"/>
    <m/>
    <m/>
    <m/>
    <m/>
    <m/>
    <n v="104"/>
  </r>
  <r>
    <n v="108"/>
    <d v="2020-04-10T21:02:35"/>
    <d v="2020-04-10T21:08:05"/>
    <s v="anonymous"/>
    <m/>
    <m/>
    <m/>
    <m/>
    <s v="No"/>
    <m/>
    <m/>
    <s v="Yes"/>
    <m/>
    <m/>
    <s v="Avoid using unsecure wireless connections._x000a_Avoid spam emails related with Covid-19 (phishing etc). "/>
    <m/>
    <m/>
    <s v="Laptop;"/>
    <m/>
    <m/>
    <s v="No"/>
    <m/>
    <m/>
    <s v="Personal assets"/>
    <m/>
    <m/>
    <m/>
    <m/>
    <m/>
    <s v="Password protection;Two-factor authentication;Automatic screen lock;Hard disk encryption;Antivirus software installed;Antispam software installed;"/>
    <m/>
    <m/>
    <s v="Using VPN "/>
    <m/>
    <m/>
    <m/>
    <m/>
    <m/>
    <s v="No"/>
    <m/>
    <m/>
    <m/>
    <m/>
    <m/>
    <s v="Yes"/>
    <m/>
    <m/>
    <x v="4"/>
    <m/>
    <m/>
    <s v="None;"/>
    <m/>
    <m/>
    <m/>
    <m/>
    <m/>
    <m/>
    <m/>
    <s v="Agree"/>
    <m/>
    <m/>
    <s v="Agree"/>
    <m/>
    <m/>
    <s v="Undecided"/>
    <m/>
    <m/>
    <s v="Strongly agree"/>
    <m/>
    <m/>
    <s v="Agree"/>
    <m/>
    <m/>
    <s v="Strongly agree"/>
    <m/>
    <m/>
    <s v="Strongly agree"/>
    <m/>
    <m/>
    <s v="35-44 years old"/>
    <m/>
    <m/>
    <s v="Doctorate degree"/>
    <m/>
    <m/>
    <s v="Banking &amp; Financial"/>
    <m/>
    <m/>
    <m/>
    <m/>
    <m/>
    <s v="IT professional"/>
    <m/>
    <m/>
    <m/>
    <m/>
    <m/>
    <n v="104"/>
  </r>
  <r>
    <n v="109"/>
    <d v="2020-04-10T21:10:51"/>
    <d v="2020-04-10T21:14:58"/>
    <s v="anonymous"/>
    <m/>
    <m/>
    <m/>
    <m/>
    <s v="Yes"/>
    <m/>
    <m/>
    <s v="No"/>
    <m/>
    <m/>
    <m/>
    <m/>
    <m/>
    <s v="Laptop;"/>
    <m/>
    <m/>
    <s v="No"/>
    <m/>
    <m/>
    <s v="Corporate assets"/>
    <m/>
    <m/>
    <s v="Yes, fully"/>
    <m/>
    <m/>
    <s v="Password protection;"/>
    <m/>
    <m/>
    <s v="Using VPN "/>
    <m/>
    <m/>
    <m/>
    <m/>
    <m/>
    <s v="No"/>
    <m/>
    <m/>
    <m/>
    <m/>
    <m/>
    <s v="No"/>
    <m/>
    <m/>
    <x v="5"/>
    <m/>
    <m/>
    <s v="None;"/>
    <m/>
    <m/>
    <m/>
    <m/>
    <m/>
    <m/>
    <m/>
    <s v="Disagree"/>
    <m/>
    <m/>
    <s v="Agree"/>
    <m/>
    <m/>
    <s v="Disagree"/>
    <m/>
    <m/>
    <s v="Strongly agree"/>
    <m/>
    <m/>
    <s v="Strongly agree"/>
    <m/>
    <m/>
    <s v="Strongly agree"/>
    <m/>
    <m/>
    <s v="Strongly agree"/>
    <m/>
    <m/>
    <s v="35-44 years old"/>
    <m/>
    <m/>
    <s v="Trade/technical/vocational training"/>
    <m/>
    <m/>
    <s v="Other"/>
    <m/>
    <m/>
    <s v="Price comparison"/>
    <m/>
    <m/>
    <s v="Manager"/>
    <m/>
    <m/>
    <m/>
    <m/>
    <m/>
    <n v="105"/>
  </r>
  <r>
    <n v="110"/>
    <d v="2020-04-10T21:57:37"/>
    <d v="2020-04-10T22:25:04"/>
    <s v="anonymous"/>
    <m/>
    <m/>
    <m/>
    <m/>
    <s v="Yes"/>
    <m/>
    <m/>
    <s v="No"/>
    <m/>
    <m/>
    <m/>
    <m/>
    <m/>
    <s v="Laptop;"/>
    <m/>
    <m/>
    <s v="No"/>
    <m/>
    <m/>
    <s v="Corporate assets"/>
    <m/>
    <m/>
    <s v="Yes, partly"/>
    <m/>
    <m/>
    <s v="Password protection;Hard disk encryption;"/>
    <m/>
    <m/>
    <s v="Using VPN "/>
    <m/>
    <m/>
    <m/>
    <m/>
    <m/>
    <s v="No"/>
    <m/>
    <m/>
    <m/>
    <m/>
    <m/>
    <s v="Yes"/>
    <m/>
    <m/>
    <x v="9"/>
    <m/>
    <m/>
    <s v="None;"/>
    <m/>
    <m/>
    <m/>
    <m/>
    <m/>
    <m/>
    <m/>
    <s v="Disagree"/>
    <m/>
    <m/>
    <s v="Disagree"/>
    <m/>
    <m/>
    <s v="Disagree"/>
    <m/>
    <m/>
    <s v="Agree"/>
    <m/>
    <m/>
    <s v="Agree"/>
    <m/>
    <m/>
    <s v="Agree"/>
    <m/>
    <m/>
    <s v="Agree"/>
    <m/>
    <m/>
    <s v="25-34 years old"/>
    <m/>
    <m/>
    <s v="Master’s degree"/>
    <m/>
    <m/>
    <s v="Other"/>
    <m/>
    <m/>
    <s v="E-commerce"/>
    <m/>
    <m/>
    <s v="Other"/>
    <m/>
    <m/>
    <m/>
    <m/>
    <m/>
    <n v="106"/>
  </r>
  <r>
    <n v="110"/>
    <d v="2020-04-10T21:57:37"/>
    <d v="2020-04-10T22:25:04"/>
    <s v="anonymous"/>
    <m/>
    <m/>
    <m/>
    <m/>
    <s v="Yes"/>
    <m/>
    <m/>
    <s v="No"/>
    <m/>
    <m/>
    <m/>
    <m/>
    <m/>
    <s v="Laptop;"/>
    <m/>
    <m/>
    <s v="No"/>
    <m/>
    <m/>
    <s v="Corporate assets"/>
    <m/>
    <m/>
    <s v="Yes, partly"/>
    <m/>
    <m/>
    <s v="Password protection;Hard disk encryption;"/>
    <m/>
    <m/>
    <s v="Using VPN "/>
    <m/>
    <m/>
    <m/>
    <m/>
    <m/>
    <s v="No"/>
    <m/>
    <m/>
    <m/>
    <m/>
    <m/>
    <s v="Yes"/>
    <m/>
    <m/>
    <x v="3"/>
    <m/>
    <m/>
    <s v="None;"/>
    <m/>
    <m/>
    <m/>
    <m/>
    <m/>
    <m/>
    <m/>
    <s v="Disagree"/>
    <m/>
    <m/>
    <s v="Disagree"/>
    <m/>
    <m/>
    <s v="Disagree"/>
    <m/>
    <m/>
    <s v="Agree"/>
    <m/>
    <m/>
    <s v="Agree"/>
    <m/>
    <m/>
    <s v="Agree"/>
    <m/>
    <m/>
    <s v="Agree"/>
    <m/>
    <m/>
    <s v="25-34 years old"/>
    <m/>
    <m/>
    <s v="Master’s degree"/>
    <m/>
    <m/>
    <s v="Other"/>
    <m/>
    <m/>
    <s v="E-commerce"/>
    <m/>
    <m/>
    <s v="Other"/>
    <m/>
    <m/>
    <m/>
    <m/>
    <m/>
    <n v="106"/>
  </r>
  <r>
    <n v="110"/>
    <d v="2020-04-10T21:57:37"/>
    <d v="2020-04-10T22:25:04"/>
    <s v="anonymous"/>
    <m/>
    <m/>
    <m/>
    <m/>
    <s v="Yes"/>
    <m/>
    <m/>
    <s v="No"/>
    <m/>
    <m/>
    <m/>
    <m/>
    <m/>
    <s v="Laptop;"/>
    <m/>
    <m/>
    <s v="No"/>
    <m/>
    <m/>
    <s v="Corporate assets"/>
    <m/>
    <m/>
    <s v="Yes, partly"/>
    <m/>
    <m/>
    <s v="Password protection;Hard disk encryption;"/>
    <m/>
    <m/>
    <s v="Using VPN "/>
    <m/>
    <m/>
    <m/>
    <m/>
    <m/>
    <s v="No"/>
    <m/>
    <m/>
    <m/>
    <m/>
    <m/>
    <s v="Yes"/>
    <m/>
    <m/>
    <x v="10"/>
    <m/>
    <m/>
    <s v="None;"/>
    <m/>
    <m/>
    <m/>
    <m/>
    <m/>
    <m/>
    <m/>
    <s v="Disagree"/>
    <m/>
    <m/>
    <s v="Disagree"/>
    <m/>
    <m/>
    <s v="Disagree"/>
    <m/>
    <m/>
    <s v="Agree"/>
    <m/>
    <m/>
    <s v="Agree"/>
    <m/>
    <m/>
    <s v="Agree"/>
    <m/>
    <m/>
    <s v="Agree"/>
    <m/>
    <m/>
    <s v="25-34 years old"/>
    <m/>
    <m/>
    <s v="Master’s degree"/>
    <m/>
    <m/>
    <s v="Other"/>
    <m/>
    <m/>
    <s v="E-commerce"/>
    <m/>
    <m/>
    <s v="Other"/>
    <m/>
    <m/>
    <m/>
    <m/>
    <m/>
    <n v="106"/>
  </r>
  <r>
    <n v="110"/>
    <d v="2020-04-10T21:57:37"/>
    <d v="2020-04-10T22:25:04"/>
    <s v="anonymous"/>
    <m/>
    <m/>
    <m/>
    <m/>
    <s v="Yes"/>
    <m/>
    <m/>
    <s v="No"/>
    <m/>
    <m/>
    <m/>
    <m/>
    <m/>
    <s v="Laptop;"/>
    <m/>
    <m/>
    <s v="No"/>
    <m/>
    <m/>
    <s v="Corporate assets"/>
    <m/>
    <m/>
    <s v="Yes, partly"/>
    <m/>
    <m/>
    <s v="Password protection;Hard disk encryption;"/>
    <m/>
    <m/>
    <s v="Using VPN "/>
    <m/>
    <m/>
    <m/>
    <m/>
    <m/>
    <s v="No"/>
    <m/>
    <m/>
    <m/>
    <m/>
    <m/>
    <s v="Yes"/>
    <m/>
    <m/>
    <x v="4"/>
    <m/>
    <m/>
    <s v="None;"/>
    <m/>
    <m/>
    <m/>
    <m/>
    <m/>
    <m/>
    <m/>
    <s v="Disagree"/>
    <m/>
    <m/>
    <s v="Disagree"/>
    <m/>
    <m/>
    <s v="Disagree"/>
    <m/>
    <m/>
    <s v="Agree"/>
    <m/>
    <m/>
    <s v="Agree"/>
    <m/>
    <m/>
    <s v="Agree"/>
    <m/>
    <m/>
    <s v="Agree"/>
    <m/>
    <m/>
    <s v="25-34 years old"/>
    <m/>
    <m/>
    <s v="Master’s degree"/>
    <m/>
    <m/>
    <s v="Other"/>
    <m/>
    <m/>
    <s v="E-commerce"/>
    <m/>
    <m/>
    <s v="Other"/>
    <m/>
    <m/>
    <m/>
    <m/>
    <m/>
    <n v="106"/>
  </r>
  <r>
    <n v="111"/>
    <d v="2020-04-11T00:03:23"/>
    <d v="2020-04-11T00:05:45"/>
    <s v="anonymous"/>
    <m/>
    <m/>
    <m/>
    <m/>
    <s v="Yes"/>
    <m/>
    <m/>
    <s v="Yes"/>
    <m/>
    <m/>
    <m/>
    <m/>
    <m/>
    <s v="Laptop;"/>
    <m/>
    <m/>
    <s v="No"/>
    <m/>
    <m/>
    <s v="Corporate assets"/>
    <m/>
    <m/>
    <s v="Yes, fully"/>
    <m/>
    <m/>
    <s v="Password protection;Two-factor authentication;Automatic screen lock;Hard disk encryption;Antivirus software installed;"/>
    <m/>
    <m/>
    <s v="Using VPN "/>
    <m/>
    <m/>
    <m/>
    <m/>
    <m/>
    <s v="No"/>
    <m/>
    <m/>
    <m/>
    <m/>
    <m/>
    <s v="Yes"/>
    <m/>
    <m/>
    <x v="6"/>
    <m/>
    <m/>
    <s v="None;"/>
    <m/>
    <m/>
    <m/>
    <m/>
    <m/>
    <m/>
    <m/>
    <s v="Strongly agree"/>
    <m/>
    <m/>
    <s v="Agree"/>
    <m/>
    <m/>
    <s v="Strongly agree"/>
    <m/>
    <m/>
    <s v="Strongly agree"/>
    <m/>
    <m/>
    <s v="Strongly agree"/>
    <m/>
    <m/>
    <s v="Agree"/>
    <m/>
    <m/>
    <s v="Strongly agree"/>
    <m/>
    <m/>
    <s v="25-34 years old"/>
    <m/>
    <m/>
    <s v="Bachelor’s degree"/>
    <m/>
    <m/>
    <s v="Telecommunications"/>
    <m/>
    <m/>
    <m/>
    <m/>
    <m/>
    <s v="IT professional"/>
    <m/>
    <m/>
    <m/>
    <m/>
    <m/>
    <n v="107"/>
  </r>
  <r>
    <n v="111"/>
    <d v="2020-04-11T00:03:23"/>
    <d v="2020-04-11T00:05:45"/>
    <s v="anonymous"/>
    <m/>
    <m/>
    <m/>
    <m/>
    <s v="Yes"/>
    <m/>
    <m/>
    <s v="Yes"/>
    <m/>
    <m/>
    <m/>
    <m/>
    <m/>
    <s v="Laptop;"/>
    <m/>
    <m/>
    <s v="No"/>
    <m/>
    <m/>
    <s v="Corporate assets"/>
    <m/>
    <m/>
    <s v="Yes, fully"/>
    <m/>
    <m/>
    <s v="Password protection;Two-factor authentication;Automatic screen lock;Hard disk encryption;Antivirus software installed;"/>
    <m/>
    <m/>
    <s v="Using VPN "/>
    <m/>
    <m/>
    <m/>
    <m/>
    <m/>
    <s v="No"/>
    <m/>
    <m/>
    <m/>
    <m/>
    <m/>
    <s v="Yes"/>
    <m/>
    <m/>
    <x v="7"/>
    <m/>
    <m/>
    <s v="None;"/>
    <m/>
    <m/>
    <m/>
    <m/>
    <m/>
    <m/>
    <m/>
    <s v="Strongly agree"/>
    <m/>
    <m/>
    <s v="Agree"/>
    <m/>
    <m/>
    <s v="Strongly agree"/>
    <m/>
    <m/>
    <s v="Strongly agree"/>
    <m/>
    <m/>
    <s v="Strongly agree"/>
    <m/>
    <m/>
    <s v="Agree"/>
    <m/>
    <m/>
    <s v="Strongly agree"/>
    <m/>
    <m/>
    <s v="25-34 years old"/>
    <m/>
    <m/>
    <s v="Bachelor’s degree"/>
    <m/>
    <m/>
    <s v="Telecommunications"/>
    <m/>
    <m/>
    <m/>
    <m/>
    <m/>
    <s v="IT professional"/>
    <m/>
    <m/>
    <m/>
    <m/>
    <m/>
    <n v="107"/>
  </r>
  <r>
    <n v="111"/>
    <d v="2020-04-11T00:03:23"/>
    <d v="2020-04-11T00:05:45"/>
    <s v="anonymous"/>
    <m/>
    <m/>
    <m/>
    <m/>
    <s v="Yes"/>
    <m/>
    <m/>
    <s v="Yes"/>
    <m/>
    <m/>
    <m/>
    <m/>
    <m/>
    <s v="Laptop;"/>
    <m/>
    <m/>
    <s v="No"/>
    <m/>
    <m/>
    <s v="Corporate assets"/>
    <m/>
    <m/>
    <s v="Yes, fully"/>
    <m/>
    <m/>
    <s v="Password protection;Two-factor authentication;Automatic screen lock;Hard disk encryption;Antivirus software installed;"/>
    <m/>
    <m/>
    <s v="Using VPN "/>
    <m/>
    <m/>
    <m/>
    <m/>
    <m/>
    <s v="No"/>
    <m/>
    <m/>
    <m/>
    <m/>
    <m/>
    <s v="Yes"/>
    <m/>
    <m/>
    <x v="8"/>
    <m/>
    <m/>
    <s v="None;"/>
    <m/>
    <m/>
    <m/>
    <m/>
    <m/>
    <m/>
    <m/>
    <s v="Strongly agree"/>
    <m/>
    <m/>
    <s v="Agree"/>
    <m/>
    <m/>
    <s v="Strongly agree"/>
    <m/>
    <m/>
    <s v="Strongly agree"/>
    <m/>
    <m/>
    <s v="Strongly agree"/>
    <m/>
    <m/>
    <s v="Agree"/>
    <m/>
    <m/>
    <s v="Strongly agree"/>
    <m/>
    <m/>
    <s v="25-34 years old"/>
    <m/>
    <m/>
    <s v="Bachelor’s degree"/>
    <m/>
    <m/>
    <s v="Telecommunications"/>
    <m/>
    <m/>
    <m/>
    <m/>
    <m/>
    <s v="IT professional"/>
    <m/>
    <m/>
    <m/>
    <m/>
    <m/>
    <n v="107"/>
  </r>
  <r>
    <n v="111"/>
    <d v="2020-04-11T00:03:23"/>
    <d v="2020-04-11T00:05:45"/>
    <s v="anonymous"/>
    <m/>
    <m/>
    <m/>
    <m/>
    <s v="Yes"/>
    <m/>
    <m/>
    <s v="Yes"/>
    <m/>
    <m/>
    <m/>
    <m/>
    <m/>
    <s v="Laptop;"/>
    <m/>
    <m/>
    <s v="No"/>
    <m/>
    <m/>
    <s v="Corporate assets"/>
    <m/>
    <m/>
    <s v="Yes, fully"/>
    <m/>
    <m/>
    <s v="Password protection;Two-factor authentication;Automatic screen lock;Hard disk encryption;Antivirus software installed;"/>
    <m/>
    <m/>
    <s v="Using VPN "/>
    <m/>
    <m/>
    <m/>
    <m/>
    <m/>
    <s v="No"/>
    <m/>
    <m/>
    <m/>
    <m/>
    <m/>
    <s v="Yes"/>
    <m/>
    <m/>
    <x v="9"/>
    <m/>
    <m/>
    <s v="None;"/>
    <m/>
    <m/>
    <m/>
    <m/>
    <m/>
    <m/>
    <m/>
    <s v="Strongly agree"/>
    <m/>
    <m/>
    <s v="Agree"/>
    <m/>
    <m/>
    <s v="Strongly agree"/>
    <m/>
    <m/>
    <s v="Strongly agree"/>
    <m/>
    <m/>
    <s v="Strongly agree"/>
    <m/>
    <m/>
    <s v="Agree"/>
    <m/>
    <m/>
    <s v="Strongly agree"/>
    <m/>
    <m/>
    <s v="25-34 years old"/>
    <m/>
    <m/>
    <s v="Bachelor’s degree"/>
    <m/>
    <m/>
    <s v="Telecommunications"/>
    <m/>
    <m/>
    <m/>
    <m/>
    <m/>
    <s v="IT professional"/>
    <m/>
    <m/>
    <m/>
    <m/>
    <m/>
    <n v="107"/>
  </r>
  <r>
    <n v="111"/>
    <d v="2020-04-11T00:03:23"/>
    <d v="2020-04-11T00:05:45"/>
    <s v="anonymous"/>
    <m/>
    <m/>
    <m/>
    <m/>
    <s v="Yes"/>
    <m/>
    <m/>
    <s v="Yes"/>
    <m/>
    <m/>
    <m/>
    <m/>
    <m/>
    <s v="Laptop;"/>
    <m/>
    <m/>
    <s v="No"/>
    <m/>
    <m/>
    <s v="Corporate assets"/>
    <m/>
    <m/>
    <s v="Yes, fully"/>
    <m/>
    <m/>
    <s v="Password protection;Two-factor authentication;Automatic screen lock;Hard disk encryption;Antivirus software installed;"/>
    <m/>
    <m/>
    <s v="Using VPN "/>
    <m/>
    <m/>
    <m/>
    <m/>
    <m/>
    <s v="No"/>
    <m/>
    <m/>
    <m/>
    <m/>
    <m/>
    <s v="Yes"/>
    <m/>
    <m/>
    <x v="3"/>
    <m/>
    <m/>
    <s v="None;"/>
    <m/>
    <m/>
    <m/>
    <m/>
    <m/>
    <m/>
    <m/>
    <s v="Strongly agree"/>
    <m/>
    <m/>
    <s v="Agree"/>
    <m/>
    <m/>
    <s v="Strongly agree"/>
    <m/>
    <m/>
    <s v="Strongly agree"/>
    <m/>
    <m/>
    <s v="Strongly agree"/>
    <m/>
    <m/>
    <s v="Agree"/>
    <m/>
    <m/>
    <s v="Strongly agree"/>
    <m/>
    <m/>
    <s v="25-34 years old"/>
    <m/>
    <m/>
    <s v="Bachelor’s degree"/>
    <m/>
    <m/>
    <s v="Telecommunications"/>
    <m/>
    <m/>
    <m/>
    <m/>
    <m/>
    <s v="IT professional"/>
    <m/>
    <m/>
    <m/>
    <m/>
    <m/>
    <n v="107"/>
  </r>
  <r>
    <n v="111"/>
    <d v="2020-04-11T00:03:23"/>
    <d v="2020-04-11T00:05:45"/>
    <s v="anonymous"/>
    <m/>
    <m/>
    <m/>
    <m/>
    <s v="Yes"/>
    <m/>
    <m/>
    <s v="Yes"/>
    <m/>
    <m/>
    <m/>
    <m/>
    <m/>
    <s v="Laptop;"/>
    <m/>
    <m/>
    <s v="No"/>
    <m/>
    <m/>
    <s v="Corporate assets"/>
    <m/>
    <m/>
    <s v="Yes, fully"/>
    <m/>
    <m/>
    <s v="Password protection;Two-factor authentication;Automatic screen lock;Hard disk encryption;Antivirus software installed;"/>
    <m/>
    <m/>
    <s v="Using VPN "/>
    <m/>
    <m/>
    <m/>
    <m/>
    <m/>
    <s v="No"/>
    <m/>
    <m/>
    <m/>
    <m/>
    <m/>
    <s v="Yes"/>
    <m/>
    <m/>
    <x v="10"/>
    <m/>
    <m/>
    <s v="None;"/>
    <m/>
    <m/>
    <m/>
    <m/>
    <m/>
    <m/>
    <m/>
    <s v="Strongly agree"/>
    <m/>
    <m/>
    <s v="Agree"/>
    <m/>
    <m/>
    <s v="Strongly agree"/>
    <m/>
    <m/>
    <s v="Strongly agree"/>
    <m/>
    <m/>
    <s v="Strongly agree"/>
    <m/>
    <m/>
    <s v="Agree"/>
    <m/>
    <m/>
    <s v="Strongly agree"/>
    <m/>
    <m/>
    <s v="25-34 years old"/>
    <m/>
    <m/>
    <s v="Bachelor’s degree"/>
    <m/>
    <m/>
    <s v="Telecommunications"/>
    <m/>
    <m/>
    <m/>
    <m/>
    <m/>
    <s v="IT professional"/>
    <m/>
    <m/>
    <m/>
    <m/>
    <m/>
    <n v="107"/>
  </r>
  <r>
    <n v="111"/>
    <d v="2020-04-11T00:03:23"/>
    <d v="2020-04-11T00:05:45"/>
    <s v="anonymous"/>
    <m/>
    <m/>
    <m/>
    <m/>
    <s v="Yes"/>
    <m/>
    <m/>
    <s v="Yes"/>
    <m/>
    <m/>
    <m/>
    <m/>
    <m/>
    <s v="Laptop;"/>
    <m/>
    <m/>
    <s v="No"/>
    <m/>
    <m/>
    <s v="Corporate assets"/>
    <m/>
    <m/>
    <s v="Yes, fully"/>
    <m/>
    <m/>
    <s v="Password protection;Two-factor authentication;Automatic screen lock;Hard disk encryption;Antivirus software installed;"/>
    <m/>
    <m/>
    <s v="Using VPN "/>
    <m/>
    <m/>
    <m/>
    <m/>
    <m/>
    <s v="No"/>
    <m/>
    <m/>
    <m/>
    <m/>
    <m/>
    <s v="Yes"/>
    <m/>
    <m/>
    <x v="4"/>
    <m/>
    <m/>
    <s v="None;"/>
    <m/>
    <m/>
    <m/>
    <m/>
    <m/>
    <m/>
    <m/>
    <s v="Strongly agree"/>
    <m/>
    <m/>
    <s v="Agree"/>
    <m/>
    <m/>
    <s v="Strongly agree"/>
    <m/>
    <m/>
    <s v="Strongly agree"/>
    <m/>
    <m/>
    <s v="Strongly agree"/>
    <m/>
    <m/>
    <s v="Agree"/>
    <m/>
    <m/>
    <s v="Strongly agree"/>
    <m/>
    <m/>
    <s v="25-34 years old"/>
    <m/>
    <m/>
    <s v="Bachelor’s degree"/>
    <m/>
    <m/>
    <s v="Telecommunications"/>
    <m/>
    <m/>
    <m/>
    <m/>
    <m/>
    <s v="IT professional"/>
    <m/>
    <m/>
    <m/>
    <m/>
    <m/>
    <n v="107"/>
  </r>
  <r>
    <n v="112"/>
    <d v="2020-04-11T01:58:36"/>
    <d v="2020-04-11T02:02:16"/>
    <s v="anonymous"/>
    <m/>
    <m/>
    <m/>
    <m/>
    <s v="Yes"/>
    <m/>
    <m/>
    <s v="No"/>
    <m/>
    <m/>
    <m/>
    <m/>
    <m/>
    <s v="Laptop;"/>
    <m/>
    <m/>
    <s v="No"/>
    <m/>
    <m/>
    <s v="Corporate assets"/>
    <m/>
    <m/>
    <s v="No"/>
    <m/>
    <m/>
    <s v="Password protection;Hard disk encryption;"/>
    <m/>
    <m/>
    <s v="Using VPN "/>
    <m/>
    <m/>
    <m/>
    <m/>
    <m/>
    <s v="No"/>
    <m/>
    <m/>
    <m/>
    <m/>
    <m/>
    <s v="No"/>
    <m/>
    <m/>
    <x v="5"/>
    <m/>
    <m/>
    <s v="None;"/>
    <m/>
    <m/>
    <m/>
    <m/>
    <m/>
    <m/>
    <m/>
    <s v="Undecided"/>
    <m/>
    <m/>
    <s v="Disagree"/>
    <m/>
    <m/>
    <s v="Undecided"/>
    <m/>
    <m/>
    <s v="Agree"/>
    <m/>
    <m/>
    <s v="Agree"/>
    <m/>
    <m/>
    <s v="Strongly agree"/>
    <m/>
    <m/>
    <s v="Agree"/>
    <m/>
    <m/>
    <s v="25-34 years old"/>
    <m/>
    <m/>
    <s v="Master’s degree"/>
    <m/>
    <m/>
    <s v="IT (Information Technology)"/>
    <m/>
    <m/>
    <m/>
    <m/>
    <m/>
    <s v="Other"/>
    <m/>
    <m/>
    <m/>
    <m/>
    <m/>
    <n v="108"/>
  </r>
  <r>
    <n v="113"/>
    <d v="2020-04-11T10:51:40"/>
    <d v="2020-04-11T11:03:20"/>
    <s v="anonymous"/>
    <m/>
    <m/>
    <m/>
    <m/>
    <s v="Yes"/>
    <m/>
    <m/>
    <s v="Yes"/>
    <m/>
    <m/>
    <s v="passwords for connection to our system"/>
    <m/>
    <m/>
    <s v="Desktop;Laptop;"/>
    <m/>
    <m/>
    <s v="Yes"/>
    <m/>
    <m/>
    <s v="Corporate assets"/>
    <m/>
    <m/>
    <s v="Yes, partly"/>
    <m/>
    <m/>
    <s v="Password protection;Two-factor authentication;Antivirus software installed;"/>
    <m/>
    <m/>
    <s v="Using VPN "/>
    <m/>
    <m/>
    <m/>
    <m/>
    <m/>
    <s v="No"/>
    <m/>
    <m/>
    <m/>
    <m/>
    <m/>
    <s v="Yes"/>
    <m/>
    <m/>
    <x v="6"/>
    <m/>
    <m/>
    <s v="None;"/>
    <m/>
    <m/>
    <m/>
    <m/>
    <m/>
    <m/>
    <m/>
    <s v="Disagree"/>
    <m/>
    <m/>
    <s v="Disagree"/>
    <m/>
    <m/>
    <s v="Disagree"/>
    <m/>
    <m/>
    <s v="Agree"/>
    <m/>
    <m/>
    <s v="Agree"/>
    <m/>
    <m/>
    <s v="Agree"/>
    <m/>
    <m/>
    <s v="Agree"/>
    <m/>
    <m/>
    <s v="35-44 years old"/>
    <m/>
    <m/>
    <s v="Bachelor’s degree"/>
    <m/>
    <m/>
    <s v="Education &amp; Research"/>
    <m/>
    <m/>
    <m/>
    <m/>
    <m/>
    <s v="Other"/>
    <m/>
    <m/>
    <m/>
    <m/>
    <m/>
    <n v="109"/>
  </r>
  <r>
    <n v="113"/>
    <d v="2020-04-11T10:51:40"/>
    <d v="2020-04-11T11:03:20"/>
    <s v="anonymous"/>
    <m/>
    <m/>
    <m/>
    <m/>
    <s v="Yes"/>
    <m/>
    <m/>
    <s v="Yes"/>
    <m/>
    <m/>
    <s v="passwords for connection to our system"/>
    <m/>
    <m/>
    <s v="Desktop;Laptop;"/>
    <m/>
    <m/>
    <s v="Yes"/>
    <m/>
    <m/>
    <s v="Corporate assets"/>
    <m/>
    <m/>
    <s v="Yes, partly"/>
    <m/>
    <m/>
    <s v="Password protection;Two-factor authentication;Antivirus software installed;"/>
    <m/>
    <m/>
    <s v="Using VPN "/>
    <m/>
    <m/>
    <m/>
    <m/>
    <m/>
    <s v="No"/>
    <m/>
    <m/>
    <m/>
    <m/>
    <m/>
    <s v="Yes"/>
    <m/>
    <m/>
    <x v="7"/>
    <m/>
    <m/>
    <s v="None;"/>
    <m/>
    <m/>
    <m/>
    <m/>
    <m/>
    <m/>
    <m/>
    <s v="Disagree"/>
    <m/>
    <m/>
    <s v="Disagree"/>
    <m/>
    <m/>
    <s v="Disagree"/>
    <m/>
    <m/>
    <s v="Agree"/>
    <m/>
    <m/>
    <s v="Agree"/>
    <m/>
    <m/>
    <s v="Agree"/>
    <m/>
    <m/>
    <s v="Agree"/>
    <m/>
    <m/>
    <s v="35-44 years old"/>
    <m/>
    <m/>
    <s v="Bachelor’s degree"/>
    <m/>
    <m/>
    <s v="Education &amp; Research"/>
    <m/>
    <m/>
    <m/>
    <m/>
    <m/>
    <s v="Other"/>
    <m/>
    <m/>
    <m/>
    <m/>
    <m/>
    <n v="109"/>
  </r>
  <r>
    <n v="113"/>
    <d v="2020-04-11T10:51:40"/>
    <d v="2020-04-11T11:03:20"/>
    <s v="anonymous"/>
    <m/>
    <m/>
    <m/>
    <m/>
    <s v="Yes"/>
    <m/>
    <m/>
    <s v="Yes"/>
    <m/>
    <m/>
    <s v="passwords for connection to our system"/>
    <m/>
    <m/>
    <s v="Desktop;Laptop;"/>
    <m/>
    <m/>
    <s v="Yes"/>
    <m/>
    <m/>
    <s v="Corporate assets"/>
    <m/>
    <m/>
    <s v="Yes, partly"/>
    <m/>
    <m/>
    <s v="Password protection;Two-factor authentication;Antivirus software installed;"/>
    <m/>
    <m/>
    <s v="Using VPN "/>
    <m/>
    <m/>
    <m/>
    <m/>
    <m/>
    <s v="No"/>
    <m/>
    <m/>
    <m/>
    <m/>
    <m/>
    <s v="Yes"/>
    <m/>
    <m/>
    <x v="8"/>
    <m/>
    <m/>
    <s v="None;"/>
    <m/>
    <m/>
    <m/>
    <m/>
    <m/>
    <m/>
    <m/>
    <s v="Disagree"/>
    <m/>
    <m/>
    <s v="Disagree"/>
    <m/>
    <m/>
    <s v="Disagree"/>
    <m/>
    <m/>
    <s v="Agree"/>
    <m/>
    <m/>
    <s v="Agree"/>
    <m/>
    <m/>
    <s v="Agree"/>
    <m/>
    <m/>
    <s v="Agree"/>
    <m/>
    <m/>
    <s v="35-44 years old"/>
    <m/>
    <m/>
    <s v="Bachelor’s degree"/>
    <m/>
    <m/>
    <s v="Education &amp; Research"/>
    <m/>
    <m/>
    <m/>
    <m/>
    <m/>
    <s v="Other"/>
    <m/>
    <m/>
    <m/>
    <m/>
    <m/>
    <n v="109"/>
  </r>
  <r>
    <n v="113"/>
    <d v="2020-04-11T10:51:40"/>
    <d v="2020-04-11T11:03:20"/>
    <s v="anonymous"/>
    <m/>
    <m/>
    <m/>
    <m/>
    <s v="Yes"/>
    <m/>
    <m/>
    <s v="Yes"/>
    <m/>
    <m/>
    <s v="passwords for connection to our system"/>
    <m/>
    <m/>
    <s v="Desktop;Laptop;"/>
    <m/>
    <m/>
    <s v="Yes"/>
    <m/>
    <m/>
    <s v="Corporate assets"/>
    <m/>
    <m/>
    <s v="Yes, partly"/>
    <m/>
    <m/>
    <s v="Password protection;Two-factor authentication;Antivirus software installed;"/>
    <m/>
    <m/>
    <s v="Using VPN "/>
    <m/>
    <m/>
    <m/>
    <m/>
    <m/>
    <s v="No"/>
    <m/>
    <m/>
    <m/>
    <m/>
    <m/>
    <s v="Yes"/>
    <m/>
    <m/>
    <x v="3"/>
    <m/>
    <m/>
    <s v="None;"/>
    <m/>
    <m/>
    <m/>
    <m/>
    <m/>
    <m/>
    <m/>
    <s v="Disagree"/>
    <m/>
    <m/>
    <s v="Disagree"/>
    <m/>
    <m/>
    <s v="Disagree"/>
    <m/>
    <m/>
    <s v="Agree"/>
    <m/>
    <m/>
    <s v="Agree"/>
    <m/>
    <m/>
    <s v="Agree"/>
    <m/>
    <m/>
    <s v="Agree"/>
    <m/>
    <m/>
    <s v="35-44 years old"/>
    <m/>
    <m/>
    <s v="Bachelor’s degree"/>
    <m/>
    <m/>
    <s v="Education &amp; Research"/>
    <m/>
    <m/>
    <m/>
    <m/>
    <m/>
    <s v="Other"/>
    <m/>
    <m/>
    <m/>
    <m/>
    <m/>
    <n v="109"/>
  </r>
  <r>
    <n v="113"/>
    <d v="2020-04-11T10:51:40"/>
    <d v="2020-04-11T11:03:20"/>
    <s v="anonymous"/>
    <m/>
    <m/>
    <m/>
    <m/>
    <s v="Yes"/>
    <m/>
    <m/>
    <s v="Yes"/>
    <m/>
    <m/>
    <s v="passwords for connection to our system"/>
    <m/>
    <m/>
    <s v="Desktop;Laptop;"/>
    <m/>
    <m/>
    <s v="Yes"/>
    <m/>
    <m/>
    <s v="Corporate assets"/>
    <m/>
    <m/>
    <s v="Yes, partly"/>
    <m/>
    <m/>
    <s v="Password protection;Two-factor authentication;Antivirus software installed;"/>
    <m/>
    <m/>
    <s v="Using VPN "/>
    <m/>
    <m/>
    <m/>
    <m/>
    <m/>
    <s v="No"/>
    <m/>
    <m/>
    <m/>
    <m/>
    <m/>
    <s v="Yes"/>
    <m/>
    <m/>
    <x v="10"/>
    <m/>
    <m/>
    <s v="None;"/>
    <m/>
    <m/>
    <m/>
    <m/>
    <m/>
    <m/>
    <m/>
    <s v="Disagree"/>
    <m/>
    <m/>
    <s v="Disagree"/>
    <m/>
    <m/>
    <s v="Disagree"/>
    <m/>
    <m/>
    <s v="Agree"/>
    <m/>
    <m/>
    <s v="Agree"/>
    <m/>
    <m/>
    <s v="Agree"/>
    <m/>
    <m/>
    <s v="Agree"/>
    <m/>
    <m/>
    <s v="35-44 years old"/>
    <m/>
    <m/>
    <s v="Bachelor’s degree"/>
    <m/>
    <m/>
    <s v="Education &amp; Research"/>
    <m/>
    <m/>
    <m/>
    <m/>
    <m/>
    <s v="Other"/>
    <m/>
    <m/>
    <m/>
    <m/>
    <m/>
    <n v="109"/>
  </r>
  <r>
    <n v="113"/>
    <d v="2020-04-11T10:51:40"/>
    <d v="2020-04-11T11:03:20"/>
    <s v="anonymous"/>
    <m/>
    <m/>
    <m/>
    <m/>
    <s v="Yes"/>
    <m/>
    <m/>
    <s v="Yes"/>
    <m/>
    <m/>
    <s v="passwords for connection to our system"/>
    <m/>
    <m/>
    <s v="Desktop;Laptop;"/>
    <m/>
    <m/>
    <s v="Yes"/>
    <m/>
    <m/>
    <s v="Corporate assets"/>
    <m/>
    <m/>
    <s v="Yes, partly"/>
    <m/>
    <m/>
    <s v="Password protection;Two-factor authentication;Antivirus software installed;"/>
    <m/>
    <m/>
    <s v="Using VPN "/>
    <m/>
    <m/>
    <m/>
    <m/>
    <m/>
    <s v="No"/>
    <m/>
    <m/>
    <m/>
    <m/>
    <m/>
    <s v="Yes"/>
    <m/>
    <m/>
    <x v="4"/>
    <m/>
    <m/>
    <s v="None;"/>
    <m/>
    <m/>
    <m/>
    <m/>
    <m/>
    <m/>
    <m/>
    <s v="Disagree"/>
    <m/>
    <m/>
    <s v="Disagree"/>
    <m/>
    <m/>
    <s v="Disagree"/>
    <m/>
    <m/>
    <s v="Agree"/>
    <m/>
    <m/>
    <s v="Agree"/>
    <m/>
    <m/>
    <s v="Agree"/>
    <m/>
    <m/>
    <s v="Agree"/>
    <m/>
    <m/>
    <s v="35-44 years old"/>
    <m/>
    <m/>
    <s v="Bachelor’s degree"/>
    <m/>
    <m/>
    <s v="Education &amp; Research"/>
    <m/>
    <m/>
    <m/>
    <m/>
    <m/>
    <s v="Other"/>
    <m/>
    <m/>
    <m/>
    <m/>
    <m/>
    <n v="109"/>
  </r>
  <r>
    <n v="114"/>
    <d v="2020-04-11T11:50:42"/>
    <d v="2020-04-11T11:52:39"/>
    <s v="anonymous"/>
    <m/>
    <m/>
    <m/>
    <m/>
    <s v="Yes"/>
    <m/>
    <m/>
    <s v="No"/>
    <m/>
    <m/>
    <m/>
    <m/>
    <m/>
    <s v="Laptop;Tablet;Smartphone;"/>
    <m/>
    <m/>
    <s v="No"/>
    <m/>
    <m/>
    <s v="Corporate assets"/>
    <m/>
    <m/>
    <s v="No"/>
    <m/>
    <m/>
    <s v="Password protection;Automatic screen lock;Antivirus software installed;Antispam software installed;"/>
    <m/>
    <m/>
    <s v="Using VPN "/>
    <m/>
    <m/>
    <m/>
    <m/>
    <m/>
    <s v="No"/>
    <m/>
    <m/>
    <m/>
    <m/>
    <m/>
    <s v="No"/>
    <m/>
    <m/>
    <x v="5"/>
    <m/>
    <m/>
    <s v="None;"/>
    <m/>
    <m/>
    <m/>
    <m/>
    <m/>
    <m/>
    <m/>
    <s v="Strongly agree"/>
    <m/>
    <m/>
    <s v="Strongly agree"/>
    <m/>
    <m/>
    <s v="Strongly agree"/>
    <m/>
    <m/>
    <s v="Undecided"/>
    <m/>
    <m/>
    <s v="Agree"/>
    <m/>
    <m/>
    <s v="Agree"/>
    <m/>
    <m/>
    <s v="Strongly agree"/>
    <m/>
    <m/>
    <s v="45-54 years old"/>
    <m/>
    <m/>
    <s v="Doctorate degree"/>
    <m/>
    <m/>
    <s v="Education &amp; Research"/>
    <m/>
    <m/>
    <m/>
    <m/>
    <m/>
    <s v="Researcher"/>
    <m/>
    <m/>
    <m/>
    <m/>
    <m/>
    <n v="110"/>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x v="6"/>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n v="111"/>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x v="7"/>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n v="111"/>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x v="8"/>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n v="111"/>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x v="9"/>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n v="111"/>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x v="3"/>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n v="111"/>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x v="10"/>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n v="111"/>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x v="4"/>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n v="111"/>
  </r>
  <r>
    <n v="116"/>
    <d v="2020-04-11T14:11:43"/>
    <d v="2020-04-11T14:17:50"/>
    <s v="anonymous"/>
    <m/>
    <m/>
    <m/>
    <m/>
    <s v="Yes"/>
    <m/>
    <m/>
    <s v="Yes"/>
    <m/>
    <m/>
    <s v="- lock the PC when away_x000a_- connect/disconnect to vpn"/>
    <m/>
    <m/>
    <s v="Laptop;"/>
    <m/>
    <m/>
    <s v="No"/>
    <m/>
    <m/>
    <s v="Corporate assets"/>
    <m/>
    <m/>
    <s v="Yes, partly"/>
    <m/>
    <m/>
    <s v="Password protection;Hard disk encryption;"/>
    <m/>
    <m/>
    <s v="Using VPN "/>
    <m/>
    <m/>
    <m/>
    <m/>
    <m/>
    <s v="No"/>
    <m/>
    <m/>
    <m/>
    <m/>
    <m/>
    <s v="No"/>
    <m/>
    <m/>
    <x v="5"/>
    <m/>
    <m/>
    <s v="None;"/>
    <m/>
    <m/>
    <m/>
    <m/>
    <m/>
    <m/>
    <m/>
    <s v="Agree"/>
    <m/>
    <m/>
    <s v="Strongly agree"/>
    <m/>
    <m/>
    <s v="Agree"/>
    <m/>
    <m/>
    <s v="Agree"/>
    <m/>
    <m/>
    <s v="Agree"/>
    <m/>
    <m/>
    <s v="Agree"/>
    <m/>
    <m/>
    <s v="Agree"/>
    <m/>
    <m/>
    <s v="25-34 years old"/>
    <m/>
    <m/>
    <s v="Master’s degree"/>
    <m/>
    <m/>
    <s v="IT (Information Technology)"/>
    <m/>
    <m/>
    <m/>
    <m/>
    <m/>
    <s v="Manager"/>
    <m/>
    <m/>
    <m/>
    <m/>
    <m/>
    <n v="112"/>
  </r>
  <r>
    <n v="117"/>
    <d v="2020-04-11T18:40:27"/>
    <d v="2020-04-11T18:42:56"/>
    <s v="anonymous"/>
    <m/>
    <m/>
    <m/>
    <m/>
    <s v="Yes"/>
    <m/>
    <m/>
    <s v="Yes"/>
    <m/>
    <m/>
    <s v="1) dont share laptop with others, 2) do the updates , 3) do virus scan often"/>
    <m/>
    <m/>
    <s v="Laptop;"/>
    <m/>
    <m/>
    <s v="No"/>
    <m/>
    <m/>
    <s v="Corporate assets"/>
    <m/>
    <m/>
    <s v="No"/>
    <m/>
    <m/>
    <s v="Password protection;Automatic screen lock;"/>
    <m/>
    <m/>
    <s v="Using 3rd party cloud solutions (e.g. G Cloud, Microsoft 365)"/>
    <m/>
    <m/>
    <m/>
    <m/>
    <m/>
    <s v="Yes"/>
    <m/>
    <m/>
    <s v="Instructions provided via email;"/>
    <m/>
    <m/>
    <s v="Yes"/>
    <m/>
    <m/>
    <x v="6"/>
    <m/>
    <m/>
    <s v="None;"/>
    <m/>
    <m/>
    <m/>
    <m/>
    <m/>
    <m/>
    <m/>
    <s v="Strongly agree"/>
    <m/>
    <m/>
    <s v="Strongly agree"/>
    <m/>
    <m/>
    <s v="Strongly agree"/>
    <m/>
    <m/>
    <s v="Disagree"/>
    <m/>
    <m/>
    <s v="Strongly agree"/>
    <m/>
    <m/>
    <s v="Strongly agree"/>
    <m/>
    <m/>
    <s v="Strongly agree"/>
    <m/>
    <m/>
    <s v="35-44 years old"/>
    <m/>
    <m/>
    <s v="Bachelor’s degree"/>
    <m/>
    <m/>
    <s v="Other"/>
    <m/>
    <m/>
    <s v="Marketing"/>
    <m/>
    <m/>
    <s v="Other"/>
    <m/>
    <m/>
    <m/>
    <m/>
    <m/>
    <n v="113"/>
  </r>
  <r>
    <n v="117"/>
    <d v="2020-04-11T18:40:27"/>
    <d v="2020-04-11T18:42:56"/>
    <s v="anonymous"/>
    <m/>
    <m/>
    <m/>
    <m/>
    <s v="Yes"/>
    <m/>
    <m/>
    <s v="Yes"/>
    <m/>
    <m/>
    <s v="1) dont share laptop with others, 2) do the updates , 3) do virus scan often"/>
    <m/>
    <m/>
    <s v="Laptop;"/>
    <m/>
    <m/>
    <s v="No"/>
    <m/>
    <m/>
    <s v="Corporate assets"/>
    <m/>
    <m/>
    <s v="No"/>
    <m/>
    <m/>
    <s v="Password protection;Automatic screen lock;"/>
    <m/>
    <m/>
    <s v="Using 3rd party cloud solutions (e.g. G Cloud, Microsoft 365)"/>
    <m/>
    <m/>
    <m/>
    <m/>
    <m/>
    <s v="Yes"/>
    <m/>
    <m/>
    <s v="Instructions provided via email;"/>
    <m/>
    <m/>
    <s v="Yes"/>
    <m/>
    <m/>
    <x v="10"/>
    <m/>
    <m/>
    <s v="None;"/>
    <m/>
    <m/>
    <m/>
    <m/>
    <m/>
    <m/>
    <m/>
    <s v="Strongly agree"/>
    <m/>
    <m/>
    <s v="Strongly agree"/>
    <m/>
    <m/>
    <s v="Strongly agree"/>
    <m/>
    <m/>
    <s v="Disagree"/>
    <m/>
    <m/>
    <s v="Strongly agree"/>
    <m/>
    <m/>
    <s v="Strongly agree"/>
    <m/>
    <m/>
    <s v="Strongly agree"/>
    <m/>
    <m/>
    <s v="35-44 years old"/>
    <m/>
    <m/>
    <s v="Bachelor’s degree"/>
    <m/>
    <m/>
    <s v="Other"/>
    <m/>
    <m/>
    <s v="Marketing"/>
    <m/>
    <m/>
    <s v="Other"/>
    <m/>
    <m/>
    <m/>
    <m/>
    <m/>
    <n v="113"/>
  </r>
  <r>
    <n v="117"/>
    <d v="2020-04-11T18:40:27"/>
    <d v="2020-04-11T18:42:56"/>
    <s v="anonymous"/>
    <m/>
    <m/>
    <m/>
    <m/>
    <s v="Yes"/>
    <m/>
    <m/>
    <s v="Yes"/>
    <m/>
    <m/>
    <s v="1) dont share laptop with others, 2) do the updates , 3) do virus scan often"/>
    <m/>
    <m/>
    <s v="Laptop;"/>
    <m/>
    <m/>
    <s v="No"/>
    <m/>
    <m/>
    <s v="Corporate assets"/>
    <m/>
    <m/>
    <s v="No"/>
    <m/>
    <m/>
    <s v="Password protection;Automatic screen lock;"/>
    <m/>
    <m/>
    <s v="Using 3rd party cloud solutions (e.g. G Cloud, Microsoft 365)"/>
    <m/>
    <m/>
    <m/>
    <m/>
    <m/>
    <s v="Yes"/>
    <m/>
    <m/>
    <s v="Instructions provided via email;"/>
    <m/>
    <m/>
    <s v="Yes"/>
    <m/>
    <m/>
    <x v="4"/>
    <m/>
    <m/>
    <s v="None;"/>
    <m/>
    <m/>
    <m/>
    <m/>
    <m/>
    <m/>
    <m/>
    <s v="Strongly agree"/>
    <m/>
    <m/>
    <s v="Strongly agree"/>
    <m/>
    <m/>
    <s v="Strongly agree"/>
    <m/>
    <m/>
    <s v="Disagree"/>
    <m/>
    <m/>
    <s v="Strongly agree"/>
    <m/>
    <m/>
    <s v="Strongly agree"/>
    <m/>
    <m/>
    <s v="Strongly agree"/>
    <m/>
    <m/>
    <s v="35-44 years old"/>
    <m/>
    <m/>
    <s v="Bachelor’s degree"/>
    <m/>
    <m/>
    <s v="Other"/>
    <m/>
    <m/>
    <s v="Marketing"/>
    <m/>
    <m/>
    <s v="Other"/>
    <m/>
    <m/>
    <m/>
    <m/>
    <m/>
    <n v="113"/>
  </r>
  <r>
    <n v="118"/>
    <d v="2020-04-11T18:47:26"/>
    <d v="2020-04-11T19:22:21"/>
    <s v="anonymous"/>
    <m/>
    <m/>
    <m/>
    <m/>
    <s v="Yes"/>
    <m/>
    <m/>
    <s v="Yes"/>
    <m/>
    <m/>
    <s v="1. All work must be done from a home office and only use your personal computer_x000a_2. Don't discuss the project guidelines, tools, processes, URLs and the identity of clients outside the team_x000a__x000a_"/>
    <m/>
    <m/>
    <s v="Laptop;Smartphone;"/>
    <m/>
    <m/>
    <s v="No"/>
    <m/>
    <m/>
    <s v="Personal assets"/>
    <m/>
    <m/>
    <m/>
    <m/>
    <m/>
    <s v="Password protection;Two-factor authentication;Automatic screen lock;Antivirus software installed;"/>
    <m/>
    <m/>
    <s v="Direct access"/>
    <m/>
    <m/>
    <m/>
    <m/>
    <m/>
    <s v="No"/>
    <m/>
    <m/>
    <m/>
    <m/>
    <m/>
    <s v="No"/>
    <m/>
    <m/>
    <x v="5"/>
    <m/>
    <m/>
    <s v="None;"/>
    <m/>
    <m/>
    <s v="N/A"/>
    <m/>
    <m/>
    <m/>
    <m/>
    <s v="Strongly agree"/>
    <m/>
    <m/>
    <s v="Agree"/>
    <m/>
    <m/>
    <s v="Agree"/>
    <m/>
    <m/>
    <s v="Agree"/>
    <m/>
    <m/>
    <s v="Agree"/>
    <m/>
    <m/>
    <s v="Agree"/>
    <m/>
    <m/>
    <s v="Agree"/>
    <m/>
    <m/>
    <s v="25-34 years old"/>
    <m/>
    <m/>
    <s v="Bachelor’s degree"/>
    <m/>
    <m/>
    <s v="IT (Information Technology)"/>
    <m/>
    <m/>
    <m/>
    <m/>
    <m/>
    <s v="Other"/>
    <m/>
    <m/>
    <m/>
    <m/>
    <m/>
    <n v="114"/>
  </r>
  <r>
    <n v="119"/>
    <d v="2020-04-11T19:27:48"/>
    <d v="2020-04-11T19:31:21"/>
    <s v="anonymous"/>
    <m/>
    <m/>
    <m/>
    <m/>
    <s v="No"/>
    <m/>
    <m/>
    <s v="Yes"/>
    <m/>
    <m/>
    <s v="Avoid public places and unsecured wireless connections. Don’t access work email from public devices."/>
    <m/>
    <m/>
    <s v="Laptop;"/>
    <m/>
    <m/>
    <s v="No"/>
    <m/>
    <m/>
    <s v="Corporate assets"/>
    <m/>
    <m/>
    <s v="Yes, fully"/>
    <m/>
    <m/>
    <s v="Password protection;Hard disk encryption;Antivirus software installed;"/>
    <m/>
    <m/>
    <s v="Using VPN "/>
    <m/>
    <m/>
    <m/>
    <m/>
    <m/>
    <s v="No"/>
    <m/>
    <m/>
    <m/>
    <m/>
    <m/>
    <s v="No"/>
    <m/>
    <m/>
    <x v="5"/>
    <m/>
    <m/>
    <s v="Phishing;"/>
    <m/>
    <m/>
    <m/>
    <m/>
    <m/>
    <m/>
    <m/>
    <s v="Undecided"/>
    <m/>
    <m/>
    <s v="Disagree"/>
    <m/>
    <m/>
    <s v="Disagree"/>
    <m/>
    <m/>
    <s v="Agree"/>
    <m/>
    <m/>
    <s v="Agree"/>
    <m/>
    <m/>
    <s v="Agree"/>
    <m/>
    <m/>
    <s v="Agree"/>
    <m/>
    <m/>
    <s v="35-44 years old"/>
    <m/>
    <m/>
    <s v="Bachelor’s degree"/>
    <m/>
    <m/>
    <s v="IT (Information Technology)"/>
    <m/>
    <m/>
    <m/>
    <m/>
    <m/>
    <s v="Manager"/>
    <m/>
    <m/>
    <m/>
    <m/>
    <m/>
    <n v="115"/>
  </r>
  <r>
    <n v="120"/>
    <d v="2020-04-11T19:45:22"/>
    <d v="2020-04-11T19:49:36"/>
    <s v="anonymous"/>
    <m/>
    <m/>
    <m/>
    <m/>
    <s v="No"/>
    <m/>
    <m/>
    <s v="No"/>
    <m/>
    <m/>
    <m/>
    <m/>
    <m/>
    <s v="Laptop;Smartphone;"/>
    <m/>
    <m/>
    <s v="No"/>
    <m/>
    <m/>
    <s v="Corporate assets"/>
    <m/>
    <m/>
    <s v="Yes, fully"/>
    <m/>
    <m/>
    <s v="None of the above;"/>
    <m/>
    <m/>
    <s v="Using VPN "/>
    <m/>
    <m/>
    <m/>
    <m/>
    <m/>
    <s v="No"/>
    <m/>
    <m/>
    <m/>
    <m/>
    <m/>
    <s v="Yes"/>
    <m/>
    <m/>
    <x v="8"/>
    <m/>
    <m/>
    <s v="None;"/>
    <m/>
    <m/>
    <m/>
    <m/>
    <m/>
    <m/>
    <m/>
    <s v="Undecided"/>
    <m/>
    <m/>
    <s v="Undecided"/>
    <m/>
    <m/>
    <s v="Agree"/>
    <m/>
    <m/>
    <s v="Undecided"/>
    <m/>
    <m/>
    <s v="Undecided"/>
    <m/>
    <m/>
    <s v="Strongly agree"/>
    <m/>
    <m/>
    <s v="Strongly agree"/>
    <m/>
    <m/>
    <s v="35-44 years old"/>
    <m/>
    <m/>
    <s v="Trade/technical/vocational training"/>
    <m/>
    <m/>
    <s v="IT (Information Technology)"/>
    <m/>
    <m/>
    <m/>
    <m/>
    <m/>
    <s v="Manager"/>
    <m/>
    <m/>
    <m/>
    <m/>
    <m/>
    <n v="116"/>
  </r>
  <r>
    <n v="120"/>
    <d v="2020-04-11T19:45:22"/>
    <d v="2020-04-11T19:49:36"/>
    <s v="anonymous"/>
    <m/>
    <m/>
    <m/>
    <m/>
    <s v="No"/>
    <m/>
    <m/>
    <s v="No"/>
    <m/>
    <m/>
    <m/>
    <m/>
    <m/>
    <s v="Laptop;Smartphone;"/>
    <m/>
    <m/>
    <s v="No"/>
    <m/>
    <m/>
    <s v="Corporate assets"/>
    <m/>
    <m/>
    <s v="Yes, fully"/>
    <m/>
    <m/>
    <s v="None of the above;"/>
    <m/>
    <m/>
    <s v="Using VPN "/>
    <m/>
    <m/>
    <m/>
    <m/>
    <m/>
    <s v="No"/>
    <m/>
    <m/>
    <m/>
    <m/>
    <m/>
    <s v="Yes"/>
    <m/>
    <m/>
    <x v="9"/>
    <m/>
    <m/>
    <s v="None;"/>
    <m/>
    <m/>
    <m/>
    <m/>
    <m/>
    <m/>
    <m/>
    <s v="Undecided"/>
    <m/>
    <m/>
    <s v="Undecided"/>
    <m/>
    <m/>
    <s v="Agree"/>
    <m/>
    <m/>
    <s v="Undecided"/>
    <m/>
    <m/>
    <s v="Undecided"/>
    <m/>
    <m/>
    <s v="Strongly agree"/>
    <m/>
    <m/>
    <s v="Strongly agree"/>
    <m/>
    <m/>
    <s v="35-44 years old"/>
    <m/>
    <m/>
    <s v="Trade/technical/vocational training"/>
    <m/>
    <m/>
    <s v="IT (Information Technology)"/>
    <m/>
    <m/>
    <m/>
    <m/>
    <m/>
    <s v="Manager"/>
    <m/>
    <m/>
    <m/>
    <m/>
    <m/>
    <n v="116"/>
  </r>
  <r>
    <n v="120"/>
    <d v="2020-04-11T19:45:22"/>
    <d v="2020-04-11T19:49:36"/>
    <s v="anonymous"/>
    <m/>
    <m/>
    <m/>
    <m/>
    <s v="No"/>
    <m/>
    <m/>
    <s v="No"/>
    <m/>
    <m/>
    <m/>
    <m/>
    <m/>
    <s v="Laptop;Smartphone;"/>
    <m/>
    <m/>
    <s v="No"/>
    <m/>
    <m/>
    <s v="Corporate assets"/>
    <m/>
    <m/>
    <s v="Yes, fully"/>
    <m/>
    <m/>
    <s v="None of the above;"/>
    <m/>
    <m/>
    <s v="Using VPN "/>
    <m/>
    <m/>
    <m/>
    <m/>
    <m/>
    <s v="No"/>
    <m/>
    <m/>
    <m/>
    <m/>
    <m/>
    <s v="Yes"/>
    <m/>
    <m/>
    <x v="3"/>
    <m/>
    <m/>
    <s v="None;"/>
    <m/>
    <m/>
    <m/>
    <m/>
    <m/>
    <m/>
    <m/>
    <s v="Undecided"/>
    <m/>
    <m/>
    <s v="Undecided"/>
    <m/>
    <m/>
    <s v="Agree"/>
    <m/>
    <m/>
    <s v="Undecided"/>
    <m/>
    <m/>
    <s v="Undecided"/>
    <m/>
    <m/>
    <s v="Strongly agree"/>
    <m/>
    <m/>
    <s v="Strongly agree"/>
    <m/>
    <m/>
    <s v="35-44 years old"/>
    <m/>
    <m/>
    <s v="Trade/technical/vocational training"/>
    <m/>
    <m/>
    <s v="IT (Information Technology)"/>
    <m/>
    <m/>
    <m/>
    <m/>
    <m/>
    <s v="Manager"/>
    <m/>
    <m/>
    <m/>
    <m/>
    <m/>
    <n v="116"/>
  </r>
  <r>
    <n v="120"/>
    <d v="2020-04-11T19:45:22"/>
    <d v="2020-04-11T19:49:36"/>
    <s v="anonymous"/>
    <m/>
    <m/>
    <m/>
    <m/>
    <s v="No"/>
    <m/>
    <m/>
    <s v="No"/>
    <m/>
    <m/>
    <m/>
    <m/>
    <m/>
    <s v="Laptop;Smartphone;"/>
    <m/>
    <m/>
    <s v="No"/>
    <m/>
    <m/>
    <s v="Corporate assets"/>
    <m/>
    <m/>
    <s v="Yes, fully"/>
    <m/>
    <m/>
    <s v="None of the above;"/>
    <m/>
    <m/>
    <s v="Using VPN "/>
    <m/>
    <m/>
    <m/>
    <m/>
    <m/>
    <s v="No"/>
    <m/>
    <m/>
    <m/>
    <m/>
    <m/>
    <s v="Yes"/>
    <m/>
    <m/>
    <x v="4"/>
    <m/>
    <m/>
    <s v="None;"/>
    <m/>
    <m/>
    <m/>
    <m/>
    <m/>
    <m/>
    <m/>
    <s v="Undecided"/>
    <m/>
    <m/>
    <s v="Undecided"/>
    <m/>
    <m/>
    <s v="Agree"/>
    <m/>
    <m/>
    <s v="Undecided"/>
    <m/>
    <m/>
    <s v="Undecided"/>
    <m/>
    <m/>
    <s v="Strongly agree"/>
    <m/>
    <m/>
    <s v="Strongly agree"/>
    <m/>
    <m/>
    <s v="35-44 years old"/>
    <m/>
    <m/>
    <s v="Trade/technical/vocational training"/>
    <m/>
    <m/>
    <s v="IT (Information Technology)"/>
    <m/>
    <m/>
    <m/>
    <m/>
    <m/>
    <s v="Manager"/>
    <m/>
    <m/>
    <m/>
    <m/>
    <m/>
    <n v="116"/>
  </r>
  <r>
    <n v="121"/>
    <d v="2020-04-11T20:26:56"/>
    <d v="2020-04-11T20:33:57"/>
    <s v="anonymous"/>
    <m/>
    <m/>
    <m/>
    <m/>
    <s v="Yes"/>
    <m/>
    <m/>
    <s v="Yes"/>
    <m/>
    <m/>
    <s v="Lock your device, log out when you finish, close your vpn network"/>
    <m/>
    <m/>
    <s v="Laptop;"/>
    <m/>
    <m/>
    <s v="No"/>
    <m/>
    <m/>
    <s v="Corporate assets"/>
    <m/>
    <m/>
    <s v="Yes, fully"/>
    <m/>
    <m/>
    <s v="Password protection;"/>
    <m/>
    <m/>
    <s v="Using VPN "/>
    <m/>
    <m/>
    <m/>
    <m/>
    <m/>
    <s v="No"/>
    <m/>
    <m/>
    <m/>
    <m/>
    <m/>
    <s v="Yes"/>
    <m/>
    <m/>
    <x v="6"/>
    <m/>
    <m/>
    <s v="None;"/>
    <m/>
    <m/>
    <m/>
    <m/>
    <m/>
    <m/>
    <m/>
    <s v="Agree"/>
    <m/>
    <m/>
    <s v="Agree"/>
    <m/>
    <m/>
    <s v="Disagree"/>
    <m/>
    <m/>
    <s v="Agree"/>
    <m/>
    <m/>
    <s v="Agree"/>
    <m/>
    <m/>
    <s v="Undecided"/>
    <m/>
    <m/>
    <s v="Agree"/>
    <m/>
    <m/>
    <s v="25-34 years old"/>
    <m/>
    <m/>
    <s v="Bachelor’s degree"/>
    <m/>
    <m/>
    <s v="IT (Information Technology)"/>
    <m/>
    <m/>
    <m/>
    <m/>
    <m/>
    <s v="Manager"/>
    <m/>
    <m/>
    <m/>
    <m/>
    <m/>
    <n v="117"/>
  </r>
  <r>
    <n v="121"/>
    <d v="2020-04-11T20:26:56"/>
    <d v="2020-04-11T20:33:57"/>
    <s v="anonymous"/>
    <m/>
    <m/>
    <m/>
    <m/>
    <s v="Yes"/>
    <m/>
    <m/>
    <s v="Yes"/>
    <m/>
    <m/>
    <s v="Lock your device, log out when you finish, close your vpn network"/>
    <m/>
    <m/>
    <s v="Laptop;"/>
    <m/>
    <m/>
    <s v="No"/>
    <m/>
    <m/>
    <s v="Corporate assets"/>
    <m/>
    <m/>
    <s v="Yes, fully"/>
    <m/>
    <m/>
    <s v="Password protection;"/>
    <m/>
    <m/>
    <s v="Using VPN "/>
    <m/>
    <m/>
    <m/>
    <m/>
    <m/>
    <s v="No"/>
    <m/>
    <m/>
    <m/>
    <m/>
    <m/>
    <s v="Yes"/>
    <m/>
    <m/>
    <x v="7"/>
    <m/>
    <m/>
    <s v="None;"/>
    <m/>
    <m/>
    <m/>
    <m/>
    <m/>
    <m/>
    <m/>
    <s v="Agree"/>
    <m/>
    <m/>
    <s v="Agree"/>
    <m/>
    <m/>
    <s v="Disagree"/>
    <m/>
    <m/>
    <s v="Agree"/>
    <m/>
    <m/>
    <s v="Agree"/>
    <m/>
    <m/>
    <s v="Undecided"/>
    <m/>
    <m/>
    <s v="Agree"/>
    <m/>
    <m/>
    <s v="25-34 years old"/>
    <m/>
    <m/>
    <s v="Bachelor’s degree"/>
    <m/>
    <m/>
    <s v="IT (Information Technology)"/>
    <m/>
    <m/>
    <m/>
    <m/>
    <m/>
    <s v="Manager"/>
    <m/>
    <m/>
    <m/>
    <m/>
    <m/>
    <n v="117"/>
  </r>
  <r>
    <n v="121"/>
    <d v="2020-04-11T20:26:56"/>
    <d v="2020-04-11T20:33:57"/>
    <s v="anonymous"/>
    <m/>
    <m/>
    <m/>
    <m/>
    <s v="Yes"/>
    <m/>
    <m/>
    <s v="Yes"/>
    <m/>
    <m/>
    <s v="Lock your device, log out when you finish, close your vpn network"/>
    <m/>
    <m/>
    <s v="Laptop;"/>
    <m/>
    <m/>
    <s v="No"/>
    <m/>
    <m/>
    <s v="Corporate assets"/>
    <m/>
    <m/>
    <s v="Yes, fully"/>
    <m/>
    <m/>
    <s v="Password protection;"/>
    <m/>
    <m/>
    <s v="Using VPN "/>
    <m/>
    <m/>
    <m/>
    <m/>
    <m/>
    <s v="No"/>
    <m/>
    <m/>
    <m/>
    <m/>
    <m/>
    <s v="Yes"/>
    <m/>
    <m/>
    <x v="8"/>
    <m/>
    <m/>
    <s v="None;"/>
    <m/>
    <m/>
    <m/>
    <m/>
    <m/>
    <m/>
    <m/>
    <s v="Agree"/>
    <m/>
    <m/>
    <s v="Agree"/>
    <m/>
    <m/>
    <s v="Disagree"/>
    <m/>
    <m/>
    <s v="Agree"/>
    <m/>
    <m/>
    <s v="Agree"/>
    <m/>
    <m/>
    <s v="Undecided"/>
    <m/>
    <m/>
    <s v="Agree"/>
    <m/>
    <m/>
    <s v="25-34 years old"/>
    <m/>
    <m/>
    <s v="Bachelor’s degree"/>
    <m/>
    <m/>
    <s v="IT (Information Technology)"/>
    <m/>
    <m/>
    <m/>
    <m/>
    <m/>
    <s v="Manager"/>
    <m/>
    <m/>
    <m/>
    <m/>
    <m/>
    <n v="117"/>
  </r>
  <r>
    <n v="121"/>
    <d v="2020-04-11T20:26:56"/>
    <d v="2020-04-11T20:33:57"/>
    <s v="anonymous"/>
    <m/>
    <m/>
    <m/>
    <m/>
    <s v="Yes"/>
    <m/>
    <m/>
    <s v="Yes"/>
    <m/>
    <m/>
    <s v="Lock your device, log out when you finish, close your vpn network"/>
    <m/>
    <m/>
    <s v="Laptop;"/>
    <m/>
    <m/>
    <s v="No"/>
    <m/>
    <m/>
    <s v="Corporate assets"/>
    <m/>
    <m/>
    <s v="Yes, fully"/>
    <m/>
    <m/>
    <s v="Password protection;"/>
    <m/>
    <m/>
    <s v="Using VPN "/>
    <m/>
    <m/>
    <m/>
    <m/>
    <m/>
    <s v="No"/>
    <m/>
    <m/>
    <m/>
    <m/>
    <m/>
    <s v="Yes"/>
    <m/>
    <m/>
    <x v="9"/>
    <m/>
    <m/>
    <s v="None;"/>
    <m/>
    <m/>
    <m/>
    <m/>
    <m/>
    <m/>
    <m/>
    <s v="Agree"/>
    <m/>
    <m/>
    <s v="Agree"/>
    <m/>
    <m/>
    <s v="Disagree"/>
    <m/>
    <m/>
    <s v="Agree"/>
    <m/>
    <m/>
    <s v="Agree"/>
    <m/>
    <m/>
    <s v="Undecided"/>
    <m/>
    <m/>
    <s v="Agree"/>
    <m/>
    <m/>
    <s v="25-34 years old"/>
    <m/>
    <m/>
    <s v="Bachelor’s degree"/>
    <m/>
    <m/>
    <s v="IT (Information Technology)"/>
    <m/>
    <m/>
    <m/>
    <m/>
    <m/>
    <s v="Manager"/>
    <m/>
    <m/>
    <m/>
    <m/>
    <m/>
    <n v="117"/>
  </r>
  <r>
    <n v="121"/>
    <d v="2020-04-11T20:26:56"/>
    <d v="2020-04-11T20:33:57"/>
    <s v="anonymous"/>
    <m/>
    <m/>
    <m/>
    <m/>
    <s v="Yes"/>
    <m/>
    <m/>
    <s v="Yes"/>
    <m/>
    <m/>
    <s v="Lock your device, log out when you finish, close your vpn network"/>
    <m/>
    <m/>
    <s v="Laptop;"/>
    <m/>
    <m/>
    <s v="No"/>
    <m/>
    <m/>
    <s v="Corporate assets"/>
    <m/>
    <m/>
    <s v="Yes, fully"/>
    <m/>
    <m/>
    <s v="Password protection;"/>
    <m/>
    <m/>
    <s v="Using VPN "/>
    <m/>
    <m/>
    <m/>
    <m/>
    <m/>
    <s v="No"/>
    <m/>
    <m/>
    <m/>
    <m/>
    <m/>
    <s v="Yes"/>
    <m/>
    <m/>
    <x v="3"/>
    <m/>
    <m/>
    <s v="None;"/>
    <m/>
    <m/>
    <m/>
    <m/>
    <m/>
    <m/>
    <m/>
    <s v="Agree"/>
    <m/>
    <m/>
    <s v="Agree"/>
    <m/>
    <m/>
    <s v="Disagree"/>
    <m/>
    <m/>
    <s v="Agree"/>
    <m/>
    <m/>
    <s v="Agree"/>
    <m/>
    <m/>
    <s v="Undecided"/>
    <m/>
    <m/>
    <s v="Agree"/>
    <m/>
    <m/>
    <s v="25-34 years old"/>
    <m/>
    <m/>
    <s v="Bachelor’s degree"/>
    <m/>
    <m/>
    <s v="IT (Information Technology)"/>
    <m/>
    <m/>
    <m/>
    <m/>
    <m/>
    <s v="Manager"/>
    <m/>
    <m/>
    <m/>
    <m/>
    <m/>
    <n v="117"/>
  </r>
  <r>
    <n v="121"/>
    <d v="2020-04-11T20:26:56"/>
    <d v="2020-04-11T20:33:57"/>
    <s v="anonymous"/>
    <m/>
    <m/>
    <m/>
    <m/>
    <s v="Yes"/>
    <m/>
    <m/>
    <s v="Yes"/>
    <m/>
    <m/>
    <s v="Lock your device, log out when you finish, close your vpn network"/>
    <m/>
    <m/>
    <s v="Laptop;"/>
    <m/>
    <m/>
    <s v="No"/>
    <m/>
    <m/>
    <s v="Corporate assets"/>
    <m/>
    <m/>
    <s v="Yes, fully"/>
    <m/>
    <m/>
    <s v="Password protection;"/>
    <m/>
    <m/>
    <s v="Using VPN "/>
    <m/>
    <m/>
    <m/>
    <m/>
    <m/>
    <s v="No"/>
    <m/>
    <m/>
    <m/>
    <m/>
    <m/>
    <s v="Yes"/>
    <m/>
    <m/>
    <x v="10"/>
    <m/>
    <m/>
    <s v="None;"/>
    <m/>
    <m/>
    <m/>
    <m/>
    <m/>
    <m/>
    <m/>
    <s v="Agree"/>
    <m/>
    <m/>
    <s v="Agree"/>
    <m/>
    <m/>
    <s v="Disagree"/>
    <m/>
    <m/>
    <s v="Agree"/>
    <m/>
    <m/>
    <s v="Agree"/>
    <m/>
    <m/>
    <s v="Undecided"/>
    <m/>
    <m/>
    <s v="Agree"/>
    <m/>
    <m/>
    <s v="25-34 years old"/>
    <m/>
    <m/>
    <s v="Bachelor’s degree"/>
    <m/>
    <m/>
    <s v="IT (Information Technology)"/>
    <m/>
    <m/>
    <m/>
    <m/>
    <m/>
    <s v="Manager"/>
    <m/>
    <m/>
    <m/>
    <m/>
    <m/>
    <n v="117"/>
  </r>
  <r>
    <n v="121"/>
    <d v="2020-04-11T20:26:56"/>
    <d v="2020-04-11T20:33:57"/>
    <s v="anonymous"/>
    <m/>
    <m/>
    <m/>
    <m/>
    <s v="Yes"/>
    <m/>
    <m/>
    <s v="Yes"/>
    <m/>
    <m/>
    <s v="Lock your device, log out when you finish, close your vpn network"/>
    <m/>
    <m/>
    <s v="Laptop;"/>
    <m/>
    <m/>
    <s v="No"/>
    <m/>
    <m/>
    <s v="Corporate assets"/>
    <m/>
    <m/>
    <s v="Yes, fully"/>
    <m/>
    <m/>
    <s v="Password protection;"/>
    <m/>
    <m/>
    <s v="Using VPN "/>
    <m/>
    <m/>
    <m/>
    <m/>
    <m/>
    <s v="No"/>
    <m/>
    <m/>
    <m/>
    <m/>
    <m/>
    <s v="Yes"/>
    <m/>
    <m/>
    <x v="4"/>
    <m/>
    <m/>
    <s v="None;"/>
    <m/>
    <m/>
    <m/>
    <m/>
    <m/>
    <m/>
    <m/>
    <s v="Agree"/>
    <m/>
    <m/>
    <s v="Agree"/>
    <m/>
    <m/>
    <s v="Disagree"/>
    <m/>
    <m/>
    <s v="Agree"/>
    <m/>
    <m/>
    <s v="Agree"/>
    <m/>
    <m/>
    <s v="Undecided"/>
    <m/>
    <m/>
    <s v="Agree"/>
    <m/>
    <m/>
    <s v="25-34 years old"/>
    <m/>
    <m/>
    <s v="Bachelor’s degree"/>
    <m/>
    <m/>
    <s v="IT (Information Technology)"/>
    <m/>
    <m/>
    <m/>
    <m/>
    <m/>
    <s v="Manager"/>
    <m/>
    <m/>
    <m/>
    <m/>
    <m/>
    <n v="117"/>
  </r>
  <r>
    <n v="122"/>
    <d v="2020-04-11T21:35:18"/>
    <d v="2020-04-11T21:40:37"/>
    <s v="anonymous"/>
    <m/>
    <m/>
    <m/>
    <m/>
    <s v="No"/>
    <m/>
    <m/>
    <s v="Yes"/>
    <m/>
    <m/>
    <s v="Avoid zoom application_x000a_Avoid pressing unknown links"/>
    <m/>
    <m/>
    <s v="Laptop;"/>
    <m/>
    <m/>
    <s v="No"/>
    <m/>
    <m/>
    <s v="Personal assets"/>
    <m/>
    <m/>
    <m/>
    <m/>
    <m/>
    <s v="Password protection;Automatic screen lock;Antivirus software installed;"/>
    <m/>
    <m/>
    <s v="Using VPN "/>
    <m/>
    <m/>
    <m/>
    <m/>
    <m/>
    <s v="Yes"/>
    <m/>
    <m/>
    <s v="Instructions available to the corporate portal or website;Instructions provided via email;"/>
    <m/>
    <m/>
    <s v="Yes"/>
    <m/>
    <m/>
    <x v="6"/>
    <m/>
    <m/>
    <s v="None;"/>
    <m/>
    <m/>
    <m/>
    <m/>
    <m/>
    <m/>
    <m/>
    <s v="Strongly agree"/>
    <m/>
    <m/>
    <s v="Agree"/>
    <m/>
    <m/>
    <s v="Agree"/>
    <m/>
    <m/>
    <s v="Strongly agree"/>
    <m/>
    <m/>
    <s v="Strongly agree"/>
    <m/>
    <m/>
    <s v="Strongly agree"/>
    <m/>
    <m/>
    <s v="Strongly agree"/>
    <m/>
    <m/>
    <s v="25-34 years old"/>
    <m/>
    <m/>
    <s v="Master’s degree"/>
    <m/>
    <m/>
    <s v="Other"/>
    <m/>
    <m/>
    <s v="Shipping company "/>
    <m/>
    <m/>
    <s v="Other"/>
    <m/>
    <m/>
    <m/>
    <m/>
    <m/>
    <n v="118"/>
  </r>
  <r>
    <n v="122"/>
    <d v="2020-04-11T21:35:18"/>
    <d v="2020-04-11T21:40:37"/>
    <s v="anonymous"/>
    <m/>
    <m/>
    <m/>
    <m/>
    <s v="No"/>
    <m/>
    <m/>
    <s v="Yes"/>
    <m/>
    <m/>
    <s v="Avoid zoom application_x000a_Avoid pressing unknown links"/>
    <m/>
    <m/>
    <s v="Laptop;"/>
    <m/>
    <m/>
    <s v="No"/>
    <m/>
    <m/>
    <s v="Personal assets"/>
    <m/>
    <m/>
    <m/>
    <m/>
    <m/>
    <s v="Password protection;Automatic screen lock;Antivirus software installed;"/>
    <m/>
    <m/>
    <s v="Using VPN "/>
    <m/>
    <m/>
    <m/>
    <m/>
    <m/>
    <s v="Yes"/>
    <m/>
    <m/>
    <s v="Instructions available to the corporate portal or website;Instructions provided via email;"/>
    <m/>
    <m/>
    <s v="Yes"/>
    <m/>
    <m/>
    <x v="3"/>
    <m/>
    <m/>
    <s v="None;"/>
    <m/>
    <m/>
    <m/>
    <m/>
    <m/>
    <m/>
    <m/>
    <s v="Strongly agree"/>
    <m/>
    <m/>
    <s v="Agree"/>
    <m/>
    <m/>
    <s v="Agree"/>
    <m/>
    <m/>
    <s v="Strongly agree"/>
    <m/>
    <m/>
    <s v="Strongly agree"/>
    <m/>
    <m/>
    <s v="Strongly agree"/>
    <m/>
    <m/>
    <s v="Strongly agree"/>
    <m/>
    <m/>
    <s v="25-34 years old"/>
    <m/>
    <m/>
    <s v="Master’s degree"/>
    <m/>
    <m/>
    <s v="Other"/>
    <m/>
    <m/>
    <s v="Shipping company "/>
    <m/>
    <m/>
    <s v="Other"/>
    <m/>
    <m/>
    <m/>
    <m/>
    <m/>
    <n v="118"/>
  </r>
  <r>
    <n v="122"/>
    <d v="2020-04-11T21:35:18"/>
    <d v="2020-04-11T21:40:37"/>
    <s v="anonymous"/>
    <m/>
    <m/>
    <m/>
    <m/>
    <s v="No"/>
    <m/>
    <m/>
    <s v="Yes"/>
    <m/>
    <m/>
    <s v="Avoid zoom application_x000a_Avoid pressing unknown links"/>
    <m/>
    <m/>
    <s v="Laptop;"/>
    <m/>
    <m/>
    <s v="No"/>
    <m/>
    <m/>
    <s v="Personal assets"/>
    <m/>
    <m/>
    <m/>
    <m/>
    <m/>
    <s v="Password protection;Automatic screen lock;Antivirus software installed;"/>
    <m/>
    <m/>
    <s v="Using VPN "/>
    <m/>
    <m/>
    <m/>
    <m/>
    <m/>
    <s v="Yes"/>
    <m/>
    <m/>
    <s v="Instructions available to the corporate portal or website;Instructions provided via email;"/>
    <m/>
    <m/>
    <s v="Yes"/>
    <m/>
    <m/>
    <x v="10"/>
    <m/>
    <m/>
    <s v="None;"/>
    <m/>
    <m/>
    <m/>
    <m/>
    <m/>
    <m/>
    <m/>
    <s v="Strongly agree"/>
    <m/>
    <m/>
    <s v="Agree"/>
    <m/>
    <m/>
    <s v="Agree"/>
    <m/>
    <m/>
    <s v="Strongly agree"/>
    <m/>
    <m/>
    <s v="Strongly agree"/>
    <m/>
    <m/>
    <s v="Strongly agree"/>
    <m/>
    <m/>
    <s v="Strongly agree"/>
    <m/>
    <m/>
    <s v="25-34 years old"/>
    <m/>
    <m/>
    <s v="Master’s degree"/>
    <m/>
    <m/>
    <s v="Other"/>
    <m/>
    <m/>
    <s v="Shipping company "/>
    <m/>
    <m/>
    <s v="Other"/>
    <m/>
    <m/>
    <m/>
    <m/>
    <m/>
    <n v="118"/>
  </r>
  <r>
    <n v="122"/>
    <d v="2020-04-11T21:35:18"/>
    <d v="2020-04-11T21:40:37"/>
    <s v="anonymous"/>
    <m/>
    <m/>
    <m/>
    <m/>
    <s v="No"/>
    <m/>
    <m/>
    <s v="Yes"/>
    <m/>
    <m/>
    <s v="Avoid zoom application_x000a_Avoid pressing unknown links"/>
    <m/>
    <m/>
    <s v="Laptop;"/>
    <m/>
    <m/>
    <s v="No"/>
    <m/>
    <m/>
    <s v="Personal assets"/>
    <m/>
    <m/>
    <m/>
    <m/>
    <m/>
    <s v="Password protection;Automatic screen lock;Antivirus software installed;"/>
    <m/>
    <m/>
    <s v="Using VPN "/>
    <m/>
    <m/>
    <m/>
    <m/>
    <m/>
    <s v="Yes"/>
    <m/>
    <m/>
    <s v="Instructions available to the corporate portal or website;Instructions provided via email;"/>
    <m/>
    <m/>
    <s v="Yes"/>
    <m/>
    <m/>
    <x v="4"/>
    <m/>
    <m/>
    <s v="None;"/>
    <m/>
    <m/>
    <m/>
    <m/>
    <m/>
    <m/>
    <m/>
    <s v="Strongly agree"/>
    <m/>
    <m/>
    <s v="Agree"/>
    <m/>
    <m/>
    <s v="Agree"/>
    <m/>
    <m/>
    <s v="Strongly agree"/>
    <m/>
    <m/>
    <s v="Strongly agree"/>
    <m/>
    <m/>
    <s v="Strongly agree"/>
    <m/>
    <m/>
    <s v="Strongly agree"/>
    <m/>
    <m/>
    <s v="25-34 years old"/>
    <m/>
    <m/>
    <s v="Master’s degree"/>
    <m/>
    <m/>
    <s v="Other"/>
    <m/>
    <m/>
    <s v="Shipping company "/>
    <m/>
    <m/>
    <s v="Other"/>
    <m/>
    <m/>
    <m/>
    <m/>
    <m/>
    <n v="118"/>
  </r>
  <r>
    <n v="123"/>
    <d v="2020-04-12T05:00:34"/>
    <d v="2020-04-12T05:17:34"/>
    <s v="anonymous"/>
    <m/>
    <m/>
    <m/>
    <m/>
    <s v="Yes"/>
    <m/>
    <m/>
    <s v="Yes"/>
    <m/>
    <m/>
    <s v="Wash your hand, social distancing, wear mask"/>
    <m/>
    <m/>
    <s v="Laptop;"/>
    <m/>
    <m/>
    <s v="Yes"/>
    <m/>
    <m/>
    <s v="Corporate assets"/>
    <m/>
    <m/>
    <s v="Yes, partly"/>
    <m/>
    <m/>
    <s v="Password protection;Automatic screen lock;Antivirus software installed;"/>
    <m/>
    <m/>
    <s v="Direct access"/>
    <m/>
    <m/>
    <m/>
    <m/>
    <m/>
    <s v="Yes"/>
    <m/>
    <m/>
    <s v="Online training program;Instructions available to the corporate portal or website;"/>
    <m/>
    <m/>
    <s v="Yes"/>
    <m/>
    <m/>
    <x v="6"/>
    <m/>
    <m/>
    <s v="Ransomware;Data loss;"/>
    <m/>
    <m/>
    <m/>
    <m/>
    <m/>
    <m/>
    <m/>
    <s v="Disagree"/>
    <m/>
    <m/>
    <s v="Undecided"/>
    <m/>
    <m/>
    <s v="Agree"/>
    <m/>
    <m/>
    <s v="Agree"/>
    <m/>
    <m/>
    <s v="Disagree"/>
    <m/>
    <m/>
    <s v="Undecided"/>
    <m/>
    <m/>
    <s v="Undecided"/>
    <m/>
    <m/>
    <s v="35-44 years old"/>
    <m/>
    <m/>
    <s v="Bachelor’s degree"/>
    <m/>
    <m/>
    <s v="Other"/>
    <m/>
    <m/>
    <s v="Real project "/>
    <m/>
    <m/>
    <s v="Manager"/>
    <m/>
    <m/>
    <s v="Think positive and always happy"/>
    <m/>
    <m/>
    <n v="119"/>
  </r>
  <r>
    <n v="123"/>
    <d v="2020-04-12T05:00:34"/>
    <d v="2020-04-12T05:17:34"/>
    <s v="anonymous"/>
    <m/>
    <m/>
    <m/>
    <m/>
    <s v="Yes"/>
    <m/>
    <m/>
    <s v="Yes"/>
    <m/>
    <m/>
    <s v="Wash your hand, social distancing, wear mask"/>
    <m/>
    <m/>
    <s v="Laptop;"/>
    <m/>
    <m/>
    <s v="Yes"/>
    <m/>
    <m/>
    <s v="Corporate assets"/>
    <m/>
    <m/>
    <s v="Yes, partly"/>
    <m/>
    <m/>
    <s v="Password protection;Automatic screen lock;Antivirus software installed;"/>
    <m/>
    <m/>
    <s v="Direct access"/>
    <m/>
    <m/>
    <m/>
    <m/>
    <m/>
    <s v="Yes"/>
    <m/>
    <m/>
    <s v="Online training program;Instructions available to the corporate portal or website;"/>
    <m/>
    <m/>
    <s v="Yes"/>
    <m/>
    <m/>
    <x v="8"/>
    <m/>
    <m/>
    <s v="Ransomware;Data loss;"/>
    <m/>
    <m/>
    <m/>
    <m/>
    <m/>
    <m/>
    <m/>
    <s v="Disagree"/>
    <m/>
    <m/>
    <s v="Undecided"/>
    <m/>
    <m/>
    <s v="Agree"/>
    <m/>
    <m/>
    <s v="Agree"/>
    <m/>
    <m/>
    <s v="Disagree"/>
    <m/>
    <m/>
    <s v="Undecided"/>
    <m/>
    <m/>
    <s v="Undecided"/>
    <m/>
    <m/>
    <s v="35-44 years old"/>
    <m/>
    <m/>
    <s v="Bachelor’s degree"/>
    <m/>
    <m/>
    <s v="Other"/>
    <m/>
    <m/>
    <s v="Real project "/>
    <m/>
    <m/>
    <s v="Manager"/>
    <m/>
    <m/>
    <s v="Think positive and always happy"/>
    <m/>
    <m/>
    <n v="119"/>
  </r>
  <r>
    <n v="123"/>
    <d v="2020-04-12T05:00:34"/>
    <d v="2020-04-12T05:17:34"/>
    <s v="anonymous"/>
    <m/>
    <m/>
    <m/>
    <m/>
    <s v="Yes"/>
    <m/>
    <m/>
    <s v="Yes"/>
    <m/>
    <m/>
    <s v="Wash your hand, social distancing, wear mask"/>
    <m/>
    <m/>
    <s v="Laptop;"/>
    <m/>
    <m/>
    <s v="Yes"/>
    <m/>
    <m/>
    <s v="Corporate assets"/>
    <m/>
    <m/>
    <s v="Yes, partly"/>
    <m/>
    <m/>
    <s v="Password protection;Automatic screen lock;Antivirus software installed;"/>
    <m/>
    <m/>
    <s v="Direct access"/>
    <m/>
    <m/>
    <m/>
    <m/>
    <m/>
    <s v="Yes"/>
    <m/>
    <m/>
    <s v="Online training program;Instructions available to the corporate portal or website;"/>
    <m/>
    <m/>
    <s v="Yes"/>
    <m/>
    <m/>
    <x v="9"/>
    <m/>
    <m/>
    <s v="Ransomware;Data loss;"/>
    <m/>
    <m/>
    <m/>
    <m/>
    <m/>
    <m/>
    <m/>
    <s v="Disagree"/>
    <m/>
    <m/>
    <s v="Undecided"/>
    <m/>
    <m/>
    <s v="Agree"/>
    <m/>
    <m/>
    <s v="Agree"/>
    <m/>
    <m/>
    <s v="Disagree"/>
    <m/>
    <m/>
    <s v="Undecided"/>
    <m/>
    <m/>
    <s v="Undecided"/>
    <m/>
    <m/>
    <s v="35-44 years old"/>
    <m/>
    <m/>
    <s v="Bachelor’s degree"/>
    <m/>
    <m/>
    <s v="Other"/>
    <m/>
    <m/>
    <s v="Real project "/>
    <m/>
    <m/>
    <s v="Manager"/>
    <m/>
    <m/>
    <s v="Think positive and always happy"/>
    <m/>
    <m/>
    <n v="119"/>
  </r>
  <r>
    <n v="123"/>
    <d v="2020-04-12T05:00:34"/>
    <d v="2020-04-12T05:17:34"/>
    <s v="anonymous"/>
    <m/>
    <m/>
    <m/>
    <m/>
    <s v="Yes"/>
    <m/>
    <m/>
    <s v="Yes"/>
    <m/>
    <m/>
    <s v="Wash your hand, social distancing, wear mask"/>
    <m/>
    <m/>
    <s v="Laptop;"/>
    <m/>
    <m/>
    <s v="Yes"/>
    <m/>
    <m/>
    <s v="Corporate assets"/>
    <m/>
    <m/>
    <s v="Yes, partly"/>
    <m/>
    <m/>
    <s v="Password protection;Automatic screen lock;Antivirus software installed;"/>
    <m/>
    <m/>
    <s v="Direct access"/>
    <m/>
    <m/>
    <m/>
    <m/>
    <m/>
    <s v="Yes"/>
    <m/>
    <m/>
    <s v="Online training program;Instructions available to the corporate portal or website;"/>
    <m/>
    <m/>
    <s v="Yes"/>
    <m/>
    <m/>
    <x v="10"/>
    <m/>
    <m/>
    <s v="Ransomware;Data loss;"/>
    <m/>
    <m/>
    <m/>
    <m/>
    <m/>
    <m/>
    <m/>
    <s v="Disagree"/>
    <m/>
    <m/>
    <s v="Undecided"/>
    <m/>
    <m/>
    <s v="Agree"/>
    <m/>
    <m/>
    <s v="Agree"/>
    <m/>
    <m/>
    <s v="Disagree"/>
    <m/>
    <m/>
    <s v="Undecided"/>
    <m/>
    <m/>
    <s v="Undecided"/>
    <m/>
    <m/>
    <s v="35-44 years old"/>
    <m/>
    <m/>
    <s v="Bachelor’s degree"/>
    <m/>
    <m/>
    <s v="Other"/>
    <m/>
    <m/>
    <s v="Real project "/>
    <m/>
    <m/>
    <s v="Manager"/>
    <m/>
    <m/>
    <s v="Think positive and always happy"/>
    <m/>
    <m/>
    <n v="119"/>
  </r>
  <r>
    <n v="123"/>
    <d v="2020-04-12T05:00:34"/>
    <d v="2020-04-12T05:17:34"/>
    <s v="anonymous"/>
    <m/>
    <m/>
    <m/>
    <m/>
    <s v="Yes"/>
    <m/>
    <m/>
    <s v="Yes"/>
    <m/>
    <m/>
    <s v="Wash your hand, social distancing, wear mask"/>
    <m/>
    <m/>
    <s v="Laptop;"/>
    <m/>
    <m/>
    <s v="Yes"/>
    <m/>
    <m/>
    <s v="Corporate assets"/>
    <m/>
    <m/>
    <s v="Yes, partly"/>
    <m/>
    <m/>
    <s v="Password protection;Automatic screen lock;Antivirus software installed;"/>
    <m/>
    <m/>
    <s v="Direct access"/>
    <m/>
    <m/>
    <m/>
    <m/>
    <m/>
    <s v="Yes"/>
    <m/>
    <m/>
    <s v="Online training program;Instructions available to the corporate portal or website;"/>
    <m/>
    <m/>
    <s v="Yes"/>
    <m/>
    <m/>
    <x v="4"/>
    <m/>
    <m/>
    <s v="Ransomware;Data loss;"/>
    <m/>
    <m/>
    <m/>
    <m/>
    <m/>
    <m/>
    <m/>
    <s v="Disagree"/>
    <m/>
    <m/>
    <s v="Undecided"/>
    <m/>
    <m/>
    <s v="Agree"/>
    <m/>
    <m/>
    <s v="Agree"/>
    <m/>
    <m/>
    <s v="Disagree"/>
    <m/>
    <m/>
    <s v="Undecided"/>
    <m/>
    <m/>
    <s v="Undecided"/>
    <m/>
    <m/>
    <s v="35-44 years old"/>
    <m/>
    <m/>
    <s v="Bachelor’s degree"/>
    <m/>
    <m/>
    <s v="Other"/>
    <m/>
    <m/>
    <s v="Real project "/>
    <m/>
    <m/>
    <s v="Manager"/>
    <m/>
    <m/>
    <s v="Think positive and always happy"/>
    <m/>
    <m/>
    <n v="119"/>
  </r>
  <r>
    <n v="124"/>
    <d v="2020-04-12T06:01:04"/>
    <d v="2020-04-12T06:11:43"/>
    <s v="anonymous"/>
    <m/>
    <m/>
    <m/>
    <m/>
    <s v="Yes"/>
    <m/>
    <m/>
    <s v="No"/>
    <m/>
    <m/>
    <m/>
    <m/>
    <m/>
    <s v="Laptop;Smartphone;"/>
    <m/>
    <m/>
    <s v="No"/>
    <m/>
    <m/>
    <s v="Personal assets"/>
    <m/>
    <m/>
    <m/>
    <m/>
    <m/>
    <s v="None of the above;"/>
    <m/>
    <m/>
    <s v="Direct access"/>
    <m/>
    <m/>
    <m/>
    <m/>
    <m/>
    <s v="No"/>
    <m/>
    <m/>
    <m/>
    <m/>
    <m/>
    <s v="No"/>
    <m/>
    <m/>
    <x v="5"/>
    <m/>
    <m/>
    <s v="Spyware/Virus infection;"/>
    <m/>
    <m/>
    <m/>
    <m/>
    <m/>
    <m/>
    <m/>
    <s v="Disagree"/>
    <m/>
    <m/>
    <s v="Disagree"/>
    <m/>
    <m/>
    <s v="Disagree"/>
    <m/>
    <m/>
    <s v="Agree"/>
    <m/>
    <m/>
    <s v="Undecided"/>
    <m/>
    <m/>
    <s v="Agree"/>
    <m/>
    <m/>
    <s v="Disagree"/>
    <m/>
    <m/>
    <s v="25-34 years old"/>
    <m/>
    <m/>
    <s v="Bachelor’s degree"/>
    <m/>
    <m/>
    <s v="Other"/>
    <m/>
    <m/>
    <s v="Logistics &amp; trading"/>
    <m/>
    <m/>
    <s v="Other"/>
    <m/>
    <m/>
    <m/>
    <m/>
    <m/>
    <n v="120"/>
  </r>
  <r>
    <n v="125"/>
    <d v="2020-04-12T07:01:22"/>
    <d v="2020-04-12T07:07:04"/>
    <s v="anonymous"/>
    <m/>
    <m/>
    <m/>
    <m/>
    <s v="No"/>
    <m/>
    <m/>
    <s v="No"/>
    <m/>
    <m/>
    <m/>
    <m/>
    <m/>
    <s v="Laptop;"/>
    <m/>
    <m/>
    <s v="No"/>
    <m/>
    <m/>
    <s v="Corporate assets"/>
    <m/>
    <m/>
    <s v="No"/>
    <m/>
    <m/>
    <s v="Password protection;Automatic screen lock;"/>
    <m/>
    <m/>
    <s v="Direct access"/>
    <m/>
    <m/>
    <m/>
    <m/>
    <m/>
    <s v="No"/>
    <m/>
    <m/>
    <m/>
    <m/>
    <m/>
    <s v="Yes"/>
    <m/>
    <m/>
    <x v="3"/>
    <m/>
    <m/>
    <s v="None;"/>
    <m/>
    <m/>
    <m/>
    <m/>
    <m/>
    <m/>
    <m/>
    <s v="Strongly agree"/>
    <m/>
    <m/>
    <s v="Agree"/>
    <m/>
    <m/>
    <s v="Undecided"/>
    <m/>
    <m/>
    <s v="Undecided"/>
    <m/>
    <m/>
    <s v="Disagree"/>
    <m/>
    <m/>
    <s v="Agree"/>
    <m/>
    <m/>
    <s v="Agree"/>
    <m/>
    <m/>
    <s v="35-44 years old"/>
    <m/>
    <m/>
    <s v="Master’s degree"/>
    <m/>
    <m/>
    <s v="Public Sector"/>
    <m/>
    <m/>
    <m/>
    <m/>
    <m/>
    <s v="Other"/>
    <m/>
    <m/>
    <m/>
    <m/>
    <m/>
    <n v="121"/>
  </r>
  <r>
    <n v="125"/>
    <d v="2020-04-12T07:01:22"/>
    <d v="2020-04-12T07:07:04"/>
    <s v="anonymous"/>
    <m/>
    <m/>
    <m/>
    <m/>
    <s v="No"/>
    <m/>
    <m/>
    <s v="No"/>
    <m/>
    <m/>
    <m/>
    <m/>
    <m/>
    <s v="Laptop;"/>
    <m/>
    <m/>
    <s v="No"/>
    <m/>
    <m/>
    <s v="Corporate assets"/>
    <m/>
    <m/>
    <s v="No"/>
    <m/>
    <m/>
    <s v="Password protection;Automatic screen lock;"/>
    <m/>
    <m/>
    <s v="Direct access"/>
    <m/>
    <m/>
    <m/>
    <m/>
    <m/>
    <s v="No"/>
    <m/>
    <m/>
    <m/>
    <m/>
    <m/>
    <s v="Yes"/>
    <m/>
    <m/>
    <x v="4"/>
    <m/>
    <m/>
    <s v="None;"/>
    <m/>
    <m/>
    <m/>
    <m/>
    <m/>
    <m/>
    <m/>
    <s v="Strongly agree"/>
    <m/>
    <m/>
    <s v="Agree"/>
    <m/>
    <m/>
    <s v="Undecided"/>
    <m/>
    <m/>
    <s v="Undecided"/>
    <m/>
    <m/>
    <s v="Disagree"/>
    <m/>
    <m/>
    <s v="Agree"/>
    <m/>
    <m/>
    <s v="Agree"/>
    <m/>
    <m/>
    <s v="35-44 years old"/>
    <m/>
    <m/>
    <s v="Master’s degree"/>
    <m/>
    <m/>
    <s v="Public Sector"/>
    <m/>
    <m/>
    <m/>
    <m/>
    <m/>
    <s v="Other"/>
    <m/>
    <m/>
    <m/>
    <m/>
    <m/>
    <n v="121"/>
  </r>
  <r>
    <n v="126"/>
    <d v="2020-04-12T18:41:46"/>
    <d v="2020-04-12T18:45:17"/>
    <s v="anonymous"/>
    <m/>
    <m/>
    <m/>
    <m/>
    <s v="Yes"/>
    <m/>
    <m/>
    <s v="Yes"/>
    <m/>
    <m/>
    <s v="VPN set up guidelines_x000a_Continuous alerts on threatening emails_x000a_Malware if not able or did not have at home "/>
    <m/>
    <m/>
    <s v="Desktop;Laptop;"/>
    <m/>
    <m/>
    <s v="Yes"/>
    <m/>
    <m/>
    <s v="Personal assets"/>
    <m/>
    <m/>
    <m/>
    <m/>
    <m/>
    <s v="Password protection;Two-factor authentication;Antivirus software installed;Antispam software installed;"/>
    <m/>
    <m/>
    <s v="Using VPN "/>
    <m/>
    <m/>
    <m/>
    <m/>
    <m/>
    <s v="No"/>
    <m/>
    <m/>
    <m/>
    <m/>
    <m/>
    <s v="Yes"/>
    <m/>
    <m/>
    <x v="8"/>
    <m/>
    <m/>
    <s v="None;"/>
    <m/>
    <m/>
    <m/>
    <m/>
    <m/>
    <m/>
    <m/>
    <s v="Undecided"/>
    <m/>
    <m/>
    <s v="Strongly disagree"/>
    <m/>
    <m/>
    <s v="Agree"/>
    <m/>
    <m/>
    <s v="Strongly agree"/>
    <m/>
    <m/>
    <s v="Strongly agree"/>
    <m/>
    <m/>
    <s v="Agree"/>
    <m/>
    <m/>
    <s v="Agree"/>
    <m/>
    <m/>
    <s v="35-44 years old"/>
    <m/>
    <m/>
    <s v="Master’s degree"/>
    <m/>
    <m/>
    <s v="Education &amp; Research"/>
    <m/>
    <m/>
    <m/>
    <m/>
    <m/>
    <s v="Researcher"/>
    <m/>
    <m/>
    <m/>
    <m/>
    <m/>
    <n v="122"/>
  </r>
  <r>
    <n v="126"/>
    <d v="2020-04-12T18:41:46"/>
    <d v="2020-04-12T18:45:17"/>
    <s v="anonymous"/>
    <m/>
    <m/>
    <m/>
    <m/>
    <s v="Yes"/>
    <m/>
    <m/>
    <s v="Yes"/>
    <m/>
    <m/>
    <s v="VPN set up guidelines_x000a_Continuous alerts on threatening emails_x000a_Malware if not able or did not have at home "/>
    <m/>
    <m/>
    <s v="Desktop;Laptop;"/>
    <m/>
    <m/>
    <s v="Yes"/>
    <m/>
    <m/>
    <s v="Personal assets"/>
    <m/>
    <m/>
    <m/>
    <m/>
    <m/>
    <s v="Password protection;Two-factor authentication;Antivirus software installed;Antispam software installed;"/>
    <m/>
    <m/>
    <s v="Using VPN "/>
    <m/>
    <m/>
    <m/>
    <m/>
    <m/>
    <s v="No"/>
    <m/>
    <m/>
    <m/>
    <m/>
    <m/>
    <s v="Yes"/>
    <m/>
    <m/>
    <x v="3"/>
    <m/>
    <m/>
    <s v="None;"/>
    <m/>
    <m/>
    <m/>
    <m/>
    <m/>
    <m/>
    <m/>
    <s v="Undecided"/>
    <m/>
    <m/>
    <s v="Strongly disagree"/>
    <m/>
    <m/>
    <s v="Agree"/>
    <m/>
    <m/>
    <s v="Strongly agree"/>
    <m/>
    <m/>
    <s v="Strongly agree"/>
    <m/>
    <m/>
    <s v="Agree"/>
    <m/>
    <m/>
    <s v="Agree"/>
    <m/>
    <m/>
    <s v="35-44 years old"/>
    <m/>
    <m/>
    <s v="Master’s degree"/>
    <m/>
    <m/>
    <s v="Education &amp; Research"/>
    <m/>
    <m/>
    <m/>
    <m/>
    <m/>
    <s v="Researcher"/>
    <m/>
    <m/>
    <m/>
    <m/>
    <m/>
    <n v="122"/>
  </r>
  <r>
    <n v="126"/>
    <d v="2020-04-12T18:41:46"/>
    <d v="2020-04-12T18:45:17"/>
    <s v="anonymous"/>
    <m/>
    <m/>
    <m/>
    <m/>
    <s v="Yes"/>
    <m/>
    <m/>
    <s v="Yes"/>
    <m/>
    <m/>
    <s v="VPN set up guidelines_x000a_Continuous alerts on threatening emails_x000a_Malware if not able or did not have at home "/>
    <m/>
    <m/>
    <s v="Desktop;Laptop;"/>
    <m/>
    <m/>
    <s v="Yes"/>
    <m/>
    <m/>
    <s v="Personal assets"/>
    <m/>
    <m/>
    <m/>
    <m/>
    <m/>
    <s v="Password protection;Two-factor authentication;Antivirus software installed;Antispam software installed;"/>
    <m/>
    <m/>
    <s v="Using VPN "/>
    <m/>
    <m/>
    <m/>
    <m/>
    <m/>
    <s v="No"/>
    <m/>
    <m/>
    <m/>
    <m/>
    <m/>
    <s v="Yes"/>
    <m/>
    <m/>
    <x v="10"/>
    <m/>
    <m/>
    <s v="None;"/>
    <m/>
    <m/>
    <m/>
    <m/>
    <m/>
    <m/>
    <m/>
    <s v="Undecided"/>
    <m/>
    <m/>
    <s v="Strongly disagree"/>
    <m/>
    <m/>
    <s v="Agree"/>
    <m/>
    <m/>
    <s v="Strongly agree"/>
    <m/>
    <m/>
    <s v="Strongly agree"/>
    <m/>
    <m/>
    <s v="Agree"/>
    <m/>
    <m/>
    <s v="Agree"/>
    <m/>
    <m/>
    <s v="35-44 years old"/>
    <m/>
    <m/>
    <s v="Master’s degree"/>
    <m/>
    <m/>
    <s v="Education &amp; Research"/>
    <m/>
    <m/>
    <m/>
    <m/>
    <m/>
    <s v="Researcher"/>
    <m/>
    <m/>
    <m/>
    <m/>
    <m/>
    <n v="122"/>
  </r>
  <r>
    <n v="126"/>
    <d v="2020-04-12T18:41:46"/>
    <d v="2020-04-12T18:45:17"/>
    <s v="anonymous"/>
    <m/>
    <m/>
    <m/>
    <m/>
    <s v="Yes"/>
    <m/>
    <m/>
    <s v="Yes"/>
    <m/>
    <m/>
    <s v="VPN set up guidelines_x000a_Continuous alerts on threatening emails_x000a_Malware if not able or did not have at home "/>
    <m/>
    <m/>
    <s v="Desktop;Laptop;"/>
    <m/>
    <m/>
    <s v="Yes"/>
    <m/>
    <m/>
    <s v="Personal assets"/>
    <m/>
    <m/>
    <m/>
    <m/>
    <m/>
    <s v="Password protection;Two-factor authentication;Antivirus software installed;Antispam software installed;"/>
    <m/>
    <m/>
    <s v="Using VPN "/>
    <m/>
    <m/>
    <m/>
    <m/>
    <m/>
    <s v="No"/>
    <m/>
    <m/>
    <m/>
    <m/>
    <m/>
    <s v="Yes"/>
    <m/>
    <m/>
    <x v="4"/>
    <m/>
    <m/>
    <s v="None;"/>
    <m/>
    <m/>
    <m/>
    <m/>
    <m/>
    <m/>
    <m/>
    <s v="Undecided"/>
    <m/>
    <m/>
    <s v="Strongly disagree"/>
    <m/>
    <m/>
    <s v="Agree"/>
    <m/>
    <m/>
    <s v="Strongly agree"/>
    <m/>
    <m/>
    <s v="Strongly agree"/>
    <m/>
    <m/>
    <s v="Agree"/>
    <m/>
    <m/>
    <s v="Agree"/>
    <m/>
    <m/>
    <s v="35-44 years old"/>
    <m/>
    <m/>
    <s v="Master’s degree"/>
    <m/>
    <m/>
    <s v="Education &amp; Research"/>
    <m/>
    <m/>
    <m/>
    <m/>
    <m/>
    <s v="Researcher"/>
    <m/>
    <m/>
    <m/>
    <m/>
    <m/>
    <n v="122"/>
  </r>
  <r>
    <n v="127"/>
    <d v="2020-04-12T19:20:55"/>
    <d v="2020-04-12T19:26:00"/>
    <s v="anonymous"/>
    <m/>
    <m/>
    <m/>
    <m/>
    <s v="Yes"/>
    <m/>
    <m/>
    <s v="Yes"/>
    <m/>
    <m/>
    <s v=" avoid using unsecure wireless connections, use only VPN connections"/>
    <m/>
    <m/>
    <s v="Laptop;Tablet;"/>
    <m/>
    <m/>
    <s v="Yes"/>
    <m/>
    <m/>
    <s v="Personal assets"/>
    <m/>
    <m/>
    <m/>
    <m/>
    <m/>
    <s v="Password protection;Automatic screen lock;Antivirus software installed;"/>
    <m/>
    <m/>
    <s v="Using VPN "/>
    <m/>
    <m/>
    <m/>
    <m/>
    <m/>
    <s v="No"/>
    <m/>
    <m/>
    <m/>
    <m/>
    <m/>
    <s v="Yes"/>
    <m/>
    <m/>
    <x v="6"/>
    <m/>
    <m/>
    <s v="None;"/>
    <m/>
    <m/>
    <m/>
    <m/>
    <m/>
    <m/>
    <m/>
    <s v="Agree"/>
    <m/>
    <m/>
    <s v="Undecided"/>
    <m/>
    <m/>
    <s v="Agree"/>
    <m/>
    <m/>
    <s v="Strongly agree"/>
    <m/>
    <m/>
    <s v="Agree"/>
    <m/>
    <m/>
    <s v="Agree"/>
    <m/>
    <m/>
    <s v="Agree"/>
    <m/>
    <m/>
    <s v="45-54 years old"/>
    <m/>
    <m/>
    <s v="Bachelor’s degree"/>
    <m/>
    <m/>
    <s v="IT (Information Technology)"/>
    <m/>
    <m/>
    <m/>
    <m/>
    <m/>
    <s v="IT professional"/>
    <m/>
    <m/>
    <m/>
    <m/>
    <m/>
    <n v="123"/>
  </r>
  <r>
    <n v="127"/>
    <d v="2020-04-12T19:20:55"/>
    <d v="2020-04-12T19:26:00"/>
    <s v="anonymous"/>
    <m/>
    <m/>
    <m/>
    <m/>
    <s v="Yes"/>
    <m/>
    <m/>
    <s v="Yes"/>
    <m/>
    <m/>
    <s v=" avoid using unsecure wireless connections, use only VPN connections"/>
    <m/>
    <m/>
    <s v="Laptop;Tablet;"/>
    <m/>
    <m/>
    <s v="Yes"/>
    <m/>
    <m/>
    <s v="Personal assets"/>
    <m/>
    <m/>
    <m/>
    <m/>
    <m/>
    <s v="Password protection;Automatic screen lock;Antivirus software installed;"/>
    <m/>
    <m/>
    <s v="Using VPN "/>
    <m/>
    <m/>
    <m/>
    <m/>
    <m/>
    <s v="No"/>
    <m/>
    <m/>
    <m/>
    <m/>
    <m/>
    <s v="Yes"/>
    <m/>
    <m/>
    <x v="3"/>
    <m/>
    <m/>
    <s v="None;"/>
    <m/>
    <m/>
    <m/>
    <m/>
    <m/>
    <m/>
    <m/>
    <s v="Agree"/>
    <m/>
    <m/>
    <s v="Undecided"/>
    <m/>
    <m/>
    <s v="Agree"/>
    <m/>
    <m/>
    <s v="Strongly agree"/>
    <m/>
    <m/>
    <s v="Agree"/>
    <m/>
    <m/>
    <s v="Agree"/>
    <m/>
    <m/>
    <s v="Agree"/>
    <m/>
    <m/>
    <s v="45-54 years old"/>
    <m/>
    <m/>
    <s v="Bachelor’s degree"/>
    <m/>
    <m/>
    <s v="IT (Information Technology)"/>
    <m/>
    <m/>
    <m/>
    <m/>
    <m/>
    <s v="IT professional"/>
    <m/>
    <m/>
    <m/>
    <m/>
    <m/>
    <n v="123"/>
  </r>
  <r>
    <n v="127"/>
    <d v="2020-04-12T19:20:55"/>
    <d v="2020-04-12T19:26:00"/>
    <s v="anonymous"/>
    <m/>
    <m/>
    <m/>
    <m/>
    <s v="Yes"/>
    <m/>
    <m/>
    <s v="Yes"/>
    <m/>
    <m/>
    <s v=" avoid using unsecure wireless connections, use only VPN connections"/>
    <m/>
    <m/>
    <s v="Laptop;Tablet;"/>
    <m/>
    <m/>
    <s v="Yes"/>
    <m/>
    <m/>
    <s v="Personal assets"/>
    <m/>
    <m/>
    <m/>
    <m/>
    <m/>
    <s v="Password protection;Automatic screen lock;Antivirus software installed;"/>
    <m/>
    <m/>
    <s v="Using VPN "/>
    <m/>
    <m/>
    <m/>
    <m/>
    <m/>
    <s v="No"/>
    <m/>
    <m/>
    <m/>
    <m/>
    <m/>
    <s v="Yes"/>
    <m/>
    <m/>
    <x v="10"/>
    <m/>
    <m/>
    <s v="None;"/>
    <m/>
    <m/>
    <m/>
    <m/>
    <m/>
    <m/>
    <m/>
    <s v="Agree"/>
    <m/>
    <m/>
    <s v="Undecided"/>
    <m/>
    <m/>
    <s v="Agree"/>
    <m/>
    <m/>
    <s v="Strongly agree"/>
    <m/>
    <m/>
    <s v="Agree"/>
    <m/>
    <m/>
    <s v="Agree"/>
    <m/>
    <m/>
    <s v="Agree"/>
    <m/>
    <m/>
    <s v="45-54 years old"/>
    <m/>
    <m/>
    <s v="Bachelor’s degree"/>
    <m/>
    <m/>
    <s v="IT (Information Technology)"/>
    <m/>
    <m/>
    <m/>
    <m/>
    <m/>
    <s v="IT professional"/>
    <m/>
    <m/>
    <m/>
    <m/>
    <m/>
    <n v="123"/>
  </r>
  <r>
    <n v="127"/>
    <d v="2020-04-12T19:20:55"/>
    <d v="2020-04-12T19:26:00"/>
    <s v="anonymous"/>
    <m/>
    <m/>
    <m/>
    <m/>
    <s v="Yes"/>
    <m/>
    <m/>
    <s v="Yes"/>
    <m/>
    <m/>
    <s v=" avoid using unsecure wireless connections, use only VPN connections"/>
    <m/>
    <m/>
    <s v="Laptop;Tablet;"/>
    <m/>
    <m/>
    <s v="Yes"/>
    <m/>
    <m/>
    <s v="Personal assets"/>
    <m/>
    <m/>
    <m/>
    <m/>
    <m/>
    <s v="Password protection;Automatic screen lock;Antivirus software installed;"/>
    <m/>
    <m/>
    <s v="Using VPN "/>
    <m/>
    <m/>
    <m/>
    <m/>
    <m/>
    <s v="No"/>
    <m/>
    <m/>
    <m/>
    <m/>
    <m/>
    <s v="Yes"/>
    <m/>
    <m/>
    <x v="4"/>
    <m/>
    <m/>
    <s v="None;"/>
    <m/>
    <m/>
    <m/>
    <m/>
    <m/>
    <m/>
    <m/>
    <s v="Agree"/>
    <m/>
    <m/>
    <s v="Undecided"/>
    <m/>
    <m/>
    <s v="Agree"/>
    <m/>
    <m/>
    <s v="Strongly agree"/>
    <m/>
    <m/>
    <s v="Agree"/>
    <m/>
    <m/>
    <s v="Agree"/>
    <m/>
    <m/>
    <s v="Agree"/>
    <m/>
    <m/>
    <s v="45-54 years old"/>
    <m/>
    <m/>
    <s v="Bachelor’s degree"/>
    <m/>
    <m/>
    <s v="IT (Information Technology)"/>
    <m/>
    <m/>
    <m/>
    <m/>
    <m/>
    <s v="IT professional"/>
    <m/>
    <m/>
    <m/>
    <m/>
    <m/>
    <n v="123"/>
  </r>
  <r>
    <n v="128"/>
    <d v="2020-04-12T19:51:11"/>
    <d v="2020-04-12T19:55:23"/>
    <s v="anonymous"/>
    <m/>
    <m/>
    <m/>
    <m/>
    <s v="Yes"/>
    <m/>
    <m/>
    <s v="Yes"/>
    <m/>
    <m/>
    <s v="Work via VPN (Virtual Private Network) to connect in my institution's network"/>
    <m/>
    <m/>
    <s v="Laptop;"/>
    <m/>
    <m/>
    <s v="No"/>
    <m/>
    <m/>
    <s v="Personal assets"/>
    <m/>
    <m/>
    <m/>
    <m/>
    <m/>
    <s v="Password protection;"/>
    <m/>
    <m/>
    <s v="Using VPN "/>
    <m/>
    <m/>
    <m/>
    <m/>
    <m/>
    <s v="No"/>
    <m/>
    <m/>
    <m/>
    <m/>
    <m/>
    <s v="No"/>
    <m/>
    <m/>
    <x v="5"/>
    <m/>
    <m/>
    <s v="None;"/>
    <m/>
    <m/>
    <m/>
    <m/>
    <m/>
    <m/>
    <m/>
    <s v="Agree"/>
    <m/>
    <m/>
    <s v="Undecided"/>
    <m/>
    <m/>
    <s v="Disagree"/>
    <m/>
    <m/>
    <s v="Strongly agree"/>
    <m/>
    <m/>
    <s v="Strongly agree"/>
    <m/>
    <m/>
    <s v="Agree"/>
    <m/>
    <m/>
    <s v="Strongly agree"/>
    <m/>
    <m/>
    <s v="35-44 years old"/>
    <m/>
    <m/>
    <s v="Master’s degree"/>
    <m/>
    <m/>
    <s v="Education &amp; Research"/>
    <m/>
    <m/>
    <m/>
    <m/>
    <m/>
    <s v="Other"/>
    <m/>
    <m/>
    <m/>
    <m/>
    <m/>
    <n v="124"/>
  </r>
  <r>
    <n v="129"/>
    <d v="2020-04-12T22:02:30"/>
    <d v="2020-04-12T22:06:39"/>
    <s v="anonymous"/>
    <m/>
    <m/>
    <m/>
    <m/>
    <s v="Yes"/>
    <m/>
    <m/>
    <s v="Yes"/>
    <m/>
    <m/>
    <s v="avoid phishing emails_x000a_vpn best practices"/>
    <m/>
    <m/>
    <s v="Laptop;Smartphone;"/>
    <m/>
    <m/>
    <s v="No"/>
    <m/>
    <m/>
    <s v="Personal assets"/>
    <m/>
    <m/>
    <m/>
    <m/>
    <m/>
    <s v="Password protection;Automatic screen lock;Hard disk encryption;Antivirus software installed;Antispam software installed;"/>
    <m/>
    <m/>
    <s v="Using VPN "/>
    <m/>
    <m/>
    <m/>
    <m/>
    <m/>
    <s v="No"/>
    <m/>
    <m/>
    <m/>
    <m/>
    <m/>
    <s v="Yes"/>
    <m/>
    <m/>
    <x v="6"/>
    <m/>
    <m/>
    <s v="Phishing;"/>
    <m/>
    <m/>
    <m/>
    <m/>
    <m/>
    <m/>
    <m/>
    <s v="Strongly agree"/>
    <m/>
    <m/>
    <s v="Strongly agree"/>
    <m/>
    <m/>
    <s v="Agree"/>
    <m/>
    <m/>
    <s v="Undecided"/>
    <m/>
    <m/>
    <s v="Agree"/>
    <m/>
    <m/>
    <s v="Agree"/>
    <m/>
    <m/>
    <s v="Agree"/>
    <m/>
    <m/>
    <s v="25-34 years old"/>
    <m/>
    <m/>
    <s v="Master’s degree"/>
    <m/>
    <m/>
    <s v="Public Sector"/>
    <m/>
    <m/>
    <m/>
    <m/>
    <m/>
    <s v="Other"/>
    <m/>
    <m/>
    <m/>
    <m/>
    <m/>
    <n v="125"/>
  </r>
  <r>
    <n v="129"/>
    <d v="2020-04-12T22:02:30"/>
    <d v="2020-04-12T22:06:39"/>
    <s v="anonymous"/>
    <m/>
    <m/>
    <m/>
    <m/>
    <s v="Yes"/>
    <m/>
    <m/>
    <s v="Yes"/>
    <m/>
    <m/>
    <s v="avoid phishing emails_x000a_vpn best practices"/>
    <m/>
    <m/>
    <s v="Laptop;Smartphone;"/>
    <m/>
    <m/>
    <s v="No"/>
    <m/>
    <m/>
    <s v="Personal assets"/>
    <m/>
    <m/>
    <m/>
    <m/>
    <m/>
    <s v="Password protection;Automatic screen lock;Hard disk encryption;Antivirus software installed;Antispam software installed;"/>
    <m/>
    <m/>
    <s v="Using VPN "/>
    <m/>
    <m/>
    <m/>
    <m/>
    <m/>
    <s v="No"/>
    <m/>
    <m/>
    <m/>
    <m/>
    <m/>
    <s v="Yes"/>
    <m/>
    <m/>
    <x v="7"/>
    <m/>
    <m/>
    <s v="Phishing;"/>
    <m/>
    <m/>
    <m/>
    <m/>
    <m/>
    <m/>
    <m/>
    <s v="Strongly agree"/>
    <m/>
    <m/>
    <s v="Strongly agree"/>
    <m/>
    <m/>
    <s v="Agree"/>
    <m/>
    <m/>
    <s v="Undecided"/>
    <m/>
    <m/>
    <s v="Agree"/>
    <m/>
    <m/>
    <s v="Agree"/>
    <m/>
    <m/>
    <s v="Agree"/>
    <m/>
    <m/>
    <s v="25-34 years old"/>
    <m/>
    <m/>
    <s v="Master’s degree"/>
    <m/>
    <m/>
    <s v="Public Sector"/>
    <m/>
    <m/>
    <m/>
    <m/>
    <m/>
    <s v="Other"/>
    <m/>
    <m/>
    <m/>
    <m/>
    <m/>
    <n v="125"/>
  </r>
  <r>
    <n v="129"/>
    <d v="2020-04-12T22:02:30"/>
    <d v="2020-04-12T22:06:39"/>
    <s v="anonymous"/>
    <m/>
    <m/>
    <m/>
    <m/>
    <s v="Yes"/>
    <m/>
    <m/>
    <s v="Yes"/>
    <m/>
    <m/>
    <s v="avoid phishing emails_x000a_vpn best practices"/>
    <m/>
    <m/>
    <s v="Laptop;Smartphone;"/>
    <m/>
    <m/>
    <s v="No"/>
    <m/>
    <m/>
    <s v="Personal assets"/>
    <m/>
    <m/>
    <m/>
    <m/>
    <m/>
    <s v="Password protection;Automatic screen lock;Hard disk encryption;Antivirus software installed;Antispam software installed;"/>
    <m/>
    <m/>
    <s v="Using VPN "/>
    <m/>
    <m/>
    <m/>
    <m/>
    <m/>
    <s v="No"/>
    <m/>
    <m/>
    <m/>
    <m/>
    <m/>
    <s v="Yes"/>
    <m/>
    <m/>
    <x v="3"/>
    <m/>
    <m/>
    <s v="Phishing;"/>
    <m/>
    <m/>
    <m/>
    <m/>
    <m/>
    <m/>
    <m/>
    <s v="Strongly agree"/>
    <m/>
    <m/>
    <s v="Strongly agree"/>
    <m/>
    <m/>
    <s v="Agree"/>
    <m/>
    <m/>
    <s v="Undecided"/>
    <m/>
    <m/>
    <s v="Agree"/>
    <m/>
    <m/>
    <s v="Agree"/>
    <m/>
    <m/>
    <s v="Agree"/>
    <m/>
    <m/>
    <s v="25-34 years old"/>
    <m/>
    <m/>
    <s v="Master’s degree"/>
    <m/>
    <m/>
    <s v="Public Sector"/>
    <m/>
    <m/>
    <m/>
    <m/>
    <m/>
    <s v="Other"/>
    <m/>
    <m/>
    <m/>
    <m/>
    <m/>
    <n v="125"/>
  </r>
  <r>
    <n v="129"/>
    <d v="2020-04-12T22:02:30"/>
    <d v="2020-04-12T22:06:39"/>
    <s v="anonymous"/>
    <m/>
    <m/>
    <m/>
    <m/>
    <s v="Yes"/>
    <m/>
    <m/>
    <s v="Yes"/>
    <m/>
    <m/>
    <s v="avoid phishing emails_x000a_vpn best practices"/>
    <m/>
    <m/>
    <s v="Laptop;Smartphone;"/>
    <m/>
    <m/>
    <s v="No"/>
    <m/>
    <m/>
    <s v="Personal assets"/>
    <m/>
    <m/>
    <m/>
    <m/>
    <m/>
    <s v="Password protection;Automatic screen lock;Hard disk encryption;Antivirus software installed;Antispam software installed;"/>
    <m/>
    <m/>
    <s v="Using VPN "/>
    <m/>
    <m/>
    <m/>
    <m/>
    <m/>
    <s v="No"/>
    <m/>
    <m/>
    <m/>
    <m/>
    <m/>
    <s v="Yes"/>
    <m/>
    <m/>
    <x v="10"/>
    <m/>
    <m/>
    <s v="Phishing;"/>
    <m/>
    <m/>
    <m/>
    <m/>
    <m/>
    <m/>
    <m/>
    <s v="Strongly agree"/>
    <m/>
    <m/>
    <s v="Strongly agree"/>
    <m/>
    <m/>
    <s v="Agree"/>
    <m/>
    <m/>
    <s v="Undecided"/>
    <m/>
    <m/>
    <s v="Agree"/>
    <m/>
    <m/>
    <s v="Agree"/>
    <m/>
    <m/>
    <s v="Agree"/>
    <m/>
    <m/>
    <s v="25-34 years old"/>
    <m/>
    <m/>
    <s v="Master’s degree"/>
    <m/>
    <m/>
    <s v="Public Sector"/>
    <m/>
    <m/>
    <m/>
    <m/>
    <m/>
    <s v="Other"/>
    <m/>
    <m/>
    <m/>
    <m/>
    <m/>
    <n v="125"/>
  </r>
  <r>
    <n v="129"/>
    <d v="2020-04-12T22:02:30"/>
    <d v="2020-04-12T22:06:39"/>
    <s v="anonymous"/>
    <m/>
    <m/>
    <m/>
    <m/>
    <s v="Yes"/>
    <m/>
    <m/>
    <s v="Yes"/>
    <m/>
    <m/>
    <s v="avoid phishing emails_x000a_vpn best practices"/>
    <m/>
    <m/>
    <s v="Laptop;Smartphone;"/>
    <m/>
    <m/>
    <s v="No"/>
    <m/>
    <m/>
    <s v="Personal assets"/>
    <m/>
    <m/>
    <m/>
    <m/>
    <m/>
    <s v="Password protection;Automatic screen lock;Hard disk encryption;Antivirus software installed;Antispam software installed;"/>
    <m/>
    <m/>
    <s v="Using VPN "/>
    <m/>
    <m/>
    <m/>
    <m/>
    <m/>
    <s v="No"/>
    <m/>
    <m/>
    <m/>
    <m/>
    <m/>
    <s v="Yes"/>
    <m/>
    <m/>
    <x v="4"/>
    <m/>
    <m/>
    <s v="Phishing;"/>
    <m/>
    <m/>
    <m/>
    <m/>
    <m/>
    <m/>
    <m/>
    <s v="Strongly agree"/>
    <m/>
    <m/>
    <s v="Strongly agree"/>
    <m/>
    <m/>
    <s v="Agree"/>
    <m/>
    <m/>
    <s v="Undecided"/>
    <m/>
    <m/>
    <s v="Agree"/>
    <m/>
    <m/>
    <s v="Agree"/>
    <m/>
    <m/>
    <s v="Agree"/>
    <m/>
    <m/>
    <s v="25-34 years old"/>
    <m/>
    <m/>
    <s v="Master’s degree"/>
    <m/>
    <m/>
    <s v="Public Sector"/>
    <m/>
    <m/>
    <m/>
    <m/>
    <m/>
    <s v="Other"/>
    <m/>
    <m/>
    <m/>
    <m/>
    <m/>
    <n v="125"/>
  </r>
  <r>
    <n v="130"/>
    <d v="2020-04-13T08:03:31"/>
    <d v="2020-04-13T08:08:28"/>
    <s v="anonymous"/>
    <m/>
    <m/>
    <m/>
    <m/>
    <s v="No"/>
    <m/>
    <m/>
    <s v="No"/>
    <m/>
    <m/>
    <m/>
    <m/>
    <m/>
    <s v="Laptop;"/>
    <m/>
    <m/>
    <s v="No"/>
    <m/>
    <m/>
    <s v="Corporate assets"/>
    <m/>
    <m/>
    <s v="Yes, fully"/>
    <m/>
    <m/>
    <s v="Password protection;Two-factor authentication;Antivirus software installed;Antispam software installed;"/>
    <m/>
    <m/>
    <s v="Using VPN "/>
    <m/>
    <m/>
    <m/>
    <m/>
    <m/>
    <s v="No"/>
    <m/>
    <m/>
    <m/>
    <m/>
    <m/>
    <s v="Yes"/>
    <m/>
    <m/>
    <x v="6"/>
    <m/>
    <m/>
    <s v="None;"/>
    <m/>
    <m/>
    <m/>
    <m/>
    <m/>
    <m/>
    <m/>
    <s v="Undecided"/>
    <m/>
    <m/>
    <s v="Strongly agree"/>
    <m/>
    <m/>
    <s v="Agree"/>
    <m/>
    <m/>
    <s v="Agree"/>
    <m/>
    <m/>
    <s v="Agree"/>
    <m/>
    <m/>
    <s v="Strongly agree"/>
    <m/>
    <m/>
    <s v="Strongly agree"/>
    <m/>
    <m/>
    <s v="35-44 years old"/>
    <m/>
    <m/>
    <s v="Master’s degree"/>
    <m/>
    <m/>
    <s v="Other"/>
    <m/>
    <m/>
    <s v="Administrative employee"/>
    <m/>
    <m/>
    <s v="Other"/>
    <m/>
    <m/>
    <m/>
    <m/>
    <m/>
    <n v="126"/>
  </r>
  <r>
    <n v="130"/>
    <d v="2020-04-13T08:03:31"/>
    <d v="2020-04-13T08:08:28"/>
    <s v="anonymous"/>
    <m/>
    <m/>
    <m/>
    <m/>
    <s v="No"/>
    <m/>
    <m/>
    <s v="No"/>
    <m/>
    <m/>
    <m/>
    <m/>
    <m/>
    <s v="Laptop;"/>
    <m/>
    <m/>
    <s v="No"/>
    <m/>
    <m/>
    <s v="Corporate assets"/>
    <m/>
    <m/>
    <s v="Yes, fully"/>
    <m/>
    <m/>
    <s v="Password protection;Two-factor authentication;Antivirus software installed;Antispam software installed;"/>
    <m/>
    <m/>
    <s v="Using VPN "/>
    <m/>
    <m/>
    <m/>
    <m/>
    <m/>
    <s v="No"/>
    <m/>
    <m/>
    <m/>
    <m/>
    <m/>
    <s v="Yes"/>
    <m/>
    <m/>
    <x v="3"/>
    <m/>
    <m/>
    <s v="None;"/>
    <m/>
    <m/>
    <m/>
    <m/>
    <m/>
    <m/>
    <m/>
    <s v="Undecided"/>
    <m/>
    <m/>
    <s v="Strongly agree"/>
    <m/>
    <m/>
    <s v="Agree"/>
    <m/>
    <m/>
    <s v="Agree"/>
    <m/>
    <m/>
    <s v="Agree"/>
    <m/>
    <m/>
    <s v="Strongly agree"/>
    <m/>
    <m/>
    <s v="Strongly agree"/>
    <m/>
    <m/>
    <s v="35-44 years old"/>
    <m/>
    <m/>
    <s v="Master’s degree"/>
    <m/>
    <m/>
    <s v="Other"/>
    <m/>
    <m/>
    <s v="Administrative employee"/>
    <m/>
    <m/>
    <s v="Other"/>
    <m/>
    <m/>
    <m/>
    <m/>
    <m/>
    <n v="126"/>
  </r>
  <r>
    <n v="130"/>
    <d v="2020-04-13T08:03:31"/>
    <d v="2020-04-13T08:08:28"/>
    <s v="anonymous"/>
    <m/>
    <m/>
    <m/>
    <m/>
    <s v="No"/>
    <m/>
    <m/>
    <s v="No"/>
    <m/>
    <m/>
    <m/>
    <m/>
    <m/>
    <s v="Laptop;"/>
    <m/>
    <m/>
    <s v="No"/>
    <m/>
    <m/>
    <s v="Corporate assets"/>
    <m/>
    <m/>
    <s v="Yes, fully"/>
    <m/>
    <m/>
    <s v="Password protection;Two-factor authentication;Antivirus software installed;Antispam software installed;"/>
    <m/>
    <m/>
    <s v="Using VPN "/>
    <m/>
    <m/>
    <m/>
    <m/>
    <m/>
    <s v="No"/>
    <m/>
    <m/>
    <m/>
    <m/>
    <m/>
    <s v="Yes"/>
    <m/>
    <m/>
    <x v="10"/>
    <m/>
    <m/>
    <s v="None;"/>
    <m/>
    <m/>
    <m/>
    <m/>
    <m/>
    <m/>
    <m/>
    <s v="Undecided"/>
    <m/>
    <m/>
    <s v="Strongly agree"/>
    <m/>
    <m/>
    <s v="Agree"/>
    <m/>
    <m/>
    <s v="Agree"/>
    <m/>
    <m/>
    <s v="Agree"/>
    <m/>
    <m/>
    <s v="Strongly agree"/>
    <m/>
    <m/>
    <s v="Strongly agree"/>
    <m/>
    <m/>
    <s v="35-44 years old"/>
    <m/>
    <m/>
    <s v="Master’s degree"/>
    <m/>
    <m/>
    <s v="Other"/>
    <m/>
    <m/>
    <s v="Administrative employee"/>
    <m/>
    <m/>
    <s v="Other"/>
    <m/>
    <m/>
    <m/>
    <m/>
    <m/>
    <n v="126"/>
  </r>
  <r>
    <n v="130"/>
    <d v="2020-04-13T08:03:31"/>
    <d v="2020-04-13T08:08:28"/>
    <s v="anonymous"/>
    <m/>
    <m/>
    <m/>
    <m/>
    <s v="No"/>
    <m/>
    <m/>
    <s v="No"/>
    <m/>
    <m/>
    <m/>
    <m/>
    <m/>
    <s v="Laptop;"/>
    <m/>
    <m/>
    <s v="No"/>
    <m/>
    <m/>
    <s v="Corporate assets"/>
    <m/>
    <m/>
    <s v="Yes, fully"/>
    <m/>
    <m/>
    <s v="Password protection;Two-factor authentication;Antivirus software installed;Antispam software installed;"/>
    <m/>
    <m/>
    <s v="Using VPN "/>
    <m/>
    <m/>
    <m/>
    <m/>
    <m/>
    <s v="No"/>
    <m/>
    <m/>
    <m/>
    <m/>
    <m/>
    <s v="Yes"/>
    <m/>
    <m/>
    <x v="4"/>
    <m/>
    <m/>
    <s v="None;"/>
    <m/>
    <m/>
    <m/>
    <m/>
    <m/>
    <m/>
    <m/>
    <s v="Undecided"/>
    <m/>
    <m/>
    <s v="Strongly agree"/>
    <m/>
    <m/>
    <s v="Agree"/>
    <m/>
    <m/>
    <s v="Agree"/>
    <m/>
    <m/>
    <s v="Agree"/>
    <m/>
    <m/>
    <s v="Strongly agree"/>
    <m/>
    <m/>
    <s v="Strongly agree"/>
    <m/>
    <m/>
    <s v="35-44 years old"/>
    <m/>
    <m/>
    <s v="Master’s degree"/>
    <m/>
    <m/>
    <s v="Other"/>
    <m/>
    <m/>
    <s v="Administrative employee"/>
    <m/>
    <m/>
    <s v="Other"/>
    <m/>
    <m/>
    <m/>
    <m/>
    <m/>
    <n v="126"/>
  </r>
  <r>
    <n v="131"/>
    <d v="2020-04-13T08:49:36"/>
    <d v="2020-04-13T08:54:14"/>
    <s v="anonymous"/>
    <m/>
    <m/>
    <m/>
    <m/>
    <s v="Yes"/>
    <m/>
    <m/>
    <s v="No"/>
    <m/>
    <m/>
    <m/>
    <m/>
    <m/>
    <s v="Laptop;"/>
    <m/>
    <m/>
    <s v="No"/>
    <m/>
    <m/>
    <s v="Personal assets"/>
    <m/>
    <m/>
    <m/>
    <m/>
    <m/>
    <s v="Password protection;Two-factor authentication;Antivirus software installed;Antispam software installed;"/>
    <m/>
    <m/>
    <s v="Using VPN "/>
    <m/>
    <m/>
    <m/>
    <m/>
    <m/>
    <s v="No"/>
    <m/>
    <m/>
    <m/>
    <m/>
    <m/>
    <s v="No"/>
    <m/>
    <m/>
    <x v="5"/>
    <m/>
    <m/>
    <s v="Spyware/Virus infection;"/>
    <m/>
    <m/>
    <m/>
    <m/>
    <m/>
    <m/>
    <m/>
    <s v="Disagree"/>
    <m/>
    <m/>
    <s v="Disagree"/>
    <m/>
    <m/>
    <s v="Agree"/>
    <m/>
    <m/>
    <s v="Disagree"/>
    <m/>
    <m/>
    <s v="Agree"/>
    <m/>
    <m/>
    <s v="Agree"/>
    <m/>
    <m/>
    <s v="Agree"/>
    <m/>
    <m/>
    <s v="25-34 years old"/>
    <m/>
    <m/>
    <s v="Master’s degree"/>
    <m/>
    <m/>
    <s v="Education &amp; Research"/>
    <m/>
    <m/>
    <m/>
    <m/>
    <m/>
    <s v="Other"/>
    <m/>
    <m/>
    <m/>
    <m/>
    <m/>
    <n v="127"/>
  </r>
  <r>
    <n v="132"/>
    <d v="2020-04-13T08:58:22"/>
    <d v="2020-04-13T09:02:36"/>
    <s v="anonymous"/>
    <m/>
    <m/>
    <m/>
    <m/>
    <s v="Yes"/>
    <m/>
    <m/>
    <s v="Yes"/>
    <m/>
    <m/>
    <m/>
    <m/>
    <m/>
    <s v="Laptop;"/>
    <m/>
    <m/>
    <s v="No"/>
    <m/>
    <m/>
    <s v="Corporate assets"/>
    <m/>
    <m/>
    <s v="Yes, partly"/>
    <m/>
    <m/>
    <s v="Password protection;Hard disk encryption;"/>
    <m/>
    <m/>
    <s v="Using VPN "/>
    <m/>
    <m/>
    <m/>
    <m/>
    <m/>
    <s v="No"/>
    <m/>
    <m/>
    <m/>
    <m/>
    <m/>
    <s v="No"/>
    <m/>
    <m/>
    <x v="5"/>
    <m/>
    <m/>
    <s v="Ransomware;"/>
    <m/>
    <m/>
    <m/>
    <m/>
    <m/>
    <m/>
    <m/>
    <s v="Agree"/>
    <m/>
    <m/>
    <s v="Agree"/>
    <m/>
    <m/>
    <s v="Agree"/>
    <m/>
    <m/>
    <s v="Strongly agree"/>
    <m/>
    <m/>
    <s v="Strongly agree"/>
    <m/>
    <m/>
    <s v="Strongly agree"/>
    <m/>
    <m/>
    <s v="Strongly agree"/>
    <m/>
    <m/>
    <s v="35-44 years old"/>
    <m/>
    <m/>
    <s v="Bachelor’s degree"/>
    <m/>
    <m/>
    <s v="IT (Information Technology)"/>
    <m/>
    <m/>
    <m/>
    <m/>
    <m/>
    <s v="IT professional"/>
    <m/>
    <m/>
    <m/>
    <m/>
    <m/>
    <n v="128"/>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s v="Yes, partly"/>
    <m/>
    <m/>
    <s v="Password protection;Automatic screen lock;"/>
    <m/>
    <m/>
    <s v="Using VPN "/>
    <m/>
    <m/>
    <m/>
    <m/>
    <m/>
    <s v="Yes"/>
    <m/>
    <m/>
    <s v="Nothing of the above;"/>
    <m/>
    <m/>
    <s v="Yes"/>
    <m/>
    <m/>
    <x v="6"/>
    <m/>
    <m/>
    <s v="None;"/>
    <m/>
    <m/>
    <m/>
    <m/>
    <m/>
    <m/>
    <m/>
    <s v="Agree"/>
    <m/>
    <m/>
    <s v="Undecided"/>
    <m/>
    <m/>
    <s v="Undecided"/>
    <m/>
    <m/>
    <s v="Strongly agree"/>
    <m/>
    <m/>
    <s v="Agree"/>
    <m/>
    <m/>
    <s v="Agree"/>
    <m/>
    <m/>
    <s v="Strongly agree"/>
    <m/>
    <m/>
    <s v="25-34 years old"/>
    <m/>
    <m/>
    <s v="Bachelor’s degree"/>
    <m/>
    <m/>
    <s v="Other"/>
    <m/>
    <m/>
    <s v="Ecommerce services"/>
    <m/>
    <m/>
    <s v="Manager"/>
    <m/>
    <m/>
    <m/>
    <m/>
    <m/>
    <n v="129"/>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s v="Yes, partly"/>
    <m/>
    <m/>
    <s v="Password protection;Automatic screen lock;"/>
    <m/>
    <m/>
    <s v="Using VPN "/>
    <m/>
    <m/>
    <m/>
    <m/>
    <m/>
    <s v="Yes"/>
    <m/>
    <m/>
    <s v="Nothing of the above;"/>
    <m/>
    <m/>
    <s v="Yes"/>
    <m/>
    <m/>
    <x v="7"/>
    <m/>
    <m/>
    <s v="None;"/>
    <m/>
    <m/>
    <m/>
    <m/>
    <m/>
    <m/>
    <m/>
    <s v="Agree"/>
    <m/>
    <m/>
    <s v="Undecided"/>
    <m/>
    <m/>
    <s v="Undecided"/>
    <m/>
    <m/>
    <s v="Strongly agree"/>
    <m/>
    <m/>
    <s v="Agree"/>
    <m/>
    <m/>
    <s v="Agree"/>
    <m/>
    <m/>
    <s v="Strongly agree"/>
    <m/>
    <m/>
    <s v="25-34 years old"/>
    <m/>
    <m/>
    <s v="Bachelor’s degree"/>
    <m/>
    <m/>
    <s v="Other"/>
    <m/>
    <m/>
    <s v="Ecommerce services"/>
    <m/>
    <m/>
    <s v="Manager"/>
    <m/>
    <m/>
    <m/>
    <m/>
    <m/>
    <n v="129"/>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s v="Yes, partly"/>
    <m/>
    <m/>
    <s v="Password protection;Automatic screen lock;"/>
    <m/>
    <m/>
    <s v="Using VPN "/>
    <m/>
    <m/>
    <m/>
    <m/>
    <m/>
    <s v="Yes"/>
    <m/>
    <m/>
    <s v="Nothing of the above;"/>
    <m/>
    <m/>
    <s v="Yes"/>
    <m/>
    <m/>
    <x v="9"/>
    <m/>
    <m/>
    <s v="None;"/>
    <m/>
    <m/>
    <m/>
    <m/>
    <m/>
    <m/>
    <m/>
    <s v="Agree"/>
    <m/>
    <m/>
    <s v="Undecided"/>
    <m/>
    <m/>
    <s v="Undecided"/>
    <m/>
    <m/>
    <s v="Strongly agree"/>
    <m/>
    <m/>
    <s v="Agree"/>
    <m/>
    <m/>
    <s v="Agree"/>
    <m/>
    <m/>
    <s v="Strongly agree"/>
    <m/>
    <m/>
    <s v="25-34 years old"/>
    <m/>
    <m/>
    <s v="Bachelor’s degree"/>
    <m/>
    <m/>
    <s v="Other"/>
    <m/>
    <m/>
    <s v="Ecommerce services"/>
    <m/>
    <m/>
    <s v="Manager"/>
    <m/>
    <m/>
    <m/>
    <m/>
    <m/>
    <n v="129"/>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s v="Yes, partly"/>
    <m/>
    <m/>
    <s v="Password protection;Automatic screen lock;"/>
    <m/>
    <m/>
    <s v="Using VPN "/>
    <m/>
    <m/>
    <m/>
    <m/>
    <m/>
    <s v="Yes"/>
    <m/>
    <m/>
    <s v="Nothing of the above;"/>
    <m/>
    <m/>
    <s v="Yes"/>
    <m/>
    <m/>
    <x v="3"/>
    <m/>
    <m/>
    <s v="None;"/>
    <m/>
    <m/>
    <m/>
    <m/>
    <m/>
    <m/>
    <m/>
    <s v="Agree"/>
    <m/>
    <m/>
    <s v="Undecided"/>
    <m/>
    <m/>
    <s v="Undecided"/>
    <m/>
    <m/>
    <s v="Strongly agree"/>
    <m/>
    <m/>
    <s v="Agree"/>
    <m/>
    <m/>
    <s v="Agree"/>
    <m/>
    <m/>
    <s v="Strongly agree"/>
    <m/>
    <m/>
    <s v="25-34 years old"/>
    <m/>
    <m/>
    <s v="Bachelor’s degree"/>
    <m/>
    <m/>
    <s v="Other"/>
    <m/>
    <m/>
    <s v="Ecommerce services"/>
    <m/>
    <m/>
    <s v="Manager"/>
    <m/>
    <m/>
    <m/>
    <m/>
    <m/>
    <n v="129"/>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s v="Yes, partly"/>
    <m/>
    <m/>
    <s v="Password protection;Automatic screen lock;"/>
    <m/>
    <m/>
    <s v="Using VPN "/>
    <m/>
    <m/>
    <m/>
    <m/>
    <m/>
    <s v="Yes"/>
    <m/>
    <m/>
    <s v="Nothing of the above;"/>
    <m/>
    <m/>
    <s v="Yes"/>
    <m/>
    <m/>
    <x v="10"/>
    <m/>
    <m/>
    <s v="None;"/>
    <m/>
    <m/>
    <m/>
    <m/>
    <m/>
    <m/>
    <m/>
    <s v="Agree"/>
    <m/>
    <m/>
    <s v="Undecided"/>
    <m/>
    <m/>
    <s v="Undecided"/>
    <m/>
    <m/>
    <s v="Strongly agree"/>
    <m/>
    <m/>
    <s v="Agree"/>
    <m/>
    <m/>
    <s v="Agree"/>
    <m/>
    <m/>
    <s v="Strongly agree"/>
    <m/>
    <m/>
    <s v="25-34 years old"/>
    <m/>
    <m/>
    <s v="Bachelor’s degree"/>
    <m/>
    <m/>
    <s v="Other"/>
    <m/>
    <m/>
    <s v="Ecommerce services"/>
    <m/>
    <m/>
    <s v="Manager"/>
    <m/>
    <m/>
    <m/>
    <m/>
    <m/>
    <n v="129"/>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s v="Yes, partly"/>
    <m/>
    <m/>
    <s v="Password protection;Automatic screen lock;"/>
    <m/>
    <m/>
    <s v="Using VPN "/>
    <m/>
    <m/>
    <m/>
    <m/>
    <m/>
    <s v="Yes"/>
    <m/>
    <m/>
    <s v="Nothing of the above;"/>
    <m/>
    <m/>
    <s v="Yes"/>
    <m/>
    <m/>
    <x v="4"/>
    <m/>
    <m/>
    <s v="None;"/>
    <m/>
    <m/>
    <m/>
    <m/>
    <m/>
    <m/>
    <m/>
    <s v="Agree"/>
    <m/>
    <m/>
    <s v="Undecided"/>
    <m/>
    <m/>
    <s v="Undecided"/>
    <m/>
    <m/>
    <s v="Strongly agree"/>
    <m/>
    <m/>
    <s v="Agree"/>
    <m/>
    <m/>
    <s v="Agree"/>
    <m/>
    <m/>
    <s v="Strongly agree"/>
    <m/>
    <m/>
    <s v="25-34 years old"/>
    <m/>
    <m/>
    <s v="Bachelor’s degree"/>
    <m/>
    <m/>
    <s v="Other"/>
    <m/>
    <m/>
    <s v="Ecommerce services"/>
    <m/>
    <m/>
    <s v="Manager"/>
    <m/>
    <m/>
    <m/>
    <m/>
    <m/>
    <n v="129"/>
  </r>
  <r>
    <n v="134"/>
    <d v="2020-04-13T08:53:50"/>
    <d v="2020-04-13T09:08:34"/>
    <s v="anonymous"/>
    <m/>
    <m/>
    <m/>
    <m/>
    <s v="Yes"/>
    <m/>
    <m/>
    <s v="Yes"/>
    <m/>
    <m/>
    <m/>
    <m/>
    <m/>
    <s v="Desktop;"/>
    <m/>
    <m/>
    <s v="Yes"/>
    <m/>
    <m/>
    <s v="Personal assets"/>
    <m/>
    <m/>
    <m/>
    <m/>
    <m/>
    <s v="Two-factor authentication;"/>
    <m/>
    <m/>
    <s v="Using VPN "/>
    <m/>
    <m/>
    <m/>
    <m/>
    <m/>
    <s v="No"/>
    <m/>
    <m/>
    <m/>
    <m/>
    <m/>
    <s v="Yes"/>
    <m/>
    <m/>
    <x v="3"/>
    <m/>
    <m/>
    <s v="None;"/>
    <m/>
    <m/>
    <m/>
    <m/>
    <m/>
    <m/>
    <m/>
    <s v="Strongly disagree"/>
    <m/>
    <m/>
    <s v="Strongly disagree"/>
    <m/>
    <m/>
    <s v="Disagree"/>
    <m/>
    <m/>
    <s v="Agree"/>
    <m/>
    <m/>
    <s v="Agree"/>
    <m/>
    <m/>
    <s v="Undecided"/>
    <m/>
    <m/>
    <s v="Agree"/>
    <m/>
    <m/>
    <s v="45-54 years old"/>
    <m/>
    <m/>
    <s v="Some college credit, no degree"/>
    <m/>
    <m/>
    <s v="EPES (Electrical Power &amp; Energy Systems)"/>
    <m/>
    <m/>
    <m/>
    <m/>
    <m/>
    <s v="Other"/>
    <m/>
    <m/>
    <m/>
    <m/>
    <m/>
    <n v="130"/>
  </r>
  <r>
    <n v="134"/>
    <d v="2020-04-13T08:53:50"/>
    <d v="2020-04-13T09:08:34"/>
    <s v="anonymous"/>
    <m/>
    <m/>
    <m/>
    <m/>
    <s v="Yes"/>
    <m/>
    <m/>
    <s v="Yes"/>
    <m/>
    <m/>
    <m/>
    <m/>
    <m/>
    <s v="Desktop;"/>
    <m/>
    <m/>
    <s v="Yes"/>
    <m/>
    <m/>
    <s v="Personal assets"/>
    <m/>
    <m/>
    <m/>
    <m/>
    <m/>
    <s v="Two-factor authentication;"/>
    <m/>
    <m/>
    <s v="Using VPN "/>
    <m/>
    <m/>
    <m/>
    <m/>
    <m/>
    <s v="No"/>
    <m/>
    <m/>
    <m/>
    <m/>
    <m/>
    <s v="Yes"/>
    <m/>
    <m/>
    <x v="10"/>
    <m/>
    <m/>
    <s v="None;"/>
    <m/>
    <m/>
    <m/>
    <m/>
    <m/>
    <m/>
    <m/>
    <s v="Strongly disagree"/>
    <m/>
    <m/>
    <s v="Strongly disagree"/>
    <m/>
    <m/>
    <s v="Disagree"/>
    <m/>
    <m/>
    <s v="Agree"/>
    <m/>
    <m/>
    <s v="Agree"/>
    <m/>
    <m/>
    <s v="Undecided"/>
    <m/>
    <m/>
    <s v="Agree"/>
    <m/>
    <m/>
    <s v="45-54 years old"/>
    <m/>
    <m/>
    <s v="Some college credit, no degree"/>
    <m/>
    <m/>
    <s v="EPES (Electrical Power &amp; Energy Systems)"/>
    <m/>
    <m/>
    <m/>
    <m/>
    <m/>
    <s v="Other"/>
    <m/>
    <m/>
    <m/>
    <m/>
    <m/>
    <n v="130"/>
  </r>
  <r>
    <n v="134"/>
    <d v="2020-04-13T08:53:50"/>
    <d v="2020-04-13T09:08:34"/>
    <s v="anonymous"/>
    <m/>
    <m/>
    <m/>
    <m/>
    <s v="Yes"/>
    <m/>
    <m/>
    <s v="Yes"/>
    <m/>
    <m/>
    <m/>
    <m/>
    <m/>
    <s v="Desktop;"/>
    <m/>
    <m/>
    <s v="Yes"/>
    <m/>
    <m/>
    <s v="Personal assets"/>
    <m/>
    <m/>
    <m/>
    <m/>
    <m/>
    <s v="Two-factor authentication;"/>
    <m/>
    <m/>
    <s v="Using VPN "/>
    <m/>
    <m/>
    <m/>
    <m/>
    <m/>
    <s v="No"/>
    <m/>
    <m/>
    <m/>
    <m/>
    <m/>
    <s v="Yes"/>
    <m/>
    <m/>
    <x v="4"/>
    <m/>
    <m/>
    <s v="None;"/>
    <m/>
    <m/>
    <m/>
    <m/>
    <m/>
    <m/>
    <m/>
    <s v="Strongly disagree"/>
    <m/>
    <m/>
    <s v="Strongly disagree"/>
    <m/>
    <m/>
    <s v="Disagree"/>
    <m/>
    <m/>
    <s v="Agree"/>
    <m/>
    <m/>
    <s v="Agree"/>
    <m/>
    <m/>
    <s v="Undecided"/>
    <m/>
    <m/>
    <s v="Agree"/>
    <m/>
    <m/>
    <s v="45-54 years old"/>
    <m/>
    <m/>
    <s v="Some college credit, no degree"/>
    <m/>
    <m/>
    <s v="EPES (Electrical Power &amp; Energy Systems)"/>
    <m/>
    <m/>
    <m/>
    <m/>
    <m/>
    <s v="Other"/>
    <m/>
    <m/>
    <m/>
    <m/>
    <m/>
    <n v="130"/>
  </r>
  <r>
    <n v="135"/>
    <d v="2020-04-13T09:13:02"/>
    <d v="2020-04-13T09:19:29"/>
    <s v="anonymous"/>
    <m/>
    <m/>
    <m/>
    <m/>
    <s v="Yes"/>
    <m/>
    <m/>
    <s v="Yes"/>
    <m/>
    <m/>
    <m/>
    <m/>
    <m/>
    <s v="Laptop;"/>
    <m/>
    <m/>
    <s v="No"/>
    <m/>
    <m/>
    <s v="Corporate assets"/>
    <m/>
    <m/>
    <s v="Yes, partly"/>
    <m/>
    <m/>
    <s v="Password protection;Two-factor authentication;Automatic screen lock;Antivirus software installed;"/>
    <m/>
    <m/>
    <s v="Using VPN "/>
    <m/>
    <m/>
    <m/>
    <m/>
    <m/>
    <s v="No"/>
    <m/>
    <m/>
    <m/>
    <m/>
    <m/>
    <s v="Yes"/>
    <m/>
    <m/>
    <x v="10"/>
    <m/>
    <m/>
    <s v="None;"/>
    <m/>
    <m/>
    <m/>
    <m/>
    <m/>
    <m/>
    <m/>
    <s v="Agree"/>
    <m/>
    <m/>
    <s v="Agree"/>
    <m/>
    <m/>
    <s v="Undecided"/>
    <m/>
    <m/>
    <s v="Agree"/>
    <m/>
    <m/>
    <s v="Undecided"/>
    <m/>
    <m/>
    <s v="Agree"/>
    <m/>
    <m/>
    <s v="Agree"/>
    <m/>
    <m/>
    <s v="35-44 years old"/>
    <m/>
    <m/>
    <s v="Master’s degree"/>
    <m/>
    <m/>
    <s v="EPES (Electrical Power &amp; Energy Systems)"/>
    <m/>
    <m/>
    <m/>
    <m/>
    <m/>
    <s v="Other"/>
    <m/>
    <m/>
    <m/>
    <m/>
    <m/>
    <n v="131"/>
  </r>
  <r>
    <n v="135"/>
    <d v="2020-04-13T09:13:02"/>
    <d v="2020-04-13T09:19:29"/>
    <s v="anonymous"/>
    <m/>
    <m/>
    <m/>
    <m/>
    <s v="Yes"/>
    <m/>
    <m/>
    <s v="Yes"/>
    <m/>
    <m/>
    <m/>
    <m/>
    <m/>
    <s v="Laptop;"/>
    <m/>
    <m/>
    <s v="No"/>
    <m/>
    <m/>
    <s v="Corporate assets"/>
    <m/>
    <m/>
    <s v="Yes, partly"/>
    <m/>
    <m/>
    <s v="Password protection;Two-factor authentication;Automatic screen lock;Antivirus software installed;"/>
    <m/>
    <m/>
    <s v="Using VPN "/>
    <m/>
    <m/>
    <m/>
    <m/>
    <m/>
    <s v="No"/>
    <m/>
    <m/>
    <m/>
    <m/>
    <m/>
    <s v="Yes"/>
    <m/>
    <m/>
    <x v="4"/>
    <m/>
    <m/>
    <s v="None;"/>
    <m/>
    <m/>
    <m/>
    <m/>
    <m/>
    <m/>
    <m/>
    <s v="Agree"/>
    <m/>
    <m/>
    <s v="Agree"/>
    <m/>
    <m/>
    <s v="Undecided"/>
    <m/>
    <m/>
    <s v="Agree"/>
    <m/>
    <m/>
    <s v="Undecided"/>
    <m/>
    <m/>
    <s v="Agree"/>
    <m/>
    <m/>
    <s v="Agree"/>
    <m/>
    <m/>
    <s v="35-44 years old"/>
    <m/>
    <m/>
    <s v="Master’s degree"/>
    <m/>
    <m/>
    <s v="EPES (Electrical Power &amp; Energy Systems)"/>
    <m/>
    <m/>
    <m/>
    <m/>
    <m/>
    <s v="Other"/>
    <m/>
    <m/>
    <m/>
    <m/>
    <m/>
    <n v="131"/>
  </r>
  <r>
    <n v="136"/>
    <d v="2020-04-13T09:10:45"/>
    <d v="2020-04-13T09:23:46"/>
    <s v="anonymous"/>
    <m/>
    <m/>
    <m/>
    <m/>
    <s v="No"/>
    <m/>
    <m/>
    <s v="Yes"/>
    <m/>
    <m/>
    <m/>
    <m/>
    <m/>
    <s v="Laptop;"/>
    <m/>
    <m/>
    <s v="No"/>
    <m/>
    <m/>
    <s v="Corporate assets"/>
    <m/>
    <m/>
    <s v="Yes, fully"/>
    <m/>
    <m/>
    <s v="Password protection;"/>
    <m/>
    <m/>
    <s v="Using VPN "/>
    <m/>
    <m/>
    <m/>
    <m/>
    <m/>
    <s v="No"/>
    <m/>
    <m/>
    <m/>
    <m/>
    <m/>
    <s v="Yes"/>
    <m/>
    <m/>
    <x v="7"/>
    <m/>
    <m/>
    <s v="None;"/>
    <m/>
    <m/>
    <m/>
    <m/>
    <m/>
    <m/>
    <m/>
    <s v="Undecided"/>
    <m/>
    <m/>
    <s v="Agree"/>
    <m/>
    <m/>
    <s v="Undecided"/>
    <m/>
    <m/>
    <s v="Strongly agree"/>
    <m/>
    <m/>
    <s v="Strongly agree"/>
    <m/>
    <m/>
    <s v="Strongly agree"/>
    <m/>
    <m/>
    <s v="Agree"/>
    <m/>
    <m/>
    <s v="25-34 years old"/>
    <m/>
    <m/>
    <s v="Master’s degree"/>
    <m/>
    <m/>
    <s v="IT (Information Technology)"/>
    <m/>
    <m/>
    <m/>
    <m/>
    <m/>
    <s v="Other"/>
    <m/>
    <m/>
    <m/>
    <m/>
    <m/>
    <n v="132"/>
  </r>
  <r>
    <n v="136"/>
    <d v="2020-04-13T09:10:45"/>
    <d v="2020-04-13T09:23:46"/>
    <s v="anonymous"/>
    <m/>
    <m/>
    <m/>
    <m/>
    <s v="No"/>
    <m/>
    <m/>
    <s v="Yes"/>
    <m/>
    <m/>
    <m/>
    <m/>
    <m/>
    <s v="Laptop;"/>
    <m/>
    <m/>
    <s v="No"/>
    <m/>
    <m/>
    <s v="Corporate assets"/>
    <m/>
    <m/>
    <s v="Yes, fully"/>
    <m/>
    <m/>
    <s v="Password protection;"/>
    <m/>
    <m/>
    <s v="Using VPN "/>
    <m/>
    <m/>
    <m/>
    <m/>
    <m/>
    <s v="No"/>
    <m/>
    <m/>
    <m/>
    <m/>
    <m/>
    <s v="Yes"/>
    <m/>
    <m/>
    <x v="8"/>
    <m/>
    <m/>
    <s v="None;"/>
    <m/>
    <m/>
    <m/>
    <m/>
    <m/>
    <m/>
    <m/>
    <s v="Undecided"/>
    <m/>
    <m/>
    <s v="Agree"/>
    <m/>
    <m/>
    <s v="Undecided"/>
    <m/>
    <m/>
    <s v="Strongly agree"/>
    <m/>
    <m/>
    <s v="Strongly agree"/>
    <m/>
    <m/>
    <s v="Strongly agree"/>
    <m/>
    <m/>
    <s v="Agree"/>
    <m/>
    <m/>
    <s v="25-34 years old"/>
    <m/>
    <m/>
    <s v="Master’s degree"/>
    <m/>
    <m/>
    <s v="IT (Information Technology)"/>
    <m/>
    <m/>
    <m/>
    <m/>
    <m/>
    <s v="Other"/>
    <m/>
    <m/>
    <m/>
    <m/>
    <m/>
    <n v="132"/>
  </r>
  <r>
    <n v="136"/>
    <d v="2020-04-13T09:10:45"/>
    <d v="2020-04-13T09:23:46"/>
    <s v="anonymous"/>
    <m/>
    <m/>
    <m/>
    <m/>
    <s v="No"/>
    <m/>
    <m/>
    <s v="Yes"/>
    <m/>
    <m/>
    <m/>
    <m/>
    <m/>
    <s v="Laptop;"/>
    <m/>
    <m/>
    <s v="No"/>
    <m/>
    <m/>
    <s v="Corporate assets"/>
    <m/>
    <m/>
    <s v="Yes, fully"/>
    <m/>
    <m/>
    <s v="Password protection;"/>
    <m/>
    <m/>
    <s v="Using VPN "/>
    <m/>
    <m/>
    <m/>
    <m/>
    <m/>
    <s v="No"/>
    <m/>
    <m/>
    <m/>
    <m/>
    <m/>
    <s v="Yes"/>
    <m/>
    <m/>
    <x v="9"/>
    <m/>
    <m/>
    <s v="None;"/>
    <m/>
    <m/>
    <m/>
    <m/>
    <m/>
    <m/>
    <m/>
    <s v="Undecided"/>
    <m/>
    <m/>
    <s v="Agree"/>
    <m/>
    <m/>
    <s v="Undecided"/>
    <m/>
    <m/>
    <s v="Strongly agree"/>
    <m/>
    <m/>
    <s v="Strongly agree"/>
    <m/>
    <m/>
    <s v="Strongly agree"/>
    <m/>
    <m/>
    <s v="Agree"/>
    <m/>
    <m/>
    <s v="25-34 years old"/>
    <m/>
    <m/>
    <s v="Master’s degree"/>
    <m/>
    <m/>
    <s v="IT (Information Technology)"/>
    <m/>
    <m/>
    <m/>
    <m/>
    <m/>
    <s v="Other"/>
    <m/>
    <m/>
    <m/>
    <m/>
    <m/>
    <n v="132"/>
  </r>
  <r>
    <n v="136"/>
    <d v="2020-04-13T09:10:45"/>
    <d v="2020-04-13T09:23:46"/>
    <s v="anonymous"/>
    <m/>
    <m/>
    <m/>
    <m/>
    <s v="No"/>
    <m/>
    <m/>
    <s v="Yes"/>
    <m/>
    <m/>
    <m/>
    <m/>
    <m/>
    <s v="Laptop;"/>
    <m/>
    <m/>
    <s v="No"/>
    <m/>
    <m/>
    <s v="Corporate assets"/>
    <m/>
    <m/>
    <s v="Yes, fully"/>
    <m/>
    <m/>
    <s v="Password protection;"/>
    <m/>
    <m/>
    <s v="Using VPN "/>
    <m/>
    <m/>
    <m/>
    <m/>
    <m/>
    <s v="No"/>
    <m/>
    <m/>
    <m/>
    <m/>
    <m/>
    <s v="Yes"/>
    <m/>
    <m/>
    <x v="3"/>
    <m/>
    <m/>
    <s v="None;"/>
    <m/>
    <m/>
    <m/>
    <m/>
    <m/>
    <m/>
    <m/>
    <s v="Undecided"/>
    <m/>
    <m/>
    <s v="Agree"/>
    <m/>
    <m/>
    <s v="Undecided"/>
    <m/>
    <m/>
    <s v="Strongly agree"/>
    <m/>
    <m/>
    <s v="Strongly agree"/>
    <m/>
    <m/>
    <s v="Strongly agree"/>
    <m/>
    <m/>
    <s v="Agree"/>
    <m/>
    <m/>
    <s v="25-34 years old"/>
    <m/>
    <m/>
    <s v="Master’s degree"/>
    <m/>
    <m/>
    <s v="IT (Information Technology)"/>
    <m/>
    <m/>
    <m/>
    <m/>
    <m/>
    <s v="Other"/>
    <m/>
    <m/>
    <m/>
    <m/>
    <m/>
    <n v="132"/>
  </r>
  <r>
    <n v="136"/>
    <d v="2020-04-13T09:10:45"/>
    <d v="2020-04-13T09:23:46"/>
    <s v="anonymous"/>
    <m/>
    <m/>
    <m/>
    <m/>
    <s v="No"/>
    <m/>
    <m/>
    <s v="Yes"/>
    <m/>
    <m/>
    <m/>
    <m/>
    <m/>
    <s v="Laptop;"/>
    <m/>
    <m/>
    <s v="No"/>
    <m/>
    <m/>
    <s v="Corporate assets"/>
    <m/>
    <m/>
    <s v="Yes, fully"/>
    <m/>
    <m/>
    <s v="Password protection;"/>
    <m/>
    <m/>
    <s v="Using VPN "/>
    <m/>
    <m/>
    <m/>
    <m/>
    <m/>
    <s v="No"/>
    <m/>
    <m/>
    <m/>
    <m/>
    <m/>
    <s v="Yes"/>
    <m/>
    <m/>
    <x v="10"/>
    <m/>
    <m/>
    <s v="None;"/>
    <m/>
    <m/>
    <m/>
    <m/>
    <m/>
    <m/>
    <m/>
    <s v="Undecided"/>
    <m/>
    <m/>
    <s v="Agree"/>
    <m/>
    <m/>
    <s v="Undecided"/>
    <m/>
    <m/>
    <s v="Strongly agree"/>
    <m/>
    <m/>
    <s v="Strongly agree"/>
    <m/>
    <m/>
    <s v="Strongly agree"/>
    <m/>
    <m/>
    <s v="Agree"/>
    <m/>
    <m/>
    <s v="25-34 years old"/>
    <m/>
    <m/>
    <s v="Master’s degree"/>
    <m/>
    <m/>
    <s v="IT (Information Technology)"/>
    <m/>
    <m/>
    <m/>
    <m/>
    <m/>
    <s v="Other"/>
    <m/>
    <m/>
    <m/>
    <m/>
    <m/>
    <n v="132"/>
  </r>
  <r>
    <n v="136"/>
    <d v="2020-04-13T09:10:45"/>
    <d v="2020-04-13T09:23:46"/>
    <s v="anonymous"/>
    <m/>
    <m/>
    <m/>
    <m/>
    <s v="No"/>
    <m/>
    <m/>
    <s v="Yes"/>
    <m/>
    <m/>
    <m/>
    <m/>
    <m/>
    <s v="Laptop;"/>
    <m/>
    <m/>
    <s v="No"/>
    <m/>
    <m/>
    <s v="Corporate assets"/>
    <m/>
    <m/>
    <s v="Yes, fully"/>
    <m/>
    <m/>
    <s v="Password protection;"/>
    <m/>
    <m/>
    <s v="Using VPN "/>
    <m/>
    <m/>
    <m/>
    <m/>
    <m/>
    <s v="No"/>
    <m/>
    <m/>
    <m/>
    <m/>
    <m/>
    <s v="Yes"/>
    <m/>
    <m/>
    <x v="4"/>
    <m/>
    <m/>
    <s v="None;"/>
    <m/>
    <m/>
    <m/>
    <m/>
    <m/>
    <m/>
    <m/>
    <s v="Undecided"/>
    <m/>
    <m/>
    <s v="Agree"/>
    <m/>
    <m/>
    <s v="Undecided"/>
    <m/>
    <m/>
    <s v="Strongly agree"/>
    <m/>
    <m/>
    <s v="Strongly agree"/>
    <m/>
    <m/>
    <s v="Strongly agree"/>
    <m/>
    <m/>
    <s v="Agree"/>
    <m/>
    <m/>
    <s v="25-34 years old"/>
    <m/>
    <m/>
    <s v="Master’s degree"/>
    <m/>
    <m/>
    <s v="IT (Information Technology)"/>
    <m/>
    <m/>
    <m/>
    <m/>
    <m/>
    <s v="Other"/>
    <m/>
    <m/>
    <m/>
    <m/>
    <m/>
    <n v="132"/>
  </r>
  <r>
    <n v="137"/>
    <d v="2020-04-13T09:33:38"/>
    <d v="2020-04-13T09:37:07"/>
    <s v="anonymous"/>
    <m/>
    <m/>
    <m/>
    <m/>
    <s v="Yes"/>
    <m/>
    <m/>
    <s v="Yes"/>
    <m/>
    <m/>
    <m/>
    <m/>
    <m/>
    <s v="Desktop;"/>
    <m/>
    <m/>
    <s v="No"/>
    <m/>
    <m/>
    <s v="Corporate assets"/>
    <m/>
    <m/>
    <s v="Yes, fully"/>
    <m/>
    <m/>
    <s v="Password protection;Two-factor authentication;Automatic screen lock;Hard disk encryption;Antivirus software installed;"/>
    <m/>
    <m/>
    <s v="Using VPN "/>
    <m/>
    <m/>
    <m/>
    <m/>
    <m/>
    <s v="No"/>
    <m/>
    <m/>
    <m/>
    <m/>
    <m/>
    <s v="Yes"/>
    <m/>
    <m/>
    <x v="6"/>
    <m/>
    <m/>
    <s v="None;"/>
    <m/>
    <m/>
    <m/>
    <m/>
    <m/>
    <m/>
    <m/>
    <s v="Strongly agree"/>
    <m/>
    <m/>
    <s v="Strongly agree"/>
    <m/>
    <m/>
    <s v="Strongly agree"/>
    <m/>
    <m/>
    <s v="Strongly agree"/>
    <m/>
    <m/>
    <s v="Agree"/>
    <m/>
    <m/>
    <s v="Strongly agree"/>
    <m/>
    <m/>
    <s v="Strongly agree"/>
    <m/>
    <m/>
    <s v="35-44 years old"/>
    <m/>
    <m/>
    <s v="Master’s degree"/>
    <m/>
    <m/>
    <s v="Telecommunications"/>
    <m/>
    <m/>
    <m/>
    <m/>
    <m/>
    <s v="IT professional"/>
    <m/>
    <m/>
    <m/>
    <m/>
    <m/>
    <n v="133"/>
  </r>
  <r>
    <n v="137"/>
    <d v="2020-04-13T09:33:38"/>
    <d v="2020-04-13T09:37:07"/>
    <s v="anonymous"/>
    <m/>
    <m/>
    <m/>
    <m/>
    <s v="Yes"/>
    <m/>
    <m/>
    <s v="Yes"/>
    <m/>
    <m/>
    <m/>
    <m/>
    <m/>
    <s v="Desktop;"/>
    <m/>
    <m/>
    <s v="No"/>
    <m/>
    <m/>
    <s v="Corporate assets"/>
    <m/>
    <m/>
    <s v="Yes, fully"/>
    <m/>
    <m/>
    <s v="Password protection;Two-factor authentication;Automatic screen lock;Hard disk encryption;Antivirus software installed;"/>
    <m/>
    <m/>
    <s v="Using VPN "/>
    <m/>
    <m/>
    <m/>
    <m/>
    <m/>
    <s v="No"/>
    <m/>
    <m/>
    <m/>
    <m/>
    <m/>
    <s v="Yes"/>
    <m/>
    <m/>
    <x v="7"/>
    <m/>
    <m/>
    <s v="None;"/>
    <m/>
    <m/>
    <m/>
    <m/>
    <m/>
    <m/>
    <m/>
    <s v="Strongly agree"/>
    <m/>
    <m/>
    <s v="Strongly agree"/>
    <m/>
    <m/>
    <s v="Strongly agree"/>
    <m/>
    <m/>
    <s v="Strongly agree"/>
    <m/>
    <m/>
    <s v="Agree"/>
    <m/>
    <m/>
    <s v="Strongly agree"/>
    <m/>
    <m/>
    <s v="Strongly agree"/>
    <m/>
    <m/>
    <s v="35-44 years old"/>
    <m/>
    <m/>
    <s v="Master’s degree"/>
    <m/>
    <m/>
    <s v="Telecommunications"/>
    <m/>
    <m/>
    <m/>
    <m/>
    <m/>
    <s v="IT professional"/>
    <m/>
    <m/>
    <m/>
    <m/>
    <m/>
    <n v="133"/>
  </r>
  <r>
    <n v="137"/>
    <d v="2020-04-13T09:33:38"/>
    <d v="2020-04-13T09:37:07"/>
    <s v="anonymous"/>
    <m/>
    <m/>
    <m/>
    <m/>
    <s v="Yes"/>
    <m/>
    <m/>
    <s v="Yes"/>
    <m/>
    <m/>
    <m/>
    <m/>
    <m/>
    <s v="Desktop;"/>
    <m/>
    <m/>
    <s v="No"/>
    <m/>
    <m/>
    <s v="Corporate assets"/>
    <m/>
    <m/>
    <s v="Yes, fully"/>
    <m/>
    <m/>
    <s v="Password protection;Two-factor authentication;Automatic screen lock;Hard disk encryption;Antivirus software installed;"/>
    <m/>
    <m/>
    <s v="Using VPN "/>
    <m/>
    <m/>
    <m/>
    <m/>
    <m/>
    <s v="No"/>
    <m/>
    <m/>
    <m/>
    <m/>
    <m/>
    <s v="Yes"/>
    <m/>
    <m/>
    <x v="9"/>
    <m/>
    <m/>
    <s v="None;"/>
    <m/>
    <m/>
    <m/>
    <m/>
    <m/>
    <m/>
    <m/>
    <s v="Strongly agree"/>
    <m/>
    <m/>
    <s v="Strongly agree"/>
    <m/>
    <m/>
    <s v="Strongly agree"/>
    <m/>
    <m/>
    <s v="Strongly agree"/>
    <m/>
    <m/>
    <s v="Agree"/>
    <m/>
    <m/>
    <s v="Strongly agree"/>
    <m/>
    <m/>
    <s v="Strongly agree"/>
    <m/>
    <m/>
    <s v="35-44 years old"/>
    <m/>
    <m/>
    <s v="Master’s degree"/>
    <m/>
    <m/>
    <s v="Telecommunications"/>
    <m/>
    <m/>
    <m/>
    <m/>
    <m/>
    <s v="IT professional"/>
    <m/>
    <m/>
    <m/>
    <m/>
    <m/>
    <n v="133"/>
  </r>
  <r>
    <n v="137"/>
    <d v="2020-04-13T09:33:38"/>
    <d v="2020-04-13T09:37:07"/>
    <s v="anonymous"/>
    <m/>
    <m/>
    <m/>
    <m/>
    <s v="Yes"/>
    <m/>
    <m/>
    <s v="Yes"/>
    <m/>
    <m/>
    <m/>
    <m/>
    <m/>
    <s v="Desktop;"/>
    <m/>
    <m/>
    <s v="No"/>
    <m/>
    <m/>
    <s v="Corporate assets"/>
    <m/>
    <m/>
    <s v="Yes, fully"/>
    <m/>
    <m/>
    <s v="Password protection;Two-factor authentication;Automatic screen lock;Hard disk encryption;Antivirus software installed;"/>
    <m/>
    <m/>
    <s v="Using VPN "/>
    <m/>
    <m/>
    <m/>
    <m/>
    <m/>
    <s v="No"/>
    <m/>
    <m/>
    <m/>
    <m/>
    <m/>
    <s v="Yes"/>
    <m/>
    <m/>
    <x v="3"/>
    <m/>
    <m/>
    <s v="None;"/>
    <m/>
    <m/>
    <m/>
    <m/>
    <m/>
    <m/>
    <m/>
    <s v="Strongly agree"/>
    <m/>
    <m/>
    <s v="Strongly agree"/>
    <m/>
    <m/>
    <s v="Strongly agree"/>
    <m/>
    <m/>
    <s v="Strongly agree"/>
    <m/>
    <m/>
    <s v="Agree"/>
    <m/>
    <m/>
    <s v="Strongly agree"/>
    <m/>
    <m/>
    <s v="Strongly agree"/>
    <m/>
    <m/>
    <s v="35-44 years old"/>
    <m/>
    <m/>
    <s v="Master’s degree"/>
    <m/>
    <m/>
    <s v="Telecommunications"/>
    <m/>
    <m/>
    <m/>
    <m/>
    <m/>
    <s v="IT professional"/>
    <m/>
    <m/>
    <m/>
    <m/>
    <m/>
    <n v="133"/>
  </r>
  <r>
    <n v="137"/>
    <d v="2020-04-13T09:33:38"/>
    <d v="2020-04-13T09:37:07"/>
    <s v="anonymous"/>
    <m/>
    <m/>
    <m/>
    <m/>
    <s v="Yes"/>
    <m/>
    <m/>
    <s v="Yes"/>
    <m/>
    <m/>
    <m/>
    <m/>
    <m/>
    <s v="Desktop;"/>
    <m/>
    <m/>
    <s v="No"/>
    <m/>
    <m/>
    <s v="Corporate assets"/>
    <m/>
    <m/>
    <s v="Yes, fully"/>
    <m/>
    <m/>
    <s v="Password protection;Two-factor authentication;Automatic screen lock;Hard disk encryption;Antivirus software installed;"/>
    <m/>
    <m/>
    <s v="Using VPN "/>
    <m/>
    <m/>
    <m/>
    <m/>
    <m/>
    <s v="No"/>
    <m/>
    <m/>
    <m/>
    <m/>
    <m/>
    <s v="Yes"/>
    <m/>
    <m/>
    <x v="10"/>
    <m/>
    <m/>
    <s v="None;"/>
    <m/>
    <m/>
    <m/>
    <m/>
    <m/>
    <m/>
    <m/>
    <s v="Strongly agree"/>
    <m/>
    <m/>
    <s v="Strongly agree"/>
    <m/>
    <m/>
    <s v="Strongly agree"/>
    <m/>
    <m/>
    <s v="Strongly agree"/>
    <m/>
    <m/>
    <s v="Agree"/>
    <m/>
    <m/>
    <s v="Strongly agree"/>
    <m/>
    <m/>
    <s v="Strongly agree"/>
    <m/>
    <m/>
    <s v="35-44 years old"/>
    <m/>
    <m/>
    <s v="Master’s degree"/>
    <m/>
    <m/>
    <s v="Telecommunications"/>
    <m/>
    <m/>
    <m/>
    <m/>
    <m/>
    <s v="IT professional"/>
    <m/>
    <m/>
    <m/>
    <m/>
    <m/>
    <n v="133"/>
  </r>
  <r>
    <n v="137"/>
    <d v="2020-04-13T09:33:38"/>
    <d v="2020-04-13T09:37:07"/>
    <s v="anonymous"/>
    <m/>
    <m/>
    <m/>
    <m/>
    <s v="Yes"/>
    <m/>
    <m/>
    <s v="Yes"/>
    <m/>
    <m/>
    <m/>
    <m/>
    <m/>
    <s v="Desktop;"/>
    <m/>
    <m/>
    <s v="No"/>
    <m/>
    <m/>
    <s v="Corporate assets"/>
    <m/>
    <m/>
    <s v="Yes, fully"/>
    <m/>
    <m/>
    <s v="Password protection;Two-factor authentication;Automatic screen lock;Hard disk encryption;Antivirus software installed;"/>
    <m/>
    <m/>
    <s v="Using VPN "/>
    <m/>
    <m/>
    <m/>
    <m/>
    <m/>
    <s v="No"/>
    <m/>
    <m/>
    <m/>
    <m/>
    <m/>
    <s v="Yes"/>
    <m/>
    <m/>
    <x v="4"/>
    <m/>
    <m/>
    <s v="None;"/>
    <m/>
    <m/>
    <m/>
    <m/>
    <m/>
    <m/>
    <m/>
    <s v="Strongly agree"/>
    <m/>
    <m/>
    <s v="Strongly agree"/>
    <m/>
    <m/>
    <s v="Strongly agree"/>
    <m/>
    <m/>
    <s v="Strongly agree"/>
    <m/>
    <m/>
    <s v="Agree"/>
    <m/>
    <m/>
    <s v="Strongly agree"/>
    <m/>
    <m/>
    <s v="Strongly agree"/>
    <m/>
    <m/>
    <s v="35-44 years old"/>
    <m/>
    <m/>
    <s v="Master’s degree"/>
    <m/>
    <m/>
    <s v="Telecommunications"/>
    <m/>
    <m/>
    <m/>
    <m/>
    <m/>
    <s v="IT professional"/>
    <m/>
    <m/>
    <m/>
    <m/>
    <m/>
    <n v="133"/>
  </r>
  <r>
    <n v="138"/>
    <d v="2020-04-13T09:04:38"/>
    <d v="2020-04-13T09:46:21"/>
    <s v="anonymous"/>
    <m/>
    <m/>
    <m/>
    <m/>
    <s v="Yes"/>
    <m/>
    <m/>
    <s v="No"/>
    <m/>
    <m/>
    <m/>
    <m/>
    <m/>
    <s v="Desktop;"/>
    <m/>
    <m/>
    <s v="No"/>
    <m/>
    <m/>
    <s v="Corporate assets"/>
    <m/>
    <m/>
    <s v="Yes, fully"/>
    <m/>
    <m/>
    <s v="Password protection;Automatic screen lock;"/>
    <m/>
    <m/>
    <s v="Using VPN "/>
    <m/>
    <m/>
    <m/>
    <m/>
    <m/>
    <s v="No"/>
    <m/>
    <m/>
    <m/>
    <m/>
    <m/>
    <s v="Yes"/>
    <m/>
    <m/>
    <x v="3"/>
    <m/>
    <m/>
    <s v="None;"/>
    <m/>
    <m/>
    <m/>
    <m/>
    <m/>
    <m/>
    <m/>
    <s v="Agree"/>
    <m/>
    <m/>
    <s v="Agree"/>
    <m/>
    <m/>
    <s v="Agree"/>
    <m/>
    <m/>
    <s v="Strongly agree"/>
    <m/>
    <m/>
    <s v="Strongly agree"/>
    <m/>
    <m/>
    <s v="Strongly agree"/>
    <m/>
    <m/>
    <s v="Strongly agree"/>
    <m/>
    <m/>
    <s v="25-34 years old"/>
    <m/>
    <m/>
    <s v="Master’s degree"/>
    <m/>
    <m/>
    <s v="Other"/>
    <m/>
    <m/>
    <s v="E-commerce"/>
    <m/>
    <m/>
    <s v="Other"/>
    <m/>
    <m/>
    <m/>
    <m/>
    <m/>
    <n v="134"/>
  </r>
  <r>
    <n v="138"/>
    <d v="2020-04-13T09:04:38"/>
    <d v="2020-04-13T09:46:21"/>
    <s v="anonymous"/>
    <m/>
    <m/>
    <m/>
    <m/>
    <s v="Yes"/>
    <m/>
    <m/>
    <s v="No"/>
    <m/>
    <m/>
    <m/>
    <m/>
    <m/>
    <s v="Desktop;"/>
    <m/>
    <m/>
    <s v="No"/>
    <m/>
    <m/>
    <s v="Corporate assets"/>
    <m/>
    <m/>
    <s v="Yes, fully"/>
    <m/>
    <m/>
    <s v="Password protection;Automatic screen lock;"/>
    <m/>
    <m/>
    <s v="Using VPN "/>
    <m/>
    <m/>
    <m/>
    <m/>
    <m/>
    <s v="No"/>
    <m/>
    <m/>
    <m/>
    <m/>
    <m/>
    <s v="Yes"/>
    <m/>
    <m/>
    <x v="10"/>
    <m/>
    <m/>
    <s v="None;"/>
    <m/>
    <m/>
    <m/>
    <m/>
    <m/>
    <m/>
    <m/>
    <s v="Agree"/>
    <m/>
    <m/>
    <s v="Agree"/>
    <m/>
    <m/>
    <s v="Agree"/>
    <m/>
    <m/>
    <s v="Strongly agree"/>
    <m/>
    <m/>
    <s v="Strongly agree"/>
    <m/>
    <m/>
    <s v="Strongly agree"/>
    <m/>
    <m/>
    <s v="Strongly agree"/>
    <m/>
    <m/>
    <s v="25-34 years old"/>
    <m/>
    <m/>
    <s v="Master’s degree"/>
    <m/>
    <m/>
    <s v="Other"/>
    <m/>
    <m/>
    <s v="E-commerce"/>
    <m/>
    <m/>
    <s v="Other"/>
    <m/>
    <m/>
    <m/>
    <m/>
    <m/>
    <n v="134"/>
  </r>
  <r>
    <n v="138"/>
    <d v="2020-04-13T09:04:38"/>
    <d v="2020-04-13T09:46:21"/>
    <s v="anonymous"/>
    <m/>
    <m/>
    <m/>
    <m/>
    <s v="Yes"/>
    <m/>
    <m/>
    <s v="No"/>
    <m/>
    <m/>
    <m/>
    <m/>
    <m/>
    <s v="Desktop;"/>
    <m/>
    <m/>
    <s v="No"/>
    <m/>
    <m/>
    <s v="Corporate assets"/>
    <m/>
    <m/>
    <s v="Yes, fully"/>
    <m/>
    <m/>
    <s v="Password protection;Automatic screen lock;"/>
    <m/>
    <m/>
    <s v="Using VPN "/>
    <m/>
    <m/>
    <m/>
    <m/>
    <m/>
    <s v="No"/>
    <m/>
    <m/>
    <m/>
    <m/>
    <m/>
    <s v="Yes"/>
    <m/>
    <m/>
    <x v="4"/>
    <m/>
    <m/>
    <s v="None;"/>
    <m/>
    <m/>
    <m/>
    <m/>
    <m/>
    <m/>
    <m/>
    <s v="Agree"/>
    <m/>
    <m/>
    <s v="Agree"/>
    <m/>
    <m/>
    <s v="Agree"/>
    <m/>
    <m/>
    <s v="Strongly agree"/>
    <m/>
    <m/>
    <s v="Strongly agree"/>
    <m/>
    <m/>
    <s v="Strongly agree"/>
    <m/>
    <m/>
    <s v="Strongly agree"/>
    <m/>
    <m/>
    <s v="25-34 years old"/>
    <m/>
    <m/>
    <s v="Master’s degree"/>
    <m/>
    <m/>
    <s v="Other"/>
    <m/>
    <m/>
    <s v="E-commerce"/>
    <m/>
    <m/>
    <s v="Other"/>
    <m/>
    <m/>
    <m/>
    <m/>
    <m/>
    <n v="134"/>
  </r>
  <r>
    <n v="139"/>
    <d v="2020-04-13T09:52:36"/>
    <d v="2020-04-13T09:58:56"/>
    <s v="anonymous"/>
    <m/>
    <m/>
    <m/>
    <m/>
    <s v="Yes"/>
    <m/>
    <m/>
    <s v="Yes"/>
    <m/>
    <m/>
    <m/>
    <m/>
    <m/>
    <s v="Laptop;"/>
    <m/>
    <m/>
    <s v="No"/>
    <m/>
    <m/>
    <s v="Corporate assets"/>
    <m/>
    <m/>
    <s v="Yes, partly"/>
    <m/>
    <m/>
    <s v="Password protection;"/>
    <m/>
    <m/>
    <s v="Using VPN "/>
    <m/>
    <m/>
    <m/>
    <m/>
    <m/>
    <s v="No"/>
    <m/>
    <m/>
    <m/>
    <m/>
    <m/>
    <s v="No"/>
    <m/>
    <m/>
    <x v="5"/>
    <m/>
    <m/>
    <s v="None;"/>
    <m/>
    <m/>
    <m/>
    <m/>
    <m/>
    <m/>
    <m/>
    <s v="Undecided"/>
    <m/>
    <m/>
    <s v="Undecided"/>
    <m/>
    <m/>
    <s v="Disagree"/>
    <m/>
    <m/>
    <s v="Agree"/>
    <m/>
    <m/>
    <s v="Agree"/>
    <m/>
    <m/>
    <s v="Agree"/>
    <m/>
    <m/>
    <s v="Agree"/>
    <m/>
    <m/>
    <s v="45-54 years old"/>
    <m/>
    <m/>
    <s v="Some college credit, no degree"/>
    <m/>
    <m/>
    <s v="IT (Information Technology)"/>
    <m/>
    <m/>
    <m/>
    <m/>
    <m/>
    <s v="IT professional"/>
    <m/>
    <m/>
    <m/>
    <m/>
    <m/>
    <n v="135"/>
  </r>
  <r>
    <n v="140"/>
    <d v="2020-04-13T10:29:16"/>
    <d v="2020-04-13T10:33:53"/>
    <s v="anonymous"/>
    <m/>
    <m/>
    <m/>
    <m/>
    <s v="No"/>
    <m/>
    <m/>
    <s v="No"/>
    <m/>
    <m/>
    <m/>
    <m/>
    <m/>
    <s v="Desktop;Smartphone;"/>
    <m/>
    <m/>
    <s v="Yes"/>
    <m/>
    <m/>
    <s v="Personal assets"/>
    <m/>
    <m/>
    <m/>
    <m/>
    <m/>
    <s v="Password protection;Antivirus software installed;Antispam software installed;"/>
    <m/>
    <m/>
    <s v="Using 3rd party cloud solutions (e.g. G Cloud, Microsoft 365)"/>
    <m/>
    <m/>
    <m/>
    <m/>
    <m/>
    <s v="No"/>
    <m/>
    <m/>
    <m/>
    <m/>
    <m/>
    <s v="No"/>
    <m/>
    <m/>
    <x v="5"/>
    <m/>
    <m/>
    <s v="None;"/>
    <m/>
    <m/>
    <s v="None"/>
    <m/>
    <m/>
    <m/>
    <m/>
    <s v="Agree"/>
    <m/>
    <m/>
    <s v="Undecided"/>
    <m/>
    <m/>
    <s v="Agree"/>
    <m/>
    <m/>
    <s v="Agree"/>
    <m/>
    <m/>
    <s v="Disagree"/>
    <m/>
    <m/>
    <s v="Agree"/>
    <m/>
    <m/>
    <s v="Agree"/>
    <m/>
    <m/>
    <s v="35-44 years old"/>
    <m/>
    <m/>
    <s v="Master’s degree"/>
    <m/>
    <m/>
    <s v="IT (Information Technology)"/>
    <m/>
    <m/>
    <m/>
    <m/>
    <m/>
    <s v="Researcher"/>
    <m/>
    <m/>
    <m/>
    <m/>
    <m/>
    <n v="136"/>
  </r>
  <r>
    <n v="141"/>
    <d v="2020-04-13T11:31:43"/>
    <d v="2020-04-13T11:41:31"/>
    <s v="anonymous"/>
    <m/>
    <m/>
    <m/>
    <m/>
    <s v="No"/>
    <m/>
    <m/>
    <s v="No"/>
    <m/>
    <m/>
    <m/>
    <m/>
    <m/>
    <s v="Laptop;Smartphone;"/>
    <m/>
    <m/>
    <s v="No"/>
    <m/>
    <m/>
    <s v="Corporate assets"/>
    <m/>
    <m/>
    <s v="Yes, fully"/>
    <m/>
    <m/>
    <s v="Password protection;Automatic screen lock;Antivirus software installed;Antispam software installed;"/>
    <m/>
    <m/>
    <s v="Using VPN "/>
    <m/>
    <m/>
    <m/>
    <m/>
    <m/>
    <s v="No"/>
    <m/>
    <m/>
    <m/>
    <m/>
    <m/>
    <s v="Yes"/>
    <m/>
    <m/>
    <x v="8"/>
    <m/>
    <m/>
    <s v="None;"/>
    <m/>
    <m/>
    <m/>
    <m/>
    <m/>
    <m/>
    <m/>
    <s v="Disagree"/>
    <m/>
    <m/>
    <s v="Disagree"/>
    <m/>
    <m/>
    <s v="Disagree"/>
    <m/>
    <m/>
    <s v="Agree"/>
    <m/>
    <m/>
    <s v="Agree"/>
    <m/>
    <m/>
    <s v="Undecided"/>
    <m/>
    <m/>
    <s v="Agree"/>
    <m/>
    <m/>
    <s v="35-44 years old"/>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n v="137"/>
  </r>
  <r>
    <n v="141"/>
    <d v="2020-04-13T11:31:43"/>
    <d v="2020-04-13T11:41:31"/>
    <s v="anonymous"/>
    <m/>
    <m/>
    <m/>
    <m/>
    <s v="No"/>
    <m/>
    <m/>
    <s v="No"/>
    <m/>
    <m/>
    <m/>
    <m/>
    <m/>
    <s v="Laptop;Smartphone;"/>
    <m/>
    <m/>
    <s v="No"/>
    <m/>
    <m/>
    <s v="Corporate assets"/>
    <m/>
    <m/>
    <s v="Yes, fully"/>
    <m/>
    <m/>
    <s v="Password protection;Automatic screen lock;Antivirus software installed;Antispam software installed;"/>
    <m/>
    <m/>
    <s v="Using VPN "/>
    <m/>
    <m/>
    <m/>
    <m/>
    <m/>
    <s v="No"/>
    <m/>
    <m/>
    <m/>
    <m/>
    <m/>
    <s v="Yes"/>
    <m/>
    <m/>
    <x v="3"/>
    <m/>
    <m/>
    <s v="None;"/>
    <m/>
    <m/>
    <m/>
    <m/>
    <m/>
    <m/>
    <m/>
    <s v="Disagree"/>
    <m/>
    <m/>
    <s v="Disagree"/>
    <m/>
    <m/>
    <s v="Disagree"/>
    <m/>
    <m/>
    <s v="Agree"/>
    <m/>
    <m/>
    <s v="Agree"/>
    <m/>
    <m/>
    <s v="Undecided"/>
    <m/>
    <m/>
    <s v="Agree"/>
    <m/>
    <m/>
    <s v="35-44 years old"/>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n v="137"/>
  </r>
  <r>
    <n v="141"/>
    <d v="2020-04-13T11:31:43"/>
    <d v="2020-04-13T11:41:31"/>
    <s v="anonymous"/>
    <m/>
    <m/>
    <m/>
    <m/>
    <s v="No"/>
    <m/>
    <m/>
    <s v="No"/>
    <m/>
    <m/>
    <m/>
    <m/>
    <m/>
    <s v="Laptop;Smartphone;"/>
    <m/>
    <m/>
    <s v="No"/>
    <m/>
    <m/>
    <s v="Corporate assets"/>
    <m/>
    <m/>
    <s v="Yes, fully"/>
    <m/>
    <m/>
    <s v="Password protection;Automatic screen lock;Antivirus software installed;Antispam software installed;"/>
    <m/>
    <m/>
    <s v="Using VPN "/>
    <m/>
    <m/>
    <m/>
    <m/>
    <m/>
    <s v="No"/>
    <m/>
    <m/>
    <m/>
    <m/>
    <m/>
    <s v="Yes"/>
    <m/>
    <m/>
    <x v="10"/>
    <m/>
    <m/>
    <s v="None;"/>
    <m/>
    <m/>
    <m/>
    <m/>
    <m/>
    <m/>
    <m/>
    <s v="Disagree"/>
    <m/>
    <m/>
    <s v="Disagree"/>
    <m/>
    <m/>
    <s v="Disagree"/>
    <m/>
    <m/>
    <s v="Agree"/>
    <m/>
    <m/>
    <s v="Agree"/>
    <m/>
    <m/>
    <s v="Undecided"/>
    <m/>
    <m/>
    <s v="Agree"/>
    <m/>
    <m/>
    <s v="35-44 years old"/>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n v="137"/>
  </r>
  <r>
    <n v="141"/>
    <d v="2020-04-13T11:31:43"/>
    <d v="2020-04-13T11:41:31"/>
    <s v="anonymous"/>
    <m/>
    <m/>
    <m/>
    <m/>
    <s v="No"/>
    <m/>
    <m/>
    <s v="No"/>
    <m/>
    <m/>
    <m/>
    <m/>
    <m/>
    <s v="Laptop;Smartphone;"/>
    <m/>
    <m/>
    <s v="No"/>
    <m/>
    <m/>
    <s v="Corporate assets"/>
    <m/>
    <m/>
    <s v="Yes, fully"/>
    <m/>
    <m/>
    <s v="Password protection;Automatic screen lock;Antivirus software installed;Antispam software installed;"/>
    <m/>
    <m/>
    <s v="Using VPN "/>
    <m/>
    <m/>
    <m/>
    <m/>
    <m/>
    <s v="No"/>
    <m/>
    <m/>
    <m/>
    <m/>
    <m/>
    <s v="Yes"/>
    <m/>
    <m/>
    <x v="4"/>
    <m/>
    <m/>
    <s v="None;"/>
    <m/>
    <m/>
    <m/>
    <m/>
    <m/>
    <m/>
    <m/>
    <s v="Disagree"/>
    <m/>
    <m/>
    <s v="Disagree"/>
    <m/>
    <m/>
    <s v="Disagree"/>
    <m/>
    <m/>
    <s v="Agree"/>
    <m/>
    <m/>
    <s v="Agree"/>
    <m/>
    <m/>
    <s v="Undecided"/>
    <m/>
    <m/>
    <s v="Agree"/>
    <m/>
    <m/>
    <s v="35-44 years old"/>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n v="137"/>
  </r>
  <r>
    <n v="142"/>
    <d v="2020-04-13T11:40:03"/>
    <d v="2020-04-13T11:42:11"/>
    <s v="anonymous"/>
    <m/>
    <m/>
    <m/>
    <m/>
    <s v="Yes"/>
    <m/>
    <m/>
    <s v="No"/>
    <m/>
    <m/>
    <m/>
    <m/>
    <m/>
    <s v="Laptop;"/>
    <m/>
    <m/>
    <s v="No"/>
    <m/>
    <m/>
    <s v="Corporate assets"/>
    <m/>
    <m/>
    <s v="No"/>
    <m/>
    <m/>
    <s v="Password protection;Two-factor authentication;"/>
    <m/>
    <m/>
    <s v="Using 3rd party cloud solutions (e.g. G Cloud, Microsoft 365)"/>
    <m/>
    <m/>
    <m/>
    <m/>
    <m/>
    <s v="No"/>
    <m/>
    <m/>
    <m/>
    <m/>
    <m/>
    <s v="No"/>
    <m/>
    <m/>
    <x v="5"/>
    <m/>
    <m/>
    <s v="None;"/>
    <m/>
    <m/>
    <m/>
    <m/>
    <m/>
    <m/>
    <m/>
    <s v="Agree"/>
    <m/>
    <m/>
    <s v="Strongly agree"/>
    <m/>
    <m/>
    <s v="Undecided"/>
    <m/>
    <m/>
    <s v="Agree"/>
    <m/>
    <m/>
    <s v="Agree"/>
    <m/>
    <m/>
    <s v="Strongly agree"/>
    <m/>
    <m/>
    <s v="Strongly agree"/>
    <m/>
    <m/>
    <s v="25-34 years old"/>
    <m/>
    <m/>
    <s v="Master’s degree"/>
    <m/>
    <m/>
    <s v="Telecommunications"/>
    <m/>
    <m/>
    <m/>
    <m/>
    <m/>
    <s v="Manager"/>
    <m/>
    <m/>
    <m/>
    <m/>
    <m/>
    <n v="138"/>
  </r>
  <r>
    <n v="143"/>
    <d v="2020-04-13T11:53:10"/>
    <d v="2020-04-13T11:57:36"/>
    <s v="anonymous"/>
    <m/>
    <m/>
    <m/>
    <m/>
    <s v="Yes"/>
    <m/>
    <m/>
    <s v="Yes"/>
    <m/>
    <m/>
    <s v="VPN_x000a_"/>
    <m/>
    <m/>
    <s v="Laptop;"/>
    <m/>
    <m/>
    <s v="No"/>
    <m/>
    <m/>
    <s v="Corporate assets"/>
    <m/>
    <m/>
    <s v="No"/>
    <m/>
    <m/>
    <s v="Password protection;Automatic screen lock;"/>
    <m/>
    <m/>
    <s v="Using VPN "/>
    <m/>
    <m/>
    <m/>
    <m/>
    <m/>
    <s v="No"/>
    <m/>
    <m/>
    <m/>
    <m/>
    <m/>
    <s v="Yes"/>
    <m/>
    <m/>
    <x v="6"/>
    <m/>
    <m/>
    <s v="None;"/>
    <m/>
    <m/>
    <m/>
    <m/>
    <m/>
    <m/>
    <m/>
    <s v="Undecided"/>
    <m/>
    <m/>
    <s v="Agree"/>
    <m/>
    <m/>
    <s v="Disagree"/>
    <m/>
    <m/>
    <s v="Strongly agree"/>
    <m/>
    <m/>
    <s v="Agree"/>
    <m/>
    <m/>
    <s v="Agree"/>
    <m/>
    <m/>
    <s v="Strongly agree"/>
    <m/>
    <m/>
    <s v="35-44 years old"/>
    <m/>
    <m/>
    <s v="Doctorate degree"/>
    <m/>
    <m/>
    <s v="IT (Information Technology)"/>
    <m/>
    <m/>
    <m/>
    <m/>
    <m/>
    <s v="IT professional"/>
    <m/>
    <m/>
    <m/>
    <m/>
    <m/>
    <n v="139"/>
  </r>
  <r>
    <n v="143"/>
    <d v="2020-04-13T11:53:10"/>
    <d v="2020-04-13T11:57:36"/>
    <s v="anonymous"/>
    <m/>
    <m/>
    <m/>
    <m/>
    <s v="Yes"/>
    <m/>
    <m/>
    <s v="Yes"/>
    <m/>
    <m/>
    <s v="VPN_x000a_"/>
    <m/>
    <m/>
    <s v="Laptop;"/>
    <m/>
    <m/>
    <s v="No"/>
    <m/>
    <m/>
    <s v="Corporate assets"/>
    <m/>
    <m/>
    <s v="No"/>
    <m/>
    <m/>
    <s v="Password protection;Automatic screen lock;"/>
    <m/>
    <m/>
    <s v="Using VPN "/>
    <m/>
    <m/>
    <m/>
    <m/>
    <m/>
    <s v="No"/>
    <m/>
    <m/>
    <m/>
    <m/>
    <m/>
    <s v="Yes"/>
    <m/>
    <m/>
    <x v="7"/>
    <m/>
    <m/>
    <s v="None;"/>
    <m/>
    <m/>
    <m/>
    <m/>
    <m/>
    <m/>
    <m/>
    <s v="Undecided"/>
    <m/>
    <m/>
    <s v="Agree"/>
    <m/>
    <m/>
    <s v="Disagree"/>
    <m/>
    <m/>
    <s v="Strongly agree"/>
    <m/>
    <m/>
    <s v="Agree"/>
    <m/>
    <m/>
    <s v="Agree"/>
    <m/>
    <m/>
    <s v="Strongly agree"/>
    <m/>
    <m/>
    <s v="35-44 years old"/>
    <m/>
    <m/>
    <s v="Doctorate degree"/>
    <m/>
    <m/>
    <s v="IT (Information Technology)"/>
    <m/>
    <m/>
    <m/>
    <m/>
    <m/>
    <s v="IT professional"/>
    <m/>
    <m/>
    <m/>
    <m/>
    <m/>
    <n v="139"/>
  </r>
  <r>
    <n v="143"/>
    <d v="2020-04-13T11:53:10"/>
    <d v="2020-04-13T11:57:36"/>
    <s v="anonymous"/>
    <m/>
    <m/>
    <m/>
    <m/>
    <s v="Yes"/>
    <m/>
    <m/>
    <s v="Yes"/>
    <m/>
    <m/>
    <s v="VPN_x000a_"/>
    <m/>
    <m/>
    <s v="Laptop;"/>
    <m/>
    <m/>
    <s v="No"/>
    <m/>
    <m/>
    <s v="Corporate assets"/>
    <m/>
    <m/>
    <s v="No"/>
    <m/>
    <m/>
    <s v="Password protection;Automatic screen lock;"/>
    <m/>
    <m/>
    <s v="Using VPN "/>
    <m/>
    <m/>
    <m/>
    <m/>
    <m/>
    <s v="No"/>
    <m/>
    <m/>
    <m/>
    <m/>
    <m/>
    <s v="Yes"/>
    <m/>
    <m/>
    <x v="8"/>
    <m/>
    <m/>
    <s v="None;"/>
    <m/>
    <m/>
    <m/>
    <m/>
    <m/>
    <m/>
    <m/>
    <s v="Undecided"/>
    <m/>
    <m/>
    <s v="Agree"/>
    <m/>
    <m/>
    <s v="Disagree"/>
    <m/>
    <m/>
    <s v="Strongly agree"/>
    <m/>
    <m/>
    <s v="Agree"/>
    <m/>
    <m/>
    <s v="Agree"/>
    <m/>
    <m/>
    <s v="Strongly agree"/>
    <m/>
    <m/>
    <s v="35-44 years old"/>
    <m/>
    <m/>
    <s v="Doctorate degree"/>
    <m/>
    <m/>
    <s v="IT (Information Technology)"/>
    <m/>
    <m/>
    <m/>
    <m/>
    <m/>
    <s v="IT professional"/>
    <m/>
    <m/>
    <m/>
    <m/>
    <m/>
    <n v="139"/>
  </r>
  <r>
    <n v="143"/>
    <d v="2020-04-13T11:53:10"/>
    <d v="2020-04-13T11:57:36"/>
    <s v="anonymous"/>
    <m/>
    <m/>
    <m/>
    <m/>
    <s v="Yes"/>
    <m/>
    <m/>
    <s v="Yes"/>
    <m/>
    <m/>
    <s v="VPN_x000a_"/>
    <m/>
    <m/>
    <s v="Laptop;"/>
    <m/>
    <m/>
    <s v="No"/>
    <m/>
    <m/>
    <s v="Corporate assets"/>
    <m/>
    <m/>
    <s v="No"/>
    <m/>
    <m/>
    <s v="Password protection;Automatic screen lock;"/>
    <m/>
    <m/>
    <s v="Using VPN "/>
    <m/>
    <m/>
    <m/>
    <m/>
    <m/>
    <s v="No"/>
    <m/>
    <m/>
    <m/>
    <m/>
    <m/>
    <s v="Yes"/>
    <m/>
    <m/>
    <x v="9"/>
    <m/>
    <m/>
    <s v="None;"/>
    <m/>
    <m/>
    <m/>
    <m/>
    <m/>
    <m/>
    <m/>
    <s v="Undecided"/>
    <m/>
    <m/>
    <s v="Agree"/>
    <m/>
    <m/>
    <s v="Disagree"/>
    <m/>
    <m/>
    <s v="Strongly agree"/>
    <m/>
    <m/>
    <s v="Agree"/>
    <m/>
    <m/>
    <s v="Agree"/>
    <m/>
    <m/>
    <s v="Strongly agree"/>
    <m/>
    <m/>
    <s v="35-44 years old"/>
    <m/>
    <m/>
    <s v="Doctorate degree"/>
    <m/>
    <m/>
    <s v="IT (Information Technology)"/>
    <m/>
    <m/>
    <m/>
    <m/>
    <m/>
    <s v="IT professional"/>
    <m/>
    <m/>
    <m/>
    <m/>
    <m/>
    <n v="139"/>
  </r>
  <r>
    <n v="143"/>
    <d v="2020-04-13T11:53:10"/>
    <d v="2020-04-13T11:57:36"/>
    <s v="anonymous"/>
    <m/>
    <m/>
    <m/>
    <m/>
    <s v="Yes"/>
    <m/>
    <m/>
    <s v="Yes"/>
    <m/>
    <m/>
    <s v="VPN_x000a_"/>
    <m/>
    <m/>
    <s v="Laptop;"/>
    <m/>
    <m/>
    <s v="No"/>
    <m/>
    <m/>
    <s v="Corporate assets"/>
    <m/>
    <m/>
    <s v="No"/>
    <m/>
    <m/>
    <s v="Password protection;Automatic screen lock;"/>
    <m/>
    <m/>
    <s v="Using VPN "/>
    <m/>
    <m/>
    <m/>
    <m/>
    <m/>
    <s v="No"/>
    <m/>
    <m/>
    <m/>
    <m/>
    <m/>
    <s v="Yes"/>
    <m/>
    <m/>
    <x v="3"/>
    <m/>
    <m/>
    <s v="None;"/>
    <m/>
    <m/>
    <m/>
    <m/>
    <m/>
    <m/>
    <m/>
    <s v="Undecided"/>
    <m/>
    <m/>
    <s v="Agree"/>
    <m/>
    <m/>
    <s v="Disagree"/>
    <m/>
    <m/>
    <s v="Strongly agree"/>
    <m/>
    <m/>
    <s v="Agree"/>
    <m/>
    <m/>
    <s v="Agree"/>
    <m/>
    <m/>
    <s v="Strongly agree"/>
    <m/>
    <m/>
    <s v="35-44 years old"/>
    <m/>
    <m/>
    <s v="Doctorate degree"/>
    <m/>
    <m/>
    <s v="IT (Information Technology)"/>
    <m/>
    <m/>
    <m/>
    <m/>
    <m/>
    <s v="IT professional"/>
    <m/>
    <m/>
    <m/>
    <m/>
    <m/>
    <n v="139"/>
  </r>
  <r>
    <n v="143"/>
    <d v="2020-04-13T11:53:10"/>
    <d v="2020-04-13T11:57:36"/>
    <s v="anonymous"/>
    <m/>
    <m/>
    <m/>
    <m/>
    <s v="Yes"/>
    <m/>
    <m/>
    <s v="Yes"/>
    <m/>
    <m/>
    <s v="VPN_x000a_"/>
    <m/>
    <m/>
    <s v="Laptop;"/>
    <m/>
    <m/>
    <s v="No"/>
    <m/>
    <m/>
    <s v="Corporate assets"/>
    <m/>
    <m/>
    <s v="No"/>
    <m/>
    <m/>
    <s v="Password protection;Automatic screen lock;"/>
    <m/>
    <m/>
    <s v="Using VPN "/>
    <m/>
    <m/>
    <m/>
    <m/>
    <m/>
    <s v="No"/>
    <m/>
    <m/>
    <m/>
    <m/>
    <m/>
    <s v="Yes"/>
    <m/>
    <m/>
    <x v="10"/>
    <m/>
    <m/>
    <s v="None;"/>
    <m/>
    <m/>
    <m/>
    <m/>
    <m/>
    <m/>
    <m/>
    <s v="Undecided"/>
    <m/>
    <m/>
    <s v="Agree"/>
    <m/>
    <m/>
    <s v="Disagree"/>
    <m/>
    <m/>
    <s v="Strongly agree"/>
    <m/>
    <m/>
    <s v="Agree"/>
    <m/>
    <m/>
    <s v="Agree"/>
    <m/>
    <m/>
    <s v="Strongly agree"/>
    <m/>
    <m/>
    <s v="35-44 years old"/>
    <m/>
    <m/>
    <s v="Doctorate degree"/>
    <m/>
    <m/>
    <s v="IT (Information Technology)"/>
    <m/>
    <m/>
    <m/>
    <m/>
    <m/>
    <s v="IT professional"/>
    <m/>
    <m/>
    <m/>
    <m/>
    <m/>
    <n v="139"/>
  </r>
  <r>
    <n v="143"/>
    <d v="2020-04-13T11:53:10"/>
    <d v="2020-04-13T11:57:36"/>
    <s v="anonymous"/>
    <m/>
    <m/>
    <m/>
    <m/>
    <s v="Yes"/>
    <m/>
    <m/>
    <s v="Yes"/>
    <m/>
    <m/>
    <s v="VPN_x000a_"/>
    <m/>
    <m/>
    <s v="Laptop;"/>
    <m/>
    <m/>
    <s v="No"/>
    <m/>
    <m/>
    <s v="Corporate assets"/>
    <m/>
    <m/>
    <s v="No"/>
    <m/>
    <m/>
    <s v="Password protection;Automatic screen lock;"/>
    <m/>
    <m/>
    <s v="Using VPN "/>
    <m/>
    <m/>
    <m/>
    <m/>
    <m/>
    <s v="No"/>
    <m/>
    <m/>
    <m/>
    <m/>
    <m/>
    <s v="Yes"/>
    <m/>
    <m/>
    <x v="4"/>
    <m/>
    <m/>
    <s v="None;"/>
    <m/>
    <m/>
    <m/>
    <m/>
    <m/>
    <m/>
    <m/>
    <s v="Undecided"/>
    <m/>
    <m/>
    <s v="Agree"/>
    <m/>
    <m/>
    <s v="Disagree"/>
    <m/>
    <m/>
    <s v="Strongly agree"/>
    <m/>
    <m/>
    <s v="Agree"/>
    <m/>
    <m/>
    <s v="Agree"/>
    <m/>
    <m/>
    <s v="Strongly agree"/>
    <m/>
    <m/>
    <s v="35-44 years old"/>
    <m/>
    <m/>
    <s v="Doctorate degree"/>
    <m/>
    <m/>
    <s v="IT (Information Technology)"/>
    <m/>
    <m/>
    <m/>
    <m/>
    <m/>
    <s v="IT professional"/>
    <m/>
    <m/>
    <m/>
    <m/>
    <m/>
    <n v="139"/>
  </r>
  <r>
    <n v="144"/>
    <d v="2020-04-13T11:58:15"/>
    <d v="2020-04-13T12:11:56"/>
    <s v="anonymous"/>
    <m/>
    <m/>
    <m/>
    <m/>
    <s v="Yes"/>
    <m/>
    <m/>
    <s v="No"/>
    <m/>
    <m/>
    <m/>
    <m/>
    <m/>
    <s v="Laptop;"/>
    <m/>
    <m/>
    <s v="No"/>
    <m/>
    <m/>
    <s v="Corporate assets"/>
    <m/>
    <m/>
    <s v="No"/>
    <m/>
    <m/>
    <s v="Password protection;Antivirus software installed;"/>
    <m/>
    <m/>
    <s v="Using 3rd party cloud solutions (e.g. G Cloud, Microsoft 365)"/>
    <m/>
    <m/>
    <m/>
    <m/>
    <m/>
    <s v="No"/>
    <m/>
    <m/>
    <m/>
    <m/>
    <m/>
    <s v="Yes"/>
    <m/>
    <m/>
    <x v="6"/>
    <m/>
    <m/>
    <s v="None;"/>
    <m/>
    <m/>
    <m/>
    <m/>
    <m/>
    <m/>
    <m/>
    <s v="Agree"/>
    <m/>
    <m/>
    <s v="Strongly agree"/>
    <m/>
    <m/>
    <s v="Disagree"/>
    <m/>
    <m/>
    <s v="Agree"/>
    <m/>
    <m/>
    <s v="Undecided"/>
    <m/>
    <m/>
    <s v="Agree"/>
    <m/>
    <m/>
    <s v="Agree"/>
    <m/>
    <m/>
    <s v="35-44 years old"/>
    <m/>
    <m/>
    <s v="Doctorate degree"/>
    <m/>
    <m/>
    <s v="IT (Information Technology)"/>
    <m/>
    <m/>
    <m/>
    <m/>
    <m/>
    <s v="Manager"/>
    <m/>
    <m/>
    <m/>
    <m/>
    <m/>
    <n v="140"/>
  </r>
  <r>
    <n v="144"/>
    <d v="2020-04-13T11:58:15"/>
    <d v="2020-04-13T12:11:56"/>
    <s v="anonymous"/>
    <m/>
    <m/>
    <m/>
    <m/>
    <s v="Yes"/>
    <m/>
    <m/>
    <s v="No"/>
    <m/>
    <m/>
    <m/>
    <m/>
    <m/>
    <s v="Laptop;"/>
    <m/>
    <m/>
    <s v="No"/>
    <m/>
    <m/>
    <s v="Corporate assets"/>
    <m/>
    <m/>
    <s v="No"/>
    <m/>
    <m/>
    <s v="Password protection;Antivirus software installed;"/>
    <m/>
    <m/>
    <s v="Using 3rd party cloud solutions (e.g. G Cloud, Microsoft 365)"/>
    <m/>
    <m/>
    <m/>
    <m/>
    <m/>
    <s v="No"/>
    <m/>
    <m/>
    <m/>
    <m/>
    <m/>
    <s v="Yes"/>
    <m/>
    <m/>
    <x v="7"/>
    <m/>
    <m/>
    <s v="None;"/>
    <m/>
    <m/>
    <m/>
    <m/>
    <m/>
    <m/>
    <m/>
    <s v="Agree"/>
    <m/>
    <m/>
    <s v="Strongly agree"/>
    <m/>
    <m/>
    <s v="Disagree"/>
    <m/>
    <m/>
    <s v="Agree"/>
    <m/>
    <m/>
    <s v="Undecided"/>
    <m/>
    <m/>
    <s v="Agree"/>
    <m/>
    <m/>
    <s v="Agree"/>
    <m/>
    <m/>
    <s v="35-44 years old"/>
    <m/>
    <m/>
    <s v="Doctorate degree"/>
    <m/>
    <m/>
    <s v="IT (Information Technology)"/>
    <m/>
    <m/>
    <m/>
    <m/>
    <m/>
    <s v="Manager"/>
    <m/>
    <m/>
    <m/>
    <m/>
    <m/>
    <n v="140"/>
  </r>
  <r>
    <n v="144"/>
    <d v="2020-04-13T11:58:15"/>
    <d v="2020-04-13T12:11:56"/>
    <s v="anonymous"/>
    <m/>
    <m/>
    <m/>
    <m/>
    <s v="Yes"/>
    <m/>
    <m/>
    <s v="No"/>
    <m/>
    <m/>
    <m/>
    <m/>
    <m/>
    <s v="Laptop;"/>
    <m/>
    <m/>
    <s v="No"/>
    <m/>
    <m/>
    <s v="Corporate assets"/>
    <m/>
    <m/>
    <s v="No"/>
    <m/>
    <m/>
    <s v="Password protection;Antivirus software installed;"/>
    <m/>
    <m/>
    <s v="Using 3rd party cloud solutions (e.g. G Cloud, Microsoft 365)"/>
    <m/>
    <m/>
    <m/>
    <m/>
    <m/>
    <s v="No"/>
    <m/>
    <m/>
    <m/>
    <m/>
    <m/>
    <s v="Yes"/>
    <m/>
    <m/>
    <x v="8"/>
    <m/>
    <m/>
    <s v="None;"/>
    <m/>
    <m/>
    <m/>
    <m/>
    <m/>
    <m/>
    <m/>
    <s v="Agree"/>
    <m/>
    <m/>
    <s v="Strongly agree"/>
    <m/>
    <m/>
    <s v="Disagree"/>
    <m/>
    <m/>
    <s v="Agree"/>
    <m/>
    <m/>
    <s v="Undecided"/>
    <m/>
    <m/>
    <s v="Agree"/>
    <m/>
    <m/>
    <s v="Agree"/>
    <m/>
    <m/>
    <s v="35-44 years old"/>
    <m/>
    <m/>
    <s v="Doctorate degree"/>
    <m/>
    <m/>
    <s v="IT (Information Technology)"/>
    <m/>
    <m/>
    <m/>
    <m/>
    <m/>
    <s v="Manager"/>
    <m/>
    <m/>
    <m/>
    <m/>
    <m/>
    <n v="140"/>
  </r>
  <r>
    <n v="144"/>
    <d v="2020-04-13T11:58:15"/>
    <d v="2020-04-13T12:11:56"/>
    <s v="anonymous"/>
    <m/>
    <m/>
    <m/>
    <m/>
    <s v="Yes"/>
    <m/>
    <m/>
    <s v="No"/>
    <m/>
    <m/>
    <m/>
    <m/>
    <m/>
    <s v="Laptop;"/>
    <m/>
    <m/>
    <s v="No"/>
    <m/>
    <m/>
    <s v="Corporate assets"/>
    <m/>
    <m/>
    <s v="No"/>
    <m/>
    <m/>
    <s v="Password protection;Antivirus software installed;"/>
    <m/>
    <m/>
    <s v="Using 3rd party cloud solutions (e.g. G Cloud, Microsoft 365)"/>
    <m/>
    <m/>
    <m/>
    <m/>
    <m/>
    <s v="No"/>
    <m/>
    <m/>
    <m/>
    <m/>
    <m/>
    <s v="Yes"/>
    <m/>
    <m/>
    <x v="9"/>
    <m/>
    <m/>
    <s v="None;"/>
    <m/>
    <m/>
    <m/>
    <m/>
    <m/>
    <m/>
    <m/>
    <s v="Agree"/>
    <m/>
    <m/>
    <s v="Strongly agree"/>
    <m/>
    <m/>
    <s v="Disagree"/>
    <m/>
    <m/>
    <s v="Agree"/>
    <m/>
    <m/>
    <s v="Undecided"/>
    <m/>
    <m/>
    <s v="Agree"/>
    <m/>
    <m/>
    <s v="Agree"/>
    <m/>
    <m/>
    <s v="35-44 years old"/>
    <m/>
    <m/>
    <s v="Doctorate degree"/>
    <m/>
    <m/>
    <s v="IT (Information Technology)"/>
    <m/>
    <m/>
    <m/>
    <m/>
    <m/>
    <s v="Manager"/>
    <m/>
    <m/>
    <m/>
    <m/>
    <m/>
    <n v="140"/>
  </r>
  <r>
    <n v="144"/>
    <d v="2020-04-13T11:58:15"/>
    <d v="2020-04-13T12:11:56"/>
    <s v="anonymous"/>
    <m/>
    <m/>
    <m/>
    <m/>
    <s v="Yes"/>
    <m/>
    <m/>
    <s v="No"/>
    <m/>
    <m/>
    <m/>
    <m/>
    <m/>
    <s v="Laptop;"/>
    <m/>
    <m/>
    <s v="No"/>
    <m/>
    <m/>
    <s v="Corporate assets"/>
    <m/>
    <m/>
    <s v="No"/>
    <m/>
    <m/>
    <s v="Password protection;Antivirus software installed;"/>
    <m/>
    <m/>
    <s v="Using 3rd party cloud solutions (e.g. G Cloud, Microsoft 365)"/>
    <m/>
    <m/>
    <m/>
    <m/>
    <m/>
    <s v="No"/>
    <m/>
    <m/>
    <m/>
    <m/>
    <m/>
    <s v="Yes"/>
    <m/>
    <m/>
    <x v="3"/>
    <m/>
    <m/>
    <s v="None;"/>
    <m/>
    <m/>
    <m/>
    <m/>
    <m/>
    <m/>
    <m/>
    <s v="Agree"/>
    <m/>
    <m/>
    <s v="Strongly agree"/>
    <m/>
    <m/>
    <s v="Disagree"/>
    <m/>
    <m/>
    <s v="Agree"/>
    <m/>
    <m/>
    <s v="Undecided"/>
    <m/>
    <m/>
    <s v="Agree"/>
    <m/>
    <m/>
    <s v="Agree"/>
    <m/>
    <m/>
    <s v="35-44 years old"/>
    <m/>
    <m/>
    <s v="Doctorate degree"/>
    <m/>
    <m/>
    <s v="IT (Information Technology)"/>
    <m/>
    <m/>
    <m/>
    <m/>
    <m/>
    <s v="Manager"/>
    <m/>
    <m/>
    <m/>
    <m/>
    <m/>
    <n v="140"/>
  </r>
  <r>
    <n v="144"/>
    <d v="2020-04-13T11:58:15"/>
    <d v="2020-04-13T12:11:56"/>
    <s v="anonymous"/>
    <m/>
    <m/>
    <m/>
    <m/>
    <s v="Yes"/>
    <m/>
    <m/>
    <s v="No"/>
    <m/>
    <m/>
    <m/>
    <m/>
    <m/>
    <s v="Laptop;"/>
    <m/>
    <m/>
    <s v="No"/>
    <m/>
    <m/>
    <s v="Corporate assets"/>
    <m/>
    <m/>
    <s v="No"/>
    <m/>
    <m/>
    <s v="Password protection;Antivirus software installed;"/>
    <m/>
    <m/>
    <s v="Using 3rd party cloud solutions (e.g. G Cloud, Microsoft 365)"/>
    <m/>
    <m/>
    <m/>
    <m/>
    <m/>
    <s v="No"/>
    <m/>
    <m/>
    <m/>
    <m/>
    <m/>
    <s v="Yes"/>
    <m/>
    <m/>
    <x v="10"/>
    <m/>
    <m/>
    <s v="None;"/>
    <m/>
    <m/>
    <m/>
    <m/>
    <m/>
    <m/>
    <m/>
    <s v="Agree"/>
    <m/>
    <m/>
    <s v="Strongly agree"/>
    <m/>
    <m/>
    <s v="Disagree"/>
    <m/>
    <m/>
    <s v="Agree"/>
    <m/>
    <m/>
    <s v="Undecided"/>
    <m/>
    <m/>
    <s v="Agree"/>
    <m/>
    <m/>
    <s v="Agree"/>
    <m/>
    <m/>
    <s v="35-44 years old"/>
    <m/>
    <m/>
    <s v="Doctorate degree"/>
    <m/>
    <m/>
    <s v="IT (Information Technology)"/>
    <m/>
    <m/>
    <m/>
    <m/>
    <m/>
    <s v="Manager"/>
    <m/>
    <m/>
    <m/>
    <m/>
    <m/>
    <n v="140"/>
  </r>
  <r>
    <n v="144"/>
    <d v="2020-04-13T11:58:15"/>
    <d v="2020-04-13T12:11:56"/>
    <s v="anonymous"/>
    <m/>
    <m/>
    <m/>
    <m/>
    <s v="Yes"/>
    <m/>
    <m/>
    <s v="No"/>
    <m/>
    <m/>
    <m/>
    <m/>
    <m/>
    <s v="Laptop;"/>
    <m/>
    <m/>
    <s v="No"/>
    <m/>
    <m/>
    <s v="Corporate assets"/>
    <m/>
    <m/>
    <s v="No"/>
    <m/>
    <m/>
    <s v="Password protection;Antivirus software installed;"/>
    <m/>
    <m/>
    <s v="Using 3rd party cloud solutions (e.g. G Cloud, Microsoft 365)"/>
    <m/>
    <m/>
    <m/>
    <m/>
    <m/>
    <s v="No"/>
    <m/>
    <m/>
    <m/>
    <m/>
    <m/>
    <s v="Yes"/>
    <m/>
    <m/>
    <x v="4"/>
    <m/>
    <m/>
    <s v="None;"/>
    <m/>
    <m/>
    <m/>
    <m/>
    <m/>
    <m/>
    <m/>
    <s v="Agree"/>
    <m/>
    <m/>
    <s v="Strongly agree"/>
    <m/>
    <m/>
    <s v="Disagree"/>
    <m/>
    <m/>
    <s v="Agree"/>
    <m/>
    <m/>
    <s v="Undecided"/>
    <m/>
    <m/>
    <s v="Agree"/>
    <m/>
    <m/>
    <s v="Agree"/>
    <m/>
    <m/>
    <s v="35-44 years old"/>
    <m/>
    <m/>
    <s v="Doctorate degree"/>
    <m/>
    <m/>
    <s v="IT (Information Technology)"/>
    <m/>
    <m/>
    <m/>
    <m/>
    <m/>
    <s v="Manager"/>
    <m/>
    <m/>
    <m/>
    <m/>
    <m/>
    <n v="140"/>
  </r>
  <r>
    <n v="145"/>
    <d v="2020-04-13T12:37:56"/>
    <d v="2020-04-13T12:40:02"/>
    <s v="anonymous"/>
    <m/>
    <m/>
    <m/>
    <m/>
    <s v="Yes"/>
    <m/>
    <m/>
    <s v="No"/>
    <m/>
    <m/>
    <m/>
    <m/>
    <m/>
    <s v="Laptop;"/>
    <m/>
    <m/>
    <s v="No"/>
    <m/>
    <m/>
    <s v="Corporate assets"/>
    <m/>
    <m/>
    <s v="No"/>
    <m/>
    <m/>
    <s v="Password protection;"/>
    <m/>
    <m/>
    <s v="No Access"/>
    <m/>
    <m/>
    <m/>
    <m/>
    <m/>
    <s v="No"/>
    <m/>
    <m/>
    <m/>
    <m/>
    <m/>
    <s v="No"/>
    <m/>
    <m/>
    <x v="5"/>
    <m/>
    <m/>
    <s v="None;"/>
    <m/>
    <m/>
    <m/>
    <m/>
    <m/>
    <m/>
    <m/>
    <s v="Disagree"/>
    <m/>
    <m/>
    <s v="Strongly disagree"/>
    <m/>
    <m/>
    <s v="Agree"/>
    <m/>
    <m/>
    <s v="Agree"/>
    <m/>
    <m/>
    <s v="Agree"/>
    <m/>
    <m/>
    <s v="Undecided"/>
    <m/>
    <m/>
    <s v="Agree"/>
    <m/>
    <m/>
    <s v="35-44 years old"/>
    <m/>
    <m/>
    <s v="Doctorate degree"/>
    <m/>
    <m/>
    <s v="IT (Information Technology)"/>
    <m/>
    <m/>
    <m/>
    <m/>
    <m/>
    <s v="Researcher"/>
    <m/>
    <m/>
    <m/>
    <m/>
    <m/>
    <n v="141"/>
  </r>
  <r>
    <n v="146"/>
    <d v="2020-04-13T12:39:07"/>
    <d v="2020-04-13T12:44:53"/>
    <s v="anonymous"/>
    <m/>
    <m/>
    <m/>
    <m/>
    <s v="Yes"/>
    <m/>
    <m/>
    <s v="No"/>
    <m/>
    <m/>
    <m/>
    <m/>
    <m/>
    <s v="Laptop;"/>
    <m/>
    <m/>
    <s v="No"/>
    <m/>
    <m/>
    <s v="Corporate assets"/>
    <m/>
    <m/>
    <s v="Yes, partly"/>
    <m/>
    <m/>
    <s v="Password protection;Antivirus software installed;"/>
    <m/>
    <m/>
    <s v="Using VPN "/>
    <m/>
    <m/>
    <m/>
    <m/>
    <m/>
    <s v="No"/>
    <m/>
    <m/>
    <m/>
    <m/>
    <m/>
    <s v="Yes"/>
    <m/>
    <m/>
    <x v="6"/>
    <m/>
    <m/>
    <s v="None;"/>
    <m/>
    <m/>
    <m/>
    <m/>
    <m/>
    <m/>
    <m/>
    <s v="Disagree"/>
    <m/>
    <m/>
    <s v="Agree"/>
    <m/>
    <m/>
    <s v="Strongly agree"/>
    <m/>
    <m/>
    <s v="Strongly agree"/>
    <m/>
    <m/>
    <s v="Agree"/>
    <m/>
    <m/>
    <s v="Strongly agree"/>
    <m/>
    <m/>
    <s v="Strongly agree"/>
    <m/>
    <m/>
    <s v="25-34 years old"/>
    <m/>
    <m/>
    <s v="Master’s degree"/>
    <m/>
    <m/>
    <s v="Education &amp; Research"/>
    <m/>
    <m/>
    <m/>
    <m/>
    <m/>
    <s v="Researcher"/>
    <m/>
    <m/>
    <m/>
    <m/>
    <m/>
    <n v="142"/>
  </r>
  <r>
    <n v="146"/>
    <d v="2020-04-13T12:39:07"/>
    <d v="2020-04-13T12:44:53"/>
    <s v="anonymous"/>
    <m/>
    <m/>
    <m/>
    <m/>
    <s v="Yes"/>
    <m/>
    <m/>
    <s v="No"/>
    <m/>
    <m/>
    <m/>
    <m/>
    <m/>
    <s v="Laptop;"/>
    <m/>
    <m/>
    <s v="No"/>
    <m/>
    <m/>
    <s v="Corporate assets"/>
    <m/>
    <m/>
    <s v="Yes, partly"/>
    <m/>
    <m/>
    <s v="Password protection;Antivirus software installed;"/>
    <m/>
    <m/>
    <s v="Using VPN "/>
    <m/>
    <m/>
    <m/>
    <m/>
    <m/>
    <s v="No"/>
    <m/>
    <m/>
    <m/>
    <m/>
    <m/>
    <s v="Yes"/>
    <m/>
    <m/>
    <x v="7"/>
    <m/>
    <m/>
    <s v="None;"/>
    <m/>
    <m/>
    <m/>
    <m/>
    <m/>
    <m/>
    <m/>
    <s v="Disagree"/>
    <m/>
    <m/>
    <s v="Agree"/>
    <m/>
    <m/>
    <s v="Strongly agree"/>
    <m/>
    <m/>
    <s v="Strongly agree"/>
    <m/>
    <m/>
    <s v="Agree"/>
    <m/>
    <m/>
    <s v="Strongly agree"/>
    <m/>
    <m/>
    <s v="Strongly agree"/>
    <m/>
    <m/>
    <s v="25-34 years old"/>
    <m/>
    <m/>
    <s v="Master’s degree"/>
    <m/>
    <m/>
    <s v="Education &amp; Research"/>
    <m/>
    <m/>
    <m/>
    <m/>
    <m/>
    <s v="Researcher"/>
    <m/>
    <m/>
    <m/>
    <m/>
    <m/>
    <n v="142"/>
  </r>
  <r>
    <n v="146"/>
    <d v="2020-04-13T12:39:07"/>
    <d v="2020-04-13T12:44:53"/>
    <s v="anonymous"/>
    <m/>
    <m/>
    <m/>
    <m/>
    <s v="Yes"/>
    <m/>
    <m/>
    <s v="No"/>
    <m/>
    <m/>
    <m/>
    <m/>
    <m/>
    <s v="Laptop;"/>
    <m/>
    <m/>
    <s v="No"/>
    <m/>
    <m/>
    <s v="Corporate assets"/>
    <m/>
    <m/>
    <s v="Yes, partly"/>
    <m/>
    <m/>
    <s v="Password protection;Antivirus software installed;"/>
    <m/>
    <m/>
    <s v="Using VPN "/>
    <m/>
    <m/>
    <m/>
    <m/>
    <m/>
    <s v="No"/>
    <m/>
    <m/>
    <m/>
    <m/>
    <m/>
    <s v="Yes"/>
    <m/>
    <m/>
    <x v="8"/>
    <m/>
    <m/>
    <s v="None;"/>
    <m/>
    <m/>
    <m/>
    <m/>
    <m/>
    <m/>
    <m/>
    <s v="Disagree"/>
    <m/>
    <m/>
    <s v="Agree"/>
    <m/>
    <m/>
    <s v="Strongly agree"/>
    <m/>
    <m/>
    <s v="Strongly agree"/>
    <m/>
    <m/>
    <s v="Agree"/>
    <m/>
    <m/>
    <s v="Strongly agree"/>
    <m/>
    <m/>
    <s v="Strongly agree"/>
    <m/>
    <m/>
    <s v="25-34 years old"/>
    <m/>
    <m/>
    <s v="Master’s degree"/>
    <m/>
    <m/>
    <s v="Education &amp; Research"/>
    <m/>
    <m/>
    <m/>
    <m/>
    <m/>
    <s v="Researcher"/>
    <m/>
    <m/>
    <m/>
    <m/>
    <m/>
    <n v="142"/>
  </r>
  <r>
    <n v="146"/>
    <d v="2020-04-13T12:39:07"/>
    <d v="2020-04-13T12:44:53"/>
    <s v="anonymous"/>
    <m/>
    <m/>
    <m/>
    <m/>
    <s v="Yes"/>
    <m/>
    <m/>
    <s v="No"/>
    <m/>
    <m/>
    <m/>
    <m/>
    <m/>
    <s v="Laptop;"/>
    <m/>
    <m/>
    <s v="No"/>
    <m/>
    <m/>
    <s v="Corporate assets"/>
    <m/>
    <m/>
    <s v="Yes, partly"/>
    <m/>
    <m/>
    <s v="Password protection;Antivirus software installed;"/>
    <m/>
    <m/>
    <s v="Using VPN "/>
    <m/>
    <m/>
    <m/>
    <m/>
    <m/>
    <s v="No"/>
    <m/>
    <m/>
    <m/>
    <m/>
    <m/>
    <s v="Yes"/>
    <m/>
    <m/>
    <x v="9"/>
    <m/>
    <m/>
    <s v="None;"/>
    <m/>
    <m/>
    <m/>
    <m/>
    <m/>
    <m/>
    <m/>
    <s v="Disagree"/>
    <m/>
    <m/>
    <s v="Agree"/>
    <m/>
    <m/>
    <s v="Strongly agree"/>
    <m/>
    <m/>
    <s v="Strongly agree"/>
    <m/>
    <m/>
    <s v="Agree"/>
    <m/>
    <m/>
    <s v="Strongly agree"/>
    <m/>
    <m/>
    <s v="Strongly agree"/>
    <m/>
    <m/>
    <s v="25-34 years old"/>
    <m/>
    <m/>
    <s v="Master’s degree"/>
    <m/>
    <m/>
    <s v="Education &amp; Research"/>
    <m/>
    <m/>
    <m/>
    <m/>
    <m/>
    <s v="Researcher"/>
    <m/>
    <m/>
    <m/>
    <m/>
    <m/>
    <n v="142"/>
  </r>
  <r>
    <n v="146"/>
    <d v="2020-04-13T12:39:07"/>
    <d v="2020-04-13T12:44:53"/>
    <s v="anonymous"/>
    <m/>
    <m/>
    <m/>
    <m/>
    <s v="Yes"/>
    <m/>
    <m/>
    <s v="No"/>
    <m/>
    <m/>
    <m/>
    <m/>
    <m/>
    <s v="Laptop;"/>
    <m/>
    <m/>
    <s v="No"/>
    <m/>
    <m/>
    <s v="Corporate assets"/>
    <m/>
    <m/>
    <s v="Yes, partly"/>
    <m/>
    <m/>
    <s v="Password protection;Antivirus software installed;"/>
    <m/>
    <m/>
    <s v="Using VPN "/>
    <m/>
    <m/>
    <m/>
    <m/>
    <m/>
    <s v="No"/>
    <m/>
    <m/>
    <m/>
    <m/>
    <m/>
    <s v="Yes"/>
    <m/>
    <m/>
    <x v="3"/>
    <m/>
    <m/>
    <s v="None;"/>
    <m/>
    <m/>
    <m/>
    <m/>
    <m/>
    <m/>
    <m/>
    <s v="Disagree"/>
    <m/>
    <m/>
    <s v="Agree"/>
    <m/>
    <m/>
    <s v="Strongly agree"/>
    <m/>
    <m/>
    <s v="Strongly agree"/>
    <m/>
    <m/>
    <s v="Agree"/>
    <m/>
    <m/>
    <s v="Strongly agree"/>
    <m/>
    <m/>
    <s v="Strongly agree"/>
    <m/>
    <m/>
    <s v="25-34 years old"/>
    <m/>
    <m/>
    <s v="Master’s degree"/>
    <m/>
    <m/>
    <s v="Education &amp; Research"/>
    <m/>
    <m/>
    <m/>
    <m/>
    <m/>
    <s v="Researcher"/>
    <m/>
    <m/>
    <m/>
    <m/>
    <m/>
    <n v="142"/>
  </r>
  <r>
    <n v="146"/>
    <d v="2020-04-13T12:39:07"/>
    <d v="2020-04-13T12:44:53"/>
    <s v="anonymous"/>
    <m/>
    <m/>
    <m/>
    <m/>
    <s v="Yes"/>
    <m/>
    <m/>
    <s v="No"/>
    <m/>
    <m/>
    <m/>
    <m/>
    <m/>
    <s v="Laptop;"/>
    <m/>
    <m/>
    <s v="No"/>
    <m/>
    <m/>
    <s v="Corporate assets"/>
    <m/>
    <m/>
    <s v="Yes, partly"/>
    <m/>
    <m/>
    <s v="Password protection;Antivirus software installed;"/>
    <m/>
    <m/>
    <s v="Using VPN "/>
    <m/>
    <m/>
    <m/>
    <m/>
    <m/>
    <s v="No"/>
    <m/>
    <m/>
    <m/>
    <m/>
    <m/>
    <s v="Yes"/>
    <m/>
    <m/>
    <x v="10"/>
    <m/>
    <m/>
    <s v="None;"/>
    <m/>
    <m/>
    <m/>
    <m/>
    <m/>
    <m/>
    <m/>
    <s v="Disagree"/>
    <m/>
    <m/>
    <s v="Agree"/>
    <m/>
    <m/>
    <s v="Strongly agree"/>
    <m/>
    <m/>
    <s v="Strongly agree"/>
    <m/>
    <m/>
    <s v="Agree"/>
    <m/>
    <m/>
    <s v="Strongly agree"/>
    <m/>
    <m/>
    <s v="Strongly agree"/>
    <m/>
    <m/>
    <s v="25-34 years old"/>
    <m/>
    <m/>
    <s v="Master’s degree"/>
    <m/>
    <m/>
    <s v="Education &amp; Research"/>
    <m/>
    <m/>
    <m/>
    <m/>
    <m/>
    <s v="Researcher"/>
    <m/>
    <m/>
    <m/>
    <m/>
    <m/>
    <n v="142"/>
  </r>
  <r>
    <n v="146"/>
    <d v="2020-04-13T12:39:07"/>
    <d v="2020-04-13T12:44:53"/>
    <s v="anonymous"/>
    <m/>
    <m/>
    <m/>
    <m/>
    <s v="Yes"/>
    <m/>
    <m/>
    <s v="No"/>
    <m/>
    <m/>
    <m/>
    <m/>
    <m/>
    <s v="Laptop;"/>
    <m/>
    <m/>
    <s v="No"/>
    <m/>
    <m/>
    <s v="Corporate assets"/>
    <m/>
    <m/>
    <s v="Yes, partly"/>
    <m/>
    <m/>
    <s v="Password protection;Antivirus software installed;"/>
    <m/>
    <m/>
    <s v="Using VPN "/>
    <m/>
    <m/>
    <m/>
    <m/>
    <m/>
    <s v="No"/>
    <m/>
    <m/>
    <m/>
    <m/>
    <m/>
    <s v="Yes"/>
    <m/>
    <m/>
    <x v="4"/>
    <m/>
    <m/>
    <s v="None;"/>
    <m/>
    <m/>
    <m/>
    <m/>
    <m/>
    <m/>
    <m/>
    <s v="Disagree"/>
    <m/>
    <m/>
    <s v="Agree"/>
    <m/>
    <m/>
    <s v="Strongly agree"/>
    <m/>
    <m/>
    <s v="Strongly agree"/>
    <m/>
    <m/>
    <s v="Agree"/>
    <m/>
    <m/>
    <s v="Strongly agree"/>
    <m/>
    <m/>
    <s v="Strongly agree"/>
    <m/>
    <m/>
    <s v="25-34 years old"/>
    <m/>
    <m/>
    <s v="Master’s degree"/>
    <m/>
    <m/>
    <s v="Education &amp; Research"/>
    <m/>
    <m/>
    <m/>
    <m/>
    <m/>
    <s v="Researcher"/>
    <m/>
    <m/>
    <m/>
    <m/>
    <m/>
    <n v="142"/>
  </r>
  <r>
    <n v="147"/>
    <d v="2020-04-13T13:23:39"/>
    <d v="2020-04-13T13:25:43"/>
    <s v="anonymous"/>
    <m/>
    <m/>
    <m/>
    <m/>
    <s v="Yes"/>
    <m/>
    <m/>
    <s v="No"/>
    <m/>
    <m/>
    <m/>
    <m/>
    <m/>
    <s v="Laptop;"/>
    <m/>
    <m/>
    <s v="No"/>
    <m/>
    <m/>
    <s v="Personal assets"/>
    <m/>
    <m/>
    <m/>
    <m/>
    <m/>
    <s v="Password protection;Antivirus software installed;"/>
    <m/>
    <m/>
    <s v="Using VPN "/>
    <m/>
    <m/>
    <m/>
    <m/>
    <m/>
    <s v="No"/>
    <m/>
    <m/>
    <m/>
    <m/>
    <m/>
    <s v="No"/>
    <m/>
    <m/>
    <x v="5"/>
    <m/>
    <m/>
    <s v="None;"/>
    <m/>
    <m/>
    <m/>
    <m/>
    <m/>
    <m/>
    <m/>
    <s v="Agree"/>
    <m/>
    <m/>
    <s v="Undecided"/>
    <m/>
    <m/>
    <s v="Disagree"/>
    <m/>
    <m/>
    <s v="Strongly agree"/>
    <m/>
    <m/>
    <s v="Strongly agree"/>
    <m/>
    <m/>
    <s v="Strongly agree"/>
    <m/>
    <m/>
    <s v="Strongly agree"/>
    <m/>
    <m/>
    <s v="45-54 years old"/>
    <m/>
    <m/>
    <s v="Master’s degree"/>
    <m/>
    <m/>
    <s v="Public Sector"/>
    <m/>
    <m/>
    <m/>
    <m/>
    <m/>
    <s v="IT professional"/>
    <m/>
    <m/>
    <m/>
    <m/>
    <m/>
    <n v="143"/>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6"/>
    <m/>
    <m/>
    <s v="None;"/>
    <m/>
    <m/>
    <m/>
    <m/>
    <m/>
    <m/>
    <m/>
    <s v="Agree"/>
    <m/>
    <m/>
    <s v="Undecided"/>
    <m/>
    <m/>
    <s v="Agree"/>
    <m/>
    <m/>
    <s v="Agree"/>
    <m/>
    <m/>
    <s v="Strongly agree"/>
    <m/>
    <m/>
    <s v="Strongly agree"/>
    <m/>
    <m/>
    <s v="Strongly agree"/>
    <m/>
    <m/>
    <s v="35-44 years old"/>
    <m/>
    <m/>
    <s v="Bachelor’s degree"/>
    <m/>
    <m/>
    <s v="Education &amp; Research"/>
    <m/>
    <m/>
    <m/>
    <m/>
    <m/>
    <s v="IT professional"/>
    <m/>
    <m/>
    <m/>
    <m/>
    <m/>
    <n v="144"/>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7"/>
    <m/>
    <m/>
    <s v="None;"/>
    <m/>
    <m/>
    <m/>
    <m/>
    <m/>
    <m/>
    <m/>
    <s v="Agree"/>
    <m/>
    <m/>
    <s v="Undecided"/>
    <m/>
    <m/>
    <s v="Agree"/>
    <m/>
    <m/>
    <s v="Agree"/>
    <m/>
    <m/>
    <s v="Strongly agree"/>
    <m/>
    <m/>
    <s v="Strongly agree"/>
    <m/>
    <m/>
    <s v="Strongly agree"/>
    <m/>
    <m/>
    <s v="35-44 years old"/>
    <m/>
    <m/>
    <s v="Bachelor’s degree"/>
    <m/>
    <m/>
    <s v="Education &amp; Research"/>
    <m/>
    <m/>
    <m/>
    <m/>
    <m/>
    <s v="IT professional"/>
    <m/>
    <m/>
    <m/>
    <m/>
    <m/>
    <n v="144"/>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8"/>
    <m/>
    <m/>
    <s v="None;"/>
    <m/>
    <m/>
    <m/>
    <m/>
    <m/>
    <m/>
    <m/>
    <s v="Agree"/>
    <m/>
    <m/>
    <s v="Undecided"/>
    <m/>
    <m/>
    <s v="Agree"/>
    <m/>
    <m/>
    <s v="Agree"/>
    <m/>
    <m/>
    <s v="Strongly agree"/>
    <m/>
    <m/>
    <s v="Strongly agree"/>
    <m/>
    <m/>
    <s v="Strongly agree"/>
    <m/>
    <m/>
    <s v="35-44 years old"/>
    <m/>
    <m/>
    <s v="Bachelor’s degree"/>
    <m/>
    <m/>
    <s v="Education &amp; Research"/>
    <m/>
    <m/>
    <m/>
    <m/>
    <m/>
    <s v="IT professional"/>
    <m/>
    <m/>
    <m/>
    <m/>
    <m/>
    <n v="144"/>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9"/>
    <m/>
    <m/>
    <s v="None;"/>
    <m/>
    <m/>
    <m/>
    <m/>
    <m/>
    <m/>
    <m/>
    <s v="Agree"/>
    <m/>
    <m/>
    <s v="Undecided"/>
    <m/>
    <m/>
    <s v="Agree"/>
    <m/>
    <m/>
    <s v="Agree"/>
    <m/>
    <m/>
    <s v="Strongly agree"/>
    <m/>
    <m/>
    <s v="Strongly agree"/>
    <m/>
    <m/>
    <s v="Strongly agree"/>
    <m/>
    <m/>
    <s v="35-44 years old"/>
    <m/>
    <m/>
    <s v="Bachelor’s degree"/>
    <m/>
    <m/>
    <s v="Education &amp; Research"/>
    <m/>
    <m/>
    <m/>
    <m/>
    <m/>
    <s v="IT professional"/>
    <m/>
    <m/>
    <m/>
    <m/>
    <m/>
    <n v="144"/>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3"/>
    <m/>
    <m/>
    <s v="None;"/>
    <m/>
    <m/>
    <m/>
    <m/>
    <m/>
    <m/>
    <m/>
    <s v="Agree"/>
    <m/>
    <m/>
    <s v="Undecided"/>
    <m/>
    <m/>
    <s v="Agree"/>
    <m/>
    <m/>
    <s v="Agree"/>
    <m/>
    <m/>
    <s v="Strongly agree"/>
    <m/>
    <m/>
    <s v="Strongly agree"/>
    <m/>
    <m/>
    <s v="Strongly agree"/>
    <m/>
    <m/>
    <s v="35-44 years old"/>
    <m/>
    <m/>
    <s v="Bachelor’s degree"/>
    <m/>
    <m/>
    <s v="Education &amp; Research"/>
    <m/>
    <m/>
    <m/>
    <m/>
    <m/>
    <s v="IT professional"/>
    <m/>
    <m/>
    <m/>
    <m/>
    <m/>
    <n v="144"/>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10"/>
    <m/>
    <m/>
    <s v="None;"/>
    <m/>
    <m/>
    <m/>
    <m/>
    <m/>
    <m/>
    <m/>
    <s v="Agree"/>
    <m/>
    <m/>
    <s v="Undecided"/>
    <m/>
    <m/>
    <s v="Agree"/>
    <m/>
    <m/>
    <s v="Agree"/>
    <m/>
    <m/>
    <s v="Strongly agree"/>
    <m/>
    <m/>
    <s v="Strongly agree"/>
    <m/>
    <m/>
    <s v="Strongly agree"/>
    <m/>
    <m/>
    <s v="35-44 years old"/>
    <m/>
    <m/>
    <s v="Bachelor’s degree"/>
    <m/>
    <m/>
    <s v="Education &amp; Research"/>
    <m/>
    <m/>
    <m/>
    <m/>
    <m/>
    <s v="IT professional"/>
    <m/>
    <m/>
    <m/>
    <m/>
    <m/>
    <n v="144"/>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4"/>
    <m/>
    <m/>
    <s v="None;"/>
    <m/>
    <m/>
    <m/>
    <m/>
    <m/>
    <m/>
    <m/>
    <s v="Agree"/>
    <m/>
    <m/>
    <s v="Undecided"/>
    <m/>
    <m/>
    <s v="Agree"/>
    <m/>
    <m/>
    <s v="Agree"/>
    <m/>
    <m/>
    <s v="Strongly agree"/>
    <m/>
    <m/>
    <s v="Strongly agree"/>
    <m/>
    <m/>
    <s v="Strongly agree"/>
    <m/>
    <m/>
    <s v="35-44 years old"/>
    <m/>
    <m/>
    <s v="Bachelor’s degree"/>
    <m/>
    <m/>
    <s v="Education &amp; Research"/>
    <m/>
    <m/>
    <m/>
    <m/>
    <m/>
    <s v="IT professional"/>
    <m/>
    <m/>
    <m/>
    <m/>
    <m/>
    <n v="144"/>
  </r>
  <r>
    <n v="149"/>
    <d v="2020-04-13T14:53:45"/>
    <d v="2020-04-13T14:56:09"/>
    <s v="anonymous"/>
    <m/>
    <m/>
    <m/>
    <m/>
    <s v="Yes"/>
    <m/>
    <m/>
    <s v="No"/>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6"/>
    <m/>
    <m/>
    <s v="None;"/>
    <m/>
    <m/>
    <m/>
    <m/>
    <m/>
    <m/>
    <m/>
    <s v="Undecided"/>
    <m/>
    <m/>
    <s v="Disagree"/>
    <m/>
    <m/>
    <s v="Disagree"/>
    <m/>
    <m/>
    <s v="Agree"/>
    <m/>
    <m/>
    <s v="Agree"/>
    <m/>
    <m/>
    <s v="Strongly agree"/>
    <m/>
    <m/>
    <s v="Strongly agree"/>
    <m/>
    <m/>
    <s v="35-44 years old"/>
    <m/>
    <m/>
    <s v="Bachelor’s degree"/>
    <m/>
    <m/>
    <s v="IT (Information Technology)"/>
    <m/>
    <m/>
    <m/>
    <m/>
    <m/>
    <s v="Manager"/>
    <m/>
    <m/>
    <m/>
    <m/>
    <m/>
    <n v="145"/>
  </r>
  <r>
    <n v="149"/>
    <d v="2020-04-13T14:53:45"/>
    <d v="2020-04-13T14:56:09"/>
    <s v="anonymous"/>
    <m/>
    <m/>
    <m/>
    <m/>
    <s v="Yes"/>
    <m/>
    <m/>
    <s v="No"/>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7"/>
    <m/>
    <m/>
    <s v="None;"/>
    <m/>
    <m/>
    <m/>
    <m/>
    <m/>
    <m/>
    <m/>
    <s v="Undecided"/>
    <m/>
    <m/>
    <s v="Disagree"/>
    <m/>
    <m/>
    <s v="Disagree"/>
    <m/>
    <m/>
    <s v="Agree"/>
    <m/>
    <m/>
    <s v="Agree"/>
    <m/>
    <m/>
    <s v="Strongly agree"/>
    <m/>
    <m/>
    <s v="Strongly agree"/>
    <m/>
    <m/>
    <s v="35-44 years old"/>
    <m/>
    <m/>
    <s v="Bachelor’s degree"/>
    <m/>
    <m/>
    <s v="IT (Information Technology)"/>
    <m/>
    <m/>
    <m/>
    <m/>
    <m/>
    <s v="Manager"/>
    <m/>
    <m/>
    <m/>
    <m/>
    <m/>
    <n v="145"/>
  </r>
  <r>
    <n v="149"/>
    <d v="2020-04-13T14:53:45"/>
    <d v="2020-04-13T14:56:09"/>
    <s v="anonymous"/>
    <m/>
    <m/>
    <m/>
    <m/>
    <s v="Yes"/>
    <m/>
    <m/>
    <s v="No"/>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8"/>
    <m/>
    <m/>
    <s v="None;"/>
    <m/>
    <m/>
    <m/>
    <m/>
    <m/>
    <m/>
    <m/>
    <s v="Undecided"/>
    <m/>
    <m/>
    <s v="Disagree"/>
    <m/>
    <m/>
    <s v="Disagree"/>
    <m/>
    <m/>
    <s v="Agree"/>
    <m/>
    <m/>
    <s v="Agree"/>
    <m/>
    <m/>
    <s v="Strongly agree"/>
    <m/>
    <m/>
    <s v="Strongly agree"/>
    <m/>
    <m/>
    <s v="35-44 years old"/>
    <m/>
    <m/>
    <s v="Bachelor’s degree"/>
    <m/>
    <m/>
    <s v="IT (Information Technology)"/>
    <m/>
    <m/>
    <m/>
    <m/>
    <m/>
    <s v="Manager"/>
    <m/>
    <m/>
    <m/>
    <m/>
    <m/>
    <n v="145"/>
  </r>
  <r>
    <n v="149"/>
    <d v="2020-04-13T14:53:45"/>
    <d v="2020-04-13T14:56:09"/>
    <s v="anonymous"/>
    <m/>
    <m/>
    <m/>
    <m/>
    <s v="Yes"/>
    <m/>
    <m/>
    <s v="No"/>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9"/>
    <m/>
    <m/>
    <s v="None;"/>
    <m/>
    <m/>
    <m/>
    <m/>
    <m/>
    <m/>
    <m/>
    <s v="Undecided"/>
    <m/>
    <m/>
    <s v="Disagree"/>
    <m/>
    <m/>
    <s v="Disagree"/>
    <m/>
    <m/>
    <s v="Agree"/>
    <m/>
    <m/>
    <s v="Agree"/>
    <m/>
    <m/>
    <s v="Strongly agree"/>
    <m/>
    <m/>
    <s v="Strongly agree"/>
    <m/>
    <m/>
    <s v="35-44 years old"/>
    <m/>
    <m/>
    <s v="Bachelor’s degree"/>
    <m/>
    <m/>
    <s v="IT (Information Technology)"/>
    <m/>
    <m/>
    <m/>
    <m/>
    <m/>
    <s v="Manager"/>
    <m/>
    <m/>
    <m/>
    <m/>
    <m/>
    <n v="145"/>
  </r>
  <r>
    <n v="149"/>
    <d v="2020-04-13T14:53:45"/>
    <d v="2020-04-13T14:56:09"/>
    <s v="anonymous"/>
    <m/>
    <m/>
    <m/>
    <m/>
    <s v="Yes"/>
    <m/>
    <m/>
    <s v="No"/>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3"/>
    <m/>
    <m/>
    <s v="None;"/>
    <m/>
    <m/>
    <m/>
    <m/>
    <m/>
    <m/>
    <m/>
    <s v="Undecided"/>
    <m/>
    <m/>
    <s v="Disagree"/>
    <m/>
    <m/>
    <s v="Disagree"/>
    <m/>
    <m/>
    <s v="Agree"/>
    <m/>
    <m/>
    <s v="Agree"/>
    <m/>
    <m/>
    <s v="Strongly agree"/>
    <m/>
    <m/>
    <s v="Strongly agree"/>
    <m/>
    <m/>
    <s v="35-44 years old"/>
    <m/>
    <m/>
    <s v="Bachelor’s degree"/>
    <m/>
    <m/>
    <s v="IT (Information Technology)"/>
    <m/>
    <m/>
    <m/>
    <m/>
    <m/>
    <s v="Manager"/>
    <m/>
    <m/>
    <m/>
    <m/>
    <m/>
    <n v="145"/>
  </r>
  <r>
    <n v="149"/>
    <d v="2020-04-13T14:53:45"/>
    <d v="2020-04-13T14:56:09"/>
    <s v="anonymous"/>
    <m/>
    <m/>
    <m/>
    <m/>
    <s v="Yes"/>
    <m/>
    <m/>
    <s v="No"/>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10"/>
    <m/>
    <m/>
    <s v="None;"/>
    <m/>
    <m/>
    <m/>
    <m/>
    <m/>
    <m/>
    <m/>
    <s v="Undecided"/>
    <m/>
    <m/>
    <s v="Disagree"/>
    <m/>
    <m/>
    <s v="Disagree"/>
    <m/>
    <m/>
    <s v="Agree"/>
    <m/>
    <m/>
    <s v="Agree"/>
    <m/>
    <m/>
    <s v="Strongly agree"/>
    <m/>
    <m/>
    <s v="Strongly agree"/>
    <m/>
    <m/>
    <s v="35-44 years old"/>
    <m/>
    <m/>
    <s v="Bachelor’s degree"/>
    <m/>
    <m/>
    <s v="IT (Information Technology)"/>
    <m/>
    <m/>
    <m/>
    <m/>
    <m/>
    <s v="Manager"/>
    <m/>
    <m/>
    <m/>
    <m/>
    <m/>
    <n v="145"/>
  </r>
  <r>
    <n v="149"/>
    <d v="2020-04-13T14:53:45"/>
    <d v="2020-04-13T14:56:09"/>
    <s v="anonymous"/>
    <m/>
    <m/>
    <m/>
    <m/>
    <s v="Yes"/>
    <m/>
    <m/>
    <s v="No"/>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4"/>
    <m/>
    <m/>
    <s v="None;"/>
    <m/>
    <m/>
    <m/>
    <m/>
    <m/>
    <m/>
    <m/>
    <s v="Undecided"/>
    <m/>
    <m/>
    <s v="Disagree"/>
    <m/>
    <m/>
    <s v="Disagree"/>
    <m/>
    <m/>
    <s v="Agree"/>
    <m/>
    <m/>
    <s v="Agree"/>
    <m/>
    <m/>
    <s v="Strongly agree"/>
    <m/>
    <m/>
    <s v="Strongly agree"/>
    <m/>
    <m/>
    <s v="35-44 years old"/>
    <m/>
    <m/>
    <s v="Bachelor’s degree"/>
    <m/>
    <m/>
    <s v="IT (Information Technology)"/>
    <m/>
    <m/>
    <m/>
    <m/>
    <m/>
    <s v="Manager"/>
    <m/>
    <m/>
    <m/>
    <m/>
    <m/>
    <n v="145"/>
  </r>
  <r>
    <n v="150"/>
    <d v="2020-04-13T14:53:48"/>
    <d v="2020-04-13T15:04:22"/>
    <s v="anonymous"/>
    <m/>
    <m/>
    <m/>
    <m/>
    <s v="Yes"/>
    <m/>
    <m/>
    <s v="No"/>
    <m/>
    <m/>
    <m/>
    <m/>
    <m/>
    <s v="Laptop;"/>
    <m/>
    <m/>
    <s v="No"/>
    <m/>
    <m/>
    <s v="Corporate assets"/>
    <m/>
    <m/>
    <s v="No"/>
    <m/>
    <m/>
    <s v="Password protection;"/>
    <m/>
    <m/>
    <s v="Direct access"/>
    <m/>
    <m/>
    <m/>
    <m/>
    <m/>
    <s v="No"/>
    <m/>
    <m/>
    <m/>
    <m/>
    <m/>
    <s v="Yes"/>
    <m/>
    <m/>
    <x v="3"/>
    <m/>
    <m/>
    <s v="None;"/>
    <m/>
    <m/>
    <m/>
    <m/>
    <m/>
    <m/>
    <m/>
    <s v="Disagree"/>
    <m/>
    <m/>
    <s v="Undecided"/>
    <m/>
    <m/>
    <s v="Disagree"/>
    <m/>
    <m/>
    <s v="Agree"/>
    <m/>
    <m/>
    <s v="Agree"/>
    <m/>
    <m/>
    <s v="Agree"/>
    <m/>
    <m/>
    <s v="Agree"/>
    <m/>
    <m/>
    <s v="25-34 years old"/>
    <m/>
    <m/>
    <s v="Bachelor’s degree"/>
    <m/>
    <m/>
    <s v="IT (Information Technology)"/>
    <m/>
    <m/>
    <m/>
    <m/>
    <m/>
    <s v="IT professional"/>
    <m/>
    <m/>
    <m/>
    <m/>
    <m/>
    <n v="146"/>
  </r>
  <r>
    <n v="150"/>
    <d v="2020-04-13T14:53:48"/>
    <d v="2020-04-13T15:04:22"/>
    <s v="anonymous"/>
    <m/>
    <m/>
    <m/>
    <m/>
    <s v="Yes"/>
    <m/>
    <m/>
    <s v="No"/>
    <m/>
    <m/>
    <m/>
    <m/>
    <m/>
    <s v="Laptop;"/>
    <m/>
    <m/>
    <s v="No"/>
    <m/>
    <m/>
    <s v="Corporate assets"/>
    <m/>
    <m/>
    <s v="No"/>
    <m/>
    <m/>
    <s v="Password protection;"/>
    <m/>
    <m/>
    <s v="Direct access"/>
    <m/>
    <m/>
    <m/>
    <m/>
    <m/>
    <s v="No"/>
    <m/>
    <m/>
    <m/>
    <m/>
    <m/>
    <s v="Yes"/>
    <m/>
    <m/>
    <x v="10"/>
    <m/>
    <m/>
    <s v="None;"/>
    <m/>
    <m/>
    <m/>
    <m/>
    <m/>
    <m/>
    <m/>
    <s v="Disagree"/>
    <m/>
    <m/>
    <s v="Undecided"/>
    <m/>
    <m/>
    <s v="Disagree"/>
    <m/>
    <m/>
    <s v="Agree"/>
    <m/>
    <m/>
    <s v="Agree"/>
    <m/>
    <m/>
    <s v="Agree"/>
    <m/>
    <m/>
    <s v="Agree"/>
    <m/>
    <m/>
    <s v="25-34 years old"/>
    <m/>
    <m/>
    <s v="Bachelor’s degree"/>
    <m/>
    <m/>
    <s v="IT (Information Technology)"/>
    <m/>
    <m/>
    <m/>
    <m/>
    <m/>
    <s v="IT professional"/>
    <m/>
    <m/>
    <m/>
    <m/>
    <m/>
    <n v="146"/>
  </r>
  <r>
    <n v="150"/>
    <d v="2020-04-13T14:53:48"/>
    <d v="2020-04-13T15:04:22"/>
    <s v="anonymous"/>
    <m/>
    <m/>
    <m/>
    <m/>
    <s v="Yes"/>
    <m/>
    <m/>
    <s v="No"/>
    <m/>
    <m/>
    <m/>
    <m/>
    <m/>
    <s v="Laptop;"/>
    <m/>
    <m/>
    <s v="No"/>
    <m/>
    <m/>
    <s v="Corporate assets"/>
    <m/>
    <m/>
    <s v="No"/>
    <m/>
    <m/>
    <s v="Password protection;"/>
    <m/>
    <m/>
    <s v="Direct access"/>
    <m/>
    <m/>
    <m/>
    <m/>
    <m/>
    <s v="No"/>
    <m/>
    <m/>
    <m/>
    <m/>
    <m/>
    <s v="Yes"/>
    <m/>
    <m/>
    <x v="4"/>
    <m/>
    <m/>
    <s v="None;"/>
    <m/>
    <m/>
    <m/>
    <m/>
    <m/>
    <m/>
    <m/>
    <s v="Disagree"/>
    <m/>
    <m/>
    <s v="Undecided"/>
    <m/>
    <m/>
    <s v="Disagree"/>
    <m/>
    <m/>
    <s v="Agree"/>
    <m/>
    <m/>
    <s v="Agree"/>
    <m/>
    <m/>
    <s v="Agree"/>
    <m/>
    <m/>
    <s v="Agree"/>
    <m/>
    <m/>
    <s v="25-34 years old"/>
    <m/>
    <m/>
    <s v="Bachelor’s degree"/>
    <m/>
    <m/>
    <s v="IT (Information Technology)"/>
    <m/>
    <m/>
    <m/>
    <m/>
    <m/>
    <s v="IT professional"/>
    <m/>
    <m/>
    <m/>
    <m/>
    <m/>
    <n v="146"/>
  </r>
  <r>
    <n v="151"/>
    <d v="2020-04-13T15:06:32"/>
    <d v="2020-04-13T15:09:47"/>
    <s v="anonymous"/>
    <m/>
    <m/>
    <m/>
    <m/>
    <s v="Yes"/>
    <m/>
    <m/>
    <s v="No"/>
    <m/>
    <m/>
    <m/>
    <m/>
    <m/>
    <s v="Laptop;"/>
    <m/>
    <m/>
    <s v="No"/>
    <m/>
    <m/>
    <s v="Corporate assets"/>
    <m/>
    <m/>
    <s v="Yes, partly"/>
    <m/>
    <m/>
    <s v="Password protection;Automatic screen lock;"/>
    <m/>
    <m/>
    <s v="Direct access"/>
    <m/>
    <m/>
    <m/>
    <m/>
    <m/>
    <s v="No"/>
    <m/>
    <m/>
    <m/>
    <m/>
    <m/>
    <s v="Yes"/>
    <m/>
    <m/>
    <x v="6"/>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n v="147"/>
  </r>
  <r>
    <n v="151"/>
    <d v="2020-04-13T15:06:32"/>
    <d v="2020-04-13T15:09:47"/>
    <s v="anonymous"/>
    <m/>
    <m/>
    <m/>
    <m/>
    <s v="Yes"/>
    <m/>
    <m/>
    <s v="No"/>
    <m/>
    <m/>
    <m/>
    <m/>
    <m/>
    <s v="Laptop;"/>
    <m/>
    <m/>
    <s v="No"/>
    <m/>
    <m/>
    <s v="Corporate assets"/>
    <m/>
    <m/>
    <s v="Yes, partly"/>
    <m/>
    <m/>
    <s v="Password protection;Automatic screen lock;"/>
    <m/>
    <m/>
    <s v="Direct access"/>
    <m/>
    <m/>
    <m/>
    <m/>
    <m/>
    <s v="No"/>
    <m/>
    <m/>
    <m/>
    <m/>
    <m/>
    <s v="Yes"/>
    <m/>
    <m/>
    <x v="7"/>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n v="147"/>
  </r>
  <r>
    <n v="151"/>
    <d v="2020-04-13T15:06:32"/>
    <d v="2020-04-13T15:09:47"/>
    <s v="anonymous"/>
    <m/>
    <m/>
    <m/>
    <m/>
    <s v="Yes"/>
    <m/>
    <m/>
    <s v="No"/>
    <m/>
    <m/>
    <m/>
    <m/>
    <m/>
    <s v="Laptop;"/>
    <m/>
    <m/>
    <s v="No"/>
    <m/>
    <m/>
    <s v="Corporate assets"/>
    <m/>
    <m/>
    <s v="Yes, partly"/>
    <m/>
    <m/>
    <s v="Password protection;Automatic screen lock;"/>
    <m/>
    <m/>
    <s v="Direct access"/>
    <m/>
    <m/>
    <m/>
    <m/>
    <m/>
    <s v="No"/>
    <m/>
    <m/>
    <m/>
    <m/>
    <m/>
    <s v="Yes"/>
    <m/>
    <m/>
    <x v="8"/>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n v="147"/>
  </r>
  <r>
    <n v="151"/>
    <d v="2020-04-13T15:06:32"/>
    <d v="2020-04-13T15:09:47"/>
    <s v="anonymous"/>
    <m/>
    <m/>
    <m/>
    <m/>
    <s v="Yes"/>
    <m/>
    <m/>
    <s v="No"/>
    <m/>
    <m/>
    <m/>
    <m/>
    <m/>
    <s v="Laptop;"/>
    <m/>
    <m/>
    <s v="No"/>
    <m/>
    <m/>
    <s v="Corporate assets"/>
    <m/>
    <m/>
    <s v="Yes, partly"/>
    <m/>
    <m/>
    <s v="Password protection;Automatic screen lock;"/>
    <m/>
    <m/>
    <s v="Direct access"/>
    <m/>
    <m/>
    <m/>
    <m/>
    <m/>
    <s v="No"/>
    <m/>
    <m/>
    <m/>
    <m/>
    <m/>
    <s v="Yes"/>
    <m/>
    <m/>
    <x v="9"/>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n v="147"/>
  </r>
  <r>
    <n v="151"/>
    <d v="2020-04-13T15:06:32"/>
    <d v="2020-04-13T15:09:47"/>
    <s v="anonymous"/>
    <m/>
    <m/>
    <m/>
    <m/>
    <s v="Yes"/>
    <m/>
    <m/>
    <s v="No"/>
    <m/>
    <m/>
    <m/>
    <m/>
    <m/>
    <s v="Laptop;"/>
    <m/>
    <m/>
    <s v="No"/>
    <m/>
    <m/>
    <s v="Corporate assets"/>
    <m/>
    <m/>
    <s v="Yes, partly"/>
    <m/>
    <m/>
    <s v="Password protection;Automatic screen lock;"/>
    <m/>
    <m/>
    <s v="Direct access"/>
    <m/>
    <m/>
    <m/>
    <m/>
    <m/>
    <s v="No"/>
    <m/>
    <m/>
    <m/>
    <m/>
    <m/>
    <s v="Yes"/>
    <m/>
    <m/>
    <x v="3"/>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n v="147"/>
  </r>
  <r>
    <n v="151"/>
    <d v="2020-04-13T15:06:32"/>
    <d v="2020-04-13T15:09:47"/>
    <s v="anonymous"/>
    <m/>
    <m/>
    <m/>
    <m/>
    <s v="Yes"/>
    <m/>
    <m/>
    <s v="No"/>
    <m/>
    <m/>
    <m/>
    <m/>
    <m/>
    <s v="Laptop;"/>
    <m/>
    <m/>
    <s v="No"/>
    <m/>
    <m/>
    <s v="Corporate assets"/>
    <m/>
    <m/>
    <s v="Yes, partly"/>
    <m/>
    <m/>
    <s v="Password protection;Automatic screen lock;"/>
    <m/>
    <m/>
    <s v="Direct access"/>
    <m/>
    <m/>
    <m/>
    <m/>
    <m/>
    <s v="No"/>
    <m/>
    <m/>
    <m/>
    <m/>
    <m/>
    <s v="Yes"/>
    <m/>
    <m/>
    <x v="10"/>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n v="147"/>
  </r>
  <r>
    <n v="151"/>
    <d v="2020-04-13T15:06:32"/>
    <d v="2020-04-13T15:09:47"/>
    <s v="anonymous"/>
    <m/>
    <m/>
    <m/>
    <m/>
    <s v="Yes"/>
    <m/>
    <m/>
    <s v="No"/>
    <m/>
    <m/>
    <m/>
    <m/>
    <m/>
    <s v="Laptop;"/>
    <m/>
    <m/>
    <s v="No"/>
    <m/>
    <m/>
    <s v="Corporate assets"/>
    <m/>
    <m/>
    <s v="Yes, partly"/>
    <m/>
    <m/>
    <s v="Password protection;Automatic screen lock;"/>
    <m/>
    <m/>
    <s v="Direct access"/>
    <m/>
    <m/>
    <m/>
    <m/>
    <m/>
    <s v="No"/>
    <m/>
    <m/>
    <m/>
    <m/>
    <m/>
    <s v="Yes"/>
    <m/>
    <m/>
    <x v="4"/>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n v="147"/>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x v="6"/>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n v="148"/>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x v="7"/>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n v="148"/>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x v="8"/>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n v="148"/>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x v="9"/>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n v="148"/>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x v="3"/>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n v="148"/>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x v="10"/>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n v="148"/>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x v="4"/>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n v="148"/>
  </r>
  <r>
    <n v="153"/>
    <d v="2020-04-13T15:17:41"/>
    <d v="2020-04-13T15:30:40"/>
    <s v="anonymous"/>
    <m/>
    <m/>
    <m/>
    <m/>
    <s v="No"/>
    <m/>
    <m/>
    <s v="Yes"/>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x v="6"/>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n v="149"/>
  </r>
  <r>
    <n v="153"/>
    <d v="2020-04-13T15:17:41"/>
    <d v="2020-04-13T15:30:40"/>
    <s v="anonymous"/>
    <m/>
    <m/>
    <m/>
    <m/>
    <s v="No"/>
    <m/>
    <m/>
    <s v="Yes"/>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x v="7"/>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n v="149"/>
  </r>
  <r>
    <n v="153"/>
    <d v="2020-04-13T15:17:41"/>
    <d v="2020-04-13T15:30:40"/>
    <s v="anonymous"/>
    <m/>
    <m/>
    <m/>
    <m/>
    <s v="No"/>
    <m/>
    <m/>
    <s v="Yes"/>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x v="8"/>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n v="149"/>
  </r>
  <r>
    <n v="153"/>
    <d v="2020-04-13T15:17:41"/>
    <d v="2020-04-13T15:30:40"/>
    <s v="anonymous"/>
    <m/>
    <m/>
    <m/>
    <m/>
    <s v="No"/>
    <m/>
    <m/>
    <s v="Yes"/>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x v="9"/>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n v="149"/>
  </r>
  <r>
    <n v="153"/>
    <d v="2020-04-13T15:17:41"/>
    <d v="2020-04-13T15:30:40"/>
    <s v="anonymous"/>
    <m/>
    <m/>
    <m/>
    <m/>
    <s v="No"/>
    <m/>
    <m/>
    <s v="Yes"/>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x v="3"/>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n v="149"/>
  </r>
  <r>
    <n v="153"/>
    <d v="2020-04-13T15:17:41"/>
    <d v="2020-04-13T15:30:40"/>
    <s v="anonymous"/>
    <m/>
    <m/>
    <m/>
    <m/>
    <s v="No"/>
    <m/>
    <m/>
    <s v="Yes"/>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x v="10"/>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n v="149"/>
  </r>
  <r>
    <n v="153"/>
    <d v="2020-04-13T15:17:41"/>
    <d v="2020-04-13T15:30:40"/>
    <s v="anonymous"/>
    <m/>
    <m/>
    <m/>
    <m/>
    <s v="No"/>
    <m/>
    <m/>
    <s v="Yes"/>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x v="4"/>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n v="149"/>
  </r>
  <r>
    <n v="154"/>
    <d v="2020-04-13T15:21:40"/>
    <d v="2020-04-13T15:30:41"/>
    <s v="anonymous"/>
    <m/>
    <m/>
    <m/>
    <m/>
    <s v="No"/>
    <m/>
    <m/>
    <s v="Yes"/>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x v="6"/>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n v="150"/>
  </r>
  <r>
    <n v="154"/>
    <d v="2020-04-13T15:21:40"/>
    <d v="2020-04-13T15:30:41"/>
    <s v="anonymous"/>
    <m/>
    <m/>
    <m/>
    <m/>
    <s v="No"/>
    <m/>
    <m/>
    <s v="Yes"/>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x v="7"/>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n v="150"/>
  </r>
  <r>
    <n v="154"/>
    <d v="2020-04-13T15:21:40"/>
    <d v="2020-04-13T15:30:41"/>
    <s v="anonymous"/>
    <m/>
    <m/>
    <m/>
    <m/>
    <s v="No"/>
    <m/>
    <m/>
    <s v="Yes"/>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x v="8"/>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n v="150"/>
  </r>
  <r>
    <n v="154"/>
    <d v="2020-04-13T15:21:40"/>
    <d v="2020-04-13T15:30:41"/>
    <s v="anonymous"/>
    <m/>
    <m/>
    <m/>
    <m/>
    <s v="No"/>
    <m/>
    <m/>
    <s v="Yes"/>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x v="9"/>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n v="150"/>
  </r>
  <r>
    <n v="154"/>
    <d v="2020-04-13T15:21:40"/>
    <d v="2020-04-13T15:30:41"/>
    <s v="anonymous"/>
    <m/>
    <m/>
    <m/>
    <m/>
    <s v="No"/>
    <m/>
    <m/>
    <s v="Yes"/>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x v="3"/>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n v="150"/>
  </r>
  <r>
    <n v="154"/>
    <d v="2020-04-13T15:21:40"/>
    <d v="2020-04-13T15:30:41"/>
    <s v="anonymous"/>
    <m/>
    <m/>
    <m/>
    <m/>
    <s v="No"/>
    <m/>
    <m/>
    <s v="Yes"/>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x v="10"/>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n v="150"/>
  </r>
  <r>
    <n v="154"/>
    <d v="2020-04-13T15:21:40"/>
    <d v="2020-04-13T15:30:41"/>
    <s v="anonymous"/>
    <m/>
    <m/>
    <m/>
    <m/>
    <s v="No"/>
    <m/>
    <m/>
    <s v="Yes"/>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x v="4"/>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n v="150"/>
  </r>
  <r>
    <n v="155"/>
    <d v="2020-04-13T15:31:26"/>
    <d v="2020-04-13T15:35:08"/>
    <s v="anonymous"/>
    <m/>
    <m/>
    <m/>
    <m/>
    <s v="No"/>
    <m/>
    <m/>
    <s v="Yes"/>
    <m/>
    <m/>
    <m/>
    <m/>
    <m/>
    <s v="Desktop;"/>
    <m/>
    <m/>
    <s v="No"/>
    <m/>
    <m/>
    <s v="Corporate assets"/>
    <m/>
    <m/>
    <s v="Yes, fully"/>
    <m/>
    <m/>
    <s v="Password protection;Two-factor authentication;Automatic screen lock;Hard disk encryption;Antivirus software installed;Antispam software installed;"/>
    <m/>
    <m/>
    <s v="Other"/>
    <m/>
    <m/>
    <m/>
    <m/>
    <m/>
    <s v="No"/>
    <m/>
    <m/>
    <m/>
    <m/>
    <m/>
    <s v="Yes"/>
    <m/>
    <m/>
    <x v="6"/>
    <m/>
    <m/>
    <s v="None;"/>
    <m/>
    <m/>
    <m/>
    <m/>
    <m/>
    <m/>
    <m/>
    <s v="Disagree"/>
    <m/>
    <m/>
    <s v="Disagree"/>
    <m/>
    <m/>
    <s v="Strongly agree"/>
    <m/>
    <m/>
    <s v="Strongly agree"/>
    <m/>
    <m/>
    <s v="Strongly agree"/>
    <m/>
    <m/>
    <s v="Strongly agree"/>
    <m/>
    <m/>
    <s v="Strongly agree"/>
    <m/>
    <m/>
    <s v="35-44 years old"/>
    <m/>
    <m/>
    <s v="Master’s degree"/>
    <m/>
    <m/>
    <s v="IT (Information Technology)"/>
    <m/>
    <m/>
    <m/>
    <m/>
    <m/>
    <s v="Other"/>
    <m/>
    <m/>
    <m/>
    <m/>
    <m/>
    <n v="151"/>
  </r>
  <r>
    <n v="155"/>
    <d v="2020-04-13T15:31:26"/>
    <d v="2020-04-13T15:35:08"/>
    <s v="anonymous"/>
    <m/>
    <m/>
    <m/>
    <m/>
    <s v="No"/>
    <m/>
    <m/>
    <s v="Yes"/>
    <m/>
    <m/>
    <m/>
    <m/>
    <m/>
    <s v="Desktop;"/>
    <m/>
    <m/>
    <s v="No"/>
    <m/>
    <m/>
    <s v="Corporate assets"/>
    <m/>
    <m/>
    <s v="Yes, fully"/>
    <m/>
    <m/>
    <s v="Password protection;Two-factor authentication;Automatic screen lock;Hard disk encryption;Antivirus software installed;Antispam software installed;"/>
    <m/>
    <m/>
    <s v="Other"/>
    <m/>
    <m/>
    <m/>
    <m/>
    <m/>
    <s v="No"/>
    <m/>
    <m/>
    <m/>
    <m/>
    <m/>
    <s v="Yes"/>
    <m/>
    <m/>
    <x v="8"/>
    <m/>
    <m/>
    <s v="None;"/>
    <m/>
    <m/>
    <m/>
    <m/>
    <m/>
    <m/>
    <m/>
    <s v="Disagree"/>
    <m/>
    <m/>
    <s v="Disagree"/>
    <m/>
    <m/>
    <s v="Strongly agree"/>
    <m/>
    <m/>
    <s v="Strongly agree"/>
    <m/>
    <m/>
    <s v="Strongly agree"/>
    <m/>
    <m/>
    <s v="Strongly agree"/>
    <m/>
    <m/>
    <s v="Strongly agree"/>
    <m/>
    <m/>
    <s v="35-44 years old"/>
    <m/>
    <m/>
    <s v="Master’s degree"/>
    <m/>
    <m/>
    <s v="IT (Information Technology)"/>
    <m/>
    <m/>
    <m/>
    <m/>
    <m/>
    <s v="Other"/>
    <m/>
    <m/>
    <m/>
    <m/>
    <m/>
    <n v="151"/>
  </r>
  <r>
    <n v="155"/>
    <d v="2020-04-13T15:31:26"/>
    <d v="2020-04-13T15:35:08"/>
    <s v="anonymous"/>
    <m/>
    <m/>
    <m/>
    <m/>
    <s v="No"/>
    <m/>
    <m/>
    <s v="Yes"/>
    <m/>
    <m/>
    <m/>
    <m/>
    <m/>
    <s v="Desktop;"/>
    <m/>
    <m/>
    <s v="No"/>
    <m/>
    <m/>
    <s v="Corporate assets"/>
    <m/>
    <m/>
    <s v="Yes, fully"/>
    <m/>
    <m/>
    <s v="Password protection;Two-factor authentication;Automatic screen lock;Hard disk encryption;Antivirus software installed;Antispam software installed;"/>
    <m/>
    <m/>
    <s v="Other"/>
    <m/>
    <m/>
    <m/>
    <m/>
    <m/>
    <s v="No"/>
    <m/>
    <m/>
    <m/>
    <m/>
    <m/>
    <s v="Yes"/>
    <m/>
    <m/>
    <x v="9"/>
    <m/>
    <m/>
    <s v="None;"/>
    <m/>
    <m/>
    <m/>
    <m/>
    <m/>
    <m/>
    <m/>
    <s v="Disagree"/>
    <m/>
    <m/>
    <s v="Disagree"/>
    <m/>
    <m/>
    <s v="Strongly agree"/>
    <m/>
    <m/>
    <s v="Strongly agree"/>
    <m/>
    <m/>
    <s v="Strongly agree"/>
    <m/>
    <m/>
    <s v="Strongly agree"/>
    <m/>
    <m/>
    <s v="Strongly agree"/>
    <m/>
    <m/>
    <s v="35-44 years old"/>
    <m/>
    <m/>
    <s v="Master’s degree"/>
    <m/>
    <m/>
    <s v="IT (Information Technology)"/>
    <m/>
    <m/>
    <m/>
    <m/>
    <m/>
    <s v="Other"/>
    <m/>
    <m/>
    <m/>
    <m/>
    <m/>
    <n v="151"/>
  </r>
  <r>
    <n v="155"/>
    <d v="2020-04-13T15:31:26"/>
    <d v="2020-04-13T15:35:08"/>
    <s v="anonymous"/>
    <m/>
    <m/>
    <m/>
    <m/>
    <s v="No"/>
    <m/>
    <m/>
    <s v="Yes"/>
    <m/>
    <m/>
    <m/>
    <m/>
    <m/>
    <s v="Desktop;"/>
    <m/>
    <m/>
    <s v="No"/>
    <m/>
    <m/>
    <s v="Corporate assets"/>
    <m/>
    <m/>
    <s v="Yes, fully"/>
    <m/>
    <m/>
    <s v="Password protection;Two-factor authentication;Automatic screen lock;Hard disk encryption;Antivirus software installed;Antispam software installed;"/>
    <m/>
    <m/>
    <s v="Other"/>
    <m/>
    <m/>
    <m/>
    <m/>
    <m/>
    <s v="No"/>
    <m/>
    <m/>
    <m/>
    <m/>
    <m/>
    <s v="Yes"/>
    <m/>
    <m/>
    <x v="3"/>
    <m/>
    <m/>
    <s v="None;"/>
    <m/>
    <m/>
    <m/>
    <m/>
    <m/>
    <m/>
    <m/>
    <s v="Disagree"/>
    <m/>
    <m/>
    <s v="Disagree"/>
    <m/>
    <m/>
    <s v="Strongly agree"/>
    <m/>
    <m/>
    <s v="Strongly agree"/>
    <m/>
    <m/>
    <s v="Strongly agree"/>
    <m/>
    <m/>
    <s v="Strongly agree"/>
    <m/>
    <m/>
    <s v="Strongly agree"/>
    <m/>
    <m/>
    <s v="35-44 years old"/>
    <m/>
    <m/>
    <s v="Master’s degree"/>
    <m/>
    <m/>
    <s v="IT (Information Technology)"/>
    <m/>
    <m/>
    <m/>
    <m/>
    <m/>
    <s v="Other"/>
    <m/>
    <m/>
    <m/>
    <m/>
    <m/>
    <n v="151"/>
  </r>
  <r>
    <n v="155"/>
    <d v="2020-04-13T15:31:26"/>
    <d v="2020-04-13T15:35:08"/>
    <s v="anonymous"/>
    <m/>
    <m/>
    <m/>
    <m/>
    <s v="No"/>
    <m/>
    <m/>
    <s v="Yes"/>
    <m/>
    <m/>
    <m/>
    <m/>
    <m/>
    <s v="Desktop;"/>
    <m/>
    <m/>
    <s v="No"/>
    <m/>
    <m/>
    <s v="Corporate assets"/>
    <m/>
    <m/>
    <s v="Yes, fully"/>
    <m/>
    <m/>
    <s v="Password protection;Two-factor authentication;Automatic screen lock;Hard disk encryption;Antivirus software installed;Antispam software installed;"/>
    <m/>
    <m/>
    <s v="Other"/>
    <m/>
    <m/>
    <m/>
    <m/>
    <m/>
    <s v="No"/>
    <m/>
    <m/>
    <m/>
    <m/>
    <m/>
    <s v="Yes"/>
    <m/>
    <m/>
    <x v="10"/>
    <m/>
    <m/>
    <s v="None;"/>
    <m/>
    <m/>
    <m/>
    <m/>
    <m/>
    <m/>
    <m/>
    <s v="Disagree"/>
    <m/>
    <m/>
    <s v="Disagree"/>
    <m/>
    <m/>
    <s v="Strongly agree"/>
    <m/>
    <m/>
    <s v="Strongly agree"/>
    <m/>
    <m/>
    <s v="Strongly agree"/>
    <m/>
    <m/>
    <s v="Strongly agree"/>
    <m/>
    <m/>
    <s v="Strongly agree"/>
    <m/>
    <m/>
    <s v="35-44 years old"/>
    <m/>
    <m/>
    <s v="Master’s degree"/>
    <m/>
    <m/>
    <s v="IT (Information Technology)"/>
    <m/>
    <m/>
    <m/>
    <m/>
    <m/>
    <s v="Other"/>
    <m/>
    <m/>
    <m/>
    <m/>
    <m/>
    <n v="151"/>
  </r>
  <r>
    <n v="155"/>
    <d v="2020-04-13T15:31:26"/>
    <d v="2020-04-13T15:35:08"/>
    <s v="anonymous"/>
    <m/>
    <m/>
    <m/>
    <m/>
    <s v="No"/>
    <m/>
    <m/>
    <s v="Yes"/>
    <m/>
    <m/>
    <m/>
    <m/>
    <m/>
    <s v="Desktop;"/>
    <m/>
    <m/>
    <s v="No"/>
    <m/>
    <m/>
    <s v="Corporate assets"/>
    <m/>
    <m/>
    <s v="Yes, fully"/>
    <m/>
    <m/>
    <s v="Password protection;Two-factor authentication;Automatic screen lock;Hard disk encryption;Antivirus software installed;Antispam software installed;"/>
    <m/>
    <m/>
    <s v="Other"/>
    <m/>
    <m/>
    <m/>
    <m/>
    <m/>
    <s v="No"/>
    <m/>
    <m/>
    <m/>
    <m/>
    <m/>
    <s v="Yes"/>
    <m/>
    <m/>
    <x v="4"/>
    <m/>
    <m/>
    <s v="None;"/>
    <m/>
    <m/>
    <m/>
    <m/>
    <m/>
    <m/>
    <m/>
    <s v="Disagree"/>
    <m/>
    <m/>
    <s v="Disagree"/>
    <m/>
    <m/>
    <s v="Strongly agree"/>
    <m/>
    <m/>
    <s v="Strongly agree"/>
    <m/>
    <m/>
    <s v="Strongly agree"/>
    <m/>
    <m/>
    <s v="Strongly agree"/>
    <m/>
    <m/>
    <s v="Strongly agree"/>
    <m/>
    <m/>
    <s v="35-44 years old"/>
    <m/>
    <m/>
    <s v="Master’s degree"/>
    <m/>
    <m/>
    <s v="IT (Information Technology)"/>
    <m/>
    <m/>
    <m/>
    <m/>
    <m/>
    <s v="Other"/>
    <m/>
    <m/>
    <m/>
    <m/>
    <m/>
    <n v="151"/>
  </r>
  <r>
    <n v="156"/>
    <d v="2020-04-13T15:31:16"/>
    <d v="2020-04-13T15:35:08"/>
    <s v="anonymous"/>
    <m/>
    <m/>
    <m/>
    <m/>
    <s v="No"/>
    <m/>
    <m/>
    <s v="Yes"/>
    <m/>
    <m/>
    <m/>
    <m/>
    <m/>
    <s v="Laptop;"/>
    <m/>
    <m/>
    <s v="No"/>
    <m/>
    <m/>
    <s v="Corporate assets"/>
    <m/>
    <m/>
    <s v="Yes, fully"/>
    <m/>
    <m/>
    <s v="Password protection;Two-factor authentication;Automatic screen lock;Hard disk encryption;Antivirus software installed;Antispam software installed;"/>
    <m/>
    <m/>
    <s v="Other"/>
    <m/>
    <m/>
    <m/>
    <m/>
    <m/>
    <s v="No"/>
    <m/>
    <m/>
    <m/>
    <m/>
    <m/>
    <s v="Yes"/>
    <m/>
    <m/>
    <x v="6"/>
    <m/>
    <m/>
    <s v="None;"/>
    <m/>
    <m/>
    <m/>
    <m/>
    <m/>
    <m/>
    <m/>
    <s v="Disagree"/>
    <m/>
    <m/>
    <s v="Undecided"/>
    <m/>
    <m/>
    <s v="Strongly agree"/>
    <m/>
    <m/>
    <s v="Strongly agree"/>
    <m/>
    <m/>
    <s v="Strongly agree"/>
    <m/>
    <m/>
    <s v="Strongly agree"/>
    <m/>
    <m/>
    <s v="Strongly agree"/>
    <m/>
    <m/>
    <s v="45-54 years old"/>
    <m/>
    <m/>
    <s v="Master’s degree"/>
    <m/>
    <m/>
    <s v="IT (Information Technology)"/>
    <m/>
    <m/>
    <m/>
    <m/>
    <m/>
    <s v="Other"/>
    <m/>
    <m/>
    <m/>
    <m/>
    <m/>
    <n v="152"/>
  </r>
  <r>
    <n v="156"/>
    <d v="2020-04-13T15:31:16"/>
    <d v="2020-04-13T15:35:08"/>
    <s v="anonymous"/>
    <m/>
    <m/>
    <m/>
    <m/>
    <s v="No"/>
    <m/>
    <m/>
    <s v="Yes"/>
    <m/>
    <m/>
    <m/>
    <m/>
    <m/>
    <s v="Laptop;"/>
    <m/>
    <m/>
    <s v="No"/>
    <m/>
    <m/>
    <s v="Corporate assets"/>
    <m/>
    <m/>
    <s v="Yes, fully"/>
    <m/>
    <m/>
    <s v="Password protection;Two-factor authentication;Automatic screen lock;Hard disk encryption;Antivirus software installed;Antispam software installed;"/>
    <m/>
    <m/>
    <s v="Other"/>
    <m/>
    <m/>
    <m/>
    <m/>
    <m/>
    <s v="No"/>
    <m/>
    <m/>
    <m/>
    <m/>
    <m/>
    <s v="Yes"/>
    <m/>
    <m/>
    <x v="8"/>
    <m/>
    <m/>
    <s v="None;"/>
    <m/>
    <m/>
    <m/>
    <m/>
    <m/>
    <m/>
    <m/>
    <s v="Disagree"/>
    <m/>
    <m/>
    <s v="Undecided"/>
    <m/>
    <m/>
    <s v="Strongly agree"/>
    <m/>
    <m/>
    <s v="Strongly agree"/>
    <m/>
    <m/>
    <s v="Strongly agree"/>
    <m/>
    <m/>
    <s v="Strongly agree"/>
    <m/>
    <m/>
    <s v="Strongly agree"/>
    <m/>
    <m/>
    <s v="45-54 years old"/>
    <m/>
    <m/>
    <s v="Master’s degree"/>
    <m/>
    <m/>
    <s v="IT (Information Technology)"/>
    <m/>
    <m/>
    <m/>
    <m/>
    <m/>
    <s v="Other"/>
    <m/>
    <m/>
    <m/>
    <m/>
    <m/>
    <n v="152"/>
  </r>
  <r>
    <n v="156"/>
    <d v="2020-04-13T15:31:16"/>
    <d v="2020-04-13T15:35:08"/>
    <s v="anonymous"/>
    <m/>
    <m/>
    <m/>
    <m/>
    <s v="No"/>
    <m/>
    <m/>
    <s v="Yes"/>
    <m/>
    <m/>
    <m/>
    <m/>
    <m/>
    <s v="Laptop;"/>
    <m/>
    <m/>
    <s v="No"/>
    <m/>
    <m/>
    <s v="Corporate assets"/>
    <m/>
    <m/>
    <s v="Yes, fully"/>
    <m/>
    <m/>
    <s v="Password protection;Two-factor authentication;Automatic screen lock;Hard disk encryption;Antivirus software installed;Antispam software installed;"/>
    <m/>
    <m/>
    <s v="Other"/>
    <m/>
    <m/>
    <m/>
    <m/>
    <m/>
    <s v="No"/>
    <m/>
    <m/>
    <m/>
    <m/>
    <m/>
    <s v="Yes"/>
    <m/>
    <m/>
    <x v="9"/>
    <m/>
    <m/>
    <s v="None;"/>
    <m/>
    <m/>
    <m/>
    <m/>
    <m/>
    <m/>
    <m/>
    <s v="Disagree"/>
    <m/>
    <m/>
    <s v="Undecided"/>
    <m/>
    <m/>
    <s v="Strongly agree"/>
    <m/>
    <m/>
    <s v="Strongly agree"/>
    <m/>
    <m/>
    <s v="Strongly agree"/>
    <m/>
    <m/>
    <s v="Strongly agree"/>
    <m/>
    <m/>
    <s v="Strongly agree"/>
    <m/>
    <m/>
    <s v="45-54 years old"/>
    <m/>
    <m/>
    <s v="Master’s degree"/>
    <m/>
    <m/>
    <s v="IT (Information Technology)"/>
    <m/>
    <m/>
    <m/>
    <m/>
    <m/>
    <s v="Other"/>
    <m/>
    <m/>
    <m/>
    <m/>
    <m/>
    <n v="152"/>
  </r>
  <r>
    <n v="156"/>
    <d v="2020-04-13T15:31:16"/>
    <d v="2020-04-13T15:35:08"/>
    <s v="anonymous"/>
    <m/>
    <m/>
    <m/>
    <m/>
    <s v="No"/>
    <m/>
    <m/>
    <s v="Yes"/>
    <m/>
    <m/>
    <m/>
    <m/>
    <m/>
    <s v="Laptop;"/>
    <m/>
    <m/>
    <s v="No"/>
    <m/>
    <m/>
    <s v="Corporate assets"/>
    <m/>
    <m/>
    <s v="Yes, fully"/>
    <m/>
    <m/>
    <s v="Password protection;Two-factor authentication;Automatic screen lock;Hard disk encryption;Antivirus software installed;Antispam software installed;"/>
    <m/>
    <m/>
    <s v="Other"/>
    <m/>
    <m/>
    <m/>
    <m/>
    <m/>
    <s v="No"/>
    <m/>
    <m/>
    <m/>
    <m/>
    <m/>
    <s v="Yes"/>
    <m/>
    <m/>
    <x v="3"/>
    <m/>
    <m/>
    <s v="None;"/>
    <m/>
    <m/>
    <m/>
    <m/>
    <m/>
    <m/>
    <m/>
    <s v="Disagree"/>
    <m/>
    <m/>
    <s v="Undecided"/>
    <m/>
    <m/>
    <s v="Strongly agree"/>
    <m/>
    <m/>
    <s v="Strongly agree"/>
    <m/>
    <m/>
    <s v="Strongly agree"/>
    <m/>
    <m/>
    <s v="Strongly agree"/>
    <m/>
    <m/>
    <s v="Strongly agree"/>
    <m/>
    <m/>
    <s v="45-54 years old"/>
    <m/>
    <m/>
    <s v="Master’s degree"/>
    <m/>
    <m/>
    <s v="IT (Information Technology)"/>
    <m/>
    <m/>
    <m/>
    <m/>
    <m/>
    <s v="Other"/>
    <m/>
    <m/>
    <m/>
    <m/>
    <m/>
    <n v="152"/>
  </r>
  <r>
    <n v="156"/>
    <d v="2020-04-13T15:31:16"/>
    <d v="2020-04-13T15:35:08"/>
    <s v="anonymous"/>
    <m/>
    <m/>
    <m/>
    <m/>
    <s v="No"/>
    <m/>
    <m/>
    <s v="Yes"/>
    <m/>
    <m/>
    <m/>
    <m/>
    <m/>
    <s v="Laptop;"/>
    <m/>
    <m/>
    <s v="No"/>
    <m/>
    <m/>
    <s v="Corporate assets"/>
    <m/>
    <m/>
    <s v="Yes, fully"/>
    <m/>
    <m/>
    <s v="Password protection;Two-factor authentication;Automatic screen lock;Hard disk encryption;Antivirus software installed;Antispam software installed;"/>
    <m/>
    <m/>
    <s v="Other"/>
    <m/>
    <m/>
    <m/>
    <m/>
    <m/>
    <s v="No"/>
    <m/>
    <m/>
    <m/>
    <m/>
    <m/>
    <s v="Yes"/>
    <m/>
    <m/>
    <x v="4"/>
    <m/>
    <m/>
    <s v="None;"/>
    <m/>
    <m/>
    <m/>
    <m/>
    <m/>
    <m/>
    <m/>
    <s v="Disagree"/>
    <m/>
    <m/>
    <s v="Undecided"/>
    <m/>
    <m/>
    <s v="Strongly agree"/>
    <m/>
    <m/>
    <s v="Strongly agree"/>
    <m/>
    <m/>
    <s v="Strongly agree"/>
    <m/>
    <m/>
    <s v="Strongly agree"/>
    <m/>
    <m/>
    <s v="Strongly agree"/>
    <m/>
    <m/>
    <s v="45-54 years old"/>
    <m/>
    <m/>
    <s v="Master’s degree"/>
    <m/>
    <m/>
    <s v="IT (Information Technology)"/>
    <m/>
    <m/>
    <m/>
    <m/>
    <m/>
    <s v="Other"/>
    <m/>
    <m/>
    <m/>
    <m/>
    <m/>
    <n v="152"/>
  </r>
  <r>
    <n v="157"/>
    <d v="2020-04-13T15:35:11"/>
    <d v="2020-04-13T15:39:42"/>
    <s v="anonymous"/>
    <m/>
    <m/>
    <m/>
    <m/>
    <s v="No"/>
    <m/>
    <m/>
    <s v="Yes"/>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x v="6"/>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n v="153"/>
  </r>
  <r>
    <n v="157"/>
    <d v="2020-04-13T15:35:11"/>
    <d v="2020-04-13T15:39:42"/>
    <s v="anonymous"/>
    <m/>
    <m/>
    <m/>
    <m/>
    <s v="No"/>
    <m/>
    <m/>
    <s v="Yes"/>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x v="7"/>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n v="153"/>
  </r>
  <r>
    <n v="157"/>
    <d v="2020-04-13T15:35:11"/>
    <d v="2020-04-13T15:39:42"/>
    <s v="anonymous"/>
    <m/>
    <m/>
    <m/>
    <m/>
    <s v="No"/>
    <m/>
    <m/>
    <s v="Yes"/>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x v="8"/>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n v="153"/>
  </r>
  <r>
    <n v="157"/>
    <d v="2020-04-13T15:35:11"/>
    <d v="2020-04-13T15:39:42"/>
    <s v="anonymous"/>
    <m/>
    <m/>
    <m/>
    <m/>
    <s v="No"/>
    <m/>
    <m/>
    <s v="Yes"/>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x v="9"/>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n v="153"/>
  </r>
  <r>
    <n v="157"/>
    <d v="2020-04-13T15:35:11"/>
    <d v="2020-04-13T15:39:42"/>
    <s v="anonymous"/>
    <m/>
    <m/>
    <m/>
    <m/>
    <s v="No"/>
    <m/>
    <m/>
    <s v="Yes"/>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x v="3"/>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n v="153"/>
  </r>
  <r>
    <n v="157"/>
    <d v="2020-04-13T15:35:11"/>
    <d v="2020-04-13T15:39:42"/>
    <s v="anonymous"/>
    <m/>
    <m/>
    <m/>
    <m/>
    <s v="No"/>
    <m/>
    <m/>
    <s v="Yes"/>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x v="10"/>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n v="153"/>
  </r>
  <r>
    <n v="157"/>
    <d v="2020-04-13T15:35:11"/>
    <d v="2020-04-13T15:39:42"/>
    <s v="anonymous"/>
    <m/>
    <m/>
    <m/>
    <m/>
    <s v="No"/>
    <m/>
    <m/>
    <s v="Yes"/>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x v="4"/>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n v="153"/>
  </r>
  <r>
    <n v="158"/>
    <d v="2020-04-13T15:50:38"/>
    <d v="2020-04-13T15:53:24"/>
    <s v="anonymous"/>
    <m/>
    <m/>
    <m/>
    <m/>
    <s v="Yes"/>
    <m/>
    <m/>
    <s v="No"/>
    <m/>
    <m/>
    <m/>
    <m/>
    <m/>
    <s v="Laptop;Smartphone;"/>
    <m/>
    <m/>
    <s v="No"/>
    <m/>
    <m/>
    <s v="Corporate assets"/>
    <m/>
    <m/>
    <s v="Yes, partly"/>
    <m/>
    <m/>
    <s v="Password protection;Automatic screen lock;"/>
    <m/>
    <m/>
    <s v="Using 3rd party cloud solutions (e.g. G Cloud, Microsoft 365)"/>
    <m/>
    <m/>
    <m/>
    <m/>
    <m/>
    <s v="No"/>
    <m/>
    <m/>
    <m/>
    <m/>
    <m/>
    <s v="Yes"/>
    <m/>
    <m/>
    <x v="6"/>
    <m/>
    <m/>
    <s v="None;"/>
    <m/>
    <m/>
    <m/>
    <m/>
    <m/>
    <m/>
    <m/>
    <s v="Strongly agree"/>
    <m/>
    <m/>
    <s v="Agree"/>
    <m/>
    <m/>
    <s v="Agree"/>
    <m/>
    <m/>
    <s v="Agree"/>
    <m/>
    <m/>
    <s v="Undecided"/>
    <m/>
    <m/>
    <s v="Disagree"/>
    <m/>
    <m/>
    <s v="Agree"/>
    <m/>
    <m/>
    <s v="25-34 years old"/>
    <m/>
    <m/>
    <s v="Master’s degree"/>
    <m/>
    <m/>
    <s v="EPES (Electrical Power &amp; Energy Systems)"/>
    <m/>
    <m/>
    <m/>
    <m/>
    <m/>
    <s v="Researcher"/>
    <m/>
    <m/>
    <m/>
    <m/>
    <m/>
    <n v="154"/>
  </r>
  <r>
    <n v="158"/>
    <d v="2020-04-13T15:50:38"/>
    <d v="2020-04-13T15:53:24"/>
    <s v="anonymous"/>
    <m/>
    <m/>
    <m/>
    <m/>
    <s v="Yes"/>
    <m/>
    <m/>
    <s v="No"/>
    <m/>
    <m/>
    <m/>
    <m/>
    <m/>
    <s v="Laptop;Smartphone;"/>
    <m/>
    <m/>
    <s v="No"/>
    <m/>
    <m/>
    <s v="Corporate assets"/>
    <m/>
    <m/>
    <s v="Yes, partly"/>
    <m/>
    <m/>
    <s v="Password protection;Automatic screen lock;"/>
    <m/>
    <m/>
    <s v="Using 3rd party cloud solutions (e.g. G Cloud, Microsoft 365)"/>
    <m/>
    <m/>
    <m/>
    <m/>
    <m/>
    <s v="No"/>
    <m/>
    <m/>
    <m/>
    <m/>
    <m/>
    <s v="Yes"/>
    <m/>
    <m/>
    <x v="7"/>
    <m/>
    <m/>
    <s v="None;"/>
    <m/>
    <m/>
    <m/>
    <m/>
    <m/>
    <m/>
    <m/>
    <s v="Strongly agree"/>
    <m/>
    <m/>
    <s v="Agree"/>
    <m/>
    <m/>
    <s v="Agree"/>
    <m/>
    <m/>
    <s v="Agree"/>
    <m/>
    <m/>
    <s v="Undecided"/>
    <m/>
    <m/>
    <s v="Disagree"/>
    <m/>
    <m/>
    <s v="Agree"/>
    <m/>
    <m/>
    <s v="25-34 years old"/>
    <m/>
    <m/>
    <s v="Master’s degree"/>
    <m/>
    <m/>
    <s v="EPES (Electrical Power &amp; Energy Systems)"/>
    <m/>
    <m/>
    <m/>
    <m/>
    <m/>
    <s v="Researcher"/>
    <m/>
    <m/>
    <m/>
    <m/>
    <m/>
    <n v="154"/>
  </r>
  <r>
    <n v="158"/>
    <d v="2020-04-13T15:50:38"/>
    <d v="2020-04-13T15:53:24"/>
    <s v="anonymous"/>
    <m/>
    <m/>
    <m/>
    <m/>
    <s v="Yes"/>
    <m/>
    <m/>
    <s v="No"/>
    <m/>
    <m/>
    <m/>
    <m/>
    <m/>
    <s v="Laptop;Smartphone;"/>
    <m/>
    <m/>
    <s v="No"/>
    <m/>
    <m/>
    <s v="Corporate assets"/>
    <m/>
    <m/>
    <s v="Yes, partly"/>
    <m/>
    <m/>
    <s v="Password protection;Automatic screen lock;"/>
    <m/>
    <m/>
    <s v="Using 3rd party cloud solutions (e.g. G Cloud, Microsoft 365)"/>
    <m/>
    <m/>
    <m/>
    <m/>
    <m/>
    <s v="No"/>
    <m/>
    <m/>
    <m/>
    <m/>
    <m/>
    <s v="Yes"/>
    <m/>
    <m/>
    <x v="8"/>
    <m/>
    <m/>
    <s v="None;"/>
    <m/>
    <m/>
    <m/>
    <m/>
    <m/>
    <m/>
    <m/>
    <s v="Strongly agree"/>
    <m/>
    <m/>
    <s v="Agree"/>
    <m/>
    <m/>
    <s v="Agree"/>
    <m/>
    <m/>
    <s v="Agree"/>
    <m/>
    <m/>
    <s v="Undecided"/>
    <m/>
    <m/>
    <s v="Disagree"/>
    <m/>
    <m/>
    <s v="Agree"/>
    <m/>
    <m/>
    <s v="25-34 years old"/>
    <m/>
    <m/>
    <s v="Master’s degree"/>
    <m/>
    <m/>
    <s v="EPES (Electrical Power &amp; Energy Systems)"/>
    <m/>
    <m/>
    <m/>
    <m/>
    <m/>
    <s v="Researcher"/>
    <m/>
    <m/>
    <m/>
    <m/>
    <m/>
    <n v="154"/>
  </r>
  <r>
    <n v="158"/>
    <d v="2020-04-13T15:50:38"/>
    <d v="2020-04-13T15:53:24"/>
    <s v="anonymous"/>
    <m/>
    <m/>
    <m/>
    <m/>
    <s v="Yes"/>
    <m/>
    <m/>
    <s v="No"/>
    <m/>
    <m/>
    <m/>
    <m/>
    <m/>
    <s v="Laptop;Smartphone;"/>
    <m/>
    <m/>
    <s v="No"/>
    <m/>
    <m/>
    <s v="Corporate assets"/>
    <m/>
    <m/>
    <s v="Yes, partly"/>
    <m/>
    <m/>
    <s v="Password protection;Automatic screen lock;"/>
    <m/>
    <m/>
    <s v="Using 3rd party cloud solutions (e.g. G Cloud, Microsoft 365)"/>
    <m/>
    <m/>
    <m/>
    <m/>
    <m/>
    <s v="No"/>
    <m/>
    <m/>
    <m/>
    <m/>
    <m/>
    <s v="Yes"/>
    <m/>
    <m/>
    <x v="9"/>
    <m/>
    <m/>
    <s v="None;"/>
    <m/>
    <m/>
    <m/>
    <m/>
    <m/>
    <m/>
    <m/>
    <s v="Strongly agree"/>
    <m/>
    <m/>
    <s v="Agree"/>
    <m/>
    <m/>
    <s v="Agree"/>
    <m/>
    <m/>
    <s v="Agree"/>
    <m/>
    <m/>
    <s v="Undecided"/>
    <m/>
    <m/>
    <s v="Disagree"/>
    <m/>
    <m/>
    <s v="Agree"/>
    <m/>
    <m/>
    <s v="25-34 years old"/>
    <m/>
    <m/>
    <s v="Master’s degree"/>
    <m/>
    <m/>
    <s v="EPES (Electrical Power &amp; Energy Systems)"/>
    <m/>
    <m/>
    <m/>
    <m/>
    <m/>
    <s v="Researcher"/>
    <m/>
    <m/>
    <m/>
    <m/>
    <m/>
    <n v="154"/>
  </r>
  <r>
    <n v="158"/>
    <d v="2020-04-13T15:50:38"/>
    <d v="2020-04-13T15:53:24"/>
    <s v="anonymous"/>
    <m/>
    <m/>
    <m/>
    <m/>
    <s v="Yes"/>
    <m/>
    <m/>
    <s v="No"/>
    <m/>
    <m/>
    <m/>
    <m/>
    <m/>
    <s v="Laptop;Smartphone;"/>
    <m/>
    <m/>
    <s v="No"/>
    <m/>
    <m/>
    <s v="Corporate assets"/>
    <m/>
    <m/>
    <s v="Yes, partly"/>
    <m/>
    <m/>
    <s v="Password protection;Automatic screen lock;"/>
    <m/>
    <m/>
    <s v="Using 3rd party cloud solutions (e.g. G Cloud, Microsoft 365)"/>
    <m/>
    <m/>
    <m/>
    <m/>
    <m/>
    <s v="No"/>
    <m/>
    <m/>
    <m/>
    <m/>
    <m/>
    <s v="Yes"/>
    <m/>
    <m/>
    <x v="3"/>
    <m/>
    <m/>
    <s v="None;"/>
    <m/>
    <m/>
    <m/>
    <m/>
    <m/>
    <m/>
    <m/>
    <s v="Strongly agree"/>
    <m/>
    <m/>
    <s v="Agree"/>
    <m/>
    <m/>
    <s v="Agree"/>
    <m/>
    <m/>
    <s v="Agree"/>
    <m/>
    <m/>
    <s v="Undecided"/>
    <m/>
    <m/>
    <s v="Disagree"/>
    <m/>
    <m/>
    <s v="Agree"/>
    <m/>
    <m/>
    <s v="25-34 years old"/>
    <m/>
    <m/>
    <s v="Master’s degree"/>
    <m/>
    <m/>
    <s v="EPES (Electrical Power &amp; Energy Systems)"/>
    <m/>
    <m/>
    <m/>
    <m/>
    <m/>
    <s v="Researcher"/>
    <m/>
    <m/>
    <m/>
    <m/>
    <m/>
    <n v="154"/>
  </r>
  <r>
    <n v="158"/>
    <d v="2020-04-13T15:50:38"/>
    <d v="2020-04-13T15:53:24"/>
    <s v="anonymous"/>
    <m/>
    <m/>
    <m/>
    <m/>
    <s v="Yes"/>
    <m/>
    <m/>
    <s v="No"/>
    <m/>
    <m/>
    <m/>
    <m/>
    <m/>
    <s v="Laptop;Smartphone;"/>
    <m/>
    <m/>
    <s v="No"/>
    <m/>
    <m/>
    <s v="Corporate assets"/>
    <m/>
    <m/>
    <s v="Yes, partly"/>
    <m/>
    <m/>
    <s v="Password protection;Automatic screen lock;"/>
    <m/>
    <m/>
    <s v="Using 3rd party cloud solutions (e.g. G Cloud, Microsoft 365)"/>
    <m/>
    <m/>
    <m/>
    <m/>
    <m/>
    <s v="No"/>
    <m/>
    <m/>
    <m/>
    <m/>
    <m/>
    <s v="Yes"/>
    <m/>
    <m/>
    <x v="10"/>
    <m/>
    <m/>
    <s v="None;"/>
    <m/>
    <m/>
    <m/>
    <m/>
    <m/>
    <m/>
    <m/>
    <s v="Strongly agree"/>
    <m/>
    <m/>
    <s v="Agree"/>
    <m/>
    <m/>
    <s v="Agree"/>
    <m/>
    <m/>
    <s v="Agree"/>
    <m/>
    <m/>
    <s v="Undecided"/>
    <m/>
    <m/>
    <s v="Disagree"/>
    <m/>
    <m/>
    <s v="Agree"/>
    <m/>
    <m/>
    <s v="25-34 years old"/>
    <m/>
    <m/>
    <s v="Master’s degree"/>
    <m/>
    <m/>
    <s v="EPES (Electrical Power &amp; Energy Systems)"/>
    <m/>
    <m/>
    <m/>
    <m/>
    <m/>
    <s v="Researcher"/>
    <m/>
    <m/>
    <m/>
    <m/>
    <m/>
    <n v="154"/>
  </r>
  <r>
    <n v="158"/>
    <d v="2020-04-13T15:50:38"/>
    <d v="2020-04-13T15:53:24"/>
    <s v="anonymous"/>
    <m/>
    <m/>
    <m/>
    <m/>
    <s v="Yes"/>
    <m/>
    <m/>
    <s v="No"/>
    <m/>
    <m/>
    <m/>
    <m/>
    <m/>
    <s v="Laptop;Smartphone;"/>
    <m/>
    <m/>
    <s v="No"/>
    <m/>
    <m/>
    <s v="Corporate assets"/>
    <m/>
    <m/>
    <s v="Yes, partly"/>
    <m/>
    <m/>
    <s v="Password protection;Automatic screen lock;"/>
    <m/>
    <m/>
    <s v="Using 3rd party cloud solutions (e.g. G Cloud, Microsoft 365)"/>
    <m/>
    <m/>
    <m/>
    <m/>
    <m/>
    <s v="No"/>
    <m/>
    <m/>
    <m/>
    <m/>
    <m/>
    <s v="Yes"/>
    <m/>
    <m/>
    <x v="4"/>
    <m/>
    <m/>
    <s v="None;"/>
    <m/>
    <m/>
    <m/>
    <m/>
    <m/>
    <m/>
    <m/>
    <s v="Strongly agree"/>
    <m/>
    <m/>
    <s v="Agree"/>
    <m/>
    <m/>
    <s v="Agree"/>
    <m/>
    <m/>
    <s v="Agree"/>
    <m/>
    <m/>
    <s v="Undecided"/>
    <m/>
    <m/>
    <s v="Disagree"/>
    <m/>
    <m/>
    <s v="Agree"/>
    <m/>
    <m/>
    <s v="25-34 years old"/>
    <m/>
    <m/>
    <s v="Master’s degree"/>
    <m/>
    <m/>
    <s v="EPES (Electrical Power &amp; Energy Systems)"/>
    <m/>
    <m/>
    <m/>
    <m/>
    <m/>
    <s v="Researcher"/>
    <m/>
    <m/>
    <m/>
    <m/>
    <m/>
    <n v="154"/>
  </r>
  <r>
    <n v="159"/>
    <d v="2020-04-13T16:31:49"/>
    <d v="2020-04-13T16:36:10"/>
    <s v="anonymous"/>
    <m/>
    <m/>
    <m/>
    <m/>
    <s v="No"/>
    <m/>
    <m/>
    <s v="Yes"/>
    <m/>
    <m/>
    <s v="- Use VPN access_x000a_- Lock remote devices"/>
    <m/>
    <m/>
    <s v="Laptop;Smartphone;"/>
    <m/>
    <m/>
    <s v="Yes"/>
    <m/>
    <m/>
    <s v="Corporate assets"/>
    <m/>
    <m/>
    <s v="Yes, partly"/>
    <m/>
    <m/>
    <s v="Password protection;Automatic screen lock;Antivirus software installed;Antispam software installed;"/>
    <m/>
    <m/>
    <s v="Using VPN "/>
    <m/>
    <m/>
    <m/>
    <m/>
    <m/>
    <s v="Yes"/>
    <m/>
    <m/>
    <s v="Instructions provided via email;"/>
    <m/>
    <m/>
    <s v="Yes"/>
    <m/>
    <m/>
    <x v="9"/>
    <m/>
    <m/>
    <s v="Phishing;"/>
    <m/>
    <m/>
    <m/>
    <m/>
    <m/>
    <m/>
    <m/>
    <s v="Agree"/>
    <m/>
    <m/>
    <s v="Agree"/>
    <m/>
    <m/>
    <s v="Disagree"/>
    <m/>
    <m/>
    <s v="Agree"/>
    <m/>
    <m/>
    <s v="Undecided"/>
    <m/>
    <m/>
    <s v="Disagree"/>
    <m/>
    <m/>
    <s v="Agree"/>
    <m/>
    <m/>
    <s v="45-54 years old"/>
    <m/>
    <m/>
    <s v="Trade/technical/vocational training"/>
    <m/>
    <m/>
    <s v="EPES (Electrical Power &amp; Energy Systems)"/>
    <m/>
    <m/>
    <m/>
    <m/>
    <m/>
    <s v="IT professional"/>
    <m/>
    <m/>
    <m/>
    <m/>
    <m/>
    <n v="155"/>
  </r>
  <r>
    <n v="159"/>
    <d v="2020-04-13T16:31:49"/>
    <d v="2020-04-13T16:36:10"/>
    <s v="anonymous"/>
    <m/>
    <m/>
    <m/>
    <m/>
    <s v="No"/>
    <m/>
    <m/>
    <s v="Yes"/>
    <m/>
    <m/>
    <s v="- Use VPN access_x000a_- Lock remote devices"/>
    <m/>
    <m/>
    <s v="Laptop;Smartphone;"/>
    <m/>
    <m/>
    <s v="Yes"/>
    <m/>
    <m/>
    <s v="Corporate assets"/>
    <m/>
    <m/>
    <s v="Yes, partly"/>
    <m/>
    <m/>
    <s v="Password protection;Automatic screen lock;Antivirus software installed;Antispam software installed;"/>
    <m/>
    <m/>
    <s v="Using VPN "/>
    <m/>
    <m/>
    <m/>
    <m/>
    <m/>
    <s v="Yes"/>
    <m/>
    <m/>
    <s v="Instructions provided via email;"/>
    <m/>
    <m/>
    <s v="Yes"/>
    <m/>
    <m/>
    <x v="3"/>
    <m/>
    <m/>
    <s v="Phishing;"/>
    <m/>
    <m/>
    <m/>
    <m/>
    <m/>
    <m/>
    <m/>
    <s v="Agree"/>
    <m/>
    <m/>
    <s v="Agree"/>
    <m/>
    <m/>
    <s v="Disagree"/>
    <m/>
    <m/>
    <s v="Agree"/>
    <m/>
    <m/>
    <s v="Undecided"/>
    <m/>
    <m/>
    <s v="Disagree"/>
    <m/>
    <m/>
    <s v="Agree"/>
    <m/>
    <m/>
    <s v="45-54 years old"/>
    <m/>
    <m/>
    <s v="Trade/technical/vocational training"/>
    <m/>
    <m/>
    <s v="EPES (Electrical Power &amp; Energy Systems)"/>
    <m/>
    <m/>
    <m/>
    <m/>
    <m/>
    <s v="IT professional"/>
    <m/>
    <m/>
    <m/>
    <m/>
    <m/>
    <n v="155"/>
  </r>
  <r>
    <n v="159"/>
    <d v="2020-04-13T16:31:49"/>
    <d v="2020-04-13T16:36:10"/>
    <s v="anonymous"/>
    <m/>
    <m/>
    <m/>
    <m/>
    <s v="No"/>
    <m/>
    <m/>
    <s v="Yes"/>
    <m/>
    <m/>
    <s v="- Use VPN access_x000a_- Lock remote devices"/>
    <m/>
    <m/>
    <s v="Laptop;Smartphone;"/>
    <m/>
    <m/>
    <s v="Yes"/>
    <m/>
    <m/>
    <s v="Corporate assets"/>
    <m/>
    <m/>
    <s v="Yes, partly"/>
    <m/>
    <m/>
    <s v="Password protection;Automatic screen lock;Antivirus software installed;Antispam software installed;"/>
    <m/>
    <m/>
    <s v="Using VPN "/>
    <m/>
    <m/>
    <m/>
    <m/>
    <m/>
    <s v="Yes"/>
    <m/>
    <m/>
    <s v="Instructions provided via email;"/>
    <m/>
    <m/>
    <s v="Yes"/>
    <m/>
    <m/>
    <x v="10"/>
    <m/>
    <m/>
    <s v="Phishing;"/>
    <m/>
    <m/>
    <m/>
    <m/>
    <m/>
    <m/>
    <m/>
    <s v="Agree"/>
    <m/>
    <m/>
    <s v="Agree"/>
    <m/>
    <m/>
    <s v="Disagree"/>
    <m/>
    <m/>
    <s v="Agree"/>
    <m/>
    <m/>
    <s v="Undecided"/>
    <m/>
    <m/>
    <s v="Disagree"/>
    <m/>
    <m/>
    <s v="Agree"/>
    <m/>
    <m/>
    <s v="45-54 years old"/>
    <m/>
    <m/>
    <s v="Trade/technical/vocational training"/>
    <m/>
    <m/>
    <s v="EPES (Electrical Power &amp; Energy Systems)"/>
    <m/>
    <m/>
    <m/>
    <m/>
    <m/>
    <s v="IT professional"/>
    <m/>
    <m/>
    <m/>
    <m/>
    <m/>
    <n v="155"/>
  </r>
  <r>
    <n v="159"/>
    <d v="2020-04-13T16:31:49"/>
    <d v="2020-04-13T16:36:10"/>
    <s v="anonymous"/>
    <m/>
    <m/>
    <m/>
    <m/>
    <s v="No"/>
    <m/>
    <m/>
    <s v="Yes"/>
    <m/>
    <m/>
    <s v="- Use VPN access_x000a_- Lock remote devices"/>
    <m/>
    <m/>
    <s v="Laptop;Smartphone;"/>
    <m/>
    <m/>
    <s v="Yes"/>
    <m/>
    <m/>
    <s v="Corporate assets"/>
    <m/>
    <m/>
    <s v="Yes, partly"/>
    <m/>
    <m/>
    <s v="Password protection;Automatic screen lock;Antivirus software installed;Antispam software installed;"/>
    <m/>
    <m/>
    <s v="Using VPN "/>
    <m/>
    <m/>
    <m/>
    <m/>
    <m/>
    <s v="Yes"/>
    <m/>
    <m/>
    <s v="Instructions provided via email;"/>
    <m/>
    <m/>
    <s v="Yes"/>
    <m/>
    <m/>
    <x v="4"/>
    <m/>
    <m/>
    <s v="Phishing;"/>
    <m/>
    <m/>
    <m/>
    <m/>
    <m/>
    <m/>
    <m/>
    <s v="Agree"/>
    <m/>
    <m/>
    <s v="Agree"/>
    <m/>
    <m/>
    <s v="Disagree"/>
    <m/>
    <m/>
    <s v="Agree"/>
    <m/>
    <m/>
    <s v="Undecided"/>
    <m/>
    <m/>
    <s v="Disagree"/>
    <m/>
    <m/>
    <s v="Agree"/>
    <m/>
    <m/>
    <s v="45-54 years old"/>
    <m/>
    <m/>
    <s v="Trade/technical/vocational training"/>
    <m/>
    <m/>
    <s v="EPES (Electrical Power &amp; Energy Systems)"/>
    <m/>
    <m/>
    <m/>
    <m/>
    <m/>
    <s v="IT professional"/>
    <m/>
    <m/>
    <m/>
    <m/>
    <m/>
    <n v="155"/>
  </r>
  <r>
    <n v="160"/>
    <d v="2020-04-13T16:36:37"/>
    <d v="2020-04-13T16:39:49"/>
    <s v="anonymous"/>
    <m/>
    <m/>
    <m/>
    <m/>
    <s v="No"/>
    <m/>
    <m/>
    <s v="Yes"/>
    <m/>
    <m/>
    <s v="Use VPN._x000a_Wash hands"/>
    <m/>
    <m/>
    <s v="Desktop;"/>
    <m/>
    <m/>
    <s v="Yes"/>
    <m/>
    <m/>
    <s v="Personal assets"/>
    <m/>
    <m/>
    <m/>
    <m/>
    <m/>
    <s v="Password protection;Automatic screen lock;Antivirus software installed;Antispam software installed;"/>
    <m/>
    <m/>
    <s v="Using VPN "/>
    <m/>
    <m/>
    <m/>
    <m/>
    <m/>
    <s v="Yes"/>
    <m/>
    <m/>
    <s v="Instructions provided via email;"/>
    <m/>
    <m/>
    <s v="Yes"/>
    <m/>
    <m/>
    <x v="9"/>
    <m/>
    <m/>
    <s v="Phishing;"/>
    <m/>
    <m/>
    <m/>
    <m/>
    <m/>
    <m/>
    <m/>
    <s v="Disagree"/>
    <m/>
    <m/>
    <s v="Disagree"/>
    <m/>
    <m/>
    <s v="Disagree"/>
    <m/>
    <m/>
    <s v="Strongly agree"/>
    <m/>
    <m/>
    <s v="Agree"/>
    <m/>
    <m/>
    <s v="Strongly agree"/>
    <m/>
    <m/>
    <s v="Undecided"/>
    <m/>
    <m/>
    <s v="55-64 years old"/>
    <m/>
    <m/>
    <s v="Trade/technical/vocational training"/>
    <m/>
    <m/>
    <s v="EPES (Electrical Power &amp; Energy Systems)"/>
    <m/>
    <m/>
    <m/>
    <m/>
    <m/>
    <s v="IT professional"/>
    <m/>
    <m/>
    <m/>
    <m/>
    <m/>
    <n v="156"/>
  </r>
  <r>
    <n v="160"/>
    <d v="2020-04-13T16:36:37"/>
    <d v="2020-04-13T16:39:49"/>
    <s v="anonymous"/>
    <m/>
    <m/>
    <m/>
    <m/>
    <s v="No"/>
    <m/>
    <m/>
    <s v="Yes"/>
    <m/>
    <m/>
    <s v="Use VPN._x000a_Wash hands"/>
    <m/>
    <m/>
    <s v="Desktop;"/>
    <m/>
    <m/>
    <s v="Yes"/>
    <m/>
    <m/>
    <s v="Personal assets"/>
    <m/>
    <m/>
    <m/>
    <m/>
    <m/>
    <s v="Password protection;Automatic screen lock;Antivirus software installed;Antispam software installed;"/>
    <m/>
    <m/>
    <s v="Using VPN "/>
    <m/>
    <m/>
    <m/>
    <m/>
    <m/>
    <s v="Yes"/>
    <m/>
    <m/>
    <s v="Instructions provided via email;"/>
    <m/>
    <m/>
    <s v="Yes"/>
    <m/>
    <m/>
    <x v="3"/>
    <m/>
    <m/>
    <s v="Phishing;"/>
    <m/>
    <m/>
    <m/>
    <m/>
    <m/>
    <m/>
    <m/>
    <s v="Disagree"/>
    <m/>
    <m/>
    <s v="Disagree"/>
    <m/>
    <m/>
    <s v="Disagree"/>
    <m/>
    <m/>
    <s v="Strongly agree"/>
    <m/>
    <m/>
    <s v="Agree"/>
    <m/>
    <m/>
    <s v="Strongly agree"/>
    <m/>
    <m/>
    <s v="Undecided"/>
    <m/>
    <m/>
    <s v="55-64 years old"/>
    <m/>
    <m/>
    <s v="Trade/technical/vocational training"/>
    <m/>
    <m/>
    <s v="EPES (Electrical Power &amp; Energy Systems)"/>
    <m/>
    <m/>
    <m/>
    <m/>
    <m/>
    <s v="IT professional"/>
    <m/>
    <m/>
    <m/>
    <m/>
    <m/>
    <n v="156"/>
  </r>
  <r>
    <n v="160"/>
    <d v="2020-04-13T16:36:37"/>
    <d v="2020-04-13T16:39:49"/>
    <s v="anonymous"/>
    <m/>
    <m/>
    <m/>
    <m/>
    <s v="No"/>
    <m/>
    <m/>
    <s v="Yes"/>
    <m/>
    <m/>
    <s v="Use VPN._x000a_Wash hands"/>
    <m/>
    <m/>
    <s v="Desktop;"/>
    <m/>
    <m/>
    <s v="Yes"/>
    <m/>
    <m/>
    <s v="Personal assets"/>
    <m/>
    <m/>
    <m/>
    <m/>
    <m/>
    <s v="Password protection;Automatic screen lock;Antivirus software installed;Antispam software installed;"/>
    <m/>
    <m/>
    <s v="Using VPN "/>
    <m/>
    <m/>
    <m/>
    <m/>
    <m/>
    <s v="Yes"/>
    <m/>
    <m/>
    <s v="Instructions provided via email;"/>
    <m/>
    <m/>
    <s v="Yes"/>
    <m/>
    <m/>
    <x v="10"/>
    <m/>
    <m/>
    <s v="Phishing;"/>
    <m/>
    <m/>
    <m/>
    <m/>
    <m/>
    <m/>
    <m/>
    <s v="Disagree"/>
    <m/>
    <m/>
    <s v="Disagree"/>
    <m/>
    <m/>
    <s v="Disagree"/>
    <m/>
    <m/>
    <s v="Strongly agree"/>
    <m/>
    <m/>
    <s v="Agree"/>
    <m/>
    <m/>
    <s v="Strongly agree"/>
    <m/>
    <m/>
    <s v="Undecided"/>
    <m/>
    <m/>
    <s v="55-64 years old"/>
    <m/>
    <m/>
    <s v="Trade/technical/vocational training"/>
    <m/>
    <m/>
    <s v="EPES (Electrical Power &amp; Energy Systems)"/>
    <m/>
    <m/>
    <m/>
    <m/>
    <m/>
    <s v="IT professional"/>
    <m/>
    <m/>
    <m/>
    <m/>
    <m/>
    <n v="156"/>
  </r>
  <r>
    <n v="160"/>
    <d v="2020-04-13T16:36:37"/>
    <d v="2020-04-13T16:39:49"/>
    <s v="anonymous"/>
    <m/>
    <m/>
    <m/>
    <m/>
    <s v="No"/>
    <m/>
    <m/>
    <s v="Yes"/>
    <m/>
    <m/>
    <s v="Use VPN._x000a_Wash hands"/>
    <m/>
    <m/>
    <s v="Desktop;"/>
    <m/>
    <m/>
    <s v="Yes"/>
    <m/>
    <m/>
    <s v="Personal assets"/>
    <m/>
    <m/>
    <m/>
    <m/>
    <m/>
    <s v="Password protection;Automatic screen lock;Antivirus software installed;Antispam software installed;"/>
    <m/>
    <m/>
    <s v="Using VPN "/>
    <m/>
    <m/>
    <m/>
    <m/>
    <m/>
    <s v="Yes"/>
    <m/>
    <m/>
    <s v="Instructions provided via email;"/>
    <m/>
    <m/>
    <s v="Yes"/>
    <m/>
    <m/>
    <x v="4"/>
    <m/>
    <m/>
    <s v="Phishing;"/>
    <m/>
    <m/>
    <m/>
    <m/>
    <m/>
    <m/>
    <m/>
    <s v="Disagree"/>
    <m/>
    <m/>
    <s v="Disagree"/>
    <m/>
    <m/>
    <s v="Disagree"/>
    <m/>
    <m/>
    <s v="Strongly agree"/>
    <m/>
    <m/>
    <s v="Agree"/>
    <m/>
    <m/>
    <s v="Strongly agree"/>
    <m/>
    <m/>
    <s v="Undecided"/>
    <m/>
    <m/>
    <s v="55-64 years old"/>
    <m/>
    <m/>
    <s v="Trade/technical/vocational training"/>
    <m/>
    <m/>
    <s v="EPES (Electrical Power &amp; Energy Systems)"/>
    <m/>
    <m/>
    <m/>
    <m/>
    <m/>
    <s v="IT professional"/>
    <m/>
    <m/>
    <m/>
    <m/>
    <m/>
    <n v="156"/>
  </r>
  <r>
    <n v="161"/>
    <d v="2020-04-13T16:36:00"/>
    <d v="2020-04-13T16:39:55"/>
    <s v="anonymous"/>
    <m/>
    <m/>
    <m/>
    <m/>
    <s v="Yes"/>
    <m/>
    <m/>
    <s v="Yes"/>
    <m/>
    <m/>
    <s v="1. To update the tool that we use (Zoom)_x000a_2. To use a user name and a password, instead of blank credentials_x000a_3. Disable the possibility of recordig the session"/>
    <m/>
    <m/>
    <s v="Laptop;"/>
    <m/>
    <m/>
    <s v="No"/>
    <m/>
    <m/>
    <s v="Corporate assets"/>
    <m/>
    <m/>
    <s v="No"/>
    <m/>
    <m/>
    <s v="Password protection;Automatic screen lock;Antivirus software installed;"/>
    <m/>
    <m/>
    <s v="Using VPN "/>
    <m/>
    <m/>
    <m/>
    <m/>
    <m/>
    <s v="Yes"/>
    <m/>
    <m/>
    <s v="Instructions provided via email;"/>
    <m/>
    <m/>
    <s v="Yes"/>
    <m/>
    <m/>
    <x v="3"/>
    <m/>
    <m/>
    <s v="Phishing;"/>
    <m/>
    <m/>
    <m/>
    <m/>
    <m/>
    <m/>
    <m/>
    <s v="Strongly disagree"/>
    <m/>
    <m/>
    <s v="Strongly disagree"/>
    <m/>
    <m/>
    <s v="Strongly disagree"/>
    <m/>
    <m/>
    <s v="Agree"/>
    <m/>
    <m/>
    <s v="Undecided"/>
    <m/>
    <m/>
    <s v="Agree"/>
    <m/>
    <m/>
    <s v="Undecided"/>
    <m/>
    <m/>
    <s v="45-54 years old"/>
    <m/>
    <m/>
    <s v="Doctorate degree"/>
    <m/>
    <m/>
    <s v="Education &amp; Research"/>
    <m/>
    <m/>
    <m/>
    <m/>
    <m/>
    <s v="Researcher"/>
    <m/>
    <m/>
    <m/>
    <m/>
    <m/>
    <n v="157"/>
  </r>
  <r>
    <n v="161"/>
    <d v="2020-04-13T16:36:00"/>
    <d v="2020-04-13T16:39:55"/>
    <s v="anonymous"/>
    <m/>
    <m/>
    <m/>
    <m/>
    <s v="Yes"/>
    <m/>
    <m/>
    <s v="Yes"/>
    <m/>
    <m/>
    <s v="1. To update the tool that we use (Zoom)_x000a_2. To use a user name and a password, instead of blank credentials_x000a_3. Disable the possibility of recordig the session"/>
    <m/>
    <m/>
    <s v="Laptop;"/>
    <m/>
    <m/>
    <s v="No"/>
    <m/>
    <m/>
    <s v="Corporate assets"/>
    <m/>
    <m/>
    <s v="No"/>
    <m/>
    <m/>
    <s v="Password protection;Automatic screen lock;Antivirus software installed;"/>
    <m/>
    <m/>
    <s v="Using VPN "/>
    <m/>
    <m/>
    <m/>
    <m/>
    <m/>
    <s v="Yes"/>
    <m/>
    <m/>
    <s v="Instructions provided via email;"/>
    <m/>
    <m/>
    <s v="Yes"/>
    <m/>
    <m/>
    <x v="10"/>
    <m/>
    <m/>
    <s v="Phishing;"/>
    <m/>
    <m/>
    <m/>
    <m/>
    <m/>
    <m/>
    <m/>
    <s v="Strongly disagree"/>
    <m/>
    <m/>
    <s v="Strongly disagree"/>
    <m/>
    <m/>
    <s v="Strongly disagree"/>
    <m/>
    <m/>
    <s v="Agree"/>
    <m/>
    <m/>
    <s v="Undecided"/>
    <m/>
    <m/>
    <s v="Agree"/>
    <m/>
    <m/>
    <s v="Undecided"/>
    <m/>
    <m/>
    <s v="45-54 years old"/>
    <m/>
    <m/>
    <s v="Doctorate degree"/>
    <m/>
    <m/>
    <s v="Education &amp; Research"/>
    <m/>
    <m/>
    <m/>
    <m/>
    <m/>
    <s v="Researcher"/>
    <m/>
    <m/>
    <m/>
    <m/>
    <m/>
    <n v="157"/>
  </r>
  <r>
    <n v="161"/>
    <d v="2020-04-13T16:36:00"/>
    <d v="2020-04-13T16:39:55"/>
    <s v="anonymous"/>
    <m/>
    <m/>
    <m/>
    <m/>
    <s v="Yes"/>
    <m/>
    <m/>
    <s v="Yes"/>
    <m/>
    <m/>
    <s v="1. To update the tool that we use (Zoom)_x000a_2. To use a user name and a password, instead of blank credentials_x000a_3. Disable the possibility of recordig the session"/>
    <m/>
    <m/>
    <s v="Laptop;"/>
    <m/>
    <m/>
    <s v="No"/>
    <m/>
    <m/>
    <s v="Corporate assets"/>
    <m/>
    <m/>
    <s v="No"/>
    <m/>
    <m/>
    <s v="Password protection;Automatic screen lock;Antivirus software installed;"/>
    <m/>
    <m/>
    <s v="Using VPN "/>
    <m/>
    <m/>
    <m/>
    <m/>
    <m/>
    <s v="Yes"/>
    <m/>
    <m/>
    <s v="Instructions provided via email;"/>
    <m/>
    <m/>
    <s v="Yes"/>
    <m/>
    <m/>
    <x v="4"/>
    <m/>
    <m/>
    <s v="Phishing;"/>
    <m/>
    <m/>
    <m/>
    <m/>
    <m/>
    <m/>
    <m/>
    <s v="Strongly disagree"/>
    <m/>
    <m/>
    <s v="Strongly disagree"/>
    <m/>
    <m/>
    <s v="Strongly disagree"/>
    <m/>
    <m/>
    <s v="Agree"/>
    <m/>
    <m/>
    <s v="Undecided"/>
    <m/>
    <m/>
    <s v="Agree"/>
    <m/>
    <m/>
    <s v="Undecided"/>
    <m/>
    <m/>
    <s v="45-54 years old"/>
    <m/>
    <m/>
    <s v="Doctorate degree"/>
    <m/>
    <m/>
    <s v="Education &amp; Research"/>
    <m/>
    <m/>
    <m/>
    <m/>
    <m/>
    <s v="Researcher"/>
    <m/>
    <m/>
    <m/>
    <m/>
    <m/>
    <n v="157"/>
  </r>
  <r>
    <n v="162"/>
    <d v="2020-04-13T16:40:08"/>
    <d v="2020-04-13T16:42:51"/>
    <s v="anonymous"/>
    <m/>
    <m/>
    <m/>
    <m/>
    <s v="No"/>
    <m/>
    <m/>
    <s v="Yes"/>
    <m/>
    <m/>
    <s v="use VPN"/>
    <m/>
    <m/>
    <s v="Laptop;Tablet;Smartphone;"/>
    <m/>
    <m/>
    <s v="Yes"/>
    <m/>
    <m/>
    <s v="Personal assets"/>
    <m/>
    <m/>
    <m/>
    <m/>
    <m/>
    <s v="Password protection;Automatic screen lock;"/>
    <m/>
    <m/>
    <s v="Using VPN "/>
    <m/>
    <m/>
    <m/>
    <m/>
    <m/>
    <s v="Yes"/>
    <m/>
    <m/>
    <s v="Instructions provided via email;"/>
    <m/>
    <m/>
    <s v="Yes"/>
    <m/>
    <m/>
    <x v="9"/>
    <m/>
    <m/>
    <s v="Phishing;Ransomware;Spyware/Virus infection;"/>
    <m/>
    <m/>
    <m/>
    <m/>
    <m/>
    <m/>
    <m/>
    <s v="Strongly agree"/>
    <m/>
    <m/>
    <s v="Agree"/>
    <m/>
    <m/>
    <s v="Agree"/>
    <m/>
    <m/>
    <s v="Disagree"/>
    <m/>
    <m/>
    <s v="Agree"/>
    <m/>
    <m/>
    <s v="Agree"/>
    <m/>
    <m/>
    <s v="Agree"/>
    <m/>
    <m/>
    <s v="45-54 years old"/>
    <m/>
    <m/>
    <s v="Trade/technical/vocational training"/>
    <m/>
    <m/>
    <s v="EPES (Electrical Power &amp; Energy Systems)"/>
    <m/>
    <m/>
    <m/>
    <m/>
    <m/>
    <s v="Other"/>
    <m/>
    <m/>
    <m/>
    <m/>
    <m/>
    <n v="158"/>
  </r>
  <r>
    <n v="162"/>
    <d v="2020-04-13T16:40:08"/>
    <d v="2020-04-13T16:42:51"/>
    <s v="anonymous"/>
    <m/>
    <m/>
    <m/>
    <m/>
    <s v="No"/>
    <m/>
    <m/>
    <s v="Yes"/>
    <m/>
    <m/>
    <s v="use VPN"/>
    <m/>
    <m/>
    <s v="Laptop;Tablet;Smartphone;"/>
    <m/>
    <m/>
    <s v="Yes"/>
    <m/>
    <m/>
    <s v="Personal assets"/>
    <m/>
    <m/>
    <m/>
    <m/>
    <m/>
    <s v="Password protection;Automatic screen lock;"/>
    <m/>
    <m/>
    <s v="Using VPN "/>
    <m/>
    <m/>
    <m/>
    <m/>
    <m/>
    <s v="Yes"/>
    <m/>
    <m/>
    <s v="Instructions provided via email;"/>
    <m/>
    <m/>
    <s v="Yes"/>
    <m/>
    <m/>
    <x v="3"/>
    <m/>
    <m/>
    <s v="Phishing;Ransomware;Spyware/Virus infection;"/>
    <m/>
    <m/>
    <m/>
    <m/>
    <m/>
    <m/>
    <m/>
    <s v="Strongly agree"/>
    <m/>
    <m/>
    <s v="Agree"/>
    <m/>
    <m/>
    <s v="Agree"/>
    <m/>
    <m/>
    <s v="Disagree"/>
    <m/>
    <m/>
    <s v="Agree"/>
    <m/>
    <m/>
    <s v="Agree"/>
    <m/>
    <m/>
    <s v="Agree"/>
    <m/>
    <m/>
    <s v="45-54 years old"/>
    <m/>
    <m/>
    <s v="Trade/technical/vocational training"/>
    <m/>
    <m/>
    <s v="EPES (Electrical Power &amp; Energy Systems)"/>
    <m/>
    <m/>
    <m/>
    <m/>
    <m/>
    <s v="Other"/>
    <m/>
    <m/>
    <m/>
    <m/>
    <m/>
    <n v="158"/>
  </r>
  <r>
    <n v="162"/>
    <d v="2020-04-13T16:40:08"/>
    <d v="2020-04-13T16:42:51"/>
    <s v="anonymous"/>
    <m/>
    <m/>
    <m/>
    <m/>
    <s v="No"/>
    <m/>
    <m/>
    <s v="Yes"/>
    <m/>
    <m/>
    <s v="use VPN"/>
    <m/>
    <m/>
    <s v="Laptop;Tablet;Smartphone;"/>
    <m/>
    <m/>
    <s v="Yes"/>
    <m/>
    <m/>
    <s v="Personal assets"/>
    <m/>
    <m/>
    <m/>
    <m/>
    <m/>
    <s v="Password protection;Automatic screen lock;"/>
    <m/>
    <m/>
    <s v="Using VPN "/>
    <m/>
    <m/>
    <m/>
    <m/>
    <m/>
    <s v="Yes"/>
    <m/>
    <m/>
    <s v="Instructions provided via email;"/>
    <m/>
    <m/>
    <s v="Yes"/>
    <m/>
    <m/>
    <x v="10"/>
    <m/>
    <m/>
    <s v="Phishing;Ransomware;Spyware/Virus infection;"/>
    <m/>
    <m/>
    <m/>
    <m/>
    <m/>
    <m/>
    <m/>
    <s v="Strongly agree"/>
    <m/>
    <m/>
    <s v="Agree"/>
    <m/>
    <m/>
    <s v="Agree"/>
    <m/>
    <m/>
    <s v="Disagree"/>
    <m/>
    <m/>
    <s v="Agree"/>
    <m/>
    <m/>
    <s v="Agree"/>
    <m/>
    <m/>
    <s v="Agree"/>
    <m/>
    <m/>
    <s v="45-54 years old"/>
    <m/>
    <m/>
    <s v="Trade/technical/vocational training"/>
    <m/>
    <m/>
    <s v="EPES (Electrical Power &amp; Energy Systems)"/>
    <m/>
    <m/>
    <m/>
    <m/>
    <m/>
    <s v="Other"/>
    <m/>
    <m/>
    <m/>
    <m/>
    <m/>
    <n v="158"/>
  </r>
  <r>
    <n v="162"/>
    <d v="2020-04-13T16:40:08"/>
    <d v="2020-04-13T16:42:51"/>
    <s v="anonymous"/>
    <m/>
    <m/>
    <m/>
    <m/>
    <s v="No"/>
    <m/>
    <m/>
    <s v="Yes"/>
    <m/>
    <m/>
    <s v="use VPN"/>
    <m/>
    <m/>
    <s v="Laptop;Tablet;Smartphone;"/>
    <m/>
    <m/>
    <s v="Yes"/>
    <m/>
    <m/>
    <s v="Personal assets"/>
    <m/>
    <m/>
    <m/>
    <m/>
    <m/>
    <s v="Password protection;Automatic screen lock;"/>
    <m/>
    <m/>
    <s v="Using VPN "/>
    <m/>
    <m/>
    <m/>
    <m/>
    <m/>
    <s v="Yes"/>
    <m/>
    <m/>
    <s v="Instructions provided via email;"/>
    <m/>
    <m/>
    <s v="Yes"/>
    <m/>
    <m/>
    <x v="4"/>
    <m/>
    <m/>
    <s v="Phishing;Ransomware;Spyware/Virus infection;"/>
    <m/>
    <m/>
    <m/>
    <m/>
    <m/>
    <m/>
    <m/>
    <s v="Strongly agree"/>
    <m/>
    <m/>
    <s v="Agree"/>
    <m/>
    <m/>
    <s v="Agree"/>
    <m/>
    <m/>
    <s v="Disagree"/>
    <m/>
    <m/>
    <s v="Agree"/>
    <m/>
    <m/>
    <s v="Agree"/>
    <m/>
    <m/>
    <s v="Agree"/>
    <m/>
    <m/>
    <s v="45-54 years old"/>
    <m/>
    <m/>
    <s v="Trade/technical/vocational training"/>
    <m/>
    <m/>
    <s v="EPES (Electrical Power &amp; Energy Systems)"/>
    <m/>
    <m/>
    <m/>
    <m/>
    <m/>
    <s v="Other"/>
    <m/>
    <m/>
    <m/>
    <m/>
    <m/>
    <n v="158"/>
  </r>
  <r>
    <n v="163"/>
    <d v="2020-04-13T16:43:24"/>
    <d v="2020-04-13T16:45:31"/>
    <s v="anonymous"/>
    <m/>
    <m/>
    <m/>
    <m/>
    <s v="Yes"/>
    <m/>
    <m/>
    <s v="Yes"/>
    <m/>
    <m/>
    <s v="Use VPN, lock devices, wash hands"/>
    <m/>
    <m/>
    <s v="Laptop;Smartphone;"/>
    <m/>
    <m/>
    <s v="Yes"/>
    <m/>
    <m/>
    <s v="Corporate assets"/>
    <m/>
    <m/>
    <s v="Yes, partly"/>
    <m/>
    <m/>
    <s v="Password protection;Automatic screen lock;Antivirus software installed;Antispam software installed;"/>
    <m/>
    <m/>
    <s v="Using VPN "/>
    <m/>
    <m/>
    <m/>
    <m/>
    <m/>
    <s v="Yes"/>
    <m/>
    <m/>
    <s v="Nothing of the above;"/>
    <m/>
    <m/>
    <s v="Yes"/>
    <m/>
    <m/>
    <x v="9"/>
    <m/>
    <m/>
    <s v="Phishing;Ransomware;"/>
    <m/>
    <m/>
    <m/>
    <m/>
    <m/>
    <m/>
    <m/>
    <s v="Disagree"/>
    <m/>
    <m/>
    <s v="Disagree"/>
    <m/>
    <m/>
    <s v="Disagree"/>
    <m/>
    <m/>
    <s v="Strongly agree"/>
    <m/>
    <m/>
    <s v="Agree"/>
    <m/>
    <m/>
    <s v="Strongly agree"/>
    <m/>
    <m/>
    <s v="Agree"/>
    <m/>
    <m/>
    <s v="45-54 years old"/>
    <m/>
    <m/>
    <s v="Trade/technical/vocational training"/>
    <m/>
    <m/>
    <s v="EPES (Electrical Power &amp; Energy Systems)"/>
    <m/>
    <m/>
    <m/>
    <m/>
    <m/>
    <s v="Manager"/>
    <m/>
    <m/>
    <m/>
    <m/>
    <m/>
    <n v="159"/>
  </r>
  <r>
    <n v="163"/>
    <d v="2020-04-13T16:43:24"/>
    <d v="2020-04-13T16:45:31"/>
    <s v="anonymous"/>
    <m/>
    <m/>
    <m/>
    <m/>
    <s v="Yes"/>
    <m/>
    <m/>
    <s v="Yes"/>
    <m/>
    <m/>
    <s v="Use VPN, lock devices, wash hands"/>
    <m/>
    <m/>
    <s v="Laptop;Smartphone;"/>
    <m/>
    <m/>
    <s v="Yes"/>
    <m/>
    <m/>
    <s v="Corporate assets"/>
    <m/>
    <m/>
    <s v="Yes, partly"/>
    <m/>
    <m/>
    <s v="Password protection;Automatic screen lock;Antivirus software installed;Antispam software installed;"/>
    <m/>
    <m/>
    <s v="Using VPN "/>
    <m/>
    <m/>
    <m/>
    <m/>
    <m/>
    <s v="Yes"/>
    <m/>
    <m/>
    <s v="Nothing of the above;"/>
    <m/>
    <m/>
    <s v="Yes"/>
    <m/>
    <m/>
    <x v="3"/>
    <m/>
    <m/>
    <s v="Phishing;Ransomware;"/>
    <m/>
    <m/>
    <m/>
    <m/>
    <m/>
    <m/>
    <m/>
    <s v="Disagree"/>
    <m/>
    <m/>
    <s v="Disagree"/>
    <m/>
    <m/>
    <s v="Disagree"/>
    <m/>
    <m/>
    <s v="Strongly agree"/>
    <m/>
    <m/>
    <s v="Agree"/>
    <m/>
    <m/>
    <s v="Strongly agree"/>
    <m/>
    <m/>
    <s v="Agree"/>
    <m/>
    <m/>
    <s v="45-54 years old"/>
    <m/>
    <m/>
    <s v="Trade/technical/vocational training"/>
    <m/>
    <m/>
    <s v="EPES (Electrical Power &amp; Energy Systems)"/>
    <m/>
    <m/>
    <m/>
    <m/>
    <m/>
    <s v="Manager"/>
    <m/>
    <m/>
    <m/>
    <m/>
    <m/>
    <n v="159"/>
  </r>
  <r>
    <n v="163"/>
    <d v="2020-04-13T16:43:24"/>
    <d v="2020-04-13T16:45:31"/>
    <s v="anonymous"/>
    <m/>
    <m/>
    <m/>
    <m/>
    <s v="Yes"/>
    <m/>
    <m/>
    <s v="Yes"/>
    <m/>
    <m/>
    <s v="Use VPN, lock devices, wash hands"/>
    <m/>
    <m/>
    <s v="Laptop;Smartphone;"/>
    <m/>
    <m/>
    <s v="Yes"/>
    <m/>
    <m/>
    <s v="Corporate assets"/>
    <m/>
    <m/>
    <s v="Yes, partly"/>
    <m/>
    <m/>
    <s v="Password protection;Automatic screen lock;Antivirus software installed;Antispam software installed;"/>
    <m/>
    <m/>
    <s v="Using VPN "/>
    <m/>
    <m/>
    <m/>
    <m/>
    <m/>
    <s v="Yes"/>
    <m/>
    <m/>
    <s v="Nothing of the above;"/>
    <m/>
    <m/>
    <s v="Yes"/>
    <m/>
    <m/>
    <x v="10"/>
    <m/>
    <m/>
    <s v="Phishing;Ransomware;"/>
    <m/>
    <m/>
    <m/>
    <m/>
    <m/>
    <m/>
    <m/>
    <s v="Disagree"/>
    <m/>
    <m/>
    <s v="Disagree"/>
    <m/>
    <m/>
    <s v="Disagree"/>
    <m/>
    <m/>
    <s v="Strongly agree"/>
    <m/>
    <m/>
    <s v="Agree"/>
    <m/>
    <m/>
    <s v="Strongly agree"/>
    <m/>
    <m/>
    <s v="Agree"/>
    <m/>
    <m/>
    <s v="45-54 years old"/>
    <m/>
    <m/>
    <s v="Trade/technical/vocational training"/>
    <m/>
    <m/>
    <s v="EPES (Electrical Power &amp; Energy Systems)"/>
    <m/>
    <m/>
    <m/>
    <m/>
    <m/>
    <s v="Manager"/>
    <m/>
    <m/>
    <m/>
    <m/>
    <m/>
    <n v="159"/>
  </r>
  <r>
    <n v="163"/>
    <d v="2020-04-13T16:43:24"/>
    <d v="2020-04-13T16:45:31"/>
    <s v="anonymous"/>
    <m/>
    <m/>
    <m/>
    <m/>
    <s v="Yes"/>
    <m/>
    <m/>
    <s v="Yes"/>
    <m/>
    <m/>
    <s v="Use VPN, lock devices, wash hands"/>
    <m/>
    <m/>
    <s v="Laptop;Smartphone;"/>
    <m/>
    <m/>
    <s v="Yes"/>
    <m/>
    <m/>
    <s v="Corporate assets"/>
    <m/>
    <m/>
    <s v="Yes, partly"/>
    <m/>
    <m/>
    <s v="Password protection;Automatic screen lock;Antivirus software installed;Antispam software installed;"/>
    <m/>
    <m/>
    <s v="Using VPN "/>
    <m/>
    <m/>
    <m/>
    <m/>
    <m/>
    <s v="Yes"/>
    <m/>
    <m/>
    <s v="Nothing of the above;"/>
    <m/>
    <m/>
    <s v="Yes"/>
    <m/>
    <m/>
    <x v="4"/>
    <m/>
    <m/>
    <s v="Phishing;Ransomware;"/>
    <m/>
    <m/>
    <m/>
    <m/>
    <m/>
    <m/>
    <m/>
    <s v="Disagree"/>
    <m/>
    <m/>
    <s v="Disagree"/>
    <m/>
    <m/>
    <s v="Disagree"/>
    <m/>
    <m/>
    <s v="Strongly agree"/>
    <m/>
    <m/>
    <s v="Agree"/>
    <m/>
    <m/>
    <s v="Strongly agree"/>
    <m/>
    <m/>
    <s v="Agree"/>
    <m/>
    <m/>
    <s v="45-54 years old"/>
    <m/>
    <m/>
    <s v="Trade/technical/vocational training"/>
    <m/>
    <m/>
    <s v="EPES (Electrical Power &amp; Energy Systems)"/>
    <m/>
    <m/>
    <m/>
    <m/>
    <m/>
    <s v="Manager"/>
    <m/>
    <m/>
    <m/>
    <m/>
    <m/>
    <n v="159"/>
  </r>
  <r>
    <n v="164"/>
    <d v="2020-04-13T16:45:46"/>
    <d v="2020-04-13T16:47:24"/>
    <s v="anonymous"/>
    <m/>
    <m/>
    <m/>
    <m/>
    <s v="No"/>
    <m/>
    <m/>
    <s v="Yes"/>
    <m/>
    <m/>
    <m/>
    <m/>
    <m/>
    <s v="Laptop;"/>
    <m/>
    <m/>
    <s v="Yes"/>
    <m/>
    <m/>
    <s v="Personal assets"/>
    <m/>
    <m/>
    <m/>
    <m/>
    <m/>
    <s v="Password protection;"/>
    <m/>
    <m/>
    <s v="Using VPN "/>
    <m/>
    <m/>
    <m/>
    <m/>
    <m/>
    <s v="No"/>
    <m/>
    <m/>
    <m/>
    <m/>
    <m/>
    <s v="Yes"/>
    <m/>
    <m/>
    <x v="9"/>
    <m/>
    <m/>
    <s v="None;"/>
    <m/>
    <m/>
    <m/>
    <m/>
    <m/>
    <m/>
    <m/>
    <s v="Agree"/>
    <m/>
    <m/>
    <s v="Agree"/>
    <m/>
    <m/>
    <s v="Agree"/>
    <m/>
    <m/>
    <s v="Agree"/>
    <m/>
    <m/>
    <s v="Strongly agree"/>
    <m/>
    <m/>
    <s v="Disagree"/>
    <m/>
    <m/>
    <s v="Disagree"/>
    <m/>
    <m/>
    <s v="45-54 years old"/>
    <m/>
    <m/>
    <s v="Associate degree"/>
    <m/>
    <m/>
    <s v="EPES (Electrical Power &amp; Energy Systems)"/>
    <m/>
    <m/>
    <m/>
    <m/>
    <m/>
    <s v="Other"/>
    <m/>
    <m/>
    <m/>
    <m/>
    <m/>
    <n v="160"/>
  </r>
  <r>
    <n v="164"/>
    <d v="2020-04-13T16:45:46"/>
    <d v="2020-04-13T16:47:24"/>
    <s v="anonymous"/>
    <m/>
    <m/>
    <m/>
    <m/>
    <s v="No"/>
    <m/>
    <m/>
    <s v="Yes"/>
    <m/>
    <m/>
    <m/>
    <m/>
    <m/>
    <s v="Laptop;"/>
    <m/>
    <m/>
    <s v="Yes"/>
    <m/>
    <m/>
    <s v="Personal assets"/>
    <m/>
    <m/>
    <m/>
    <m/>
    <m/>
    <s v="Password protection;"/>
    <m/>
    <m/>
    <s v="Using VPN "/>
    <m/>
    <m/>
    <m/>
    <m/>
    <m/>
    <s v="No"/>
    <m/>
    <m/>
    <m/>
    <m/>
    <m/>
    <s v="Yes"/>
    <m/>
    <m/>
    <x v="3"/>
    <m/>
    <m/>
    <s v="None;"/>
    <m/>
    <m/>
    <m/>
    <m/>
    <m/>
    <m/>
    <m/>
    <s v="Agree"/>
    <m/>
    <m/>
    <s v="Agree"/>
    <m/>
    <m/>
    <s v="Agree"/>
    <m/>
    <m/>
    <s v="Agree"/>
    <m/>
    <m/>
    <s v="Strongly agree"/>
    <m/>
    <m/>
    <s v="Disagree"/>
    <m/>
    <m/>
    <s v="Disagree"/>
    <m/>
    <m/>
    <s v="45-54 years old"/>
    <m/>
    <m/>
    <s v="Associate degree"/>
    <m/>
    <m/>
    <s v="EPES (Electrical Power &amp; Energy Systems)"/>
    <m/>
    <m/>
    <m/>
    <m/>
    <m/>
    <s v="Other"/>
    <m/>
    <m/>
    <m/>
    <m/>
    <m/>
    <n v="160"/>
  </r>
  <r>
    <n v="164"/>
    <d v="2020-04-13T16:45:46"/>
    <d v="2020-04-13T16:47:24"/>
    <s v="anonymous"/>
    <m/>
    <m/>
    <m/>
    <m/>
    <s v="No"/>
    <m/>
    <m/>
    <s v="Yes"/>
    <m/>
    <m/>
    <m/>
    <m/>
    <m/>
    <s v="Laptop;"/>
    <m/>
    <m/>
    <s v="Yes"/>
    <m/>
    <m/>
    <s v="Personal assets"/>
    <m/>
    <m/>
    <m/>
    <m/>
    <m/>
    <s v="Password protection;"/>
    <m/>
    <m/>
    <s v="Using VPN "/>
    <m/>
    <m/>
    <m/>
    <m/>
    <m/>
    <s v="No"/>
    <m/>
    <m/>
    <m/>
    <m/>
    <m/>
    <s v="Yes"/>
    <m/>
    <m/>
    <x v="10"/>
    <m/>
    <m/>
    <s v="None;"/>
    <m/>
    <m/>
    <m/>
    <m/>
    <m/>
    <m/>
    <m/>
    <s v="Agree"/>
    <m/>
    <m/>
    <s v="Agree"/>
    <m/>
    <m/>
    <s v="Agree"/>
    <m/>
    <m/>
    <s v="Agree"/>
    <m/>
    <m/>
    <s v="Strongly agree"/>
    <m/>
    <m/>
    <s v="Disagree"/>
    <m/>
    <m/>
    <s v="Disagree"/>
    <m/>
    <m/>
    <s v="45-54 years old"/>
    <m/>
    <m/>
    <s v="Associate degree"/>
    <m/>
    <m/>
    <s v="EPES (Electrical Power &amp; Energy Systems)"/>
    <m/>
    <m/>
    <m/>
    <m/>
    <m/>
    <s v="Other"/>
    <m/>
    <m/>
    <m/>
    <m/>
    <m/>
    <n v="160"/>
  </r>
  <r>
    <n v="164"/>
    <d v="2020-04-13T16:45:46"/>
    <d v="2020-04-13T16:47:24"/>
    <s v="anonymous"/>
    <m/>
    <m/>
    <m/>
    <m/>
    <s v="No"/>
    <m/>
    <m/>
    <s v="Yes"/>
    <m/>
    <m/>
    <m/>
    <m/>
    <m/>
    <s v="Laptop;"/>
    <m/>
    <m/>
    <s v="Yes"/>
    <m/>
    <m/>
    <s v="Personal assets"/>
    <m/>
    <m/>
    <m/>
    <m/>
    <m/>
    <s v="Password protection;"/>
    <m/>
    <m/>
    <s v="Using VPN "/>
    <m/>
    <m/>
    <m/>
    <m/>
    <m/>
    <s v="No"/>
    <m/>
    <m/>
    <m/>
    <m/>
    <m/>
    <s v="Yes"/>
    <m/>
    <m/>
    <x v="4"/>
    <m/>
    <m/>
    <s v="None;"/>
    <m/>
    <m/>
    <m/>
    <m/>
    <m/>
    <m/>
    <m/>
    <s v="Agree"/>
    <m/>
    <m/>
    <s v="Agree"/>
    <m/>
    <m/>
    <s v="Agree"/>
    <m/>
    <m/>
    <s v="Agree"/>
    <m/>
    <m/>
    <s v="Strongly agree"/>
    <m/>
    <m/>
    <s v="Disagree"/>
    <m/>
    <m/>
    <s v="Disagree"/>
    <m/>
    <m/>
    <s v="45-54 years old"/>
    <m/>
    <m/>
    <s v="Associate degree"/>
    <m/>
    <m/>
    <s v="EPES (Electrical Power &amp; Energy Systems)"/>
    <m/>
    <m/>
    <m/>
    <m/>
    <m/>
    <s v="Other"/>
    <m/>
    <m/>
    <m/>
    <m/>
    <m/>
    <n v="160"/>
  </r>
  <r>
    <n v="165"/>
    <d v="2020-04-13T16:49:43"/>
    <d v="2020-04-13T16:51:50"/>
    <s v="anonymous"/>
    <m/>
    <m/>
    <m/>
    <m/>
    <s v="No"/>
    <m/>
    <m/>
    <s v="Yes"/>
    <m/>
    <m/>
    <m/>
    <m/>
    <m/>
    <s v="Laptop;"/>
    <m/>
    <m/>
    <s v="No"/>
    <m/>
    <m/>
    <s v="Personal assets"/>
    <m/>
    <m/>
    <m/>
    <m/>
    <m/>
    <s v="Password protection;Antivirus software installed;"/>
    <m/>
    <m/>
    <s v="Using VPN "/>
    <m/>
    <m/>
    <m/>
    <m/>
    <m/>
    <s v="No"/>
    <m/>
    <m/>
    <m/>
    <m/>
    <m/>
    <s v="No"/>
    <m/>
    <m/>
    <x v="5"/>
    <m/>
    <m/>
    <s v="None;"/>
    <m/>
    <m/>
    <m/>
    <m/>
    <m/>
    <m/>
    <m/>
    <s v="Strongly agree"/>
    <m/>
    <m/>
    <s v="Strongly agree"/>
    <m/>
    <m/>
    <s v="Agree"/>
    <m/>
    <m/>
    <s v="Agree"/>
    <m/>
    <m/>
    <s v="Undecided"/>
    <m/>
    <m/>
    <s v="Undecided"/>
    <m/>
    <m/>
    <s v="Agree"/>
    <m/>
    <m/>
    <s v="25-34 years old"/>
    <m/>
    <m/>
    <s v="Master’s degree"/>
    <m/>
    <m/>
    <s v="EPES (Electrical Power &amp; Energy Systems)"/>
    <m/>
    <m/>
    <m/>
    <m/>
    <m/>
    <s v="Other"/>
    <m/>
    <m/>
    <m/>
    <m/>
    <m/>
    <n v="161"/>
  </r>
  <r>
    <n v="166"/>
    <d v="2020-04-13T17:44:37"/>
    <d v="2020-04-13T17:49:25"/>
    <s v="anonymous"/>
    <m/>
    <m/>
    <m/>
    <m/>
    <s v="Yes"/>
    <m/>
    <m/>
    <s v="No"/>
    <m/>
    <m/>
    <m/>
    <m/>
    <m/>
    <s v="Laptop;"/>
    <m/>
    <m/>
    <s v="No"/>
    <m/>
    <m/>
    <s v="Corporate assets"/>
    <m/>
    <m/>
    <s v="Yes, partly"/>
    <m/>
    <m/>
    <s v="Password protection;Two-factor authentication;Automatic screen lock;Hard disk encryption;Antivirus software installed;Antispam software installed;"/>
    <m/>
    <m/>
    <s v="Using 3rd party cloud solutions (e.g. G Cloud, Microsoft 365)"/>
    <m/>
    <m/>
    <m/>
    <m/>
    <m/>
    <s v="No"/>
    <m/>
    <m/>
    <m/>
    <m/>
    <m/>
    <s v="No"/>
    <m/>
    <m/>
    <x v="5"/>
    <m/>
    <m/>
    <s v="None;"/>
    <m/>
    <m/>
    <m/>
    <m/>
    <m/>
    <m/>
    <m/>
    <s v="Disagree"/>
    <m/>
    <m/>
    <s v="Disagree"/>
    <m/>
    <m/>
    <s v="Undecided"/>
    <m/>
    <m/>
    <s v="Strongly agree"/>
    <m/>
    <m/>
    <s v="Strongly agree"/>
    <m/>
    <m/>
    <s v="Strongly agree"/>
    <m/>
    <m/>
    <s v="Strongly agree"/>
    <m/>
    <m/>
    <s v="25-34 years old"/>
    <m/>
    <m/>
    <s v="Master’s degree"/>
    <m/>
    <m/>
    <s v="IT (Information Technology)"/>
    <m/>
    <m/>
    <m/>
    <m/>
    <m/>
    <s v="IT professional"/>
    <m/>
    <m/>
    <m/>
    <m/>
    <m/>
    <n v="162"/>
  </r>
  <r>
    <n v="167"/>
    <d v="2020-04-13T19:35:11"/>
    <d v="2020-04-13T19:36:49"/>
    <s v="anonymous"/>
    <m/>
    <m/>
    <m/>
    <m/>
    <s v="Yes"/>
    <m/>
    <m/>
    <s v="No"/>
    <m/>
    <m/>
    <m/>
    <m/>
    <m/>
    <s v="Desktop;Laptop;Tablet;Smartphone;"/>
    <m/>
    <m/>
    <s v="No"/>
    <m/>
    <m/>
    <s v="Corporate assets"/>
    <m/>
    <m/>
    <s v="Yes, fully"/>
    <m/>
    <m/>
    <s v="Password protection;Two-factor authentication;Automatic screen lock;Antivirus software installed;Antispam software installed;"/>
    <m/>
    <m/>
    <s v="Using VPN "/>
    <m/>
    <m/>
    <m/>
    <m/>
    <m/>
    <s v="No"/>
    <m/>
    <m/>
    <m/>
    <m/>
    <m/>
    <s v="Yes"/>
    <m/>
    <m/>
    <x v="6"/>
    <m/>
    <m/>
    <s v="None;"/>
    <m/>
    <m/>
    <m/>
    <m/>
    <m/>
    <m/>
    <m/>
    <s v="Disagree"/>
    <m/>
    <m/>
    <s v="Strongly disagree"/>
    <m/>
    <m/>
    <s v="Strongly disagree"/>
    <m/>
    <m/>
    <s v="Disagree"/>
    <m/>
    <m/>
    <s v="Undecided"/>
    <m/>
    <m/>
    <s v="Undecided"/>
    <m/>
    <m/>
    <s v="Strongly agree"/>
    <m/>
    <m/>
    <s v="45-54 years old"/>
    <m/>
    <m/>
    <s v="Master’s degree"/>
    <m/>
    <m/>
    <s v="Telecommunications"/>
    <m/>
    <m/>
    <m/>
    <m/>
    <m/>
    <s v="Other"/>
    <m/>
    <m/>
    <m/>
    <m/>
    <m/>
    <n v="163"/>
  </r>
  <r>
    <n v="167"/>
    <d v="2020-04-13T19:35:11"/>
    <d v="2020-04-13T19:36:49"/>
    <s v="anonymous"/>
    <m/>
    <m/>
    <m/>
    <m/>
    <s v="Yes"/>
    <m/>
    <m/>
    <s v="No"/>
    <m/>
    <m/>
    <m/>
    <m/>
    <m/>
    <s v="Desktop;Laptop;Tablet;Smartphone;"/>
    <m/>
    <m/>
    <s v="No"/>
    <m/>
    <m/>
    <s v="Corporate assets"/>
    <m/>
    <m/>
    <s v="Yes, fully"/>
    <m/>
    <m/>
    <s v="Password protection;Two-factor authentication;Automatic screen lock;Antivirus software installed;Antispam software installed;"/>
    <m/>
    <m/>
    <s v="Using VPN "/>
    <m/>
    <m/>
    <m/>
    <m/>
    <m/>
    <s v="No"/>
    <m/>
    <m/>
    <m/>
    <m/>
    <m/>
    <s v="Yes"/>
    <m/>
    <m/>
    <x v="7"/>
    <m/>
    <m/>
    <s v="None;"/>
    <m/>
    <m/>
    <m/>
    <m/>
    <m/>
    <m/>
    <m/>
    <s v="Disagree"/>
    <m/>
    <m/>
    <s v="Strongly disagree"/>
    <m/>
    <m/>
    <s v="Strongly disagree"/>
    <m/>
    <m/>
    <s v="Disagree"/>
    <m/>
    <m/>
    <s v="Undecided"/>
    <m/>
    <m/>
    <s v="Undecided"/>
    <m/>
    <m/>
    <s v="Strongly agree"/>
    <m/>
    <m/>
    <s v="45-54 years old"/>
    <m/>
    <m/>
    <s v="Master’s degree"/>
    <m/>
    <m/>
    <s v="Telecommunications"/>
    <m/>
    <m/>
    <m/>
    <m/>
    <m/>
    <s v="Other"/>
    <m/>
    <m/>
    <m/>
    <m/>
    <m/>
    <n v="163"/>
  </r>
  <r>
    <n v="167"/>
    <d v="2020-04-13T19:35:11"/>
    <d v="2020-04-13T19:36:49"/>
    <s v="anonymous"/>
    <m/>
    <m/>
    <m/>
    <m/>
    <s v="Yes"/>
    <m/>
    <m/>
    <s v="No"/>
    <m/>
    <m/>
    <m/>
    <m/>
    <m/>
    <s v="Desktop;Laptop;Tablet;Smartphone;"/>
    <m/>
    <m/>
    <s v="No"/>
    <m/>
    <m/>
    <s v="Corporate assets"/>
    <m/>
    <m/>
    <s v="Yes, fully"/>
    <m/>
    <m/>
    <s v="Password protection;Two-factor authentication;Automatic screen lock;Antivirus software installed;Antispam software installed;"/>
    <m/>
    <m/>
    <s v="Using VPN "/>
    <m/>
    <m/>
    <m/>
    <m/>
    <m/>
    <s v="No"/>
    <m/>
    <m/>
    <m/>
    <m/>
    <m/>
    <s v="Yes"/>
    <m/>
    <m/>
    <x v="8"/>
    <m/>
    <m/>
    <s v="None;"/>
    <m/>
    <m/>
    <m/>
    <m/>
    <m/>
    <m/>
    <m/>
    <s v="Disagree"/>
    <m/>
    <m/>
    <s v="Strongly disagree"/>
    <m/>
    <m/>
    <s v="Strongly disagree"/>
    <m/>
    <m/>
    <s v="Disagree"/>
    <m/>
    <m/>
    <s v="Undecided"/>
    <m/>
    <m/>
    <s v="Undecided"/>
    <m/>
    <m/>
    <s v="Strongly agree"/>
    <m/>
    <m/>
    <s v="45-54 years old"/>
    <m/>
    <m/>
    <s v="Master’s degree"/>
    <m/>
    <m/>
    <s v="Telecommunications"/>
    <m/>
    <m/>
    <m/>
    <m/>
    <m/>
    <s v="Other"/>
    <m/>
    <m/>
    <m/>
    <m/>
    <m/>
    <n v="163"/>
  </r>
  <r>
    <n v="167"/>
    <d v="2020-04-13T19:35:11"/>
    <d v="2020-04-13T19:36:49"/>
    <s v="anonymous"/>
    <m/>
    <m/>
    <m/>
    <m/>
    <s v="Yes"/>
    <m/>
    <m/>
    <s v="No"/>
    <m/>
    <m/>
    <m/>
    <m/>
    <m/>
    <s v="Desktop;Laptop;Tablet;Smartphone;"/>
    <m/>
    <m/>
    <s v="No"/>
    <m/>
    <m/>
    <s v="Corporate assets"/>
    <m/>
    <m/>
    <s v="Yes, fully"/>
    <m/>
    <m/>
    <s v="Password protection;Two-factor authentication;Automatic screen lock;Antivirus software installed;Antispam software installed;"/>
    <m/>
    <m/>
    <s v="Using VPN "/>
    <m/>
    <m/>
    <m/>
    <m/>
    <m/>
    <s v="No"/>
    <m/>
    <m/>
    <m/>
    <m/>
    <m/>
    <s v="Yes"/>
    <m/>
    <m/>
    <x v="9"/>
    <m/>
    <m/>
    <s v="None;"/>
    <m/>
    <m/>
    <m/>
    <m/>
    <m/>
    <m/>
    <m/>
    <s v="Disagree"/>
    <m/>
    <m/>
    <s v="Strongly disagree"/>
    <m/>
    <m/>
    <s v="Strongly disagree"/>
    <m/>
    <m/>
    <s v="Disagree"/>
    <m/>
    <m/>
    <s v="Undecided"/>
    <m/>
    <m/>
    <s v="Undecided"/>
    <m/>
    <m/>
    <s v="Strongly agree"/>
    <m/>
    <m/>
    <s v="45-54 years old"/>
    <m/>
    <m/>
    <s v="Master’s degree"/>
    <m/>
    <m/>
    <s v="Telecommunications"/>
    <m/>
    <m/>
    <m/>
    <m/>
    <m/>
    <s v="Other"/>
    <m/>
    <m/>
    <m/>
    <m/>
    <m/>
    <n v="163"/>
  </r>
  <r>
    <n v="167"/>
    <d v="2020-04-13T19:35:11"/>
    <d v="2020-04-13T19:36:49"/>
    <s v="anonymous"/>
    <m/>
    <m/>
    <m/>
    <m/>
    <s v="Yes"/>
    <m/>
    <m/>
    <s v="No"/>
    <m/>
    <m/>
    <m/>
    <m/>
    <m/>
    <s v="Desktop;Laptop;Tablet;Smartphone;"/>
    <m/>
    <m/>
    <s v="No"/>
    <m/>
    <m/>
    <s v="Corporate assets"/>
    <m/>
    <m/>
    <s v="Yes, fully"/>
    <m/>
    <m/>
    <s v="Password protection;Two-factor authentication;Automatic screen lock;Antivirus software installed;Antispam software installed;"/>
    <m/>
    <m/>
    <s v="Using VPN "/>
    <m/>
    <m/>
    <m/>
    <m/>
    <m/>
    <s v="No"/>
    <m/>
    <m/>
    <m/>
    <m/>
    <m/>
    <s v="Yes"/>
    <m/>
    <m/>
    <x v="3"/>
    <m/>
    <m/>
    <s v="None;"/>
    <m/>
    <m/>
    <m/>
    <m/>
    <m/>
    <m/>
    <m/>
    <s v="Disagree"/>
    <m/>
    <m/>
    <s v="Strongly disagree"/>
    <m/>
    <m/>
    <s v="Strongly disagree"/>
    <m/>
    <m/>
    <s v="Disagree"/>
    <m/>
    <m/>
    <s v="Undecided"/>
    <m/>
    <m/>
    <s v="Undecided"/>
    <m/>
    <m/>
    <s v="Strongly agree"/>
    <m/>
    <m/>
    <s v="45-54 years old"/>
    <m/>
    <m/>
    <s v="Master’s degree"/>
    <m/>
    <m/>
    <s v="Telecommunications"/>
    <m/>
    <m/>
    <m/>
    <m/>
    <m/>
    <s v="Other"/>
    <m/>
    <m/>
    <m/>
    <m/>
    <m/>
    <n v="163"/>
  </r>
  <r>
    <n v="167"/>
    <d v="2020-04-13T19:35:11"/>
    <d v="2020-04-13T19:36:49"/>
    <s v="anonymous"/>
    <m/>
    <m/>
    <m/>
    <m/>
    <s v="Yes"/>
    <m/>
    <m/>
    <s v="No"/>
    <m/>
    <m/>
    <m/>
    <m/>
    <m/>
    <s v="Desktop;Laptop;Tablet;Smartphone;"/>
    <m/>
    <m/>
    <s v="No"/>
    <m/>
    <m/>
    <s v="Corporate assets"/>
    <m/>
    <m/>
    <s v="Yes, fully"/>
    <m/>
    <m/>
    <s v="Password protection;Two-factor authentication;Automatic screen lock;Antivirus software installed;Antispam software installed;"/>
    <m/>
    <m/>
    <s v="Using VPN "/>
    <m/>
    <m/>
    <m/>
    <m/>
    <m/>
    <s v="No"/>
    <m/>
    <m/>
    <m/>
    <m/>
    <m/>
    <s v="Yes"/>
    <m/>
    <m/>
    <x v="10"/>
    <m/>
    <m/>
    <s v="None;"/>
    <m/>
    <m/>
    <m/>
    <m/>
    <m/>
    <m/>
    <m/>
    <s v="Disagree"/>
    <m/>
    <m/>
    <s v="Strongly disagree"/>
    <m/>
    <m/>
    <s v="Strongly disagree"/>
    <m/>
    <m/>
    <s v="Disagree"/>
    <m/>
    <m/>
    <s v="Undecided"/>
    <m/>
    <m/>
    <s v="Undecided"/>
    <m/>
    <m/>
    <s v="Strongly agree"/>
    <m/>
    <m/>
    <s v="45-54 years old"/>
    <m/>
    <m/>
    <s v="Master’s degree"/>
    <m/>
    <m/>
    <s v="Telecommunications"/>
    <m/>
    <m/>
    <m/>
    <m/>
    <m/>
    <s v="Other"/>
    <m/>
    <m/>
    <m/>
    <m/>
    <m/>
    <n v="163"/>
  </r>
  <r>
    <n v="167"/>
    <d v="2020-04-13T19:35:11"/>
    <d v="2020-04-13T19:36:49"/>
    <s v="anonymous"/>
    <m/>
    <m/>
    <m/>
    <m/>
    <s v="Yes"/>
    <m/>
    <m/>
    <s v="No"/>
    <m/>
    <m/>
    <m/>
    <m/>
    <m/>
    <s v="Desktop;Laptop;Tablet;Smartphone;"/>
    <m/>
    <m/>
    <s v="No"/>
    <m/>
    <m/>
    <s v="Corporate assets"/>
    <m/>
    <m/>
    <s v="Yes, fully"/>
    <m/>
    <m/>
    <s v="Password protection;Two-factor authentication;Automatic screen lock;Antivirus software installed;Antispam software installed;"/>
    <m/>
    <m/>
    <s v="Using VPN "/>
    <m/>
    <m/>
    <m/>
    <m/>
    <m/>
    <s v="No"/>
    <m/>
    <m/>
    <m/>
    <m/>
    <m/>
    <s v="Yes"/>
    <m/>
    <m/>
    <x v="4"/>
    <m/>
    <m/>
    <s v="None;"/>
    <m/>
    <m/>
    <m/>
    <m/>
    <m/>
    <m/>
    <m/>
    <s v="Disagree"/>
    <m/>
    <m/>
    <s v="Strongly disagree"/>
    <m/>
    <m/>
    <s v="Strongly disagree"/>
    <m/>
    <m/>
    <s v="Disagree"/>
    <m/>
    <m/>
    <s v="Undecided"/>
    <m/>
    <m/>
    <s v="Undecided"/>
    <m/>
    <m/>
    <s v="Strongly agree"/>
    <m/>
    <m/>
    <s v="45-54 years old"/>
    <m/>
    <m/>
    <s v="Master’s degree"/>
    <m/>
    <m/>
    <s v="Telecommunications"/>
    <m/>
    <m/>
    <m/>
    <m/>
    <m/>
    <s v="Other"/>
    <m/>
    <m/>
    <m/>
    <m/>
    <m/>
    <n v="163"/>
  </r>
  <r>
    <n v="168"/>
    <d v="2020-04-13T20:00:49"/>
    <d v="2020-04-13T20:06:39"/>
    <s v="anonymous"/>
    <m/>
    <m/>
    <m/>
    <m/>
    <s v="Yes"/>
    <m/>
    <m/>
    <s v="No"/>
    <m/>
    <m/>
    <m/>
    <m/>
    <m/>
    <s v="Laptop;"/>
    <m/>
    <m/>
    <s v="No"/>
    <m/>
    <m/>
    <s v="Corporate assets"/>
    <m/>
    <m/>
    <s v="Yes, fully"/>
    <m/>
    <m/>
    <s v="Password protection;Automatic screen lock;"/>
    <m/>
    <m/>
    <s v="Using 3rd party cloud solutions (e.g. G Cloud, Microsoft 365)"/>
    <m/>
    <m/>
    <m/>
    <m/>
    <m/>
    <s v="No"/>
    <m/>
    <m/>
    <m/>
    <m/>
    <m/>
    <s v="Yes"/>
    <m/>
    <m/>
    <x v="7"/>
    <m/>
    <m/>
    <s v="None;"/>
    <m/>
    <m/>
    <m/>
    <m/>
    <m/>
    <m/>
    <m/>
    <s v="Disagree"/>
    <m/>
    <m/>
    <s v="Undecided"/>
    <m/>
    <m/>
    <s v="Disagree"/>
    <m/>
    <m/>
    <s v="Strongly agree"/>
    <m/>
    <m/>
    <s v="Agree"/>
    <m/>
    <m/>
    <s v="Strongly agree"/>
    <m/>
    <m/>
    <s v="Agree"/>
    <m/>
    <m/>
    <s v="35-44 years old"/>
    <m/>
    <m/>
    <s v="Master’s degree"/>
    <m/>
    <m/>
    <s v="IT (Information Technology)"/>
    <m/>
    <m/>
    <m/>
    <m/>
    <m/>
    <s v="Manager"/>
    <m/>
    <m/>
    <m/>
    <m/>
    <m/>
    <n v="164"/>
  </r>
  <r>
    <n v="168"/>
    <d v="2020-04-13T20:00:49"/>
    <d v="2020-04-13T20:06:39"/>
    <s v="anonymous"/>
    <m/>
    <m/>
    <m/>
    <m/>
    <s v="Yes"/>
    <m/>
    <m/>
    <s v="No"/>
    <m/>
    <m/>
    <m/>
    <m/>
    <m/>
    <s v="Laptop;"/>
    <m/>
    <m/>
    <s v="No"/>
    <m/>
    <m/>
    <s v="Corporate assets"/>
    <m/>
    <m/>
    <s v="Yes, fully"/>
    <m/>
    <m/>
    <s v="Password protection;Automatic screen lock;"/>
    <m/>
    <m/>
    <s v="Using 3rd party cloud solutions (e.g. G Cloud, Microsoft 365)"/>
    <m/>
    <m/>
    <m/>
    <m/>
    <m/>
    <s v="No"/>
    <m/>
    <m/>
    <m/>
    <m/>
    <m/>
    <s v="Yes"/>
    <m/>
    <m/>
    <x v="8"/>
    <m/>
    <m/>
    <s v="None;"/>
    <m/>
    <m/>
    <m/>
    <m/>
    <m/>
    <m/>
    <m/>
    <s v="Disagree"/>
    <m/>
    <m/>
    <s v="Undecided"/>
    <m/>
    <m/>
    <s v="Disagree"/>
    <m/>
    <m/>
    <s v="Strongly agree"/>
    <m/>
    <m/>
    <s v="Agree"/>
    <m/>
    <m/>
    <s v="Strongly agree"/>
    <m/>
    <m/>
    <s v="Agree"/>
    <m/>
    <m/>
    <s v="35-44 years old"/>
    <m/>
    <m/>
    <s v="Master’s degree"/>
    <m/>
    <m/>
    <s v="IT (Information Technology)"/>
    <m/>
    <m/>
    <m/>
    <m/>
    <m/>
    <s v="Manager"/>
    <m/>
    <m/>
    <m/>
    <m/>
    <m/>
    <n v="164"/>
  </r>
  <r>
    <n v="168"/>
    <d v="2020-04-13T20:00:49"/>
    <d v="2020-04-13T20:06:39"/>
    <s v="anonymous"/>
    <m/>
    <m/>
    <m/>
    <m/>
    <s v="Yes"/>
    <m/>
    <m/>
    <s v="No"/>
    <m/>
    <m/>
    <m/>
    <m/>
    <m/>
    <s v="Laptop;"/>
    <m/>
    <m/>
    <s v="No"/>
    <m/>
    <m/>
    <s v="Corporate assets"/>
    <m/>
    <m/>
    <s v="Yes, fully"/>
    <m/>
    <m/>
    <s v="Password protection;Automatic screen lock;"/>
    <m/>
    <m/>
    <s v="Using 3rd party cloud solutions (e.g. G Cloud, Microsoft 365)"/>
    <m/>
    <m/>
    <m/>
    <m/>
    <m/>
    <s v="No"/>
    <m/>
    <m/>
    <m/>
    <m/>
    <m/>
    <s v="Yes"/>
    <m/>
    <m/>
    <x v="9"/>
    <m/>
    <m/>
    <s v="None;"/>
    <m/>
    <m/>
    <m/>
    <m/>
    <m/>
    <m/>
    <m/>
    <s v="Disagree"/>
    <m/>
    <m/>
    <s v="Undecided"/>
    <m/>
    <m/>
    <s v="Disagree"/>
    <m/>
    <m/>
    <s v="Strongly agree"/>
    <m/>
    <m/>
    <s v="Agree"/>
    <m/>
    <m/>
    <s v="Strongly agree"/>
    <m/>
    <m/>
    <s v="Agree"/>
    <m/>
    <m/>
    <s v="35-44 years old"/>
    <m/>
    <m/>
    <s v="Master’s degree"/>
    <m/>
    <m/>
    <s v="IT (Information Technology)"/>
    <m/>
    <m/>
    <m/>
    <m/>
    <m/>
    <s v="Manager"/>
    <m/>
    <m/>
    <m/>
    <m/>
    <m/>
    <n v="164"/>
  </r>
  <r>
    <n v="168"/>
    <d v="2020-04-13T20:00:49"/>
    <d v="2020-04-13T20:06:39"/>
    <s v="anonymous"/>
    <m/>
    <m/>
    <m/>
    <m/>
    <s v="Yes"/>
    <m/>
    <m/>
    <s v="No"/>
    <m/>
    <m/>
    <m/>
    <m/>
    <m/>
    <s v="Laptop;"/>
    <m/>
    <m/>
    <s v="No"/>
    <m/>
    <m/>
    <s v="Corporate assets"/>
    <m/>
    <m/>
    <s v="Yes, fully"/>
    <m/>
    <m/>
    <s v="Password protection;Automatic screen lock;"/>
    <m/>
    <m/>
    <s v="Using 3rd party cloud solutions (e.g. G Cloud, Microsoft 365)"/>
    <m/>
    <m/>
    <m/>
    <m/>
    <m/>
    <s v="No"/>
    <m/>
    <m/>
    <m/>
    <m/>
    <m/>
    <s v="Yes"/>
    <m/>
    <m/>
    <x v="3"/>
    <m/>
    <m/>
    <s v="None;"/>
    <m/>
    <m/>
    <m/>
    <m/>
    <m/>
    <m/>
    <m/>
    <s v="Disagree"/>
    <m/>
    <m/>
    <s v="Undecided"/>
    <m/>
    <m/>
    <s v="Disagree"/>
    <m/>
    <m/>
    <s v="Strongly agree"/>
    <m/>
    <m/>
    <s v="Agree"/>
    <m/>
    <m/>
    <s v="Strongly agree"/>
    <m/>
    <m/>
    <s v="Agree"/>
    <m/>
    <m/>
    <s v="35-44 years old"/>
    <m/>
    <m/>
    <s v="Master’s degree"/>
    <m/>
    <m/>
    <s v="IT (Information Technology)"/>
    <m/>
    <m/>
    <m/>
    <m/>
    <m/>
    <s v="Manager"/>
    <m/>
    <m/>
    <m/>
    <m/>
    <m/>
    <n v="164"/>
  </r>
  <r>
    <n v="168"/>
    <d v="2020-04-13T20:00:49"/>
    <d v="2020-04-13T20:06:39"/>
    <s v="anonymous"/>
    <m/>
    <m/>
    <m/>
    <m/>
    <s v="Yes"/>
    <m/>
    <m/>
    <s v="No"/>
    <m/>
    <m/>
    <m/>
    <m/>
    <m/>
    <s v="Laptop;"/>
    <m/>
    <m/>
    <s v="No"/>
    <m/>
    <m/>
    <s v="Corporate assets"/>
    <m/>
    <m/>
    <s v="Yes, fully"/>
    <m/>
    <m/>
    <s v="Password protection;Automatic screen lock;"/>
    <m/>
    <m/>
    <s v="Using 3rd party cloud solutions (e.g. G Cloud, Microsoft 365)"/>
    <m/>
    <m/>
    <m/>
    <m/>
    <m/>
    <s v="No"/>
    <m/>
    <m/>
    <m/>
    <m/>
    <m/>
    <s v="Yes"/>
    <m/>
    <m/>
    <x v="10"/>
    <m/>
    <m/>
    <s v="None;"/>
    <m/>
    <m/>
    <m/>
    <m/>
    <m/>
    <m/>
    <m/>
    <s v="Disagree"/>
    <m/>
    <m/>
    <s v="Undecided"/>
    <m/>
    <m/>
    <s v="Disagree"/>
    <m/>
    <m/>
    <s v="Strongly agree"/>
    <m/>
    <m/>
    <s v="Agree"/>
    <m/>
    <m/>
    <s v="Strongly agree"/>
    <m/>
    <m/>
    <s v="Agree"/>
    <m/>
    <m/>
    <s v="35-44 years old"/>
    <m/>
    <m/>
    <s v="Master’s degree"/>
    <m/>
    <m/>
    <s v="IT (Information Technology)"/>
    <m/>
    <m/>
    <m/>
    <m/>
    <m/>
    <s v="Manager"/>
    <m/>
    <m/>
    <m/>
    <m/>
    <m/>
    <n v="164"/>
  </r>
  <r>
    <n v="168"/>
    <d v="2020-04-13T20:00:49"/>
    <d v="2020-04-13T20:06:39"/>
    <s v="anonymous"/>
    <m/>
    <m/>
    <m/>
    <m/>
    <s v="Yes"/>
    <m/>
    <m/>
    <s v="No"/>
    <m/>
    <m/>
    <m/>
    <m/>
    <m/>
    <s v="Laptop;"/>
    <m/>
    <m/>
    <s v="No"/>
    <m/>
    <m/>
    <s v="Corporate assets"/>
    <m/>
    <m/>
    <s v="Yes, fully"/>
    <m/>
    <m/>
    <s v="Password protection;Automatic screen lock;"/>
    <m/>
    <m/>
    <s v="Using 3rd party cloud solutions (e.g. G Cloud, Microsoft 365)"/>
    <m/>
    <m/>
    <m/>
    <m/>
    <m/>
    <s v="No"/>
    <m/>
    <m/>
    <m/>
    <m/>
    <m/>
    <s v="Yes"/>
    <m/>
    <m/>
    <x v="4"/>
    <m/>
    <m/>
    <s v="None;"/>
    <m/>
    <m/>
    <m/>
    <m/>
    <m/>
    <m/>
    <m/>
    <s v="Disagree"/>
    <m/>
    <m/>
    <s v="Undecided"/>
    <m/>
    <m/>
    <s v="Disagree"/>
    <m/>
    <m/>
    <s v="Strongly agree"/>
    <m/>
    <m/>
    <s v="Agree"/>
    <m/>
    <m/>
    <s v="Strongly agree"/>
    <m/>
    <m/>
    <s v="Agree"/>
    <m/>
    <m/>
    <s v="35-44 years old"/>
    <m/>
    <m/>
    <s v="Master’s degree"/>
    <m/>
    <m/>
    <s v="IT (Information Technology)"/>
    <m/>
    <m/>
    <m/>
    <m/>
    <m/>
    <s v="Manager"/>
    <m/>
    <m/>
    <m/>
    <m/>
    <m/>
    <n v="164"/>
  </r>
  <r>
    <n v="169"/>
    <d v="2020-04-14T00:52:14"/>
    <d v="2020-04-14T00:55:09"/>
    <s v="anonymous"/>
    <m/>
    <m/>
    <m/>
    <m/>
    <s v="Yes"/>
    <m/>
    <m/>
    <s v="No"/>
    <m/>
    <m/>
    <m/>
    <m/>
    <m/>
    <s v="Laptop;Smartphone;"/>
    <m/>
    <m/>
    <s v="No"/>
    <m/>
    <m/>
    <s v="Personal assets"/>
    <m/>
    <m/>
    <m/>
    <m/>
    <m/>
    <s v="Password protection;Two-factor authentication;Automatic screen lock;Antivirus software installed;Antispam software installed;"/>
    <m/>
    <m/>
    <s v="No Access"/>
    <m/>
    <m/>
    <m/>
    <m/>
    <m/>
    <s v="Yes"/>
    <m/>
    <m/>
    <s v="Instructions provided via email;"/>
    <m/>
    <m/>
    <s v="No"/>
    <m/>
    <m/>
    <x v="5"/>
    <m/>
    <m/>
    <s v="None;"/>
    <m/>
    <m/>
    <m/>
    <m/>
    <m/>
    <m/>
    <m/>
    <s v="Undecided"/>
    <m/>
    <m/>
    <s v="Undecided"/>
    <m/>
    <m/>
    <s v="Undecided"/>
    <m/>
    <m/>
    <s v="Agree"/>
    <m/>
    <m/>
    <s v="Agree"/>
    <m/>
    <m/>
    <s v="Strongly agree"/>
    <m/>
    <m/>
    <s v="Strongly agree"/>
    <m/>
    <m/>
    <s v="45-54 years old"/>
    <m/>
    <m/>
    <s v="Doctorate degree"/>
    <m/>
    <m/>
    <s v="Education &amp; Research"/>
    <m/>
    <m/>
    <m/>
    <m/>
    <m/>
    <s v="Researcher"/>
    <m/>
    <m/>
    <m/>
    <m/>
    <m/>
    <n v="165"/>
  </r>
  <r>
    <n v="170"/>
    <d v="2020-04-14T08:40:09"/>
    <d v="2020-04-14T08:46:18"/>
    <s v="anonymous"/>
    <m/>
    <m/>
    <m/>
    <m/>
    <s v="No"/>
    <m/>
    <m/>
    <s v="No"/>
    <m/>
    <m/>
    <m/>
    <m/>
    <m/>
    <s v="Laptop;"/>
    <m/>
    <m/>
    <s v="No"/>
    <m/>
    <m/>
    <s v="Corporate assets"/>
    <m/>
    <m/>
    <s v="Yes, partly"/>
    <m/>
    <m/>
    <s v="Password protection;Antivirus software installed;"/>
    <m/>
    <m/>
    <s v="Using VPN "/>
    <m/>
    <m/>
    <m/>
    <m/>
    <m/>
    <s v="No"/>
    <m/>
    <m/>
    <m/>
    <m/>
    <m/>
    <s v="Yes"/>
    <m/>
    <m/>
    <x v="6"/>
    <m/>
    <m/>
    <s v="None;"/>
    <m/>
    <m/>
    <m/>
    <m/>
    <m/>
    <m/>
    <m/>
    <s v="Undecided"/>
    <m/>
    <m/>
    <s v="Disagree"/>
    <m/>
    <m/>
    <s v="Strongly disagree"/>
    <m/>
    <m/>
    <s v="Agree"/>
    <m/>
    <m/>
    <s v="Agree"/>
    <m/>
    <m/>
    <s v="Undecided"/>
    <m/>
    <m/>
    <s v="Agree"/>
    <m/>
    <m/>
    <s v="35-44 years old"/>
    <m/>
    <m/>
    <s v="High school graduate, diploma or the equivalent"/>
    <m/>
    <m/>
    <s v="Education &amp; Research"/>
    <m/>
    <m/>
    <m/>
    <m/>
    <m/>
    <s v="Researcher"/>
    <m/>
    <m/>
    <m/>
    <m/>
    <m/>
    <n v="166"/>
  </r>
  <r>
    <n v="170"/>
    <d v="2020-04-14T08:40:09"/>
    <d v="2020-04-14T08:46:18"/>
    <s v="anonymous"/>
    <m/>
    <m/>
    <m/>
    <m/>
    <s v="No"/>
    <m/>
    <m/>
    <s v="No"/>
    <m/>
    <m/>
    <m/>
    <m/>
    <m/>
    <s v="Laptop;"/>
    <m/>
    <m/>
    <s v="No"/>
    <m/>
    <m/>
    <s v="Corporate assets"/>
    <m/>
    <m/>
    <s v="Yes, partly"/>
    <m/>
    <m/>
    <s v="Password protection;Antivirus software installed;"/>
    <m/>
    <m/>
    <s v="Using VPN "/>
    <m/>
    <m/>
    <m/>
    <m/>
    <m/>
    <s v="No"/>
    <m/>
    <m/>
    <m/>
    <m/>
    <m/>
    <s v="Yes"/>
    <m/>
    <m/>
    <x v="3"/>
    <m/>
    <m/>
    <s v="None;"/>
    <m/>
    <m/>
    <m/>
    <m/>
    <m/>
    <m/>
    <m/>
    <s v="Undecided"/>
    <m/>
    <m/>
    <s v="Disagree"/>
    <m/>
    <m/>
    <s v="Strongly disagree"/>
    <m/>
    <m/>
    <s v="Agree"/>
    <m/>
    <m/>
    <s v="Agree"/>
    <m/>
    <m/>
    <s v="Undecided"/>
    <m/>
    <m/>
    <s v="Agree"/>
    <m/>
    <m/>
    <s v="35-44 years old"/>
    <m/>
    <m/>
    <s v="High school graduate, diploma or the equivalent"/>
    <m/>
    <m/>
    <s v="Education &amp; Research"/>
    <m/>
    <m/>
    <m/>
    <m/>
    <m/>
    <s v="Researcher"/>
    <m/>
    <m/>
    <m/>
    <m/>
    <m/>
    <n v="166"/>
  </r>
  <r>
    <n v="170"/>
    <d v="2020-04-14T08:40:09"/>
    <d v="2020-04-14T08:46:18"/>
    <s v="anonymous"/>
    <m/>
    <m/>
    <m/>
    <m/>
    <s v="No"/>
    <m/>
    <m/>
    <s v="No"/>
    <m/>
    <m/>
    <m/>
    <m/>
    <m/>
    <s v="Laptop;"/>
    <m/>
    <m/>
    <s v="No"/>
    <m/>
    <m/>
    <s v="Corporate assets"/>
    <m/>
    <m/>
    <s v="Yes, partly"/>
    <m/>
    <m/>
    <s v="Password protection;Antivirus software installed;"/>
    <m/>
    <m/>
    <s v="Using VPN "/>
    <m/>
    <m/>
    <m/>
    <m/>
    <m/>
    <s v="No"/>
    <m/>
    <m/>
    <m/>
    <m/>
    <m/>
    <s v="Yes"/>
    <m/>
    <m/>
    <x v="10"/>
    <m/>
    <m/>
    <s v="None;"/>
    <m/>
    <m/>
    <m/>
    <m/>
    <m/>
    <m/>
    <m/>
    <s v="Undecided"/>
    <m/>
    <m/>
    <s v="Disagree"/>
    <m/>
    <m/>
    <s v="Strongly disagree"/>
    <m/>
    <m/>
    <s v="Agree"/>
    <m/>
    <m/>
    <s v="Agree"/>
    <m/>
    <m/>
    <s v="Undecided"/>
    <m/>
    <m/>
    <s v="Agree"/>
    <m/>
    <m/>
    <s v="35-44 years old"/>
    <m/>
    <m/>
    <s v="High school graduate, diploma or the equivalent"/>
    <m/>
    <m/>
    <s v="Education &amp; Research"/>
    <m/>
    <m/>
    <m/>
    <m/>
    <m/>
    <s v="Researcher"/>
    <m/>
    <m/>
    <m/>
    <m/>
    <m/>
    <n v="166"/>
  </r>
  <r>
    <n v="170"/>
    <d v="2020-04-14T08:40:09"/>
    <d v="2020-04-14T08:46:18"/>
    <s v="anonymous"/>
    <m/>
    <m/>
    <m/>
    <m/>
    <s v="No"/>
    <m/>
    <m/>
    <s v="No"/>
    <m/>
    <m/>
    <m/>
    <m/>
    <m/>
    <s v="Laptop;"/>
    <m/>
    <m/>
    <s v="No"/>
    <m/>
    <m/>
    <s v="Corporate assets"/>
    <m/>
    <m/>
    <s v="Yes, partly"/>
    <m/>
    <m/>
    <s v="Password protection;Antivirus software installed;"/>
    <m/>
    <m/>
    <s v="Using VPN "/>
    <m/>
    <m/>
    <m/>
    <m/>
    <m/>
    <s v="No"/>
    <m/>
    <m/>
    <m/>
    <m/>
    <m/>
    <s v="Yes"/>
    <m/>
    <m/>
    <x v="4"/>
    <m/>
    <m/>
    <s v="None;"/>
    <m/>
    <m/>
    <m/>
    <m/>
    <m/>
    <m/>
    <m/>
    <s v="Undecided"/>
    <m/>
    <m/>
    <s v="Disagree"/>
    <m/>
    <m/>
    <s v="Strongly disagree"/>
    <m/>
    <m/>
    <s v="Agree"/>
    <m/>
    <m/>
    <s v="Agree"/>
    <m/>
    <m/>
    <s v="Undecided"/>
    <m/>
    <m/>
    <s v="Agree"/>
    <m/>
    <m/>
    <s v="35-44 years old"/>
    <m/>
    <m/>
    <s v="High school graduate, diploma or the equivalent"/>
    <m/>
    <m/>
    <s v="Education &amp; Research"/>
    <m/>
    <m/>
    <m/>
    <m/>
    <m/>
    <s v="Researcher"/>
    <m/>
    <m/>
    <m/>
    <m/>
    <m/>
    <n v="166"/>
  </r>
  <r>
    <n v="171"/>
    <d v="2020-04-14T08:52:58"/>
    <d v="2020-04-14T08:56:13"/>
    <s v="anonymous"/>
    <m/>
    <m/>
    <m/>
    <m/>
    <s v="Yes"/>
    <m/>
    <m/>
    <s v="No"/>
    <m/>
    <m/>
    <m/>
    <m/>
    <m/>
    <s v="Laptop;Smartphone;"/>
    <m/>
    <m/>
    <s v="Yes"/>
    <m/>
    <m/>
    <s v="Corporate assets"/>
    <m/>
    <m/>
    <s v="Yes, partly"/>
    <m/>
    <m/>
    <s v="Password protection;Automatic screen lock;Antivirus software installed;Antispam software installed;"/>
    <m/>
    <m/>
    <s v="Using VPN "/>
    <m/>
    <m/>
    <m/>
    <m/>
    <m/>
    <s v="No"/>
    <m/>
    <m/>
    <m/>
    <m/>
    <m/>
    <s v="Yes"/>
    <m/>
    <m/>
    <x v="3"/>
    <m/>
    <m/>
    <s v="None;"/>
    <m/>
    <m/>
    <m/>
    <m/>
    <m/>
    <m/>
    <m/>
    <s v="Undecided"/>
    <m/>
    <m/>
    <s v="Strongly agree"/>
    <m/>
    <m/>
    <s v="Agree"/>
    <m/>
    <m/>
    <s v="Strongly agree"/>
    <m/>
    <m/>
    <s v="Agree"/>
    <m/>
    <m/>
    <s v="Agree"/>
    <m/>
    <m/>
    <s v="Strongly agree"/>
    <m/>
    <m/>
    <s v="25-34 years old"/>
    <m/>
    <m/>
    <s v="Master’s degree"/>
    <m/>
    <m/>
    <s v="IT (Information Technology)"/>
    <m/>
    <m/>
    <m/>
    <m/>
    <m/>
    <s v="Security professional"/>
    <m/>
    <m/>
    <m/>
    <m/>
    <m/>
    <n v="167"/>
  </r>
  <r>
    <n v="171"/>
    <d v="2020-04-14T08:52:58"/>
    <d v="2020-04-14T08:56:13"/>
    <s v="anonymous"/>
    <m/>
    <m/>
    <m/>
    <m/>
    <s v="Yes"/>
    <m/>
    <m/>
    <s v="No"/>
    <m/>
    <m/>
    <m/>
    <m/>
    <m/>
    <s v="Laptop;Smartphone;"/>
    <m/>
    <m/>
    <s v="Yes"/>
    <m/>
    <m/>
    <s v="Corporate assets"/>
    <m/>
    <m/>
    <s v="Yes, partly"/>
    <m/>
    <m/>
    <s v="Password protection;Automatic screen lock;Antivirus software installed;Antispam software installed;"/>
    <m/>
    <m/>
    <s v="Using VPN "/>
    <m/>
    <m/>
    <m/>
    <m/>
    <m/>
    <s v="No"/>
    <m/>
    <m/>
    <m/>
    <m/>
    <m/>
    <s v="Yes"/>
    <m/>
    <m/>
    <x v="10"/>
    <m/>
    <m/>
    <s v="None;"/>
    <m/>
    <m/>
    <m/>
    <m/>
    <m/>
    <m/>
    <m/>
    <s v="Undecided"/>
    <m/>
    <m/>
    <s v="Strongly agree"/>
    <m/>
    <m/>
    <s v="Agree"/>
    <m/>
    <m/>
    <s v="Strongly agree"/>
    <m/>
    <m/>
    <s v="Agree"/>
    <m/>
    <m/>
    <s v="Agree"/>
    <m/>
    <m/>
    <s v="Strongly agree"/>
    <m/>
    <m/>
    <s v="25-34 years old"/>
    <m/>
    <m/>
    <s v="Master’s degree"/>
    <m/>
    <m/>
    <s v="IT (Information Technology)"/>
    <m/>
    <m/>
    <m/>
    <m/>
    <m/>
    <s v="Security professional"/>
    <m/>
    <m/>
    <m/>
    <m/>
    <m/>
    <n v="167"/>
  </r>
  <r>
    <n v="171"/>
    <d v="2020-04-14T08:52:58"/>
    <d v="2020-04-14T08:56:13"/>
    <s v="anonymous"/>
    <m/>
    <m/>
    <m/>
    <m/>
    <s v="Yes"/>
    <m/>
    <m/>
    <s v="No"/>
    <m/>
    <m/>
    <m/>
    <m/>
    <m/>
    <s v="Laptop;Smartphone;"/>
    <m/>
    <m/>
    <s v="Yes"/>
    <m/>
    <m/>
    <s v="Corporate assets"/>
    <m/>
    <m/>
    <s v="Yes, partly"/>
    <m/>
    <m/>
    <s v="Password protection;Automatic screen lock;Antivirus software installed;Antispam software installed;"/>
    <m/>
    <m/>
    <s v="Using VPN "/>
    <m/>
    <m/>
    <m/>
    <m/>
    <m/>
    <s v="No"/>
    <m/>
    <m/>
    <m/>
    <m/>
    <m/>
    <s v="Yes"/>
    <m/>
    <m/>
    <x v="4"/>
    <m/>
    <m/>
    <s v="None;"/>
    <m/>
    <m/>
    <m/>
    <m/>
    <m/>
    <m/>
    <m/>
    <s v="Undecided"/>
    <m/>
    <m/>
    <s v="Strongly agree"/>
    <m/>
    <m/>
    <s v="Agree"/>
    <m/>
    <m/>
    <s v="Strongly agree"/>
    <m/>
    <m/>
    <s v="Agree"/>
    <m/>
    <m/>
    <s v="Agree"/>
    <m/>
    <m/>
    <s v="Strongly agree"/>
    <m/>
    <m/>
    <s v="25-34 years old"/>
    <m/>
    <m/>
    <s v="Master’s degree"/>
    <m/>
    <m/>
    <s v="IT (Information Technology)"/>
    <m/>
    <m/>
    <m/>
    <m/>
    <m/>
    <s v="Security professional"/>
    <m/>
    <m/>
    <m/>
    <m/>
    <m/>
    <n v="167"/>
  </r>
  <r>
    <n v="172"/>
    <d v="2020-04-14T09:14:04"/>
    <d v="2020-04-14T09:17:36"/>
    <s v="anonymous"/>
    <m/>
    <m/>
    <m/>
    <m/>
    <s v="No"/>
    <m/>
    <m/>
    <s v="Yes"/>
    <m/>
    <m/>
    <m/>
    <m/>
    <m/>
    <s v="Laptop;"/>
    <m/>
    <m/>
    <s v="Yes"/>
    <m/>
    <m/>
    <s v="Personal assets"/>
    <m/>
    <m/>
    <m/>
    <m/>
    <m/>
    <s v="Password protection;"/>
    <m/>
    <m/>
    <s v="Using VPN "/>
    <m/>
    <m/>
    <m/>
    <m/>
    <m/>
    <s v="No"/>
    <m/>
    <m/>
    <m/>
    <m/>
    <m/>
    <s v="Yes"/>
    <m/>
    <m/>
    <x v="3"/>
    <m/>
    <m/>
    <s v="None;"/>
    <m/>
    <m/>
    <m/>
    <m/>
    <m/>
    <m/>
    <m/>
    <s v="Strongly agree"/>
    <m/>
    <m/>
    <s v="Strongly agree"/>
    <m/>
    <m/>
    <s v="Agree"/>
    <m/>
    <m/>
    <s v="Strongly agree"/>
    <m/>
    <m/>
    <s v="Strongly agree"/>
    <m/>
    <m/>
    <s v="Agree"/>
    <m/>
    <m/>
    <s v="Agree"/>
    <m/>
    <m/>
    <s v="45-54 years old"/>
    <m/>
    <m/>
    <s v="Doctorate degree"/>
    <m/>
    <m/>
    <s v="IT (Information Technology)"/>
    <m/>
    <m/>
    <m/>
    <m/>
    <m/>
    <s v="IT professional"/>
    <m/>
    <m/>
    <m/>
    <m/>
    <m/>
    <n v="168"/>
  </r>
  <r>
    <n v="172"/>
    <d v="2020-04-14T09:14:04"/>
    <d v="2020-04-14T09:17:36"/>
    <s v="anonymous"/>
    <m/>
    <m/>
    <m/>
    <m/>
    <s v="No"/>
    <m/>
    <m/>
    <s v="Yes"/>
    <m/>
    <m/>
    <m/>
    <m/>
    <m/>
    <s v="Laptop;"/>
    <m/>
    <m/>
    <s v="Yes"/>
    <m/>
    <m/>
    <s v="Personal assets"/>
    <m/>
    <m/>
    <m/>
    <m/>
    <m/>
    <s v="Password protection;"/>
    <m/>
    <m/>
    <s v="Using VPN "/>
    <m/>
    <m/>
    <m/>
    <m/>
    <m/>
    <s v="No"/>
    <m/>
    <m/>
    <m/>
    <m/>
    <m/>
    <s v="Yes"/>
    <m/>
    <m/>
    <x v="10"/>
    <m/>
    <m/>
    <s v="None;"/>
    <m/>
    <m/>
    <m/>
    <m/>
    <m/>
    <m/>
    <m/>
    <s v="Strongly agree"/>
    <m/>
    <m/>
    <s v="Strongly agree"/>
    <m/>
    <m/>
    <s v="Agree"/>
    <m/>
    <m/>
    <s v="Strongly agree"/>
    <m/>
    <m/>
    <s v="Strongly agree"/>
    <m/>
    <m/>
    <s v="Agree"/>
    <m/>
    <m/>
    <s v="Agree"/>
    <m/>
    <m/>
    <s v="45-54 years old"/>
    <m/>
    <m/>
    <s v="Doctorate degree"/>
    <m/>
    <m/>
    <s v="IT (Information Technology)"/>
    <m/>
    <m/>
    <m/>
    <m/>
    <m/>
    <s v="IT professional"/>
    <m/>
    <m/>
    <m/>
    <m/>
    <m/>
    <n v="168"/>
  </r>
  <r>
    <n v="172"/>
    <d v="2020-04-14T09:14:04"/>
    <d v="2020-04-14T09:17:36"/>
    <s v="anonymous"/>
    <m/>
    <m/>
    <m/>
    <m/>
    <s v="No"/>
    <m/>
    <m/>
    <s v="Yes"/>
    <m/>
    <m/>
    <m/>
    <m/>
    <m/>
    <s v="Laptop;"/>
    <m/>
    <m/>
    <s v="Yes"/>
    <m/>
    <m/>
    <s v="Personal assets"/>
    <m/>
    <m/>
    <m/>
    <m/>
    <m/>
    <s v="Password protection;"/>
    <m/>
    <m/>
    <s v="Using VPN "/>
    <m/>
    <m/>
    <m/>
    <m/>
    <m/>
    <s v="No"/>
    <m/>
    <m/>
    <m/>
    <m/>
    <m/>
    <s v="Yes"/>
    <m/>
    <m/>
    <x v="4"/>
    <m/>
    <m/>
    <s v="None;"/>
    <m/>
    <m/>
    <m/>
    <m/>
    <m/>
    <m/>
    <m/>
    <s v="Strongly agree"/>
    <m/>
    <m/>
    <s v="Strongly agree"/>
    <m/>
    <m/>
    <s v="Agree"/>
    <m/>
    <m/>
    <s v="Strongly agree"/>
    <m/>
    <m/>
    <s v="Strongly agree"/>
    <m/>
    <m/>
    <s v="Agree"/>
    <m/>
    <m/>
    <s v="Agree"/>
    <m/>
    <m/>
    <s v="45-54 years old"/>
    <m/>
    <m/>
    <s v="Doctorate degree"/>
    <m/>
    <m/>
    <s v="IT (Information Technology)"/>
    <m/>
    <m/>
    <m/>
    <m/>
    <m/>
    <s v="IT professional"/>
    <m/>
    <m/>
    <m/>
    <m/>
    <m/>
    <n v="168"/>
  </r>
  <r>
    <n v="173"/>
    <d v="2020-04-14T09:33:59"/>
    <d v="2020-04-14T10:29:20"/>
    <s v="anonymous"/>
    <m/>
    <m/>
    <m/>
    <m/>
    <s v="Yes"/>
    <m/>
    <m/>
    <s v="No"/>
    <m/>
    <m/>
    <m/>
    <m/>
    <m/>
    <s v="Laptop;"/>
    <m/>
    <m/>
    <s v="No"/>
    <m/>
    <m/>
    <s v="Corporate assets"/>
    <m/>
    <m/>
    <s v="Yes, fully"/>
    <m/>
    <m/>
    <s v="Password protection;Two-factor authentication;Automatic screen lock;Hard disk encryption;Antivirus software installed;"/>
    <m/>
    <m/>
    <s v="Other"/>
    <m/>
    <m/>
    <s v="Production and R&amp;D environments - connected by VPN. Other systems connected directly through websites (CRM, e-mail, etc...)"/>
    <m/>
    <m/>
    <s v="No"/>
    <m/>
    <m/>
    <m/>
    <m/>
    <m/>
    <s v="No"/>
    <m/>
    <m/>
    <x v="5"/>
    <m/>
    <m/>
    <s v="None;"/>
    <m/>
    <m/>
    <m/>
    <m/>
    <m/>
    <m/>
    <m/>
    <s v="Agree"/>
    <m/>
    <m/>
    <s v="Undecided"/>
    <m/>
    <m/>
    <s v="Disagree"/>
    <m/>
    <m/>
    <s v="Strongly agree"/>
    <m/>
    <m/>
    <s v="Agree"/>
    <m/>
    <m/>
    <s v="Strongly agree"/>
    <m/>
    <m/>
    <s v="Agree"/>
    <m/>
    <m/>
    <s v="35-44 years old"/>
    <m/>
    <m/>
    <s v="Bachelor’s degree"/>
    <m/>
    <m/>
    <s v="Other"/>
    <m/>
    <m/>
    <s v="OT Solutions"/>
    <m/>
    <m/>
    <s v="Manager"/>
    <m/>
    <m/>
    <m/>
    <m/>
    <m/>
    <n v="169"/>
  </r>
  <r>
    <n v="174"/>
    <d v="2020-04-14T11:05:36"/>
    <d v="2020-04-14T11:10:36"/>
    <s v="anonymous"/>
    <m/>
    <m/>
    <m/>
    <m/>
    <s v="No"/>
    <m/>
    <m/>
    <s v="Yes"/>
    <m/>
    <m/>
    <s v="Use IREN VPN and receive update on critical secuirty issue via mail and/or intranet (pishing and Others)"/>
    <m/>
    <m/>
    <s v="Laptop;Tablet;Smartphone;"/>
    <m/>
    <m/>
    <s v="No"/>
    <m/>
    <m/>
    <s v="Corporate assets"/>
    <m/>
    <m/>
    <s v="Yes, fully"/>
    <m/>
    <m/>
    <s v="Password protection;Automatic screen lock;Antivirus software installed;Antispam software installed;"/>
    <m/>
    <m/>
    <s v="Using VPN "/>
    <m/>
    <m/>
    <m/>
    <m/>
    <m/>
    <s v="No"/>
    <m/>
    <m/>
    <m/>
    <m/>
    <m/>
    <s v="Yes"/>
    <m/>
    <m/>
    <x v="6"/>
    <m/>
    <m/>
    <s v="Phishing;"/>
    <m/>
    <m/>
    <m/>
    <m/>
    <m/>
    <m/>
    <m/>
    <s v="Disagree"/>
    <m/>
    <m/>
    <s v="Undecided"/>
    <m/>
    <m/>
    <s v="Disagree"/>
    <m/>
    <m/>
    <s v="Agree"/>
    <m/>
    <m/>
    <s v="Agree"/>
    <m/>
    <m/>
    <s v="Agree"/>
    <m/>
    <m/>
    <s v="Agree"/>
    <m/>
    <m/>
    <s v="35-44 years old"/>
    <m/>
    <m/>
    <s v="Master’s degree"/>
    <m/>
    <m/>
    <s v="EPES (Electrical Power &amp; Energy Systems)"/>
    <m/>
    <m/>
    <m/>
    <m/>
    <m/>
    <s v="Other"/>
    <m/>
    <m/>
    <m/>
    <m/>
    <m/>
    <n v="170"/>
  </r>
  <r>
    <n v="174"/>
    <d v="2020-04-14T11:05:36"/>
    <d v="2020-04-14T11:10:36"/>
    <s v="anonymous"/>
    <m/>
    <m/>
    <m/>
    <m/>
    <s v="No"/>
    <m/>
    <m/>
    <s v="Yes"/>
    <m/>
    <m/>
    <s v="Use IREN VPN and receive update on critical secuirty issue via mail and/or intranet (pishing and Others)"/>
    <m/>
    <m/>
    <s v="Laptop;Tablet;Smartphone;"/>
    <m/>
    <m/>
    <s v="No"/>
    <m/>
    <m/>
    <s v="Corporate assets"/>
    <m/>
    <m/>
    <s v="Yes, fully"/>
    <m/>
    <m/>
    <s v="Password protection;Automatic screen lock;Antivirus software installed;Antispam software installed;"/>
    <m/>
    <m/>
    <s v="Using VPN "/>
    <m/>
    <m/>
    <m/>
    <m/>
    <m/>
    <s v="No"/>
    <m/>
    <m/>
    <m/>
    <m/>
    <m/>
    <s v="Yes"/>
    <m/>
    <m/>
    <x v="3"/>
    <m/>
    <m/>
    <s v="Phishing;"/>
    <m/>
    <m/>
    <m/>
    <m/>
    <m/>
    <m/>
    <m/>
    <s v="Disagree"/>
    <m/>
    <m/>
    <s v="Undecided"/>
    <m/>
    <m/>
    <s v="Disagree"/>
    <m/>
    <m/>
    <s v="Agree"/>
    <m/>
    <m/>
    <s v="Agree"/>
    <m/>
    <m/>
    <s v="Agree"/>
    <m/>
    <m/>
    <s v="Agree"/>
    <m/>
    <m/>
    <s v="35-44 years old"/>
    <m/>
    <m/>
    <s v="Master’s degree"/>
    <m/>
    <m/>
    <s v="EPES (Electrical Power &amp; Energy Systems)"/>
    <m/>
    <m/>
    <m/>
    <m/>
    <m/>
    <s v="Other"/>
    <m/>
    <m/>
    <m/>
    <m/>
    <m/>
    <n v="170"/>
  </r>
  <r>
    <n v="174"/>
    <d v="2020-04-14T11:05:36"/>
    <d v="2020-04-14T11:10:36"/>
    <s v="anonymous"/>
    <m/>
    <m/>
    <m/>
    <m/>
    <s v="No"/>
    <m/>
    <m/>
    <s v="Yes"/>
    <m/>
    <m/>
    <s v="Use IREN VPN and receive update on critical secuirty issue via mail and/or intranet (pishing and Others)"/>
    <m/>
    <m/>
    <s v="Laptop;Tablet;Smartphone;"/>
    <m/>
    <m/>
    <s v="No"/>
    <m/>
    <m/>
    <s v="Corporate assets"/>
    <m/>
    <m/>
    <s v="Yes, fully"/>
    <m/>
    <m/>
    <s v="Password protection;Automatic screen lock;Antivirus software installed;Antispam software installed;"/>
    <m/>
    <m/>
    <s v="Using VPN "/>
    <m/>
    <m/>
    <m/>
    <m/>
    <m/>
    <s v="No"/>
    <m/>
    <m/>
    <m/>
    <m/>
    <m/>
    <s v="Yes"/>
    <m/>
    <m/>
    <x v="10"/>
    <m/>
    <m/>
    <s v="Phishing;"/>
    <m/>
    <m/>
    <m/>
    <m/>
    <m/>
    <m/>
    <m/>
    <s v="Disagree"/>
    <m/>
    <m/>
    <s v="Undecided"/>
    <m/>
    <m/>
    <s v="Disagree"/>
    <m/>
    <m/>
    <s v="Agree"/>
    <m/>
    <m/>
    <s v="Agree"/>
    <m/>
    <m/>
    <s v="Agree"/>
    <m/>
    <m/>
    <s v="Agree"/>
    <m/>
    <m/>
    <s v="35-44 years old"/>
    <m/>
    <m/>
    <s v="Master’s degree"/>
    <m/>
    <m/>
    <s v="EPES (Electrical Power &amp; Energy Systems)"/>
    <m/>
    <m/>
    <m/>
    <m/>
    <m/>
    <s v="Other"/>
    <m/>
    <m/>
    <m/>
    <m/>
    <m/>
    <n v="170"/>
  </r>
  <r>
    <n v="174"/>
    <d v="2020-04-14T11:05:36"/>
    <d v="2020-04-14T11:10:36"/>
    <s v="anonymous"/>
    <m/>
    <m/>
    <m/>
    <m/>
    <s v="No"/>
    <m/>
    <m/>
    <s v="Yes"/>
    <m/>
    <m/>
    <s v="Use IREN VPN and receive update on critical secuirty issue via mail and/or intranet (pishing and Others)"/>
    <m/>
    <m/>
    <s v="Laptop;Tablet;Smartphone;"/>
    <m/>
    <m/>
    <s v="No"/>
    <m/>
    <m/>
    <s v="Corporate assets"/>
    <m/>
    <m/>
    <s v="Yes, fully"/>
    <m/>
    <m/>
    <s v="Password protection;Automatic screen lock;Antivirus software installed;Antispam software installed;"/>
    <m/>
    <m/>
    <s v="Using VPN "/>
    <m/>
    <m/>
    <m/>
    <m/>
    <m/>
    <s v="No"/>
    <m/>
    <m/>
    <m/>
    <m/>
    <m/>
    <s v="Yes"/>
    <m/>
    <m/>
    <x v="4"/>
    <m/>
    <m/>
    <s v="Phishing;"/>
    <m/>
    <m/>
    <m/>
    <m/>
    <m/>
    <m/>
    <m/>
    <s v="Disagree"/>
    <m/>
    <m/>
    <s v="Undecided"/>
    <m/>
    <m/>
    <s v="Disagree"/>
    <m/>
    <m/>
    <s v="Agree"/>
    <m/>
    <m/>
    <s v="Agree"/>
    <m/>
    <m/>
    <s v="Agree"/>
    <m/>
    <m/>
    <s v="Agree"/>
    <m/>
    <m/>
    <s v="35-44 years old"/>
    <m/>
    <m/>
    <s v="Master’s degree"/>
    <m/>
    <m/>
    <s v="EPES (Electrical Power &amp; Energy Systems)"/>
    <m/>
    <m/>
    <m/>
    <m/>
    <m/>
    <s v="Other"/>
    <m/>
    <m/>
    <m/>
    <m/>
    <m/>
    <n v="170"/>
  </r>
  <r>
    <n v="175"/>
    <d v="2020-04-14T11:20:13"/>
    <d v="2020-04-14T11:31:11"/>
    <s v="anonymous"/>
    <m/>
    <m/>
    <m/>
    <m/>
    <s v="Yes"/>
    <m/>
    <m/>
    <s v="No"/>
    <m/>
    <m/>
    <m/>
    <m/>
    <m/>
    <s v="Laptop;"/>
    <m/>
    <m/>
    <s v="No"/>
    <m/>
    <m/>
    <s v="Corporate assets"/>
    <m/>
    <m/>
    <s v="Yes, partly"/>
    <m/>
    <m/>
    <s v="Password protection;Automatic screen lock;Antivirus software installed;Antispam software installed;"/>
    <m/>
    <m/>
    <s v="Using VPN "/>
    <m/>
    <m/>
    <m/>
    <m/>
    <m/>
    <s v="No"/>
    <m/>
    <m/>
    <m/>
    <m/>
    <m/>
    <s v="Yes"/>
    <m/>
    <m/>
    <x v="6"/>
    <m/>
    <m/>
    <s v="Phishing;"/>
    <m/>
    <m/>
    <m/>
    <m/>
    <m/>
    <m/>
    <m/>
    <s v="Strongly agree"/>
    <m/>
    <m/>
    <s v="Strongly agree"/>
    <m/>
    <m/>
    <s v="Agree"/>
    <m/>
    <m/>
    <s v="Undecided"/>
    <m/>
    <m/>
    <s v="Undecided"/>
    <m/>
    <m/>
    <s v="Agree"/>
    <m/>
    <m/>
    <s v="Strongly agree"/>
    <m/>
    <m/>
    <s v="25-34 years old"/>
    <m/>
    <m/>
    <s v="Master’s degree"/>
    <m/>
    <m/>
    <s v="Education &amp; Research"/>
    <m/>
    <m/>
    <m/>
    <m/>
    <m/>
    <s v="Manager"/>
    <m/>
    <m/>
    <m/>
    <m/>
    <m/>
    <n v="171"/>
  </r>
  <r>
    <n v="175"/>
    <d v="2020-04-14T11:20:13"/>
    <d v="2020-04-14T11:31:11"/>
    <s v="anonymous"/>
    <m/>
    <m/>
    <m/>
    <m/>
    <s v="Yes"/>
    <m/>
    <m/>
    <s v="No"/>
    <m/>
    <m/>
    <m/>
    <m/>
    <m/>
    <s v="Laptop;"/>
    <m/>
    <m/>
    <s v="No"/>
    <m/>
    <m/>
    <s v="Corporate assets"/>
    <m/>
    <m/>
    <s v="Yes, partly"/>
    <m/>
    <m/>
    <s v="Password protection;Automatic screen lock;Antivirus software installed;Antispam software installed;"/>
    <m/>
    <m/>
    <s v="Using VPN "/>
    <m/>
    <m/>
    <m/>
    <m/>
    <m/>
    <s v="No"/>
    <m/>
    <m/>
    <m/>
    <m/>
    <m/>
    <s v="Yes"/>
    <m/>
    <m/>
    <x v="7"/>
    <m/>
    <m/>
    <s v="Phishing;"/>
    <m/>
    <m/>
    <m/>
    <m/>
    <m/>
    <m/>
    <m/>
    <s v="Strongly agree"/>
    <m/>
    <m/>
    <s v="Strongly agree"/>
    <m/>
    <m/>
    <s v="Agree"/>
    <m/>
    <m/>
    <s v="Undecided"/>
    <m/>
    <m/>
    <s v="Undecided"/>
    <m/>
    <m/>
    <s v="Agree"/>
    <m/>
    <m/>
    <s v="Strongly agree"/>
    <m/>
    <m/>
    <s v="25-34 years old"/>
    <m/>
    <m/>
    <s v="Master’s degree"/>
    <m/>
    <m/>
    <s v="Education &amp; Research"/>
    <m/>
    <m/>
    <m/>
    <m/>
    <m/>
    <s v="Manager"/>
    <m/>
    <m/>
    <m/>
    <m/>
    <m/>
    <n v="171"/>
  </r>
  <r>
    <n v="175"/>
    <d v="2020-04-14T11:20:13"/>
    <d v="2020-04-14T11:31:11"/>
    <s v="anonymous"/>
    <m/>
    <m/>
    <m/>
    <m/>
    <s v="Yes"/>
    <m/>
    <m/>
    <s v="No"/>
    <m/>
    <m/>
    <m/>
    <m/>
    <m/>
    <s v="Laptop;"/>
    <m/>
    <m/>
    <s v="No"/>
    <m/>
    <m/>
    <s v="Corporate assets"/>
    <m/>
    <m/>
    <s v="Yes, partly"/>
    <m/>
    <m/>
    <s v="Password protection;Automatic screen lock;Antivirus software installed;Antispam software installed;"/>
    <m/>
    <m/>
    <s v="Using VPN "/>
    <m/>
    <m/>
    <m/>
    <m/>
    <m/>
    <s v="No"/>
    <m/>
    <m/>
    <m/>
    <m/>
    <m/>
    <s v="Yes"/>
    <m/>
    <m/>
    <x v="9"/>
    <m/>
    <m/>
    <s v="Phishing;"/>
    <m/>
    <m/>
    <m/>
    <m/>
    <m/>
    <m/>
    <m/>
    <s v="Strongly agree"/>
    <m/>
    <m/>
    <s v="Strongly agree"/>
    <m/>
    <m/>
    <s v="Agree"/>
    <m/>
    <m/>
    <s v="Undecided"/>
    <m/>
    <m/>
    <s v="Undecided"/>
    <m/>
    <m/>
    <s v="Agree"/>
    <m/>
    <m/>
    <s v="Strongly agree"/>
    <m/>
    <m/>
    <s v="25-34 years old"/>
    <m/>
    <m/>
    <s v="Master’s degree"/>
    <m/>
    <m/>
    <s v="Education &amp; Research"/>
    <m/>
    <m/>
    <m/>
    <m/>
    <m/>
    <s v="Manager"/>
    <m/>
    <m/>
    <m/>
    <m/>
    <m/>
    <n v="171"/>
  </r>
  <r>
    <n v="175"/>
    <d v="2020-04-14T11:20:13"/>
    <d v="2020-04-14T11:31:11"/>
    <s v="anonymous"/>
    <m/>
    <m/>
    <m/>
    <m/>
    <s v="Yes"/>
    <m/>
    <m/>
    <s v="No"/>
    <m/>
    <m/>
    <m/>
    <m/>
    <m/>
    <s v="Laptop;"/>
    <m/>
    <m/>
    <s v="No"/>
    <m/>
    <m/>
    <s v="Corporate assets"/>
    <m/>
    <m/>
    <s v="Yes, partly"/>
    <m/>
    <m/>
    <s v="Password protection;Automatic screen lock;Antivirus software installed;Antispam software installed;"/>
    <m/>
    <m/>
    <s v="Using VPN "/>
    <m/>
    <m/>
    <m/>
    <m/>
    <m/>
    <s v="No"/>
    <m/>
    <m/>
    <m/>
    <m/>
    <m/>
    <s v="Yes"/>
    <m/>
    <m/>
    <x v="3"/>
    <m/>
    <m/>
    <s v="Phishing;"/>
    <m/>
    <m/>
    <m/>
    <m/>
    <m/>
    <m/>
    <m/>
    <s v="Strongly agree"/>
    <m/>
    <m/>
    <s v="Strongly agree"/>
    <m/>
    <m/>
    <s v="Agree"/>
    <m/>
    <m/>
    <s v="Undecided"/>
    <m/>
    <m/>
    <s v="Undecided"/>
    <m/>
    <m/>
    <s v="Agree"/>
    <m/>
    <m/>
    <s v="Strongly agree"/>
    <m/>
    <m/>
    <s v="25-34 years old"/>
    <m/>
    <m/>
    <s v="Master’s degree"/>
    <m/>
    <m/>
    <s v="Education &amp; Research"/>
    <m/>
    <m/>
    <m/>
    <m/>
    <m/>
    <s v="Manager"/>
    <m/>
    <m/>
    <m/>
    <m/>
    <m/>
    <n v="171"/>
  </r>
  <r>
    <n v="175"/>
    <d v="2020-04-14T11:20:13"/>
    <d v="2020-04-14T11:31:11"/>
    <s v="anonymous"/>
    <m/>
    <m/>
    <m/>
    <m/>
    <s v="Yes"/>
    <m/>
    <m/>
    <s v="No"/>
    <m/>
    <m/>
    <m/>
    <m/>
    <m/>
    <s v="Laptop;"/>
    <m/>
    <m/>
    <s v="No"/>
    <m/>
    <m/>
    <s v="Corporate assets"/>
    <m/>
    <m/>
    <s v="Yes, partly"/>
    <m/>
    <m/>
    <s v="Password protection;Automatic screen lock;Antivirus software installed;Antispam software installed;"/>
    <m/>
    <m/>
    <s v="Using VPN "/>
    <m/>
    <m/>
    <m/>
    <m/>
    <m/>
    <s v="No"/>
    <m/>
    <m/>
    <m/>
    <m/>
    <m/>
    <s v="Yes"/>
    <m/>
    <m/>
    <x v="10"/>
    <m/>
    <m/>
    <s v="Phishing;"/>
    <m/>
    <m/>
    <m/>
    <m/>
    <m/>
    <m/>
    <m/>
    <s v="Strongly agree"/>
    <m/>
    <m/>
    <s v="Strongly agree"/>
    <m/>
    <m/>
    <s v="Agree"/>
    <m/>
    <m/>
    <s v="Undecided"/>
    <m/>
    <m/>
    <s v="Undecided"/>
    <m/>
    <m/>
    <s v="Agree"/>
    <m/>
    <m/>
    <s v="Strongly agree"/>
    <m/>
    <m/>
    <s v="25-34 years old"/>
    <m/>
    <m/>
    <s v="Master’s degree"/>
    <m/>
    <m/>
    <s v="Education &amp; Research"/>
    <m/>
    <m/>
    <m/>
    <m/>
    <m/>
    <s v="Manager"/>
    <m/>
    <m/>
    <m/>
    <m/>
    <m/>
    <n v="171"/>
  </r>
  <r>
    <n v="175"/>
    <d v="2020-04-14T11:20:13"/>
    <d v="2020-04-14T11:31:11"/>
    <s v="anonymous"/>
    <m/>
    <m/>
    <m/>
    <m/>
    <s v="Yes"/>
    <m/>
    <m/>
    <s v="No"/>
    <m/>
    <m/>
    <m/>
    <m/>
    <m/>
    <s v="Laptop;"/>
    <m/>
    <m/>
    <s v="No"/>
    <m/>
    <m/>
    <s v="Corporate assets"/>
    <m/>
    <m/>
    <s v="Yes, partly"/>
    <m/>
    <m/>
    <s v="Password protection;Automatic screen lock;Antivirus software installed;Antispam software installed;"/>
    <m/>
    <m/>
    <s v="Using VPN "/>
    <m/>
    <m/>
    <m/>
    <m/>
    <m/>
    <s v="No"/>
    <m/>
    <m/>
    <m/>
    <m/>
    <m/>
    <s v="Yes"/>
    <m/>
    <m/>
    <x v="4"/>
    <m/>
    <m/>
    <s v="Phishing;"/>
    <m/>
    <m/>
    <m/>
    <m/>
    <m/>
    <m/>
    <m/>
    <s v="Strongly agree"/>
    <m/>
    <m/>
    <s v="Strongly agree"/>
    <m/>
    <m/>
    <s v="Agree"/>
    <m/>
    <m/>
    <s v="Undecided"/>
    <m/>
    <m/>
    <s v="Undecided"/>
    <m/>
    <m/>
    <s v="Agree"/>
    <m/>
    <m/>
    <s v="Strongly agree"/>
    <m/>
    <m/>
    <s v="25-34 years old"/>
    <m/>
    <m/>
    <s v="Master’s degree"/>
    <m/>
    <m/>
    <s v="Education &amp; Research"/>
    <m/>
    <m/>
    <m/>
    <m/>
    <m/>
    <s v="Manager"/>
    <m/>
    <m/>
    <m/>
    <m/>
    <m/>
    <n v="171"/>
  </r>
  <r>
    <n v="176"/>
    <d v="2020-04-14T12:11:22"/>
    <d v="2020-04-14T12:19:58"/>
    <s v="anonymous"/>
    <m/>
    <m/>
    <m/>
    <m/>
    <s v="Yes"/>
    <m/>
    <m/>
    <s v="Yes"/>
    <m/>
    <m/>
    <s v="Never give your password to anyone!_x000a_Do not give information to unknown people"/>
    <m/>
    <m/>
    <s v="Laptop;Smartphone;"/>
    <m/>
    <m/>
    <s v="No"/>
    <m/>
    <m/>
    <s v="Corporate assets"/>
    <m/>
    <m/>
    <s v="Yes, partly"/>
    <m/>
    <m/>
    <s v="Password protection;Two-factor authentication;Automatic screen lock;Antivirus software installed;Antispam software installed;"/>
    <m/>
    <m/>
    <s v="Using VPN "/>
    <m/>
    <m/>
    <m/>
    <m/>
    <m/>
    <s v="No"/>
    <m/>
    <m/>
    <m/>
    <m/>
    <m/>
    <s v="No"/>
    <m/>
    <m/>
    <x v="5"/>
    <m/>
    <m/>
    <s v="None;"/>
    <m/>
    <m/>
    <m/>
    <m/>
    <m/>
    <m/>
    <m/>
    <s v="Undecided"/>
    <m/>
    <m/>
    <s v="Undecided"/>
    <m/>
    <m/>
    <s v="Disagree"/>
    <m/>
    <m/>
    <s v="Strongly agree"/>
    <m/>
    <m/>
    <s v="Agree"/>
    <m/>
    <m/>
    <s v="Strongly agree"/>
    <m/>
    <m/>
    <s v="Strongly agree"/>
    <m/>
    <m/>
    <s v="45-54 years old"/>
    <m/>
    <m/>
    <s v="Trade/technical/vocational training"/>
    <m/>
    <m/>
    <s v="EPES (Electrical Power &amp; Energy Systems)"/>
    <m/>
    <m/>
    <m/>
    <m/>
    <m/>
    <s v="Other"/>
    <m/>
    <m/>
    <m/>
    <m/>
    <m/>
    <n v="172"/>
  </r>
  <r>
    <n v="177"/>
    <d v="2020-04-14T12:36:30"/>
    <d v="2020-04-14T12:40:13"/>
    <s v="anonymous"/>
    <m/>
    <m/>
    <m/>
    <m/>
    <s v="No"/>
    <m/>
    <m/>
    <s v="No"/>
    <m/>
    <m/>
    <m/>
    <m/>
    <m/>
    <s v="Laptop;"/>
    <m/>
    <m/>
    <s v="No"/>
    <m/>
    <m/>
    <s v="Personal assets"/>
    <m/>
    <m/>
    <m/>
    <m/>
    <m/>
    <s v="Password protection;Antivirus software installed;Antispam software installed;"/>
    <m/>
    <m/>
    <s v="No Access"/>
    <m/>
    <m/>
    <m/>
    <m/>
    <m/>
    <s v="No"/>
    <m/>
    <m/>
    <m/>
    <m/>
    <m/>
    <s v="No"/>
    <m/>
    <m/>
    <x v="5"/>
    <m/>
    <m/>
    <s v="None;"/>
    <m/>
    <m/>
    <m/>
    <m/>
    <m/>
    <m/>
    <m/>
    <s v="Undecided"/>
    <m/>
    <m/>
    <s v="Agree"/>
    <m/>
    <m/>
    <s v="Agree"/>
    <m/>
    <m/>
    <s v="Agree"/>
    <m/>
    <m/>
    <s v="Disagree"/>
    <m/>
    <m/>
    <s v="Agree"/>
    <m/>
    <m/>
    <s v="Undecided"/>
    <m/>
    <m/>
    <s v="35-44 years old"/>
    <m/>
    <m/>
    <s v="Master’s degree"/>
    <m/>
    <m/>
    <s v="Education &amp; Research"/>
    <m/>
    <m/>
    <m/>
    <m/>
    <m/>
    <s v="Researcher"/>
    <m/>
    <m/>
    <m/>
    <m/>
    <m/>
    <n v="173"/>
  </r>
  <r>
    <n v="178"/>
    <d v="2020-04-14T12:20:24"/>
    <d v="2020-04-14T12:47:03"/>
    <s v="anonymous"/>
    <m/>
    <m/>
    <m/>
    <m/>
    <s v="Yes"/>
    <m/>
    <m/>
    <s v="No"/>
    <m/>
    <m/>
    <m/>
    <m/>
    <m/>
    <s v="Desktop;Laptop;Smartphone;"/>
    <m/>
    <m/>
    <s v="No"/>
    <m/>
    <m/>
    <s v="Personal assets"/>
    <m/>
    <m/>
    <m/>
    <m/>
    <m/>
    <s v="Password protection;Two-factor authentication;Automatic screen lock;Antivirus software installed;"/>
    <m/>
    <m/>
    <s v="Using VPN "/>
    <m/>
    <m/>
    <m/>
    <m/>
    <m/>
    <s v="No"/>
    <m/>
    <m/>
    <m/>
    <m/>
    <m/>
    <s v="No"/>
    <m/>
    <m/>
    <x v="5"/>
    <m/>
    <m/>
    <s v="Phishing;"/>
    <m/>
    <m/>
    <m/>
    <m/>
    <m/>
    <m/>
    <m/>
    <s v="Agree"/>
    <m/>
    <m/>
    <s v="Undecided"/>
    <m/>
    <m/>
    <s v="Agree"/>
    <m/>
    <m/>
    <s v="Agree"/>
    <m/>
    <m/>
    <s v="Agree"/>
    <m/>
    <m/>
    <s v="Agree"/>
    <m/>
    <m/>
    <s v="Agree"/>
    <m/>
    <m/>
    <s v="45-54 years old"/>
    <m/>
    <m/>
    <s v="Master’s degree"/>
    <m/>
    <m/>
    <s v="Education &amp; Research"/>
    <m/>
    <m/>
    <m/>
    <m/>
    <m/>
    <s v="Researcher"/>
    <m/>
    <m/>
    <m/>
    <m/>
    <m/>
    <n v="174"/>
  </r>
  <r>
    <n v="179"/>
    <d v="2020-04-14T12:48:10"/>
    <d v="2020-04-14T13:02:11"/>
    <s v="anonymous"/>
    <m/>
    <m/>
    <m/>
    <m/>
    <s v="Yes"/>
    <m/>
    <m/>
    <s v="Yes"/>
    <m/>
    <m/>
    <m/>
    <m/>
    <m/>
    <s v="Desktop;Laptop;Tablet;Smartphone;"/>
    <m/>
    <m/>
    <s v="Yes"/>
    <m/>
    <m/>
    <s v="Corporate assets"/>
    <m/>
    <m/>
    <s v="Yes, fully"/>
    <m/>
    <m/>
    <s v="Password protection;Automatic screen lock;Antivirus software installed;Antispam software installed;"/>
    <m/>
    <m/>
    <s v="Using VPN "/>
    <m/>
    <m/>
    <m/>
    <m/>
    <m/>
    <s v="No"/>
    <m/>
    <m/>
    <m/>
    <m/>
    <m/>
    <s v="Yes"/>
    <m/>
    <m/>
    <x v="6"/>
    <m/>
    <m/>
    <s v="None;"/>
    <m/>
    <m/>
    <m/>
    <m/>
    <m/>
    <m/>
    <m/>
    <s v="Disagree"/>
    <m/>
    <m/>
    <s v="Undecided"/>
    <m/>
    <m/>
    <s v="Undecided"/>
    <m/>
    <m/>
    <s v="Strongly agree"/>
    <m/>
    <m/>
    <s v="Strongly agree"/>
    <m/>
    <m/>
    <s v="Strongly agree"/>
    <m/>
    <m/>
    <s v="Strongly agree"/>
    <m/>
    <m/>
    <m/>
    <m/>
    <m/>
    <m/>
    <m/>
    <m/>
    <s v="EPES (Electrical Power &amp; Energy Systems)"/>
    <m/>
    <m/>
    <m/>
    <m/>
    <m/>
    <s v="Other"/>
    <m/>
    <m/>
    <m/>
    <m/>
    <m/>
    <n v="175"/>
  </r>
  <r>
    <n v="179"/>
    <d v="2020-04-14T12:48:10"/>
    <d v="2020-04-14T13:02:11"/>
    <s v="anonymous"/>
    <m/>
    <m/>
    <m/>
    <m/>
    <s v="Yes"/>
    <m/>
    <m/>
    <s v="Yes"/>
    <m/>
    <m/>
    <m/>
    <m/>
    <m/>
    <s v="Desktop;Laptop;Tablet;Smartphone;"/>
    <m/>
    <m/>
    <s v="Yes"/>
    <m/>
    <m/>
    <s v="Corporate assets"/>
    <m/>
    <m/>
    <s v="Yes, fully"/>
    <m/>
    <m/>
    <s v="Password protection;Automatic screen lock;Antivirus software installed;Antispam software installed;"/>
    <m/>
    <m/>
    <s v="Using VPN "/>
    <m/>
    <m/>
    <m/>
    <m/>
    <m/>
    <s v="No"/>
    <m/>
    <m/>
    <m/>
    <m/>
    <m/>
    <s v="Yes"/>
    <m/>
    <m/>
    <x v="7"/>
    <m/>
    <m/>
    <s v="None;"/>
    <m/>
    <m/>
    <m/>
    <m/>
    <m/>
    <m/>
    <m/>
    <s v="Disagree"/>
    <m/>
    <m/>
    <s v="Undecided"/>
    <m/>
    <m/>
    <s v="Undecided"/>
    <m/>
    <m/>
    <s v="Strongly agree"/>
    <m/>
    <m/>
    <s v="Strongly agree"/>
    <m/>
    <m/>
    <s v="Strongly agree"/>
    <m/>
    <m/>
    <s v="Strongly agree"/>
    <m/>
    <m/>
    <m/>
    <m/>
    <m/>
    <m/>
    <m/>
    <m/>
    <s v="EPES (Electrical Power &amp; Energy Systems)"/>
    <m/>
    <m/>
    <m/>
    <m/>
    <m/>
    <s v="Other"/>
    <m/>
    <m/>
    <m/>
    <m/>
    <m/>
    <n v="175"/>
  </r>
  <r>
    <n v="179"/>
    <d v="2020-04-14T12:48:10"/>
    <d v="2020-04-14T13:02:11"/>
    <s v="anonymous"/>
    <m/>
    <m/>
    <m/>
    <m/>
    <s v="Yes"/>
    <m/>
    <m/>
    <s v="Yes"/>
    <m/>
    <m/>
    <m/>
    <m/>
    <m/>
    <s v="Desktop;Laptop;Tablet;Smartphone;"/>
    <m/>
    <m/>
    <s v="Yes"/>
    <m/>
    <m/>
    <s v="Corporate assets"/>
    <m/>
    <m/>
    <s v="Yes, fully"/>
    <m/>
    <m/>
    <s v="Password protection;Automatic screen lock;Antivirus software installed;Antispam software installed;"/>
    <m/>
    <m/>
    <s v="Using VPN "/>
    <m/>
    <m/>
    <m/>
    <m/>
    <m/>
    <s v="No"/>
    <m/>
    <m/>
    <m/>
    <m/>
    <m/>
    <s v="Yes"/>
    <m/>
    <m/>
    <x v="8"/>
    <m/>
    <m/>
    <s v="None;"/>
    <m/>
    <m/>
    <m/>
    <m/>
    <m/>
    <m/>
    <m/>
    <s v="Disagree"/>
    <m/>
    <m/>
    <s v="Undecided"/>
    <m/>
    <m/>
    <s v="Undecided"/>
    <m/>
    <m/>
    <s v="Strongly agree"/>
    <m/>
    <m/>
    <s v="Strongly agree"/>
    <m/>
    <m/>
    <s v="Strongly agree"/>
    <m/>
    <m/>
    <s v="Strongly agree"/>
    <m/>
    <m/>
    <m/>
    <m/>
    <m/>
    <m/>
    <m/>
    <m/>
    <s v="EPES (Electrical Power &amp; Energy Systems)"/>
    <m/>
    <m/>
    <m/>
    <m/>
    <m/>
    <s v="Other"/>
    <m/>
    <m/>
    <m/>
    <m/>
    <m/>
    <n v="175"/>
  </r>
  <r>
    <n v="179"/>
    <d v="2020-04-14T12:48:10"/>
    <d v="2020-04-14T13:02:11"/>
    <s v="anonymous"/>
    <m/>
    <m/>
    <m/>
    <m/>
    <s v="Yes"/>
    <m/>
    <m/>
    <s v="Yes"/>
    <m/>
    <m/>
    <m/>
    <m/>
    <m/>
    <s v="Desktop;Laptop;Tablet;Smartphone;"/>
    <m/>
    <m/>
    <s v="Yes"/>
    <m/>
    <m/>
    <s v="Corporate assets"/>
    <m/>
    <m/>
    <s v="Yes, fully"/>
    <m/>
    <m/>
    <s v="Password protection;Automatic screen lock;Antivirus software installed;Antispam software installed;"/>
    <m/>
    <m/>
    <s v="Using VPN "/>
    <m/>
    <m/>
    <m/>
    <m/>
    <m/>
    <s v="No"/>
    <m/>
    <m/>
    <m/>
    <m/>
    <m/>
    <s v="Yes"/>
    <m/>
    <m/>
    <x v="9"/>
    <m/>
    <m/>
    <s v="None;"/>
    <m/>
    <m/>
    <m/>
    <m/>
    <m/>
    <m/>
    <m/>
    <s v="Disagree"/>
    <m/>
    <m/>
    <s v="Undecided"/>
    <m/>
    <m/>
    <s v="Undecided"/>
    <m/>
    <m/>
    <s v="Strongly agree"/>
    <m/>
    <m/>
    <s v="Strongly agree"/>
    <m/>
    <m/>
    <s v="Strongly agree"/>
    <m/>
    <m/>
    <s v="Strongly agree"/>
    <m/>
    <m/>
    <m/>
    <m/>
    <m/>
    <m/>
    <m/>
    <m/>
    <s v="EPES (Electrical Power &amp; Energy Systems)"/>
    <m/>
    <m/>
    <m/>
    <m/>
    <m/>
    <s v="Other"/>
    <m/>
    <m/>
    <m/>
    <m/>
    <m/>
    <n v="175"/>
  </r>
  <r>
    <n v="179"/>
    <d v="2020-04-14T12:48:10"/>
    <d v="2020-04-14T13:02:11"/>
    <s v="anonymous"/>
    <m/>
    <m/>
    <m/>
    <m/>
    <s v="Yes"/>
    <m/>
    <m/>
    <s v="Yes"/>
    <m/>
    <m/>
    <m/>
    <m/>
    <m/>
    <s v="Desktop;Laptop;Tablet;Smartphone;"/>
    <m/>
    <m/>
    <s v="Yes"/>
    <m/>
    <m/>
    <s v="Corporate assets"/>
    <m/>
    <m/>
    <s v="Yes, fully"/>
    <m/>
    <m/>
    <s v="Password protection;Automatic screen lock;Antivirus software installed;Antispam software installed;"/>
    <m/>
    <m/>
    <s v="Using VPN "/>
    <m/>
    <m/>
    <m/>
    <m/>
    <m/>
    <s v="No"/>
    <m/>
    <m/>
    <m/>
    <m/>
    <m/>
    <s v="Yes"/>
    <m/>
    <m/>
    <x v="3"/>
    <m/>
    <m/>
    <s v="None;"/>
    <m/>
    <m/>
    <m/>
    <m/>
    <m/>
    <m/>
    <m/>
    <s v="Disagree"/>
    <m/>
    <m/>
    <s v="Undecided"/>
    <m/>
    <m/>
    <s v="Undecided"/>
    <m/>
    <m/>
    <s v="Strongly agree"/>
    <m/>
    <m/>
    <s v="Strongly agree"/>
    <m/>
    <m/>
    <s v="Strongly agree"/>
    <m/>
    <m/>
    <s v="Strongly agree"/>
    <m/>
    <m/>
    <m/>
    <m/>
    <m/>
    <m/>
    <m/>
    <m/>
    <s v="EPES (Electrical Power &amp; Energy Systems)"/>
    <m/>
    <m/>
    <m/>
    <m/>
    <m/>
    <s v="Other"/>
    <m/>
    <m/>
    <m/>
    <m/>
    <m/>
    <n v="175"/>
  </r>
  <r>
    <n v="179"/>
    <d v="2020-04-14T12:48:10"/>
    <d v="2020-04-14T13:02:11"/>
    <s v="anonymous"/>
    <m/>
    <m/>
    <m/>
    <m/>
    <s v="Yes"/>
    <m/>
    <m/>
    <s v="Yes"/>
    <m/>
    <m/>
    <m/>
    <m/>
    <m/>
    <s v="Desktop;Laptop;Tablet;Smartphone;"/>
    <m/>
    <m/>
    <s v="Yes"/>
    <m/>
    <m/>
    <s v="Corporate assets"/>
    <m/>
    <m/>
    <s v="Yes, fully"/>
    <m/>
    <m/>
    <s v="Password protection;Automatic screen lock;Antivirus software installed;Antispam software installed;"/>
    <m/>
    <m/>
    <s v="Using VPN "/>
    <m/>
    <m/>
    <m/>
    <m/>
    <m/>
    <s v="No"/>
    <m/>
    <m/>
    <m/>
    <m/>
    <m/>
    <s v="Yes"/>
    <m/>
    <m/>
    <x v="10"/>
    <m/>
    <m/>
    <s v="None;"/>
    <m/>
    <m/>
    <m/>
    <m/>
    <m/>
    <m/>
    <m/>
    <s v="Disagree"/>
    <m/>
    <m/>
    <s v="Undecided"/>
    <m/>
    <m/>
    <s v="Undecided"/>
    <m/>
    <m/>
    <s v="Strongly agree"/>
    <m/>
    <m/>
    <s v="Strongly agree"/>
    <m/>
    <m/>
    <s v="Strongly agree"/>
    <m/>
    <m/>
    <s v="Strongly agree"/>
    <m/>
    <m/>
    <m/>
    <m/>
    <m/>
    <m/>
    <m/>
    <m/>
    <s v="EPES (Electrical Power &amp; Energy Systems)"/>
    <m/>
    <m/>
    <m/>
    <m/>
    <m/>
    <s v="Other"/>
    <m/>
    <m/>
    <m/>
    <m/>
    <m/>
    <n v="175"/>
  </r>
  <r>
    <n v="179"/>
    <d v="2020-04-14T12:48:10"/>
    <d v="2020-04-14T13:02:11"/>
    <s v="anonymous"/>
    <m/>
    <m/>
    <m/>
    <m/>
    <s v="Yes"/>
    <m/>
    <m/>
    <s v="Yes"/>
    <m/>
    <m/>
    <m/>
    <m/>
    <m/>
    <s v="Desktop;Laptop;Tablet;Smartphone;"/>
    <m/>
    <m/>
    <s v="Yes"/>
    <m/>
    <m/>
    <s v="Corporate assets"/>
    <m/>
    <m/>
    <s v="Yes, fully"/>
    <m/>
    <m/>
    <s v="Password protection;Automatic screen lock;Antivirus software installed;Antispam software installed;"/>
    <m/>
    <m/>
    <s v="Using VPN "/>
    <m/>
    <m/>
    <m/>
    <m/>
    <m/>
    <s v="No"/>
    <m/>
    <m/>
    <m/>
    <m/>
    <m/>
    <s v="Yes"/>
    <m/>
    <m/>
    <x v="4"/>
    <m/>
    <m/>
    <s v="None;"/>
    <m/>
    <m/>
    <m/>
    <m/>
    <m/>
    <m/>
    <m/>
    <s v="Disagree"/>
    <m/>
    <m/>
    <s v="Undecided"/>
    <m/>
    <m/>
    <s v="Undecided"/>
    <m/>
    <m/>
    <s v="Strongly agree"/>
    <m/>
    <m/>
    <s v="Strongly agree"/>
    <m/>
    <m/>
    <s v="Strongly agree"/>
    <m/>
    <m/>
    <s v="Strongly agree"/>
    <m/>
    <m/>
    <m/>
    <m/>
    <m/>
    <m/>
    <m/>
    <m/>
    <s v="EPES (Electrical Power &amp; Energy Systems)"/>
    <m/>
    <m/>
    <m/>
    <m/>
    <m/>
    <s v="Other"/>
    <m/>
    <m/>
    <m/>
    <m/>
    <m/>
    <n v="175"/>
  </r>
  <r>
    <n v="180"/>
    <d v="2020-04-14T18:56:24"/>
    <d v="2020-04-14T19:03:21"/>
    <s v="anonymous"/>
    <m/>
    <m/>
    <m/>
    <m/>
    <s v="Yes"/>
    <m/>
    <m/>
    <s v="Yes"/>
    <m/>
    <m/>
    <s v="Use VNP"/>
    <m/>
    <m/>
    <s v="Laptop;"/>
    <m/>
    <m/>
    <s v="Yes"/>
    <m/>
    <m/>
    <s v="Personal assets"/>
    <m/>
    <m/>
    <m/>
    <m/>
    <m/>
    <s v="Automatic screen lock;"/>
    <m/>
    <m/>
    <s v="Using VPN "/>
    <m/>
    <m/>
    <m/>
    <m/>
    <m/>
    <s v="Yes"/>
    <m/>
    <m/>
    <s v="Nothing of the above;"/>
    <m/>
    <m/>
    <s v="Yes"/>
    <m/>
    <m/>
    <x v="9"/>
    <m/>
    <m/>
    <s v="None;"/>
    <m/>
    <m/>
    <m/>
    <m/>
    <m/>
    <m/>
    <m/>
    <s v="Disagree"/>
    <m/>
    <m/>
    <s v="Disagree"/>
    <m/>
    <m/>
    <s v="Disagree"/>
    <m/>
    <m/>
    <s v="Undecided"/>
    <m/>
    <m/>
    <s v="Undecided"/>
    <m/>
    <m/>
    <s v="Agree"/>
    <m/>
    <m/>
    <s v="Undecided"/>
    <m/>
    <m/>
    <s v="45-54 years old"/>
    <m/>
    <m/>
    <s v="Trade/technical/vocational training"/>
    <m/>
    <m/>
    <s v="EPES (Electrical Power &amp; Energy Systems)"/>
    <m/>
    <m/>
    <m/>
    <m/>
    <m/>
    <s v="IT professional"/>
    <m/>
    <m/>
    <m/>
    <m/>
    <m/>
    <n v="176"/>
  </r>
  <r>
    <n v="180"/>
    <d v="2020-04-14T18:56:24"/>
    <d v="2020-04-14T19:03:21"/>
    <s v="anonymous"/>
    <m/>
    <m/>
    <m/>
    <m/>
    <s v="Yes"/>
    <m/>
    <m/>
    <s v="Yes"/>
    <m/>
    <m/>
    <s v="Use VNP"/>
    <m/>
    <m/>
    <s v="Laptop;"/>
    <m/>
    <m/>
    <s v="Yes"/>
    <m/>
    <m/>
    <s v="Personal assets"/>
    <m/>
    <m/>
    <m/>
    <m/>
    <m/>
    <s v="Automatic screen lock;"/>
    <m/>
    <m/>
    <s v="Using VPN "/>
    <m/>
    <m/>
    <m/>
    <m/>
    <m/>
    <s v="Yes"/>
    <m/>
    <m/>
    <s v="Nothing of the above;"/>
    <m/>
    <m/>
    <s v="Yes"/>
    <m/>
    <m/>
    <x v="3"/>
    <m/>
    <m/>
    <s v="None;"/>
    <m/>
    <m/>
    <m/>
    <m/>
    <m/>
    <m/>
    <m/>
    <s v="Disagree"/>
    <m/>
    <m/>
    <s v="Disagree"/>
    <m/>
    <m/>
    <s v="Disagree"/>
    <m/>
    <m/>
    <s v="Undecided"/>
    <m/>
    <m/>
    <s v="Undecided"/>
    <m/>
    <m/>
    <s v="Agree"/>
    <m/>
    <m/>
    <s v="Undecided"/>
    <m/>
    <m/>
    <s v="45-54 years old"/>
    <m/>
    <m/>
    <s v="Trade/technical/vocational training"/>
    <m/>
    <m/>
    <s v="EPES (Electrical Power &amp; Energy Systems)"/>
    <m/>
    <m/>
    <m/>
    <m/>
    <m/>
    <s v="IT professional"/>
    <m/>
    <m/>
    <m/>
    <m/>
    <m/>
    <n v="176"/>
  </r>
  <r>
    <n v="180"/>
    <d v="2020-04-14T18:56:24"/>
    <d v="2020-04-14T19:03:21"/>
    <s v="anonymous"/>
    <m/>
    <m/>
    <m/>
    <m/>
    <s v="Yes"/>
    <m/>
    <m/>
    <s v="Yes"/>
    <m/>
    <m/>
    <s v="Use VNP"/>
    <m/>
    <m/>
    <s v="Laptop;"/>
    <m/>
    <m/>
    <s v="Yes"/>
    <m/>
    <m/>
    <s v="Personal assets"/>
    <m/>
    <m/>
    <m/>
    <m/>
    <m/>
    <s v="Automatic screen lock;"/>
    <m/>
    <m/>
    <s v="Using VPN "/>
    <m/>
    <m/>
    <m/>
    <m/>
    <m/>
    <s v="Yes"/>
    <m/>
    <m/>
    <s v="Nothing of the above;"/>
    <m/>
    <m/>
    <s v="Yes"/>
    <m/>
    <m/>
    <x v="10"/>
    <m/>
    <m/>
    <s v="None;"/>
    <m/>
    <m/>
    <m/>
    <m/>
    <m/>
    <m/>
    <m/>
    <s v="Disagree"/>
    <m/>
    <m/>
    <s v="Disagree"/>
    <m/>
    <m/>
    <s v="Disagree"/>
    <m/>
    <m/>
    <s v="Undecided"/>
    <m/>
    <m/>
    <s v="Undecided"/>
    <m/>
    <m/>
    <s v="Agree"/>
    <m/>
    <m/>
    <s v="Undecided"/>
    <m/>
    <m/>
    <s v="45-54 years old"/>
    <m/>
    <m/>
    <s v="Trade/technical/vocational training"/>
    <m/>
    <m/>
    <s v="EPES (Electrical Power &amp; Energy Systems)"/>
    <m/>
    <m/>
    <m/>
    <m/>
    <m/>
    <s v="IT professional"/>
    <m/>
    <m/>
    <m/>
    <m/>
    <m/>
    <n v="176"/>
  </r>
  <r>
    <n v="180"/>
    <d v="2020-04-14T18:56:24"/>
    <d v="2020-04-14T19:03:21"/>
    <s v="anonymous"/>
    <m/>
    <m/>
    <m/>
    <m/>
    <s v="Yes"/>
    <m/>
    <m/>
    <s v="Yes"/>
    <m/>
    <m/>
    <s v="Use VNP"/>
    <m/>
    <m/>
    <s v="Laptop;"/>
    <m/>
    <m/>
    <s v="Yes"/>
    <m/>
    <m/>
    <s v="Personal assets"/>
    <m/>
    <m/>
    <m/>
    <m/>
    <m/>
    <s v="Automatic screen lock;"/>
    <m/>
    <m/>
    <s v="Using VPN "/>
    <m/>
    <m/>
    <m/>
    <m/>
    <m/>
    <s v="Yes"/>
    <m/>
    <m/>
    <s v="Nothing of the above;"/>
    <m/>
    <m/>
    <s v="Yes"/>
    <m/>
    <m/>
    <x v="4"/>
    <m/>
    <m/>
    <s v="None;"/>
    <m/>
    <m/>
    <m/>
    <m/>
    <m/>
    <m/>
    <m/>
    <s v="Disagree"/>
    <m/>
    <m/>
    <s v="Disagree"/>
    <m/>
    <m/>
    <s v="Disagree"/>
    <m/>
    <m/>
    <s v="Undecided"/>
    <m/>
    <m/>
    <s v="Undecided"/>
    <m/>
    <m/>
    <s v="Agree"/>
    <m/>
    <m/>
    <s v="Undecided"/>
    <m/>
    <m/>
    <s v="45-54 years old"/>
    <m/>
    <m/>
    <s v="Trade/technical/vocational training"/>
    <m/>
    <m/>
    <s v="EPES (Electrical Power &amp; Energy Systems)"/>
    <m/>
    <m/>
    <m/>
    <m/>
    <m/>
    <s v="IT professional"/>
    <m/>
    <m/>
    <m/>
    <m/>
    <m/>
    <n v="176"/>
  </r>
  <r>
    <n v="181"/>
    <d v="2020-04-14T19:00:38"/>
    <d v="2020-04-14T19:04:52"/>
    <s v="anonymous"/>
    <m/>
    <m/>
    <m/>
    <m/>
    <s v="Yes"/>
    <m/>
    <m/>
    <s v="Yes"/>
    <m/>
    <m/>
    <m/>
    <m/>
    <m/>
    <s v="Laptop;"/>
    <m/>
    <m/>
    <s v="No"/>
    <m/>
    <m/>
    <s v="Personal assets"/>
    <m/>
    <m/>
    <m/>
    <m/>
    <m/>
    <s v="None of the above;"/>
    <m/>
    <m/>
    <s v="Using VPN "/>
    <m/>
    <m/>
    <m/>
    <m/>
    <m/>
    <s v="No"/>
    <m/>
    <m/>
    <m/>
    <m/>
    <m/>
    <s v="Yes"/>
    <m/>
    <m/>
    <x v="9"/>
    <m/>
    <m/>
    <s v="None;"/>
    <m/>
    <m/>
    <m/>
    <m/>
    <m/>
    <m/>
    <m/>
    <s v="Strongly agree"/>
    <m/>
    <m/>
    <s v="Strongly agree"/>
    <m/>
    <m/>
    <s v="Agree"/>
    <m/>
    <m/>
    <s v="Agree"/>
    <m/>
    <m/>
    <s v="Agree"/>
    <m/>
    <m/>
    <s v="Undecided"/>
    <m/>
    <m/>
    <s v="Agree"/>
    <m/>
    <m/>
    <s v="55-64 years old"/>
    <m/>
    <m/>
    <s v="Trade/technical/vocational training"/>
    <m/>
    <m/>
    <s v="EPES (Electrical Power &amp; Energy Systems)"/>
    <m/>
    <m/>
    <m/>
    <m/>
    <m/>
    <s v="IT professional"/>
    <m/>
    <m/>
    <m/>
    <m/>
    <m/>
    <n v="177"/>
  </r>
  <r>
    <n v="181"/>
    <d v="2020-04-14T19:00:38"/>
    <d v="2020-04-14T19:04:52"/>
    <s v="anonymous"/>
    <m/>
    <m/>
    <m/>
    <m/>
    <s v="Yes"/>
    <m/>
    <m/>
    <s v="Yes"/>
    <m/>
    <m/>
    <m/>
    <m/>
    <m/>
    <s v="Laptop;"/>
    <m/>
    <m/>
    <s v="No"/>
    <m/>
    <m/>
    <s v="Personal assets"/>
    <m/>
    <m/>
    <m/>
    <m/>
    <m/>
    <s v="None of the above;"/>
    <m/>
    <m/>
    <s v="Using VPN "/>
    <m/>
    <m/>
    <m/>
    <m/>
    <m/>
    <s v="No"/>
    <m/>
    <m/>
    <m/>
    <m/>
    <m/>
    <s v="Yes"/>
    <m/>
    <m/>
    <x v="3"/>
    <m/>
    <m/>
    <s v="None;"/>
    <m/>
    <m/>
    <m/>
    <m/>
    <m/>
    <m/>
    <m/>
    <s v="Strongly agree"/>
    <m/>
    <m/>
    <s v="Strongly agree"/>
    <m/>
    <m/>
    <s v="Agree"/>
    <m/>
    <m/>
    <s v="Agree"/>
    <m/>
    <m/>
    <s v="Agree"/>
    <m/>
    <m/>
    <s v="Undecided"/>
    <m/>
    <m/>
    <s v="Agree"/>
    <m/>
    <m/>
    <s v="55-64 years old"/>
    <m/>
    <m/>
    <s v="Trade/technical/vocational training"/>
    <m/>
    <m/>
    <s v="EPES (Electrical Power &amp; Energy Systems)"/>
    <m/>
    <m/>
    <m/>
    <m/>
    <m/>
    <s v="IT professional"/>
    <m/>
    <m/>
    <m/>
    <m/>
    <m/>
    <n v="177"/>
  </r>
  <r>
    <n v="181"/>
    <d v="2020-04-14T19:00:38"/>
    <d v="2020-04-14T19:04:52"/>
    <s v="anonymous"/>
    <m/>
    <m/>
    <m/>
    <m/>
    <s v="Yes"/>
    <m/>
    <m/>
    <s v="Yes"/>
    <m/>
    <m/>
    <m/>
    <m/>
    <m/>
    <s v="Laptop;"/>
    <m/>
    <m/>
    <s v="No"/>
    <m/>
    <m/>
    <s v="Personal assets"/>
    <m/>
    <m/>
    <m/>
    <m/>
    <m/>
    <s v="None of the above;"/>
    <m/>
    <m/>
    <s v="Using VPN "/>
    <m/>
    <m/>
    <m/>
    <m/>
    <m/>
    <s v="No"/>
    <m/>
    <m/>
    <m/>
    <m/>
    <m/>
    <s v="Yes"/>
    <m/>
    <m/>
    <x v="10"/>
    <m/>
    <m/>
    <s v="None;"/>
    <m/>
    <m/>
    <m/>
    <m/>
    <m/>
    <m/>
    <m/>
    <s v="Strongly agree"/>
    <m/>
    <m/>
    <s v="Strongly agree"/>
    <m/>
    <m/>
    <s v="Agree"/>
    <m/>
    <m/>
    <s v="Agree"/>
    <m/>
    <m/>
    <s v="Agree"/>
    <m/>
    <m/>
    <s v="Undecided"/>
    <m/>
    <m/>
    <s v="Agree"/>
    <m/>
    <m/>
    <s v="55-64 years old"/>
    <m/>
    <m/>
    <s v="Trade/technical/vocational training"/>
    <m/>
    <m/>
    <s v="EPES (Electrical Power &amp; Energy Systems)"/>
    <m/>
    <m/>
    <m/>
    <m/>
    <m/>
    <s v="IT professional"/>
    <m/>
    <m/>
    <m/>
    <m/>
    <m/>
    <n v="177"/>
  </r>
  <r>
    <n v="181"/>
    <d v="2020-04-14T19:00:38"/>
    <d v="2020-04-14T19:04:52"/>
    <s v="anonymous"/>
    <m/>
    <m/>
    <m/>
    <m/>
    <s v="Yes"/>
    <m/>
    <m/>
    <s v="Yes"/>
    <m/>
    <m/>
    <m/>
    <m/>
    <m/>
    <s v="Laptop;"/>
    <m/>
    <m/>
    <s v="No"/>
    <m/>
    <m/>
    <s v="Personal assets"/>
    <m/>
    <m/>
    <m/>
    <m/>
    <m/>
    <s v="None of the above;"/>
    <m/>
    <m/>
    <s v="Using VPN "/>
    <m/>
    <m/>
    <m/>
    <m/>
    <m/>
    <s v="No"/>
    <m/>
    <m/>
    <m/>
    <m/>
    <m/>
    <s v="Yes"/>
    <m/>
    <m/>
    <x v="4"/>
    <m/>
    <m/>
    <s v="None;"/>
    <m/>
    <m/>
    <m/>
    <m/>
    <m/>
    <m/>
    <m/>
    <s v="Strongly agree"/>
    <m/>
    <m/>
    <s v="Strongly agree"/>
    <m/>
    <m/>
    <s v="Agree"/>
    <m/>
    <m/>
    <s v="Agree"/>
    <m/>
    <m/>
    <s v="Agree"/>
    <m/>
    <m/>
    <s v="Undecided"/>
    <m/>
    <m/>
    <s v="Agree"/>
    <m/>
    <m/>
    <s v="55-64 years old"/>
    <m/>
    <m/>
    <s v="Trade/technical/vocational training"/>
    <m/>
    <m/>
    <s v="EPES (Electrical Power &amp; Energy Systems)"/>
    <m/>
    <m/>
    <m/>
    <m/>
    <m/>
    <s v="IT professional"/>
    <m/>
    <m/>
    <m/>
    <m/>
    <m/>
    <n v="177"/>
  </r>
  <r>
    <n v="182"/>
    <d v="2020-04-14T19:07:38"/>
    <d v="2020-04-14T19:09:39"/>
    <s v="anonymous"/>
    <m/>
    <m/>
    <m/>
    <m/>
    <s v="Yes"/>
    <m/>
    <m/>
    <s v="No"/>
    <m/>
    <m/>
    <m/>
    <m/>
    <m/>
    <s v="Laptop;"/>
    <m/>
    <m/>
    <s v="No"/>
    <m/>
    <m/>
    <s v="Personal assets"/>
    <m/>
    <m/>
    <m/>
    <m/>
    <m/>
    <s v="None of the above;"/>
    <m/>
    <m/>
    <s v="Using VPN "/>
    <m/>
    <m/>
    <m/>
    <m/>
    <m/>
    <s v="Yes"/>
    <m/>
    <m/>
    <s v="Nothing of the above;"/>
    <m/>
    <m/>
    <s v="Yes"/>
    <m/>
    <m/>
    <x v="9"/>
    <m/>
    <m/>
    <s v="Phishing;Spyware/Virus infection;"/>
    <m/>
    <m/>
    <m/>
    <m/>
    <m/>
    <m/>
    <m/>
    <s v="Agree"/>
    <m/>
    <m/>
    <s v="Agree"/>
    <m/>
    <m/>
    <s v="Agree"/>
    <m/>
    <m/>
    <s v="Undecided"/>
    <m/>
    <m/>
    <s v="Undecided"/>
    <m/>
    <m/>
    <s v="Strongly agree"/>
    <m/>
    <m/>
    <s v="Agree"/>
    <m/>
    <m/>
    <s v="45-54 years old"/>
    <m/>
    <m/>
    <s v="Trade/technical/vocational training"/>
    <m/>
    <m/>
    <s v="EPES (Electrical Power &amp; Energy Systems)"/>
    <m/>
    <m/>
    <m/>
    <m/>
    <m/>
    <s v="Manager"/>
    <m/>
    <m/>
    <m/>
    <m/>
    <m/>
    <n v="178"/>
  </r>
  <r>
    <n v="182"/>
    <d v="2020-04-14T19:07:38"/>
    <d v="2020-04-14T19:09:39"/>
    <s v="anonymous"/>
    <m/>
    <m/>
    <m/>
    <m/>
    <s v="Yes"/>
    <m/>
    <m/>
    <s v="No"/>
    <m/>
    <m/>
    <m/>
    <m/>
    <m/>
    <s v="Laptop;"/>
    <m/>
    <m/>
    <s v="No"/>
    <m/>
    <m/>
    <s v="Personal assets"/>
    <m/>
    <m/>
    <m/>
    <m/>
    <m/>
    <s v="None of the above;"/>
    <m/>
    <m/>
    <s v="Using VPN "/>
    <m/>
    <m/>
    <m/>
    <m/>
    <m/>
    <s v="Yes"/>
    <m/>
    <m/>
    <s v="Nothing of the above;"/>
    <m/>
    <m/>
    <s v="Yes"/>
    <m/>
    <m/>
    <x v="3"/>
    <m/>
    <m/>
    <s v="Phishing;Spyware/Virus infection;"/>
    <m/>
    <m/>
    <m/>
    <m/>
    <m/>
    <m/>
    <m/>
    <s v="Agree"/>
    <m/>
    <m/>
    <s v="Agree"/>
    <m/>
    <m/>
    <s v="Agree"/>
    <m/>
    <m/>
    <s v="Undecided"/>
    <m/>
    <m/>
    <s v="Undecided"/>
    <m/>
    <m/>
    <s v="Strongly agree"/>
    <m/>
    <m/>
    <s v="Agree"/>
    <m/>
    <m/>
    <s v="45-54 years old"/>
    <m/>
    <m/>
    <s v="Trade/technical/vocational training"/>
    <m/>
    <m/>
    <s v="EPES (Electrical Power &amp; Energy Systems)"/>
    <m/>
    <m/>
    <m/>
    <m/>
    <m/>
    <s v="Manager"/>
    <m/>
    <m/>
    <m/>
    <m/>
    <m/>
    <n v="178"/>
  </r>
  <r>
    <n v="182"/>
    <d v="2020-04-14T19:07:38"/>
    <d v="2020-04-14T19:09:39"/>
    <s v="anonymous"/>
    <m/>
    <m/>
    <m/>
    <m/>
    <s v="Yes"/>
    <m/>
    <m/>
    <s v="No"/>
    <m/>
    <m/>
    <m/>
    <m/>
    <m/>
    <s v="Laptop;"/>
    <m/>
    <m/>
    <s v="No"/>
    <m/>
    <m/>
    <s v="Personal assets"/>
    <m/>
    <m/>
    <m/>
    <m/>
    <m/>
    <s v="None of the above;"/>
    <m/>
    <m/>
    <s v="Using VPN "/>
    <m/>
    <m/>
    <m/>
    <m/>
    <m/>
    <s v="Yes"/>
    <m/>
    <m/>
    <s v="Nothing of the above;"/>
    <m/>
    <m/>
    <s v="Yes"/>
    <m/>
    <m/>
    <x v="10"/>
    <m/>
    <m/>
    <s v="Phishing;Spyware/Virus infection;"/>
    <m/>
    <m/>
    <m/>
    <m/>
    <m/>
    <m/>
    <m/>
    <s v="Agree"/>
    <m/>
    <m/>
    <s v="Agree"/>
    <m/>
    <m/>
    <s v="Agree"/>
    <m/>
    <m/>
    <s v="Undecided"/>
    <m/>
    <m/>
    <s v="Undecided"/>
    <m/>
    <m/>
    <s v="Strongly agree"/>
    <m/>
    <m/>
    <s v="Agree"/>
    <m/>
    <m/>
    <s v="45-54 years old"/>
    <m/>
    <m/>
    <s v="Trade/technical/vocational training"/>
    <m/>
    <m/>
    <s v="EPES (Electrical Power &amp; Energy Systems)"/>
    <m/>
    <m/>
    <m/>
    <m/>
    <m/>
    <s v="Manager"/>
    <m/>
    <m/>
    <m/>
    <m/>
    <m/>
    <n v="178"/>
  </r>
  <r>
    <n v="182"/>
    <d v="2020-04-14T19:07:38"/>
    <d v="2020-04-14T19:09:39"/>
    <s v="anonymous"/>
    <m/>
    <m/>
    <m/>
    <m/>
    <s v="Yes"/>
    <m/>
    <m/>
    <s v="No"/>
    <m/>
    <m/>
    <m/>
    <m/>
    <m/>
    <s v="Laptop;"/>
    <m/>
    <m/>
    <s v="No"/>
    <m/>
    <m/>
    <s v="Personal assets"/>
    <m/>
    <m/>
    <m/>
    <m/>
    <m/>
    <s v="None of the above;"/>
    <m/>
    <m/>
    <s v="Using VPN "/>
    <m/>
    <m/>
    <m/>
    <m/>
    <m/>
    <s v="Yes"/>
    <m/>
    <m/>
    <s v="Nothing of the above;"/>
    <m/>
    <m/>
    <s v="Yes"/>
    <m/>
    <m/>
    <x v="4"/>
    <m/>
    <m/>
    <s v="Phishing;Spyware/Virus infection;"/>
    <m/>
    <m/>
    <m/>
    <m/>
    <m/>
    <m/>
    <m/>
    <s v="Agree"/>
    <m/>
    <m/>
    <s v="Agree"/>
    <m/>
    <m/>
    <s v="Agree"/>
    <m/>
    <m/>
    <s v="Undecided"/>
    <m/>
    <m/>
    <s v="Undecided"/>
    <m/>
    <m/>
    <s v="Strongly agree"/>
    <m/>
    <m/>
    <s v="Agree"/>
    <m/>
    <m/>
    <s v="45-54 years old"/>
    <m/>
    <m/>
    <s v="Trade/technical/vocational training"/>
    <m/>
    <m/>
    <s v="EPES (Electrical Power &amp; Energy Systems)"/>
    <m/>
    <m/>
    <m/>
    <m/>
    <m/>
    <s v="Manager"/>
    <m/>
    <m/>
    <m/>
    <m/>
    <m/>
    <n v="178"/>
  </r>
  <r>
    <n v="183"/>
    <d v="2020-04-14T19:09:50"/>
    <d v="2020-04-14T19:12:33"/>
    <s v="anonymous"/>
    <m/>
    <m/>
    <m/>
    <m/>
    <s v="No"/>
    <m/>
    <m/>
    <s v="Yes"/>
    <m/>
    <m/>
    <s v="Use VPN"/>
    <m/>
    <m/>
    <s v="Laptop;"/>
    <m/>
    <m/>
    <s v="No"/>
    <m/>
    <m/>
    <s v="Corporate assets"/>
    <m/>
    <m/>
    <s v="No"/>
    <m/>
    <m/>
    <s v="Password protection;Antivirus software installed;"/>
    <m/>
    <m/>
    <s v="Using VPN "/>
    <m/>
    <m/>
    <m/>
    <m/>
    <m/>
    <s v="No"/>
    <m/>
    <m/>
    <m/>
    <m/>
    <m/>
    <s v="No"/>
    <m/>
    <m/>
    <x v="5"/>
    <m/>
    <m/>
    <s v="Phishing;Spyware/Virus infection;"/>
    <m/>
    <m/>
    <m/>
    <m/>
    <m/>
    <m/>
    <m/>
    <s v="Agree"/>
    <m/>
    <m/>
    <s v="Agree"/>
    <m/>
    <m/>
    <s v="Agree"/>
    <m/>
    <m/>
    <s v="Agree"/>
    <m/>
    <m/>
    <s v="Strongly agree"/>
    <m/>
    <m/>
    <s v="Strongly agree"/>
    <m/>
    <m/>
    <s v="Strongly agree"/>
    <m/>
    <m/>
    <s v="55-64 years old"/>
    <m/>
    <m/>
    <s v="High school graduate, diploma or the equivalent"/>
    <m/>
    <m/>
    <s v="EPES (Electrical Power &amp; Energy Systems)"/>
    <m/>
    <m/>
    <m/>
    <m/>
    <m/>
    <s v="IT professional"/>
    <m/>
    <m/>
    <m/>
    <m/>
    <m/>
    <n v="179"/>
  </r>
  <r>
    <n v="184"/>
    <d v="2020-04-14T19:15:30"/>
    <d v="2020-04-14T19:17:51"/>
    <s v="anonymous"/>
    <m/>
    <m/>
    <m/>
    <m/>
    <s v="No"/>
    <m/>
    <m/>
    <s v="Yes"/>
    <m/>
    <m/>
    <m/>
    <m/>
    <m/>
    <s v="Smartphone;"/>
    <m/>
    <m/>
    <s v="Yes"/>
    <m/>
    <m/>
    <s v="Personal assets"/>
    <m/>
    <m/>
    <m/>
    <m/>
    <m/>
    <s v="Password protection;Automatic screen lock;"/>
    <m/>
    <m/>
    <s v="Using 3rd party cloud solutions (e.g. G Cloud, Microsoft 365)"/>
    <m/>
    <m/>
    <m/>
    <m/>
    <m/>
    <s v="No"/>
    <m/>
    <m/>
    <m/>
    <m/>
    <m/>
    <s v="No"/>
    <m/>
    <m/>
    <x v="5"/>
    <m/>
    <m/>
    <s v="Phishing;Ransomware;Spyware/Virus infection;"/>
    <m/>
    <m/>
    <m/>
    <m/>
    <m/>
    <m/>
    <m/>
    <s v="Strongly agree"/>
    <m/>
    <m/>
    <s v="Strongly agree"/>
    <m/>
    <m/>
    <s v="Strongly agree"/>
    <m/>
    <m/>
    <s v="Agree"/>
    <m/>
    <m/>
    <s v="Agree"/>
    <m/>
    <m/>
    <s v="Strongly agree"/>
    <m/>
    <m/>
    <s v="Strongly agree"/>
    <m/>
    <m/>
    <s v="45-54 years old"/>
    <m/>
    <m/>
    <s v="High school graduate, diploma or the equivalent"/>
    <m/>
    <m/>
    <s v="EPES (Electrical Power &amp; Energy Systems)"/>
    <m/>
    <m/>
    <m/>
    <m/>
    <m/>
    <s v="Other"/>
    <m/>
    <m/>
    <m/>
    <m/>
    <m/>
    <n v="180"/>
  </r>
  <r>
    <n v="185"/>
    <d v="2020-04-14T19:19:43"/>
    <d v="2020-04-14T19:49:17"/>
    <s v="anonymous"/>
    <m/>
    <m/>
    <m/>
    <m/>
    <s v="No"/>
    <m/>
    <m/>
    <s v="No"/>
    <m/>
    <m/>
    <m/>
    <m/>
    <m/>
    <s v="Laptop;Smartphone;"/>
    <m/>
    <m/>
    <s v="No"/>
    <m/>
    <m/>
    <s v="Personal assets"/>
    <m/>
    <m/>
    <m/>
    <m/>
    <m/>
    <s v="Password protection;Two-factor authentication;Antivirus software installed;Antispam software installed;"/>
    <m/>
    <m/>
    <s v="Using VPN "/>
    <m/>
    <m/>
    <m/>
    <m/>
    <m/>
    <s v="No"/>
    <m/>
    <m/>
    <m/>
    <m/>
    <m/>
    <s v="No"/>
    <m/>
    <m/>
    <x v="5"/>
    <m/>
    <m/>
    <s v="None;"/>
    <m/>
    <m/>
    <m/>
    <m/>
    <m/>
    <m/>
    <m/>
    <s v="Strongly agree"/>
    <m/>
    <m/>
    <s v="Strongly agree"/>
    <m/>
    <m/>
    <s v="Disagree"/>
    <m/>
    <m/>
    <s v="Disagree"/>
    <m/>
    <m/>
    <s v="Disagree"/>
    <m/>
    <m/>
    <s v="Disagree"/>
    <m/>
    <m/>
    <s v="Agree"/>
    <m/>
    <m/>
    <s v="35-44 years old"/>
    <m/>
    <m/>
    <s v="Associate degree"/>
    <m/>
    <m/>
    <s v="EPES (Electrical Power &amp; Energy Systems)"/>
    <m/>
    <m/>
    <m/>
    <m/>
    <m/>
    <s v="IT professional"/>
    <m/>
    <m/>
    <m/>
    <m/>
    <m/>
    <n v="181"/>
  </r>
  <r>
    <n v="186"/>
    <d v="2020-04-14T23:32:05"/>
    <d v="2020-04-14T23:35:33"/>
    <s v="anonymous"/>
    <m/>
    <m/>
    <m/>
    <m/>
    <s v="Yes"/>
    <m/>
    <m/>
    <s v="No"/>
    <m/>
    <m/>
    <m/>
    <m/>
    <m/>
    <s v="Laptop;"/>
    <m/>
    <m/>
    <s v="No"/>
    <m/>
    <m/>
    <s v="Personal assets"/>
    <m/>
    <m/>
    <m/>
    <m/>
    <m/>
    <s v="Password protection;"/>
    <m/>
    <m/>
    <s v="Using VPN "/>
    <m/>
    <m/>
    <m/>
    <m/>
    <m/>
    <s v="No"/>
    <m/>
    <m/>
    <m/>
    <m/>
    <m/>
    <s v="No"/>
    <m/>
    <m/>
    <x v="5"/>
    <m/>
    <m/>
    <s v="None;"/>
    <m/>
    <m/>
    <m/>
    <m/>
    <m/>
    <m/>
    <m/>
    <s v="Agree"/>
    <m/>
    <m/>
    <s v="Agree"/>
    <m/>
    <m/>
    <s v="Agree"/>
    <m/>
    <m/>
    <s v="Strongly agree"/>
    <m/>
    <m/>
    <s v="Agree"/>
    <m/>
    <m/>
    <s v="Strongly agree"/>
    <m/>
    <m/>
    <s v="Strongly agree"/>
    <m/>
    <m/>
    <s v="25-34 years old"/>
    <m/>
    <m/>
    <s v="Doctorate degree"/>
    <m/>
    <m/>
    <s v="EPES (Electrical Power &amp; Energy Systems)"/>
    <m/>
    <m/>
    <m/>
    <m/>
    <m/>
    <s v="Manager"/>
    <m/>
    <m/>
    <m/>
    <m/>
    <m/>
    <n v="182"/>
  </r>
  <r>
    <n v="187"/>
    <d v="2020-04-15T08:36:39"/>
    <d v="2020-04-15T09:00:36"/>
    <s v="anonymous"/>
    <m/>
    <m/>
    <m/>
    <m/>
    <s v="Yes"/>
    <m/>
    <m/>
    <s v="Yes"/>
    <m/>
    <m/>
    <m/>
    <m/>
    <m/>
    <s v="Laptop;"/>
    <m/>
    <m/>
    <s v="No"/>
    <m/>
    <m/>
    <s v="Corporate assets"/>
    <m/>
    <m/>
    <s v="Yes, fully"/>
    <m/>
    <m/>
    <s v="Password protection;Two-factor authentication;Antivirus software installed;Antispam software installed;"/>
    <m/>
    <m/>
    <s v="Using VPN "/>
    <m/>
    <m/>
    <m/>
    <m/>
    <m/>
    <s v="Yes"/>
    <m/>
    <m/>
    <s v="Instructions available to the corporate portal or website;Instructions provided via email;"/>
    <m/>
    <m/>
    <s v="No"/>
    <m/>
    <m/>
    <x v="5"/>
    <m/>
    <m/>
    <s v="None;"/>
    <m/>
    <m/>
    <m/>
    <m/>
    <m/>
    <m/>
    <m/>
    <s v="Disagree"/>
    <m/>
    <m/>
    <s v="Disagree"/>
    <m/>
    <m/>
    <s v="Disagree"/>
    <m/>
    <m/>
    <s v="Agree"/>
    <m/>
    <m/>
    <s v="Agree"/>
    <m/>
    <m/>
    <s v="Agree"/>
    <m/>
    <m/>
    <s v="Agree"/>
    <m/>
    <m/>
    <s v="45-54 years old"/>
    <m/>
    <m/>
    <s v="High school graduate, diploma or the equivalent"/>
    <m/>
    <m/>
    <s v="EPES (Electrical Power &amp; Energy Systems)"/>
    <m/>
    <m/>
    <m/>
    <m/>
    <m/>
    <s v="Other"/>
    <m/>
    <m/>
    <m/>
    <m/>
    <m/>
    <n v="183"/>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x v="6"/>
    <m/>
    <m/>
    <s v="None;"/>
    <m/>
    <m/>
    <m/>
    <m/>
    <m/>
    <m/>
    <m/>
    <s v="Agree"/>
    <m/>
    <m/>
    <s v="Undecided"/>
    <m/>
    <m/>
    <s v="Agree"/>
    <m/>
    <m/>
    <s v="Agree"/>
    <m/>
    <m/>
    <s v="Agree"/>
    <m/>
    <m/>
    <s v="Undecided"/>
    <m/>
    <m/>
    <s v="Strongly agree"/>
    <m/>
    <m/>
    <s v="25-34 years old"/>
    <m/>
    <m/>
    <s v="Master’s degree"/>
    <m/>
    <m/>
    <s v="Other"/>
    <m/>
    <m/>
    <s v="Oil &amp; Gas, Environmental Services,Waste Management"/>
    <m/>
    <m/>
    <s v="Manager"/>
    <m/>
    <m/>
    <m/>
    <m/>
    <m/>
    <n v="184"/>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x v="7"/>
    <m/>
    <m/>
    <s v="None;"/>
    <m/>
    <m/>
    <m/>
    <m/>
    <m/>
    <m/>
    <m/>
    <s v="Agree"/>
    <m/>
    <m/>
    <s v="Undecided"/>
    <m/>
    <m/>
    <s v="Agree"/>
    <m/>
    <m/>
    <s v="Agree"/>
    <m/>
    <m/>
    <s v="Agree"/>
    <m/>
    <m/>
    <s v="Undecided"/>
    <m/>
    <m/>
    <s v="Strongly agree"/>
    <m/>
    <m/>
    <s v="25-34 years old"/>
    <m/>
    <m/>
    <s v="Master’s degree"/>
    <m/>
    <m/>
    <s v="Other"/>
    <m/>
    <m/>
    <s v="Oil &amp; Gas, Environmental Services,Waste Management"/>
    <m/>
    <m/>
    <s v="Manager"/>
    <m/>
    <m/>
    <m/>
    <m/>
    <m/>
    <n v="184"/>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x v="8"/>
    <m/>
    <m/>
    <s v="None;"/>
    <m/>
    <m/>
    <m/>
    <m/>
    <m/>
    <m/>
    <m/>
    <s v="Agree"/>
    <m/>
    <m/>
    <s v="Undecided"/>
    <m/>
    <m/>
    <s v="Agree"/>
    <m/>
    <m/>
    <s v="Agree"/>
    <m/>
    <m/>
    <s v="Agree"/>
    <m/>
    <m/>
    <s v="Undecided"/>
    <m/>
    <m/>
    <s v="Strongly agree"/>
    <m/>
    <m/>
    <s v="25-34 years old"/>
    <m/>
    <m/>
    <s v="Master’s degree"/>
    <m/>
    <m/>
    <s v="Other"/>
    <m/>
    <m/>
    <s v="Oil &amp; Gas, Environmental Services,Waste Management"/>
    <m/>
    <m/>
    <s v="Manager"/>
    <m/>
    <m/>
    <m/>
    <m/>
    <m/>
    <n v="184"/>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x v="9"/>
    <m/>
    <m/>
    <s v="None;"/>
    <m/>
    <m/>
    <m/>
    <m/>
    <m/>
    <m/>
    <m/>
    <s v="Agree"/>
    <m/>
    <m/>
    <s v="Undecided"/>
    <m/>
    <m/>
    <s v="Agree"/>
    <m/>
    <m/>
    <s v="Agree"/>
    <m/>
    <m/>
    <s v="Agree"/>
    <m/>
    <m/>
    <s v="Undecided"/>
    <m/>
    <m/>
    <s v="Strongly agree"/>
    <m/>
    <m/>
    <s v="25-34 years old"/>
    <m/>
    <m/>
    <s v="Master’s degree"/>
    <m/>
    <m/>
    <s v="Other"/>
    <m/>
    <m/>
    <s v="Oil &amp; Gas, Environmental Services,Waste Management"/>
    <m/>
    <m/>
    <s v="Manager"/>
    <m/>
    <m/>
    <m/>
    <m/>
    <m/>
    <n v="184"/>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x v="3"/>
    <m/>
    <m/>
    <s v="None;"/>
    <m/>
    <m/>
    <m/>
    <m/>
    <m/>
    <m/>
    <m/>
    <s v="Agree"/>
    <m/>
    <m/>
    <s v="Undecided"/>
    <m/>
    <m/>
    <s v="Agree"/>
    <m/>
    <m/>
    <s v="Agree"/>
    <m/>
    <m/>
    <s v="Agree"/>
    <m/>
    <m/>
    <s v="Undecided"/>
    <m/>
    <m/>
    <s v="Strongly agree"/>
    <m/>
    <m/>
    <s v="25-34 years old"/>
    <m/>
    <m/>
    <s v="Master’s degree"/>
    <m/>
    <m/>
    <s v="Other"/>
    <m/>
    <m/>
    <s v="Oil &amp; Gas, Environmental Services,Waste Management"/>
    <m/>
    <m/>
    <s v="Manager"/>
    <m/>
    <m/>
    <m/>
    <m/>
    <m/>
    <n v="184"/>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x v="10"/>
    <m/>
    <m/>
    <s v="None;"/>
    <m/>
    <m/>
    <m/>
    <m/>
    <m/>
    <m/>
    <m/>
    <s v="Agree"/>
    <m/>
    <m/>
    <s v="Undecided"/>
    <m/>
    <m/>
    <s v="Agree"/>
    <m/>
    <m/>
    <s v="Agree"/>
    <m/>
    <m/>
    <s v="Agree"/>
    <m/>
    <m/>
    <s v="Undecided"/>
    <m/>
    <m/>
    <s v="Strongly agree"/>
    <m/>
    <m/>
    <s v="25-34 years old"/>
    <m/>
    <m/>
    <s v="Master’s degree"/>
    <m/>
    <m/>
    <s v="Other"/>
    <m/>
    <m/>
    <s v="Oil &amp; Gas, Environmental Services,Waste Management"/>
    <m/>
    <m/>
    <s v="Manager"/>
    <m/>
    <m/>
    <m/>
    <m/>
    <m/>
    <n v="184"/>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x v="4"/>
    <m/>
    <m/>
    <s v="None;"/>
    <m/>
    <m/>
    <m/>
    <m/>
    <m/>
    <m/>
    <m/>
    <s v="Agree"/>
    <m/>
    <m/>
    <s v="Undecided"/>
    <m/>
    <m/>
    <s v="Agree"/>
    <m/>
    <m/>
    <s v="Agree"/>
    <m/>
    <m/>
    <s v="Agree"/>
    <m/>
    <m/>
    <s v="Undecided"/>
    <m/>
    <m/>
    <s v="Strongly agree"/>
    <m/>
    <m/>
    <s v="25-34 years old"/>
    <m/>
    <m/>
    <s v="Master’s degree"/>
    <m/>
    <m/>
    <s v="Other"/>
    <m/>
    <m/>
    <s v="Oil &amp; Gas, Environmental Services,Waste Management"/>
    <m/>
    <m/>
    <s v="Manager"/>
    <m/>
    <m/>
    <m/>
    <m/>
    <m/>
    <n v="184"/>
  </r>
  <r>
    <n v="189"/>
    <d v="2020-04-15T18:17:25"/>
    <d v="2020-04-15T18:21:30"/>
    <s v="anonymous"/>
    <m/>
    <m/>
    <m/>
    <m/>
    <s v="Yes"/>
    <m/>
    <m/>
    <s v="Yes"/>
    <m/>
    <m/>
    <m/>
    <m/>
    <m/>
    <s v="Laptop;"/>
    <m/>
    <m/>
    <s v="No"/>
    <m/>
    <m/>
    <s v="Corporate assets"/>
    <m/>
    <m/>
    <s v="Yes, fully"/>
    <m/>
    <m/>
    <s v="Password protection;Hard disk encryption;Antivirus software installed;"/>
    <m/>
    <m/>
    <s v="Using VPN "/>
    <m/>
    <m/>
    <m/>
    <m/>
    <m/>
    <s v="No"/>
    <m/>
    <m/>
    <m/>
    <m/>
    <m/>
    <s v="No"/>
    <m/>
    <m/>
    <x v="5"/>
    <m/>
    <m/>
    <s v="None;"/>
    <m/>
    <m/>
    <m/>
    <m/>
    <m/>
    <m/>
    <m/>
    <s v="Undecided"/>
    <m/>
    <m/>
    <s v="Undecided"/>
    <m/>
    <m/>
    <s v="Agree"/>
    <m/>
    <m/>
    <s v="Strongly agree"/>
    <m/>
    <m/>
    <s v="Agree"/>
    <m/>
    <m/>
    <s v="Strongly agree"/>
    <m/>
    <m/>
    <s v="Strongly agree"/>
    <m/>
    <m/>
    <s v="35-44 years old"/>
    <m/>
    <m/>
    <s v="Associate degree"/>
    <m/>
    <m/>
    <s v="Telecommunications"/>
    <m/>
    <m/>
    <m/>
    <m/>
    <m/>
    <s v="Other"/>
    <m/>
    <m/>
    <m/>
    <m/>
    <m/>
    <n v="185"/>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s v="Password protection;Automatic screen lock;Hard disk encryption;Antivirus software installed;Antispam software installed;"/>
    <m/>
    <m/>
    <s v="Using VPN "/>
    <m/>
    <m/>
    <m/>
    <m/>
    <m/>
    <s v="No"/>
    <m/>
    <m/>
    <m/>
    <m/>
    <m/>
    <s v="Yes"/>
    <m/>
    <m/>
    <x v="6"/>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n v="186"/>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s v="Password protection;Automatic screen lock;Hard disk encryption;Antivirus software installed;Antispam software installed;"/>
    <m/>
    <m/>
    <s v="Using VPN "/>
    <m/>
    <m/>
    <m/>
    <m/>
    <m/>
    <s v="No"/>
    <m/>
    <m/>
    <m/>
    <m/>
    <m/>
    <s v="Yes"/>
    <m/>
    <m/>
    <x v="8"/>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n v="186"/>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s v="Password protection;Automatic screen lock;Hard disk encryption;Antivirus software installed;Antispam software installed;"/>
    <m/>
    <m/>
    <s v="Using VPN "/>
    <m/>
    <m/>
    <m/>
    <m/>
    <m/>
    <s v="No"/>
    <m/>
    <m/>
    <m/>
    <m/>
    <m/>
    <s v="Yes"/>
    <m/>
    <m/>
    <x v="9"/>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n v="186"/>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s v="Password protection;Automatic screen lock;Hard disk encryption;Antivirus software installed;Antispam software installed;"/>
    <m/>
    <m/>
    <s v="Using VPN "/>
    <m/>
    <m/>
    <m/>
    <m/>
    <m/>
    <s v="No"/>
    <m/>
    <m/>
    <m/>
    <m/>
    <m/>
    <s v="Yes"/>
    <m/>
    <m/>
    <x v="3"/>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n v="186"/>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s v="Password protection;Automatic screen lock;Hard disk encryption;Antivirus software installed;Antispam software installed;"/>
    <m/>
    <m/>
    <s v="Using VPN "/>
    <m/>
    <m/>
    <m/>
    <m/>
    <m/>
    <s v="No"/>
    <m/>
    <m/>
    <m/>
    <m/>
    <m/>
    <s v="Yes"/>
    <m/>
    <m/>
    <x v="10"/>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n v="186"/>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s v="Password protection;Automatic screen lock;Hard disk encryption;Antivirus software installed;Antispam software installed;"/>
    <m/>
    <m/>
    <s v="Using VPN "/>
    <m/>
    <m/>
    <m/>
    <m/>
    <m/>
    <s v="No"/>
    <m/>
    <m/>
    <m/>
    <m/>
    <m/>
    <s v="Yes"/>
    <m/>
    <m/>
    <x v="4"/>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n v="186"/>
  </r>
  <r>
    <n v="191"/>
    <d v="2020-04-15T22:08:13"/>
    <d v="2020-04-15T22:19:14"/>
    <s v="anonymous"/>
    <m/>
    <m/>
    <m/>
    <m/>
    <s v="No"/>
    <m/>
    <m/>
    <s v="Yes"/>
    <m/>
    <m/>
    <s v="Avoid using unsecure wireless connection, only using my personal computer, locked wifi router"/>
    <m/>
    <m/>
    <s v="Laptop;"/>
    <m/>
    <m/>
    <s v="No"/>
    <m/>
    <m/>
    <s v="Personal assets"/>
    <m/>
    <m/>
    <m/>
    <m/>
    <m/>
    <s v="Password protection;Antivirus software installed;"/>
    <m/>
    <m/>
    <s v="Using VPN "/>
    <m/>
    <m/>
    <m/>
    <m/>
    <m/>
    <s v="No"/>
    <m/>
    <m/>
    <m/>
    <m/>
    <m/>
    <s v="Yes"/>
    <m/>
    <m/>
    <x v="6"/>
    <m/>
    <m/>
    <s v="None;"/>
    <m/>
    <m/>
    <m/>
    <m/>
    <m/>
    <m/>
    <m/>
    <s v="Undecided"/>
    <m/>
    <m/>
    <s v="Undecided"/>
    <m/>
    <m/>
    <s v="Strongly agree"/>
    <m/>
    <m/>
    <s v="Strongly agree"/>
    <m/>
    <m/>
    <s v="Strongly agree"/>
    <m/>
    <m/>
    <s v="Strongly agree"/>
    <m/>
    <m/>
    <s v="Strongly agree"/>
    <m/>
    <m/>
    <s v="25-34 years old"/>
    <m/>
    <m/>
    <s v="Professional degree"/>
    <m/>
    <m/>
    <s v="Banking &amp; Financial"/>
    <m/>
    <m/>
    <m/>
    <m/>
    <m/>
    <s v="Other"/>
    <m/>
    <m/>
    <s v="Excellent survey!!!"/>
    <m/>
    <m/>
    <n v="187"/>
  </r>
  <r>
    <n v="191"/>
    <d v="2020-04-15T22:08:13"/>
    <d v="2020-04-15T22:19:14"/>
    <s v="anonymous"/>
    <m/>
    <m/>
    <m/>
    <m/>
    <s v="No"/>
    <m/>
    <m/>
    <s v="Yes"/>
    <m/>
    <m/>
    <s v="Avoid using unsecure wireless connection, only using my personal computer, locked wifi router"/>
    <m/>
    <m/>
    <s v="Laptop;"/>
    <m/>
    <m/>
    <s v="No"/>
    <m/>
    <m/>
    <s v="Personal assets"/>
    <m/>
    <m/>
    <m/>
    <m/>
    <m/>
    <s v="Password protection;Antivirus software installed;"/>
    <m/>
    <m/>
    <s v="Using VPN "/>
    <m/>
    <m/>
    <m/>
    <m/>
    <m/>
    <s v="No"/>
    <m/>
    <m/>
    <m/>
    <m/>
    <m/>
    <s v="Yes"/>
    <m/>
    <m/>
    <x v="9"/>
    <m/>
    <m/>
    <s v="None;"/>
    <m/>
    <m/>
    <m/>
    <m/>
    <m/>
    <m/>
    <m/>
    <s v="Undecided"/>
    <m/>
    <m/>
    <s v="Undecided"/>
    <m/>
    <m/>
    <s v="Strongly agree"/>
    <m/>
    <m/>
    <s v="Strongly agree"/>
    <m/>
    <m/>
    <s v="Strongly agree"/>
    <m/>
    <m/>
    <s v="Strongly agree"/>
    <m/>
    <m/>
    <s v="Strongly agree"/>
    <m/>
    <m/>
    <s v="25-34 years old"/>
    <m/>
    <m/>
    <s v="Professional degree"/>
    <m/>
    <m/>
    <s v="Banking &amp; Financial"/>
    <m/>
    <m/>
    <m/>
    <m/>
    <m/>
    <s v="Other"/>
    <m/>
    <m/>
    <s v="Excellent survey!!!"/>
    <m/>
    <m/>
    <n v="187"/>
  </r>
  <r>
    <n v="191"/>
    <d v="2020-04-15T22:08:13"/>
    <d v="2020-04-15T22:19:14"/>
    <s v="anonymous"/>
    <m/>
    <m/>
    <m/>
    <m/>
    <s v="No"/>
    <m/>
    <m/>
    <s v="Yes"/>
    <m/>
    <m/>
    <s v="Avoid using unsecure wireless connection, only using my personal computer, locked wifi router"/>
    <m/>
    <m/>
    <s v="Laptop;"/>
    <m/>
    <m/>
    <s v="No"/>
    <m/>
    <m/>
    <s v="Personal assets"/>
    <m/>
    <m/>
    <m/>
    <m/>
    <m/>
    <s v="Password protection;Antivirus software installed;"/>
    <m/>
    <m/>
    <s v="Using VPN "/>
    <m/>
    <m/>
    <m/>
    <m/>
    <m/>
    <s v="No"/>
    <m/>
    <m/>
    <m/>
    <m/>
    <m/>
    <s v="Yes"/>
    <m/>
    <m/>
    <x v="3"/>
    <m/>
    <m/>
    <s v="None;"/>
    <m/>
    <m/>
    <m/>
    <m/>
    <m/>
    <m/>
    <m/>
    <s v="Undecided"/>
    <m/>
    <m/>
    <s v="Undecided"/>
    <m/>
    <m/>
    <s v="Strongly agree"/>
    <m/>
    <m/>
    <s v="Strongly agree"/>
    <m/>
    <m/>
    <s v="Strongly agree"/>
    <m/>
    <m/>
    <s v="Strongly agree"/>
    <m/>
    <m/>
    <s v="Strongly agree"/>
    <m/>
    <m/>
    <s v="25-34 years old"/>
    <m/>
    <m/>
    <s v="Professional degree"/>
    <m/>
    <m/>
    <s v="Banking &amp; Financial"/>
    <m/>
    <m/>
    <m/>
    <m/>
    <m/>
    <s v="Other"/>
    <m/>
    <m/>
    <s v="Excellent survey!!!"/>
    <m/>
    <m/>
    <n v="187"/>
  </r>
  <r>
    <n v="191"/>
    <d v="2020-04-15T22:08:13"/>
    <d v="2020-04-15T22:19:14"/>
    <s v="anonymous"/>
    <m/>
    <m/>
    <m/>
    <m/>
    <s v="No"/>
    <m/>
    <m/>
    <s v="Yes"/>
    <m/>
    <m/>
    <s v="Avoid using unsecure wireless connection, only using my personal computer, locked wifi router"/>
    <m/>
    <m/>
    <s v="Laptop;"/>
    <m/>
    <m/>
    <s v="No"/>
    <m/>
    <m/>
    <s v="Personal assets"/>
    <m/>
    <m/>
    <m/>
    <m/>
    <m/>
    <s v="Password protection;Antivirus software installed;"/>
    <m/>
    <m/>
    <s v="Using VPN "/>
    <m/>
    <m/>
    <m/>
    <m/>
    <m/>
    <s v="No"/>
    <m/>
    <m/>
    <m/>
    <m/>
    <m/>
    <s v="Yes"/>
    <m/>
    <m/>
    <x v="10"/>
    <m/>
    <m/>
    <s v="None;"/>
    <m/>
    <m/>
    <m/>
    <m/>
    <m/>
    <m/>
    <m/>
    <s v="Undecided"/>
    <m/>
    <m/>
    <s v="Undecided"/>
    <m/>
    <m/>
    <s v="Strongly agree"/>
    <m/>
    <m/>
    <s v="Strongly agree"/>
    <m/>
    <m/>
    <s v="Strongly agree"/>
    <m/>
    <m/>
    <s v="Strongly agree"/>
    <m/>
    <m/>
    <s v="Strongly agree"/>
    <m/>
    <m/>
    <s v="25-34 years old"/>
    <m/>
    <m/>
    <s v="Professional degree"/>
    <m/>
    <m/>
    <s v="Banking &amp; Financial"/>
    <m/>
    <m/>
    <m/>
    <m/>
    <m/>
    <s v="Other"/>
    <m/>
    <m/>
    <s v="Excellent survey!!!"/>
    <m/>
    <m/>
    <n v="187"/>
  </r>
  <r>
    <n v="191"/>
    <d v="2020-04-15T22:08:13"/>
    <d v="2020-04-15T22:19:14"/>
    <s v="anonymous"/>
    <m/>
    <m/>
    <m/>
    <m/>
    <s v="No"/>
    <m/>
    <m/>
    <s v="Yes"/>
    <m/>
    <m/>
    <s v="Avoid using unsecure wireless connection, only using my personal computer, locked wifi router"/>
    <m/>
    <m/>
    <s v="Laptop;"/>
    <m/>
    <m/>
    <s v="No"/>
    <m/>
    <m/>
    <s v="Personal assets"/>
    <m/>
    <m/>
    <m/>
    <m/>
    <m/>
    <s v="Password protection;Antivirus software installed;"/>
    <m/>
    <m/>
    <s v="Using VPN "/>
    <m/>
    <m/>
    <m/>
    <m/>
    <m/>
    <s v="No"/>
    <m/>
    <m/>
    <m/>
    <m/>
    <m/>
    <s v="Yes"/>
    <m/>
    <m/>
    <x v="4"/>
    <m/>
    <m/>
    <s v="None;"/>
    <m/>
    <m/>
    <m/>
    <m/>
    <m/>
    <m/>
    <m/>
    <s v="Undecided"/>
    <m/>
    <m/>
    <s v="Undecided"/>
    <m/>
    <m/>
    <s v="Strongly agree"/>
    <m/>
    <m/>
    <s v="Strongly agree"/>
    <m/>
    <m/>
    <s v="Strongly agree"/>
    <m/>
    <m/>
    <s v="Strongly agree"/>
    <m/>
    <m/>
    <s v="Strongly agree"/>
    <m/>
    <m/>
    <s v="25-34 years old"/>
    <m/>
    <m/>
    <s v="Professional degree"/>
    <m/>
    <m/>
    <s v="Banking &amp; Financial"/>
    <m/>
    <m/>
    <m/>
    <m/>
    <m/>
    <s v="Other"/>
    <m/>
    <m/>
    <s v="Excellent survey!!!"/>
    <m/>
    <m/>
    <n v="187"/>
  </r>
  <r>
    <n v="192"/>
    <d v="2020-04-15T22:09:53"/>
    <d v="2020-04-15T22:21:04"/>
    <s v="anonymous"/>
    <m/>
    <m/>
    <m/>
    <m/>
    <s v="Yes"/>
    <m/>
    <m/>
    <s v="No"/>
    <m/>
    <m/>
    <m/>
    <m/>
    <m/>
    <s v="Laptop;"/>
    <m/>
    <m/>
    <s v="No"/>
    <m/>
    <m/>
    <s v="Corporate assets"/>
    <m/>
    <m/>
    <s v="No"/>
    <m/>
    <m/>
    <s v="Password protection;Antivirus software installed;Antispam software installed;"/>
    <m/>
    <m/>
    <s v="Direct access"/>
    <m/>
    <m/>
    <m/>
    <m/>
    <m/>
    <s v="No"/>
    <m/>
    <m/>
    <m/>
    <m/>
    <m/>
    <s v="No"/>
    <m/>
    <m/>
    <x v="5"/>
    <m/>
    <m/>
    <s v="None;"/>
    <m/>
    <m/>
    <m/>
    <m/>
    <m/>
    <m/>
    <m/>
    <s v="Undecided"/>
    <m/>
    <m/>
    <s v="Agree"/>
    <m/>
    <m/>
    <s v="Agree"/>
    <m/>
    <m/>
    <s v="Agree"/>
    <m/>
    <m/>
    <s v="Agree"/>
    <m/>
    <m/>
    <s v="Agree"/>
    <m/>
    <m/>
    <s v="Agree"/>
    <m/>
    <m/>
    <s v="35-44 years old"/>
    <m/>
    <m/>
    <s v="Bachelor’s degree"/>
    <m/>
    <m/>
    <s v="Other"/>
    <m/>
    <m/>
    <s v="Food"/>
    <m/>
    <m/>
    <s v="Manager"/>
    <m/>
    <m/>
    <m/>
    <m/>
    <m/>
    <n v="188"/>
  </r>
  <r>
    <n v="193"/>
    <d v="2020-04-15T22:58:41"/>
    <d v="2020-04-15T23:02:20"/>
    <s v="anonymous"/>
    <m/>
    <m/>
    <m/>
    <m/>
    <s v="No"/>
    <m/>
    <m/>
    <s v="No"/>
    <m/>
    <m/>
    <m/>
    <m/>
    <m/>
    <s v="Laptop;Smartphone;"/>
    <m/>
    <m/>
    <s v="No"/>
    <m/>
    <m/>
    <s v="Corporate assets"/>
    <m/>
    <m/>
    <s v="Yes, partly"/>
    <m/>
    <m/>
    <s v="Password protection;Two-factor authentication;Automatic screen lock;Antivirus software installed;Antispam software installed;"/>
    <m/>
    <m/>
    <s v="Using VPN "/>
    <m/>
    <m/>
    <m/>
    <m/>
    <m/>
    <s v="No"/>
    <m/>
    <m/>
    <m/>
    <m/>
    <m/>
    <s v="Yes"/>
    <m/>
    <m/>
    <x v="3"/>
    <m/>
    <m/>
    <s v="None;"/>
    <m/>
    <m/>
    <m/>
    <m/>
    <m/>
    <m/>
    <m/>
    <s v="Strongly agree"/>
    <m/>
    <m/>
    <s v="Disagree"/>
    <m/>
    <m/>
    <s v="Disagree"/>
    <m/>
    <m/>
    <s v="Strongly disagree"/>
    <m/>
    <m/>
    <s v="Agree"/>
    <m/>
    <m/>
    <s v="Undecided"/>
    <m/>
    <m/>
    <s v="Agree"/>
    <m/>
    <m/>
    <s v="35-44 years old"/>
    <m/>
    <m/>
    <s v="Master’s degree"/>
    <m/>
    <m/>
    <s v="Other"/>
    <m/>
    <m/>
    <s v="Manufacturing "/>
    <m/>
    <m/>
    <s v="Manager"/>
    <m/>
    <m/>
    <m/>
    <m/>
    <m/>
    <n v="189"/>
  </r>
  <r>
    <n v="193"/>
    <d v="2020-04-15T22:58:41"/>
    <d v="2020-04-15T23:02:20"/>
    <s v="anonymous"/>
    <m/>
    <m/>
    <m/>
    <m/>
    <s v="No"/>
    <m/>
    <m/>
    <s v="No"/>
    <m/>
    <m/>
    <m/>
    <m/>
    <m/>
    <s v="Laptop;Smartphone;"/>
    <m/>
    <m/>
    <s v="No"/>
    <m/>
    <m/>
    <s v="Corporate assets"/>
    <m/>
    <m/>
    <s v="Yes, partly"/>
    <m/>
    <m/>
    <s v="Password protection;Two-factor authentication;Automatic screen lock;Antivirus software installed;Antispam software installed;"/>
    <m/>
    <m/>
    <s v="Using VPN "/>
    <m/>
    <m/>
    <m/>
    <m/>
    <m/>
    <s v="No"/>
    <m/>
    <m/>
    <m/>
    <m/>
    <m/>
    <s v="Yes"/>
    <m/>
    <m/>
    <x v="10"/>
    <m/>
    <m/>
    <s v="None;"/>
    <m/>
    <m/>
    <m/>
    <m/>
    <m/>
    <m/>
    <m/>
    <s v="Strongly agree"/>
    <m/>
    <m/>
    <s v="Disagree"/>
    <m/>
    <m/>
    <s v="Disagree"/>
    <m/>
    <m/>
    <s v="Strongly disagree"/>
    <m/>
    <m/>
    <s v="Agree"/>
    <m/>
    <m/>
    <s v="Undecided"/>
    <m/>
    <m/>
    <s v="Agree"/>
    <m/>
    <m/>
    <s v="35-44 years old"/>
    <m/>
    <m/>
    <s v="Master’s degree"/>
    <m/>
    <m/>
    <s v="Other"/>
    <m/>
    <m/>
    <s v="Manufacturing "/>
    <m/>
    <m/>
    <s v="Manager"/>
    <m/>
    <m/>
    <m/>
    <m/>
    <m/>
    <n v="189"/>
  </r>
  <r>
    <n v="193"/>
    <d v="2020-04-15T22:58:41"/>
    <d v="2020-04-15T23:02:20"/>
    <s v="anonymous"/>
    <m/>
    <m/>
    <m/>
    <m/>
    <s v="No"/>
    <m/>
    <m/>
    <s v="No"/>
    <m/>
    <m/>
    <m/>
    <m/>
    <m/>
    <s v="Laptop;Smartphone;"/>
    <m/>
    <m/>
    <s v="No"/>
    <m/>
    <m/>
    <s v="Corporate assets"/>
    <m/>
    <m/>
    <s v="Yes, partly"/>
    <m/>
    <m/>
    <s v="Password protection;Two-factor authentication;Automatic screen lock;Antivirus software installed;Antispam software installed;"/>
    <m/>
    <m/>
    <s v="Using VPN "/>
    <m/>
    <m/>
    <m/>
    <m/>
    <m/>
    <s v="No"/>
    <m/>
    <m/>
    <m/>
    <m/>
    <m/>
    <s v="Yes"/>
    <m/>
    <m/>
    <x v="4"/>
    <m/>
    <m/>
    <s v="None;"/>
    <m/>
    <m/>
    <m/>
    <m/>
    <m/>
    <m/>
    <m/>
    <s v="Strongly agree"/>
    <m/>
    <m/>
    <s v="Disagree"/>
    <m/>
    <m/>
    <s v="Disagree"/>
    <m/>
    <m/>
    <s v="Strongly disagree"/>
    <m/>
    <m/>
    <s v="Agree"/>
    <m/>
    <m/>
    <s v="Undecided"/>
    <m/>
    <m/>
    <s v="Agree"/>
    <m/>
    <m/>
    <s v="35-44 years old"/>
    <m/>
    <m/>
    <s v="Master’s degree"/>
    <m/>
    <m/>
    <s v="Other"/>
    <m/>
    <m/>
    <s v="Manufacturing "/>
    <m/>
    <m/>
    <s v="Manager"/>
    <m/>
    <m/>
    <m/>
    <m/>
    <m/>
    <n v="189"/>
  </r>
  <r>
    <n v="194"/>
    <d v="2020-04-16T10:11:55"/>
    <d v="2020-04-16T10:15:07"/>
    <s v="anonymous"/>
    <m/>
    <m/>
    <m/>
    <m/>
    <s v="Yes"/>
    <m/>
    <m/>
    <s v="No"/>
    <m/>
    <m/>
    <m/>
    <m/>
    <m/>
    <s v="Laptop;Smartphone;"/>
    <m/>
    <m/>
    <s v="No"/>
    <m/>
    <m/>
    <s v="Corporate assets"/>
    <m/>
    <m/>
    <s v="Yes, fully"/>
    <m/>
    <m/>
    <s v="Password protection;Automatic screen lock;Antivirus software installed;Antispam software installed;"/>
    <m/>
    <m/>
    <s v="Using VPN "/>
    <m/>
    <m/>
    <m/>
    <m/>
    <m/>
    <s v="Yes"/>
    <m/>
    <m/>
    <s v="Instructions provided via email;"/>
    <m/>
    <m/>
    <s v="Yes"/>
    <m/>
    <m/>
    <x v="3"/>
    <m/>
    <m/>
    <s v="None;"/>
    <m/>
    <m/>
    <m/>
    <m/>
    <m/>
    <m/>
    <m/>
    <s v="Undecided"/>
    <m/>
    <m/>
    <s v="Undecided"/>
    <m/>
    <m/>
    <s v="Undecided"/>
    <m/>
    <m/>
    <s v="Disagree"/>
    <m/>
    <m/>
    <s v="Disagree"/>
    <m/>
    <m/>
    <s v="Disagree"/>
    <m/>
    <m/>
    <s v="Agree"/>
    <m/>
    <m/>
    <s v="35-44 years old"/>
    <m/>
    <m/>
    <s v="Master’s degree"/>
    <m/>
    <m/>
    <s v="Other"/>
    <m/>
    <m/>
    <s v="Data Centers"/>
    <m/>
    <m/>
    <s v="Other"/>
    <m/>
    <m/>
    <m/>
    <m/>
    <m/>
    <n v="190"/>
  </r>
  <r>
    <n v="194"/>
    <d v="2020-04-16T10:11:55"/>
    <d v="2020-04-16T10:15:07"/>
    <s v="anonymous"/>
    <m/>
    <m/>
    <m/>
    <m/>
    <s v="Yes"/>
    <m/>
    <m/>
    <s v="No"/>
    <m/>
    <m/>
    <m/>
    <m/>
    <m/>
    <s v="Laptop;Smartphone;"/>
    <m/>
    <m/>
    <s v="No"/>
    <m/>
    <m/>
    <s v="Corporate assets"/>
    <m/>
    <m/>
    <s v="Yes, fully"/>
    <m/>
    <m/>
    <s v="Password protection;Automatic screen lock;Antivirus software installed;Antispam software installed;"/>
    <m/>
    <m/>
    <s v="Using VPN "/>
    <m/>
    <m/>
    <m/>
    <m/>
    <m/>
    <s v="Yes"/>
    <m/>
    <m/>
    <s v="Instructions provided via email;"/>
    <m/>
    <m/>
    <s v="Yes"/>
    <m/>
    <m/>
    <x v="10"/>
    <m/>
    <m/>
    <s v="None;"/>
    <m/>
    <m/>
    <m/>
    <m/>
    <m/>
    <m/>
    <m/>
    <s v="Undecided"/>
    <m/>
    <m/>
    <s v="Undecided"/>
    <m/>
    <m/>
    <s v="Undecided"/>
    <m/>
    <m/>
    <s v="Disagree"/>
    <m/>
    <m/>
    <s v="Disagree"/>
    <m/>
    <m/>
    <s v="Disagree"/>
    <m/>
    <m/>
    <s v="Agree"/>
    <m/>
    <m/>
    <s v="35-44 years old"/>
    <m/>
    <m/>
    <s v="Master’s degree"/>
    <m/>
    <m/>
    <s v="Other"/>
    <m/>
    <m/>
    <s v="Data Centers"/>
    <m/>
    <m/>
    <s v="Other"/>
    <m/>
    <m/>
    <m/>
    <m/>
    <m/>
    <n v="190"/>
  </r>
  <r>
    <n v="194"/>
    <d v="2020-04-16T10:11:55"/>
    <d v="2020-04-16T10:15:07"/>
    <s v="anonymous"/>
    <m/>
    <m/>
    <m/>
    <m/>
    <s v="Yes"/>
    <m/>
    <m/>
    <s v="No"/>
    <m/>
    <m/>
    <m/>
    <m/>
    <m/>
    <s v="Laptop;Smartphone;"/>
    <m/>
    <m/>
    <s v="No"/>
    <m/>
    <m/>
    <s v="Corporate assets"/>
    <m/>
    <m/>
    <s v="Yes, fully"/>
    <m/>
    <m/>
    <s v="Password protection;Automatic screen lock;Antivirus software installed;Antispam software installed;"/>
    <m/>
    <m/>
    <s v="Using VPN "/>
    <m/>
    <m/>
    <m/>
    <m/>
    <m/>
    <s v="Yes"/>
    <m/>
    <m/>
    <s v="Instructions provided via email;"/>
    <m/>
    <m/>
    <s v="Yes"/>
    <m/>
    <m/>
    <x v="4"/>
    <m/>
    <m/>
    <s v="None;"/>
    <m/>
    <m/>
    <m/>
    <m/>
    <m/>
    <m/>
    <m/>
    <s v="Undecided"/>
    <m/>
    <m/>
    <s v="Undecided"/>
    <m/>
    <m/>
    <s v="Undecided"/>
    <m/>
    <m/>
    <s v="Disagree"/>
    <m/>
    <m/>
    <s v="Disagree"/>
    <m/>
    <m/>
    <s v="Disagree"/>
    <m/>
    <m/>
    <s v="Agree"/>
    <m/>
    <m/>
    <s v="35-44 years old"/>
    <m/>
    <m/>
    <s v="Master’s degree"/>
    <m/>
    <m/>
    <s v="Other"/>
    <m/>
    <m/>
    <s v="Data Centers"/>
    <m/>
    <m/>
    <s v="Other"/>
    <m/>
    <m/>
    <m/>
    <m/>
    <m/>
    <n v="190"/>
  </r>
  <r>
    <n v="195"/>
    <d v="2020-04-16T11:19:34"/>
    <d v="2020-04-16T11:22:00"/>
    <s v="anonymous"/>
    <m/>
    <m/>
    <m/>
    <m/>
    <s v="No"/>
    <m/>
    <m/>
    <s v="No"/>
    <m/>
    <m/>
    <m/>
    <m/>
    <m/>
    <s v="Laptop;Smartphone;"/>
    <m/>
    <m/>
    <s v="No"/>
    <m/>
    <m/>
    <s v="Corporate assets"/>
    <m/>
    <m/>
    <s v="Yes, fully"/>
    <m/>
    <m/>
    <s v="Password protection;Automatic screen lock;Antivirus software installed;Antispam software installed;"/>
    <m/>
    <m/>
    <s v="Using VPN "/>
    <m/>
    <m/>
    <m/>
    <m/>
    <m/>
    <s v="No"/>
    <m/>
    <m/>
    <m/>
    <m/>
    <m/>
    <s v="No"/>
    <m/>
    <m/>
    <x v="5"/>
    <m/>
    <m/>
    <s v="None;"/>
    <m/>
    <m/>
    <m/>
    <m/>
    <m/>
    <m/>
    <m/>
    <s v="Disagree"/>
    <m/>
    <m/>
    <s v="Disagree"/>
    <m/>
    <m/>
    <s v="Agree"/>
    <m/>
    <m/>
    <s v="Agree"/>
    <m/>
    <m/>
    <s v="Strongly agree"/>
    <m/>
    <m/>
    <s v="Agree"/>
    <m/>
    <m/>
    <s v="Agree"/>
    <m/>
    <m/>
    <s v="35-44 years old"/>
    <m/>
    <m/>
    <s v="Master’s degree"/>
    <m/>
    <m/>
    <s v="EPES (Electrical Power &amp; Energy Systems)"/>
    <m/>
    <m/>
    <m/>
    <m/>
    <m/>
    <s v="Manager"/>
    <m/>
    <m/>
    <m/>
    <m/>
    <m/>
    <n v="191"/>
  </r>
  <r>
    <n v="196"/>
    <d v="2020-04-16T13:06:55"/>
    <d v="2020-04-16T13:11:51"/>
    <s v="anonymous"/>
    <m/>
    <m/>
    <m/>
    <m/>
    <s v="Yes"/>
    <m/>
    <m/>
    <s v="No"/>
    <m/>
    <m/>
    <m/>
    <m/>
    <m/>
    <s v="Laptop;"/>
    <m/>
    <m/>
    <s v="No"/>
    <m/>
    <m/>
    <s v="Corporate assets"/>
    <m/>
    <m/>
    <s v="Yes, partly"/>
    <m/>
    <m/>
    <s v="Password protection;Automatic screen lock;Hard disk encryption;Antivirus software installed;"/>
    <m/>
    <m/>
    <s v="Other"/>
    <m/>
    <m/>
    <s v="Both via VPN and with 3rd party cloud solutions (Microsoft 365)"/>
    <m/>
    <m/>
    <s v="No"/>
    <m/>
    <m/>
    <m/>
    <m/>
    <m/>
    <s v="Yes"/>
    <m/>
    <m/>
    <x v="6"/>
    <m/>
    <m/>
    <s v="None;"/>
    <m/>
    <m/>
    <m/>
    <m/>
    <m/>
    <m/>
    <m/>
    <s v="Undecided"/>
    <m/>
    <m/>
    <s v="Undecided"/>
    <m/>
    <m/>
    <s v="Disagree"/>
    <m/>
    <m/>
    <s v="Agree"/>
    <m/>
    <m/>
    <s v="Agree"/>
    <m/>
    <m/>
    <s v="Agree"/>
    <m/>
    <m/>
    <s v="Undecided"/>
    <m/>
    <m/>
    <s v="35-44 years old"/>
    <m/>
    <m/>
    <s v="Doctorate degree"/>
    <m/>
    <m/>
    <s v="Education &amp; Research"/>
    <m/>
    <m/>
    <m/>
    <m/>
    <m/>
    <s v="Manager"/>
    <m/>
    <m/>
    <m/>
    <m/>
    <m/>
    <n v="192"/>
  </r>
  <r>
    <n v="196"/>
    <d v="2020-04-16T13:06:55"/>
    <d v="2020-04-16T13:11:51"/>
    <s v="anonymous"/>
    <m/>
    <m/>
    <m/>
    <m/>
    <s v="Yes"/>
    <m/>
    <m/>
    <s v="No"/>
    <m/>
    <m/>
    <m/>
    <m/>
    <m/>
    <s v="Laptop;"/>
    <m/>
    <m/>
    <s v="No"/>
    <m/>
    <m/>
    <s v="Corporate assets"/>
    <m/>
    <m/>
    <s v="Yes, partly"/>
    <m/>
    <m/>
    <s v="Password protection;Automatic screen lock;Hard disk encryption;Antivirus software installed;"/>
    <m/>
    <m/>
    <s v="Other"/>
    <m/>
    <m/>
    <s v="Both via VPN and with 3rd party cloud solutions (Microsoft 365)"/>
    <m/>
    <m/>
    <s v="No"/>
    <m/>
    <m/>
    <m/>
    <m/>
    <m/>
    <s v="Yes"/>
    <m/>
    <m/>
    <x v="7"/>
    <m/>
    <m/>
    <s v="None;"/>
    <m/>
    <m/>
    <m/>
    <m/>
    <m/>
    <m/>
    <m/>
    <s v="Undecided"/>
    <m/>
    <m/>
    <s v="Undecided"/>
    <m/>
    <m/>
    <s v="Disagree"/>
    <m/>
    <m/>
    <s v="Agree"/>
    <m/>
    <m/>
    <s v="Agree"/>
    <m/>
    <m/>
    <s v="Agree"/>
    <m/>
    <m/>
    <s v="Undecided"/>
    <m/>
    <m/>
    <s v="35-44 years old"/>
    <m/>
    <m/>
    <s v="Doctorate degree"/>
    <m/>
    <m/>
    <s v="Education &amp; Research"/>
    <m/>
    <m/>
    <m/>
    <m/>
    <m/>
    <s v="Manager"/>
    <m/>
    <m/>
    <m/>
    <m/>
    <m/>
    <n v="192"/>
  </r>
  <r>
    <n v="196"/>
    <d v="2020-04-16T13:06:55"/>
    <d v="2020-04-16T13:11:51"/>
    <s v="anonymous"/>
    <m/>
    <m/>
    <m/>
    <m/>
    <s v="Yes"/>
    <m/>
    <m/>
    <s v="No"/>
    <m/>
    <m/>
    <m/>
    <m/>
    <m/>
    <s v="Laptop;"/>
    <m/>
    <m/>
    <s v="No"/>
    <m/>
    <m/>
    <s v="Corporate assets"/>
    <m/>
    <m/>
    <s v="Yes, partly"/>
    <m/>
    <m/>
    <s v="Password protection;Automatic screen lock;Hard disk encryption;Antivirus software installed;"/>
    <m/>
    <m/>
    <s v="Other"/>
    <m/>
    <m/>
    <s v="Both via VPN and with 3rd party cloud solutions (Microsoft 365)"/>
    <m/>
    <m/>
    <s v="No"/>
    <m/>
    <m/>
    <m/>
    <m/>
    <m/>
    <s v="Yes"/>
    <m/>
    <m/>
    <x v="9"/>
    <m/>
    <m/>
    <s v="None;"/>
    <m/>
    <m/>
    <m/>
    <m/>
    <m/>
    <m/>
    <m/>
    <s v="Undecided"/>
    <m/>
    <m/>
    <s v="Undecided"/>
    <m/>
    <m/>
    <s v="Disagree"/>
    <m/>
    <m/>
    <s v="Agree"/>
    <m/>
    <m/>
    <s v="Agree"/>
    <m/>
    <m/>
    <s v="Agree"/>
    <m/>
    <m/>
    <s v="Undecided"/>
    <m/>
    <m/>
    <s v="35-44 years old"/>
    <m/>
    <m/>
    <s v="Doctorate degree"/>
    <m/>
    <m/>
    <s v="Education &amp; Research"/>
    <m/>
    <m/>
    <m/>
    <m/>
    <m/>
    <s v="Manager"/>
    <m/>
    <m/>
    <m/>
    <m/>
    <m/>
    <n v="192"/>
  </r>
  <r>
    <n v="196"/>
    <d v="2020-04-16T13:06:55"/>
    <d v="2020-04-16T13:11:51"/>
    <s v="anonymous"/>
    <m/>
    <m/>
    <m/>
    <m/>
    <s v="Yes"/>
    <m/>
    <m/>
    <s v="No"/>
    <m/>
    <m/>
    <m/>
    <m/>
    <m/>
    <s v="Laptop;"/>
    <m/>
    <m/>
    <s v="No"/>
    <m/>
    <m/>
    <s v="Corporate assets"/>
    <m/>
    <m/>
    <s v="Yes, partly"/>
    <m/>
    <m/>
    <s v="Password protection;Automatic screen lock;Hard disk encryption;Antivirus software installed;"/>
    <m/>
    <m/>
    <s v="Other"/>
    <m/>
    <m/>
    <s v="Both via VPN and with 3rd party cloud solutions (Microsoft 365)"/>
    <m/>
    <m/>
    <s v="No"/>
    <m/>
    <m/>
    <m/>
    <m/>
    <m/>
    <s v="Yes"/>
    <m/>
    <m/>
    <x v="3"/>
    <m/>
    <m/>
    <s v="None;"/>
    <m/>
    <m/>
    <m/>
    <m/>
    <m/>
    <m/>
    <m/>
    <s v="Undecided"/>
    <m/>
    <m/>
    <s v="Undecided"/>
    <m/>
    <m/>
    <s v="Disagree"/>
    <m/>
    <m/>
    <s v="Agree"/>
    <m/>
    <m/>
    <s v="Agree"/>
    <m/>
    <m/>
    <s v="Agree"/>
    <m/>
    <m/>
    <s v="Undecided"/>
    <m/>
    <m/>
    <s v="35-44 years old"/>
    <m/>
    <m/>
    <s v="Doctorate degree"/>
    <m/>
    <m/>
    <s v="Education &amp; Research"/>
    <m/>
    <m/>
    <m/>
    <m/>
    <m/>
    <s v="Manager"/>
    <m/>
    <m/>
    <m/>
    <m/>
    <m/>
    <n v="192"/>
  </r>
  <r>
    <n v="196"/>
    <d v="2020-04-16T13:06:55"/>
    <d v="2020-04-16T13:11:51"/>
    <s v="anonymous"/>
    <m/>
    <m/>
    <m/>
    <m/>
    <s v="Yes"/>
    <m/>
    <m/>
    <s v="No"/>
    <m/>
    <m/>
    <m/>
    <m/>
    <m/>
    <s v="Laptop;"/>
    <m/>
    <m/>
    <s v="No"/>
    <m/>
    <m/>
    <s v="Corporate assets"/>
    <m/>
    <m/>
    <s v="Yes, partly"/>
    <m/>
    <m/>
    <s v="Password protection;Automatic screen lock;Hard disk encryption;Antivirus software installed;"/>
    <m/>
    <m/>
    <s v="Other"/>
    <m/>
    <m/>
    <s v="Both via VPN and with 3rd party cloud solutions (Microsoft 365)"/>
    <m/>
    <m/>
    <s v="No"/>
    <m/>
    <m/>
    <m/>
    <m/>
    <m/>
    <s v="Yes"/>
    <m/>
    <m/>
    <x v="10"/>
    <m/>
    <m/>
    <s v="None;"/>
    <m/>
    <m/>
    <m/>
    <m/>
    <m/>
    <m/>
    <m/>
    <s v="Undecided"/>
    <m/>
    <m/>
    <s v="Undecided"/>
    <m/>
    <m/>
    <s v="Disagree"/>
    <m/>
    <m/>
    <s v="Agree"/>
    <m/>
    <m/>
    <s v="Agree"/>
    <m/>
    <m/>
    <s v="Agree"/>
    <m/>
    <m/>
    <s v="Undecided"/>
    <m/>
    <m/>
    <s v="35-44 years old"/>
    <m/>
    <m/>
    <s v="Doctorate degree"/>
    <m/>
    <m/>
    <s v="Education &amp; Research"/>
    <m/>
    <m/>
    <m/>
    <m/>
    <m/>
    <s v="Manager"/>
    <m/>
    <m/>
    <m/>
    <m/>
    <m/>
    <n v="192"/>
  </r>
  <r>
    <n v="196"/>
    <d v="2020-04-16T13:06:55"/>
    <d v="2020-04-16T13:11:51"/>
    <s v="anonymous"/>
    <m/>
    <m/>
    <m/>
    <m/>
    <s v="Yes"/>
    <m/>
    <m/>
    <s v="No"/>
    <m/>
    <m/>
    <m/>
    <m/>
    <m/>
    <s v="Laptop;"/>
    <m/>
    <m/>
    <s v="No"/>
    <m/>
    <m/>
    <s v="Corporate assets"/>
    <m/>
    <m/>
    <s v="Yes, partly"/>
    <m/>
    <m/>
    <s v="Password protection;Automatic screen lock;Hard disk encryption;Antivirus software installed;"/>
    <m/>
    <m/>
    <s v="Other"/>
    <m/>
    <m/>
    <s v="Both via VPN and with 3rd party cloud solutions (Microsoft 365)"/>
    <m/>
    <m/>
    <s v="No"/>
    <m/>
    <m/>
    <m/>
    <m/>
    <m/>
    <s v="Yes"/>
    <m/>
    <m/>
    <x v="4"/>
    <m/>
    <m/>
    <s v="None;"/>
    <m/>
    <m/>
    <m/>
    <m/>
    <m/>
    <m/>
    <m/>
    <s v="Undecided"/>
    <m/>
    <m/>
    <s v="Undecided"/>
    <m/>
    <m/>
    <s v="Disagree"/>
    <m/>
    <m/>
    <s v="Agree"/>
    <m/>
    <m/>
    <s v="Agree"/>
    <m/>
    <m/>
    <s v="Agree"/>
    <m/>
    <m/>
    <s v="Undecided"/>
    <m/>
    <m/>
    <s v="35-44 years old"/>
    <m/>
    <m/>
    <s v="Doctorate degree"/>
    <m/>
    <m/>
    <s v="Education &amp; Research"/>
    <m/>
    <m/>
    <m/>
    <m/>
    <m/>
    <s v="Manager"/>
    <m/>
    <m/>
    <m/>
    <m/>
    <m/>
    <n v="192"/>
  </r>
  <r>
    <n v="197"/>
    <d v="2020-04-16T14:02:56"/>
    <d v="2020-04-16T14:14:41"/>
    <s v="anonymous"/>
    <m/>
    <m/>
    <m/>
    <m/>
    <s v="Yes"/>
    <m/>
    <m/>
    <s v="No"/>
    <m/>
    <m/>
    <m/>
    <m/>
    <m/>
    <s v="Laptop;"/>
    <m/>
    <m/>
    <s v="No"/>
    <m/>
    <m/>
    <s v="Personal assets"/>
    <m/>
    <m/>
    <m/>
    <m/>
    <m/>
    <s v="Password protection;Automatic screen lock;Hard disk encryption;Antivirus software installed;"/>
    <m/>
    <m/>
    <s v="Using 3rd party cloud solutions (e.g. G Cloud, Microsoft 365)"/>
    <m/>
    <m/>
    <m/>
    <m/>
    <m/>
    <s v="No"/>
    <m/>
    <m/>
    <m/>
    <m/>
    <m/>
    <s v="Yes"/>
    <m/>
    <m/>
    <x v="6"/>
    <m/>
    <m/>
    <s v="None;"/>
    <m/>
    <m/>
    <s v="Spam emails and offers"/>
    <m/>
    <m/>
    <m/>
    <m/>
    <s v="Strongly agree"/>
    <m/>
    <m/>
    <s v="Agree"/>
    <m/>
    <m/>
    <s v="Agree"/>
    <m/>
    <m/>
    <s v="Strongly agree"/>
    <m/>
    <m/>
    <s v="Agree"/>
    <m/>
    <m/>
    <s v="Agree"/>
    <m/>
    <m/>
    <s v="Agree"/>
    <m/>
    <m/>
    <s v="35-44 years old"/>
    <m/>
    <m/>
    <s v="Doctorate degree"/>
    <m/>
    <m/>
    <s v="Education &amp; Research"/>
    <m/>
    <m/>
    <m/>
    <m/>
    <m/>
    <s v="Researcher"/>
    <m/>
    <m/>
    <m/>
    <m/>
    <m/>
    <n v="193"/>
  </r>
  <r>
    <n v="197"/>
    <d v="2020-04-16T14:02:56"/>
    <d v="2020-04-16T14:14:41"/>
    <s v="anonymous"/>
    <m/>
    <m/>
    <m/>
    <m/>
    <s v="Yes"/>
    <m/>
    <m/>
    <s v="No"/>
    <m/>
    <m/>
    <m/>
    <m/>
    <m/>
    <s v="Laptop;"/>
    <m/>
    <m/>
    <s v="No"/>
    <m/>
    <m/>
    <s v="Personal assets"/>
    <m/>
    <m/>
    <m/>
    <m/>
    <m/>
    <s v="Password protection;Automatic screen lock;Hard disk encryption;Antivirus software installed;"/>
    <m/>
    <m/>
    <s v="Using 3rd party cloud solutions (e.g. G Cloud, Microsoft 365)"/>
    <m/>
    <m/>
    <m/>
    <m/>
    <m/>
    <s v="No"/>
    <m/>
    <m/>
    <m/>
    <m/>
    <m/>
    <s v="Yes"/>
    <m/>
    <m/>
    <x v="7"/>
    <m/>
    <m/>
    <s v="None;"/>
    <m/>
    <m/>
    <s v="Spam emails and offers"/>
    <m/>
    <m/>
    <m/>
    <m/>
    <s v="Strongly agree"/>
    <m/>
    <m/>
    <s v="Agree"/>
    <m/>
    <m/>
    <s v="Agree"/>
    <m/>
    <m/>
    <s v="Strongly agree"/>
    <m/>
    <m/>
    <s v="Agree"/>
    <m/>
    <m/>
    <s v="Agree"/>
    <m/>
    <m/>
    <s v="Agree"/>
    <m/>
    <m/>
    <s v="35-44 years old"/>
    <m/>
    <m/>
    <s v="Doctorate degree"/>
    <m/>
    <m/>
    <s v="Education &amp; Research"/>
    <m/>
    <m/>
    <m/>
    <m/>
    <m/>
    <s v="Researcher"/>
    <m/>
    <m/>
    <m/>
    <m/>
    <m/>
    <n v="193"/>
  </r>
  <r>
    <n v="197"/>
    <d v="2020-04-16T14:02:56"/>
    <d v="2020-04-16T14:14:41"/>
    <s v="anonymous"/>
    <m/>
    <m/>
    <m/>
    <m/>
    <s v="Yes"/>
    <m/>
    <m/>
    <s v="No"/>
    <m/>
    <m/>
    <m/>
    <m/>
    <m/>
    <s v="Laptop;"/>
    <m/>
    <m/>
    <s v="No"/>
    <m/>
    <m/>
    <s v="Personal assets"/>
    <m/>
    <m/>
    <m/>
    <m/>
    <m/>
    <s v="Password protection;Automatic screen lock;Hard disk encryption;Antivirus software installed;"/>
    <m/>
    <m/>
    <s v="Using 3rd party cloud solutions (e.g. G Cloud, Microsoft 365)"/>
    <m/>
    <m/>
    <m/>
    <m/>
    <m/>
    <s v="No"/>
    <m/>
    <m/>
    <m/>
    <m/>
    <m/>
    <s v="Yes"/>
    <m/>
    <m/>
    <x v="8"/>
    <m/>
    <m/>
    <s v="None;"/>
    <m/>
    <m/>
    <s v="Spam emails and offers"/>
    <m/>
    <m/>
    <m/>
    <m/>
    <s v="Strongly agree"/>
    <m/>
    <m/>
    <s v="Agree"/>
    <m/>
    <m/>
    <s v="Agree"/>
    <m/>
    <m/>
    <s v="Strongly agree"/>
    <m/>
    <m/>
    <s v="Agree"/>
    <m/>
    <m/>
    <s v="Agree"/>
    <m/>
    <m/>
    <s v="Agree"/>
    <m/>
    <m/>
    <s v="35-44 years old"/>
    <m/>
    <m/>
    <s v="Doctorate degree"/>
    <m/>
    <m/>
    <s v="Education &amp; Research"/>
    <m/>
    <m/>
    <m/>
    <m/>
    <m/>
    <s v="Researcher"/>
    <m/>
    <m/>
    <m/>
    <m/>
    <m/>
    <n v="193"/>
  </r>
  <r>
    <n v="197"/>
    <d v="2020-04-16T14:02:56"/>
    <d v="2020-04-16T14:14:41"/>
    <s v="anonymous"/>
    <m/>
    <m/>
    <m/>
    <m/>
    <s v="Yes"/>
    <m/>
    <m/>
    <s v="No"/>
    <m/>
    <m/>
    <m/>
    <m/>
    <m/>
    <s v="Laptop;"/>
    <m/>
    <m/>
    <s v="No"/>
    <m/>
    <m/>
    <s v="Personal assets"/>
    <m/>
    <m/>
    <m/>
    <m/>
    <m/>
    <s v="Password protection;Automatic screen lock;Hard disk encryption;Antivirus software installed;"/>
    <m/>
    <m/>
    <s v="Using 3rd party cloud solutions (e.g. G Cloud, Microsoft 365)"/>
    <m/>
    <m/>
    <m/>
    <m/>
    <m/>
    <s v="No"/>
    <m/>
    <m/>
    <m/>
    <m/>
    <m/>
    <s v="Yes"/>
    <m/>
    <m/>
    <x v="10"/>
    <m/>
    <m/>
    <s v="None;"/>
    <m/>
    <m/>
    <s v="Spam emails and offers"/>
    <m/>
    <m/>
    <m/>
    <m/>
    <s v="Strongly agree"/>
    <m/>
    <m/>
    <s v="Agree"/>
    <m/>
    <m/>
    <s v="Agree"/>
    <m/>
    <m/>
    <s v="Strongly agree"/>
    <m/>
    <m/>
    <s v="Agree"/>
    <m/>
    <m/>
    <s v="Agree"/>
    <m/>
    <m/>
    <s v="Agree"/>
    <m/>
    <m/>
    <s v="35-44 years old"/>
    <m/>
    <m/>
    <s v="Doctorate degree"/>
    <m/>
    <m/>
    <s v="Education &amp; Research"/>
    <m/>
    <m/>
    <m/>
    <m/>
    <m/>
    <s v="Researcher"/>
    <m/>
    <m/>
    <m/>
    <m/>
    <m/>
    <n v="193"/>
  </r>
  <r>
    <n v="197"/>
    <d v="2020-04-16T14:02:56"/>
    <d v="2020-04-16T14:14:41"/>
    <s v="anonymous"/>
    <m/>
    <m/>
    <m/>
    <m/>
    <s v="Yes"/>
    <m/>
    <m/>
    <s v="No"/>
    <m/>
    <m/>
    <m/>
    <m/>
    <m/>
    <s v="Laptop;"/>
    <m/>
    <m/>
    <s v="No"/>
    <m/>
    <m/>
    <s v="Personal assets"/>
    <m/>
    <m/>
    <m/>
    <m/>
    <m/>
    <s v="Password protection;Automatic screen lock;Hard disk encryption;Antivirus software installed;"/>
    <m/>
    <m/>
    <s v="Using 3rd party cloud solutions (e.g. G Cloud, Microsoft 365)"/>
    <m/>
    <m/>
    <m/>
    <m/>
    <m/>
    <s v="No"/>
    <m/>
    <m/>
    <m/>
    <m/>
    <m/>
    <s v="Yes"/>
    <m/>
    <m/>
    <x v="4"/>
    <m/>
    <m/>
    <s v="None;"/>
    <m/>
    <m/>
    <s v="Spam emails and offers"/>
    <m/>
    <m/>
    <m/>
    <m/>
    <s v="Strongly agree"/>
    <m/>
    <m/>
    <s v="Agree"/>
    <m/>
    <m/>
    <s v="Agree"/>
    <m/>
    <m/>
    <s v="Strongly agree"/>
    <m/>
    <m/>
    <s v="Agree"/>
    <m/>
    <m/>
    <s v="Agree"/>
    <m/>
    <m/>
    <s v="Agree"/>
    <m/>
    <m/>
    <s v="35-44 years old"/>
    <m/>
    <m/>
    <s v="Doctorate degree"/>
    <m/>
    <m/>
    <s v="Education &amp; Research"/>
    <m/>
    <m/>
    <m/>
    <m/>
    <m/>
    <s v="Researcher"/>
    <m/>
    <m/>
    <m/>
    <m/>
    <m/>
    <n v="193"/>
  </r>
  <r>
    <n v="198"/>
    <d v="2020-04-16T14:22:58"/>
    <d v="2020-04-16T14:28:13"/>
    <s v="anonymous"/>
    <m/>
    <m/>
    <m/>
    <m/>
    <s v="Yes"/>
    <m/>
    <m/>
    <s v="No"/>
    <m/>
    <m/>
    <m/>
    <m/>
    <m/>
    <s v="Laptop;"/>
    <m/>
    <m/>
    <s v="No"/>
    <m/>
    <m/>
    <s v="Corporate assets"/>
    <m/>
    <m/>
    <s v="No"/>
    <m/>
    <m/>
    <s v="Password protection;Antivirus software installed;"/>
    <m/>
    <m/>
    <s v="Using VPN "/>
    <m/>
    <m/>
    <m/>
    <m/>
    <m/>
    <s v="No"/>
    <m/>
    <m/>
    <m/>
    <m/>
    <m/>
    <s v="Yes"/>
    <m/>
    <m/>
    <x v="6"/>
    <m/>
    <m/>
    <s v="None;"/>
    <m/>
    <m/>
    <m/>
    <m/>
    <m/>
    <m/>
    <m/>
    <s v="Agree"/>
    <m/>
    <m/>
    <s v="Undecided"/>
    <m/>
    <m/>
    <s v="Strongly agree"/>
    <m/>
    <m/>
    <s v="Strongly agree"/>
    <m/>
    <m/>
    <s v="Strongly agree"/>
    <m/>
    <m/>
    <s v="Strongly disagree"/>
    <m/>
    <m/>
    <s v="Strongly agree"/>
    <m/>
    <m/>
    <s v="35-44 years old"/>
    <m/>
    <m/>
    <s v="Master’s degree"/>
    <m/>
    <m/>
    <s v="IT (Information Technology)"/>
    <m/>
    <m/>
    <m/>
    <m/>
    <m/>
    <s v="IT professional"/>
    <m/>
    <m/>
    <m/>
    <m/>
    <m/>
    <n v="194"/>
  </r>
  <r>
    <n v="198"/>
    <d v="2020-04-16T14:22:58"/>
    <d v="2020-04-16T14:28:13"/>
    <s v="anonymous"/>
    <m/>
    <m/>
    <m/>
    <m/>
    <s v="Yes"/>
    <m/>
    <m/>
    <s v="No"/>
    <m/>
    <m/>
    <m/>
    <m/>
    <m/>
    <s v="Laptop;"/>
    <m/>
    <m/>
    <s v="No"/>
    <m/>
    <m/>
    <s v="Corporate assets"/>
    <m/>
    <m/>
    <s v="No"/>
    <m/>
    <m/>
    <s v="Password protection;Antivirus software installed;"/>
    <m/>
    <m/>
    <s v="Using VPN "/>
    <m/>
    <m/>
    <m/>
    <m/>
    <m/>
    <s v="No"/>
    <m/>
    <m/>
    <m/>
    <m/>
    <m/>
    <s v="Yes"/>
    <m/>
    <m/>
    <x v="8"/>
    <m/>
    <m/>
    <s v="None;"/>
    <m/>
    <m/>
    <m/>
    <m/>
    <m/>
    <m/>
    <m/>
    <s v="Agree"/>
    <m/>
    <m/>
    <s v="Undecided"/>
    <m/>
    <m/>
    <s v="Strongly agree"/>
    <m/>
    <m/>
    <s v="Strongly agree"/>
    <m/>
    <m/>
    <s v="Strongly agree"/>
    <m/>
    <m/>
    <s v="Strongly disagree"/>
    <m/>
    <m/>
    <s v="Strongly agree"/>
    <m/>
    <m/>
    <s v="35-44 years old"/>
    <m/>
    <m/>
    <s v="Master’s degree"/>
    <m/>
    <m/>
    <s v="IT (Information Technology)"/>
    <m/>
    <m/>
    <m/>
    <m/>
    <m/>
    <s v="IT professional"/>
    <m/>
    <m/>
    <m/>
    <m/>
    <m/>
    <n v="194"/>
  </r>
  <r>
    <n v="198"/>
    <d v="2020-04-16T14:22:58"/>
    <d v="2020-04-16T14:28:13"/>
    <s v="anonymous"/>
    <m/>
    <m/>
    <m/>
    <m/>
    <s v="Yes"/>
    <m/>
    <m/>
    <s v="No"/>
    <m/>
    <m/>
    <m/>
    <m/>
    <m/>
    <s v="Laptop;"/>
    <m/>
    <m/>
    <s v="No"/>
    <m/>
    <m/>
    <s v="Corporate assets"/>
    <m/>
    <m/>
    <s v="No"/>
    <m/>
    <m/>
    <s v="Password protection;Antivirus software installed;"/>
    <m/>
    <m/>
    <s v="Using VPN "/>
    <m/>
    <m/>
    <m/>
    <m/>
    <m/>
    <s v="No"/>
    <m/>
    <m/>
    <m/>
    <m/>
    <m/>
    <s v="Yes"/>
    <m/>
    <m/>
    <x v="9"/>
    <m/>
    <m/>
    <s v="None;"/>
    <m/>
    <m/>
    <m/>
    <m/>
    <m/>
    <m/>
    <m/>
    <s v="Agree"/>
    <m/>
    <m/>
    <s v="Undecided"/>
    <m/>
    <m/>
    <s v="Strongly agree"/>
    <m/>
    <m/>
    <s v="Strongly agree"/>
    <m/>
    <m/>
    <s v="Strongly agree"/>
    <m/>
    <m/>
    <s v="Strongly disagree"/>
    <m/>
    <m/>
    <s v="Strongly agree"/>
    <m/>
    <m/>
    <s v="35-44 years old"/>
    <m/>
    <m/>
    <s v="Master’s degree"/>
    <m/>
    <m/>
    <s v="IT (Information Technology)"/>
    <m/>
    <m/>
    <m/>
    <m/>
    <m/>
    <s v="IT professional"/>
    <m/>
    <m/>
    <m/>
    <m/>
    <m/>
    <n v="194"/>
  </r>
  <r>
    <n v="198"/>
    <d v="2020-04-16T14:22:58"/>
    <d v="2020-04-16T14:28:13"/>
    <s v="anonymous"/>
    <m/>
    <m/>
    <m/>
    <m/>
    <s v="Yes"/>
    <m/>
    <m/>
    <s v="No"/>
    <m/>
    <m/>
    <m/>
    <m/>
    <m/>
    <s v="Laptop;"/>
    <m/>
    <m/>
    <s v="No"/>
    <m/>
    <m/>
    <s v="Corporate assets"/>
    <m/>
    <m/>
    <s v="No"/>
    <m/>
    <m/>
    <s v="Password protection;Antivirus software installed;"/>
    <m/>
    <m/>
    <s v="Using VPN "/>
    <m/>
    <m/>
    <m/>
    <m/>
    <m/>
    <s v="No"/>
    <m/>
    <m/>
    <m/>
    <m/>
    <m/>
    <s v="Yes"/>
    <m/>
    <m/>
    <x v="3"/>
    <m/>
    <m/>
    <s v="None;"/>
    <m/>
    <m/>
    <m/>
    <m/>
    <m/>
    <m/>
    <m/>
    <s v="Agree"/>
    <m/>
    <m/>
    <s v="Undecided"/>
    <m/>
    <m/>
    <s v="Strongly agree"/>
    <m/>
    <m/>
    <s v="Strongly agree"/>
    <m/>
    <m/>
    <s v="Strongly agree"/>
    <m/>
    <m/>
    <s v="Strongly disagree"/>
    <m/>
    <m/>
    <s v="Strongly agree"/>
    <m/>
    <m/>
    <s v="35-44 years old"/>
    <m/>
    <m/>
    <s v="Master’s degree"/>
    <m/>
    <m/>
    <s v="IT (Information Technology)"/>
    <m/>
    <m/>
    <m/>
    <m/>
    <m/>
    <s v="IT professional"/>
    <m/>
    <m/>
    <m/>
    <m/>
    <m/>
    <n v="194"/>
  </r>
  <r>
    <n v="198"/>
    <d v="2020-04-16T14:22:58"/>
    <d v="2020-04-16T14:28:13"/>
    <s v="anonymous"/>
    <m/>
    <m/>
    <m/>
    <m/>
    <s v="Yes"/>
    <m/>
    <m/>
    <s v="No"/>
    <m/>
    <m/>
    <m/>
    <m/>
    <m/>
    <s v="Laptop;"/>
    <m/>
    <m/>
    <s v="No"/>
    <m/>
    <m/>
    <s v="Corporate assets"/>
    <m/>
    <m/>
    <s v="No"/>
    <m/>
    <m/>
    <s v="Password protection;Antivirus software installed;"/>
    <m/>
    <m/>
    <s v="Using VPN "/>
    <m/>
    <m/>
    <m/>
    <m/>
    <m/>
    <s v="No"/>
    <m/>
    <m/>
    <m/>
    <m/>
    <m/>
    <s v="Yes"/>
    <m/>
    <m/>
    <x v="10"/>
    <m/>
    <m/>
    <s v="None;"/>
    <m/>
    <m/>
    <m/>
    <m/>
    <m/>
    <m/>
    <m/>
    <s v="Agree"/>
    <m/>
    <m/>
    <s v="Undecided"/>
    <m/>
    <m/>
    <s v="Strongly agree"/>
    <m/>
    <m/>
    <s v="Strongly agree"/>
    <m/>
    <m/>
    <s v="Strongly agree"/>
    <m/>
    <m/>
    <s v="Strongly disagree"/>
    <m/>
    <m/>
    <s v="Strongly agree"/>
    <m/>
    <m/>
    <s v="35-44 years old"/>
    <m/>
    <m/>
    <s v="Master’s degree"/>
    <m/>
    <m/>
    <s v="IT (Information Technology)"/>
    <m/>
    <m/>
    <m/>
    <m/>
    <m/>
    <s v="IT professional"/>
    <m/>
    <m/>
    <m/>
    <m/>
    <m/>
    <n v="194"/>
  </r>
  <r>
    <n v="198"/>
    <d v="2020-04-16T14:22:58"/>
    <d v="2020-04-16T14:28:13"/>
    <s v="anonymous"/>
    <m/>
    <m/>
    <m/>
    <m/>
    <s v="Yes"/>
    <m/>
    <m/>
    <s v="No"/>
    <m/>
    <m/>
    <m/>
    <m/>
    <m/>
    <s v="Laptop;"/>
    <m/>
    <m/>
    <s v="No"/>
    <m/>
    <m/>
    <s v="Corporate assets"/>
    <m/>
    <m/>
    <s v="No"/>
    <m/>
    <m/>
    <s v="Password protection;Antivirus software installed;"/>
    <m/>
    <m/>
    <s v="Using VPN "/>
    <m/>
    <m/>
    <m/>
    <m/>
    <m/>
    <s v="No"/>
    <m/>
    <m/>
    <m/>
    <m/>
    <m/>
    <s v="Yes"/>
    <m/>
    <m/>
    <x v="4"/>
    <m/>
    <m/>
    <s v="None;"/>
    <m/>
    <m/>
    <m/>
    <m/>
    <m/>
    <m/>
    <m/>
    <s v="Agree"/>
    <m/>
    <m/>
    <s v="Undecided"/>
    <m/>
    <m/>
    <s v="Strongly agree"/>
    <m/>
    <m/>
    <s v="Strongly agree"/>
    <m/>
    <m/>
    <s v="Strongly agree"/>
    <m/>
    <m/>
    <s v="Strongly disagree"/>
    <m/>
    <m/>
    <s v="Strongly agree"/>
    <m/>
    <m/>
    <s v="35-44 years old"/>
    <m/>
    <m/>
    <s v="Master’s degree"/>
    <m/>
    <m/>
    <s v="IT (Information Technology)"/>
    <m/>
    <m/>
    <m/>
    <m/>
    <m/>
    <s v="IT professional"/>
    <m/>
    <m/>
    <m/>
    <m/>
    <m/>
    <n v="194"/>
  </r>
  <r>
    <n v="199"/>
    <d v="2020-04-16T17:48:34"/>
    <d v="2020-04-16T17:50:58"/>
    <s v="anonymous"/>
    <m/>
    <m/>
    <m/>
    <m/>
    <s v="Yes"/>
    <m/>
    <m/>
    <s v="No"/>
    <m/>
    <m/>
    <m/>
    <m/>
    <m/>
    <s v="Laptop;Smartphone;"/>
    <m/>
    <m/>
    <s v="No"/>
    <m/>
    <m/>
    <s v="Corporate assets"/>
    <m/>
    <m/>
    <s v="No"/>
    <m/>
    <m/>
    <s v="Password protection;"/>
    <m/>
    <m/>
    <s v="No Access"/>
    <m/>
    <m/>
    <m/>
    <m/>
    <m/>
    <s v="No"/>
    <m/>
    <m/>
    <m/>
    <m/>
    <m/>
    <s v="No"/>
    <m/>
    <m/>
    <x v="5"/>
    <m/>
    <m/>
    <s v="None;"/>
    <m/>
    <m/>
    <m/>
    <m/>
    <m/>
    <m/>
    <m/>
    <s v="Disagree"/>
    <m/>
    <m/>
    <s v="Disagree"/>
    <m/>
    <m/>
    <s v="Undecided"/>
    <m/>
    <m/>
    <s v="Agree"/>
    <m/>
    <m/>
    <s v="Agree"/>
    <m/>
    <m/>
    <s v="Agree"/>
    <m/>
    <m/>
    <s v="Agree"/>
    <m/>
    <m/>
    <s v="35-44 years old"/>
    <m/>
    <m/>
    <s v="Doctorate degree"/>
    <m/>
    <m/>
    <s v="Education &amp; Research"/>
    <m/>
    <m/>
    <m/>
    <m/>
    <m/>
    <s v="Researcher"/>
    <m/>
    <m/>
    <m/>
    <m/>
    <m/>
    <n v="195"/>
  </r>
  <r>
    <n v="200"/>
    <d v="2020-04-16T20:18:50"/>
    <d v="2020-04-16T20:30:43"/>
    <s v="anonymous"/>
    <m/>
    <m/>
    <m/>
    <m/>
    <s v="Yes"/>
    <m/>
    <m/>
    <s v="No"/>
    <m/>
    <m/>
    <m/>
    <m/>
    <m/>
    <s v="Laptop;Smartphone;"/>
    <m/>
    <m/>
    <s v="No"/>
    <m/>
    <m/>
    <s v="Personal assets"/>
    <m/>
    <m/>
    <m/>
    <m/>
    <m/>
    <s v="Password protection;Antivirus software installed;"/>
    <m/>
    <m/>
    <s v="Direct access"/>
    <m/>
    <m/>
    <m/>
    <m/>
    <m/>
    <s v="Yes"/>
    <m/>
    <m/>
    <s v="Nothing of the above;"/>
    <m/>
    <m/>
    <s v="No"/>
    <m/>
    <m/>
    <x v="5"/>
    <m/>
    <m/>
    <s v="None;"/>
    <m/>
    <m/>
    <m/>
    <m/>
    <m/>
    <m/>
    <m/>
    <s v="Strongly agree"/>
    <m/>
    <m/>
    <s v="Strongly agree"/>
    <m/>
    <m/>
    <s v="Strongly disagree"/>
    <m/>
    <m/>
    <s v="Strongly disagree"/>
    <m/>
    <m/>
    <s v="Strongly disagree"/>
    <m/>
    <m/>
    <s v="Disagree"/>
    <m/>
    <m/>
    <s v="Strongly agree"/>
    <m/>
    <m/>
    <s v="25-34 years old"/>
    <m/>
    <m/>
    <s v="Doctorate degree"/>
    <m/>
    <m/>
    <s v="Health"/>
    <m/>
    <m/>
    <m/>
    <m/>
    <m/>
    <s v="Researcher"/>
    <m/>
    <m/>
    <m/>
    <m/>
    <m/>
    <n v="196"/>
  </r>
  <r>
    <n v="201"/>
    <d v="2020-04-16T22:07:48"/>
    <d v="2020-04-16T22:15:47"/>
    <s v="anonymous"/>
    <m/>
    <m/>
    <m/>
    <m/>
    <s v="Yes"/>
    <m/>
    <m/>
    <s v="Yes"/>
    <m/>
    <m/>
    <s v="Avoid using unsecure wireless connection_x000a_Be sure if Using safety relay at  the electrical circuit"/>
    <m/>
    <m/>
    <s v="Laptop;"/>
    <m/>
    <m/>
    <s v="No"/>
    <m/>
    <m/>
    <s v="Corporate assets"/>
    <m/>
    <m/>
    <s v="Yes, fully"/>
    <m/>
    <m/>
    <s v="Password protection;Automatic screen lock;Hard disk encryption;Antivirus software installed;Antispam software installed;"/>
    <m/>
    <m/>
    <s v="Using VPN "/>
    <m/>
    <m/>
    <m/>
    <m/>
    <m/>
    <s v="No"/>
    <m/>
    <m/>
    <m/>
    <m/>
    <m/>
    <s v="Yes"/>
    <m/>
    <m/>
    <x v="6"/>
    <m/>
    <m/>
    <s v="None;"/>
    <m/>
    <m/>
    <m/>
    <m/>
    <m/>
    <m/>
    <m/>
    <s v="Disagree"/>
    <m/>
    <m/>
    <s v="Disagree"/>
    <m/>
    <m/>
    <s v="Disagree"/>
    <m/>
    <m/>
    <s v="Undecided"/>
    <m/>
    <m/>
    <s v="Disagree"/>
    <m/>
    <m/>
    <s v="Undecided"/>
    <m/>
    <m/>
    <s v="Disagree"/>
    <m/>
    <m/>
    <s v="45-54 years old"/>
    <m/>
    <m/>
    <s v="Master’s degree"/>
    <m/>
    <m/>
    <s v="Telecommunications"/>
    <m/>
    <m/>
    <m/>
    <m/>
    <m/>
    <s v="IT professional"/>
    <m/>
    <m/>
    <m/>
    <m/>
    <m/>
    <n v="197"/>
  </r>
  <r>
    <n v="201"/>
    <d v="2020-04-16T22:07:48"/>
    <d v="2020-04-16T22:15:47"/>
    <s v="anonymous"/>
    <m/>
    <m/>
    <m/>
    <m/>
    <s v="Yes"/>
    <m/>
    <m/>
    <s v="Yes"/>
    <m/>
    <m/>
    <s v="Avoid using unsecure wireless connection_x000a_Be sure if Using safety relay at  the electrical circuit"/>
    <m/>
    <m/>
    <s v="Laptop;"/>
    <m/>
    <m/>
    <s v="No"/>
    <m/>
    <m/>
    <s v="Corporate assets"/>
    <m/>
    <m/>
    <s v="Yes, fully"/>
    <m/>
    <m/>
    <s v="Password protection;Automatic screen lock;Hard disk encryption;Antivirus software installed;Antispam software installed;"/>
    <m/>
    <m/>
    <s v="Using VPN "/>
    <m/>
    <m/>
    <m/>
    <m/>
    <m/>
    <s v="No"/>
    <m/>
    <m/>
    <m/>
    <m/>
    <m/>
    <s v="Yes"/>
    <m/>
    <m/>
    <x v="3"/>
    <m/>
    <m/>
    <s v="None;"/>
    <m/>
    <m/>
    <m/>
    <m/>
    <m/>
    <m/>
    <m/>
    <s v="Disagree"/>
    <m/>
    <m/>
    <s v="Disagree"/>
    <m/>
    <m/>
    <s v="Disagree"/>
    <m/>
    <m/>
    <s v="Undecided"/>
    <m/>
    <m/>
    <s v="Disagree"/>
    <m/>
    <m/>
    <s v="Undecided"/>
    <m/>
    <m/>
    <s v="Disagree"/>
    <m/>
    <m/>
    <s v="45-54 years old"/>
    <m/>
    <m/>
    <s v="Master’s degree"/>
    <m/>
    <m/>
    <s v="Telecommunications"/>
    <m/>
    <m/>
    <m/>
    <m/>
    <m/>
    <s v="IT professional"/>
    <m/>
    <m/>
    <m/>
    <m/>
    <m/>
    <n v="197"/>
  </r>
  <r>
    <n v="201"/>
    <d v="2020-04-16T22:07:48"/>
    <d v="2020-04-16T22:15:47"/>
    <s v="anonymous"/>
    <m/>
    <m/>
    <m/>
    <m/>
    <s v="Yes"/>
    <m/>
    <m/>
    <s v="Yes"/>
    <m/>
    <m/>
    <s v="Avoid using unsecure wireless connection_x000a_Be sure if Using safety relay at  the electrical circuit"/>
    <m/>
    <m/>
    <s v="Laptop;"/>
    <m/>
    <m/>
    <s v="No"/>
    <m/>
    <m/>
    <s v="Corporate assets"/>
    <m/>
    <m/>
    <s v="Yes, fully"/>
    <m/>
    <m/>
    <s v="Password protection;Automatic screen lock;Hard disk encryption;Antivirus software installed;Antispam software installed;"/>
    <m/>
    <m/>
    <s v="Using VPN "/>
    <m/>
    <m/>
    <m/>
    <m/>
    <m/>
    <s v="No"/>
    <m/>
    <m/>
    <m/>
    <m/>
    <m/>
    <s v="Yes"/>
    <m/>
    <m/>
    <x v="10"/>
    <m/>
    <m/>
    <s v="None;"/>
    <m/>
    <m/>
    <m/>
    <m/>
    <m/>
    <m/>
    <m/>
    <s v="Disagree"/>
    <m/>
    <m/>
    <s v="Disagree"/>
    <m/>
    <m/>
    <s v="Disagree"/>
    <m/>
    <m/>
    <s v="Undecided"/>
    <m/>
    <m/>
    <s v="Disagree"/>
    <m/>
    <m/>
    <s v="Undecided"/>
    <m/>
    <m/>
    <s v="Disagree"/>
    <m/>
    <m/>
    <s v="45-54 years old"/>
    <m/>
    <m/>
    <s v="Master’s degree"/>
    <m/>
    <m/>
    <s v="Telecommunications"/>
    <m/>
    <m/>
    <m/>
    <m/>
    <m/>
    <s v="IT professional"/>
    <m/>
    <m/>
    <m/>
    <m/>
    <m/>
    <n v="197"/>
  </r>
  <r>
    <n v="201"/>
    <d v="2020-04-16T22:07:48"/>
    <d v="2020-04-16T22:15:47"/>
    <s v="anonymous"/>
    <m/>
    <m/>
    <m/>
    <m/>
    <s v="Yes"/>
    <m/>
    <m/>
    <s v="Yes"/>
    <m/>
    <m/>
    <s v="Avoid using unsecure wireless connection_x000a_Be sure if Using safety relay at  the electrical circuit"/>
    <m/>
    <m/>
    <s v="Laptop;"/>
    <m/>
    <m/>
    <s v="No"/>
    <m/>
    <m/>
    <s v="Corporate assets"/>
    <m/>
    <m/>
    <s v="Yes, fully"/>
    <m/>
    <m/>
    <s v="Password protection;Automatic screen lock;Hard disk encryption;Antivirus software installed;Antispam software installed;"/>
    <m/>
    <m/>
    <s v="Using VPN "/>
    <m/>
    <m/>
    <m/>
    <m/>
    <m/>
    <s v="No"/>
    <m/>
    <m/>
    <m/>
    <m/>
    <m/>
    <s v="Yes"/>
    <m/>
    <m/>
    <x v="4"/>
    <m/>
    <m/>
    <s v="None;"/>
    <m/>
    <m/>
    <m/>
    <m/>
    <m/>
    <m/>
    <m/>
    <s v="Disagree"/>
    <m/>
    <m/>
    <s v="Disagree"/>
    <m/>
    <m/>
    <s v="Disagree"/>
    <m/>
    <m/>
    <s v="Undecided"/>
    <m/>
    <m/>
    <s v="Disagree"/>
    <m/>
    <m/>
    <s v="Undecided"/>
    <m/>
    <m/>
    <s v="Disagree"/>
    <m/>
    <m/>
    <s v="45-54 years old"/>
    <m/>
    <m/>
    <s v="Master’s degree"/>
    <m/>
    <m/>
    <s v="Telecommunications"/>
    <m/>
    <m/>
    <m/>
    <m/>
    <m/>
    <s v="IT professional"/>
    <m/>
    <m/>
    <m/>
    <m/>
    <m/>
    <n v="197"/>
  </r>
  <r>
    <n v="202"/>
    <d v="2020-04-16T22:17:19"/>
    <d v="2020-04-16T22:20:31"/>
    <s v="anonymous"/>
    <m/>
    <m/>
    <m/>
    <m/>
    <s v="No"/>
    <m/>
    <m/>
    <s v="Yes"/>
    <m/>
    <m/>
    <s v="Protect subscribers data"/>
    <m/>
    <m/>
    <s v="Laptop;"/>
    <m/>
    <m/>
    <s v="Yes"/>
    <m/>
    <m/>
    <s v="Personal assets"/>
    <m/>
    <m/>
    <m/>
    <m/>
    <m/>
    <s v="Password protection;Two-factor authentication;Automatic screen lock;Antivirus software installed;"/>
    <m/>
    <m/>
    <s v="Using VPN "/>
    <m/>
    <m/>
    <m/>
    <m/>
    <m/>
    <s v="Yes"/>
    <m/>
    <m/>
    <s v="User manual documentation (distributed in any way);"/>
    <m/>
    <m/>
    <s v="No"/>
    <m/>
    <m/>
    <x v="5"/>
    <m/>
    <m/>
    <s v="None;"/>
    <m/>
    <m/>
    <m/>
    <m/>
    <m/>
    <m/>
    <m/>
    <s v="Agree"/>
    <m/>
    <m/>
    <s v="Agree"/>
    <m/>
    <m/>
    <s v="Disagree"/>
    <m/>
    <m/>
    <s v="Strongly agree"/>
    <m/>
    <m/>
    <s v="Strongly agree"/>
    <m/>
    <m/>
    <s v="Strongly agree"/>
    <m/>
    <m/>
    <s v="Strongly agree"/>
    <m/>
    <m/>
    <s v="45-54 years old"/>
    <m/>
    <m/>
    <s v="Master’s degree"/>
    <m/>
    <m/>
    <s v="Telecommunications"/>
    <m/>
    <m/>
    <m/>
    <m/>
    <m/>
    <s v="Other"/>
    <m/>
    <m/>
    <m/>
    <m/>
    <m/>
    <n v="198"/>
  </r>
  <r>
    <n v="203"/>
    <d v="2020-04-16T22:18:02"/>
    <d v="2020-04-16T22:22:10"/>
    <s v="anonymous"/>
    <m/>
    <m/>
    <m/>
    <m/>
    <s v="Yes"/>
    <m/>
    <m/>
    <s v="Yes"/>
    <m/>
    <m/>
    <m/>
    <m/>
    <m/>
    <s v="Laptop;"/>
    <m/>
    <m/>
    <s v="No"/>
    <m/>
    <m/>
    <s v="Corporate assets"/>
    <m/>
    <m/>
    <s v="Yes, fully"/>
    <m/>
    <m/>
    <s v="Password protection;Two-factor authentication;Automatic screen lock;Hard disk encryption;Antivirus software installed;Antispam software installed;"/>
    <m/>
    <m/>
    <s v="Using VPN "/>
    <m/>
    <m/>
    <m/>
    <m/>
    <m/>
    <s v="No"/>
    <m/>
    <m/>
    <m/>
    <m/>
    <m/>
    <s v="Yes"/>
    <m/>
    <m/>
    <x v="10"/>
    <m/>
    <m/>
    <s v="None;"/>
    <m/>
    <m/>
    <m/>
    <m/>
    <m/>
    <m/>
    <m/>
    <s v="Undecided"/>
    <m/>
    <m/>
    <s v="Undecided"/>
    <m/>
    <m/>
    <s v="Disagree"/>
    <m/>
    <m/>
    <s v="Agree"/>
    <m/>
    <m/>
    <s v="Strongly agree"/>
    <m/>
    <m/>
    <s v="Agree"/>
    <m/>
    <m/>
    <s v="Undecided"/>
    <m/>
    <m/>
    <s v="45-54 years old"/>
    <m/>
    <m/>
    <s v="Master’s degree"/>
    <m/>
    <m/>
    <s v="Telecommunications"/>
    <m/>
    <m/>
    <m/>
    <m/>
    <m/>
    <s v="Other"/>
    <m/>
    <m/>
    <m/>
    <m/>
    <m/>
    <n v="199"/>
  </r>
  <r>
    <n v="203"/>
    <d v="2020-04-16T22:18:02"/>
    <d v="2020-04-16T22:22:10"/>
    <s v="anonymous"/>
    <m/>
    <m/>
    <m/>
    <m/>
    <s v="Yes"/>
    <m/>
    <m/>
    <s v="Yes"/>
    <m/>
    <m/>
    <m/>
    <m/>
    <m/>
    <s v="Laptop;"/>
    <m/>
    <m/>
    <s v="No"/>
    <m/>
    <m/>
    <s v="Corporate assets"/>
    <m/>
    <m/>
    <s v="Yes, fully"/>
    <m/>
    <m/>
    <s v="Password protection;Two-factor authentication;Automatic screen lock;Hard disk encryption;Antivirus software installed;Antispam software installed;"/>
    <m/>
    <m/>
    <s v="Using VPN "/>
    <m/>
    <m/>
    <m/>
    <m/>
    <m/>
    <s v="No"/>
    <m/>
    <m/>
    <m/>
    <m/>
    <m/>
    <s v="Yes"/>
    <m/>
    <m/>
    <x v="4"/>
    <m/>
    <m/>
    <s v="None;"/>
    <m/>
    <m/>
    <m/>
    <m/>
    <m/>
    <m/>
    <m/>
    <s v="Undecided"/>
    <m/>
    <m/>
    <s v="Undecided"/>
    <m/>
    <m/>
    <s v="Disagree"/>
    <m/>
    <m/>
    <s v="Agree"/>
    <m/>
    <m/>
    <s v="Strongly agree"/>
    <m/>
    <m/>
    <s v="Agree"/>
    <m/>
    <m/>
    <s v="Undecided"/>
    <m/>
    <m/>
    <s v="45-54 years old"/>
    <m/>
    <m/>
    <s v="Master’s degree"/>
    <m/>
    <m/>
    <s v="Telecommunications"/>
    <m/>
    <m/>
    <m/>
    <m/>
    <m/>
    <s v="Other"/>
    <m/>
    <m/>
    <m/>
    <m/>
    <m/>
    <n v="199"/>
  </r>
  <r>
    <n v="204"/>
    <d v="2020-04-16T22:27:43"/>
    <d v="2020-04-16T22:30:05"/>
    <s v="anonymous"/>
    <m/>
    <m/>
    <m/>
    <m/>
    <s v="No"/>
    <m/>
    <m/>
    <s v="Yes"/>
    <m/>
    <m/>
    <m/>
    <m/>
    <m/>
    <s v="Laptop;Smartphone;"/>
    <m/>
    <m/>
    <s v="No"/>
    <m/>
    <m/>
    <s v="Corporate assets"/>
    <m/>
    <m/>
    <s v="Yes, partly"/>
    <m/>
    <m/>
    <s v="Password protection;Automatic screen lock;Hard disk encryption;Antivirus software installed;Antispam software installed;"/>
    <m/>
    <m/>
    <s v="Using VPN "/>
    <m/>
    <m/>
    <m/>
    <m/>
    <m/>
    <s v="No"/>
    <m/>
    <m/>
    <m/>
    <m/>
    <m/>
    <s v="No"/>
    <m/>
    <m/>
    <x v="5"/>
    <m/>
    <m/>
    <s v="None;"/>
    <m/>
    <m/>
    <m/>
    <m/>
    <m/>
    <m/>
    <m/>
    <s v="Agree"/>
    <m/>
    <m/>
    <s v="Undecided"/>
    <m/>
    <m/>
    <s v="Agree"/>
    <m/>
    <m/>
    <s v="Undecided"/>
    <m/>
    <m/>
    <s v="Agree"/>
    <m/>
    <m/>
    <s v="Strongly agree"/>
    <m/>
    <m/>
    <s v="Agree"/>
    <m/>
    <m/>
    <s v="35-44 years old"/>
    <m/>
    <m/>
    <s v="Master’s degree"/>
    <m/>
    <m/>
    <s v="IT (Information Technology)"/>
    <m/>
    <m/>
    <m/>
    <m/>
    <m/>
    <s v="Manager"/>
    <m/>
    <m/>
    <m/>
    <m/>
    <m/>
    <n v="200"/>
  </r>
  <r>
    <n v="205"/>
    <d v="2020-04-16T22:41:47"/>
    <d v="2020-04-16T22:46:15"/>
    <s v="anonymous"/>
    <m/>
    <m/>
    <m/>
    <m/>
    <s v="Yes"/>
    <m/>
    <m/>
    <s v="Yes"/>
    <m/>
    <m/>
    <s v="Use vpn"/>
    <m/>
    <m/>
    <s v="Laptop;"/>
    <m/>
    <m/>
    <s v="No"/>
    <m/>
    <m/>
    <s v="Corporate assets"/>
    <m/>
    <m/>
    <s v="Yes, partly"/>
    <m/>
    <m/>
    <s v="Password protection;Automatic screen lock;Hard disk encryption;Antivirus software installed;Antispam software installed;"/>
    <m/>
    <m/>
    <s v="Using VPN "/>
    <m/>
    <m/>
    <m/>
    <m/>
    <m/>
    <s v="No"/>
    <m/>
    <m/>
    <m/>
    <m/>
    <m/>
    <s v="No"/>
    <m/>
    <m/>
    <x v="5"/>
    <m/>
    <m/>
    <s v="None;"/>
    <m/>
    <m/>
    <m/>
    <m/>
    <m/>
    <m/>
    <m/>
    <s v="Agree"/>
    <m/>
    <m/>
    <s v="Undecided"/>
    <m/>
    <m/>
    <s v="Agree"/>
    <m/>
    <m/>
    <s v="Agree"/>
    <m/>
    <m/>
    <s v="Agree"/>
    <m/>
    <m/>
    <s v="Agree"/>
    <m/>
    <m/>
    <s v="Agree"/>
    <m/>
    <m/>
    <s v="45-54 years old"/>
    <m/>
    <m/>
    <s v="Doctorate degree"/>
    <m/>
    <m/>
    <s v="IT (Information Technology)"/>
    <m/>
    <m/>
    <m/>
    <m/>
    <m/>
    <s v="IT professional"/>
    <m/>
    <m/>
    <m/>
    <m/>
    <m/>
    <n v="201"/>
  </r>
  <r>
    <n v="206"/>
    <d v="2020-04-16T22:52:01"/>
    <d v="2020-04-16T22:55:15"/>
    <s v="anonymous"/>
    <m/>
    <m/>
    <m/>
    <m/>
    <s v="Yes"/>
    <m/>
    <m/>
    <s v="No"/>
    <m/>
    <m/>
    <m/>
    <m/>
    <m/>
    <s v="Laptop;"/>
    <m/>
    <m/>
    <s v="No"/>
    <m/>
    <m/>
    <s v="Corporate assets"/>
    <m/>
    <m/>
    <s v="No"/>
    <m/>
    <m/>
    <s v="Password protection;Automatic screen lock;Hard disk encryption;"/>
    <m/>
    <m/>
    <s v="Using VPN "/>
    <m/>
    <m/>
    <m/>
    <m/>
    <m/>
    <s v="No"/>
    <m/>
    <m/>
    <m/>
    <m/>
    <m/>
    <s v="Yes"/>
    <m/>
    <m/>
    <x v="6"/>
    <m/>
    <m/>
    <s v="None;"/>
    <m/>
    <m/>
    <m/>
    <m/>
    <m/>
    <m/>
    <m/>
    <s v="Strongly agree"/>
    <m/>
    <m/>
    <s v="Strongly agree"/>
    <m/>
    <m/>
    <s v="Strongly agree"/>
    <m/>
    <m/>
    <s v="Strongly agree"/>
    <m/>
    <m/>
    <s v="Strongly agree"/>
    <m/>
    <m/>
    <s v="Strongly agree"/>
    <m/>
    <m/>
    <s v="Strongly agree"/>
    <m/>
    <m/>
    <s v="35-44 years old"/>
    <m/>
    <m/>
    <s v="Master’s degree"/>
    <m/>
    <m/>
    <s v="Transport"/>
    <m/>
    <m/>
    <m/>
    <m/>
    <m/>
    <s v="IT professional"/>
    <m/>
    <m/>
    <m/>
    <m/>
    <m/>
    <n v="202"/>
  </r>
  <r>
    <n v="206"/>
    <d v="2020-04-16T22:52:01"/>
    <d v="2020-04-16T22:55:15"/>
    <s v="anonymous"/>
    <m/>
    <m/>
    <m/>
    <m/>
    <s v="Yes"/>
    <m/>
    <m/>
    <s v="No"/>
    <m/>
    <m/>
    <m/>
    <m/>
    <m/>
    <s v="Laptop;"/>
    <m/>
    <m/>
    <s v="No"/>
    <m/>
    <m/>
    <s v="Corporate assets"/>
    <m/>
    <m/>
    <s v="No"/>
    <m/>
    <m/>
    <s v="Password protection;Automatic screen lock;Hard disk encryption;"/>
    <m/>
    <m/>
    <s v="Using VPN "/>
    <m/>
    <m/>
    <m/>
    <m/>
    <m/>
    <s v="No"/>
    <m/>
    <m/>
    <m/>
    <m/>
    <m/>
    <s v="Yes"/>
    <m/>
    <m/>
    <x v="7"/>
    <m/>
    <m/>
    <s v="None;"/>
    <m/>
    <m/>
    <m/>
    <m/>
    <m/>
    <m/>
    <m/>
    <s v="Strongly agree"/>
    <m/>
    <m/>
    <s v="Strongly agree"/>
    <m/>
    <m/>
    <s v="Strongly agree"/>
    <m/>
    <m/>
    <s v="Strongly agree"/>
    <m/>
    <m/>
    <s v="Strongly agree"/>
    <m/>
    <m/>
    <s v="Strongly agree"/>
    <m/>
    <m/>
    <s v="Strongly agree"/>
    <m/>
    <m/>
    <s v="35-44 years old"/>
    <m/>
    <m/>
    <s v="Master’s degree"/>
    <m/>
    <m/>
    <s v="Transport"/>
    <m/>
    <m/>
    <m/>
    <m/>
    <m/>
    <s v="IT professional"/>
    <m/>
    <m/>
    <m/>
    <m/>
    <m/>
    <n v="202"/>
  </r>
  <r>
    <n v="206"/>
    <d v="2020-04-16T22:52:01"/>
    <d v="2020-04-16T22:55:15"/>
    <s v="anonymous"/>
    <m/>
    <m/>
    <m/>
    <m/>
    <s v="Yes"/>
    <m/>
    <m/>
    <s v="No"/>
    <m/>
    <m/>
    <m/>
    <m/>
    <m/>
    <s v="Laptop;"/>
    <m/>
    <m/>
    <s v="No"/>
    <m/>
    <m/>
    <s v="Corporate assets"/>
    <m/>
    <m/>
    <s v="No"/>
    <m/>
    <m/>
    <s v="Password protection;Automatic screen lock;Hard disk encryption;"/>
    <m/>
    <m/>
    <s v="Using VPN "/>
    <m/>
    <m/>
    <m/>
    <m/>
    <m/>
    <s v="No"/>
    <m/>
    <m/>
    <m/>
    <m/>
    <m/>
    <s v="Yes"/>
    <m/>
    <m/>
    <x v="8"/>
    <m/>
    <m/>
    <s v="None;"/>
    <m/>
    <m/>
    <m/>
    <m/>
    <m/>
    <m/>
    <m/>
    <s v="Strongly agree"/>
    <m/>
    <m/>
    <s v="Strongly agree"/>
    <m/>
    <m/>
    <s v="Strongly agree"/>
    <m/>
    <m/>
    <s v="Strongly agree"/>
    <m/>
    <m/>
    <s v="Strongly agree"/>
    <m/>
    <m/>
    <s v="Strongly agree"/>
    <m/>
    <m/>
    <s v="Strongly agree"/>
    <m/>
    <m/>
    <s v="35-44 years old"/>
    <m/>
    <m/>
    <s v="Master’s degree"/>
    <m/>
    <m/>
    <s v="Transport"/>
    <m/>
    <m/>
    <m/>
    <m/>
    <m/>
    <s v="IT professional"/>
    <m/>
    <m/>
    <m/>
    <m/>
    <m/>
    <n v="202"/>
  </r>
  <r>
    <n v="206"/>
    <d v="2020-04-16T22:52:01"/>
    <d v="2020-04-16T22:55:15"/>
    <s v="anonymous"/>
    <m/>
    <m/>
    <m/>
    <m/>
    <s v="Yes"/>
    <m/>
    <m/>
    <s v="No"/>
    <m/>
    <m/>
    <m/>
    <m/>
    <m/>
    <s v="Laptop;"/>
    <m/>
    <m/>
    <s v="No"/>
    <m/>
    <m/>
    <s v="Corporate assets"/>
    <m/>
    <m/>
    <s v="No"/>
    <m/>
    <m/>
    <s v="Password protection;Automatic screen lock;Hard disk encryption;"/>
    <m/>
    <m/>
    <s v="Using VPN "/>
    <m/>
    <m/>
    <m/>
    <m/>
    <m/>
    <s v="No"/>
    <m/>
    <m/>
    <m/>
    <m/>
    <m/>
    <s v="Yes"/>
    <m/>
    <m/>
    <x v="9"/>
    <m/>
    <m/>
    <s v="None;"/>
    <m/>
    <m/>
    <m/>
    <m/>
    <m/>
    <m/>
    <m/>
    <s v="Strongly agree"/>
    <m/>
    <m/>
    <s v="Strongly agree"/>
    <m/>
    <m/>
    <s v="Strongly agree"/>
    <m/>
    <m/>
    <s v="Strongly agree"/>
    <m/>
    <m/>
    <s v="Strongly agree"/>
    <m/>
    <m/>
    <s v="Strongly agree"/>
    <m/>
    <m/>
    <s v="Strongly agree"/>
    <m/>
    <m/>
    <s v="35-44 years old"/>
    <m/>
    <m/>
    <s v="Master’s degree"/>
    <m/>
    <m/>
    <s v="Transport"/>
    <m/>
    <m/>
    <m/>
    <m/>
    <m/>
    <s v="IT professional"/>
    <m/>
    <m/>
    <m/>
    <m/>
    <m/>
    <n v="202"/>
  </r>
  <r>
    <n v="206"/>
    <d v="2020-04-16T22:52:01"/>
    <d v="2020-04-16T22:55:15"/>
    <s v="anonymous"/>
    <m/>
    <m/>
    <m/>
    <m/>
    <s v="Yes"/>
    <m/>
    <m/>
    <s v="No"/>
    <m/>
    <m/>
    <m/>
    <m/>
    <m/>
    <s v="Laptop;"/>
    <m/>
    <m/>
    <s v="No"/>
    <m/>
    <m/>
    <s v="Corporate assets"/>
    <m/>
    <m/>
    <s v="No"/>
    <m/>
    <m/>
    <s v="Password protection;Automatic screen lock;Hard disk encryption;"/>
    <m/>
    <m/>
    <s v="Using VPN "/>
    <m/>
    <m/>
    <m/>
    <m/>
    <m/>
    <s v="No"/>
    <m/>
    <m/>
    <m/>
    <m/>
    <m/>
    <s v="Yes"/>
    <m/>
    <m/>
    <x v="3"/>
    <m/>
    <m/>
    <s v="None;"/>
    <m/>
    <m/>
    <m/>
    <m/>
    <m/>
    <m/>
    <m/>
    <s v="Strongly agree"/>
    <m/>
    <m/>
    <s v="Strongly agree"/>
    <m/>
    <m/>
    <s v="Strongly agree"/>
    <m/>
    <m/>
    <s v="Strongly agree"/>
    <m/>
    <m/>
    <s v="Strongly agree"/>
    <m/>
    <m/>
    <s v="Strongly agree"/>
    <m/>
    <m/>
    <s v="Strongly agree"/>
    <m/>
    <m/>
    <s v="35-44 years old"/>
    <m/>
    <m/>
    <s v="Master’s degree"/>
    <m/>
    <m/>
    <s v="Transport"/>
    <m/>
    <m/>
    <m/>
    <m/>
    <m/>
    <s v="IT professional"/>
    <m/>
    <m/>
    <m/>
    <m/>
    <m/>
    <n v="202"/>
  </r>
  <r>
    <n v="206"/>
    <d v="2020-04-16T22:52:01"/>
    <d v="2020-04-16T22:55:15"/>
    <s v="anonymous"/>
    <m/>
    <m/>
    <m/>
    <m/>
    <s v="Yes"/>
    <m/>
    <m/>
    <s v="No"/>
    <m/>
    <m/>
    <m/>
    <m/>
    <m/>
    <s v="Laptop;"/>
    <m/>
    <m/>
    <s v="No"/>
    <m/>
    <m/>
    <s v="Corporate assets"/>
    <m/>
    <m/>
    <s v="No"/>
    <m/>
    <m/>
    <s v="Password protection;Automatic screen lock;Hard disk encryption;"/>
    <m/>
    <m/>
    <s v="Using VPN "/>
    <m/>
    <m/>
    <m/>
    <m/>
    <m/>
    <s v="No"/>
    <m/>
    <m/>
    <m/>
    <m/>
    <m/>
    <s v="Yes"/>
    <m/>
    <m/>
    <x v="10"/>
    <m/>
    <m/>
    <s v="None;"/>
    <m/>
    <m/>
    <m/>
    <m/>
    <m/>
    <m/>
    <m/>
    <s v="Strongly agree"/>
    <m/>
    <m/>
    <s v="Strongly agree"/>
    <m/>
    <m/>
    <s v="Strongly agree"/>
    <m/>
    <m/>
    <s v="Strongly agree"/>
    <m/>
    <m/>
    <s v="Strongly agree"/>
    <m/>
    <m/>
    <s v="Strongly agree"/>
    <m/>
    <m/>
    <s v="Strongly agree"/>
    <m/>
    <m/>
    <s v="35-44 years old"/>
    <m/>
    <m/>
    <s v="Master’s degree"/>
    <m/>
    <m/>
    <s v="Transport"/>
    <m/>
    <m/>
    <m/>
    <m/>
    <m/>
    <s v="IT professional"/>
    <m/>
    <m/>
    <m/>
    <m/>
    <m/>
    <n v="202"/>
  </r>
  <r>
    <n v="206"/>
    <d v="2020-04-16T22:52:01"/>
    <d v="2020-04-16T22:55:15"/>
    <s v="anonymous"/>
    <m/>
    <m/>
    <m/>
    <m/>
    <s v="Yes"/>
    <m/>
    <m/>
    <s v="No"/>
    <m/>
    <m/>
    <m/>
    <m/>
    <m/>
    <s v="Laptop;"/>
    <m/>
    <m/>
    <s v="No"/>
    <m/>
    <m/>
    <s v="Corporate assets"/>
    <m/>
    <m/>
    <s v="No"/>
    <m/>
    <m/>
    <s v="Password protection;Automatic screen lock;Hard disk encryption;"/>
    <m/>
    <m/>
    <s v="Using VPN "/>
    <m/>
    <m/>
    <m/>
    <m/>
    <m/>
    <s v="No"/>
    <m/>
    <m/>
    <m/>
    <m/>
    <m/>
    <s v="Yes"/>
    <m/>
    <m/>
    <x v="4"/>
    <m/>
    <m/>
    <s v="None;"/>
    <m/>
    <m/>
    <m/>
    <m/>
    <m/>
    <m/>
    <m/>
    <s v="Strongly agree"/>
    <m/>
    <m/>
    <s v="Strongly agree"/>
    <m/>
    <m/>
    <s v="Strongly agree"/>
    <m/>
    <m/>
    <s v="Strongly agree"/>
    <m/>
    <m/>
    <s v="Strongly agree"/>
    <m/>
    <m/>
    <s v="Strongly agree"/>
    <m/>
    <m/>
    <s v="Strongly agree"/>
    <m/>
    <m/>
    <s v="35-44 years old"/>
    <m/>
    <m/>
    <s v="Master’s degree"/>
    <m/>
    <m/>
    <s v="Transport"/>
    <m/>
    <m/>
    <m/>
    <m/>
    <m/>
    <s v="IT professional"/>
    <m/>
    <m/>
    <m/>
    <m/>
    <m/>
    <n v="202"/>
  </r>
  <r>
    <n v="207"/>
    <d v="2020-04-16T23:26:26"/>
    <d v="2020-04-16T23:31:06"/>
    <s v="anonymous"/>
    <m/>
    <m/>
    <m/>
    <m/>
    <s v="No"/>
    <m/>
    <m/>
    <s v="Yes"/>
    <m/>
    <m/>
    <m/>
    <m/>
    <m/>
    <s v="Laptop;"/>
    <m/>
    <m/>
    <s v="No"/>
    <m/>
    <m/>
    <s v="Corporate assets"/>
    <m/>
    <m/>
    <s v="No"/>
    <m/>
    <m/>
    <s v="Password protection;Automatic screen lock;Hard disk encryption;Antivirus software installed;"/>
    <m/>
    <m/>
    <s v="Using VPN "/>
    <m/>
    <m/>
    <m/>
    <m/>
    <m/>
    <s v="No"/>
    <m/>
    <m/>
    <m/>
    <m/>
    <m/>
    <s v="Yes"/>
    <m/>
    <m/>
    <x v="9"/>
    <m/>
    <m/>
    <s v="None;"/>
    <m/>
    <m/>
    <m/>
    <m/>
    <m/>
    <m/>
    <m/>
    <s v="Undecided"/>
    <m/>
    <m/>
    <s v="Undecided"/>
    <m/>
    <m/>
    <s v="Undecided"/>
    <m/>
    <m/>
    <s v="Undecided"/>
    <m/>
    <m/>
    <s v="Undecided"/>
    <m/>
    <m/>
    <s v="Agree"/>
    <m/>
    <m/>
    <s v="Agree"/>
    <m/>
    <m/>
    <s v="35-44 years old"/>
    <m/>
    <m/>
    <s v="Master’s degree"/>
    <m/>
    <m/>
    <s v="Telecommunications"/>
    <m/>
    <m/>
    <m/>
    <m/>
    <m/>
    <s v="Manager"/>
    <m/>
    <m/>
    <m/>
    <m/>
    <m/>
    <n v="203"/>
  </r>
  <r>
    <n v="207"/>
    <d v="2020-04-16T23:26:26"/>
    <d v="2020-04-16T23:31:06"/>
    <s v="anonymous"/>
    <m/>
    <m/>
    <m/>
    <m/>
    <s v="No"/>
    <m/>
    <m/>
    <s v="Yes"/>
    <m/>
    <m/>
    <m/>
    <m/>
    <m/>
    <s v="Laptop;"/>
    <m/>
    <m/>
    <s v="No"/>
    <m/>
    <m/>
    <s v="Corporate assets"/>
    <m/>
    <m/>
    <s v="No"/>
    <m/>
    <m/>
    <s v="Password protection;Automatic screen lock;Hard disk encryption;Antivirus software installed;"/>
    <m/>
    <m/>
    <s v="Using VPN "/>
    <m/>
    <m/>
    <m/>
    <m/>
    <m/>
    <s v="No"/>
    <m/>
    <m/>
    <m/>
    <m/>
    <m/>
    <s v="Yes"/>
    <m/>
    <m/>
    <x v="3"/>
    <m/>
    <m/>
    <s v="None;"/>
    <m/>
    <m/>
    <m/>
    <m/>
    <m/>
    <m/>
    <m/>
    <s v="Undecided"/>
    <m/>
    <m/>
    <s v="Undecided"/>
    <m/>
    <m/>
    <s v="Undecided"/>
    <m/>
    <m/>
    <s v="Undecided"/>
    <m/>
    <m/>
    <s v="Undecided"/>
    <m/>
    <m/>
    <s v="Agree"/>
    <m/>
    <m/>
    <s v="Agree"/>
    <m/>
    <m/>
    <s v="35-44 years old"/>
    <m/>
    <m/>
    <s v="Master’s degree"/>
    <m/>
    <m/>
    <s v="Telecommunications"/>
    <m/>
    <m/>
    <m/>
    <m/>
    <m/>
    <s v="Manager"/>
    <m/>
    <m/>
    <m/>
    <m/>
    <m/>
    <n v="203"/>
  </r>
  <r>
    <n v="207"/>
    <d v="2020-04-16T23:26:26"/>
    <d v="2020-04-16T23:31:06"/>
    <s v="anonymous"/>
    <m/>
    <m/>
    <m/>
    <m/>
    <s v="No"/>
    <m/>
    <m/>
    <s v="Yes"/>
    <m/>
    <m/>
    <m/>
    <m/>
    <m/>
    <s v="Laptop;"/>
    <m/>
    <m/>
    <s v="No"/>
    <m/>
    <m/>
    <s v="Corporate assets"/>
    <m/>
    <m/>
    <s v="No"/>
    <m/>
    <m/>
    <s v="Password protection;Automatic screen lock;Hard disk encryption;Antivirus software installed;"/>
    <m/>
    <m/>
    <s v="Using VPN "/>
    <m/>
    <m/>
    <m/>
    <m/>
    <m/>
    <s v="No"/>
    <m/>
    <m/>
    <m/>
    <m/>
    <m/>
    <s v="Yes"/>
    <m/>
    <m/>
    <x v="10"/>
    <m/>
    <m/>
    <s v="None;"/>
    <m/>
    <m/>
    <m/>
    <m/>
    <m/>
    <m/>
    <m/>
    <s v="Undecided"/>
    <m/>
    <m/>
    <s v="Undecided"/>
    <m/>
    <m/>
    <s v="Undecided"/>
    <m/>
    <m/>
    <s v="Undecided"/>
    <m/>
    <m/>
    <s v="Undecided"/>
    <m/>
    <m/>
    <s v="Agree"/>
    <m/>
    <m/>
    <s v="Agree"/>
    <m/>
    <m/>
    <s v="35-44 years old"/>
    <m/>
    <m/>
    <s v="Master’s degree"/>
    <m/>
    <m/>
    <s v="Telecommunications"/>
    <m/>
    <m/>
    <m/>
    <m/>
    <m/>
    <s v="Manager"/>
    <m/>
    <m/>
    <m/>
    <m/>
    <m/>
    <n v="203"/>
  </r>
  <r>
    <n v="207"/>
    <d v="2020-04-16T23:26:26"/>
    <d v="2020-04-16T23:31:06"/>
    <s v="anonymous"/>
    <m/>
    <m/>
    <m/>
    <m/>
    <s v="No"/>
    <m/>
    <m/>
    <s v="Yes"/>
    <m/>
    <m/>
    <m/>
    <m/>
    <m/>
    <s v="Laptop;"/>
    <m/>
    <m/>
    <s v="No"/>
    <m/>
    <m/>
    <s v="Corporate assets"/>
    <m/>
    <m/>
    <s v="No"/>
    <m/>
    <m/>
    <s v="Password protection;Automatic screen lock;Hard disk encryption;Antivirus software installed;"/>
    <m/>
    <m/>
    <s v="Using VPN "/>
    <m/>
    <m/>
    <m/>
    <m/>
    <m/>
    <s v="No"/>
    <m/>
    <m/>
    <m/>
    <m/>
    <m/>
    <s v="Yes"/>
    <m/>
    <m/>
    <x v="4"/>
    <m/>
    <m/>
    <s v="None;"/>
    <m/>
    <m/>
    <m/>
    <m/>
    <m/>
    <m/>
    <m/>
    <s v="Undecided"/>
    <m/>
    <m/>
    <s v="Undecided"/>
    <m/>
    <m/>
    <s v="Undecided"/>
    <m/>
    <m/>
    <s v="Undecided"/>
    <m/>
    <m/>
    <s v="Undecided"/>
    <m/>
    <m/>
    <s v="Agree"/>
    <m/>
    <m/>
    <s v="Agree"/>
    <m/>
    <m/>
    <s v="35-44 years old"/>
    <m/>
    <m/>
    <s v="Master’s degree"/>
    <m/>
    <m/>
    <s v="Telecommunications"/>
    <m/>
    <m/>
    <m/>
    <m/>
    <m/>
    <s v="Manager"/>
    <m/>
    <m/>
    <m/>
    <m/>
    <m/>
    <n v="203"/>
  </r>
  <r>
    <n v="208"/>
    <d v="2020-04-17T00:12:41"/>
    <d v="2020-04-17T00:16:31"/>
    <s v="anonymous"/>
    <m/>
    <m/>
    <m/>
    <m/>
    <s v="Yes"/>
    <m/>
    <m/>
    <s v="Yes"/>
    <m/>
    <m/>
    <m/>
    <m/>
    <m/>
    <s v="Laptop;"/>
    <m/>
    <m/>
    <s v="No"/>
    <m/>
    <m/>
    <s v="Corporate assets"/>
    <m/>
    <m/>
    <s v="Yes, partly"/>
    <m/>
    <m/>
    <s v="Hard disk encryption;Antivirus software installed;Antispam software installed;"/>
    <m/>
    <m/>
    <s v="Using VPN "/>
    <m/>
    <m/>
    <m/>
    <m/>
    <m/>
    <s v="No"/>
    <m/>
    <m/>
    <m/>
    <m/>
    <m/>
    <s v="Yes"/>
    <m/>
    <m/>
    <x v="8"/>
    <m/>
    <m/>
    <s v="None;"/>
    <m/>
    <m/>
    <m/>
    <m/>
    <m/>
    <m/>
    <m/>
    <s v="Agree"/>
    <m/>
    <m/>
    <s v="Agree"/>
    <m/>
    <m/>
    <s v="Agree"/>
    <m/>
    <m/>
    <s v="Agree"/>
    <m/>
    <m/>
    <s v="Agree"/>
    <m/>
    <m/>
    <s v="Strongly agree"/>
    <m/>
    <m/>
    <s v="Strongly agree"/>
    <m/>
    <m/>
    <s v="45-54 years old"/>
    <m/>
    <m/>
    <s v="Master’s degree"/>
    <m/>
    <m/>
    <s v="Telecommunications"/>
    <m/>
    <m/>
    <m/>
    <m/>
    <m/>
    <s v="IT professional"/>
    <m/>
    <m/>
    <m/>
    <m/>
    <m/>
    <n v="204"/>
  </r>
  <r>
    <n v="208"/>
    <d v="2020-04-17T00:12:41"/>
    <d v="2020-04-17T00:16:31"/>
    <s v="anonymous"/>
    <m/>
    <m/>
    <m/>
    <m/>
    <s v="Yes"/>
    <m/>
    <m/>
    <s v="Yes"/>
    <m/>
    <m/>
    <m/>
    <m/>
    <m/>
    <s v="Laptop;"/>
    <m/>
    <m/>
    <s v="No"/>
    <m/>
    <m/>
    <s v="Corporate assets"/>
    <m/>
    <m/>
    <s v="Yes, partly"/>
    <m/>
    <m/>
    <s v="Hard disk encryption;Antivirus software installed;Antispam software installed;"/>
    <m/>
    <m/>
    <s v="Using VPN "/>
    <m/>
    <m/>
    <m/>
    <m/>
    <m/>
    <s v="No"/>
    <m/>
    <m/>
    <m/>
    <m/>
    <m/>
    <s v="Yes"/>
    <m/>
    <m/>
    <x v="9"/>
    <m/>
    <m/>
    <s v="None;"/>
    <m/>
    <m/>
    <m/>
    <m/>
    <m/>
    <m/>
    <m/>
    <s v="Agree"/>
    <m/>
    <m/>
    <s v="Agree"/>
    <m/>
    <m/>
    <s v="Agree"/>
    <m/>
    <m/>
    <s v="Agree"/>
    <m/>
    <m/>
    <s v="Agree"/>
    <m/>
    <m/>
    <s v="Strongly agree"/>
    <m/>
    <m/>
    <s v="Strongly agree"/>
    <m/>
    <m/>
    <s v="45-54 years old"/>
    <m/>
    <m/>
    <s v="Master’s degree"/>
    <m/>
    <m/>
    <s v="Telecommunications"/>
    <m/>
    <m/>
    <m/>
    <m/>
    <m/>
    <s v="IT professional"/>
    <m/>
    <m/>
    <m/>
    <m/>
    <m/>
    <n v="204"/>
  </r>
  <r>
    <n v="208"/>
    <d v="2020-04-17T00:12:41"/>
    <d v="2020-04-17T00:16:31"/>
    <s v="anonymous"/>
    <m/>
    <m/>
    <m/>
    <m/>
    <s v="Yes"/>
    <m/>
    <m/>
    <s v="Yes"/>
    <m/>
    <m/>
    <m/>
    <m/>
    <m/>
    <s v="Laptop;"/>
    <m/>
    <m/>
    <s v="No"/>
    <m/>
    <m/>
    <s v="Corporate assets"/>
    <m/>
    <m/>
    <s v="Yes, partly"/>
    <m/>
    <m/>
    <s v="Hard disk encryption;Antivirus software installed;Antispam software installed;"/>
    <m/>
    <m/>
    <s v="Using VPN "/>
    <m/>
    <m/>
    <m/>
    <m/>
    <m/>
    <s v="No"/>
    <m/>
    <m/>
    <m/>
    <m/>
    <m/>
    <s v="Yes"/>
    <m/>
    <m/>
    <x v="3"/>
    <m/>
    <m/>
    <s v="None;"/>
    <m/>
    <m/>
    <m/>
    <m/>
    <m/>
    <m/>
    <m/>
    <s v="Agree"/>
    <m/>
    <m/>
    <s v="Agree"/>
    <m/>
    <m/>
    <s v="Agree"/>
    <m/>
    <m/>
    <s v="Agree"/>
    <m/>
    <m/>
    <s v="Agree"/>
    <m/>
    <m/>
    <s v="Strongly agree"/>
    <m/>
    <m/>
    <s v="Strongly agree"/>
    <m/>
    <m/>
    <s v="45-54 years old"/>
    <m/>
    <m/>
    <s v="Master’s degree"/>
    <m/>
    <m/>
    <s v="Telecommunications"/>
    <m/>
    <m/>
    <m/>
    <m/>
    <m/>
    <s v="IT professional"/>
    <m/>
    <m/>
    <m/>
    <m/>
    <m/>
    <n v="204"/>
  </r>
  <r>
    <n v="208"/>
    <d v="2020-04-17T00:12:41"/>
    <d v="2020-04-17T00:16:31"/>
    <s v="anonymous"/>
    <m/>
    <m/>
    <m/>
    <m/>
    <s v="Yes"/>
    <m/>
    <m/>
    <s v="Yes"/>
    <m/>
    <m/>
    <m/>
    <m/>
    <m/>
    <s v="Laptop;"/>
    <m/>
    <m/>
    <s v="No"/>
    <m/>
    <m/>
    <s v="Corporate assets"/>
    <m/>
    <m/>
    <s v="Yes, partly"/>
    <m/>
    <m/>
    <s v="Hard disk encryption;Antivirus software installed;Antispam software installed;"/>
    <m/>
    <m/>
    <s v="Using VPN "/>
    <m/>
    <m/>
    <m/>
    <m/>
    <m/>
    <s v="No"/>
    <m/>
    <m/>
    <m/>
    <m/>
    <m/>
    <s v="Yes"/>
    <m/>
    <m/>
    <x v="10"/>
    <m/>
    <m/>
    <s v="None;"/>
    <m/>
    <m/>
    <m/>
    <m/>
    <m/>
    <m/>
    <m/>
    <s v="Agree"/>
    <m/>
    <m/>
    <s v="Agree"/>
    <m/>
    <m/>
    <s v="Agree"/>
    <m/>
    <m/>
    <s v="Agree"/>
    <m/>
    <m/>
    <s v="Agree"/>
    <m/>
    <m/>
    <s v="Strongly agree"/>
    <m/>
    <m/>
    <s v="Strongly agree"/>
    <m/>
    <m/>
    <s v="45-54 years old"/>
    <m/>
    <m/>
    <s v="Master’s degree"/>
    <m/>
    <m/>
    <s v="Telecommunications"/>
    <m/>
    <m/>
    <m/>
    <m/>
    <m/>
    <s v="IT professional"/>
    <m/>
    <m/>
    <m/>
    <m/>
    <m/>
    <n v="204"/>
  </r>
  <r>
    <n v="208"/>
    <d v="2020-04-17T00:12:41"/>
    <d v="2020-04-17T00:16:31"/>
    <s v="anonymous"/>
    <m/>
    <m/>
    <m/>
    <m/>
    <s v="Yes"/>
    <m/>
    <m/>
    <s v="Yes"/>
    <m/>
    <m/>
    <m/>
    <m/>
    <m/>
    <s v="Laptop;"/>
    <m/>
    <m/>
    <s v="No"/>
    <m/>
    <m/>
    <s v="Corporate assets"/>
    <m/>
    <m/>
    <s v="Yes, partly"/>
    <m/>
    <m/>
    <s v="Hard disk encryption;Antivirus software installed;Antispam software installed;"/>
    <m/>
    <m/>
    <s v="Using VPN "/>
    <m/>
    <m/>
    <m/>
    <m/>
    <m/>
    <s v="No"/>
    <m/>
    <m/>
    <m/>
    <m/>
    <m/>
    <s v="Yes"/>
    <m/>
    <m/>
    <x v="4"/>
    <m/>
    <m/>
    <s v="None;"/>
    <m/>
    <m/>
    <m/>
    <m/>
    <m/>
    <m/>
    <m/>
    <s v="Agree"/>
    <m/>
    <m/>
    <s v="Agree"/>
    <m/>
    <m/>
    <s v="Agree"/>
    <m/>
    <m/>
    <s v="Agree"/>
    <m/>
    <m/>
    <s v="Agree"/>
    <m/>
    <m/>
    <s v="Strongly agree"/>
    <m/>
    <m/>
    <s v="Strongly agree"/>
    <m/>
    <m/>
    <s v="45-54 years old"/>
    <m/>
    <m/>
    <s v="Master’s degree"/>
    <m/>
    <m/>
    <s v="Telecommunications"/>
    <m/>
    <m/>
    <m/>
    <m/>
    <m/>
    <s v="IT professional"/>
    <m/>
    <m/>
    <m/>
    <m/>
    <m/>
    <n v="204"/>
  </r>
  <r>
    <n v="209"/>
    <d v="2020-04-17T02:30:19"/>
    <d v="2020-04-17T02:35:01"/>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8"/>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n v="205"/>
  </r>
  <r>
    <n v="209"/>
    <d v="2020-04-17T02:30:19"/>
    <d v="2020-04-17T02:35:01"/>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9"/>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n v="205"/>
  </r>
  <r>
    <n v="209"/>
    <d v="2020-04-17T02:30:19"/>
    <d v="2020-04-17T02:35:01"/>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3"/>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n v="205"/>
  </r>
  <r>
    <n v="209"/>
    <d v="2020-04-17T02:30:19"/>
    <d v="2020-04-17T02:35:01"/>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10"/>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n v="205"/>
  </r>
  <r>
    <n v="209"/>
    <d v="2020-04-17T02:30:19"/>
    <d v="2020-04-17T02:35:01"/>
    <s v="anonymous"/>
    <m/>
    <m/>
    <m/>
    <m/>
    <s v="Yes"/>
    <m/>
    <m/>
    <s v="Yes"/>
    <m/>
    <m/>
    <m/>
    <m/>
    <m/>
    <s v="Laptop;Smartphone;"/>
    <m/>
    <m/>
    <s v="No"/>
    <m/>
    <m/>
    <s v="Corporate assets"/>
    <m/>
    <m/>
    <s v="Yes, partly"/>
    <m/>
    <m/>
    <s v="Password protection;Two-factor authentica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x v="4"/>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n v="205"/>
  </r>
  <r>
    <n v="210"/>
    <d v="2020-04-17T08:47:32"/>
    <d v="2020-04-17T08:58:35"/>
    <s v="anonymous"/>
    <m/>
    <m/>
    <m/>
    <m/>
    <s v="No"/>
    <m/>
    <m/>
    <s v="No"/>
    <m/>
    <m/>
    <m/>
    <m/>
    <m/>
    <s v="Desktop;"/>
    <m/>
    <m/>
    <s v="No"/>
    <m/>
    <m/>
    <s v="Personal assets"/>
    <m/>
    <m/>
    <m/>
    <m/>
    <m/>
    <s v="Password protection;Two-factor authentication;Automatic screen lock;Hard disk encryption;Antivirus software installed;Antispam software installed;"/>
    <m/>
    <m/>
    <s v="Using VPN "/>
    <m/>
    <m/>
    <m/>
    <m/>
    <m/>
    <s v="No"/>
    <m/>
    <m/>
    <m/>
    <m/>
    <m/>
    <s v="No"/>
    <m/>
    <m/>
    <x v="5"/>
    <m/>
    <m/>
    <s v="Phishing;"/>
    <m/>
    <m/>
    <m/>
    <m/>
    <m/>
    <m/>
    <m/>
    <s v="Strongly disagree"/>
    <m/>
    <m/>
    <s v="Disagree"/>
    <m/>
    <m/>
    <s v="Disagree"/>
    <m/>
    <m/>
    <s v="Strongly agree"/>
    <m/>
    <m/>
    <s v="Strongly agree"/>
    <m/>
    <m/>
    <s v="Agree"/>
    <m/>
    <m/>
    <s v="Strongly agree"/>
    <m/>
    <m/>
    <s v="45-54 years old"/>
    <m/>
    <m/>
    <s v="Bachelor’s degree"/>
    <m/>
    <m/>
    <s v="EPES (Electrical Power &amp; Energy Systems)"/>
    <m/>
    <m/>
    <m/>
    <m/>
    <m/>
    <s v="IT professional"/>
    <m/>
    <m/>
    <m/>
    <m/>
    <m/>
    <n v="206"/>
  </r>
  <r>
    <n v="211"/>
    <d v="2020-04-17T10:44:08"/>
    <d v="2020-04-17T10:48:06"/>
    <s v="anonymous"/>
    <m/>
    <m/>
    <m/>
    <m/>
    <s v="No"/>
    <m/>
    <m/>
    <s v="Yes"/>
    <m/>
    <m/>
    <m/>
    <m/>
    <m/>
    <s v="Laptop;"/>
    <m/>
    <m/>
    <s v="No"/>
    <m/>
    <m/>
    <s v="Corporate assets"/>
    <m/>
    <m/>
    <s v="Yes, fully"/>
    <m/>
    <m/>
    <s v="Password protection;Two-factor authentication;Antivirus software installed;"/>
    <m/>
    <m/>
    <s v="Using VPN "/>
    <m/>
    <m/>
    <m/>
    <m/>
    <m/>
    <s v="No"/>
    <m/>
    <m/>
    <m/>
    <m/>
    <m/>
    <s v="Yes"/>
    <m/>
    <m/>
    <x v="3"/>
    <m/>
    <m/>
    <s v="None;"/>
    <m/>
    <m/>
    <m/>
    <m/>
    <m/>
    <m/>
    <m/>
    <s v="Disagree"/>
    <m/>
    <m/>
    <s v="Disagree"/>
    <m/>
    <m/>
    <s v="Agree"/>
    <m/>
    <m/>
    <s v="Agree"/>
    <m/>
    <m/>
    <s v="Agree"/>
    <m/>
    <m/>
    <s v="Agree"/>
    <m/>
    <m/>
    <s v="Agree"/>
    <m/>
    <m/>
    <s v="35-44 years old"/>
    <m/>
    <m/>
    <s v="Master’s degree"/>
    <m/>
    <m/>
    <s v="Telecommunications"/>
    <m/>
    <m/>
    <m/>
    <m/>
    <m/>
    <s v="Other"/>
    <m/>
    <m/>
    <m/>
    <m/>
    <m/>
    <n v="207"/>
  </r>
  <r>
    <n v="211"/>
    <d v="2020-04-17T10:44:08"/>
    <d v="2020-04-17T10:48:06"/>
    <s v="anonymous"/>
    <m/>
    <m/>
    <m/>
    <m/>
    <s v="No"/>
    <m/>
    <m/>
    <s v="Yes"/>
    <m/>
    <m/>
    <m/>
    <m/>
    <m/>
    <s v="Laptop;"/>
    <m/>
    <m/>
    <s v="No"/>
    <m/>
    <m/>
    <s v="Corporate assets"/>
    <m/>
    <m/>
    <s v="Yes, fully"/>
    <m/>
    <m/>
    <s v="Password protection;Two-factor authentication;Antivirus software installed;"/>
    <m/>
    <m/>
    <s v="Using VPN "/>
    <m/>
    <m/>
    <m/>
    <m/>
    <m/>
    <s v="No"/>
    <m/>
    <m/>
    <m/>
    <m/>
    <m/>
    <s v="Yes"/>
    <m/>
    <m/>
    <x v="10"/>
    <m/>
    <m/>
    <s v="None;"/>
    <m/>
    <m/>
    <m/>
    <m/>
    <m/>
    <m/>
    <m/>
    <s v="Disagree"/>
    <m/>
    <m/>
    <s v="Disagree"/>
    <m/>
    <m/>
    <s v="Agree"/>
    <m/>
    <m/>
    <s v="Agree"/>
    <m/>
    <m/>
    <s v="Agree"/>
    <m/>
    <m/>
    <s v="Agree"/>
    <m/>
    <m/>
    <s v="Agree"/>
    <m/>
    <m/>
    <s v="35-44 years old"/>
    <m/>
    <m/>
    <s v="Master’s degree"/>
    <m/>
    <m/>
    <s v="Telecommunications"/>
    <m/>
    <m/>
    <m/>
    <m/>
    <m/>
    <s v="Other"/>
    <m/>
    <m/>
    <m/>
    <m/>
    <m/>
    <n v="207"/>
  </r>
  <r>
    <n v="211"/>
    <d v="2020-04-17T10:44:08"/>
    <d v="2020-04-17T10:48:06"/>
    <s v="anonymous"/>
    <m/>
    <m/>
    <m/>
    <m/>
    <s v="No"/>
    <m/>
    <m/>
    <s v="Yes"/>
    <m/>
    <m/>
    <m/>
    <m/>
    <m/>
    <s v="Laptop;"/>
    <m/>
    <m/>
    <s v="No"/>
    <m/>
    <m/>
    <s v="Corporate assets"/>
    <m/>
    <m/>
    <s v="Yes, fully"/>
    <m/>
    <m/>
    <s v="Password protection;Two-factor authentication;Antivirus software installed;"/>
    <m/>
    <m/>
    <s v="Using VPN "/>
    <m/>
    <m/>
    <m/>
    <m/>
    <m/>
    <s v="No"/>
    <m/>
    <m/>
    <m/>
    <m/>
    <m/>
    <s v="Yes"/>
    <m/>
    <m/>
    <x v="4"/>
    <m/>
    <m/>
    <s v="None;"/>
    <m/>
    <m/>
    <m/>
    <m/>
    <m/>
    <m/>
    <m/>
    <s v="Disagree"/>
    <m/>
    <m/>
    <s v="Disagree"/>
    <m/>
    <m/>
    <s v="Agree"/>
    <m/>
    <m/>
    <s v="Agree"/>
    <m/>
    <m/>
    <s v="Agree"/>
    <m/>
    <m/>
    <s v="Agree"/>
    <m/>
    <m/>
    <s v="Agree"/>
    <m/>
    <m/>
    <s v="35-44 years old"/>
    <m/>
    <m/>
    <s v="Master’s degree"/>
    <m/>
    <m/>
    <s v="Telecommunications"/>
    <m/>
    <m/>
    <m/>
    <m/>
    <m/>
    <s v="Other"/>
    <m/>
    <m/>
    <m/>
    <m/>
    <m/>
    <n v="207"/>
  </r>
  <r>
    <n v="212"/>
    <d v="2020-04-17T15:10:27"/>
    <d v="2020-04-17T15:21:59"/>
    <s v="anonymous"/>
    <m/>
    <m/>
    <m/>
    <m/>
    <s v="No"/>
    <m/>
    <m/>
    <s v="No"/>
    <m/>
    <m/>
    <m/>
    <m/>
    <m/>
    <s v="Laptop;"/>
    <m/>
    <m/>
    <s v="No"/>
    <m/>
    <m/>
    <s v="Personal assets"/>
    <m/>
    <m/>
    <m/>
    <m/>
    <m/>
    <s v="Password protection;"/>
    <m/>
    <m/>
    <s v="Using VPN "/>
    <m/>
    <m/>
    <m/>
    <m/>
    <m/>
    <s v="No"/>
    <m/>
    <m/>
    <m/>
    <m/>
    <m/>
    <s v="Yes"/>
    <m/>
    <m/>
    <x v="7"/>
    <m/>
    <m/>
    <s v="None;"/>
    <m/>
    <m/>
    <m/>
    <m/>
    <m/>
    <m/>
    <m/>
    <s v="Agree"/>
    <m/>
    <m/>
    <s v="Agree"/>
    <m/>
    <m/>
    <s v="Strongly agree"/>
    <m/>
    <m/>
    <s v="Strongly agree"/>
    <m/>
    <m/>
    <s v="Disagree"/>
    <m/>
    <m/>
    <s v="Strongly agree"/>
    <m/>
    <m/>
    <s v="Agree"/>
    <m/>
    <m/>
    <s v="45-54 years old"/>
    <m/>
    <m/>
    <s v="Master’s degree"/>
    <m/>
    <m/>
    <s v="EPES (Electrical Power &amp; Energy Systems)"/>
    <m/>
    <m/>
    <m/>
    <m/>
    <m/>
    <s v="Manager"/>
    <m/>
    <m/>
    <m/>
    <m/>
    <m/>
    <n v="208"/>
  </r>
  <r>
    <n v="212"/>
    <d v="2020-04-17T15:10:27"/>
    <d v="2020-04-17T15:21:59"/>
    <s v="anonymous"/>
    <m/>
    <m/>
    <m/>
    <m/>
    <s v="No"/>
    <m/>
    <m/>
    <s v="No"/>
    <m/>
    <m/>
    <m/>
    <m/>
    <m/>
    <s v="Laptop;"/>
    <m/>
    <m/>
    <s v="No"/>
    <m/>
    <m/>
    <s v="Personal assets"/>
    <m/>
    <m/>
    <m/>
    <m/>
    <m/>
    <s v="Password protection;"/>
    <m/>
    <m/>
    <s v="Using VPN "/>
    <m/>
    <m/>
    <m/>
    <m/>
    <m/>
    <s v="No"/>
    <m/>
    <m/>
    <m/>
    <m/>
    <m/>
    <s v="Yes"/>
    <m/>
    <m/>
    <x v="9"/>
    <m/>
    <m/>
    <s v="None;"/>
    <m/>
    <m/>
    <m/>
    <m/>
    <m/>
    <m/>
    <m/>
    <s v="Agree"/>
    <m/>
    <m/>
    <s v="Agree"/>
    <m/>
    <m/>
    <s v="Strongly agree"/>
    <m/>
    <m/>
    <s v="Strongly agree"/>
    <m/>
    <m/>
    <s v="Disagree"/>
    <m/>
    <m/>
    <s v="Strongly agree"/>
    <m/>
    <m/>
    <s v="Agree"/>
    <m/>
    <m/>
    <s v="45-54 years old"/>
    <m/>
    <m/>
    <s v="Master’s degree"/>
    <m/>
    <m/>
    <s v="EPES (Electrical Power &amp; Energy Systems)"/>
    <m/>
    <m/>
    <m/>
    <m/>
    <m/>
    <s v="Manager"/>
    <m/>
    <m/>
    <m/>
    <m/>
    <m/>
    <n v="208"/>
  </r>
  <r>
    <n v="212"/>
    <d v="2020-04-17T15:10:27"/>
    <d v="2020-04-17T15:21:59"/>
    <s v="anonymous"/>
    <m/>
    <m/>
    <m/>
    <m/>
    <s v="No"/>
    <m/>
    <m/>
    <s v="No"/>
    <m/>
    <m/>
    <m/>
    <m/>
    <m/>
    <s v="Laptop;"/>
    <m/>
    <m/>
    <s v="No"/>
    <m/>
    <m/>
    <s v="Personal assets"/>
    <m/>
    <m/>
    <m/>
    <m/>
    <m/>
    <s v="Password protection;"/>
    <m/>
    <m/>
    <s v="Using VPN "/>
    <m/>
    <m/>
    <m/>
    <m/>
    <m/>
    <s v="No"/>
    <m/>
    <m/>
    <m/>
    <m/>
    <m/>
    <s v="Yes"/>
    <m/>
    <m/>
    <x v="4"/>
    <m/>
    <m/>
    <s v="None;"/>
    <m/>
    <m/>
    <m/>
    <m/>
    <m/>
    <m/>
    <m/>
    <s v="Agree"/>
    <m/>
    <m/>
    <s v="Agree"/>
    <m/>
    <m/>
    <s v="Strongly agree"/>
    <m/>
    <m/>
    <s v="Strongly agree"/>
    <m/>
    <m/>
    <s v="Disagree"/>
    <m/>
    <m/>
    <s v="Strongly agree"/>
    <m/>
    <m/>
    <s v="Agree"/>
    <m/>
    <m/>
    <s v="45-54 years old"/>
    <m/>
    <m/>
    <s v="Master’s degree"/>
    <m/>
    <m/>
    <s v="EPES (Electrical Power &amp; Energy Systems)"/>
    <m/>
    <m/>
    <m/>
    <m/>
    <m/>
    <s v="Manager"/>
    <m/>
    <m/>
    <m/>
    <m/>
    <m/>
    <n v="208"/>
  </r>
  <r>
    <n v="213"/>
    <d v="2020-04-17T15:31:58"/>
    <d v="2020-04-17T15:37:15"/>
    <s v="anonymous"/>
    <m/>
    <m/>
    <m/>
    <m/>
    <s v="No"/>
    <m/>
    <m/>
    <s v="No"/>
    <m/>
    <m/>
    <m/>
    <m/>
    <m/>
    <s v="Laptop;"/>
    <m/>
    <m/>
    <s v="No"/>
    <m/>
    <m/>
    <s v="Corporate assets"/>
    <m/>
    <m/>
    <s v="Yes, partly"/>
    <m/>
    <m/>
    <s v="Password protection;Automatic screen lock;Antivirus software installed;Antispam software installed;"/>
    <m/>
    <m/>
    <s v="Using VPN "/>
    <m/>
    <m/>
    <m/>
    <m/>
    <m/>
    <s v="No"/>
    <m/>
    <m/>
    <m/>
    <m/>
    <m/>
    <s v="No"/>
    <m/>
    <m/>
    <x v="5"/>
    <m/>
    <m/>
    <s v="None;"/>
    <m/>
    <m/>
    <m/>
    <m/>
    <m/>
    <m/>
    <m/>
    <s v="Agree"/>
    <m/>
    <m/>
    <s v="Undecided"/>
    <m/>
    <m/>
    <s v="Disagree"/>
    <m/>
    <m/>
    <s v="Undecided"/>
    <m/>
    <m/>
    <s v="Undecided"/>
    <m/>
    <m/>
    <s v="Undecided"/>
    <m/>
    <m/>
    <s v="Agree"/>
    <m/>
    <m/>
    <s v="45-54 years old"/>
    <m/>
    <m/>
    <s v="Master’s degree"/>
    <m/>
    <m/>
    <s v="Telecommunications"/>
    <m/>
    <m/>
    <m/>
    <m/>
    <m/>
    <s v="IT professional"/>
    <m/>
    <m/>
    <m/>
    <m/>
    <m/>
    <n v="209"/>
  </r>
  <r>
    <n v="214"/>
    <d v="2020-04-17T15:39:02"/>
    <d v="2020-04-17T15:42:12"/>
    <s v="anonymous"/>
    <m/>
    <m/>
    <m/>
    <m/>
    <s v="Yes"/>
    <m/>
    <m/>
    <s v="No"/>
    <m/>
    <m/>
    <m/>
    <m/>
    <m/>
    <s v="Laptop;"/>
    <m/>
    <m/>
    <s v="No"/>
    <m/>
    <m/>
    <s v="Personal assets"/>
    <m/>
    <m/>
    <m/>
    <m/>
    <m/>
    <s v="Password protection;Two-factor authentication;Antivirus software installed;Antispam software installed;"/>
    <m/>
    <m/>
    <s v="Other"/>
    <m/>
    <m/>
    <s v="remote desktop"/>
    <m/>
    <m/>
    <s v="No"/>
    <m/>
    <m/>
    <m/>
    <m/>
    <m/>
    <s v="No"/>
    <m/>
    <m/>
    <x v="5"/>
    <m/>
    <m/>
    <s v="Ransomware;"/>
    <m/>
    <m/>
    <m/>
    <m/>
    <m/>
    <m/>
    <m/>
    <s v="Undecided"/>
    <m/>
    <m/>
    <s v="Undecided"/>
    <m/>
    <m/>
    <s v="Agree"/>
    <m/>
    <m/>
    <s v="Strongly agree"/>
    <m/>
    <m/>
    <s v="Agree"/>
    <m/>
    <m/>
    <s v="Agree"/>
    <m/>
    <m/>
    <s v="Agree"/>
    <m/>
    <m/>
    <s v="35-44 years old"/>
    <m/>
    <m/>
    <s v="Doctorate degree"/>
    <m/>
    <m/>
    <s v="Education &amp; Research"/>
    <m/>
    <m/>
    <m/>
    <m/>
    <m/>
    <s v="Researcher"/>
    <m/>
    <m/>
    <m/>
    <m/>
    <m/>
    <n v="210"/>
  </r>
  <r>
    <n v="215"/>
    <d v="2020-04-17T16:00:49"/>
    <d v="2020-04-17T16:09:52"/>
    <s v="anonymous"/>
    <m/>
    <m/>
    <m/>
    <m/>
    <s v="Yes"/>
    <m/>
    <m/>
    <s v="No"/>
    <m/>
    <m/>
    <m/>
    <m/>
    <m/>
    <s v="Laptop;"/>
    <m/>
    <m/>
    <s v="No"/>
    <m/>
    <m/>
    <s v="Corporate assets"/>
    <m/>
    <m/>
    <s v="Yes, fully"/>
    <m/>
    <m/>
    <s v="Password protection;Automatic screen lock;Hard disk encryption;Antivirus software installed;"/>
    <m/>
    <m/>
    <s v="Using VPN "/>
    <m/>
    <m/>
    <m/>
    <m/>
    <m/>
    <s v="No"/>
    <m/>
    <m/>
    <m/>
    <m/>
    <m/>
    <s v="No"/>
    <m/>
    <m/>
    <x v="5"/>
    <m/>
    <m/>
    <s v="Phishing;"/>
    <m/>
    <m/>
    <m/>
    <m/>
    <m/>
    <m/>
    <m/>
    <s v="Agree"/>
    <m/>
    <m/>
    <s v="Undecided"/>
    <m/>
    <m/>
    <s v="Undecided"/>
    <m/>
    <m/>
    <s v="Agree"/>
    <m/>
    <m/>
    <s v="Strongly agree"/>
    <m/>
    <m/>
    <s v="Strongly agree"/>
    <m/>
    <m/>
    <s v="Agree"/>
    <m/>
    <m/>
    <s v="25-34 years old"/>
    <m/>
    <m/>
    <s v="Doctorate degree"/>
    <m/>
    <m/>
    <s v="EPES (Electrical Power &amp; Energy Systems)"/>
    <m/>
    <m/>
    <m/>
    <m/>
    <m/>
    <s v="Researcher"/>
    <m/>
    <m/>
    <m/>
    <m/>
    <m/>
    <n v="211"/>
  </r>
  <r>
    <n v="216"/>
    <d v="2020-04-21T11:34:44"/>
    <d v="2020-04-21T11:37:01"/>
    <s v="anonymous"/>
    <m/>
    <m/>
    <m/>
    <m/>
    <s v="No"/>
    <m/>
    <m/>
    <s v="Yes"/>
    <m/>
    <m/>
    <m/>
    <m/>
    <m/>
    <s v="Laptop;"/>
    <m/>
    <m/>
    <s v="No"/>
    <m/>
    <m/>
    <s v="Corporate assets"/>
    <m/>
    <m/>
    <s v="Yes, partly"/>
    <m/>
    <m/>
    <s v="Password protection;"/>
    <m/>
    <m/>
    <s v="Using VPN "/>
    <m/>
    <m/>
    <m/>
    <m/>
    <m/>
    <s v="No"/>
    <m/>
    <m/>
    <m/>
    <m/>
    <m/>
    <s v="Yes"/>
    <m/>
    <m/>
    <x v="6"/>
    <m/>
    <m/>
    <s v="None;"/>
    <m/>
    <m/>
    <m/>
    <m/>
    <m/>
    <m/>
    <m/>
    <s v="Strongly disagree"/>
    <m/>
    <m/>
    <s v="Strongly disagree"/>
    <m/>
    <m/>
    <s v="Undecided"/>
    <m/>
    <m/>
    <s v="Agree"/>
    <m/>
    <m/>
    <s v="Disagree"/>
    <m/>
    <m/>
    <s v="Agree"/>
    <m/>
    <m/>
    <s v="Undecided"/>
    <m/>
    <m/>
    <s v="18-24 years old"/>
    <m/>
    <m/>
    <s v="Bachelor’s degree"/>
    <m/>
    <m/>
    <s v="Transport"/>
    <m/>
    <m/>
    <m/>
    <m/>
    <m/>
    <s v="Other"/>
    <m/>
    <m/>
    <m/>
    <m/>
    <m/>
    <n v="212"/>
  </r>
  <r>
    <n v="216"/>
    <d v="2020-04-21T11:34:44"/>
    <d v="2020-04-21T11:37:01"/>
    <s v="anonymous"/>
    <m/>
    <m/>
    <m/>
    <m/>
    <s v="No"/>
    <m/>
    <m/>
    <s v="Yes"/>
    <m/>
    <m/>
    <m/>
    <m/>
    <m/>
    <s v="Laptop;"/>
    <m/>
    <m/>
    <s v="No"/>
    <m/>
    <m/>
    <s v="Corporate assets"/>
    <m/>
    <m/>
    <s v="Yes, partly"/>
    <m/>
    <m/>
    <s v="Password protection;"/>
    <m/>
    <m/>
    <s v="Using VPN "/>
    <m/>
    <m/>
    <m/>
    <m/>
    <m/>
    <s v="No"/>
    <m/>
    <m/>
    <m/>
    <m/>
    <m/>
    <s v="Yes"/>
    <m/>
    <m/>
    <x v="4"/>
    <m/>
    <m/>
    <s v="None;"/>
    <m/>
    <m/>
    <m/>
    <m/>
    <m/>
    <m/>
    <m/>
    <s v="Strongly disagree"/>
    <m/>
    <m/>
    <s v="Strongly disagree"/>
    <m/>
    <m/>
    <s v="Undecided"/>
    <m/>
    <m/>
    <s v="Agree"/>
    <m/>
    <m/>
    <s v="Disagree"/>
    <m/>
    <m/>
    <s v="Agree"/>
    <m/>
    <m/>
    <s v="Undecided"/>
    <m/>
    <m/>
    <s v="18-24 years old"/>
    <m/>
    <m/>
    <s v="Bachelor’s degree"/>
    <m/>
    <m/>
    <s v="Transport"/>
    <m/>
    <m/>
    <m/>
    <m/>
    <m/>
    <s v="Other"/>
    <m/>
    <m/>
    <m/>
    <m/>
    <m/>
    <n v="212"/>
  </r>
  <r>
    <n v="217"/>
    <d v="2020-04-22T13:11:12"/>
    <d v="2020-04-22T13:17:34"/>
    <s v="anonymous"/>
    <m/>
    <m/>
    <m/>
    <m/>
    <s v="Yes"/>
    <m/>
    <m/>
    <s v="Yes"/>
    <m/>
    <m/>
    <s v="Use VPN"/>
    <m/>
    <m/>
    <s v="Laptop;"/>
    <m/>
    <m/>
    <s v="Yes"/>
    <m/>
    <m/>
    <s v="Corporate assets"/>
    <m/>
    <m/>
    <s v="No"/>
    <m/>
    <m/>
    <s v="Password protection;Automatic screen lock;"/>
    <m/>
    <m/>
    <s v="Using VPN "/>
    <m/>
    <m/>
    <m/>
    <m/>
    <m/>
    <s v="Yes"/>
    <m/>
    <m/>
    <s v="Nothing of the above;"/>
    <m/>
    <m/>
    <s v="Yes"/>
    <m/>
    <m/>
    <x v="9"/>
    <m/>
    <m/>
    <s v="Phishing;"/>
    <m/>
    <m/>
    <m/>
    <m/>
    <m/>
    <m/>
    <m/>
    <s v="Agree"/>
    <m/>
    <m/>
    <s v="Agree"/>
    <m/>
    <m/>
    <s v="Strongly agree"/>
    <m/>
    <m/>
    <s v="Strongly agree"/>
    <m/>
    <m/>
    <s v="Strongly agree"/>
    <m/>
    <m/>
    <s v="Disagree"/>
    <m/>
    <m/>
    <s v="Agree"/>
    <m/>
    <m/>
    <s v="35-44 years old"/>
    <m/>
    <m/>
    <s v="Some college credit, no degree"/>
    <m/>
    <m/>
    <s v="EPES (Electrical Power &amp; Energy Systems)"/>
    <m/>
    <m/>
    <m/>
    <m/>
    <m/>
    <s v="IT professional"/>
    <m/>
    <m/>
    <m/>
    <m/>
    <m/>
    <n v="213"/>
  </r>
  <r>
    <n v="217"/>
    <d v="2020-04-22T13:11:12"/>
    <d v="2020-04-22T13:17:34"/>
    <s v="anonymous"/>
    <m/>
    <m/>
    <m/>
    <m/>
    <s v="Yes"/>
    <m/>
    <m/>
    <s v="Yes"/>
    <m/>
    <m/>
    <s v="Use VPN"/>
    <m/>
    <m/>
    <s v="Laptop;"/>
    <m/>
    <m/>
    <s v="Yes"/>
    <m/>
    <m/>
    <s v="Corporate assets"/>
    <m/>
    <m/>
    <s v="No"/>
    <m/>
    <m/>
    <s v="Password protection;Automatic screen lock;"/>
    <m/>
    <m/>
    <s v="Using VPN "/>
    <m/>
    <m/>
    <m/>
    <m/>
    <m/>
    <s v="Yes"/>
    <m/>
    <m/>
    <s v="Nothing of the above;"/>
    <m/>
    <m/>
    <s v="Yes"/>
    <m/>
    <m/>
    <x v="3"/>
    <m/>
    <m/>
    <s v="Phishing;"/>
    <m/>
    <m/>
    <m/>
    <m/>
    <m/>
    <m/>
    <m/>
    <s v="Agree"/>
    <m/>
    <m/>
    <s v="Agree"/>
    <m/>
    <m/>
    <s v="Strongly agree"/>
    <m/>
    <m/>
    <s v="Strongly agree"/>
    <m/>
    <m/>
    <s v="Strongly agree"/>
    <m/>
    <m/>
    <s v="Disagree"/>
    <m/>
    <m/>
    <s v="Agree"/>
    <m/>
    <m/>
    <s v="35-44 years old"/>
    <m/>
    <m/>
    <s v="Some college credit, no degree"/>
    <m/>
    <m/>
    <s v="EPES (Electrical Power &amp; Energy Systems)"/>
    <m/>
    <m/>
    <m/>
    <m/>
    <m/>
    <s v="IT professional"/>
    <m/>
    <m/>
    <m/>
    <m/>
    <m/>
    <n v="213"/>
  </r>
  <r>
    <n v="217"/>
    <d v="2020-04-22T13:11:12"/>
    <d v="2020-04-22T13:17:34"/>
    <s v="anonymous"/>
    <m/>
    <m/>
    <m/>
    <m/>
    <s v="Yes"/>
    <m/>
    <m/>
    <s v="Yes"/>
    <m/>
    <m/>
    <s v="Use VPN"/>
    <m/>
    <m/>
    <s v="Laptop;"/>
    <m/>
    <m/>
    <s v="Yes"/>
    <m/>
    <m/>
    <s v="Corporate assets"/>
    <m/>
    <m/>
    <s v="No"/>
    <m/>
    <m/>
    <s v="Password protection;Automatic screen lock;"/>
    <m/>
    <m/>
    <s v="Using VPN "/>
    <m/>
    <m/>
    <m/>
    <m/>
    <m/>
    <s v="Yes"/>
    <m/>
    <m/>
    <s v="Nothing of the above;"/>
    <m/>
    <m/>
    <s v="Yes"/>
    <m/>
    <m/>
    <x v="10"/>
    <m/>
    <m/>
    <s v="Phishing;"/>
    <m/>
    <m/>
    <m/>
    <m/>
    <m/>
    <m/>
    <m/>
    <s v="Agree"/>
    <m/>
    <m/>
    <s v="Agree"/>
    <m/>
    <m/>
    <s v="Strongly agree"/>
    <m/>
    <m/>
    <s v="Strongly agree"/>
    <m/>
    <m/>
    <s v="Strongly agree"/>
    <m/>
    <m/>
    <s v="Disagree"/>
    <m/>
    <m/>
    <s v="Agree"/>
    <m/>
    <m/>
    <s v="35-44 years old"/>
    <m/>
    <m/>
    <s v="Some college credit, no degree"/>
    <m/>
    <m/>
    <s v="EPES (Electrical Power &amp; Energy Systems)"/>
    <m/>
    <m/>
    <m/>
    <m/>
    <m/>
    <s v="IT professional"/>
    <m/>
    <m/>
    <m/>
    <m/>
    <m/>
    <n v="213"/>
  </r>
  <r>
    <n v="217"/>
    <d v="2020-04-22T13:11:12"/>
    <d v="2020-04-22T13:17:34"/>
    <s v="anonymous"/>
    <m/>
    <m/>
    <m/>
    <m/>
    <s v="Yes"/>
    <m/>
    <m/>
    <s v="Yes"/>
    <m/>
    <m/>
    <s v="Use VPN"/>
    <m/>
    <m/>
    <s v="Laptop;"/>
    <m/>
    <m/>
    <s v="Yes"/>
    <m/>
    <m/>
    <s v="Corporate assets"/>
    <m/>
    <m/>
    <s v="No"/>
    <m/>
    <m/>
    <s v="Password protection;Automatic screen lock;"/>
    <m/>
    <m/>
    <s v="Using VPN "/>
    <m/>
    <m/>
    <m/>
    <m/>
    <m/>
    <s v="Yes"/>
    <m/>
    <m/>
    <s v="Nothing of the above;"/>
    <m/>
    <m/>
    <s v="Yes"/>
    <m/>
    <m/>
    <x v="4"/>
    <m/>
    <m/>
    <s v="Phishing;"/>
    <m/>
    <m/>
    <m/>
    <m/>
    <m/>
    <m/>
    <m/>
    <s v="Agree"/>
    <m/>
    <m/>
    <s v="Agree"/>
    <m/>
    <m/>
    <s v="Strongly agree"/>
    <m/>
    <m/>
    <s v="Strongly agree"/>
    <m/>
    <m/>
    <s v="Strongly agree"/>
    <m/>
    <m/>
    <s v="Disagree"/>
    <m/>
    <m/>
    <s v="Agree"/>
    <m/>
    <m/>
    <s v="35-44 years old"/>
    <m/>
    <m/>
    <s v="Some college credit, no degree"/>
    <m/>
    <m/>
    <s v="EPES (Electrical Power &amp; Energy Systems)"/>
    <m/>
    <m/>
    <m/>
    <m/>
    <m/>
    <s v="IT professional"/>
    <m/>
    <m/>
    <m/>
    <m/>
    <m/>
    <n v="213"/>
  </r>
  <r>
    <n v="218"/>
    <d v="2020-04-22T13:19:23"/>
    <d v="2020-04-22T13:21:22"/>
    <s v="anonymous"/>
    <m/>
    <m/>
    <m/>
    <m/>
    <s v="No"/>
    <m/>
    <m/>
    <s v="No"/>
    <m/>
    <m/>
    <m/>
    <m/>
    <m/>
    <s v="Laptop;"/>
    <m/>
    <m/>
    <s v="No"/>
    <m/>
    <m/>
    <s v="Personal assets"/>
    <m/>
    <m/>
    <m/>
    <m/>
    <m/>
    <s v="Two-factor authentication;Automatic screen lock;Antivirus software installed;"/>
    <m/>
    <m/>
    <s v="Using VPN "/>
    <m/>
    <m/>
    <m/>
    <m/>
    <m/>
    <s v="Yes"/>
    <m/>
    <m/>
    <s v="Instructions provided via email;"/>
    <m/>
    <m/>
    <s v="Yes"/>
    <m/>
    <m/>
    <x v="6"/>
    <m/>
    <m/>
    <s v="None;"/>
    <m/>
    <m/>
    <m/>
    <m/>
    <m/>
    <m/>
    <m/>
    <s v="Agree"/>
    <m/>
    <m/>
    <s v="Agree"/>
    <m/>
    <m/>
    <s v="Agree"/>
    <m/>
    <m/>
    <s v="Undecided"/>
    <m/>
    <m/>
    <s v="Agree"/>
    <m/>
    <m/>
    <s v="Agree"/>
    <m/>
    <m/>
    <s v="Undecided"/>
    <m/>
    <m/>
    <s v="55-64 years old"/>
    <m/>
    <m/>
    <s v="Bachelor’s degree"/>
    <m/>
    <m/>
    <s v="Transport"/>
    <m/>
    <m/>
    <m/>
    <m/>
    <m/>
    <s v="Manager"/>
    <m/>
    <m/>
    <m/>
    <m/>
    <m/>
    <n v="214"/>
  </r>
  <r>
    <n v="218"/>
    <d v="2020-04-22T13:19:23"/>
    <d v="2020-04-22T13:21:22"/>
    <s v="anonymous"/>
    <m/>
    <m/>
    <m/>
    <m/>
    <s v="No"/>
    <m/>
    <m/>
    <s v="No"/>
    <m/>
    <m/>
    <m/>
    <m/>
    <m/>
    <s v="Laptop;"/>
    <m/>
    <m/>
    <s v="No"/>
    <m/>
    <m/>
    <s v="Personal assets"/>
    <m/>
    <m/>
    <m/>
    <m/>
    <m/>
    <s v="Two-factor authentication;Automatic screen lock;Antivirus software installed;"/>
    <m/>
    <m/>
    <s v="Using VPN "/>
    <m/>
    <m/>
    <m/>
    <m/>
    <m/>
    <s v="Yes"/>
    <m/>
    <m/>
    <s v="Instructions provided via email;"/>
    <m/>
    <m/>
    <s v="Yes"/>
    <m/>
    <m/>
    <x v="7"/>
    <m/>
    <m/>
    <s v="None;"/>
    <m/>
    <m/>
    <m/>
    <m/>
    <m/>
    <m/>
    <m/>
    <s v="Agree"/>
    <m/>
    <m/>
    <s v="Agree"/>
    <m/>
    <m/>
    <s v="Agree"/>
    <m/>
    <m/>
    <s v="Undecided"/>
    <m/>
    <m/>
    <s v="Agree"/>
    <m/>
    <m/>
    <s v="Agree"/>
    <m/>
    <m/>
    <s v="Undecided"/>
    <m/>
    <m/>
    <s v="55-64 years old"/>
    <m/>
    <m/>
    <s v="Bachelor’s degree"/>
    <m/>
    <m/>
    <s v="Transport"/>
    <m/>
    <m/>
    <m/>
    <m/>
    <m/>
    <s v="Manager"/>
    <m/>
    <m/>
    <m/>
    <m/>
    <m/>
    <n v="214"/>
  </r>
  <r>
    <n v="218"/>
    <d v="2020-04-22T13:19:23"/>
    <d v="2020-04-22T13:21:22"/>
    <s v="anonymous"/>
    <m/>
    <m/>
    <m/>
    <m/>
    <s v="No"/>
    <m/>
    <m/>
    <s v="No"/>
    <m/>
    <m/>
    <m/>
    <m/>
    <m/>
    <s v="Laptop;"/>
    <m/>
    <m/>
    <s v="No"/>
    <m/>
    <m/>
    <s v="Personal assets"/>
    <m/>
    <m/>
    <m/>
    <m/>
    <m/>
    <s v="Two-factor authentication;Automatic screen lock;Antivirus software installed;"/>
    <m/>
    <m/>
    <s v="Using VPN "/>
    <m/>
    <m/>
    <m/>
    <m/>
    <m/>
    <s v="Yes"/>
    <m/>
    <m/>
    <s v="Instructions provided via email;"/>
    <m/>
    <m/>
    <s v="Yes"/>
    <m/>
    <m/>
    <x v="8"/>
    <m/>
    <m/>
    <s v="None;"/>
    <m/>
    <m/>
    <m/>
    <m/>
    <m/>
    <m/>
    <m/>
    <s v="Agree"/>
    <m/>
    <m/>
    <s v="Agree"/>
    <m/>
    <m/>
    <s v="Agree"/>
    <m/>
    <m/>
    <s v="Undecided"/>
    <m/>
    <m/>
    <s v="Agree"/>
    <m/>
    <m/>
    <s v="Agree"/>
    <m/>
    <m/>
    <s v="Undecided"/>
    <m/>
    <m/>
    <s v="55-64 years old"/>
    <m/>
    <m/>
    <s v="Bachelor’s degree"/>
    <m/>
    <m/>
    <s v="Transport"/>
    <m/>
    <m/>
    <m/>
    <m/>
    <m/>
    <s v="Manager"/>
    <m/>
    <m/>
    <m/>
    <m/>
    <m/>
    <n v="214"/>
  </r>
  <r>
    <n v="218"/>
    <d v="2020-04-22T13:19:23"/>
    <d v="2020-04-22T13:21:22"/>
    <s v="anonymous"/>
    <m/>
    <m/>
    <m/>
    <m/>
    <s v="No"/>
    <m/>
    <m/>
    <s v="No"/>
    <m/>
    <m/>
    <m/>
    <m/>
    <m/>
    <s v="Laptop;"/>
    <m/>
    <m/>
    <s v="No"/>
    <m/>
    <m/>
    <s v="Personal assets"/>
    <m/>
    <m/>
    <m/>
    <m/>
    <m/>
    <s v="Two-factor authentication;Automatic screen lock;Antivirus software installed;"/>
    <m/>
    <m/>
    <s v="Using VPN "/>
    <m/>
    <m/>
    <m/>
    <m/>
    <m/>
    <s v="Yes"/>
    <m/>
    <m/>
    <s v="Instructions provided via email;"/>
    <m/>
    <m/>
    <s v="Yes"/>
    <m/>
    <m/>
    <x v="10"/>
    <m/>
    <m/>
    <s v="None;"/>
    <m/>
    <m/>
    <m/>
    <m/>
    <m/>
    <m/>
    <m/>
    <s v="Agree"/>
    <m/>
    <m/>
    <s v="Agree"/>
    <m/>
    <m/>
    <s v="Agree"/>
    <m/>
    <m/>
    <s v="Undecided"/>
    <m/>
    <m/>
    <s v="Agree"/>
    <m/>
    <m/>
    <s v="Agree"/>
    <m/>
    <m/>
    <s v="Undecided"/>
    <m/>
    <m/>
    <s v="55-64 years old"/>
    <m/>
    <m/>
    <s v="Bachelor’s degree"/>
    <m/>
    <m/>
    <s v="Transport"/>
    <m/>
    <m/>
    <m/>
    <m/>
    <m/>
    <s v="Manager"/>
    <m/>
    <m/>
    <m/>
    <m/>
    <m/>
    <n v="214"/>
  </r>
  <r>
    <n v="218"/>
    <d v="2020-04-22T13:19:23"/>
    <d v="2020-04-22T13:21:22"/>
    <s v="anonymous"/>
    <m/>
    <m/>
    <m/>
    <m/>
    <s v="No"/>
    <m/>
    <m/>
    <s v="No"/>
    <m/>
    <m/>
    <m/>
    <m/>
    <m/>
    <s v="Laptop;"/>
    <m/>
    <m/>
    <s v="No"/>
    <m/>
    <m/>
    <s v="Personal assets"/>
    <m/>
    <m/>
    <m/>
    <m/>
    <m/>
    <s v="Two-factor authentication;Automatic screen lock;Antivirus software installed;"/>
    <m/>
    <m/>
    <s v="Using VPN "/>
    <m/>
    <m/>
    <m/>
    <m/>
    <m/>
    <s v="Yes"/>
    <m/>
    <m/>
    <s v="Instructions provided via email;"/>
    <m/>
    <m/>
    <s v="Yes"/>
    <m/>
    <m/>
    <x v="4"/>
    <m/>
    <m/>
    <s v="None;"/>
    <m/>
    <m/>
    <m/>
    <m/>
    <m/>
    <m/>
    <m/>
    <s v="Agree"/>
    <m/>
    <m/>
    <s v="Agree"/>
    <m/>
    <m/>
    <s v="Agree"/>
    <m/>
    <m/>
    <s v="Undecided"/>
    <m/>
    <m/>
    <s v="Agree"/>
    <m/>
    <m/>
    <s v="Agree"/>
    <m/>
    <m/>
    <s v="Undecided"/>
    <m/>
    <m/>
    <s v="55-64 years old"/>
    <m/>
    <m/>
    <s v="Bachelor’s degree"/>
    <m/>
    <m/>
    <s v="Transport"/>
    <m/>
    <m/>
    <m/>
    <m/>
    <m/>
    <s v="Manager"/>
    <m/>
    <m/>
    <m/>
    <m/>
    <m/>
    <n v="214"/>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s v="Password protection;Automatic screen lock;Antivirus software installed;"/>
    <m/>
    <m/>
    <s v="Using VPN "/>
    <m/>
    <m/>
    <m/>
    <m/>
    <m/>
    <s v="Yes"/>
    <m/>
    <m/>
    <s v="Instructions available to the corporate portal or website;Instructions provided via email;"/>
    <m/>
    <m/>
    <s v="Yes"/>
    <m/>
    <m/>
    <x v="6"/>
    <m/>
    <m/>
    <s v="None;"/>
    <m/>
    <m/>
    <m/>
    <m/>
    <m/>
    <m/>
    <m/>
    <s v="Disagree"/>
    <m/>
    <m/>
    <s v="Agree"/>
    <m/>
    <m/>
    <s v="Disagree"/>
    <m/>
    <m/>
    <s v="Agree"/>
    <m/>
    <m/>
    <s v="Agree"/>
    <m/>
    <m/>
    <s v="Agree"/>
    <m/>
    <m/>
    <s v="Agree"/>
    <m/>
    <m/>
    <s v="35-44 years old"/>
    <m/>
    <m/>
    <s v="Doctorate degree"/>
    <m/>
    <m/>
    <s v="Education &amp; Research"/>
    <m/>
    <m/>
    <m/>
    <m/>
    <m/>
    <s v="Researcher"/>
    <m/>
    <m/>
    <m/>
    <m/>
    <m/>
    <n v="215"/>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s v="Password protection;Automatic screen lock;Antivirus software installed;"/>
    <m/>
    <m/>
    <s v="Using VPN "/>
    <m/>
    <m/>
    <m/>
    <m/>
    <m/>
    <s v="Yes"/>
    <m/>
    <m/>
    <s v="Instructions available to the corporate portal or website;Instructions provided via email;"/>
    <m/>
    <m/>
    <s v="Yes"/>
    <m/>
    <m/>
    <x v="7"/>
    <m/>
    <m/>
    <s v="None;"/>
    <m/>
    <m/>
    <m/>
    <m/>
    <m/>
    <m/>
    <m/>
    <s v="Disagree"/>
    <m/>
    <m/>
    <s v="Agree"/>
    <m/>
    <m/>
    <s v="Disagree"/>
    <m/>
    <m/>
    <s v="Agree"/>
    <m/>
    <m/>
    <s v="Agree"/>
    <m/>
    <m/>
    <s v="Agree"/>
    <m/>
    <m/>
    <s v="Agree"/>
    <m/>
    <m/>
    <s v="35-44 years old"/>
    <m/>
    <m/>
    <s v="Doctorate degree"/>
    <m/>
    <m/>
    <s v="Education &amp; Research"/>
    <m/>
    <m/>
    <m/>
    <m/>
    <m/>
    <s v="Researcher"/>
    <m/>
    <m/>
    <m/>
    <m/>
    <m/>
    <n v="215"/>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s v="Password protection;Automatic screen lock;Antivirus software installed;"/>
    <m/>
    <m/>
    <s v="Using VPN "/>
    <m/>
    <m/>
    <m/>
    <m/>
    <m/>
    <s v="Yes"/>
    <m/>
    <m/>
    <s v="Instructions available to the corporate portal or website;Instructions provided via email;"/>
    <m/>
    <m/>
    <s v="Yes"/>
    <m/>
    <m/>
    <x v="9"/>
    <m/>
    <m/>
    <s v="None;"/>
    <m/>
    <m/>
    <m/>
    <m/>
    <m/>
    <m/>
    <m/>
    <s v="Disagree"/>
    <m/>
    <m/>
    <s v="Agree"/>
    <m/>
    <m/>
    <s v="Disagree"/>
    <m/>
    <m/>
    <s v="Agree"/>
    <m/>
    <m/>
    <s v="Agree"/>
    <m/>
    <m/>
    <s v="Agree"/>
    <m/>
    <m/>
    <s v="Agree"/>
    <m/>
    <m/>
    <s v="35-44 years old"/>
    <m/>
    <m/>
    <s v="Doctorate degree"/>
    <m/>
    <m/>
    <s v="Education &amp; Research"/>
    <m/>
    <m/>
    <m/>
    <m/>
    <m/>
    <s v="Researcher"/>
    <m/>
    <m/>
    <m/>
    <m/>
    <m/>
    <n v="215"/>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s v="Password protection;Automatic screen lock;Antivirus software installed;"/>
    <m/>
    <m/>
    <s v="Using VPN "/>
    <m/>
    <m/>
    <m/>
    <m/>
    <m/>
    <s v="Yes"/>
    <m/>
    <m/>
    <s v="Instructions available to the corporate portal or website;Instructions provided via email;"/>
    <m/>
    <m/>
    <s v="Yes"/>
    <m/>
    <m/>
    <x v="3"/>
    <m/>
    <m/>
    <s v="None;"/>
    <m/>
    <m/>
    <m/>
    <m/>
    <m/>
    <m/>
    <m/>
    <s v="Disagree"/>
    <m/>
    <m/>
    <s v="Agree"/>
    <m/>
    <m/>
    <s v="Disagree"/>
    <m/>
    <m/>
    <s v="Agree"/>
    <m/>
    <m/>
    <s v="Agree"/>
    <m/>
    <m/>
    <s v="Agree"/>
    <m/>
    <m/>
    <s v="Agree"/>
    <m/>
    <m/>
    <s v="35-44 years old"/>
    <m/>
    <m/>
    <s v="Doctorate degree"/>
    <m/>
    <m/>
    <s v="Education &amp; Research"/>
    <m/>
    <m/>
    <m/>
    <m/>
    <m/>
    <s v="Researcher"/>
    <m/>
    <m/>
    <m/>
    <m/>
    <m/>
    <n v="215"/>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s v="Password protection;Automatic screen lock;Antivirus software installed;"/>
    <m/>
    <m/>
    <s v="Using VPN "/>
    <m/>
    <m/>
    <m/>
    <m/>
    <m/>
    <s v="Yes"/>
    <m/>
    <m/>
    <s v="Instructions available to the corporate portal or website;Instructions provided via email;"/>
    <m/>
    <m/>
    <s v="Yes"/>
    <m/>
    <m/>
    <x v="10"/>
    <m/>
    <m/>
    <s v="None;"/>
    <m/>
    <m/>
    <m/>
    <m/>
    <m/>
    <m/>
    <m/>
    <s v="Disagree"/>
    <m/>
    <m/>
    <s v="Agree"/>
    <m/>
    <m/>
    <s v="Disagree"/>
    <m/>
    <m/>
    <s v="Agree"/>
    <m/>
    <m/>
    <s v="Agree"/>
    <m/>
    <m/>
    <s v="Agree"/>
    <m/>
    <m/>
    <s v="Agree"/>
    <m/>
    <m/>
    <s v="35-44 years old"/>
    <m/>
    <m/>
    <s v="Doctorate degree"/>
    <m/>
    <m/>
    <s v="Education &amp; Research"/>
    <m/>
    <m/>
    <m/>
    <m/>
    <m/>
    <s v="Researcher"/>
    <m/>
    <m/>
    <m/>
    <m/>
    <m/>
    <n v="215"/>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s v="Password protection;Automatic screen lock;Antivirus software installed;"/>
    <m/>
    <m/>
    <s v="Using VPN "/>
    <m/>
    <m/>
    <m/>
    <m/>
    <m/>
    <s v="Yes"/>
    <m/>
    <m/>
    <s v="Instructions available to the corporate portal or website;Instructions provided via email;"/>
    <m/>
    <m/>
    <s v="Yes"/>
    <m/>
    <m/>
    <x v="4"/>
    <m/>
    <m/>
    <s v="None;"/>
    <m/>
    <m/>
    <m/>
    <m/>
    <m/>
    <m/>
    <m/>
    <s v="Disagree"/>
    <m/>
    <m/>
    <s v="Agree"/>
    <m/>
    <m/>
    <s v="Disagree"/>
    <m/>
    <m/>
    <s v="Agree"/>
    <m/>
    <m/>
    <s v="Agree"/>
    <m/>
    <m/>
    <s v="Agree"/>
    <m/>
    <m/>
    <s v="Agree"/>
    <m/>
    <m/>
    <s v="35-44 years old"/>
    <m/>
    <m/>
    <s v="Doctorate degree"/>
    <m/>
    <m/>
    <s v="Education &amp; Research"/>
    <m/>
    <m/>
    <m/>
    <m/>
    <m/>
    <s v="Researcher"/>
    <m/>
    <m/>
    <m/>
    <m/>
    <m/>
    <n v="215"/>
  </r>
  <r>
    <n v="220"/>
    <d v="2020-04-22T22:34:37"/>
    <d v="2020-04-22T22:37:01"/>
    <s v="anonymous"/>
    <m/>
    <m/>
    <m/>
    <m/>
    <s v="Yes"/>
    <m/>
    <m/>
    <s v="No"/>
    <m/>
    <m/>
    <m/>
    <m/>
    <m/>
    <s v="Laptop;Smartphone;"/>
    <m/>
    <m/>
    <s v="No"/>
    <m/>
    <m/>
    <s v="Personal assets"/>
    <m/>
    <m/>
    <m/>
    <m/>
    <m/>
    <s v="Password protection;Hard disk encryption;"/>
    <m/>
    <m/>
    <s v="No Access"/>
    <m/>
    <m/>
    <m/>
    <m/>
    <m/>
    <s v="No"/>
    <m/>
    <m/>
    <m/>
    <m/>
    <m/>
    <s v="No"/>
    <m/>
    <m/>
    <x v="5"/>
    <m/>
    <m/>
    <s v="None;"/>
    <m/>
    <m/>
    <m/>
    <m/>
    <m/>
    <m/>
    <m/>
    <s v="Disagree"/>
    <m/>
    <m/>
    <s v="Disagree"/>
    <m/>
    <m/>
    <s v="Disagree"/>
    <m/>
    <m/>
    <s v="Disagree"/>
    <m/>
    <m/>
    <s v="Strongly disagree"/>
    <m/>
    <m/>
    <s v="Strongly disagree"/>
    <m/>
    <m/>
    <s v="Disagree"/>
    <m/>
    <m/>
    <s v="25-34 years old"/>
    <m/>
    <m/>
    <s v="Professional degree"/>
    <m/>
    <m/>
    <s v="Public Sector"/>
    <m/>
    <m/>
    <m/>
    <m/>
    <m/>
    <s v="Other"/>
    <m/>
    <m/>
    <m/>
    <m/>
    <m/>
    <n v="216"/>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6"/>
    <m/>
    <m/>
    <s v="None;"/>
    <m/>
    <m/>
    <m/>
    <m/>
    <m/>
    <m/>
    <m/>
    <s v="Undecided"/>
    <m/>
    <m/>
    <s v="Undecided"/>
    <m/>
    <m/>
    <s v="Undecided"/>
    <m/>
    <m/>
    <s v="Agree"/>
    <m/>
    <m/>
    <s v="Strongly agree"/>
    <m/>
    <m/>
    <s v="Undecided"/>
    <m/>
    <m/>
    <s v="Strongly agree"/>
    <m/>
    <m/>
    <s v="25-34 years old"/>
    <m/>
    <m/>
    <s v="Master’s degree"/>
    <m/>
    <m/>
    <s v="Other"/>
    <m/>
    <m/>
    <s v="Professional Services"/>
    <m/>
    <m/>
    <s v="Manager"/>
    <m/>
    <m/>
    <m/>
    <m/>
    <m/>
    <n v="217"/>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7"/>
    <m/>
    <m/>
    <s v="None;"/>
    <m/>
    <m/>
    <m/>
    <m/>
    <m/>
    <m/>
    <m/>
    <s v="Undecided"/>
    <m/>
    <m/>
    <s v="Undecided"/>
    <m/>
    <m/>
    <s v="Undecided"/>
    <m/>
    <m/>
    <s v="Agree"/>
    <m/>
    <m/>
    <s v="Strongly agree"/>
    <m/>
    <m/>
    <s v="Undecided"/>
    <m/>
    <m/>
    <s v="Strongly agree"/>
    <m/>
    <m/>
    <s v="25-34 years old"/>
    <m/>
    <m/>
    <s v="Master’s degree"/>
    <m/>
    <m/>
    <s v="Other"/>
    <m/>
    <m/>
    <s v="Professional Services"/>
    <m/>
    <m/>
    <s v="Manager"/>
    <m/>
    <m/>
    <m/>
    <m/>
    <m/>
    <n v="217"/>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8"/>
    <m/>
    <m/>
    <s v="None;"/>
    <m/>
    <m/>
    <m/>
    <m/>
    <m/>
    <m/>
    <m/>
    <s v="Undecided"/>
    <m/>
    <m/>
    <s v="Undecided"/>
    <m/>
    <m/>
    <s v="Undecided"/>
    <m/>
    <m/>
    <s v="Agree"/>
    <m/>
    <m/>
    <s v="Strongly agree"/>
    <m/>
    <m/>
    <s v="Undecided"/>
    <m/>
    <m/>
    <s v="Strongly agree"/>
    <m/>
    <m/>
    <s v="25-34 years old"/>
    <m/>
    <m/>
    <s v="Master’s degree"/>
    <m/>
    <m/>
    <s v="Other"/>
    <m/>
    <m/>
    <s v="Professional Services"/>
    <m/>
    <m/>
    <s v="Manager"/>
    <m/>
    <m/>
    <m/>
    <m/>
    <m/>
    <n v="217"/>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s v="Password protection;Two-factor authentication;Automatic screen lock;Hard disk encryption;Antivirus software installed;Antispam software installed;"/>
    <m/>
    <m/>
    <s v="Using VPN "/>
    <m/>
    <m/>
    <m/>
    <m/>
    <m/>
    <s v="No"/>
    <m/>
    <m/>
    <m/>
    <m/>
    <m/>
    <s v="Yes"/>
    <m/>
    <m/>
    <x v="4"/>
    <m/>
    <m/>
    <s v="None;"/>
    <m/>
    <m/>
    <m/>
    <m/>
    <m/>
    <m/>
    <m/>
    <s v="Undecided"/>
    <m/>
    <m/>
    <s v="Undecided"/>
    <m/>
    <m/>
    <s v="Undecided"/>
    <m/>
    <m/>
    <s v="Agree"/>
    <m/>
    <m/>
    <s v="Strongly agree"/>
    <m/>
    <m/>
    <s v="Undecided"/>
    <m/>
    <m/>
    <s v="Strongly agree"/>
    <m/>
    <m/>
    <s v="25-34 years old"/>
    <m/>
    <m/>
    <s v="Master’s degree"/>
    <m/>
    <m/>
    <s v="Other"/>
    <m/>
    <m/>
    <s v="Professional Services"/>
    <m/>
    <m/>
    <s v="Manager"/>
    <m/>
    <m/>
    <m/>
    <m/>
    <m/>
    <n v="217"/>
  </r>
  <r>
    <n v="222"/>
    <d v="2020-04-23T09:09:09"/>
    <d v="2020-04-23T09:14:22"/>
    <s v="anonymous"/>
    <m/>
    <m/>
    <m/>
    <m/>
    <s v="Yes"/>
    <m/>
    <m/>
    <s v="Yes"/>
    <m/>
    <m/>
    <s v="- use a vpn_x000a_- do not make sensitive calls in a room where devices with voice assistant (for example alexa) are located."/>
    <m/>
    <m/>
    <s v="Laptop;"/>
    <m/>
    <m/>
    <s v="No"/>
    <m/>
    <m/>
    <s v="Personal assets"/>
    <m/>
    <m/>
    <m/>
    <m/>
    <m/>
    <s v="Password protection;Automatic screen lock;Hard disk encryption;"/>
    <m/>
    <m/>
    <s v="Using VPN "/>
    <m/>
    <m/>
    <m/>
    <m/>
    <m/>
    <s v="No"/>
    <m/>
    <m/>
    <m/>
    <m/>
    <m/>
    <s v="No"/>
    <m/>
    <m/>
    <x v="5"/>
    <m/>
    <m/>
    <s v="None;"/>
    <m/>
    <m/>
    <m/>
    <m/>
    <m/>
    <m/>
    <m/>
    <s v="Disagree"/>
    <m/>
    <m/>
    <s v="Disagree"/>
    <m/>
    <m/>
    <s v="Disagree"/>
    <m/>
    <m/>
    <s v="Agree"/>
    <m/>
    <m/>
    <s v="Undecided"/>
    <m/>
    <m/>
    <s v="Undecided"/>
    <m/>
    <m/>
    <s v="Agree"/>
    <m/>
    <m/>
    <s v="25-34 years old"/>
    <m/>
    <m/>
    <s v="Master’s degree"/>
    <m/>
    <m/>
    <s v="Education &amp; Research"/>
    <m/>
    <m/>
    <m/>
    <m/>
    <m/>
    <s v="Researcher"/>
    <m/>
    <m/>
    <m/>
    <m/>
    <m/>
    <n v="218"/>
  </r>
  <r>
    <n v="223"/>
    <d v="2020-04-23T09:47:35"/>
    <d v="2020-04-23T09:51:02"/>
    <s v="anonymous"/>
    <m/>
    <m/>
    <m/>
    <m/>
    <s v="Yes"/>
    <m/>
    <m/>
    <s v="No"/>
    <m/>
    <m/>
    <m/>
    <m/>
    <m/>
    <s v="Laptop;"/>
    <m/>
    <m/>
    <s v="No"/>
    <m/>
    <m/>
    <s v="Personal assets"/>
    <m/>
    <m/>
    <m/>
    <m/>
    <m/>
    <s v="Password protection;Automatic screen lock;Antivirus software installed;Antispam software installed;"/>
    <m/>
    <m/>
    <s v="Using VPN "/>
    <m/>
    <m/>
    <m/>
    <m/>
    <m/>
    <s v="Yes"/>
    <m/>
    <m/>
    <s v="Instructions available to the corporate portal or website;"/>
    <m/>
    <m/>
    <s v="Yes"/>
    <m/>
    <m/>
    <x v="6"/>
    <m/>
    <m/>
    <s v="None;"/>
    <m/>
    <m/>
    <m/>
    <m/>
    <m/>
    <m/>
    <m/>
    <s v="Undecided"/>
    <m/>
    <m/>
    <s v="Disagree"/>
    <m/>
    <m/>
    <s v="Strongly disagree"/>
    <m/>
    <m/>
    <s v="Undecided"/>
    <m/>
    <m/>
    <s v="Disagree"/>
    <m/>
    <m/>
    <s v="Undecided"/>
    <m/>
    <m/>
    <s v="Disagree"/>
    <m/>
    <m/>
    <s v="45-54 years old"/>
    <m/>
    <m/>
    <s v="Doctorate degree"/>
    <m/>
    <m/>
    <s v="Public Sector"/>
    <m/>
    <m/>
    <m/>
    <m/>
    <m/>
    <s v="Researcher"/>
    <m/>
    <m/>
    <m/>
    <m/>
    <m/>
    <n v="219"/>
  </r>
  <r>
    <n v="223"/>
    <d v="2020-04-23T09:47:35"/>
    <d v="2020-04-23T09:51:02"/>
    <s v="anonymous"/>
    <m/>
    <m/>
    <m/>
    <m/>
    <s v="Yes"/>
    <m/>
    <m/>
    <s v="No"/>
    <m/>
    <m/>
    <m/>
    <m/>
    <m/>
    <s v="Laptop;"/>
    <m/>
    <m/>
    <s v="No"/>
    <m/>
    <m/>
    <s v="Personal assets"/>
    <m/>
    <m/>
    <m/>
    <m/>
    <m/>
    <s v="Password protection;Automatic screen lock;Antivirus software installed;Antispam software installed;"/>
    <m/>
    <m/>
    <s v="Using VPN "/>
    <m/>
    <m/>
    <m/>
    <m/>
    <m/>
    <s v="Yes"/>
    <m/>
    <m/>
    <s v="Instructions available to the corporate portal or website;"/>
    <m/>
    <m/>
    <s v="Yes"/>
    <m/>
    <m/>
    <x v="7"/>
    <m/>
    <m/>
    <s v="None;"/>
    <m/>
    <m/>
    <m/>
    <m/>
    <m/>
    <m/>
    <m/>
    <s v="Undecided"/>
    <m/>
    <m/>
    <s v="Disagree"/>
    <m/>
    <m/>
    <s v="Strongly disagree"/>
    <m/>
    <m/>
    <s v="Undecided"/>
    <m/>
    <m/>
    <s v="Disagree"/>
    <m/>
    <m/>
    <s v="Undecided"/>
    <m/>
    <m/>
    <s v="Disagree"/>
    <m/>
    <m/>
    <s v="45-54 years old"/>
    <m/>
    <m/>
    <s v="Doctorate degree"/>
    <m/>
    <m/>
    <s v="Public Sector"/>
    <m/>
    <m/>
    <m/>
    <m/>
    <m/>
    <s v="Researcher"/>
    <m/>
    <m/>
    <m/>
    <m/>
    <m/>
    <n v="219"/>
  </r>
  <r>
    <n v="223"/>
    <d v="2020-04-23T09:47:35"/>
    <d v="2020-04-23T09:51:02"/>
    <s v="anonymous"/>
    <m/>
    <m/>
    <m/>
    <m/>
    <s v="Yes"/>
    <m/>
    <m/>
    <s v="No"/>
    <m/>
    <m/>
    <m/>
    <m/>
    <m/>
    <s v="Laptop;"/>
    <m/>
    <m/>
    <s v="No"/>
    <m/>
    <m/>
    <s v="Personal assets"/>
    <m/>
    <m/>
    <m/>
    <m/>
    <m/>
    <s v="Password protection;Automatic screen lock;Antivirus software installed;Antispam software installed;"/>
    <m/>
    <m/>
    <s v="Using VPN "/>
    <m/>
    <m/>
    <m/>
    <m/>
    <m/>
    <s v="Yes"/>
    <m/>
    <m/>
    <s v="Instructions available to the corporate portal or website;"/>
    <m/>
    <m/>
    <s v="Yes"/>
    <m/>
    <m/>
    <x v="3"/>
    <m/>
    <m/>
    <s v="None;"/>
    <m/>
    <m/>
    <m/>
    <m/>
    <m/>
    <m/>
    <m/>
    <s v="Undecided"/>
    <m/>
    <m/>
    <s v="Disagree"/>
    <m/>
    <m/>
    <s v="Strongly disagree"/>
    <m/>
    <m/>
    <s v="Undecided"/>
    <m/>
    <m/>
    <s v="Disagree"/>
    <m/>
    <m/>
    <s v="Undecided"/>
    <m/>
    <m/>
    <s v="Disagree"/>
    <m/>
    <m/>
    <s v="45-54 years old"/>
    <m/>
    <m/>
    <s v="Doctorate degree"/>
    <m/>
    <m/>
    <s v="Public Sector"/>
    <m/>
    <m/>
    <m/>
    <m/>
    <m/>
    <s v="Researcher"/>
    <m/>
    <m/>
    <m/>
    <m/>
    <m/>
    <n v="219"/>
  </r>
  <r>
    <n v="223"/>
    <d v="2020-04-23T09:47:35"/>
    <d v="2020-04-23T09:51:02"/>
    <s v="anonymous"/>
    <m/>
    <m/>
    <m/>
    <m/>
    <s v="Yes"/>
    <m/>
    <m/>
    <s v="No"/>
    <m/>
    <m/>
    <m/>
    <m/>
    <m/>
    <s v="Laptop;"/>
    <m/>
    <m/>
    <s v="No"/>
    <m/>
    <m/>
    <s v="Personal assets"/>
    <m/>
    <m/>
    <m/>
    <m/>
    <m/>
    <s v="Password protection;Automatic screen lock;Antivirus software installed;Antispam software installed;"/>
    <m/>
    <m/>
    <s v="Using VPN "/>
    <m/>
    <m/>
    <m/>
    <m/>
    <m/>
    <s v="Yes"/>
    <m/>
    <m/>
    <s v="Instructions available to the corporate portal or website;"/>
    <m/>
    <m/>
    <s v="Yes"/>
    <m/>
    <m/>
    <x v="10"/>
    <m/>
    <m/>
    <s v="None;"/>
    <m/>
    <m/>
    <m/>
    <m/>
    <m/>
    <m/>
    <m/>
    <s v="Undecided"/>
    <m/>
    <m/>
    <s v="Disagree"/>
    <m/>
    <m/>
    <s v="Strongly disagree"/>
    <m/>
    <m/>
    <s v="Undecided"/>
    <m/>
    <m/>
    <s v="Disagree"/>
    <m/>
    <m/>
    <s v="Undecided"/>
    <m/>
    <m/>
    <s v="Disagree"/>
    <m/>
    <m/>
    <s v="45-54 years old"/>
    <m/>
    <m/>
    <s v="Doctorate degree"/>
    <m/>
    <m/>
    <s v="Public Sector"/>
    <m/>
    <m/>
    <m/>
    <m/>
    <m/>
    <s v="Researcher"/>
    <m/>
    <m/>
    <m/>
    <m/>
    <m/>
    <n v="219"/>
  </r>
  <r>
    <n v="223"/>
    <d v="2020-04-23T09:47:35"/>
    <d v="2020-04-23T09:51:02"/>
    <s v="anonymous"/>
    <m/>
    <m/>
    <m/>
    <m/>
    <s v="Yes"/>
    <m/>
    <m/>
    <s v="No"/>
    <m/>
    <m/>
    <m/>
    <m/>
    <m/>
    <s v="Laptop;"/>
    <m/>
    <m/>
    <s v="No"/>
    <m/>
    <m/>
    <s v="Personal assets"/>
    <m/>
    <m/>
    <m/>
    <m/>
    <m/>
    <s v="Password protection;Automatic screen lock;Antivirus software installed;Antispam software installed;"/>
    <m/>
    <m/>
    <s v="Using VPN "/>
    <m/>
    <m/>
    <m/>
    <m/>
    <m/>
    <s v="Yes"/>
    <m/>
    <m/>
    <s v="Instructions available to the corporate portal or website;"/>
    <m/>
    <m/>
    <s v="Yes"/>
    <m/>
    <m/>
    <x v="4"/>
    <m/>
    <m/>
    <s v="None;"/>
    <m/>
    <m/>
    <m/>
    <m/>
    <m/>
    <m/>
    <m/>
    <s v="Undecided"/>
    <m/>
    <m/>
    <s v="Disagree"/>
    <m/>
    <m/>
    <s v="Strongly disagree"/>
    <m/>
    <m/>
    <s v="Undecided"/>
    <m/>
    <m/>
    <s v="Disagree"/>
    <m/>
    <m/>
    <s v="Undecided"/>
    <m/>
    <m/>
    <s v="Disagree"/>
    <m/>
    <m/>
    <s v="45-54 years old"/>
    <m/>
    <m/>
    <s v="Doctorate degree"/>
    <m/>
    <m/>
    <s v="Public Sector"/>
    <m/>
    <m/>
    <m/>
    <m/>
    <m/>
    <s v="Researcher"/>
    <m/>
    <m/>
    <m/>
    <m/>
    <m/>
    <n v="219"/>
  </r>
  <r>
    <n v="224"/>
    <d v="2020-04-23T09:11:24"/>
    <d v="2020-04-23T10:38:36"/>
    <s v="anonymous"/>
    <m/>
    <m/>
    <m/>
    <m/>
    <s v="Yes"/>
    <m/>
    <m/>
    <s v="No"/>
    <m/>
    <m/>
    <m/>
    <m/>
    <m/>
    <s v="Laptop;Tablet;"/>
    <m/>
    <m/>
    <s v="No"/>
    <m/>
    <m/>
    <s v="Corporate assets"/>
    <m/>
    <m/>
    <s v="Yes, fully"/>
    <m/>
    <m/>
    <s v="Password protection;Automatic screen lock;Hard disk encryption;Antivirus software installed;"/>
    <m/>
    <m/>
    <s v="Using VPN "/>
    <m/>
    <m/>
    <m/>
    <m/>
    <m/>
    <s v="No"/>
    <m/>
    <m/>
    <m/>
    <m/>
    <m/>
    <s v="No"/>
    <m/>
    <m/>
    <x v="5"/>
    <m/>
    <m/>
    <s v="Other;"/>
    <m/>
    <m/>
    <s v="9 year old trojan on a personal backup disk"/>
    <m/>
    <m/>
    <m/>
    <m/>
    <s v="Agree"/>
    <m/>
    <m/>
    <s v="Disagree"/>
    <m/>
    <m/>
    <s v="Undecided"/>
    <m/>
    <m/>
    <s v="Strongly agree"/>
    <m/>
    <m/>
    <s v="Agree"/>
    <m/>
    <m/>
    <s v="Agree"/>
    <m/>
    <m/>
    <s v="Agree"/>
    <m/>
    <m/>
    <s v="35-44 years old"/>
    <m/>
    <m/>
    <s v="Professional degree"/>
    <m/>
    <m/>
    <s v="Other"/>
    <m/>
    <m/>
    <s v="Legal"/>
    <m/>
    <m/>
    <s v="Manager"/>
    <m/>
    <m/>
    <m/>
    <m/>
    <m/>
    <n v="220"/>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s v="Yes, fully"/>
    <m/>
    <m/>
    <s v="Password protection;Antivirus software installed;Antispam software installed;"/>
    <m/>
    <m/>
    <s v="Using VPN "/>
    <m/>
    <m/>
    <m/>
    <m/>
    <m/>
    <s v="No"/>
    <m/>
    <m/>
    <m/>
    <m/>
    <m/>
    <s v="Yes"/>
    <m/>
    <m/>
    <x v="6"/>
    <m/>
    <m/>
    <s v="None;"/>
    <m/>
    <m/>
    <s v="None"/>
    <m/>
    <m/>
    <m/>
    <m/>
    <s v="Undecided"/>
    <m/>
    <m/>
    <s v="Undecided"/>
    <m/>
    <m/>
    <s v="Agree"/>
    <m/>
    <m/>
    <s v="Agree"/>
    <m/>
    <m/>
    <s v="Agree"/>
    <m/>
    <m/>
    <s v="Agree"/>
    <m/>
    <m/>
    <s v="Agree"/>
    <m/>
    <m/>
    <s v="35-44 years old"/>
    <m/>
    <m/>
    <s v="Bachelor’s degree"/>
    <m/>
    <m/>
    <s v="EPES (Electrical Power &amp; Energy Systems)"/>
    <m/>
    <m/>
    <m/>
    <m/>
    <m/>
    <s v="Other"/>
    <m/>
    <m/>
    <s v="-"/>
    <m/>
    <m/>
    <n v="221"/>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s v="Yes, fully"/>
    <m/>
    <m/>
    <s v="Password protection;Antivirus software installed;Antispam software installed;"/>
    <m/>
    <m/>
    <s v="Using VPN "/>
    <m/>
    <m/>
    <m/>
    <m/>
    <m/>
    <s v="No"/>
    <m/>
    <m/>
    <m/>
    <m/>
    <m/>
    <s v="Yes"/>
    <m/>
    <m/>
    <x v="8"/>
    <m/>
    <m/>
    <s v="None;"/>
    <m/>
    <m/>
    <s v="None"/>
    <m/>
    <m/>
    <m/>
    <m/>
    <s v="Undecided"/>
    <m/>
    <m/>
    <s v="Undecided"/>
    <m/>
    <m/>
    <s v="Agree"/>
    <m/>
    <m/>
    <s v="Agree"/>
    <m/>
    <m/>
    <s v="Agree"/>
    <m/>
    <m/>
    <s v="Agree"/>
    <m/>
    <m/>
    <s v="Agree"/>
    <m/>
    <m/>
    <s v="35-44 years old"/>
    <m/>
    <m/>
    <s v="Bachelor’s degree"/>
    <m/>
    <m/>
    <s v="EPES (Electrical Power &amp; Energy Systems)"/>
    <m/>
    <m/>
    <m/>
    <m/>
    <m/>
    <s v="Other"/>
    <m/>
    <m/>
    <s v="-"/>
    <m/>
    <m/>
    <n v="221"/>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s v="Yes, fully"/>
    <m/>
    <m/>
    <s v="Password protection;Antivirus software installed;Antispam software installed;"/>
    <m/>
    <m/>
    <s v="Using VPN "/>
    <m/>
    <m/>
    <m/>
    <m/>
    <m/>
    <s v="No"/>
    <m/>
    <m/>
    <m/>
    <m/>
    <m/>
    <s v="Yes"/>
    <m/>
    <m/>
    <x v="3"/>
    <m/>
    <m/>
    <s v="None;"/>
    <m/>
    <m/>
    <s v="None"/>
    <m/>
    <m/>
    <m/>
    <m/>
    <s v="Undecided"/>
    <m/>
    <m/>
    <s v="Undecided"/>
    <m/>
    <m/>
    <s v="Agree"/>
    <m/>
    <m/>
    <s v="Agree"/>
    <m/>
    <m/>
    <s v="Agree"/>
    <m/>
    <m/>
    <s v="Agree"/>
    <m/>
    <m/>
    <s v="Agree"/>
    <m/>
    <m/>
    <s v="35-44 years old"/>
    <m/>
    <m/>
    <s v="Bachelor’s degree"/>
    <m/>
    <m/>
    <s v="EPES (Electrical Power &amp; Energy Systems)"/>
    <m/>
    <m/>
    <m/>
    <m/>
    <m/>
    <s v="Other"/>
    <m/>
    <m/>
    <s v="-"/>
    <m/>
    <m/>
    <n v="221"/>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s v="Yes, fully"/>
    <m/>
    <m/>
    <s v="Password protection;Antivirus software installed;Antispam software installed;"/>
    <m/>
    <m/>
    <s v="Using VPN "/>
    <m/>
    <m/>
    <m/>
    <m/>
    <m/>
    <s v="No"/>
    <m/>
    <m/>
    <m/>
    <m/>
    <m/>
    <s v="Yes"/>
    <m/>
    <m/>
    <x v="10"/>
    <m/>
    <m/>
    <s v="None;"/>
    <m/>
    <m/>
    <s v="None"/>
    <m/>
    <m/>
    <m/>
    <m/>
    <s v="Undecided"/>
    <m/>
    <m/>
    <s v="Undecided"/>
    <m/>
    <m/>
    <s v="Agree"/>
    <m/>
    <m/>
    <s v="Agree"/>
    <m/>
    <m/>
    <s v="Agree"/>
    <m/>
    <m/>
    <s v="Agree"/>
    <m/>
    <m/>
    <s v="Agree"/>
    <m/>
    <m/>
    <s v="35-44 years old"/>
    <m/>
    <m/>
    <s v="Bachelor’s degree"/>
    <m/>
    <m/>
    <s v="EPES (Electrical Power &amp; Energy Systems)"/>
    <m/>
    <m/>
    <m/>
    <m/>
    <m/>
    <s v="Other"/>
    <m/>
    <m/>
    <s v="-"/>
    <m/>
    <m/>
    <n v="221"/>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s v="Yes, fully"/>
    <m/>
    <m/>
    <s v="Password protection;Antivirus software installed;Antispam software installed;"/>
    <m/>
    <m/>
    <s v="Using VPN "/>
    <m/>
    <m/>
    <m/>
    <m/>
    <m/>
    <s v="No"/>
    <m/>
    <m/>
    <m/>
    <m/>
    <m/>
    <s v="Yes"/>
    <m/>
    <m/>
    <x v="4"/>
    <m/>
    <m/>
    <s v="None;"/>
    <m/>
    <m/>
    <s v="None"/>
    <m/>
    <m/>
    <m/>
    <m/>
    <s v="Undecided"/>
    <m/>
    <m/>
    <s v="Undecided"/>
    <m/>
    <m/>
    <s v="Agree"/>
    <m/>
    <m/>
    <s v="Agree"/>
    <m/>
    <m/>
    <s v="Agree"/>
    <m/>
    <m/>
    <s v="Agree"/>
    <m/>
    <m/>
    <s v="Agree"/>
    <m/>
    <m/>
    <s v="35-44 years old"/>
    <m/>
    <m/>
    <s v="Bachelor’s degree"/>
    <m/>
    <m/>
    <s v="EPES (Electrical Power &amp; Energy Systems)"/>
    <m/>
    <m/>
    <m/>
    <m/>
    <m/>
    <s v="Other"/>
    <m/>
    <m/>
    <s v="-"/>
    <m/>
    <m/>
    <n v="221"/>
  </r>
  <r>
    <n v="226"/>
    <d v="2020-04-23T11:17:17"/>
    <d v="2020-04-23T11:20:33"/>
    <s v="anonymous"/>
    <m/>
    <m/>
    <m/>
    <m/>
    <s v="Yes"/>
    <m/>
    <m/>
    <s v="No"/>
    <m/>
    <m/>
    <m/>
    <m/>
    <m/>
    <s v="Laptop;"/>
    <m/>
    <m/>
    <s v="No"/>
    <m/>
    <m/>
    <s v="Personal assets"/>
    <m/>
    <m/>
    <m/>
    <m/>
    <m/>
    <s v="Password protection;Antivirus software installed;"/>
    <m/>
    <m/>
    <s v="Using VPN "/>
    <m/>
    <m/>
    <m/>
    <m/>
    <m/>
    <s v="No"/>
    <m/>
    <m/>
    <m/>
    <m/>
    <m/>
    <s v="No"/>
    <m/>
    <m/>
    <x v="5"/>
    <m/>
    <m/>
    <s v="None;"/>
    <m/>
    <m/>
    <s v="None"/>
    <m/>
    <m/>
    <m/>
    <m/>
    <s v="Strongly agree"/>
    <m/>
    <m/>
    <s v="Undecided"/>
    <m/>
    <m/>
    <s v="Agree"/>
    <m/>
    <m/>
    <s v="Strongly agree"/>
    <m/>
    <m/>
    <s v="Undecided"/>
    <m/>
    <m/>
    <s v="Agree"/>
    <m/>
    <m/>
    <s v="Strongly agree"/>
    <m/>
    <m/>
    <s v="25-34 years old"/>
    <m/>
    <m/>
    <s v="Master’s degree"/>
    <m/>
    <m/>
    <s v="Education &amp; Research"/>
    <m/>
    <m/>
    <m/>
    <m/>
    <m/>
    <s v="Researcher"/>
    <m/>
    <m/>
    <m/>
    <m/>
    <m/>
    <n v="222"/>
  </r>
  <r>
    <n v="227"/>
    <d v="2020-04-23T11:42:42"/>
    <d v="2020-04-23T11:46:02"/>
    <s v="anonymous"/>
    <m/>
    <m/>
    <m/>
    <m/>
    <s v="Yes"/>
    <m/>
    <m/>
    <s v="Yes"/>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x v="6"/>
    <m/>
    <m/>
    <s v="None;"/>
    <m/>
    <m/>
    <s v=" "/>
    <m/>
    <m/>
    <m/>
    <m/>
    <s v="Agree"/>
    <m/>
    <m/>
    <s v="Agree"/>
    <m/>
    <m/>
    <s v="Agree"/>
    <m/>
    <m/>
    <s v="Strongly agree"/>
    <m/>
    <m/>
    <s v="Agree"/>
    <m/>
    <m/>
    <s v="Agree"/>
    <m/>
    <m/>
    <s v="Agree"/>
    <m/>
    <m/>
    <s v="45-54 years old"/>
    <m/>
    <m/>
    <s v="Master’s degree"/>
    <m/>
    <m/>
    <s v="Telecommunications"/>
    <m/>
    <m/>
    <m/>
    <m/>
    <m/>
    <s v="Manager"/>
    <m/>
    <m/>
    <m/>
    <m/>
    <m/>
    <n v="223"/>
  </r>
  <r>
    <n v="227"/>
    <d v="2020-04-23T11:42:42"/>
    <d v="2020-04-23T11:46:02"/>
    <s v="anonymous"/>
    <m/>
    <m/>
    <m/>
    <m/>
    <s v="Yes"/>
    <m/>
    <m/>
    <s v="Yes"/>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x v="7"/>
    <m/>
    <m/>
    <s v="None;"/>
    <m/>
    <m/>
    <s v=" "/>
    <m/>
    <m/>
    <m/>
    <m/>
    <s v="Agree"/>
    <m/>
    <m/>
    <s v="Agree"/>
    <m/>
    <m/>
    <s v="Agree"/>
    <m/>
    <m/>
    <s v="Strongly agree"/>
    <m/>
    <m/>
    <s v="Agree"/>
    <m/>
    <m/>
    <s v="Agree"/>
    <m/>
    <m/>
    <s v="Agree"/>
    <m/>
    <m/>
    <s v="45-54 years old"/>
    <m/>
    <m/>
    <s v="Master’s degree"/>
    <m/>
    <m/>
    <s v="Telecommunications"/>
    <m/>
    <m/>
    <m/>
    <m/>
    <m/>
    <s v="Manager"/>
    <m/>
    <m/>
    <m/>
    <m/>
    <m/>
    <n v="223"/>
  </r>
  <r>
    <n v="227"/>
    <d v="2020-04-23T11:42:42"/>
    <d v="2020-04-23T11:46:02"/>
    <s v="anonymous"/>
    <m/>
    <m/>
    <m/>
    <m/>
    <s v="Yes"/>
    <m/>
    <m/>
    <s v="Yes"/>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x v="8"/>
    <m/>
    <m/>
    <s v="None;"/>
    <m/>
    <m/>
    <s v=" "/>
    <m/>
    <m/>
    <m/>
    <m/>
    <s v="Agree"/>
    <m/>
    <m/>
    <s v="Agree"/>
    <m/>
    <m/>
    <s v="Agree"/>
    <m/>
    <m/>
    <s v="Strongly agree"/>
    <m/>
    <m/>
    <s v="Agree"/>
    <m/>
    <m/>
    <s v="Agree"/>
    <m/>
    <m/>
    <s v="Agree"/>
    <m/>
    <m/>
    <s v="45-54 years old"/>
    <m/>
    <m/>
    <s v="Master’s degree"/>
    <m/>
    <m/>
    <s v="Telecommunications"/>
    <m/>
    <m/>
    <m/>
    <m/>
    <m/>
    <s v="Manager"/>
    <m/>
    <m/>
    <m/>
    <m/>
    <m/>
    <n v="223"/>
  </r>
  <r>
    <n v="227"/>
    <d v="2020-04-23T11:42:42"/>
    <d v="2020-04-23T11:46:02"/>
    <s v="anonymous"/>
    <m/>
    <m/>
    <m/>
    <m/>
    <s v="Yes"/>
    <m/>
    <m/>
    <s v="Yes"/>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x v="9"/>
    <m/>
    <m/>
    <s v="None;"/>
    <m/>
    <m/>
    <s v=" "/>
    <m/>
    <m/>
    <m/>
    <m/>
    <s v="Agree"/>
    <m/>
    <m/>
    <s v="Agree"/>
    <m/>
    <m/>
    <s v="Agree"/>
    <m/>
    <m/>
    <s v="Strongly agree"/>
    <m/>
    <m/>
    <s v="Agree"/>
    <m/>
    <m/>
    <s v="Agree"/>
    <m/>
    <m/>
    <s v="Agree"/>
    <m/>
    <m/>
    <s v="45-54 years old"/>
    <m/>
    <m/>
    <s v="Master’s degree"/>
    <m/>
    <m/>
    <s v="Telecommunications"/>
    <m/>
    <m/>
    <m/>
    <m/>
    <m/>
    <s v="Manager"/>
    <m/>
    <m/>
    <m/>
    <m/>
    <m/>
    <n v="223"/>
  </r>
  <r>
    <n v="227"/>
    <d v="2020-04-23T11:42:42"/>
    <d v="2020-04-23T11:46:02"/>
    <s v="anonymous"/>
    <m/>
    <m/>
    <m/>
    <m/>
    <s v="Yes"/>
    <m/>
    <m/>
    <s v="Yes"/>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x v="3"/>
    <m/>
    <m/>
    <s v="None;"/>
    <m/>
    <m/>
    <s v=" "/>
    <m/>
    <m/>
    <m/>
    <m/>
    <s v="Agree"/>
    <m/>
    <m/>
    <s v="Agree"/>
    <m/>
    <m/>
    <s v="Agree"/>
    <m/>
    <m/>
    <s v="Strongly agree"/>
    <m/>
    <m/>
    <s v="Agree"/>
    <m/>
    <m/>
    <s v="Agree"/>
    <m/>
    <m/>
    <s v="Agree"/>
    <m/>
    <m/>
    <s v="45-54 years old"/>
    <m/>
    <m/>
    <s v="Master’s degree"/>
    <m/>
    <m/>
    <s v="Telecommunications"/>
    <m/>
    <m/>
    <m/>
    <m/>
    <m/>
    <s v="Manager"/>
    <m/>
    <m/>
    <m/>
    <m/>
    <m/>
    <n v="223"/>
  </r>
  <r>
    <n v="227"/>
    <d v="2020-04-23T11:42:42"/>
    <d v="2020-04-23T11:46:02"/>
    <s v="anonymous"/>
    <m/>
    <m/>
    <m/>
    <m/>
    <s v="Yes"/>
    <m/>
    <m/>
    <s v="Yes"/>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x v="10"/>
    <m/>
    <m/>
    <s v="None;"/>
    <m/>
    <m/>
    <s v=" "/>
    <m/>
    <m/>
    <m/>
    <m/>
    <s v="Agree"/>
    <m/>
    <m/>
    <s v="Agree"/>
    <m/>
    <m/>
    <s v="Agree"/>
    <m/>
    <m/>
    <s v="Strongly agree"/>
    <m/>
    <m/>
    <s v="Agree"/>
    <m/>
    <m/>
    <s v="Agree"/>
    <m/>
    <m/>
    <s v="Agree"/>
    <m/>
    <m/>
    <s v="45-54 years old"/>
    <m/>
    <m/>
    <s v="Master’s degree"/>
    <m/>
    <m/>
    <s v="Telecommunications"/>
    <m/>
    <m/>
    <m/>
    <m/>
    <m/>
    <s v="Manager"/>
    <m/>
    <m/>
    <m/>
    <m/>
    <m/>
    <n v="223"/>
  </r>
  <r>
    <n v="227"/>
    <d v="2020-04-23T11:42:42"/>
    <d v="2020-04-23T11:46:02"/>
    <s v="anonymous"/>
    <m/>
    <m/>
    <m/>
    <m/>
    <s v="Yes"/>
    <m/>
    <m/>
    <s v="Yes"/>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x v="4"/>
    <m/>
    <m/>
    <s v="None;"/>
    <m/>
    <m/>
    <s v=" "/>
    <m/>
    <m/>
    <m/>
    <m/>
    <s v="Agree"/>
    <m/>
    <m/>
    <s v="Agree"/>
    <m/>
    <m/>
    <s v="Agree"/>
    <m/>
    <m/>
    <s v="Strongly agree"/>
    <m/>
    <m/>
    <s v="Agree"/>
    <m/>
    <m/>
    <s v="Agree"/>
    <m/>
    <m/>
    <s v="Agree"/>
    <m/>
    <m/>
    <s v="45-54 years old"/>
    <m/>
    <m/>
    <s v="Master’s degree"/>
    <m/>
    <m/>
    <s v="Telecommunications"/>
    <m/>
    <m/>
    <m/>
    <m/>
    <m/>
    <s v="Manager"/>
    <m/>
    <m/>
    <m/>
    <m/>
    <m/>
    <n v="223"/>
  </r>
  <r>
    <n v="228"/>
    <d v="2020-04-23T11:41:50"/>
    <d v="2020-04-23T12:09:16"/>
    <s v="anonymous"/>
    <m/>
    <m/>
    <m/>
    <m/>
    <s v="Yes"/>
    <m/>
    <m/>
    <s v="Yes"/>
    <m/>
    <m/>
    <s v="Password secure PC_x000a_Never leave VPN unattended_x000a_Strong WiFi passwords"/>
    <m/>
    <m/>
    <s v="Laptop;Smartphone;"/>
    <m/>
    <m/>
    <s v="No"/>
    <m/>
    <m/>
    <s v="Corporate assets"/>
    <m/>
    <m/>
    <s v="Yes, fully"/>
    <m/>
    <m/>
    <s v="Password protection;Antivirus software installed;Antispam software installed;"/>
    <m/>
    <m/>
    <s v="Using VPN "/>
    <m/>
    <m/>
    <m/>
    <m/>
    <m/>
    <s v="Yes"/>
    <m/>
    <m/>
    <s v="Online training program;User manual documentation (distributed in any way);Instructions available to the corporate portal or website;Instructions provided via email;"/>
    <m/>
    <m/>
    <s v="Yes"/>
    <m/>
    <m/>
    <x v="6"/>
    <m/>
    <m/>
    <s v="None;"/>
    <m/>
    <m/>
    <m/>
    <m/>
    <m/>
    <m/>
    <m/>
    <s v="Agree"/>
    <m/>
    <m/>
    <s v="Agree"/>
    <m/>
    <m/>
    <s v="Undecided"/>
    <m/>
    <m/>
    <s v="Agree"/>
    <m/>
    <m/>
    <s v="Agree"/>
    <m/>
    <m/>
    <s v="Agree"/>
    <m/>
    <m/>
    <s v="Undecided"/>
    <m/>
    <m/>
    <s v="35-44 years old"/>
    <m/>
    <m/>
    <s v="Master’s degree"/>
    <m/>
    <m/>
    <s v="Other"/>
    <m/>
    <m/>
    <s v="Energy"/>
    <m/>
    <m/>
    <s v="Other"/>
    <m/>
    <m/>
    <s v="Adding questions, after arriving to the last one, is irritating."/>
    <m/>
    <m/>
    <n v="224"/>
  </r>
  <r>
    <n v="228"/>
    <d v="2020-04-23T11:41:50"/>
    <d v="2020-04-23T12:09:16"/>
    <s v="anonymous"/>
    <m/>
    <m/>
    <m/>
    <m/>
    <s v="Yes"/>
    <m/>
    <m/>
    <s v="Yes"/>
    <m/>
    <m/>
    <s v="Password secure PC_x000a_Never leave VPN unattended_x000a_Strong WiFi passwords"/>
    <m/>
    <m/>
    <s v="Laptop;Smartphone;"/>
    <m/>
    <m/>
    <s v="No"/>
    <m/>
    <m/>
    <s v="Corporate assets"/>
    <m/>
    <m/>
    <s v="Yes, fully"/>
    <m/>
    <m/>
    <s v="Password protection;Antivirus software installed;Antispam software installed;"/>
    <m/>
    <m/>
    <s v="Using VPN "/>
    <m/>
    <m/>
    <m/>
    <m/>
    <m/>
    <s v="Yes"/>
    <m/>
    <m/>
    <s v="Online training program;User manual documentation (distributed in any way);Instructions available to the corporate portal or website;Instructions provided via email;"/>
    <m/>
    <m/>
    <s v="Yes"/>
    <m/>
    <m/>
    <x v="8"/>
    <m/>
    <m/>
    <s v="None;"/>
    <m/>
    <m/>
    <m/>
    <m/>
    <m/>
    <m/>
    <m/>
    <s v="Agree"/>
    <m/>
    <m/>
    <s v="Agree"/>
    <m/>
    <m/>
    <s v="Undecided"/>
    <m/>
    <m/>
    <s v="Agree"/>
    <m/>
    <m/>
    <s v="Agree"/>
    <m/>
    <m/>
    <s v="Agree"/>
    <m/>
    <m/>
    <s v="Undecided"/>
    <m/>
    <m/>
    <s v="35-44 years old"/>
    <m/>
    <m/>
    <s v="Master’s degree"/>
    <m/>
    <m/>
    <s v="Other"/>
    <m/>
    <m/>
    <s v="Energy"/>
    <m/>
    <m/>
    <s v="Other"/>
    <m/>
    <m/>
    <s v="Adding questions, after arriving to the last one, is irritating."/>
    <m/>
    <m/>
    <n v="224"/>
  </r>
  <r>
    <n v="228"/>
    <d v="2020-04-23T11:41:50"/>
    <d v="2020-04-23T12:09:16"/>
    <s v="anonymous"/>
    <m/>
    <m/>
    <m/>
    <m/>
    <s v="Yes"/>
    <m/>
    <m/>
    <s v="Yes"/>
    <m/>
    <m/>
    <s v="Password secure PC_x000a_Never leave VPN unattended_x000a_Strong WiFi passwords"/>
    <m/>
    <m/>
    <s v="Laptop;Smartphone;"/>
    <m/>
    <m/>
    <s v="No"/>
    <m/>
    <m/>
    <s v="Corporate assets"/>
    <m/>
    <m/>
    <s v="Yes, fully"/>
    <m/>
    <m/>
    <s v="Password protection;Antivirus software installed;Antispam software installed;"/>
    <m/>
    <m/>
    <s v="Using VPN "/>
    <m/>
    <m/>
    <m/>
    <m/>
    <m/>
    <s v="Yes"/>
    <m/>
    <m/>
    <s v="Online training program;User manual documentation (distributed in any way);Instructions available to the corporate portal or website;Instructions provided via email;"/>
    <m/>
    <m/>
    <s v="Yes"/>
    <m/>
    <m/>
    <x v="3"/>
    <m/>
    <m/>
    <s v="None;"/>
    <m/>
    <m/>
    <m/>
    <m/>
    <m/>
    <m/>
    <m/>
    <s v="Agree"/>
    <m/>
    <m/>
    <s v="Agree"/>
    <m/>
    <m/>
    <s v="Undecided"/>
    <m/>
    <m/>
    <s v="Agree"/>
    <m/>
    <m/>
    <s v="Agree"/>
    <m/>
    <m/>
    <s v="Agree"/>
    <m/>
    <m/>
    <s v="Undecided"/>
    <m/>
    <m/>
    <s v="35-44 years old"/>
    <m/>
    <m/>
    <s v="Master’s degree"/>
    <m/>
    <m/>
    <s v="Other"/>
    <m/>
    <m/>
    <s v="Energy"/>
    <m/>
    <m/>
    <s v="Other"/>
    <m/>
    <m/>
    <s v="Adding questions, after arriving to the last one, is irritating."/>
    <m/>
    <m/>
    <n v="224"/>
  </r>
  <r>
    <n v="228"/>
    <d v="2020-04-23T11:41:50"/>
    <d v="2020-04-23T12:09:16"/>
    <s v="anonymous"/>
    <m/>
    <m/>
    <m/>
    <m/>
    <s v="Yes"/>
    <m/>
    <m/>
    <s v="Yes"/>
    <m/>
    <m/>
    <s v="Password secure PC_x000a_Never leave VPN unattended_x000a_Strong WiFi passwords"/>
    <m/>
    <m/>
    <s v="Laptop;Smartphone;"/>
    <m/>
    <m/>
    <s v="No"/>
    <m/>
    <m/>
    <s v="Corporate assets"/>
    <m/>
    <m/>
    <s v="Yes, fully"/>
    <m/>
    <m/>
    <s v="Password protection;Antivirus software installed;Antispam software installed;"/>
    <m/>
    <m/>
    <s v="Using VPN "/>
    <m/>
    <m/>
    <m/>
    <m/>
    <m/>
    <s v="Yes"/>
    <m/>
    <m/>
    <s v="Online training program;User manual documentation (distributed in any way);Instructions available to the corporate portal or website;Instructions provided via email;"/>
    <m/>
    <m/>
    <s v="Yes"/>
    <m/>
    <m/>
    <x v="10"/>
    <m/>
    <m/>
    <s v="None;"/>
    <m/>
    <m/>
    <m/>
    <m/>
    <m/>
    <m/>
    <m/>
    <s v="Agree"/>
    <m/>
    <m/>
    <s v="Agree"/>
    <m/>
    <m/>
    <s v="Undecided"/>
    <m/>
    <m/>
    <s v="Agree"/>
    <m/>
    <m/>
    <s v="Agree"/>
    <m/>
    <m/>
    <s v="Agree"/>
    <m/>
    <m/>
    <s v="Undecided"/>
    <m/>
    <m/>
    <s v="35-44 years old"/>
    <m/>
    <m/>
    <s v="Master’s degree"/>
    <m/>
    <m/>
    <s v="Other"/>
    <m/>
    <m/>
    <s v="Energy"/>
    <m/>
    <m/>
    <s v="Other"/>
    <m/>
    <m/>
    <s v="Adding questions, after arriving to the last one, is irritating."/>
    <m/>
    <m/>
    <n v="224"/>
  </r>
  <r>
    <n v="228"/>
    <d v="2020-04-23T11:41:50"/>
    <d v="2020-04-23T12:09:16"/>
    <s v="anonymous"/>
    <m/>
    <m/>
    <m/>
    <m/>
    <s v="Yes"/>
    <m/>
    <m/>
    <s v="Yes"/>
    <m/>
    <m/>
    <s v="Password secure PC_x000a_Never leave VPN unattended_x000a_Strong WiFi passwords"/>
    <m/>
    <m/>
    <s v="Laptop;Smartphone;"/>
    <m/>
    <m/>
    <s v="No"/>
    <m/>
    <m/>
    <s v="Corporate assets"/>
    <m/>
    <m/>
    <s v="Yes, fully"/>
    <m/>
    <m/>
    <s v="Password protection;Antivirus software installed;Antispam software installed;"/>
    <m/>
    <m/>
    <s v="Using VPN "/>
    <m/>
    <m/>
    <m/>
    <m/>
    <m/>
    <s v="Yes"/>
    <m/>
    <m/>
    <s v="Online training program;User manual documentation (distributed in any way);Instructions available to the corporate portal or website;Instructions provided via email;"/>
    <m/>
    <m/>
    <s v="Yes"/>
    <m/>
    <m/>
    <x v="4"/>
    <m/>
    <m/>
    <s v="None;"/>
    <m/>
    <m/>
    <m/>
    <m/>
    <m/>
    <m/>
    <m/>
    <s v="Agree"/>
    <m/>
    <m/>
    <s v="Agree"/>
    <m/>
    <m/>
    <s v="Undecided"/>
    <m/>
    <m/>
    <s v="Agree"/>
    <m/>
    <m/>
    <s v="Agree"/>
    <m/>
    <m/>
    <s v="Agree"/>
    <m/>
    <m/>
    <s v="Undecided"/>
    <m/>
    <m/>
    <s v="35-44 years old"/>
    <m/>
    <m/>
    <s v="Master’s degree"/>
    <m/>
    <m/>
    <s v="Other"/>
    <m/>
    <m/>
    <s v="Energy"/>
    <m/>
    <m/>
    <s v="Other"/>
    <m/>
    <m/>
    <s v="Adding questions, after arriving to the last one, is irritating."/>
    <m/>
    <m/>
    <n v="224"/>
  </r>
  <r>
    <n v="229"/>
    <d v="2020-04-23T12:06:35"/>
    <d v="2020-04-23T12:10:29"/>
    <s v="anonymous"/>
    <m/>
    <m/>
    <m/>
    <m/>
    <s v="Yes"/>
    <m/>
    <m/>
    <s v="No"/>
    <m/>
    <m/>
    <m/>
    <m/>
    <m/>
    <s v="Laptop;Smartphone;"/>
    <m/>
    <m/>
    <s v="No"/>
    <m/>
    <m/>
    <s v="Personal assets"/>
    <m/>
    <m/>
    <m/>
    <m/>
    <m/>
    <s v="Password protection;Antivirus software installed;Antispam software installed;"/>
    <m/>
    <m/>
    <s v="Using VPN "/>
    <m/>
    <m/>
    <m/>
    <m/>
    <m/>
    <s v="No"/>
    <m/>
    <m/>
    <m/>
    <m/>
    <m/>
    <s v="Yes"/>
    <m/>
    <m/>
    <x v="10"/>
    <m/>
    <m/>
    <s v="None;"/>
    <m/>
    <m/>
    <m/>
    <m/>
    <m/>
    <m/>
    <m/>
    <s v="Undecided"/>
    <m/>
    <m/>
    <s v="Agree"/>
    <m/>
    <m/>
    <s v="Agree"/>
    <m/>
    <m/>
    <s v="Strongly agree"/>
    <m/>
    <m/>
    <s v="Strongly agree"/>
    <m/>
    <m/>
    <s v="Strongly agree"/>
    <m/>
    <m/>
    <s v="Agree"/>
    <m/>
    <m/>
    <s v="25-34 years old"/>
    <m/>
    <m/>
    <s v="Master’s degree"/>
    <m/>
    <m/>
    <s v="Education &amp; Research"/>
    <m/>
    <m/>
    <m/>
    <m/>
    <m/>
    <s v="Researcher"/>
    <m/>
    <m/>
    <m/>
    <m/>
    <m/>
    <n v="225"/>
  </r>
  <r>
    <n v="229"/>
    <d v="2020-04-23T12:06:35"/>
    <d v="2020-04-23T12:10:29"/>
    <s v="anonymous"/>
    <m/>
    <m/>
    <m/>
    <m/>
    <s v="Yes"/>
    <m/>
    <m/>
    <s v="No"/>
    <m/>
    <m/>
    <m/>
    <m/>
    <m/>
    <s v="Laptop;Smartphone;"/>
    <m/>
    <m/>
    <s v="No"/>
    <m/>
    <m/>
    <s v="Personal assets"/>
    <m/>
    <m/>
    <m/>
    <m/>
    <m/>
    <s v="Password protection;Antivirus software installed;Antispam software installed;"/>
    <m/>
    <m/>
    <s v="Using VPN "/>
    <m/>
    <m/>
    <m/>
    <m/>
    <m/>
    <s v="No"/>
    <m/>
    <m/>
    <m/>
    <m/>
    <m/>
    <s v="Yes"/>
    <m/>
    <m/>
    <x v="4"/>
    <m/>
    <m/>
    <s v="None;"/>
    <m/>
    <m/>
    <m/>
    <m/>
    <m/>
    <m/>
    <m/>
    <s v="Undecided"/>
    <m/>
    <m/>
    <s v="Agree"/>
    <m/>
    <m/>
    <s v="Agree"/>
    <m/>
    <m/>
    <s v="Strongly agree"/>
    <m/>
    <m/>
    <s v="Strongly agree"/>
    <m/>
    <m/>
    <s v="Strongly agree"/>
    <m/>
    <m/>
    <s v="Agree"/>
    <m/>
    <m/>
    <s v="25-34 years old"/>
    <m/>
    <m/>
    <s v="Master’s degree"/>
    <m/>
    <m/>
    <s v="Education &amp; Research"/>
    <m/>
    <m/>
    <m/>
    <m/>
    <m/>
    <s v="Researcher"/>
    <m/>
    <m/>
    <m/>
    <m/>
    <m/>
    <n v="225"/>
  </r>
  <r>
    <n v="230"/>
    <d v="2020-04-23T15:15:58"/>
    <d v="2020-04-23T15:19:31"/>
    <s v="anonymous"/>
    <m/>
    <m/>
    <m/>
    <m/>
    <s v="Yes"/>
    <m/>
    <m/>
    <s v="No"/>
    <m/>
    <m/>
    <m/>
    <m/>
    <m/>
    <s v="Desktop;Laptop;Tablet;Smartphone;"/>
    <m/>
    <m/>
    <s v="No"/>
    <m/>
    <m/>
    <s v="Personal assets"/>
    <m/>
    <m/>
    <m/>
    <m/>
    <m/>
    <s v="Password protection;Automatic screen lock;Antivirus software installed;Antispam software installed;"/>
    <m/>
    <m/>
    <s v="Using 3rd party cloud solutions (e.g. G Cloud, Microsoft 365)"/>
    <m/>
    <m/>
    <m/>
    <m/>
    <m/>
    <s v="No"/>
    <m/>
    <m/>
    <m/>
    <m/>
    <m/>
    <s v="Yes"/>
    <m/>
    <m/>
    <x v="7"/>
    <m/>
    <m/>
    <s v="None;"/>
    <m/>
    <m/>
    <m/>
    <m/>
    <m/>
    <m/>
    <m/>
    <s v="Disagree"/>
    <m/>
    <m/>
    <s v="Undecided"/>
    <m/>
    <m/>
    <s v="Strongly agree"/>
    <m/>
    <m/>
    <s v="Strongly agree"/>
    <m/>
    <m/>
    <s v="Strongly agree"/>
    <m/>
    <m/>
    <s v="Strongly agree"/>
    <m/>
    <m/>
    <s v="Strongly agree"/>
    <m/>
    <m/>
    <s v="45-54 years old"/>
    <m/>
    <m/>
    <s v="Master’s degree"/>
    <m/>
    <m/>
    <s v="Education &amp; Research"/>
    <m/>
    <m/>
    <m/>
    <m/>
    <m/>
    <s v="Manager"/>
    <m/>
    <m/>
    <m/>
    <m/>
    <m/>
    <n v="226"/>
  </r>
  <r>
    <n v="230"/>
    <d v="2020-04-23T15:15:58"/>
    <d v="2020-04-23T15:19:31"/>
    <s v="anonymous"/>
    <m/>
    <m/>
    <m/>
    <m/>
    <s v="Yes"/>
    <m/>
    <m/>
    <s v="No"/>
    <m/>
    <m/>
    <m/>
    <m/>
    <m/>
    <s v="Desktop;Laptop;Tablet;Smartphone;"/>
    <m/>
    <m/>
    <s v="No"/>
    <m/>
    <m/>
    <s v="Personal assets"/>
    <m/>
    <m/>
    <m/>
    <m/>
    <m/>
    <s v="Password protection;Automatic screen lock;Antivirus software installed;Antispam software installed;"/>
    <m/>
    <m/>
    <s v="Using 3rd party cloud solutions (e.g. G Cloud, Microsoft 365)"/>
    <m/>
    <m/>
    <m/>
    <m/>
    <m/>
    <s v="No"/>
    <m/>
    <m/>
    <m/>
    <m/>
    <m/>
    <s v="Yes"/>
    <m/>
    <m/>
    <x v="8"/>
    <m/>
    <m/>
    <s v="None;"/>
    <m/>
    <m/>
    <m/>
    <m/>
    <m/>
    <m/>
    <m/>
    <s v="Disagree"/>
    <m/>
    <m/>
    <s v="Undecided"/>
    <m/>
    <m/>
    <s v="Strongly agree"/>
    <m/>
    <m/>
    <s v="Strongly agree"/>
    <m/>
    <m/>
    <s v="Strongly agree"/>
    <m/>
    <m/>
    <s v="Strongly agree"/>
    <m/>
    <m/>
    <s v="Strongly agree"/>
    <m/>
    <m/>
    <s v="45-54 years old"/>
    <m/>
    <m/>
    <s v="Master’s degree"/>
    <m/>
    <m/>
    <s v="Education &amp; Research"/>
    <m/>
    <m/>
    <m/>
    <m/>
    <m/>
    <s v="Manager"/>
    <m/>
    <m/>
    <m/>
    <m/>
    <m/>
    <n v="226"/>
  </r>
  <r>
    <n v="230"/>
    <d v="2020-04-23T15:15:58"/>
    <d v="2020-04-23T15:19:31"/>
    <s v="anonymous"/>
    <m/>
    <m/>
    <m/>
    <m/>
    <s v="Yes"/>
    <m/>
    <m/>
    <s v="No"/>
    <m/>
    <m/>
    <m/>
    <m/>
    <m/>
    <s v="Desktop;Laptop;Tablet;Smartphone;"/>
    <m/>
    <m/>
    <s v="No"/>
    <m/>
    <m/>
    <s v="Personal assets"/>
    <m/>
    <m/>
    <m/>
    <m/>
    <m/>
    <s v="Password protection;Automatic screen lock;Antivirus software installed;Antispam software installed;"/>
    <m/>
    <m/>
    <s v="Using 3rd party cloud solutions (e.g. G Cloud, Microsoft 365)"/>
    <m/>
    <m/>
    <m/>
    <m/>
    <m/>
    <s v="No"/>
    <m/>
    <m/>
    <m/>
    <m/>
    <m/>
    <s v="Yes"/>
    <m/>
    <m/>
    <x v="9"/>
    <m/>
    <m/>
    <s v="None;"/>
    <m/>
    <m/>
    <m/>
    <m/>
    <m/>
    <m/>
    <m/>
    <s v="Disagree"/>
    <m/>
    <m/>
    <s v="Undecided"/>
    <m/>
    <m/>
    <s v="Strongly agree"/>
    <m/>
    <m/>
    <s v="Strongly agree"/>
    <m/>
    <m/>
    <s v="Strongly agree"/>
    <m/>
    <m/>
    <s v="Strongly agree"/>
    <m/>
    <m/>
    <s v="Strongly agree"/>
    <m/>
    <m/>
    <s v="45-54 years old"/>
    <m/>
    <m/>
    <s v="Master’s degree"/>
    <m/>
    <m/>
    <s v="Education &amp; Research"/>
    <m/>
    <m/>
    <m/>
    <m/>
    <m/>
    <s v="Manager"/>
    <m/>
    <m/>
    <m/>
    <m/>
    <m/>
    <n v="226"/>
  </r>
  <r>
    <n v="230"/>
    <d v="2020-04-23T15:15:58"/>
    <d v="2020-04-23T15:19:31"/>
    <s v="anonymous"/>
    <m/>
    <m/>
    <m/>
    <m/>
    <s v="Yes"/>
    <m/>
    <m/>
    <s v="No"/>
    <m/>
    <m/>
    <m/>
    <m/>
    <m/>
    <s v="Desktop;Laptop;Tablet;Smartphone;"/>
    <m/>
    <m/>
    <s v="No"/>
    <m/>
    <m/>
    <s v="Personal assets"/>
    <m/>
    <m/>
    <m/>
    <m/>
    <m/>
    <s v="Password protection;Automatic screen lock;Antivirus software installed;Antispam software installed;"/>
    <m/>
    <m/>
    <s v="Using 3rd party cloud solutions (e.g. G Cloud, Microsoft 365)"/>
    <m/>
    <m/>
    <m/>
    <m/>
    <m/>
    <s v="No"/>
    <m/>
    <m/>
    <m/>
    <m/>
    <m/>
    <s v="Yes"/>
    <m/>
    <m/>
    <x v="3"/>
    <m/>
    <m/>
    <s v="None;"/>
    <m/>
    <m/>
    <m/>
    <m/>
    <m/>
    <m/>
    <m/>
    <s v="Disagree"/>
    <m/>
    <m/>
    <s v="Undecided"/>
    <m/>
    <m/>
    <s v="Strongly agree"/>
    <m/>
    <m/>
    <s v="Strongly agree"/>
    <m/>
    <m/>
    <s v="Strongly agree"/>
    <m/>
    <m/>
    <s v="Strongly agree"/>
    <m/>
    <m/>
    <s v="Strongly agree"/>
    <m/>
    <m/>
    <s v="45-54 years old"/>
    <m/>
    <m/>
    <s v="Master’s degree"/>
    <m/>
    <m/>
    <s v="Education &amp; Research"/>
    <m/>
    <m/>
    <m/>
    <m/>
    <m/>
    <s v="Manager"/>
    <m/>
    <m/>
    <m/>
    <m/>
    <m/>
    <n v="226"/>
  </r>
  <r>
    <n v="230"/>
    <d v="2020-04-23T15:15:58"/>
    <d v="2020-04-23T15:19:31"/>
    <s v="anonymous"/>
    <m/>
    <m/>
    <m/>
    <m/>
    <s v="Yes"/>
    <m/>
    <m/>
    <s v="No"/>
    <m/>
    <m/>
    <m/>
    <m/>
    <m/>
    <s v="Desktop;Laptop;Tablet;Smartphone;"/>
    <m/>
    <m/>
    <s v="No"/>
    <m/>
    <m/>
    <s v="Personal assets"/>
    <m/>
    <m/>
    <m/>
    <m/>
    <m/>
    <s v="Password protection;Automatic screen lock;Antivirus software installed;Antispam software installed;"/>
    <m/>
    <m/>
    <s v="Using 3rd party cloud solutions (e.g. G Cloud, Microsoft 365)"/>
    <m/>
    <m/>
    <m/>
    <m/>
    <m/>
    <s v="No"/>
    <m/>
    <m/>
    <m/>
    <m/>
    <m/>
    <s v="Yes"/>
    <m/>
    <m/>
    <x v="10"/>
    <m/>
    <m/>
    <s v="None;"/>
    <m/>
    <m/>
    <m/>
    <m/>
    <m/>
    <m/>
    <m/>
    <s v="Disagree"/>
    <m/>
    <m/>
    <s v="Undecided"/>
    <m/>
    <m/>
    <s v="Strongly agree"/>
    <m/>
    <m/>
    <s v="Strongly agree"/>
    <m/>
    <m/>
    <s v="Strongly agree"/>
    <m/>
    <m/>
    <s v="Strongly agree"/>
    <m/>
    <m/>
    <s v="Strongly agree"/>
    <m/>
    <m/>
    <s v="45-54 years old"/>
    <m/>
    <m/>
    <s v="Master’s degree"/>
    <m/>
    <m/>
    <s v="Education &amp; Research"/>
    <m/>
    <m/>
    <m/>
    <m/>
    <m/>
    <s v="Manager"/>
    <m/>
    <m/>
    <m/>
    <m/>
    <m/>
    <n v="226"/>
  </r>
  <r>
    <n v="230"/>
    <d v="2020-04-23T15:15:58"/>
    <d v="2020-04-23T15:19:31"/>
    <s v="anonymous"/>
    <m/>
    <m/>
    <m/>
    <m/>
    <s v="Yes"/>
    <m/>
    <m/>
    <s v="No"/>
    <m/>
    <m/>
    <m/>
    <m/>
    <m/>
    <s v="Desktop;Laptop;Tablet;Smartphone;"/>
    <m/>
    <m/>
    <s v="No"/>
    <m/>
    <m/>
    <s v="Personal assets"/>
    <m/>
    <m/>
    <m/>
    <m/>
    <m/>
    <s v="Password protection;Automatic screen lock;Antivirus software installed;Antispam software installed;"/>
    <m/>
    <m/>
    <s v="Using 3rd party cloud solutions (e.g. G Cloud, Microsoft 365)"/>
    <m/>
    <m/>
    <m/>
    <m/>
    <m/>
    <s v="No"/>
    <m/>
    <m/>
    <m/>
    <m/>
    <m/>
    <s v="Yes"/>
    <m/>
    <m/>
    <x v="4"/>
    <m/>
    <m/>
    <s v="None;"/>
    <m/>
    <m/>
    <m/>
    <m/>
    <m/>
    <m/>
    <m/>
    <s v="Disagree"/>
    <m/>
    <m/>
    <s v="Undecided"/>
    <m/>
    <m/>
    <s v="Strongly agree"/>
    <m/>
    <m/>
    <s v="Strongly agree"/>
    <m/>
    <m/>
    <s v="Strongly agree"/>
    <m/>
    <m/>
    <s v="Strongly agree"/>
    <m/>
    <m/>
    <s v="Strongly agree"/>
    <m/>
    <m/>
    <s v="45-54 years old"/>
    <m/>
    <m/>
    <s v="Master’s degree"/>
    <m/>
    <m/>
    <s v="Education &amp; Research"/>
    <m/>
    <m/>
    <m/>
    <m/>
    <m/>
    <s v="Manager"/>
    <m/>
    <m/>
    <m/>
    <m/>
    <m/>
    <n v="226"/>
  </r>
  <r>
    <n v="231"/>
    <d v="2020-04-23T15:43:20"/>
    <d v="2020-04-23T16:12:44"/>
    <s v="anonymous"/>
    <m/>
    <m/>
    <m/>
    <m/>
    <s v="Yes"/>
    <m/>
    <m/>
    <s v="No"/>
    <m/>
    <m/>
    <m/>
    <m/>
    <m/>
    <s v="Laptop;"/>
    <m/>
    <m/>
    <s v="No"/>
    <m/>
    <m/>
    <s v="Corporate assets"/>
    <m/>
    <m/>
    <s v="No"/>
    <m/>
    <m/>
    <s v="Password protection;Antivirus software installed;"/>
    <m/>
    <m/>
    <s v="Using 3rd party cloud solutions (e.g. G Cloud, Microsoft 365)"/>
    <m/>
    <m/>
    <m/>
    <m/>
    <m/>
    <s v="No"/>
    <m/>
    <m/>
    <m/>
    <m/>
    <m/>
    <s v="Yes"/>
    <m/>
    <m/>
    <x v="6"/>
    <m/>
    <m/>
    <s v="None;"/>
    <m/>
    <m/>
    <m/>
    <m/>
    <m/>
    <m/>
    <m/>
    <s v="Agree"/>
    <m/>
    <m/>
    <s v="Agree"/>
    <m/>
    <m/>
    <s v="Undecided"/>
    <m/>
    <m/>
    <s v="Agree"/>
    <m/>
    <m/>
    <s v="Agree"/>
    <m/>
    <m/>
    <s v="Agree"/>
    <m/>
    <m/>
    <s v="Strongly agree"/>
    <m/>
    <m/>
    <s v="25-34 years old"/>
    <m/>
    <m/>
    <s v="Master’s degree"/>
    <m/>
    <m/>
    <s v="Other"/>
    <m/>
    <m/>
    <s v="Consulting"/>
    <m/>
    <m/>
    <s v="Other"/>
    <m/>
    <m/>
    <m/>
    <m/>
    <m/>
    <n v="227"/>
  </r>
  <r>
    <n v="231"/>
    <d v="2020-04-23T15:43:20"/>
    <d v="2020-04-23T16:12:44"/>
    <s v="anonymous"/>
    <m/>
    <m/>
    <m/>
    <m/>
    <s v="Yes"/>
    <m/>
    <m/>
    <s v="No"/>
    <m/>
    <m/>
    <m/>
    <m/>
    <m/>
    <s v="Laptop;"/>
    <m/>
    <m/>
    <s v="No"/>
    <m/>
    <m/>
    <s v="Corporate assets"/>
    <m/>
    <m/>
    <s v="No"/>
    <m/>
    <m/>
    <s v="Password protection;Antivirus software installed;"/>
    <m/>
    <m/>
    <s v="Using 3rd party cloud solutions (e.g. G Cloud, Microsoft 365)"/>
    <m/>
    <m/>
    <m/>
    <m/>
    <m/>
    <s v="No"/>
    <m/>
    <m/>
    <m/>
    <m/>
    <m/>
    <s v="Yes"/>
    <m/>
    <m/>
    <x v="8"/>
    <m/>
    <m/>
    <s v="None;"/>
    <m/>
    <m/>
    <m/>
    <m/>
    <m/>
    <m/>
    <m/>
    <s v="Agree"/>
    <m/>
    <m/>
    <s v="Agree"/>
    <m/>
    <m/>
    <s v="Undecided"/>
    <m/>
    <m/>
    <s v="Agree"/>
    <m/>
    <m/>
    <s v="Agree"/>
    <m/>
    <m/>
    <s v="Agree"/>
    <m/>
    <m/>
    <s v="Strongly agree"/>
    <m/>
    <m/>
    <s v="25-34 years old"/>
    <m/>
    <m/>
    <s v="Master’s degree"/>
    <m/>
    <m/>
    <s v="Other"/>
    <m/>
    <m/>
    <s v="Consulting"/>
    <m/>
    <m/>
    <s v="Other"/>
    <m/>
    <m/>
    <m/>
    <m/>
    <m/>
    <n v="227"/>
  </r>
  <r>
    <n v="231"/>
    <d v="2020-04-23T15:43:20"/>
    <d v="2020-04-23T16:12:44"/>
    <s v="anonymous"/>
    <m/>
    <m/>
    <m/>
    <m/>
    <s v="Yes"/>
    <m/>
    <m/>
    <s v="No"/>
    <m/>
    <m/>
    <m/>
    <m/>
    <m/>
    <s v="Laptop;"/>
    <m/>
    <m/>
    <s v="No"/>
    <m/>
    <m/>
    <s v="Corporate assets"/>
    <m/>
    <m/>
    <s v="No"/>
    <m/>
    <m/>
    <s v="Password protection;Antivirus software installed;"/>
    <m/>
    <m/>
    <s v="Using 3rd party cloud solutions (e.g. G Cloud, Microsoft 365)"/>
    <m/>
    <m/>
    <m/>
    <m/>
    <m/>
    <s v="No"/>
    <m/>
    <m/>
    <m/>
    <m/>
    <m/>
    <s v="Yes"/>
    <m/>
    <m/>
    <x v="9"/>
    <m/>
    <m/>
    <s v="None;"/>
    <m/>
    <m/>
    <m/>
    <m/>
    <m/>
    <m/>
    <m/>
    <s v="Agree"/>
    <m/>
    <m/>
    <s v="Agree"/>
    <m/>
    <m/>
    <s v="Undecided"/>
    <m/>
    <m/>
    <s v="Agree"/>
    <m/>
    <m/>
    <s v="Agree"/>
    <m/>
    <m/>
    <s v="Agree"/>
    <m/>
    <m/>
    <s v="Strongly agree"/>
    <m/>
    <m/>
    <s v="25-34 years old"/>
    <m/>
    <m/>
    <s v="Master’s degree"/>
    <m/>
    <m/>
    <s v="Other"/>
    <m/>
    <m/>
    <s v="Consulting"/>
    <m/>
    <m/>
    <s v="Other"/>
    <m/>
    <m/>
    <m/>
    <m/>
    <m/>
    <n v="227"/>
  </r>
  <r>
    <n v="231"/>
    <d v="2020-04-23T15:43:20"/>
    <d v="2020-04-23T16:12:44"/>
    <s v="anonymous"/>
    <m/>
    <m/>
    <m/>
    <m/>
    <s v="Yes"/>
    <m/>
    <m/>
    <s v="No"/>
    <m/>
    <m/>
    <m/>
    <m/>
    <m/>
    <s v="Laptop;"/>
    <m/>
    <m/>
    <s v="No"/>
    <m/>
    <m/>
    <s v="Corporate assets"/>
    <m/>
    <m/>
    <s v="No"/>
    <m/>
    <m/>
    <s v="Password protection;Antivirus software installed;"/>
    <m/>
    <m/>
    <s v="Using 3rd party cloud solutions (e.g. G Cloud, Microsoft 365)"/>
    <m/>
    <m/>
    <m/>
    <m/>
    <m/>
    <s v="No"/>
    <m/>
    <m/>
    <m/>
    <m/>
    <m/>
    <s v="Yes"/>
    <m/>
    <m/>
    <x v="3"/>
    <m/>
    <m/>
    <s v="None;"/>
    <m/>
    <m/>
    <m/>
    <m/>
    <m/>
    <m/>
    <m/>
    <s v="Agree"/>
    <m/>
    <m/>
    <s v="Agree"/>
    <m/>
    <m/>
    <s v="Undecided"/>
    <m/>
    <m/>
    <s v="Agree"/>
    <m/>
    <m/>
    <s v="Agree"/>
    <m/>
    <m/>
    <s v="Agree"/>
    <m/>
    <m/>
    <s v="Strongly agree"/>
    <m/>
    <m/>
    <s v="25-34 years old"/>
    <m/>
    <m/>
    <s v="Master’s degree"/>
    <m/>
    <m/>
    <s v="Other"/>
    <m/>
    <m/>
    <s v="Consulting"/>
    <m/>
    <m/>
    <s v="Other"/>
    <m/>
    <m/>
    <m/>
    <m/>
    <m/>
    <n v="227"/>
  </r>
  <r>
    <n v="231"/>
    <d v="2020-04-23T15:43:20"/>
    <d v="2020-04-23T16:12:44"/>
    <s v="anonymous"/>
    <m/>
    <m/>
    <m/>
    <m/>
    <s v="Yes"/>
    <m/>
    <m/>
    <s v="No"/>
    <m/>
    <m/>
    <m/>
    <m/>
    <m/>
    <s v="Laptop;"/>
    <m/>
    <m/>
    <s v="No"/>
    <m/>
    <m/>
    <s v="Corporate assets"/>
    <m/>
    <m/>
    <s v="No"/>
    <m/>
    <m/>
    <s v="Password protection;Antivirus software installed;"/>
    <m/>
    <m/>
    <s v="Using 3rd party cloud solutions (e.g. G Cloud, Microsoft 365)"/>
    <m/>
    <m/>
    <m/>
    <m/>
    <m/>
    <s v="No"/>
    <m/>
    <m/>
    <m/>
    <m/>
    <m/>
    <s v="Yes"/>
    <m/>
    <m/>
    <x v="10"/>
    <m/>
    <m/>
    <s v="None;"/>
    <m/>
    <m/>
    <m/>
    <m/>
    <m/>
    <m/>
    <m/>
    <s v="Agree"/>
    <m/>
    <m/>
    <s v="Agree"/>
    <m/>
    <m/>
    <s v="Undecided"/>
    <m/>
    <m/>
    <s v="Agree"/>
    <m/>
    <m/>
    <s v="Agree"/>
    <m/>
    <m/>
    <s v="Agree"/>
    <m/>
    <m/>
    <s v="Strongly agree"/>
    <m/>
    <m/>
    <s v="25-34 years old"/>
    <m/>
    <m/>
    <s v="Master’s degree"/>
    <m/>
    <m/>
    <s v="Other"/>
    <m/>
    <m/>
    <s v="Consulting"/>
    <m/>
    <m/>
    <s v="Other"/>
    <m/>
    <m/>
    <m/>
    <m/>
    <m/>
    <n v="227"/>
  </r>
  <r>
    <n v="231"/>
    <d v="2020-04-23T15:43:20"/>
    <d v="2020-04-23T16:12:44"/>
    <s v="anonymous"/>
    <m/>
    <m/>
    <m/>
    <m/>
    <s v="Yes"/>
    <m/>
    <m/>
    <s v="No"/>
    <m/>
    <m/>
    <m/>
    <m/>
    <m/>
    <s v="Laptop;"/>
    <m/>
    <m/>
    <s v="No"/>
    <m/>
    <m/>
    <s v="Corporate assets"/>
    <m/>
    <m/>
    <s v="No"/>
    <m/>
    <m/>
    <s v="Password protection;Antivirus software installed;"/>
    <m/>
    <m/>
    <s v="Using 3rd party cloud solutions (e.g. G Cloud, Microsoft 365)"/>
    <m/>
    <m/>
    <m/>
    <m/>
    <m/>
    <s v="No"/>
    <m/>
    <m/>
    <m/>
    <m/>
    <m/>
    <s v="Yes"/>
    <m/>
    <m/>
    <x v="4"/>
    <m/>
    <m/>
    <s v="None;"/>
    <m/>
    <m/>
    <m/>
    <m/>
    <m/>
    <m/>
    <m/>
    <s v="Agree"/>
    <m/>
    <m/>
    <s v="Agree"/>
    <m/>
    <m/>
    <s v="Undecided"/>
    <m/>
    <m/>
    <s v="Agree"/>
    <m/>
    <m/>
    <s v="Agree"/>
    <m/>
    <m/>
    <s v="Agree"/>
    <m/>
    <m/>
    <s v="Strongly agree"/>
    <m/>
    <m/>
    <s v="25-34 years old"/>
    <m/>
    <m/>
    <s v="Master’s degree"/>
    <m/>
    <m/>
    <s v="Other"/>
    <m/>
    <m/>
    <s v="Consulting"/>
    <m/>
    <m/>
    <s v="Other"/>
    <m/>
    <m/>
    <m/>
    <m/>
    <m/>
    <n v="227"/>
  </r>
  <r>
    <n v="232"/>
    <d v="2020-04-23T16:38:14"/>
    <d v="2020-04-23T16:40:46"/>
    <s v="anonymous"/>
    <m/>
    <m/>
    <m/>
    <m/>
    <s v="No"/>
    <m/>
    <m/>
    <s v="No"/>
    <m/>
    <m/>
    <m/>
    <m/>
    <m/>
    <s v="Laptop;"/>
    <m/>
    <m/>
    <s v="No"/>
    <m/>
    <m/>
    <s v="Personal assets"/>
    <m/>
    <m/>
    <m/>
    <m/>
    <m/>
    <s v="Password protection;"/>
    <m/>
    <m/>
    <s v="Direct access"/>
    <m/>
    <m/>
    <m/>
    <m/>
    <m/>
    <s v="No"/>
    <m/>
    <m/>
    <m/>
    <m/>
    <m/>
    <s v="No"/>
    <m/>
    <m/>
    <x v="5"/>
    <m/>
    <m/>
    <s v="None;"/>
    <m/>
    <m/>
    <m/>
    <m/>
    <m/>
    <m/>
    <m/>
    <s v="Disagree"/>
    <m/>
    <m/>
    <s v="Disagree"/>
    <m/>
    <m/>
    <s v="Undecided"/>
    <m/>
    <m/>
    <s v="Agree"/>
    <m/>
    <m/>
    <s v="Agree"/>
    <m/>
    <m/>
    <s v="Strongly agree"/>
    <m/>
    <m/>
    <s v="Agree"/>
    <m/>
    <m/>
    <s v="35-44 years old"/>
    <m/>
    <m/>
    <s v="Doctorate degree"/>
    <m/>
    <m/>
    <s v="EPES (Electrical Power &amp; Energy Systems)"/>
    <m/>
    <m/>
    <m/>
    <m/>
    <m/>
    <s v="Manager"/>
    <m/>
    <m/>
    <m/>
    <m/>
    <m/>
    <n v="228"/>
  </r>
  <r>
    <n v="233"/>
    <d v="2020-04-23T17:07:33"/>
    <d v="2020-04-23T17:14:50"/>
    <s v="anonymous"/>
    <m/>
    <m/>
    <m/>
    <m/>
    <s v="Yes"/>
    <m/>
    <m/>
    <s v="Yes"/>
    <m/>
    <m/>
    <s v="avoid using unsecure wireless connections, specific ways for remote accessability to work files"/>
    <m/>
    <m/>
    <s v="Laptop;"/>
    <m/>
    <m/>
    <s v="No"/>
    <m/>
    <m/>
    <s v="Personal assets"/>
    <m/>
    <m/>
    <m/>
    <m/>
    <m/>
    <s v="Password protection;Two-factor authentication;Automatic screen lock;"/>
    <m/>
    <m/>
    <s v="Using 3rd party cloud solutions (e.g. G Cloud, Microsoft 365)"/>
    <m/>
    <m/>
    <m/>
    <m/>
    <m/>
    <s v="No"/>
    <m/>
    <m/>
    <m/>
    <m/>
    <m/>
    <s v="Yes"/>
    <m/>
    <m/>
    <x v="6"/>
    <m/>
    <m/>
    <s v="None;"/>
    <m/>
    <m/>
    <s v="None"/>
    <m/>
    <m/>
    <m/>
    <m/>
    <s v="Agree"/>
    <m/>
    <m/>
    <s v="Agree"/>
    <m/>
    <m/>
    <s v="Agree"/>
    <m/>
    <m/>
    <s v="Agree"/>
    <m/>
    <m/>
    <s v="Agree"/>
    <m/>
    <m/>
    <s v="Undecided"/>
    <m/>
    <m/>
    <s v="Agree"/>
    <m/>
    <m/>
    <s v="25-34 years old"/>
    <m/>
    <m/>
    <s v="Master’s degree"/>
    <m/>
    <m/>
    <s v="EPES (Electrical Power &amp; Energy Systems)"/>
    <m/>
    <m/>
    <m/>
    <m/>
    <m/>
    <s v="Other"/>
    <m/>
    <m/>
    <m/>
    <m/>
    <m/>
    <n v="229"/>
  </r>
  <r>
    <n v="233"/>
    <d v="2020-04-23T17:07:33"/>
    <d v="2020-04-23T17:14:50"/>
    <s v="anonymous"/>
    <m/>
    <m/>
    <m/>
    <m/>
    <s v="Yes"/>
    <m/>
    <m/>
    <s v="Yes"/>
    <m/>
    <m/>
    <s v="avoid using unsecure wireless connections, specific ways for remote accessability to work files"/>
    <m/>
    <m/>
    <s v="Laptop;"/>
    <m/>
    <m/>
    <s v="No"/>
    <m/>
    <m/>
    <s v="Personal assets"/>
    <m/>
    <m/>
    <m/>
    <m/>
    <m/>
    <s v="Password protection;Two-factor authentication;Automatic screen lock;"/>
    <m/>
    <m/>
    <s v="Using 3rd party cloud solutions (e.g. G Cloud, Microsoft 365)"/>
    <m/>
    <m/>
    <m/>
    <m/>
    <m/>
    <s v="No"/>
    <m/>
    <m/>
    <m/>
    <m/>
    <m/>
    <s v="Yes"/>
    <m/>
    <m/>
    <x v="3"/>
    <m/>
    <m/>
    <s v="None;"/>
    <m/>
    <m/>
    <s v="None"/>
    <m/>
    <m/>
    <m/>
    <m/>
    <s v="Agree"/>
    <m/>
    <m/>
    <s v="Agree"/>
    <m/>
    <m/>
    <s v="Agree"/>
    <m/>
    <m/>
    <s v="Agree"/>
    <m/>
    <m/>
    <s v="Agree"/>
    <m/>
    <m/>
    <s v="Undecided"/>
    <m/>
    <m/>
    <s v="Agree"/>
    <m/>
    <m/>
    <s v="25-34 years old"/>
    <m/>
    <m/>
    <s v="Master’s degree"/>
    <m/>
    <m/>
    <s v="EPES (Electrical Power &amp; Energy Systems)"/>
    <m/>
    <m/>
    <m/>
    <m/>
    <m/>
    <s v="Other"/>
    <m/>
    <m/>
    <m/>
    <m/>
    <m/>
    <n v="229"/>
  </r>
  <r>
    <n v="233"/>
    <d v="2020-04-23T17:07:33"/>
    <d v="2020-04-23T17:14:50"/>
    <s v="anonymous"/>
    <m/>
    <m/>
    <m/>
    <m/>
    <s v="Yes"/>
    <m/>
    <m/>
    <s v="Yes"/>
    <m/>
    <m/>
    <s v="avoid using unsecure wireless connections, specific ways for remote accessability to work files"/>
    <m/>
    <m/>
    <s v="Laptop;"/>
    <m/>
    <m/>
    <s v="No"/>
    <m/>
    <m/>
    <s v="Personal assets"/>
    <m/>
    <m/>
    <m/>
    <m/>
    <m/>
    <s v="Password protection;Two-factor authentication;Automatic screen lock;"/>
    <m/>
    <m/>
    <s v="Using 3rd party cloud solutions (e.g. G Cloud, Microsoft 365)"/>
    <m/>
    <m/>
    <m/>
    <m/>
    <m/>
    <s v="No"/>
    <m/>
    <m/>
    <m/>
    <m/>
    <m/>
    <s v="Yes"/>
    <m/>
    <m/>
    <x v="10"/>
    <m/>
    <m/>
    <s v="None;"/>
    <m/>
    <m/>
    <s v="None"/>
    <m/>
    <m/>
    <m/>
    <m/>
    <s v="Agree"/>
    <m/>
    <m/>
    <s v="Agree"/>
    <m/>
    <m/>
    <s v="Agree"/>
    <m/>
    <m/>
    <s v="Agree"/>
    <m/>
    <m/>
    <s v="Agree"/>
    <m/>
    <m/>
    <s v="Undecided"/>
    <m/>
    <m/>
    <s v="Agree"/>
    <m/>
    <m/>
    <s v="25-34 years old"/>
    <m/>
    <m/>
    <s v="Master’s degree"/>
    <m/>
    <m/>
    <s v="EPES (Electrical Power &amp; Energy Systems)"/>
    <m/>
    <m/>
    <m/>
    <m/>
    <m/>
    <s v="Other"/>
    <m/>
    <m/>
    <m/>
    <m/>
    <m/>
    <n v="229"/>
  </r>
  <r>
    <n v="233"/>
    <d v="2020-04-23T17:07:33"/>
    <d v="2020-04-23T17:14:50"/>
    <s v="anonymous"/>
    <m/>
    <m/>
    <m/>
    <m/>
    <s v="Yes"/>
    <m/>
    <m/>
    <s v="Yes"/>
    <m/>
    <m/>
    <s v="avoid using unsecure wireless connections, specific ways for remote accessability to work files"/>
    <m/>
    <m/>
    <s v="Laptop;"/>
    <m/>
    <m/>
    <s v="No"/>
    <m/>
    <m/>
    <s v="Personal assets"/>
    <m/>
    <m/>
    <m/>
    <m/>
    <m/>
    <s v="Password protection;Two-factor authentication;Automatic screen lock;"/>
    <m/>
    <m/>
    <s v="Using 3rd party cloud solutions (e.g. G Cloud, Microsoft 365)"/>
    <m/>
    <m/>
    <m/>
    <m/>
    <m/>
    <s v="No"/>
    <m/>
    <m/>
    <m/>
    <m/>
    <m/>
    <s v="Yes"/>
    <m/>
    <m/>
    <x v="11"/>
    <m/>
    <m/>
    <s v="None;"/>
    <m/>
    <m/>
    <s v="None"/>
    <m/>
    <m/>
    <m/>
    <m/>
    <s v="Agree"/>
    <m/>
    <m/>
    <s v="Agree"/>
    <m/>
    <m/>
    <s v="Agree"/>
    <m/>
    <m/>
    <s v="Agree"/>
    <m/>
    <m/>
    <s v="Agree"/>
    <m/>
    <m/>
    <s v="Undecided"/>
    <m/>
    <m/>
    <s v="Agree"/>
    <m/>
    <m/>
    <s v="25-34 years old"/>
    <m/>
    <m/>
    <s v="Master’s degree"/>
    <m/>
    <m/>
    <s v="EPES (Electrical Power &amp; Energy Systems)"/>
    <m/>
    <m/>
    <m/>
    <m/>
    <m/>
    <s v="Other"/>
    <m/>
    <m/>
    <m/>
    <m/>
    <m/>
    <n v="229"/>
  </r>
  <r>
    <n v="233"/>
    <d v="2020-04-23T17:07:33"/>
    <d v="2020-04-23T17:14:50"/>
    <s v="anonymous"/>
    <m/>
    <m/>
    <m/>
    <m/>
    <s v="Yes"/>
    <m/>
    <m/>
    <s v="Yes"/>
    <m/>
    <m/>
    <s v="avoid using unsecure wireless connections, specific ways for remote accessability to work files"/>
    <m/>
    <m/>
    <s v="Laptop;"/>
    <m/>
    <m/>
    <s v="No"/>
    <m/>
    <m/>
    <s v="Personal assets"/>
    <m/>
    <m/>
    <m/>
    <m/>
    <m/>
    <s v="Password protection;Two-factor authentication;Automatic screen lock;"/>
    <m/>
    <m/>
    <s v="Using 3rd party cloud solutions (e.g. G Cloud, Microsoft 365)"/>
    <m/>
    <m/>
    <m/>
    <m/>
    <m/>
    <s v="No"/>
    <m/>
    <m/>
    <m/>
    <m/>
    <m/>
    <s v="Yes"/>
    <m/>
    <m/>
    <x v="4"/>
    <m/>
    <m/>
    <s v="None;"/>
    <m/>
    <m/>
    <s v="None"/>
    <m/>
    <m/>
    <m/>
    <m/>
    <s v="Agree"/>
    <m/>
    <m/>
    <s v="Agree"/>
    <m/>
    <m/>
    <s v="Agree"/>
    <m/>
    <m/>
    <s v="Agree"/>
    <m/>
    <m/>
    <s v="Agree"/>
    <m/>
    <m/>
    <s v="Undecided"/>
    <m/>
    <m/>
    <s v="Agree"/>
    <m/>
    <m/>
    <s v="25-34 years old"/>
    <m/>
    <m/>
    <s v="Master’s degree"/>
    <m/>
    <m/>
    <s v="EPES (Electrical Power &amp; Energy Systems)"/>
    <m/>
    <m/>
    <m/>
    <m/>
    <m/>
    <s v="Other"/>
    <m/>
    <m/>
    <m/>
    <m/>
    <m/>
    <n v="229"/>
  </r>
  <r>
    <n v="234"/>
    <d v="2020-04-23T17:22:17"/>
    <d v="2020-04-23T17:27:21"/>
    <s v="anonymous"/>
    <m/>
    <m/>
    <m/>
    <m/>
    <s v="Yes"/>
    <m/>
    <m/>
    <s v="No"/>
    <m/>
    <m/>
    <m/>
    <m/>
    <m/>
    <s v="Desktop;Laptop;"/>
    <m/>
    <m/>
    <s v="No"/>
    <m/>
    <m/>
    <s v="Personal assets"/>
    <m/>
    <m/>
    <m/>
    <m/>
    <m/>
    <s v="Password protection;Automatic screen lock;Antivirus software installed;Antispam software installed;"/>
    <m/>
    <m/>
    <s v="Using VPN "/>
    <m/>
    <m/>
    <m/>
    <m/>
    <m/>
    <s v="No"/>
    <m/>
    <m/>
    <m/>
    <m/>
    <m/>
    <s v="Yes"/>
    <m/>
    <m/>
    <x v="6"/>
    <m/>
    <m/>
    <s v="None;"/>
    <m/>
    <m/>
    <m/>
    <m/>
    <m/>
    <m/>
    <m/>
    <s v="Undecided"/>
    <m/>
    <m/>
    <s v="Undecided"/>
    <m/>
    <m/>
    <s v="Disagree"/>
    <m/>
    <m/>
    <s v="Strongly agree"/>
    <m/>
    <m/>
    <s v="Strongly agree"/>
    <m/>
    <m/>
    <s v="Strongly agree"/>
    <m/>
    <m/>
    <s v="Strongly agree"/>
    <m/>
    <m/>
    <s v="25-34 years old"/>
    <m/>
    <m/>
    <s v="Master’s degree"/>
    <m/>
    <m/>
    <s v="Education &amp; Research"/>
    <m/>
    <m/>
    <m/>
    <m/>
    <m/>
    <s v="Researcher"/>
    <m/>
    <m/>
    <m/>
    <m/>
    <m/>
    <n v="230"/>
  </r>
  <r>
    <n v="234"/>
    <d v="2020-04-23T17:22:17"/>
    <d v="2020-04-23T17:27:21"/>
    <s v="anonymous"/>
    <m/>
    <m/>
    <m/>
    <m/>
    <s v="Yes"/>
    <m/>
    <m/>
    <s v="No"/>
    <m/>
    <m/>
    <m/>
    <m/>
    <m/>
    <s v="Desktop;Laptop;"/>
    <m/>
    <m/>
    <s v="No"/>
    <m/>
    <m/>
    <s v="Personal assets"/>
    <m/>
    <m/>
    <m/>
    <m/>
    <m/>
    <s v="Password protection;Automatic screen lock;Antivirus software installed;Antispam software installed;"/>
    <m/>
    <m/>
    <s v="Using VPN "/>
    <m/>
    <m/>
    <m/>
    <m/>
    <m/>
    <s v="No"/>
    <m/>
    <m/>
    <m/>
    <m/>
    <m/>
    <s v="Yes"/>
    <m/>
    <m/>
    <x v="7"/>
    <m/>
    <m/>
    <s v="None;"/>
    <m/>
    <m/>
    <m/>
    <m/>
    <m/>
    <m/>
    <m/>
    <s v="Undecided"/>
    <m/>
    <m/>
    <s v="Undecided"/>
    <m/>
    <m/>
    <s v="Disagree"/>
    <m/>
    <m/>
    <s v="Strongly agree"/>
    <m/>
    <m/>
    <s v="Strongly agree"/>
    <m/>
    <m/>
    <s v="Strongly agree"/>
    <m/>
    <m/>
    <s v="Strongly agree"/>
    <m/>
    <m/>
    <s v="25-34 years old"/>
    <m/>
    <m/>
    <s v="Master’s degree"/>
    <m/>
    <m/>
    <s v="Education &amp; Research"/>
    <m/>
    <m/>
    <m/>
    <m/>
    <m/>
    <s v="Researcher"/>
    <m/>
    <m/>
    <m/>
    <m/>
    <m/>
    <n v="230"/>
  </r>
  <r>
    <n v="234"/>
    <d v="2020-04-23T17:22:17"/>
    <d v="2020-04-23T17:27:21"/>
    <s v="anonymous"/>
    <m/>
    <m/>
    <m/>
    <m/>
    <s v="Yes"/>
    <m/>
    <m/>
    <s v="No"/>
    <m/>
    <m/>
    <m/>
    <m/>
    <m/>
    <s v="Desktop;Laptop;"/>
    <m/>
    <m/>
    <s v="No"/>
    <m/>
    <m/>
    <s v="Personal assets"/>
    <m/>
    <m/>
    <m/>
    <m/>
    <m/>
    <s v="Password protection;Automatic screen lock;Antivirus software installed;Antispam software installed;"/>
    <m/>
    <m/>
    <s v="Using VPN "/>
    <m/>
    <m/>
    <m/>
    <m/>
    <m/>
    <s v="No"/>
    <m/>
    <m/>
    <m/>
    <m/>
    <m/>
    <s v="Yes"/>
    <m/>
    <m/>
    <x v="9"/>
    <m/>
    <m/>
    <s v="None;"/>
    <m/>
    <m/>
    <m/>
    <m/>
    <m/>
    <m/>
    <m/>
    <s v="Undecided"/>
    <m/>
    <m/>
    <s v="Undecided"/>
    <m/>
    <m/>
    <s v="Disagree"/>
    <m/>
    <m/>
    <s v="Strongly agree"/>
    <m/>
    <m/>
    <s v="Strongly agree"/>
    <m/>
    <m/>
    <s v="Strongly agree"/>
    <m/>
    <m/>
    <s v="Strongly agree"/>
    <m/>
    <m/>
    <s v="25-34 years old"/>
    <m/>
    <m/>
    <s v="Master’s degree"/>
    <m/>
    <m/>
    <s v="Education &amp; Research"/>
    <m/>
    <m/>
    <m/>
    <m/>
    <m/>
    <s v="Researcher"/>
    <m/>
    <m/>
    <m/>
    <m/>
    <m/>
    <n v="230"/>
  </r>
  <r>
    <n v="234"/>
    <d v="2020-04-23T17:22:17"/>
    <d v="2020-04-23T17:27:21"/>
    <s v="anonymous"/>
    <m/>
    <m/>
    <m/>
    <m/>
    <s v="Yes"/>
    <m/>
    <m/>
    <s v="No"/>
    <m/>
    <m/>
    <m/>
    <m/>
    <m/>
    <s v="Desktop;Laptop;"/>
    <m/>
    <m/>
    <s v="No"/>
    <m/>
    <m/>
    <s v="Personal assets"/>
    <m/>
    <m/>
    <m/>
    <m/>
    <m/>
    <s v="Password protection;Automatic screen lock;Antivirus software installed;Antispam software installed;"/>
    <m/>
    <m/>
    <s v="Using VPN "/>
    <m/>
    <m/>
    <m/>
    <m/>
    <m/>
    <s v="No"/>
    <m/>
    <m/>
    <m/>
    <m/>
    <m/>
    <s v="Yes"/>
    <m/>
    <m/>
    <x v="3"/>
    <m/>
    <m/>
    <s v="None;"/>
    <m/>
    <m/>
    <m/>
    <m/>
    <m/>
    <m/>
    <m/>
    <s v="Undecided"/>
    <m/>
    <m/>
    <s v="Undecided"/>
    <m/>
    <m/>
    <s v="Disagree"/>
    <m/>
    <m/>
    <s v="Strongly agree"/>
    <m/>
    <m/>
    <s v="Strongly agree"/>
    <m/>
    <m/>
    <s v="Strongly agree"/>
    <m/>
    <m/>
    <s v="Strongly agree"/>
    <m/>
    <m/>
    <s v="25-34 years old"/>
    <m/>
    <m/>
    <s v="Master’s degree"/>
    <m/>
    <m/>
    <s v="Education &amp; Research"/>
    <m/>
    <m/>
    <m/>
    <m/>
    <m/>
    <s v="Researcher"/>
    <m/>
    <m/>
    <m/>
    <m/>
    <m/>
    <n v="230"/>
  </r>
  <r>
    <n v="234"/>
    <d v="2020-04-23T17:22:17"/>
    <d v="2020-04-23T17:27:21"/>
    <s v="anonymous"/>
    <m/>
    <m/>
    <m/>
    <m/>
    <s v="Yes"/>
    <m/>
    <m/>
    <s v="No"/>
    <m/>
    <m/>
    <m/>
    <m/>
    <m/>
    <s v="Desktop;Laptop;"/>
    <m/>
    <m/>
    <s v="No"/>
    <m/>
    <m/>
    <s v="Personal assets"/>
    <m/>
    <m/>
    <m/>
    <m/>
    <m/>
    <s v="Password protection;Automatic screen lock;Antivirus software installed;Antispam software installed;"/>
    <m/>
    <m/>
    <s v="Using VPN "/>
    <m/>
    <m/>
    <m/>
    <m/>
    <m/>
    <s v="No"/>
    <m/>
    <m/>
    <m/>
    <m/>
    <m/>
    <s v="Yes"/>
    <m/>
    <m/>
    <x v="10"/>
    <m/>
    <m/>
    <s v="None;"/>
    <m/>
    <m/>
    <m/>
    <m/>
    <m/>
    <m/>
    <m/>
    <s v="Undecided"/>
    <m/>
    <m/>
    <s v="Undecided"/>
    <m/>
    <m/>
    <s v="Disagree"/>
    <m/>
    <m/>
    <s v="Strongly agree"/>
    <m/>
    <m/>
    <s v="Strongly agree"/>
    <m/>
    <m/>
    <s v="Strongly agree"/>
    <m/>
    <m/>
    <s v="Strongly agree"/>
    <m/>
    <m/>
    <s v="25-34 years old"/>
    <m/>
    <m/>
    <s v="Master’s degree"/>
    <m/>
    <m/>
    <s v="Education &amp; Research"/>
    <m/>
    <m/>
    <m/>
    <m/>
    <m/>
    <s v="Researcher"/>
    <m/>
    <m/>
    <m/>
    <m/>
    <m/>
    <n v="230"/>
  </r>
  <r>
    <n v="234"/>
    <d v="2020-04-23T17:22:17"/>
    <d v="2020-04-23T17:27:21"/>
    <s v="anonymous"/>
    <m/>
    <m/>
    <m/>
    <m/>
    <s v="Yes"/>
    <m/>
    <m/>
    <s v="No"/>
    <m/>
    <m/>
    <m/>
    <m/>
    <m/>
    <s v="Desktop;Laptop;"/>
    <m/>
    <m/>
    <s v="No"/>
    <m/>
    <m/>
    <s v="Personal assets"/>
    <m/>
    <m/>
    <m/>
    <m/>
    <m/>
    <s v="Password protection;Automatic screen lock;Antivirus software installed;Antispam software installed;"/>
    <m/>
    <m/>
    <s v="Using VPN "/>
    <m/>
    <m/>
    <m/>
    <m/>
    <m/>
    <s v="No"/>
    <m/>
    <m/>
    <m/>
    <m/>
    <m/>
    <s v="Yes"/>
    <m/>
    <m/>
    <x v="4"/>
    <m/>
    <m/>
    <s v="None;"/>
    <m/>
    <m/>
    <m/>
    <m/>
    <m/>
    <m/>
    <m/>
    <s v="Undecided"/>
    <m/>
    <m/>
    <s v="Undecided"/>
    <m/>
    <m/>
    <s v="Disagree"/>
    <m/>
    <m/>
    <s v="Strongly agree"/>
    <m/>
    <m/>
    <s v="Strongly agree"/>
    <m/>
    <m/>
    <s v="Strongly agree"/>
    <m/>
    <m/>
    <s v="Strongly agree"/>
    <m/>
    <m/>
    <s v="25-34 years old"/>
    <m/>
    <m/>
    <s v="Master’s degree"/>
    <m/>
    <m/>
    <s v="Education &amp; Research"/>
    <m/>
    <m/>
    <m/>
    <m/>
    <m/>
    <s v="Researcher"/>
    <m/>
    <m/>
    <m/>
    <m/>
    <m/>
    <n v="230"/>
  </r>
  <r>
    <n v="235"/>
    <d v="2020-04-24T12:28:55"/>
    <d v="2020-04-24T12:33:38"/>
    <s v="anonymous"/>
    <m/>
    <m/>
    <m/>
    <m/>
    <s v="Yes"/>
    <m/>
    <m/>
    <s v="Yes"/>
    <m/>
    <m/>
    <s v="N/A"/>
    <m/>
    <m/>
    <s v="Laptop;"/>
    <m/>
    <m/>
    <s v="No"/>
    <m/>
    <m/>
    <s v="Corporate assets"/>
    <m/>
    <m/>
    <s v="Yes, fully"/>
    <m/>
    <m/>
    <s v="Password protection;Automatic screen lock;Antivirus software installed;"/>
    <m/>
    <m/>
    <s v="Direct access"/>
    <m/>
    <m/>
    <m/>
    <m/>
    <m/>
    <s v="No"/>
    <m/>
    <m/>
    <m/>
    <m/>
    <m/>
    <s v="Yes"/>
    <m/>
    <m/>
    <x v="6"/>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n v="231"/>
  </r>
  <r>
    <n v="235"/>
    <d v="2020-04-24T12:28:55"/>
    <d v="2020-04-24T12:33:38"/>
    <s v="anonymous"/>
    <m/>
    <m/>
    <m/>
    <m/>
    <s v="Yes"/>
    <m/>
    <m/>
    <s v="Yes"/>
    <m/>
    <m/>
    <s v="N/A"/>
    <m/>
    <m/>
    <s v="Laptop;"/>
    <m/>
    <m/>
    <s v="No"/>
    <m/>
    <m/>
    <s v="Corporate assets"/>
    <m/>
    <m/>
    <s v="Yes, fully"/>
    <m/>
    <m/>
    <s v="Password protection;Automatic screen lock;Antivirus software installed;"/>
    <m/>
    <m/>
    <s v="Direct access"/>
    <m/>
    <m/>
    <m/>
    <m/>
    <m/>
    <s v="No"/>
    <m/>
    <m/>
    <m/>
    <m/>
    <m/>
    <s v="Yes"/>
    <m/>
    <m/>
    <x v="7"/>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n v="231"/>
  </r>
  <r>
    <n v="235"/>
    <d v="2020-04-24T12:28:55"/>
    <d v="2020-04-24T12:33:38"/>
    <s v="anonymous"/>
    <m/>
    <m/>
    <m/>
    <m/>
    <s v="Yes"/>
    <m/>
    <m/>
    <s v="Yes"/>
    <m/>
    <m/>
    <s v="N/A"/>
    <m/>
    <m/>
    <s v="Laptop;"/>
    <m/>
    <m/>
    <s v="No"/>
    <m/>
    <m/>
    <s v="Corporate assets"/>
    <m/>
    <m/>
    <s v="Yes, fully"/>
    <m/>
    <m/>
    <s v="Password protection;Automatic screen lock;Antivirus software installed;"/>
    <m/>
    <m/>
    <s v="Direct access"/>
    <m/>
    <m/>
    <m/>
    <m/>
    <m/>
    <s v="No"/>
    <m/>
    <m/>
    <m/>
    <m/>
    <m/>
    <s v="Yes"/>
    <m/>
    <m/>
    <x v="8"/>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n v="231"/>
  </r>
  <r>
    <n v="235"/>
    <d v="2020-04-24T12:28:55"/>
    <d v="2020-04-24T12:33:38"/>
    <s v="anonymous"/>
    <m/>
    <m/>
    <m/>
    <m/>
    <s v="Yes"/>
    <m/>
    <m/>
    <s v="Yes"/>
    <m/>
    <m/>
    <s v="N/A"/>
    <m/>
    <m/>
    <s v="Laptop;"/>
    <m/>
    <m/>
    <s v="No"/>
    <m/>
    <m/>
    <s v="Corporate assets"/>
    <m/>
    <m/>
    <s v="Yes, fully"/>
    <m/>
    <m/>
    <s v="Password protection;Automatic screen lock;Antivirus software installed;"/>
    <m/>
    <m/>
    <s v="Direct access"/>
    <m/>
    <m/>
    <m/>
    <m/>
    <m/>
    <s v="No"/>
    <m/>
    <m/>
    <m/>
    <m/>
    <m/>
    <s v="Yes"/>
    <m/>
    <m/>
    <x v="9"/>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n v="231"/>
  </r>
  <r>
    <n v="235"/>
    <d v="2020-04-24T12:28:55"/>
    <d v="2020-04-24T12:33:38"/>
    <s v="anonymous"/>
    <m/>
    <m/>
    <m/>
    <m/>
    <s v="Yes"/>
    <m/>
    <m/>
    <s v="Yes"/>
    <m/>
    <m/>
    <s v="N/A"/>
    <m/>
    <m/>
    <s v="Laptop;"/>
    <m/>
    <m/>
    <s v="No"/>
    <m/>
    <m/>
    <s v="Corporate assets"/>
    <m/>
    <m/>
    <s v="Yes, fully"/>
    <m/>
    <m/>
    <s v="Password protection;Automatic screen lock;Antivirus software installed;"/>
    <m/>
    <m/>
    <s v="Direct access"/>
    <m/>
    <m/>
    <m/>
    <m/>
    <m/>
    <s v="No"/>
    <m/>
    <m/>
    <m/>
    <m/>
    <m/>
    <s v="Yes"/>
    <m/>
    <m/>
    <x v="3"/>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n v="231"/>
  </r>
  <r>
    <n v="235"/>
    <d v="2020-04-24T12:28:55"/>
    <d v="2020-04-24T12:33:38"/>
    <s v="anonymous"/>
    <m/>
    <m/>
    <m/>
    <m/>
    <s v="Yes"/>
    <m/>
    <m/>
    <s v="Yes"/>
    <m/>
    <m/>
    <s v="N/A"/>
    <m/>
    <m/>
    <s v="Laptop;"/>
    <m/>
    <m/>
    <s v="No"/>
    <m/>
    <m/>
    <s v="Corporate assets"/>
    <m/>
    <m/>
    <s v="Yes, fully"/>
    <m/>
    <m/>
    <s v="Password protection;Automatic screen lock;Antivirus software installed;"/>
    <m/>
    <m/>
    <s v="Direct access"/>
    <m/>
    <m/>
    <m/>
    <m/>
    <m/>
    <s v="No"/>
    <m/>
    <m/>
    <m/>
    <m/>
    <m/>
    <s v="Yes"/>
    <m/>
    <m/>
    <x v="10"/>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n v="231"/>
  </r>
  <r>
    <n v="235"/>
    <d v="2020-04-24T12:28:55"/>
    <d v="2020-04-24T12:33:38"/>
    <s v="anonymous"/>
    <m/>
    <m/>
    <m/>
    <m/>
    <s v="Yes"/>
    <m/>
    <m/>
    <s v="Yes"/>
    <m/>
    <m/>
    <s v="N/A"/>
    <m/>
    <m/>
    <s v="Laptop;"/>
    <m/>
    <m/>
    <s v="No"/>
    <m/>
    <m/>
    <s v="Corporate assets"/>
    <m/>
    <m/>
    <s v="Yes, fully"/>
    <m/>
    <m/>
    <s v="Password protection;Automatic screen lock;Antivirus software installed;"/>
    <m/>
    <m/>
    <s v="Direct access"/>
    <m/>
    <m/>
    <m/>
    <m/>
    <m/>
    <s v="No"/>
    <m/>
    <m/>
    <m/>
    <m/>
    <m/>
    <s v="Yes"/>
    <m/>
    <m/>
    <x v="4"/>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n v="231"/>
  </r>
  <r>
    <n v="236"/>
    <d v="2020-04-24T14:20:16"/>
    <d v="2020-04-24T14:32:54"/>
    <s v="anonymous"/>
    <m/>
    <m/>
    <m/>
    <m/>
    <s v="Yes"/>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s v="Password protection;Two-factor authentication;Automatic screen lock;Hard disk encryption;Antivirus software installed;Antispam software installed;"/>
    <m/>
    <m/>
    <s v="Using VPN "/>
    <m/>
    <m/>
    <m/>
    <m/>
    <m/>
    <s v="No"/>
    <m/>
    <m/>
    <m/>
    <m/>
    <m/>
    <s v="No"/>
    <m/>
    <m/>
    <x v="5"/>
    <m/>
    <m/>
    <s v="None;"/>
    <m/>
    <m/>
    <m/>
    <m/>
    <m/>
    <m/>
    <m/>
    <s v="Strongly agree"/>
    <m/>
    <m/>
    <s v="Agree"/>
    <m/>
    <m/>
    <s v="Agree"/>
    <m/>
    <m/>
    <s v="Agree"/>
    <m/>
    <m/>
    <s v="Disagree"/>
    <m/>
    <m/>
    <s v="Agree"/>
    <m/>
    <m/>
    <s v="Agree"/>
    <m/>
    <m/>
    <s v="35-44 years old"/>
    <m/>
    <m/>
    <s v="Master’s degree"/>
    <m/>
    <m/>
    <s v="IT (Information Technology)"/>
    <m/>
    <m/>
    <m/>
    <m/>
    <m/>
    <s v="Security professional"/>
    <m/>
    <m/>
    <m/>
    <m/>
    <m/>
    <n v="232"/>
  </r>
  <r>
    <n v="237"/>
    <d v="2020-04-24T15:45:41"/>
    <d v="2020-04-24T15:52:50"/>
    <s v="anonymous"/>
    <m/>
    <m/>
    <m/>
    <m/>
    <s v="Yes"/>
    <m/>
    <m/>
    <s v="No"/>
    <m/>
    <m/>
    <m/>
    <m/>
    <m/>
    <s v="Desktop;Laptop;Smartphone;"/>
    <m/>
    <m/>
    <s v="No"/>
    <m/>
    <m/>
    <s v="Corporate assets"/>
    <m/>
    <m/>
    <s v="Yes, fully"/>
    <m/>
    <m/>
    <s v="Password protection;Automatic screen lock;"/>
    <m/>
    <m/>
    <s v="Using VPN "/>
    <m/>
    <m/>
    <m/>
    <m/>
    <m/>
    <s v="No"/>
    <m/>
    <m/>
    <m/>
    <m/>
    <m/>
    <s v="Yes"/>
    <m/>
    <m/>
    <x v="6"/>
    <m/>
    <m/>
    <s v="Phishing;"/>
    <m/>
    <m/>
    <m/>
    <m/>
    <m/>
    <m/>
    <m/>
    <s v="Agree"/>
    <m/>
    <m/>
    <s v="Agree"/>
    <m/>
    <m/>
    <s v="Undecided"/>
    <m/>
    <m/>
    <s v="Strongly agree"/>
    <m/>
    <m/>
    <s v="Agree"/>
    <m/>
    <m/>
    <s v="Strongly agree"/>
    <m/>
    <m/>
    <s v="Strongly agree"/>
    <m/>
    <m/>
    <s v="35-44 years old"/>
    <m/>
    <m/>
    <s v="Master’s degree"/>
    <m/>
    <m/>
    <s v="EPES (Electrical Power &amp; Energy Systems)"/>
    <m/>
    <m/>
    <m/>
    <m/>
    <m/>
    <s v="Other"/>
    <m/>
    <m/>
    <m/>
    <m/>
    <m/>
    <n v="233"/>
  </r>
  <r>
    <n v="237"/>
    <d v="2020-04-24T15:45:41"/>
    <d v="2020-04-24T15:52:50"/>
    <s v="anonymous"/>
    <m/>
    <m/>
    <m/>
    <m/>
    <s v="Yes"/>
    <m/>
    <m/>
    <s v="No"/>
    <m/>
    <m/>
    <m/>
    <m/>
    <m/>
    <s v="Desktop;Laptop;Smartphone;"/>
    <m/>
    <m/>
    <s v="No"/>
    <m/>
    <m/>
    <s v="Corporate assets"/>
    <m/>
    <m/>
    <s v="Yes, fully"/>
    <m/>
    <m/>
    <s v="Password protection;Automatic screen lock;"/>
    <m/>
    <m/>
    <s v="Using VPN "/>
    <m/>
    <m/>
    <m/>
    <m/>
    <m/>
    <s v="No"/>
    <m/>
    <m/>
    <m/>
    <m/>
    <m/>
    <s v="Yes"/>
    <m/>
    <m/>
    <x v="3"/>
    <m/>
    <m/>
    <s v="Phishing;"/>
    <m/>
    <m/>
    <m/>
    <m/>
    <m/>
    <m/>
    <m/>
    <s v="Agree"/>
    <m/>
    <m/>
    <s v="Agree"/>
    <m/>
    <m/>
    <s v="Undecided"/>
    <m/>
    <m/>
    <s v="Strongly agree"/>
    <m/>
    <m/>
    <s v="Agree"/>
    <m/>
    <m/>
    <s v="Strongly agree"/>
    <m/>
    <m/>
    <s v="Strongly agree"/>
    <m/>
    <m/>
    <s v="35-44 years old"/>
    <m/>
    <m/>
    <s v="Master’s degree"/>
    <m/>
    <m/>
    <s v="EPES (Electrical Power &amp; Energy Systems)"/>
    <m/>
    <m/>
    <m/>
    <m/>
    <m/>
    <s v="Other"/>
    <m/>
    <m/>
    <m/>
    <m/>
    <m/>
    <n v="233"/>
  </r>
  <r>
    <n v="237"/>
    <d v="2020-04-24T15:45:41"/>
    <d v="2020-04-24T15:52:50"/>
    <s v="anonymous"/>
    <m/>
    <m/>
    <m/>
    <m/>
    <s v="Yes"/>
    <m/>
    <m/>
    <s v="No"/>
    <m/>
    <m/>
    <m/>
    <m/>
    <m/>
    <s v="Desktop;Laptop;Smartphone;"/>
    <m/>
    <m/>
    <s v="No"/>
    <m/>
    <m/>
    <s v="Corporate assets"/>
    <m/>
    <m/>
    <s v="Yes, fully"/>
    <m/>
    <m/>
    <s v="Password protection;Automatic screen lock;"/>
    <m/>
    <m/>
    <s v="Using VPN "/>
    <m/>
    <m/>
    <m/>
    <m/>
    <m/>
    <s v="No"/>
    <m/>
    <m/>
    <m/>
    <m/>
    <m/>
    <s v="Yes"/>
    <m/>
    <m/>
    <x v="10"/>
    <m/>
    <m/>
    <s v="Phishing;"/>
    <m/>
    <m/>
    <m/>
    <m/>
    <m/>
    <m/>
    <m/>
    <s v="Agree"/>
    <m/>
    <m/>
    <s v="Agree"/>
    <m/>
    <m/>
    <s v="Undecided"/>
    <m/>
    <m/>
    <s v="Strongly agree"/>
    <m/>
    <m/>
    <s v="Agree"/>
    <m/>
    <m/>
    <s v="Strongly agree"/>
    <m/>
    <m/>
    <s v="Strongly agree"/>
    <m/>
    <m/>
    <s v="35-44 years old"/>
    <m/>
    <m/>
    <s v="Master’s degree"/>
    <m/>
    <m/>
    <s v="EPES (Electrical Power &amp; Energy Systems)"/>
    <m/>
    <m/>
    <m/>
    <m/>
    <m/>
    <s v="Other"/>
    <m/>
    <m/>
    <m/>
    <m/>
    <m/>
    <n v="233"/>
  </r>
  <r>
    <n v="237"/>
    <d v="2020-04-24T15:45:41"/>
    <d v="2020-04-24T15:52:50"/>
    <s v="anonymous"/>
    <m/>
    <m/>
    <m/>
    <m/>
    <s v="Yes"/>
    <m/>
    <m/>
    <s v="No"/>
    <m/>
    <m/>
    <m/>
    <m/>
    <m/>
    <s v="Desktop;Laptop;Smartphone;"/>
    <m/>
    <m/>
    <s v="No"/>
    <m/>
    <m/>
    <s v="Corporate assets"/>
    <m/>
    <m/>
    <s v="Yes, fully"/>
    <m/>
    <m/>
    <s v="Password protection;Automatic screen lock;"/>
    <m/>
    <m/>
    <s v="Using VPN "/>
    <m/>
    <m/>
    <m/>
    <m/>
    <m/>
    <s v="No"/>
    <m/>
    <m/>
    <m/>
    <m/>
    <m/>
    <s v="Yes"/>
    <m/>
    <m/>
    <x v="4"/>
    <m/>
    <m/>
    <s v="Phishing;"/>
    <m/>
    <m/>
    <m/>
    <m/>
    <m/>
    <m/>
    <m/>
    <s v="Agree"/>
    <m/>
    <m/>
    <s v="Agree"/>
    <m/>
    <m/>
    <s v="Undecided"/>
    <m/>
    <m/>
    <s v="Strongly agree"/>
    <m/>
    <m/>
    <s v="Agree"/>
    <m/>
    <m/>
    <s v="Strongly agree"/>
    <m/>
    <m/>
    <s v="Strongly agree"/>
    <m/>
    <m/>
    <s v="35-44 years old"/>
    <m/>
    <m/>
    <s v="Master’s degree"/>
    <m/>
    <m/>
    <s v="EPES (Electrical Power &amp; Energy Systems)"/>
    <m/>
    <m/>
    <m/>
    <m/>
    <m/>
    <s v="Other"/>
    <m/>
    <m/>
    <m/>
    <m/>
    <m/>
    <n v="233"/>
  </r>
  <r>
    <n v="238"/>
    <d v="2020-04-24T15:54:44"/>
    <d v="2020-04-24T15:57:52"/>
    <s v="anonymous"/>
    <m/>
    <m/>
    <m/>
    <m/>
    <s v="No"/>
    <m/>
    <m/>
    <s v="No"/>
    <m/>
    <m/>
    <m/>
    <m/>
    <m/>
    <s v="Laptop;"/>
    <m/>
    <m/>
    <s v="No"/>
    <m/>
    <m/>
    <s v="Personal assets"/>
    <m/>
    <m/>
    <m/>
    <m/>
    <m/>
    <s v="Password protection;"/>
    <m/>
    <m/>
    <s v="Using VPN "/>
    <m/>
    <m/>
    <m/>
    <m/>
    <m/>
    <s v="Yes"/>
    <m/>
    <m/>
    <s v="Instructions provided via email;"/>
    <m/>
    <m/>
    <s v="No"/>
    <m/>
    <m/>
    <x v="5"/>
    <m/>
    <m/>
    <s v="None;"/>
    <m/>
    <m/>
    <m/>
    <m/>
    <m/>
    <m/>
    <m/>
    <s v="Agree"/>
    <m/>
    <m/>
    <s v="Undecided"/>
    <m/>
    <m/>
    <s v="Agree"/>
    <m/>
    <m/>
    <s v="Strongly agree"/>
    <m/>
    <m/>
    <s v="Strongly agree"/>
    <m/>
    <m/>
    <s v="Agree"/>
    <m/>
    <m/>
    <s v="Agree"/>
    <m/>
    <m/>
    <s v="25-34 years old"/>
    <m/>
    <m/>
    <s v="Master’s degree"/>
    <m/>
    <m/>
    <s v="EPES (Electrical Power &amp; Energy Systems)"/>
    <m/>
    <m/>
    <m/>
    <m/>
    <m/>
    <s v="Researcher"/>
    <m/>
    <m/>
    <m/>
    <m/>
    <m/>
    <n v="234"/>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x v="6"/>
    <m/>
    <m/>
    <s v="None;"/>
    <m/>
    <m/>
    <m/>
    <m/>
    <m/>
    <m/>
    <m/>
    <s v="Agree"/>
    <m/>
    <m/>
    <s v="Undecided"/>
    <m/>
    <m/>
    <s v="Agree"/>
    <m/>
    <m/>
    <s v="Strongly agree"/>
    <m/>
    <m/>
    <s v="Strongly agree"/>
    <m/>
    <m/>
    <s v="Strongly agree"/>
    <m/>
    <m/>
    <s v="Strongly agree"/>
    <m/>
    <m/>
    <s v="35-44 years old"/>
    <m/>
    <m/>
    <s v="Master’s degree"/>
    <m/>
    <m/>
    <s v="EPES (Electrical Power &amp; Energy Systems)"/>
    <m/>
    <m/>
    <m/>
    <m/>
    <m/>
    <s v="Other"/>
    <m/>
    <m/>
    <m/>
    <m/>
    <m/>
    <n v="235"/>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x v="7"/>
    <m/>
    <m/>
    <s v="None;"/>
    <m/>
    <m/>
    <m/>
    <m/>
    <m/>
    <m/>
    <m/>
    <s v="Agree"/>
    <m/>
    <m/>
    <s v="Undecided"/>
    <m/>
    <m/>
    <s v="Agree"/>
    <m/>
    <m/>
    <s v="Strongly agree"/>
    <m/>
    <m/>
    <s v="Strongly agree"/>
    <m/>
    <m/>
    <s v="Strongly agree"/>
    <m/>
    <m/>
    <s v="Strongly agree"/>
    <m/>
    <m/>
    <s v="35-44 years old"/>
    <m/>
    <m/>
    <s v="Master’s degree"/>
    <m/>
    <m/>
    <s v="EPES (Electrical Power &amp; Energy Systems)"/>
    <m/>
    <m/>
    <m/>
    <m/>
    <m/>
    <s v="Other"/>
    <m/>
    <m/>
    <m/>
    <m/>
    <m/>
    <n v="235"/>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x v="8"/>
    <m/>
    <m/>
    <s v="None;"/>
    <m/>
    <m/>
    <m/>
    <m/>
    <m/>
    <m/>
    <m/>
    <s v="Agree"/>
    <m/>
    <m/>
    <s v="Undecided"/>
    <m/>
    <m/>
    <s v="Agree"/>
    <m/>
    <m/>
    <s v="Strongly agree"/>
    <m/>
    <m/>
    <s v="Strongly agree"/>
    <m/>
    <m/>
    <s v="Strongly agree"/>
    <m/>
    <m/>
    <s v="Strongly agree"/>
    <m/>
    <m/>
    <s v="35-44 years old"/>
    <m/>
    <m/>
    <s v="Master’s degree"/>
    <m/>
    <m/>
    <s v="EPES (Electrical Power &amp; Energy Systems)"/>
    <m/>
    <m/>
    <m/>
    <m/>
    <m/>
    <s v="Other"/>
    <m/>
    <m/>
    <m/>
    <m/>
    <m/>
    <n v="235"/>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x v="9"/>
    <m/>
    <m/>
    <s v="None;"/>
    <m/>
    <m/>
    <m/>
    <m/>
    <m/>
    <m/>
    <m/>
    <s v="Agree"/>
    <m/>
    <m/>
    <s v="Undecided"/>
    <m/>
    <m/>
    <s v="Agree"/>
    <m/>
    <m/>
    <s v="Strongly agree"/>
    <m/>
    <m/>
    <s v="Strongly agree"/>
    <m/>
    <m/>
    <s v="Strongly agree"/>
    <m/>
    <m/>
    <s v="Strongly agree"/>
    <m/>
    <m/>
    <s v="35-44 years old"/>
    <m/>
    <m/>
    <s v="Master’s degree"/>
    <m/>
    <m/>
    <s v="EPES (Electrical Power &amp; Energy Systems)"/>
    <m/>
    <m/>
    <m/>
    <m/>
    <m/>
    <s v="Other"/>
    <m/>
    <m/>
    <m/>
    <m/>
    <m/>
    <n v="235"/>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x v="3"/>
    <m/>
    <m/>
    <s v="None;"/>
    <m/>
    <m/>
    <m/>
    <m/>
    <m/>
    <m/>
    <m/>
    <s v="Agree"/>
    <m/>
    <m/>
    <s v="Undecided"/>
    <m/>
    <m/>
    <s v="Agree"/>
    <m/>
    <m/>
    <s v="Strongly agree"/>
    <m/>
    <m/>
    <s v="Strongly agree"/>
    <m/>
    <m/>
    <s v="Strongly agree"/>
    <m/>
    <m/>
    <s v="Strongly agree"/>
    <m/>
    <m/>
    <s v="35-44 years old"/>
    <m/>
    <m/>
    <s v="Master’s degree"/>
    <m/>
    <m/>
    <s v="EPES (Electrical Power &amp; Energy Systems)"/>
    <m/>
    <m/>
    <m/>
    <m/>
    <m/>
    <s v="Other"/>
    <m/>
    <m/>
    <m/>
    <m/>
    <m/>
    <n v="235"/>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x v="10"/>
    <m/>
    <m/>
    <s v="None;"/>
    <m/>
    <m/>
    <m/>
    <m/>
    <m/>
    <m/>
    <m/>
    <s v="Agree"/>
    <m/>
    <m/>
    <s v="Undecided"/>
    <m/>
    <m/>
    <s v="Agree"/>
    <m/>
    <m/>
    <s v="Strongly agree"/>
    <m/>
    <m/>
    <s v="Strongly agree"/>
    <m/>
    <m/>
    <s v="Strongly agree"/>
    <m/>
    <m/>
    <s v="Strongly agree"/>
    <m/>
    <m/>
    <s v="35-44 years old"/>
    <m/>
    <m/>
    <s v="Master’s degree"/>
    <m/>
    <m/>
    <s v="EPES (Electrical Power &amp; Energy Systems)"/>
    <m/>
    <m/>
    <m/>
    <m/>
    <m/>
    <s v="Other"/>
    <m/>
    <m/>
    <m/>
    <m/>
    <m/>
    <n v="235"/>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x v="4"/>
    <m/>
    <m/>
    <s v="None;"/>
    <m/>
    <m/>
    <m/>
    <m/>
    <m/>
    <m/>
    <m/>
    <s v="Agree"/>
    <m/>
    <m/>
    <s v="Undecided"/>
    <m/>
    <m/>
    <s v="Agree"/>
    <m/>
    <m/>
    <s v="Strongly agree"/>
    <m/>
    <m/>
    <s v="Strongly agree"/>
    <m/>
    <m/>
    <s v="Strongly agree"/>
    <m/>
    <m/>
    <s v="Strongly agree"/>
    <m/>
    <m/>
    <s v="35-44 years old"/>
    <m/>
    <m/>
    <s v="Master’s degree"/>
    <m/>
    <m/>
    <s v="EPES (Electrical Power &amp; Energy Systems)"/>
    <m/>
    <m/>
    <m/>
    <m/>
    <m/>
    <s v="Other"/>
    <m/>
    <m/>
    <m/>
    <m/>
    <m/>
    <n v="235"/>
  </r>
  <r>
    <n v="240"/>
    <d v="2020-04-25T10:40:38"/>
    <d v="2020-04-25T10:45:56"/>
    <s v="anonymous"/>
    <m/>
    <m/>
    <m/>
    <m/>
    <s v="No"/>
    <m/>
    <m/>
    <s v="No"/>
    <m/>
    <m/>
    <m/>
    <m/>
    <m/>
    <s v="Laptop;"/>
    <m/>
    <m/>
    <s v="No"/>
    <m/>
    <m/>
    <s v="Corporate assets"/>
    <m/>
    <m/>
    <s v="Yes, fully"/>
    <m/>
    <m/>
    <s v="Password protection;Antivirus software installed;Antispam software installed;"/>
    <m/>
    <m/>
    <s v="Direct access"/>
    <m/>
    <m/>
    <m/>
    <m/>
    <m/>
    <s v="No"/>
    <m/>
    <m/>
    <m/>
    <m/>
    <m/>
    <s v="Yes"/>
    <m/>
    <m/>
    <x v="6"/>
    <m/>
    <m/>
    <s v="None;"/>
    <m/>
    <m/>
    <m/>
    <m/>
    <m/>
    <m/>
    <m/>
    <s v="Agree"/>
    <m/>
    <m/>
    <s v="Agree"/>
    <m/>
    <m/>
    <s v="Undecided"/>
    <m/>
    <m/>
    <s v="Agree"/>
    <m/>
    <m/>
    <s v="Agree"/>
    <m/>
    <m/>
    <s v="Agree"/>
    <m/>
    <m/>
    <s v="Agree"/>
    <m/>
    <m/>
    <s v="35-44 years old"/>
    <m/>
    <m/>
    <s v="Master’s degree"/>
    <m/>
    <m/>
    <s v="Health"/>
    <m/>
    <m/>
    <m/>
    <m/>
    <m/>
    <s v="Manager"/>
    <m/>
    <m/>
    <m/>
    <m/>
    <m/>
    <n v="236"/>
  </r>
  <r>
    <n v="240"/>
    <d v="2020-04-25T10:40:38"/>
    <d v="2020-04-25T10:45:56"/>
    <s v="anonymous"/>
    <m/>
    <m/>
    <m/>
    <m/>
    <s v="No"/>
    <m/>
    <m/>
    <s v="No"/>
    <m/>
    <m/>
    <m/>
    <m/>
    <m/>
    <s v="Laptop;"/>
    <m/>
    <m/>
    <s v="No"/>
    <m/>
    <m/>
    <s v="Corporate assets"/>
    <m/>
    <m/>
    <s v="Yes, fully"/>
    <m/>
    <m/>
    <s v="Password protection;Antivirus software installed;Antispam software installed;"/>
    <m/>
    <m/>
    <s v="Direct access"/>
    <m/>
    <m/>
    <m/>
    <m/>
    <m/>
    <s v="No"/>
    <m/>
    <m/>
    <m/>
    <m/>
    <m/>
    <s v="Yes"/>
    <m/>
    <m/>
    <x v="3"/>
    <m/>
    <m/>
    <s v="None;"/>
    <m/>
    <m/>
    <m/>
    <m/>
    <m/>
    <m/>
    <m/>
    <s v="Agree"/>
    <m/>
    <m/>
    <s v="Agree"/>
    <m/>
    <m/>
    <s v="Undecided"/>
    <m/>
    <m/>
    <s v="Agree"/>
    <m/>
    <m/>
    <s v="Agree"/>
    <m/>
    <m/>
    <s v="Agree"/>
    <m/>
    <m/>
    <s v="Agree"/>
    <m/>
    <m/>
    <s v="35-44 years old"/>
    <m/>
    <m/>
    <s v="Master’s degree"/>
    <m/>
    <m/>
    <s v="Health"/>
    <m/>
    <m/>
    <m/>
    <m/>
    <m/>
    <s v="Manager"/>
    <m/>
    <m/>
    <m/>
    <m/>
    <m/>
    <n v="236"/>
  </r>
  <r>
    <n v="240"/>
    <d v="2020-04-25T10:40:38"/>
    <d v="2020-04-25T10:45:56"/>
    <s v="anonymous"/>
    <m/>
    <m/>
    <m/>
    <m/>
    <s v="No"/>
    <m/>
    <m/>
    <s v="No"/>
    <m/>
    <m/>
    <m/>
    <m/>
    <m/>
    <s v="Laptop;"/>
    <m/>
    <m/>
    <s v="No"/>
    <m/>
    <m/>
    <s v="Corporate assets"/>
    <m/>
    <m/>
    <s v="Yes, fully"/>
    <m/>
    <m/>
    <s v="Password protection;Antivirus software installed;Antispam software installed;"/>
    <m/>
    <m/>
    <s v="Direct access"/>
    <m/>
    <m/>
    <m/>
    <m/>
    <m/>
    <s v="No"/>
    <m/>
    <m/>
    <m/>
    <m/>
    <m/>
    <s v="Yes"/>
    <m/>
    <m/>
    <x v="4"/>
    <m/>
    <m/>
    <s v="None;"/>
    <m/>
    <m/>
    <m/>
    <m/>
    <m/>
    <m/>
    <m/>
    <s v="Agree"/>
    <m/>
    <m/>
    <s v="Agree"/>
    <m/>
    <m/>
    <s v="Undecided"/>
    <m/>
    <m/>
    <s v="Agree"/>
    <m/>
    <m/>
    <s v="Agree"/>
    <m/>
    <m/>
    <s v="Agree"/>
    <m/>
    <m/>
    <s v="Agree"/>
    <m/>
    <m/>
    <s v="35-44 years old"/>
    <m/>
    <m/>
    <s v="Master’s degree"/>
    <m/>
    <m/>
    <s v="Health"/>
    <m/>
    <m/>
    <m/>
    <m/>
    <m/>
    <s v="Manager"/>
    <m/>
    <m/>
    <m/>
    <m/>
    <m/>
    <n v="236"/>
  </r>
  <r>
    <n v="241"/>
    <d v="2020-04-25T11:27:03"/>
    <d v="2020-04-25T11:34:43"/>
    <s v="anonymous"/>
    <m/>
    <m/>
    <m/>
    <m/>
    <s v="Yes"/>
    <m/>
    <m/>
    <s v="No"/>
    <m/>
    <m/>
    <m/>
    <m/>
    <m/>
    <s v="Laptop;Smartphone;"/>
    <m/>
    <m/>
    <s v="No"/>
    <m/>
    <m/>
    <s v="Corporate assets"/>
    <m/>
    <m/>
    <s v="Yes, fully"/>
    <m/>
    <m/>
    <s v="Password protection;Antivirus software installed;Antispam software installed;"/>
    <m/>
    <m/>
    <s v="Using VPN "/>
    <m/>
    <m/>
    <m/>
    <m/>
    <m/>
    <s v="No"/>
    <m/>
    <m/>
    <m/>
    <m/>
    <m/>
    <s v="Yes"/>
    <m/>
    <m/>
    <x v="6"/>
    <m/>
    <m/>
    <s v="None;"/>
    <m/>
    <m/>
    <m/>
    <m/>
    <m/>
    <m/>
    <m/>
    <s v="Agree"/>
    <m/>
    <m/>
    <s v="Undecided"/>
    <m/>
    <m/>
    <s v="Undecided"/>
    <m/>
    <m/>
    <s v="Undecided"/>
    <m/>
    <m/>
    <s v="Undecided"/>
    <m/>
    <m/>
    <s v="Agree"/>
    <m/>
    <m/>
    <s v="Agree"/>
    <m/>
    <m/>
    <s v="25-34 years old"/>
    <m/>
    <m/>
    <s v="Bachelor’s degree"/>
    <m/>
    <m/>
    <s v="Health"/>
    <m/>
    <m/>
    <m/>
    <m/>
    <m/>
    <s v="Manager"/>
    <m/>
    <m/>
    <m/>
    <m/>
    <m/>
    <n v="237"/>
  </r>
  <r>
    <n v="241"/>
    <d v="2020-04-25T11:27:03"/>
    <d v="2020-04-25T11:34:43"/>
    <s v="anonymous"/>
    <m/>
    <m/>
    <m/>
    <m/>
    <s v="Yes"/>
    <m/>
    <m/>
    <s v="No"/>
    <m/>
    <m/>
    <m/>
    <m/>
    <m/>
    <s v="Laptop;Smartphone;"/>
    <m/>
    <m/>
    <s v="No"/>
    <m/>
    <m/>
    <s v="Corporate assets"/>
    <m/>
    <m/>
    <s v="Yes, fully"/>
    <m/>
    <m/>
    <s v="Password protection;Antivirus software installed;Antispam software installed;"/>
    <m/>
    <m/>
    <s v="Using VPN "/>
    <m/>
    <m/>
    <m/>
    <m/>
    <m/>
    <s v="No"/>
    <m/>
    <m/>
    <m/>
    <m/>
    <m/>
    <s v="Yes"/>
    <m/>
    <m/>
    <x v="9"/>
    <m/>
    <m/>
    <s v="None;"/>
    <m/>
    <m/>
    <m/>
    <m/>
    <m/>
    <m/>
    <m/>
    <s v="Agree"/>
    <m/>
    <m/>
    <s v="Undecided"/>
    <m/>
    <m/>
    <s v="Undecided"/>
    <m/>
    <m/>
    <s v="Undecided"/>
    <m/>
    <m/>
    <s v="Undecided"/>
    <m/>
    <m/>
    <s v="Agree"/>
    <m/>
    <m/>
    <s v="Agree"/>
    <m/>
    <m/>
    <s v="25-34 years old"/>
    <m/>
    <m/>
    <s v="Bachelor’s degree"/>
    <m/>
    <m/>
    <s v="Health"/>
    <m/>
    <m/>
    <m/>
    <m/>
    <m/>
    <s v="Manager"/>
    <m/>
    <m/>
    <m/>
    <m/>
    <m/>
    <n v="237"/>
  </r>
  <r>
    <n v="241"/>
    <d v="2020-04-25T11:27:03"/>
    <d v="2020-04-25T11:34:43"/>
    <s v="anonymous"/>
    <m/>
    <m/>
    <m/>
    <m/>
    <s v="Yes"/>
    <m/>
    <m/>
    <s v="No"/>
    <m/>
    <m/>
    <m/>
    <m/>
    <m/>
    <s v="Laptop;Smartphone;"/>
    <m/>
    <m/>
    <s v="No"/>
    <m/>
    <m/>
    <s v="Corporate assets"/>
    <m/>
    <m/>
    <s v="Yes, fully"/>
    <m/>
    <m/>
    <s v="Password protection;Antivirus software installed;Antispam software installed;"/>
    <m/>
    <m/>
    <s v="Using VPN "/>
    <m/>
    <m/>
    <m/>
    <m/>
    <m/>
    <s v="No"/>
    <m/>
    <m/>
    <m/>
    <m/>
    <m/>
    <s v="Yes"/>
    <m/>
    <m/>
    <x v="3"/>
    <m/>
    <m/>
    <s v="None;"/>
    <m/>
    <m/>
    <m/>
    <m/>
    <m/>
    <m/>
    <m/>
    <s v="Agree"/>
    <m/>
    <m/>
    <s v="Undecided"/>
    <m/>
    <m/>
    <s v="Undecided"/>
    <m/>
    <m/>
    <s v="Undecided"/>
    <m/>
    <m/>
    <s v="Undecided"/>
    <m/>
    <m/>
    <s v="Agree"/>
    <m/>
    <m/>
    <s v="Agree"/>
    <m/>
    <m/>
    <s v="25-34 years old"/>
    <m/>
    <m/>
    <s v="Bachelor’s degree"/>
    <m/>
    <m/>
    <s v="Health"/>
    <m/>
    <m/>
    <m/>
    <m/>
    <m/>
    <s v="Manager"/>
    <m/>
    <m/>
    <m/>
    <m/>
    <m/>
    <n v="237"/>
  </r>
  <r>
    <n v="241"/>
    <d v="2020-04-25T11:27:03"/>
    <d v="2020-04-25T11:34:43"/>
    <s v="anonymous"/>
    <m/>
    <m/>
    <m/>
    <m/>
    <s v="Yes"/>
    <m/>
    <m/>
    <s v="No"/>
    <m/>
    <m/>
    <m/>
    <m/>
    <m/>
    <s v="Laptop;Smartphone;"/>
    <m/>
    <m/>
    <s v="No"/>
    <m/>
    <m/>
    <s v="Corporate assets"/>
    <m/>
    <m/>
    <s v="Yes, fully"/>
    <m/>
    <m/>
    <s v="Password protection;Antivirus software installed;Antispam software installed;"/>
    <m/>
    <m/>
    <s v="Using VPN "/>
    <m/>
    <m/>
    <m/>
    <m/>
    <m/>
    <s v="No"/>
    <m/>
    <m/>
    <m/>
    <m/>
    <m/>
    <s v="Yes"/>
    <m/>
    <m/>
    <x v="10"/>
    <m/>
    <m/>
    <s v="None;"/>
    <m/>
    <m/>
    <m/>
    <m/>
    <m/>
    <m/>
    <m/>
    <s v="Agree"/>
    <m/>
    <m/>
    <s v="Undecided"/>
    <m/>
    <m/>
    <s v="Undecided"/>
    <m/>
    <m/>
    <s v="Undecided"/>
    <m/>
    <m/>
    <s v="Undecided"/>
    <m/>
    <m/>
    <s v="Agree"/>
    <m/>
    <m/>
    <s v="Agree"/>
    <m/>
    <m/>
    <s v="25-34 years old"/>
    <m/>
    <m/>
    <s v="Bachelor’s degree"/>
    <m/>
    <m/>
    <s v="Health"/>
    <m/>
    <m/>
    <m/>
    <m/>
    <m/>
    <s v="Manager"/>
    <m/>
    <m/>
    <m/>
    <m/>
    <m/>
    <n v="237"/>
  </r>
  <r>
    <n v="241"/>
    <d v="2020-04-25T11:27:03"/>
    <d v="2020-04-25T11:34:43"/>
    <s v="anonymous"/>
    <m/>
    <m/>
    <m/>
    <m/>
    <s v="Yes"/>
    <m/>
    <m/>
    <s v="No"/>
    <m/>
    <m/>
    <m/>
    <m/>
    <m/>
    <s v="Laptop;Smartphone;"/>
    <m/>
    <m/>
    <s v="No"/>
    <m/>
    <m/>
    <s v="Corporate assets"/>
    <m/>
    <m/>
    <s v="Yes, fully"/>
    <m/>
    <m/>
    <s v="Password protection;Antivirus software installed;Antispam software installed;"/>
    <m/>
    <m/>
    <s v="Using VPN "/>
    <m/>
    <m/>
    <m/>
    <m/>
    <m/>
    <s v="No"/>
    <m/>
    <m/>
    <m/>
    <m/>
    <m/>
    <s v="Yes"/>
    <m/>
    <m/>
    <x v="4"/>
    <m/>
    <m/>
    <s v="None;"/>
    <m/>
    <m/>
    <m/>
    <m/>
    <m/>
    <m/>
    <m/>
    <s v="Agree"/>
    <m/>
    <m/>
    <s v="Undecided"/>
    <m/>
    <m/>
    <s v="Undecided"/>
    <m/>
    <m/>
    <s v="Undecided"/>
    <m/>
    <m/>
    <s v="Undecided"/>
    <m/>
    <m/>
    <s v="Agree"/>
    <m/>
    <m/>
    <s v="Agree"/>
    <m/>
    <m/>
    <s v="25-34 years old"/>
    <m/>
    <m/>
    <s v="Bachelor’s degree"/>
    <m/>
    <m/>
    <s v="Health"/>
    <m/>
    <m/>
    <m/>
    <m/>
    <m/>
    <s v="Manager"/>
    <m/>
    <m/>
    <m/>
    <m/>
    <m/>
    <n v="237"/>
  </r>
  <r>
    <n v="242"/>
    <d v="2020-04-25T14:22:17"/>
    <d v="2020-04-25T14:27:24"/>
    <s v="anonymous"/>
    <m/>
    <m/>
    <m/>
    <m/>
    <s v="No"/>
    <m/>
    <m/>
    <s v="Yes"/>
    <m/>
    <m/>
    <s v="Proper position to work_x000a_Often breaks_x000a_Healthy advice"/>
    <m/>
    <m/>
    <s v="Laptop;"/>
    <m/>
    <m/>
    <s v="No"/>
    <m/>
    <m/>
    <s v="Corporate assets"/>
    <m/>
    <m/>
    <s v="Yes, fully"/>
    <m/>
    <m/>
    <s v="Password protection;Antivirus software installed;Antispam software installed;"/>
    <m/>
    <m/>
    <s v="Using VPN "/>
    <m/>
    <m/>
    <m/>
    <m/>
    <m/>
    <s v="No"/>
    <m/>
    <m/>
    <m/>
    <m/>
    <m/>
    <s v="No"/>
    <m/>
    <m/>
    <x v="5"/>
    <m/>
    <m/>
    <s v="None;"/>
    <m/>
    <m/>
    <m/>
    <m/>
    <m/>
    <m/>
    <m/>
    <s v="Disagree"/>
    <m/>
    <m/>
    <s v="Undecided"/>
    <m/>
    <m/>
    <s v="Disagree"/>
    <m/>
    <m/>
    <s v="Agree"/>
    <m/>
    <m/>
    <s v="Agree"/>
    <m/>
    <m/>
    <s v="Strongly agree"/>
    <m/>
    <m/>
    <s v="Strongly agree"/>
    <m/>
    <m/>
    <s v="25-34 years old"/>
    <m/>
    <m/>
    <s v="Doctorate degree"/>
    <m/>
    <m/>
    <s v="Health"/>
    <m/>
    <m/>
    <m/>
    <m/>
    <m/>
    <s v="Manager"/>
    <m/>
    <m/>
    <m/>
    <m/>
    <m/>
    <n v="238"/>
  </r>
  <r>
    <n v="243"/>
    <d v="2020-04-25T14:24:53"/>
    <d v="2020-04-25T14:27:29"/>
    <s v="anonymous"/>
    <m/>
    <m/>
    <m/>
    <m/>
    <s v="Yes"/>
    <m/>
    <m/>
    <s v="No"/>
    <m/>
    <m/>
    <m/>
    <m/>
    <m/>
    <s v="Laptop;"/>
    <m/>
    <m/>
    <s v="No"/>
    <m/>
    <m/>
    <s v="Corporate assets"/>
    <m/>
    <m/>
    <s v="Yes, fully"/>
    <m/>
    <m/>
    <s v="Password protection;Two-factor authentication;Automatic screen lock;Antivirus software installed;Antispam software installed;"/>
    <m/>
    <m/>
    <s v="Using VPN "/>
    <m/>
    <m/>
    <m/>
    <m/>
    <m/>
    <s v="No"/>
    <m/>
    <m/>
    <m/>
    <m/>
    <m/>
    <s v="No"/>
    <m/>
    <m/>
    <x v="5"/>
    <m/>
    <m/>
    <s v="None;"/>
    <m/>
    <m/>
    <m/>
    <m/>
    <m/>
    <m/>
    <m/>
    <s v="Agree"/>
    <m/>
    <m/>
    <s v="Undecided"/>
    <m/>
    <m/>
    <s v="Disagree"/>
    <m/>
    <m/>
    <s v="Agree"/>
    <m/>
    <m/>
    <s v="Strongly agree"/>
    <m/>
    <m/>
    <s v="Agree"/>
    <m/>
    <m/>
    <s v="Agree"/>
    <m/>
    <m/>
    <s v="35-44 years old"/>
    <m/>
    <m/>
    <s v="Master’s degree"/>
    <m/>
    <m/>
    <s v="Health"/>
    <m/>
    <m/>
    <m/>
    <m/>
    <m/>
    <s v="Manager"/>
    <m/>
    <m/>
    <m/>
    <m/>
    <m/>
    <n v="239"/>
  </r>
  <r>
    <n v="244"/>
    <d v="2020-04-25T16:38:09"/>
    <d v="2020-04-25T16:41:36"/>
    <s v="anonymous"/>
    <m/>
    <m/>
    <m/>
    <m/>
    <s v="Yes"/>
    <m/>
    <m/>
    <s v="Yes"/>
    <m/>
    <m/>
    <s v="Extra-attention to phishing_x000a_VPN-tunnelling"/>
    <m/>
    <m/>
    <s v="Desktop;Laptop;"/>
    <m/>
    <m/>
    <s v="No"/>
    <m/>
    <m/>
    <s v="Personal assets"/>
    <m/>
    <m/>
    <m/>
    <m/>
    <m/>
    <s v="Password protection;Antivirus software installed;"/>
    <m/>
    <m/>
    <s v="Using VPN "/>
    <m/>
    <m/>
    <m/>
    <m/>
    <m/>
    <s v="No"/>
    <m/>
    <m/>
    <m/>
    <m/>
    <m/>
    <s v="Yes"/>
    <m/>
    <m/>
    <x v="10"/>
    <m/>
    <m/>
    <s v="Phishing;"/>
    <m/>
    <m/>
    <s v="Zoom-bombing (not encountered personally, though)"/>
    <m/>
    <m/>
    <m/>
    <m/>
    <s v="Undecided"/>
    <m/>
    <m/>
    <s v="Undecided"/>
    <m/>
    <m/>
    <s v="Disagree"/>
    <m/>
    <m/>
    <s v="Strongly agree"/>
    <m/>
    <m/>
    <s v="Strongly agree"/>
    <m/>
    <m/>
    <s v="Strongly agree"/>
    <m/>
    <m/>
    <s v="Agree"/>
    <m/>
    <m/>
    <s v="45-54 years old"/>
    <m/>
    <m/>
    <s v="High school graduate, diploma or the equivalent"/>
    <m/>
    <m/>
    <s v="Education &amp; Research"/>
    <m/>
    <m/>
    <m/>
    <m/>
    <m/>
    <s v="Researcher"/>
    <m/>
    <m/>
    <m/>
    <m/>
    <m/>
    <n v="240"/>
  </r>
  <r>
    <n v="244"/>
    <d v="2020-04-25T16:38:09"/>
    <d v="2020-04-25T16:41:36"/>
    <s v="anonymous"/>
    <m/>
    <m/>
    <m/>
    <m/>
    <s v="Yes"/>
    <m/>
    <m/>
    <s v="Yes"/>
    <m/>
    <m/>
    <s v="Extra-attention to phishing_x000a_VPN-tunnelling"/>
    <m/>
    <m/>
    <s v="Desktop;Laptop;"/>
    <m/>
    <m/>
    <s v="No"/>
    <m/>
    <m/>
    <s v="Personal assets"/>
    <m/>
    <m/>
    <m/>
    <m/>
    <m/>
    <s v="Password protection;Antivirus software installed;"/>
    <m/>
    <m/>
    <s v="Using VPN "/>
    <m/>
    <m/>
    <m/>
    <m/>
    <m/>
    <s v="No"/>
    <m/>
    <m/>
    <m/>
    <m/>
    <m/>
    <s v="Yes"/>
    <m/>
    <m/>
    <x v="4"/>
    <m/>
    <m/>
    <s v="Phishing;"/>
    <m/>
    <m/>
    <s v="Zoom-bombing (not encountered personally, though)"/>
    <m/>
    <m/>
    <m/>
    <m/>
    <s v="Undecided"/>
    <m/>
    <m/>
    <s v="Undecided"/>
    <m/>
    <m/>
    <s v="Disagree"/>
    <m/>
    <m/>
    <s v="Strongly agree"/>
    <m/>
    <m/>
    <s v="Strongly agree"/>
    <m/>
    <m/>
    <s v="Strongly agree"/>
    <m/>
    <m/>
    <s v="Agree"/>
    <m/>
    <m/>
    <s v="45-54 years old"/>
    <m/>
    <m/>
    <s v="High school graduate, diploma or the equivalent"/>
    <m/>
    <m/>
    <s v="Education &amp; Research"/>
    <m/>
    <m/>
    <m/>
    <m/>
    <m/>
    <s v="Researcher"/>
    <m/>
    <m/>
    <m/>
    <m/>
    <m/>
    <n v="240"/>
  </r>
  <r>
    <n v="245"/>
    <d v="2020-04-27T08:39:36"/>
    <d v="2020-04-27T08:45:59"/>
    <s v="anonymous"/>
    <m/>
    <m/>
    <m/>
    <m/>
    <s v="Yes"/>
    <m/>
    <m/>
    <s v="No"/>
    <m/>
    <m/>
    <m/>
    <m/>
    <m/>
    <s v="Laptop;Smartphone;"/>
    <m/>
    <m/>
    <s v="No"/>
    <m/>
    <m/>
    <s v="Corporate assets"/>
    <m/>
    <m/>
    <s v="Yes, partly"/>
    <m/>
    <m/>
    <s v="Password protection;Antivirus software installed;"/>
    <m/>
    <m/>
    <s v="Using VPN "/>
    <m/>
    <m/>
    <m/>
    <m/>
    <m/>
    <s v="Yes"/>
    <m/>
    <m/>
    <s v="Instructions provided via email;"/>
    <m/>
    <m/>
    <s v="Yes"/>
    <m/>
    <m/>
    <x v="7"/>
    <m/>
    <m/>
    <s v="None;"/>
    <m/>
    <m/>
    <m/>
    <m/>
    <m/>
    <m/>
    <m/>
    <s v="Disagree"/>
    <m/>
    <m/>
    <s v="Strongly disagree"/>
    <m/>
    <m/>
    <s v="Disagree"/>
    <m/>
    <m/>
    <s v="Agree"/>
    <m/>
    <m/>
    <s v="Agree"/>
    <m/>
    <m/>
    <s v="Agree"/>
    <m/>
    <m/>
    <s v="Agree"/>
    <m/>
    <m/>
    <s v="35-44 years old"/>
    <m/>
    <m/>
    <s v="Doctorate degree"/>
    <m/>
    <m/>
    <s v="EPES (Electrical Power &amp; Energy Systems)"/>
    <m/>
    <m/>
    <m/>
    <m/>
    <m/>
    <s v="Other"/>
    <m/>
    <m/>
    <m/>
    <m/>
    <m/>
    <n v="241"/>
  </r>
  <r>
    <n v="245"/>
    <d v="2020-04-27T08:39:36"/>
    <d v="2020-04-27T08:45:59"/>
    <s v="anonymous"/>
    <m/>
    <m/>
    <m/>
    <m/>
    <s v="Yes"/>
    <m/>
    <m/>
    <s v="No"/>
    <m/>
    <m/>
    <m/>
    <m/>
    <m/>
    <s v="Laptop;Smartphone;"/>
    <m/>
    <m/>
    <s v="No"/>
    <m/>
    <m/>
    <s v="Corporate assets"/>
    <m/>
    <m/>
    <s v="Yes, partly"/>
    <m/>
    <m/>
    <s v="Password protection;Antivirus software installed;"/>
    <m/>
    <m/>
    <s v="Using VPN "/>
    <m/>
    <m/>
    <m/>
    <m/>
    <m/>
    <s v="Yes"/>
    <m/>
    <m/>
    <s v="Instructions provided via email;"/>
    <m/>
    <m/>
    <s v="Yes"/>
    <m/>
    <m/>
    <x v="3"/>
    <m/>
    <m/>
    <s v="None;"/>
    <m/>
    <m/>
    <m/>
    <m/>
    <m/>
    <m/>
    <m/>
    <s v="Disagree"/>
    <m/>
    <m/>
    <s v="Strongly disagree"/>
    <m/>
    <m/>
    <s v="Disagree"/>
    <m/>
    <m/>
    <s v="Agree"/>
    <m/>
    <m/>
    <s v="Agree"/>
    <m/>
    <m/>
    <s v="Agree"/>
    <m/>
    <m/>
    <s v="Agree"/>
    <m/>
    <m/>
    <s v="35-44 years old"/>
    <m/>
    <m/>
    <s v="Doctorate degree"/>
    <m/>
    <m/>
    <s v="EPES (Electrical Power &amp; Energy Systems)"/>
    <m/>
    <m/>
    <m/>
    <m/>
    <m/>
    <s v="Other"/>
    <m/>
    <m/>
    <m/>
    <m/>
    <m/>
    <n v="241"/>
  </r>
  <r>
    <n v="245"/>
    <d v="2020-04-27T08:39:36"/>
    <d v="2020-04-27T08:45:59"/>
    <s v="anonymous"/>
    <m/>
    <m/>
    <m/>
    <m/>
    <s v="Yes"/>
    <m/>
    <m/>
    <s v="No"/>
    <m/>
    <m/>
    <m/>
    <m/>
    <m/>
    <s v="Laptop;Smartphone;"/>
    <m/>
    <m/>
    <s v="No"/>
    <m/>
    <m/>
    <s v="Corporate assets"/>
    <m/>
    <m/>
    <s v="Yes, partly"/>
    <m/>
    <m/>
    <s v="Password protection;Antivirus software installed;"/>
    <m/>
    <m/>
    <s v="Using VPN "/>
    <m/>
    <m/>
    <m/>
    <m/>
    <m/>
    <s v="Yes"/>
    <m/>
    <m/>
    <s v="Instructions provided via email;"/>
    <m/>
    <m/>
    <s v="Yes"/>
    <m/>
    <m/>
    <x v="10"/>
    <m/>
    <m/>
    <s v="None;"/>
    <m/>
    <m/>
    <m/>
    <m/>
    <m/>
    <m/>
    <m/>
    <s v="Disagree"/>
    <m/>
    <m/>
    <s v="Strongly disagree"/>
    <m/>
    <m/>
    <s v="Disagree"/>
    <m/>
    <m/>
    <s v="Agree"/>
    <m/>
    <m/>
    <s v="Agree"/>
    <m/>
    <m/>
    <s v="Agree"/>
    <m/>
    <m/>
    <s v="Agree"/>
    <m/>
    <m/>
    <s v="35-44 years old"/>
    <m/>
    <m/>
    <s v="Doctorate degree"/>
    <m/>
    <m/>
    <s v="EPES (Electrical Power &amp; Energy Systems)"/>
    <m/>
    <m/>
    <m/>
    <m/>
    <m/>
    <s v="Other"/>
    <m/>
    <m/>
    <m/>
    <m/>
    <m/>
    <n v="241"/>
  </r>
  <r>
    <n v="245"/>
    <d v="2020-04-27T08:39:36"/>
    <d v="2020-04-27T08:45:59"/>
    <s v="anonymous"/>
    <m/>
    <m/>
    <m/>
    <m/>
    <s v="Yes"/>
    <m/>
    <m/>
    <s v="No"/>
    <m/>
    <m/>
    <m/>
    <m/>
    <m/>
    <s v="Laptop;Smartphone;"/>
    <m/>
    <m/>
    <s v="No"/>
    <m/>
    <m/>
    <s v="Corporate assets"/>
    <m/>
    <m/>
    <s v="Yes, partly"/>
    <m/>
    <m/>
    <s v="Password protection;Antivirus software installed;"/>
    <m/>
    <m/>
    <s v="Using VPN "/>
    <m/>
    <m/>
    <m/>
    <m/>
    <m/>
    <s v="Yes"/>
    <m/>
    <m/>
    <s v="Instructions provided via email;"/>
    <m/>
    <m/>
    <s v="Yes"/>
    <m/>
    <m/>
    <x v="4"/>
    <m/>
    <m/>
    <s v="None;"/>
    <m/>
    <m/>
    <m/>
    <m/>
    <m/>
    <m/>
    <m/>
    <s v="Disagree"/>
    <m/>
    <m/>
    <s v="Strongly disagree"/>
    <m/>
    <m/>
    <s v="Disagree"/>
    <m/>
    <m/>
    <s v="Agree"/>
    <m/>
    <m/>
    <s v="Agree"/>
    <m/>
    <m/>
    <s v="Agree"/>
    <m/>
    <m/>
    <s v="Agree"/>
    <m/>
    <m/>
    <s v="35-44 years old"/>
    <m/>
    <m/>
    <s v="Doctorate degree"/>
    <m/>
    <m/>
    <s v="EPES (Electrical Power &amp; Energy Systems)"/>
    <m/>
    <m/>
    <m/>
    <m/>
    <m/>
    <s v="Other"/>
    <m/>
    <m/>
    <m/>
    <m/>
    <m/>
    <n v="241"/>
  </r>
  <r>
    <n v="246"/>
    <d v="2020-04-27T12:49:06"/>
    <d v="2020-04-27T12:52:51"/>
    <s v="anonymous"/>
    <m/>
    <m/>
    <m/>
    <m/>
    <s v="Yes"/>
    <m/>
    <m/>
    <s v="Yes"/>
    <m/>
    <m/>
    <m/>
    <m/>
    <m/>
    <s v="Desktop;"/>
    <m/>
    <m/>
    <s v="No"/>
    <m/>
    <m/>
    <s v="Corporate assets"/>
    <m/>
    <m/>
    <s v="No"/>
    <m/>
    <m/>
    <s v="Password protection;Automatic screen lock;Antivirus software installed;Antispam software installed;"/>
    <m/>
    <m/>
    <s v="Using VPN "/>
    <m/>
    <m/>
    <m/>
    <m/>
    <m/>
    <s v="No"/>
    <m/>
    <m/>
    <m/>
    <m/>
    <m/>
    <s v="No"/>
    <m/>
    <m/>
    <x v="5"/>
    <m/>
    <m/>
    <s v="Phishing;"/>
    <m/>
    <m/>
    <m/>
    <m/>
    <m/>
    <m/>
    <m/>
    <s v="Agree"/>
    <m/>
    <m/>
    <s v="Agree"/>
    <m/>
    <m/>
    <s v="Agree"/>
    <m/>
    <m/>
    <s v="Strongly agree"/>
    <m/>
    <m/>
    <s v="Agree"/>
    <m/>
    <m/>
    <s v="Strongly agree"/>
    <m/>
    <m/>
    <s v="Strongly agree"/>
    <m/>
    <m/>
    <s v="45-54 years old"/>
    <m/>
    <m/>
    <s v="Master’s degree"/>
    <m/>
    <m/>
    <s v="IT (Information Technology)"/>
    <m/>
    <m/>
    <m/>
    <m/>
    <m/>
    <s v="IT professional"/>
    <m/>
    <m/>
    <m/>
    <m/>
    <m/>
    <n v="242"/>
  </r>
  <r>
    <n v="247"/>
    <d v="2020-04-27T14:42:46"/>
    <d v="2020-04-27T14:54:42"/>
    <s v="anonymous"/>
    <m/>
    <m/>
    <m/>
    <m/>
    <s v="No"/>
    <m/>
    <m/>
    <s v="No"/>
    <m/>
    <m/>
    <m/>
    <m/>
    <m/>
    <s v="Laptop;Smartphone;"/>
    <m/>
    <m/>
    <s v="Yes"/>
    <m/>
    <m/>
    <s v="Personal assets"/>
    <m/>
    <m/>
    <m/>
    <m/>
    <m/>
    <s v="Password protection;Two-factor authentication;"/>
    <m/>
    <m/>
    <s v="Using 3rd party cloud solutions (e.g. G Cloud, Microsoft 365)"/>
    <m/>
    <m/>
    <m/>
    <m/>
    <m/>
    <s v="Yes"/>
    <m/>
    <m/>
    <s v="Online training program;User manual documentation (distributed in any way);"/>
    <m/>
    <m/>
    <s v="Yes"/>
    <m/>
    <m/>
    <x v="7"/>
    <m/>
    <m/>
    <s v="Spyware/Virus infection;"/>
    <m/>
    <m/>
    <s v="_x000a_My laptop's camera has been broken two times as a result of the zoom installation. Without a solution by my company"/>
    <m/>
    <m/>
    <m/>
    <m/>
    <s v="Agree"/>
    <m/>
    <m/>
    <s v="Undecided"/>
    <m/>
    <m/>
    <s v="Strongly disagree"/>
    <m/>
    <m/>
    <s v="Agree"/>
    <m/>
    <m/>
    <s v="Strongly disagree"/>
    <m/>
    <m/>
    <s v="Strongly agree"/>
    <m/>
    <m/>
    <s v="Undecided"/>
    <m/>
    <m/>
    <s v="35-44 years old"/>
    <m/>
    <m/>
    <s v="Master’s degree"/>
    <m/>
    <m/>
    <s v="Education &amp; Research"/>
    <m/>
    <m/>
    <m/>
    <m/>
    <m/>
    <s v="Other"/>
    <m/>
    <m/>
    <m/>
    <m/>
    <m/>
    <n v="243"/>
  </r>
  <r>
    <n v="247"/>
    <d v="2020-04-27T14:42:46"/>
    <d v="2020-04-27T14:54:42"/>
    <s v="anonymous"/>
    <m/>
    <m/>
    <m/>
    <m/>
    <s v="No"/>
    <m/>
    <m/>
    <s v="No"/>
    <m/>
    <m/>
    <m/>
    <m/>
    <m/>
    <s v="Laptop;Smartphone;"/>
    <m/>
    <m/>
    <s v="Yes"/>
    <m/>
    <m/>
    <s v="Personal assets"/>
    <m/>
    <m/>
    <m/>
    <m/>
    <m/>
    <s v="Password protection;Two-factor authentication;"/>
    <m/>
    <m/>
    <s v="Using 3rd party cloud solutions (e.g. G Cloud, Microsoft 365)"/>
    <m/>
    <m/>
    <m/>
    <m/>
    <m/>
    <s v="Yes"/>
    <m/>
    <m/>
    <s v="Online training program;User manual documentation (distributed in any way);"/>
    <m/>
    <m/>
    <s v="Yes"/>
    <m/>
    <m/>
    <x v="10"/>
    <m/>
    <m/>
    <s v="Spyware/Virus infection;"/>
    <m/>
    <m/>
    <s v="_x000a_My laptop's camera has been broken two times as a result of the zoom installation. Without a solution by my company"/>
    <m/>
    <m/>
    <m/>
    <m/>
    <s v="Agree"/>
    <m/>
    <m/>
    <s v="Undecided"/>
    <m/>
    <m/>
    <s v="Strongly disagree"/>
    <m/>
    <m/>
    <s v="Agree"/>
    <m/>
    <m/>
    <s v="Strongly disagree"/>
    <m/>
    <m/>
    <s v="Strongly agree"/>
    <m/>
    <m/>
    <s v="Undecided"/>
    <m/>
    <m/>
    <s v="35-44 years old"/>
    <m/>
    <m/>
    <s v="Master’s degree"/>
    <m/>
    <m/>
    <s v="Education &amp; Research"/>
    <m/>
    <m/>
    <m/>
    <m/>
    <m/>
    <s v="Other"/>
    <m/>
    <m/>
    <m/>
    <m/>
    <m/>
    <n v="243"/>
  </r>
  <r>
    <n v="247"/>
    <d v="2020-04-27T14:42:46"/>
    <d v="2020-04-27T14:54:42"/>
    <s v="anonymous"/>
    <m/>
    <m/>
    <m/>
    <m/>
    <s v="No"/>
    <m/>
    <m/>
    <s v="No"/>
    <m/>
    <m/>
    <m/>
    <m/>
    <m/>
    <s v="Laptop;Smartphone;"/>
    <m/>
    <m/>
    <s v="Yes"/>
    <m/>
    <m/>
    <s v="Personal assets"/>
    <m/>
    <m/>
    <m/>
    <m/>
    <m/>
    <s v="Password protection;Two-factor authentication;"/>
    <m/>
    <m/>
    <s v="Using 3rd party cloud solutions (e.g. G Cloud, Microsoft 365)"/>
    <m/>
    <m/>
    <m/>
    <m/>
    <m/>
    <s v="Yes"/>
    <m/>
    <m/>
    <s v="Online training program;User manual documentation (distributed in any way);"/>
    <m/>
    <m/>
    <s v="Yes"/>
    <m/>
    <m/>
    <x v="4"/>
    <m/>
    <m/>
    <s v="Spyware/Virus infection;"/>
    <m/>
    <m/>
    <s v="_x000a_My laptop's camera has been broken two times as a result of the zoom installation. Without a solution by my company"/>
    <m/>
    <m/>
    <m/>
    <m/>
    <s v="Agree"/>
    <m/>
    <m/>
    <s v="Undecided"/>
    <m/>
    <m/>
    <s v="Strongly disagree"/>
    <m/>
    <m/>
    <s v="Agree"/>
    <m/>
    <m/>
    <s v="Strongly disagree"/>
    <m/>
    <m/>
    <s v="Strongly agree"/>
    <m/>
    <m/>
    <s v="Undecided"/>
    <m/>
    <m/>
    <s v="35-44 years old"/>
    <m/>
    <m/>
    <s v="Master’s degree"/>
    <m/>
    <m/>
    <s v="Education &amp; Research"/>
    <m/>
    <m/>
    <m/>
    <m/>
    <m/>
    <s v="Other"/>
    <m/>
    <m/>
    <m/>
    <m/>
    <m/>
    <n v="243"/>
  </r>
  <r>
    <n v="248"/>
    <d v="2020-04-27T16:42:44"/>
    <d v="2020-04-27T16:45:48"/>
    <s v="anonymous"/>
    <m/>
    <m/>
    <m/>
    <m/>
    <s v="Yes"/>
    <m/>
    <m/>
    <s v="Yes"/>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x v="6"/>
    <m/>
    <m/>
    <s v="None;"/>
    <m/>
    <m/>
    <m/>
    <m/>
    <m/>
    <m/>
    <m/>
    <s v="Agree"/>
    <m/>
    <m/>
    <s v="Agree"/>
    <m/>
    <m/>
    <s v="Agree"/>
    <m/>
    <m/>
    <s v="Agree"/>
    <m/>
    <m/>
    <s v="Agree"/>
    <m/>
    <m/>
    <s v="Agree"/>
    <m/>
    <m/>
    <s v="Agree"/>
    <m/>
    <m/>
    <s v="35-44 years old"/>
    <m/>
    <m/>
    <s v="High school graduate, diploma or the equivalent"/>
    <m/>
    <m/>
    <s v="Education &amp; Research"/>
    <m/>
    <m/>
    <m/>
    <m/>
    <m/>
    <s v="Manager"/>
    <m/>
    <m/>
    <m/>
    <m/>
    <m/>
    <n v="244"/>
  </r>
  <r>
    <n v="248"/>
    <d v="2020-04-27T16:42:44"/>
    <d v="2020-04-27T16:45:48"/>
    <s v="anonymous"/>
    <m/>
    <m/>
    <m/>
    <m/>
    <s v="Yes"/>
    <m/>
    <m/>
    <s v="Yes"/>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x v="7"/>
    <m/>
    <m/>
    <s v="None;"/>
    <m/>
    <m/>
    <m/>
    <m/>
    <m/>
    <m/>
    <m/>
    <s v="Agree"/>
    <m/>
    <m/>
    <s v="Agree"/>
    <m/>
    <m/>
    <s v="Agree"/>
    <m/>
    <m/>
    <s v="Agree"/>
    <m/>
    <m/>
    <s v="Agree"/>
    <m/>
    <m/>
    <s v="Agree"/>
    <m/>
    <m/>
    <s v="Agree"/>
    <m/>
    <m/>
    <s v="35-44 years old"/>
    <m/>
    <m/>
    <s v="High school graduate, diploma or the equivalent"/>
    <m/>
    <m/>
    <s v="Education &amp; Research"/>
    <m/>
    <m/>
    <m/>
    <m/>
    <m/>
    <s v="Manager"/>
    <m/>
    <m/>
    <m/>
    <m/>
    <m/>
    <n v="244"/>
  </r>
  <r>
    <n v="248"/>
    <d v="2020-04-27T16:42:44"/>
    <d v="2020-04-27T16:45:48"/>
    <s v="anonymous"/>
    <m/>
    <m/>
    <m/>
    <m/>
    <s v="Yes"/>
    <m/>
    <m/>
    <s v="Yes"/>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x v="8"/>
    <m/>
    <m/>
    <s v="None;"/>
    <m/>
    <m/>
    <m/>
    <m/>
    <m/>
    <m/>
    <m/>
    <s v="Agree"/>
    <m/>
    <m/>
    <s v="Agree"/>
    <m/>
    <m/>
    <s v="Agree"/>
    <m/>
    <m/>
    <s v="Agree"/>
    <m/>
    <m/>
    <s v="Agree"/>
    <m/>
    <m/>
    <s v="Agree"/>
    <m/>
    <m/>
    <s v="Agree"/>
    <m/>
    <m/>
    <s v="35-44 years old"/>
    <m/>
    <m/>
    <s v="High school graduate, diploma or the equivalent"/>
    <m/>
    <m/>
    <s v="Education &amp; Research"/>
    <m/>
    <m/>
    <m/>
    <m/>
    <m/>
    <s v="Manager"/>
    <m/>
    <m/>
    <m/>
    <m/>
    <m/>
    <n v="244"/>
  </r>
  <r>
    <n v="248"/>
    <d v="2020-04-27T16:42:44"/>
    <d v="2020-04-27T16:45:48"/>
    <s v="anonymous"/>
    <m/>
    <m/>
    <m/>
    <m/>
    <s v="Yes"/>
    <m/>
    <m/>
    <s v="Yes"/>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x v="9"/>
    <m/>
    <m/>
    <s v="None;"/>
    <m/>
    <m/>
    <m/>
    <m/>
    <m/>
    <m/>
    <m/>
    <s v="Agree"/>
    <m/>
    <m/>
    <s v="Agree"/>
    <m/>
    <m/>
    <s v="Agree"/>
    <m/>
    <m/>
    <s v="Agree"/>
    <m/>
    <m/>
    <s v="Agree"/>
    <m/>
    <m/>
    <s v="Agree"/>
    <m/>
    <m/>
    <s v="Agree"/>
    <m/>
    <m/>
    <s v="35-44 years old"/>
    <m/>
    <m/>
    <s v="High school graduate, diploma or the equivalent"/>
    <m/>
    <m/>
    <s v="Education &amp; Research"/>
    <m/>
    <m/>
    <m/>
    <m/>
    <m/>
    <s v="Manager"/>
    <m/>
    <m/>
    <m/>
    <m/>
    <m/>
    <n v="244"/>
  </r>
  <r>
    <n v="248"/>
    <d v="2020-04-27T16:42:44"/>
    <d v="2020-04-27T16:45:48"/>
    <s v="anonymous"/>
    <m/>
    <m/>
    <m/>
    <m/>
    <s v="Yes"/>
    <m/>
    <m/>
    <s v="Yes"/>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x v="3"/>
    <m/>
    <m/>
    <s v="None;"/>
    <m/>
    <m/>
    <m/>
    <m/>
    <m/>
    <m/>
    <m/>
    <s v="Agree"/>
    <m/>
    <m/>
    <s v="Agree"/>
    <m/>
    <m/>
    <s v="Agree"/>
    <m/>
    <m/>
    <s v="Agree"/>
    <m/>
    <m/>
    <s v="Agree"/>
    <m/>
    <m/>
    <s v="Agree"/>
    <m/>
    <m/>
    <s v="Agree"/>
    <m/>
    <m/>
    <s v="35-44 years old"/>
    <m/>
    <m/>
    <s v="High school graduate, diploma or the equivalent"/>
    <m/>
    <m/>
    <s v="Education &amp; Research"/>
    <m/>
    <m/>
    <m/>
    <m/>
    <m/>
    <s v="Manager"/>
    <m/>
    <m/>
    <m/>
    <m/>
    <m/>
    <n v="244"/>
  </r>
  <r>
    <n v="248"/>
    <d v="2020-04-27T16:42:44"/>
    <d v="2020-04-27T16:45:48"/>
    <s v="anonymous"/>
    <m/>
    <m/>
    <m/>
    <m/>
    <s v="Yes"/>
    <m/>
    <m/>
    <s v="Yes"/>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x v="10"/>
    <m/>
    <m/>
    <s v="None;"/>
    <m/>
    <m/>
    <m/>
    <m/>
    <m/>
    <m/>
    <m/>
    <s v="Agree"/>
    <m/>
    <m/>
    <s v="Agree"/>
    <m/>
    <m/>
    <s v="Agree"/>
    <m/>
    <m/>
    <s v="Agree"/>
    <m/>
    <m/>
    <s v="Agree"/>
    <m/>
    <m/>
    <s v="Agree"/>
    <m/>
    <m/>
    <s v="Agree"/>
    <m/>
    <m/>
    <s v="35-44 years old"/>
    <m/>
    <m/>
    <s v="High school graduate, diploma or the equivalent"/>
    <m/>
    <m/>
    <s v="Education &amp; Research"/>
    <m/>
    <m/>
    <m/>
    <m/>
    <m/>
    <s v="Manager"/>
    <m/>
    <m/>
    <m/>
    <m/>
    <m/>
    <n v="244"/>
  </r>
  <r>
    <n v="248"/>
    <d v="2020-04-27T16:42:44"/>
    <d v="2020-04-27T16:45:48"/>
    <s v="anonymous"/>
    <m/>
    <m/>
    <m/>
    <m/>
    <s v="Yes"/>
    <m/>
    <m/>
    <s v="Yes"/>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x v="4"/>
    <m/>
    <m/>
    <s v="None;"/>
    <m/>
    <m/>
    <m/>
    <m/>
    <m/>
    <m/>
    <m/>
    <s v="Agree"/>
    <m/>
    <m/>
    <s v="Agree"/>
    <m/>
    <m/>
    <s v="Agree"/>
    <m/>
    <m/>
    <s v="Agree"/>
    <m/>
    <m/>
    <s v="Agree"/>
    <m/>
    <m/>
    <s v="Agree"/>
    <m/>
    <m/>
    <s v="Agree"/>
    <m/>
    <m/>
    <s v="35-44 years old"/>
    <m/>
    <m/>
    <s v="High school graduate, diploma or the equivalent"/>
    <m/>
    <m/>
    <s v="Education &amp; Research"/>
    <m/>
    <m/>
    <m/>
    <m/>
    <m/>
    <s v="Manager"/>
    <m/>
    <m/>
    <m/>
    <m/>
    <m/>
    <n v="244"/>
  </r>
  <r>
    <n v="249"/>
    <d v="2020-04-28T17:02:43"/>
    <d v="2020-04-28T17:08:27"/>
    <s v="anonymous"/>
    <m/>
    <m/>
    <m/>
    <m/>
    <s v="Yes"/>
    <m/>
    <m/>
    <s v="No"/>
    <m/>
    <m/>
    <m/>
    <m/>
    <m/>
    <s v="Desktop;Laptop;Smartphone;"/>
    <m/>
    <m/>
    <s v="No"/>
    <m/>
    <m/>
    <s v="Corporate assets"/>
    <m/>
    <m/>
    <s v="Yes, partly"/>
    <m/>
    <m/>
    <s v="Password protection;Automatic screen lock;Hard disk encryption;"/>
    <m/>
    <m/>
    <s v="Using VPN "/>
    <m/>
    <m/>
    <m/>
    <m/>
    <m/>
    <s v="No"/>
    <m/>
    <m/>
    <m/>
    <m/>
    <m/>
    <s v="Yes"/>
    <m/>
    <m/>
    <x v="10"/>
    <m/>
    <m/>
    <s v="Phishing;"/>
    <m/>
    <m/>
    <s v="spear phising (supervisor fraud)"/>
    <m/>
    <m/>
    <m/>
    <m/>
    <s v="Undecided"/>
    <m/>
    <m/>
    <s v="Disagree"/>
    <m/>
    <m/>
    <s v="Disagree"/>
    <m/>
    <m/>
    <s v="Agree"/>
    <m/>
    <m/>
    <s v="Strongly agree"/>
    <m/>
    <m/>
    <s v="Strongly agree"/>
    <m/>
    <m/>
    <s v="Agree"/>
    <m/>
    <m/>
    <s v="25-34 years old"/>
    <m/>
    <m/>
    <s v="Master’s degree"/>
    <m/>
    <m/>
    <s v="Education &amp; Research"/>
    <m/>
    <m/>
    <m/>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n v="245"/>
  </r>
  <r>
    <n v="249"/>
    <d v="2020-04-28T17:02:43"/>
    <d v="2020-04-28T17:08:27"/>
    <s v="anonymous"/>
    <m/>
    <m/>
    <m/>
    <m/>
    <s v="Yes"/>
    <m/>
    <m/>
    <s v="No"/>
    <m/>
    <m/>
    <m/>
    <m/>
    <m/>
    <s v="Desktop;Laptop;Smartphone;"/>
    <m/>
    <m/>
    <s v="No"/>
    <m/>
    <m/>
    <s v="Corporate assets"/>
    <m/>
    <m/>
    <s v="Yes, partly"/>
    <m/>
    <m/>
    <s v="Password protection;Automatic screen lock;Hard disk encryption;"/>
    <m/>
    <m/>
    <s v="Using VPN "/>
    <m/>
    <m/>
    <m/>
    <m/>
    <m/>
    <s v="No"/>
    <m/>
    <m/>
    <m/>
    <m/>
    <m/>
    <s v="Yes"/>
    <m/>
    <m/>
    <x v="4"/>
    <m/>
    <m/>
    <s v="Phishing;"/>
    <m/>
    <m/>
    <s v="spear phising (supervisor fraud)"/>
    <m/>
    <m/>
    <m/>
    <m/>
    <s v="Undecided"/>
    <m/>
    <m/>
    <s v="Disagree"/>
    <m/>
    <m/>
    <s v="Disagree"/>
    <m/>
    <m/>
    <s v="Agree"/>
    <m/>
    <m/>
    <s v="Strongly agree"/>
    <m/>
    <m/>
    <s v="Strongly agree"/>
    <m/>
    <m/>
    <s v="Agree"/>
    <m/>
    <m/>
    <s v="25-34 years old"/>
    <m/>
    <m/>
    <s v="Master’s degree"/>
    <m/>
    <m/>
    <s v="Education &amp; Research"/>
    <m/>
    <m/>
    <m/>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n v="245"/>
  </r>
  <r>
    <n v="250"/>
    <d v="2020-04-28T17:38:26"/>
    <d v="2020-04-28T18:15:43"/>
    <s v="anonymous"/>
    <m/>
    <m/>
    <m/>
    <m/>
    <s v="Yes"/>
    <m/>
    <m/>
    <s v="Yes"/>
    <m/>
    <m/>
    <m/>
    <m/>
    <m/>
    <s v="Desktop;Laptop;Tablet;Smartphone;"/>
    <m/>
    <m/>
    <s v="No"/>
    <m/>
    <m/>
    <s v="Corporate assets"/>
    <m/>
    <m/>
    <s v="Yes, partly"/>
    <m/>
    <m/>
    <s v="Hard disk encryption;Antivirus software installed;"/>
    <m/>
    <m/>
    <s v="Using VPN "/>
    <m/>
    <m/>
    <m/>
    <m/>
    <m/>
    <s v="No"/>
    <m/>
    <m/>
    <m/>
    <m/>
    <m/>
    <s v="Yes"/>
    <m/>
    <m/>
    <x v="3"/>
    <m/>
    <m/>
    <s v="Phishing;"/>
    <m/>
    <m/>
    <m/>
    <m/>
    <m/>
    <m/>
    <m/>
    <s v="Undecided"/>
    <m/>
    <m/>
    <s v="Undecided"/>
    <m/>
    <m/>
    <s v="Agree"/>
    <m/>
    <m/>
    <s v="Agree"/>
    <m/>
    <m/>
    <s v="Agree"/>
    <m/>
    <m/>
    <s v="Agree"/>
    <m/>
    <m/>
    <s v="Agree"/>
    <m/>
    <m/>
    <s v="45-54 years old"/>
    <m/>
    <m/>
    <s v="Associate degree"/>
    <m/>
    <m/>
    <s v="IT (Information Technology)"/>
    <m/>
    <m/>
    <m/>
    <m/>
    <m/>
    <s v="IT professional"/>
    <m/>
    <m/>
    <m/>
    <m/>
    <m/>
    <n v="246"/>
  </r>
  <r>
    <n v="250"/>
    <d v="2020-04-28T17:38:26"/>
    <d v="2020-04-28T18:15:43"/>
    <s v="anonymous"/>
    <m/>
    <m/>
    <m/>
    <m/>
    <s v="Yes"/>
    <m/>
    <m/>
    <s v="Yes"/>
    <m/>
    <m/>
    <m/>
    <m/>
    <m/>
    <s v="Desktop;Laptop;Tablet;Smartphone;"/>
    <m/>
    <m/>
    <s v="No"/>
    <m/>
    <m/>
    <s v="Corporate assets"/>
    <m/>
    <m/>
    <s v="Yes, partly"/>
    <m/>
    <m/>
    <s v="Hard disk encryption;Antivirus software installed;"/>
    <m/>
    <m/>
    <s v="Using VPN "/>
    <m/>
    <m/>
    <m/>
    <m/>
    <m/>
    <s v="No"/>
    <m/>
    <m/>
    <m/>
    <m/>
    <m/>
    <s v="Yes"/>
    <m/>
    <m/>
    <x v="10"/>
    <m/>
    <m/>
    <s v="Phishing;"/>
    <m/>
    <m/>
    <m/>
    <m/>
    <m/>
    <m/>
    <m/>
    <s v="Undecided"/>
    <m/>
    <m/>
    <s v="Undecided"/>
    <m/>
    <m/>
    <s v="Agree"/>
    <m/>
    <m/>
    <s v="Agree"/>
    <m/>
    <m/>
    <s v="Agree"/>
    <m/>
    <m/>
    <s v="Agree"/>
    <m/>
    <m/>
    <s v="Agree"/>
    <m/>
    <m/>
    <s v="45-54 years old"/>
    <m/>
    <m/>
    <s v="Associate degree"/>
    <m/>
    <m/>
    <s v="IT (Information Technology)"/>
    <m/>
    <m/>
    <m/>
    <m/>
    <m/>
    <s v="IT professional"/>
    <m/>
    <m/>
    <m/>
    <m/>
    <m/>
    <n v="246"/>
  </r>
  <r>
    <n v="250"/>
    <d v="2020-04-28T17:38:26"/>
    <d v="2020-04-28T18:15:43"/>
    <s v="anonymous"/>
    <m/>
    <m/>
    <m/>
    <m/>
    <s v="Yes"/>
    <m/>
    <m/>
    <s v="Yes"/>
    <m/>
    <m/>
    <m/>
    <m/>
    <m/>
    <s v="Desktop;Laptop;Tablet;Smartphone;"/>
    <m/>
    <m/>
    <s v="No"/>
    <m/>
    <m/>
    <s v="Corporate assets"/>
    <m/>
    <m/>
    <s v="Yes, partly"/>
    <m/>
    <m/>
    <s v="Hard disk encryption;Antivirus software installed;"/>
    <m/>
    <m/>
    <s v="Using VPN "/>
    <m/>
    <m/>
    <m/>
    <m/>
    <m/>
    <s v="No"/>
    <m/>
    <m/>
    <m/>
    <m/>
    <m/>
    <s v="Yes"/>
    <m/>
    <m/>
    <x v="4"/>
    <m/>
    <m/>
    <s v="Phishing;"/>
    <m/>
    <m/>
    <m/>
    <m/>
    <m/>
    <m/>
    <m/>
    <s v="Undecided"/>
    <m/>
    <m/>
    <s v="Undecided"/>
    <m/>
    <m/>
    <s v="Agree"/>
    <m/>
    <m/>
    <s v="Agree"/>
    <m/>
    <m/>
    <s v="Agree"/>
    <m/>
    <m/>
    <s v="Agree"/>
    <m/>
    <m/>
    <s v="Agree"/>
    <m/>
    <m/>
    <s v="45-54 years old"/>
    <m/>
    <m/>
    <s v="Associate degree"/>
    <m/>
    <m/>
    <s v="IT (Information Technology)"/>
    <m/>
    <m/>
    <m/>
    <m/>
    <m/>
    <s v="IT professional"/>
    <m/>
    <m/>
    <m/>
    <m/>
    <m/>
    <n v="246"/>
  </r>
  <r>
    <n v="251"/>
    <d v="2020-04-29T20:51:48"/>
    <d v="2020-04-29T20:58:13"/>
    <s v="anonymous"/>
    <m/>
    <m/>
    <m/>
    <m/>
    <s v="No"/>
    <m/>
    <m/>
    <s v="Yes"/>
    <m/>
    <m/>
    <s v="Use the VPN for business only purposes, avoid unnecessary activities to reduce burden of VPN server/gateway, avoid third  party remote connection tools"/>
    <m/>
    <m/>
    <s v="Laptop;"/>
    <m/>
    <m/>
    <s v="No"/>
    <m/>
    <m/>
    <s v="Corporate assets"/>
    <m/>
    <m/>
    <s v="Yes, partly"/>
    <m/>
    <m/>
    <s v="Password protection;Two-factor authentication;Automatic screen lock;Hard disk encryption;Antivirus software installed;Antispam software installed;"/>
    <m/>
    <m/>
    <s v="Using VPN "/>
    <m/>
    <m/>
    <m/>
    <m/>
    <m/>
    <s v="No"/>
    <m/>
    <m/>
    <m/>
    <m/>
    <m/>
    <s v="No"/>
    <m/>
    <m/>
    <x v="5"/>
    <m/>
    <m/>
    <s v="None;"/>
    <m/>
    <m/>
    <m/>
    <m/>
    <m/>
    <m/>
    <m/>
    <s v="Undecided"/>
    <m/>
    <m/>
    <s v="Agree"/>
    <m/>
    <m/>
    <s v="Agree"/>
    <m/>
    <m/>
    <s v="Agree"/>
    <m/>
    <m/>
    <s v="Agree"/>
    <m/>
    <m/>
    <s v="Undecided"/>
    <m/>
    <m/>
    <s v="Agree"/>
    <m/>
    <m/>
    <s v="35-44 years old"/>
    <m/>
    <m/>
    <s v="Master’s degree"/>
    <m/>
    <m/>
    <s v="IT (Information Technology)"/>
    <m/>
    <m/>
    <m/>
    <m/>
    <m/>
    <s v="IT professional"/>
    <m/>
    <m/>
    <m/>
    <m/>
    <m/>
    <n v="247"/>
  </r>
  <r>
    <n v="252"/>
    <d v="2020-04-30T11:39:39"/>
    <d v="2020-04-30T11:44:17"/>
    <s v="anonymous"/>
    <m/>
    <m/>
    <m/>
    <m/>
    <s v="Yes"/>
    <m/>
    <m/>
    <s v="No"/>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6"/>
    <m/>
    <m/>
    <s v="None;"/>
    <m/>
    <m/>
    <m/>
    <m/>
    <m/>
    <m/>
    <m/>
    <s v="Undecided"/>
    <m/>
    <m/>
    <s v="Agree"/>
    <m/>
    <m/>
    <s v="Agree"/>
    <m/>
    <m/>
    <s v="Agree"/>
    <m/>
    <m/>
    <s v="Agree"/>
    <m/>
    <m/>
    <s v="Strongly agree"/>
    <m/>
    <m/>
    <s v="Strongly agree"/>
    <m/>
    <m/>
    <s v="35-44 years old"/>
    <m/>
    <m/>
    <s v="Bachelor’s degree"/>
    <m/>
    <m/>
    <s v="Education &amp; Research"/>
    <m/>
    <m/>
    <m/>
    <m/>
    <m/>
    <s v="IT professional"/>
    <m/>
    <m/>
    <m/>
    <m/>
    <m/>
    <n v="248"/>
  </r>
  <r>
    <n v="252"/>
    <d v="2020-04-30T11:39:39"/>
    <d v="2020-04-30T11:44:17"/>
    <s v="anonymous"/>
    <m/>
    <m/>
    <m/>
    <m/>
    <s v="Yes"/>
    <m/>
    <m/>
    <s v="No"/>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7"/>
    <m/>
    <m/>
    <s v="None;"/>
    <m/>
    <m/>
    <m/>
    <m/>
    <m/>
    <m/>
    <m/>
    <s v="Undecided"/>
    <m/>
    <m/>
    <s v="Agree"/>
    <m/>
    <m/>
    <s v="Agree"/>
    <m/>
    <m/>
    <s v="Agree"/>
    <m/>
    <m/>
    <s v="Agree"/>
    <m/>
    <m/>
    <s v="Strongly agree"/>
    <m/>
    <m/>
    <s v="Strongly agree"/>
    <m/>
    <m/>
    <s v="35-44 years old"/>
    <m/>
    <m/>
    <s v="Bachelor’s degree"/>
    <m/>
    <m/>
    <s v="Education &amp; Research"/>
    <m/>
    <m/>
    <m/>
    <m/>
    <m/>
    <s v="IT professional"/>
    <m/>
    <m/>
    <m/>
    <m/>
    <m/>
    <n v="248"/>
  </r>
  <r>
    <n v="252"/>
    <d v="2020-04-30T11:39:39"/>
    <d v="2020-04-30T11:44:17"/>
    <s v="anonymous"/>
    <m/>
    <m/>
    <m/>
    <m/>
    <s v="Yes"/>
    <m/>
    <m/>
    <s v="No"/>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8"/>
    <m/>
    <m/>
    <s v="None;"/>
    <m/>
    <m/>
    <m/>
    <m/>
    <m/>
    <m/>
    <m/>
    <s v="Undecided"/>
    <m/>
    <m/>
    <s v="Agree"/>
    <m/>
    <m/>
    <s v="Agree"/>
    <m/>
    <m/>
    <s v="Agree"/>
    <m/>
    <m/>
    <s v="Agree"/>
    <m/>
    <m/>
    <s v="Strongly agree"/>
    <m/>
    <m/>
    <s v="Strongly agree"/>
    <m/>
    <m/>
    <s v="35-44 years old"/>
    <m/>
    <m/>
    <s v="Bachelor’s degree"/>
    <m/>
    <m/>
    <s v="Education &amp; Research"/>
    <m/>
    <m/>
    <m/>
    <m/>
    <m/>
    <s v="IT professional"/>
    <m/>
    <m/>
    <m/>
    <m/>
    <m/>
    <n v="248"/>
  </r>
  <r>
    <n v="252"/>
    <d v="2020-04-30T11:39:39"/>
    <d v="2020-04-30T11:44:17"/>
    <s v="anonymous"/>
    <m/>
    <m/>
    <m/>
    <m/>
    <s v="Yes"/>
    <m/>
    <m/>
    <s v="No"/>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9"/>
    <m/>
    <m/>
    <s v="None;"/>
    <m/>
    <m/>
    <m/>
    <m/>
    <m/>
    <m/>
    <m/>
    <s v="Undecided"/>
    <m/>
    <m/>
    <s v="Agree"/>
    <m/>
    <m/>
    <s v="Agree"/>
    <m/>
    <m/>
    <s v="Agree"/>
    <m/>
    <m/>
    <s v="Agree"/>
    <m/>
    <m/>
    <s v="Strongly agree"/>
    <m/>
    <m/>
    <s v="Strongly agree"/>
    <m/>
    <m/>
    <s v="35-44 years old"/>
    <m/>
    <m/>
    <s v="Bachelor’s degree"/>
    <m/>
    <m/>
    <s v="Education &amp; Research"/>
    <m/>
    <m/>
    <m/>
    <m/>
    <m/>
    <s v="IT professional"/>
    <m/>
    <m/>
    <m/>
    <m/>
    <m/>
    <n v="248"/>
  </r>
  <r>
    <n v="252"/>
    <d v="2020-04-30T11:39:39"/>
    <d v="2020-04-30T11:44:17"/>
    <s v="anonymous"/>
    <m/>
    <m/>
    <m/>
    <m/>
    <s v="Yes"/>
    <m/>
    <m/>
    <s v="No"/>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3"/>
    <m/>
    <m/>
    <s v="None;"/>
    <m/>
    <m/>
    <m/>
    <m/>
    <m/>
    <m/>
    <m/>
    <s v="Undecided"/>
    <m/>
    <m/>
    <s v="Agree"/>
    <m/>
    <m/>
    <s v="Agree"/>
    <m/>
    <m/>
    <s v="Agree"/>
    <m/>
    <m/>
    <s v="Agree"/>
    <m/>
    <m/>
    <s v="Strongly agree"/>
    <m/>
    <m/>
    <s v="Strongly agree"/>
    <m/>
    <m/>
    <s v="35-44 years old"/>
    <m/>
    <m/>
    <s v="Bachelor’s degree"/>
    <m/>
    <m/>
    <s v="Education &amp; Research"/>
    <m/>
    <m/>
    <m/>
    <m/>
    <m/>
    <s v="IT professional"/>
    <m/>
    <m/>
    <m/>
    <m/>
    <m/>
    <n v="248"/>
  </r>
  <r>
    <n v="252"/>
    <d v="2020-04-30T11:39:39"/>
    <d v="2020-04-30T11:44:17"/>
    <s v="anonymous"/>
    <m/>
    <m/>
    <m/>
    <m/>
    <s v="Yes"/>
    <m/>
    <m/>
    <s v="No"/>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10"/>
    <m/>
    <m/>
    <s v="None;"/>
    <m/>
    <m/>
    <m/>
    <m/>
    <m/>
    <m/>
    <m/>
    <s v="Undecided"/>
    <m/>
    <m/>
    <s v="Agree"/>
    <m/>
    <m/>
    <s v="Agree"/>
    <m/>
    <m/>
    <s v="Agree"/>
    <m/>
    <m/>
    <s v="Agree"/>
    <m/>
    <m/>
    <s v="Strongly agree"/>
    <m/>
    <m/>
    <s v="Strongly agree"/>
    <m/>
    <m/>
    <s v="35-44 years old"/>
    <m/>
    <m/>
    <s v="Bachelor’s degree"/>
    <m/>
    <m/>
    <s v="Education &amp; Research"/>
    <m/>
    <m/>
    <m/>
    <m/>
    <m/>
    <s v="IT professional"/>
    <m/>
    <m/>
    <m/>
    <m/>
    <m/>
    <n v="248"/>
  </r>
  <r>
    <n v="252"/>
    <d v="2020-04-30T11:39:39"/>
    <d v="2020-04-30T11:44:17"/>
    <s v="anonymous"/>
    <m/>
    <m/>
    <m/>
    <m/>
    <s v="Yes"/>
    <m/>
    <m/>
    <s v="No"/>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x v="4"/>
    <m/>
    <m/>
    <s v="None;"/>
    <m/>
    <m/>
    <m/>
    <m/>
    <m/>
    <m/>
    <m/>
    <s v="Undecided"/>
    <m/>
    <m/>
    <s v="Agree"/>
    <m/>
    <m/>
    <s v="Agree"/>
    <m/>
    <m/>
    <s v="Agree"/>
    <m/>
    <m/>
    <s v="Agree"/>
    <m/>
    <m/>
    <s v="Strongly agree"/>
    <m/>
    <m/>
    <s v="Strongly agree"/>
    <m/>
    <m/>
    <s v="35-44 years old"/>
    <m/>
    <m/>
    <s v="Bachelor’s degree"/>
    <m/>
    <m/>
    <s v="Education &amp; Research"/>
    <m/>
    <m/>
    <m/>
    <m/>
    <m/>
    <s v="IT professional"/>
    <m/>
    <m/>
    <m/>
    <m/>
    <m/>
    <n v="248"/>
  </r>
  <r>
    <n v="253"/>
    <d v="2020-04-30T11:40:46"/>
    <d v="2020-04-30T11:52:21"/>
    <s v="anonymous"/>
    <m/>
    <m/>
    <m/>
    <m/>
    <s v="Yes"/>
    <m/>
    <m/>
    <s v="Yes"/>
    <m/>
    <m/>
    <m/>
    <m/>
    <m/>
    <s v="Laptop;Smartphone;"/>
    <m/>
    <m/>
    <s v="No"/>
    <m/>
    <m/>
    <s v="Personal assets"/>
    <m/>
    <m/>
    <m/>
    <m/>
    <m/>
    <s v="Password protection;Automatic screen lock;Antivirus software installed;"/>
    <m/>
    <m/>
    <s v="Using 3rd party cloud solutions (e.g. G Cloud, Microsoft 365)"/>
    <m/>
    <m/>
    <m/>
    <m/>
    <m/>
    <s v="No"/>
    <m/>
    <m/>
    <m/>
    <m/>
    <m/>
    <s v="Yes"/>
    <m/>
    <m/>
    <x v="8"/>
    <m/>
    <m/>
    <s v="None;"/>
    <m/>
    <m/>
    <m/>
    <m/>
    <m/>
    <m/>
    <m/>
    <s v="Agree"/>
    <m/>
    <m/>
    <s v="Agree"/>
    <m/>
    <m/>
    <s v="Strongly agree"/>
    <m/>
    <m/>
    <s v="Agree"/>
    <m/>
    <m/>
    <s v="Agree"/>
    <m/>
    <m/>
    <s v="Strongly agree"/>
    <m/>
    <m/>
    <s v="Agree"/>
    <m/>
    <m/>
    <s v="18-24 years old"/>
    <m/>
    <m/>
    <s v="Bachelor’s degree"/>
    <m/>
    <m/>
    <s v="IT (Information Technology)"/>
    <m/>
    <m/>
    <m/>
    <m/>
    <m/>
    <s v="IT professional"/>
    <m/>
    <m/>
    <m/>
    <m/>
    <m/>
    <n v="249"/>
  </r>
  <r>
    <n v="253"/>
    <d v="2020-04-30T11:40:46"/>
    <d v="2020-04-30T11:52:21"/>
    <s v="anonymous"/>
    <m/>
    <m/>
    <m/>
    <m/>
    <s v="Yes"/>
    <m/>
    <m/>
    <s v="Yes"/>
    <m/>
    <m/>
    <m/>
    <m/>
    <m/>
    <s v="Laptop;Smartphone;"/>
    <m/>
    <m/>
    <s v="No"/>
    <m/>
    <m/>
    <s v="Personal assets"/>
    <m/>
    <m/>
    <m/>
    <m/>
    <m/>
    <s v="Password protection;Automatic screen lock;Antivirus software installed;"/>
    <m/>
    <m/>
    <s v="Using 3rd party cloud solutions (e.g. G Cloud, Microsoft 365)"/>
    <m/>
    <m/>
    <m/>
    <m/>
    <m/>
    <s v="No"/>
    <m/>
    <m/>
    <m/>
    <m/>
    <m/>
    <s v="Yes"/>
    <m/>
    <m/>
    <x v="3"/>
    <m/>
    <m/>
    <s v="None;"/>
    <m/>
    <m/>
    <m/>
    <m/>
    <m/>
    <m/>
    <m/>
    <s v="Agree"/>
    <m/>
    <m/>
    <s v="Agree"/>
    <m/>
    <m/>
    <s v="Strongly agree"/>
    <m/>
    <m/>
    <s v="Agree"/>
    <m/>
    <m/>
    <s v="Agree"/>
    <m/>
    <m/>
    <s v="Strongly agree"/>
    <m/>
    <m/>
    <s v="Agree"/>
    <m/>
    <m/>
    <s v="18-24 years old"/>
    <m/>
    <m/>
    <s v="Bachelor’s degree"/>
    <m/>
    <m/>
    <s v="IT (Information Technology)"/>
    <m/>
    <m/>
    <m/>
    <m/>
    <m/>
    <s v="IT professional"/>
    <m/>
    <m/>
    <m/>
    <m/>
    <m/>
    <n v="249"/>
  </r>
  <r>
    <n v="253"/>
    <d v="2020-04-30T11:40:46"/>
    <d v="2020-04-30T11:52:21"/>
    <s v="anonymous"/>
    <m/>
    <m/>
    <m/>
    <m/>
    <s v="Yes"/>
    <m/>
    <m/>
    <s v="Yes"/>
    <m/>
    <m/>
    <m/>
    <m/>
    <m/>
    <s v="Laptop;Smartphone;"/>
    <m/>
    <m/>
    <s v="No"/>
    <m/>
    <m/>
    <s v="Personal assets"/>
    <m/>
    <m/>
    <m/>
    <m/>
    <m/>
    <s v="Password protection;Automatic screen lock;Antivirus software installed;"/>
    <m/>
    <m/>
    <s v="Using 3rd party cloud solutions (e.g. G Cloud, Microsoft 365)"/>
    <m/>
    <m/>
    <m/>
    <m/>
    <m/>
    <s v="No"/>
    <m/>
    <m/>
    <m/>
    <m/>
    <m/>
    <s v="Yes"/>
    <m/>
    <m/>
    <x v="4"/>
    <m/>
    <m/>
    <s v="None;"/>
    <m/>
    <m/>
    <m/>
    <m/>
    <m/>
    <m/>
    <m/>
    <s v="Agree"/>
    <m/>
    <m/>
    <s v="Agree"/>
    <m/>
    <m/>
    <s v="Strongly agree"/>
    <m/>
    <m/>
    <s v="Agree"/>
    <m/>
    <m/>
    <s v="Agree"/>
    <m/>
    <m/>
    <s v="Strongly agree"/>
    <m/>
    <m/>
    <s v="Agree"/>
    <m/>
    <m/>
    <s v="18-24 years old"/>
    <m/>
    <m/>
    <s v="Bachelor’s degree"/>
    <m/>
    <m/>
    <s v="IT (Information Technology)"/>
    <m/>
    <m/>
    <m/>
    <m/>
    <m/>
    <s v="IT professional"/>
    <m/>
    <m/>
    <m/>
    <m/>
    <m/>
    <n v="249"/>
  </r>
  <r>
    <n v="254"/>
    <d v="2020-04-30T11:51:20"/>
    <d v="2020-04-30T11:53:37"/>
    <s v="anonymous"/>
    <m/>
    <m/>
    <m/>
    <m/>
    <s v="Yes"/>
    <m/>
    <m/>
    <s v="No"/>
    <m/>
    <m/>
    <m/>
    <m/>
    <m/>
    <s v="Laptop;"/>
    <m/>
    <m/>
    <s v="No"/>
    <m/>
    <m/>
    <s v="Corporate assets"/>
    <m/>
    <m/>
    <s v="Yes, fully"/>
    <m/>
    <m/>
    <s v="Password protection;Antivirus software installed;"/>
    <m/>
    <m/>
    <s v="Direct access"/>
    <m/>
    <m/>
    <m/>
    <m/>
    <m/>
    <s v="No"/>
    <m/>
    <m/>
    <m/>
    <m/>
    <m/>
    <s v="Yes"/>
    <m/>
    <m/>
    <x v="6"/>
    <m/>
    <m/>
    <s v="None;"/>
    <m/>
    <m/>
    <m/>
    <m/>
    <m/>
    <m/>
    <m/>
    <s v="Agree"/>
    <m/>
    <m/>
    <s v="Agree"/>
    <m/>
    <m/>
    <s v="Undecided"/>
    <m/>
    <m/>
    <s v="Strongly agree"/>
    <m/>
    <m/>
    <s v="Agree"/>
    <m/>
    <m/>
    <s v="Strongly agree"/>
    <m/>
    <m/>
    <s v="Strongly agree"/>
    <m/>
    <m/>
    <s v="35-44 years old"/>
    <m/>
    <m/>
    <s v="Doctorate degree"/>
    <m/>
    <m/>
    <s v="Education &amp; Research"/>
    <m/>
    <m/>
    <m/>
    <m/>
    <m/>
    <s v="Manager"/>
    <m/>
    <m/>
    <m/>
    <m/>
    <m/>
    <n v="250"/>
  </r>
  <r>
    <n v="254"/>
    <d v="2020-04-30T11:51:20"/>
    <d v="2020-04-30T11:53:37"/>
    <s v="anonymous"/>
    <m/>
    <m/>
    <m/>
    <m/>
    <s v="Yes"/>
    <m/>
    <m/>
    <s v="No"/>
    <m/>
    <m/>
    <m/>
    <m/>
    <m/>
    <s v="Laptop;"/>
    <m/>
    <m/>
    <s v="No"/>
    <m/>
    <m/>
    <s v="Corporate assets"/>
    <m/>
    <m/>
    <s v="Yes, fully"/>
    <m/>
    <m/>
    <s v="Password protection;Antivirus software installed;"/>
    <m/>
    <m/>
    <s v="Direct access"/>
    <m/>
    <m/>
    <m/>
    <m/>
    <m/>
    <s v="No"/>
    <m/>
    <m/>
    <m/>
    <m/>
    <m/>
    <s v="Yes"/>
    <m/>
    <m/>
    <x v="7"/>
    <m/>
    <m/>
    <s v="None;"/>
    <m/>
    <m/>
    <m/>
    <m/>
    <m/>
    <m/>
    <m/>
    <s v="Agree"/>
    <m/>
    <m/>
    <s v="Agree"/>
    <m/>
    <m/>
    <s v="Undecided"/>
    <m/>
    <m/>
    <s v="Strongly agree"/>
    <m/>
    <m/>
    <s v="Agree"/>
    <m/>
    <m/>
    <s v="Strongly agree"/>
    <m/>
    <m/>
    <s v="Strongly agree"/>
    <m/>
    <m/>
    <s v="35-44 years old"/>
    <m/>
    <m/>
    <s v="Doctorate degree"/>
    <m/>
    <m/>
    <s v="Education &amp; Research"/>
    <m/>
    <m/>
    <m/>
    <m/>
    <m/>
    <s v="Manager"/>
    <m/>
    <m/>
    <m/>
    <m/>
    <m/>
    <n v="250"/>
  </r>
  <r>
    <n v="254"/>
    <d v="2020-04-30T11:51:20"/>
    <d v="2020-04-30T11:53:37"/>
    <s v="anonymous"/>
    <m/>
    <m/>
    <m/>
    <m/>
    <s v="Yes"/>
    <m/>
    <m/>
    <s v="No"/>
    <m/>
    <m/>
    <m/>
    <m/>
    <m/>
    <s v="Laptop;"/>
    <m/>
    <m/>
    <s v="No"/>
    <m/>
    <m/>
    <s v="Corporate assets"/>
    <m/>
    <m/>
    <s v="Yes, fully"/>
    <m/>
    <m/>
    <s v="Password protection;Antivirus software installed;"/>
    <m/>
    <m/>
    <s v="Direct access"/>
    <m/>
    <m/>
    <m/>
    <m/>
    <m/>
    <s v="No"/>
    <m/>
    <m/>
    <m/>
    <m/>
    <m/>
    <s v="Yes"/>
    <m/>
    <m/>
    <x v="3"/>
    <m/>
    <m/>
    <s v="None;"/>
    <m/>
    <m/>
    <m/>
    <m/>
    <m/>
    <m/>
    <m/>
    <s v="Agree"/>
    <m/>
    <m/>
    <s v="Agree"/>
    <m/>
    <m/>
    <s v="Undecided"/>
    <m/>
    <m/>
    <s v="Strongly agree"/>
    <m/>
    <m/>
    <s v="Agree"/>
    <m/>
    <m/>
    <s v="Strongly agree"/>
    <m/>
    <m/>
    <s v="Strongly agree"/>
    <m/>
    <m/>
    <s v="35-44 years old"/>
    <m/>
    <m/>
    <s v="Doctorate degree"/>
    <m/>
    <m/>
    <s v="Education &amp; Research"/>
    <m/>
    <m/>
    <m/>
    <m/>
    <m/>
    <s v="Manager"/>
    <m/>
    <m/>
    <m/>
    <m/>
    <m/>
    <n v="250"/>
  </r>
  <r>
    <n v="254"/>
    <d v="2020-04-30T11:51:20"/>
    <d v="2020-04-30T11:53:37"/>
    <s v="anonymous"/>
    <m/>
    <m/>
    <m/>
    <m/>
    <s v="Yes"/>
    <m/>
    <m/>
    <s v="No"/>
    <m/>
    <m/>
    <m/>
    <m/>
    <m/>
    <s v="Laptop;"/>
    <m/>
    <m/>
    <s v="No"/>
    <m/>
    <m/>
    <s v="Corporate assets"/>
    <m/>
    <m/>
    <s v="Yes, fully"/>
    <m/>
    <m/>
    <s v="Password protection;Antivirus software installed;"/>
    <m/>
    <m/>
    <s v="Direct access"/>
    <m/>
    <m/>
    <m/>
    <m/>
    <m/>
    <s v="No"/>
    <m/>
    <m/>
    <m/>
    <m/>
    <m/>
    <s v="Yes"/>
    <m/>
    <m/>
    <x v="10"/>
    <m/>
    <m/>
    <s v="None;"/>
    <m/>
    <m/>
    <m/>
    <m/>
    <m/>
    <m/>
    <m/>
    <s v="Agree"/>
    <m/>
    <m/>
    <s v="Agree"/>
    <m/>
    <m/>
    <s v="Undecided"/>
    <m/>
    <m/>
    <s v="Strongly agree"/>
    <m/>
    <m/>
    <s v="Agree"/>
    <m/>
    <m/>
    <s v="Strongly agree"/>
    <m/>
    <m/>
    <s v="Strongly agree"/>
    <m/>
    <m/>
    <s v="35-44 years old"/>
    <m/>
    <m/>
    <s v="Doctorate degree"/>
    <m/>
    <m/>
    <s v="Education &amp; Research"/>
    <m/>
    <m/>
    <m/>
    <m/>
    <m/>
    <s v="Manager"/>
    <m/>
    <m/>
    <m/>
    <m/>
    <m/>
    <n v="250"/>
  </r>
  <r>
    <n v="254"/>
    <d v="2020-04-30T11:51:20"/>
    <d v="2020-04-30T11:53:37"/>
    <s v="anonymous"/>
    <m/>
    <m/>
    <m/>
    <m/>
    <s v="Yes"/>
    <m/>
    <m/>
    <s v="No"/>
    <m/>
    <m/>
    <m/>
    <m/>
    <m/>
    <s v="Laptop;"/>
    <m/>
    <m/>
    <s v="No"/>
    <m/>
    <m/>
    <s v="Corporate assets"/>
    <m/>
    <m/>
    <s v="Yes, fully"/>
    <m/>
    <m/>
    <s v="Password protection;Antivirus software installed;"/>
    <m/>
    <m/>
    <s v="Direct access"/>
    <m/>
    <m/>
    <m/>
    <m/>
    <m/>
    <s v="No"/>
    <m/>
    <m/>
    <m/>
    <m/>
    <m/>
    <s v="Yes"/>
    <m/>
    <m/>
    <x v="4"/>
    <m/>
    <m/>
    <s v="None;"/>
    <m/>
    <m/>
    <m/>
    <m/>
    <m/>
    <m/>
    <m/>
    <s v="Agree"/>
    <m/>
    <m/>
    <s v="Agree"/>
    <m/>
    <m/>
    <s v="Undecided"/>
    <m/>
    <m/>
    <s v="Strongly agree"/>
    <m/>
    <m/>
    <s v="Agree"/>
    <m/>
    <m/>
    <s v="Strongly agree"/>
    <m/>
    <m/>
    <s v="Strongly agree"/>
    <m/>
    <m/>
    <s v="35-44 years old"/>
    <m/>
    <m/>
    <s v="Doctorate degree"/>
    <m/>
    <m/>
    <s v="Education &amp; Research"/>
    <m/>
    <m/>
    <m/>
    <m/>
    <m/>
    <s v="Manager"/>
    <m/>
    <m/>
    <m/>
    <m/>
    <m/>
    <n v="250"/>
  </r>
  <r>
    <n v="255"/>
    <d v="2020-04-30T11:43:44"/>
    <d v="2020-04-30T13:18:43"/>
    <s v="anonymous"/>
    <m/>
    <m/>
    <m/>
    <m/>
    <s v="No"/>
    <m/>
    <m/>
    <s v="No"/>
    <m/>
    <m/>
    <m/>
    <m/>
    <m/>
    <s v="Desktop;"/>
    <m/>
    <m/>
    <s v="No"/>
    <m/>
    <m/>
    <s v="Personal assets"/>
    <m/>
    <m/>
    <m/>
    <m/>
    <m/>
    <s v="Password protection;"/>
    <m/>
    <m/>
    <s v="Using VPN "/>
    <m/>
    <m/>
    <m/>
    <m/>
    <m/>
    <s v="Yes"/>
    <m/>
    <m/>
    <s v="User manual documentation (distributed in any way);Instructions available to the corporate portal or website;"/>
    <m/>
    <m/>
    <s v="Yes"/>
    <m/>
    <m/>
    <x v="10"/>
    <m/>
    <m/>
    <s v="None;"/>
    <m/>
    <m/>
    <m/>
    <m/>
    <m/>
    <m/>
    <m/>
    <s v="Strongly agree"/>
    <m/>
    <m/>
    <s v="Agree"/>
    <m/>
    <m/>
    <s v="Agree"/>
    <m/>
    <m/>
    <s v="Strongly agree"/>
    <m/>
    <m/>
    <s v="Agree"/>
    <m/>
    <m/>
    <s v="Agree"/>
    <m/>
    <m/>
    <s v="Agree"/>
    <m/>
    <m/>
    <s v="35-44 years old"/>
    <m/>
    <m/>
    <s v="Some college credit, no degree"/>
    <m/>
    <m/>
    <s v="Education &amp; Research"/>
    <m/>
    <m/>
    <m/>
    <m/>
    <m/>
    <s v="Other"/>
    <m/>
    <m/>
    <m/>
    <m/>
    <m/>
    <n v="251"/>
  </r>
  <r>
    <n v="255"/>
    <d v="2020-04-30T11:43:44"/>
    <d v="2020-04-30T13:18:43"/>
    <s v="anonymous"/>
    <m/>
    <m/>
    <m/>
    <m/>
    <s v="No"/>
    <m/>
    <m/>
    <s v="No"/>
    <m/>
    <m/>
    <m/>
    <m/>
    <m/>
    <s v="Desktop;"/>
    <m/>
    <m/>
    <s v="No"/>
    <m/>
    <m/>
    <s v="Personal assets"/>
    <m/>
    <m/>
    <m/>
    <m/>
    <m/>
    <s v="Password protection;"/>
    <m/>
    <m/>
    <s v="Using VPN "/>
    <m/>
    <m/>
    <m/>
    <m/>
    <m/>
    <s v="Yes"/>
    <m/>
    <m/>
    <s v="User manual documentation (distributed in any way);Instructions available to the corporate portal or website;"/>
    <m/>
    <m/>
    <s v="Yes"/>
    <m/>
    <m/>
    <x v="4"/>
    <m/>
    <m/>
    <s v="None;"/>
    <m/>
    <m/>
    <m/>
    <m/>
    <m/>
    <m/>
    <m/>
    <s v="Strongly agree"/>
    <m/>
    <m/>
    <s v="Agree"/>
    <m/>
    <m/>
    <s v="Agree"/>
    <m/>
    <m/>
    <s v="Strongly agree"/>
    <m/>
    <m/>
    <s v="Agree"/>
    <m/>
    <m/>
    <s v="Agree"/>
    <m/>
    <m/>
    <s v="Agree"/>
    <m/>
    <m/>
    <s v="35-44 years old"/>
    <m/>
    <m/>
    <s v="Some college credit, no degree"/>
    <m/>
    <m/>
    <s v="Education &amp; Research"/>
    <m/>
    <m/>
    <m/>
    <m/>
    <m/>
    <s v="Other"/>
    <m/>
    <m/>
    <m/>
    <m/>
    <m/>
    <n v="251"/>
  </r>
  <r>
    <n v="256"/>
    <d v="2020-04-30T14:16:05"/>
    <d v="2020-04-30T14:23:16"/>
    <s v="anonymous"/>
    <m/>
    <m/>
    <m/>
    <m/>
    <s v="Yes"/>
    <m/>
    <m/>
    <s v="No"/>
    <m/>
    <m/>
    <m/>
    <m/>
    <m/>
    <s v="Laptop;Smartphone;"/>
    <m/>
    <m/>
    <s v="No"/>
    <m/>
    <m/>
    <s v="Personal assets"/>
    <m/>
    <m/>
    <m/>
    <m/>
    <m/>
    <s v="Password protection;Antivirus software installed;Antispam software installed;"/>
    <m/>
    <m/>
    <s v="Using 3rd party cloud solutions (e.g. G Cloud, Microsoft 365)"/>
    <m/>
    <m/>
    <m/>
    <m/>
    <m/>
    <s v="No"/>
    <m/>
    <m/>
    <m/>
    <m/>
    <m/>
    <s v="Yes"/>
    <m/>
    <m/>
    <x v="6"/>
    <m/>
    <m/>
    <s v="None;"/>
    <m/>
    <m/>
    <m/>
    <m/>
    <m/>
    <m/>
    <m/>
    <s v="Disagree"/>
    <m/>
    <m/>
    <s v="Disagree"/>
    <m/>
    <m/>
    <s v="Disagree"/>
    <m/>
    <m/>
    <s v="Strongly agree"/>
    <m/>
    <m/>
    <s v="Strongly agree"/>
    <m/>
    <m/>
    <s v="Strongly agree"/>
    <m/>
    <m/>
    <s v="Strongly agree"/>
    <m/>
    <m/>
    <s v="35-44 years old"/>
    <m/>
    <m/>
    <s v="Master’s degree"/>
    <m/>
    <m/>
    <s v="Education &amp; Research"/>
    <m/>
    <m/>
    <m/>
    <m/>
    <m/>
    <s v="Manager"/>
    <m/>
    <m/>
    <m/>
    <m/>
    <m/>
    <n v="252"/>
  </r>
  <r>
    <n v="256"/>
    <d v="2020-04-30T14:16:05"/>
    <d v="2020-04-30T14:23:16"/>
    <s v="anonymous"/>
    <m/>
    <m/>
    <m/>
    <m/>
    <s v="Yes"/>
    <m/>
    <m/>
    <s v="No"/>
    <m/>
    <m/>
    <m/>
    <m/>
    <m/>
    <s v="Laptop;Smartphone;"/>
    <m/>
    <m/>
    <s v="No"/>
    <m/>
    <m/>
    <s v="Personal assets"/>
    <m/>
    <m/>
    <m/>
    <m/>
    <m/>
    <s v="Password protection;Antivirus software installed;Antispam software installed;"/>
    <m/>
    <m/>
    <s v="Using 3rd party cloud solutions (e.g. G Cloud, Microsoft 365)"/>
    <m/>
    <m/>
    <m/>
    <m/>
    <m/>
    <s v="No"/>
    <m/>
    <m/>
    <m/>
    <m/>
    <m/>
    <s v="Yes"/>
    <m/>
    <m/>
    <x v="7"/>
    <m/>
    <m/>
    <s v="None;"/>
    <m/>
    <m/>
    <m/>
    <m/>
    <m/>
    <m/>
    <m/>
    <s v="Disagree"/>
    <m/>
    <m/>
    <s v="Disagree"/>
    <m/>
    <m/>
    <s v="Disagree"/>
    <m/>
    <m/>
    <s v="Strongly agree"/>
    <m/>
    <m/>
    <s v="Strongly agree"/>
    <m/>
    <m/>
    <s v="Strongly agree"/>
    <m/>
    <m/>
    <s v="Strongly agree"/>
    <m/>
    <m/>
    <s v="35-44 years old"/>
    <m/>
    <m/>
    <s v="Master’s degree"/>
    <m/>
    <m/>
    <s v="Education &amp; Research"/>
    <m/>
    <m/>
    <m/>
    <m/>
    <m/>
    <s v="Manager"/>
    <m/>
    <m/>
    <m/>
    <m/>
    <m/>
    <n v="252"/>
  </r>
  <r>
    <n v="256"/>
    <d v="2020-04-30T14:16:05"/>
    <d v="2020-04-30T14:23:16"/>
    <s v="anonymous"/>
    <m/>
    <m/>
    <m/>
    <m/>
    <s v="Yes"/>
    <m/>
    <m/>
    <s v="No"/>
    <m/>
    <m/>
    <m/>
    <m/>
    <m/>
    <s v="Laptop;Smartphone;"/>
    <m/>
    <m/>
    <s v="No"/>
    <m/>
    <m/>
    <s v="Personal assets"/>
    <m/>
    <m/>
    <m/>
    <m/>
    <m/>
    <s v="Password protection;Antivirus software installed;Antispam software installed;"/>
    <m/>
    <m/>
    <s v="Using 3rd party cloud solutions (e.g. G Cloud, Microsoft 365)"/>
    <m/>
    <m/>
    <m/>
    <m/>
    <m/>
    <s v="No"/>
    <m/>
    <m/>
    <m/>
    <m/>
    <m/>
    <s v="Yes"/>
    <m/>
    <m/>
    <x v="8"/>
    <m/>
    <m/>
    <s v="None;"/>
    <m/>
    <m/>
    <m/>
    <m/>
    <m/>
    <m/>
    <m/>
    <s v="Disagree"/>
    <m/>
    <m/>
    <s v="Disagree"/>
    <m/>
    <m/>
    <s v="Disagree"/>
    <m/>
    <m/>
    <s v="Strongly agree"/>
    <m/>
    <m/>
    <s v="Strongly agree"/>
    <m/>
    <m/>
    <s v="Strongly agree"/>
    <m/>
    <m/>
    <s v="Strongly agree"/>
    <m/>
    <m/>
    <s v="35-44 years old"/>
    <m/>
    <m/>
    <s v="Master’s degree"/>
    <m/>
    <m/>
    <s v="Education &amp; Research"/>
    <m/>
    <m/>
    <m/>
    <m/>
    <m/>
    <s v="Manager"/>
    <m/>
    <m/>
    <m/>
    <m/>
    <m/>
    <n v="252"/>
  </r>
  <r>
    <n v="256"/>
    <d v="2020-04-30T14:16:05"/>
    <d v="2020-04-30T14:23:16"/>
    <s v="anonymous"/>
    <m/>
    <m/>
    <m/>
    <m/>
    <s v="Yes"/>
    <m/>
    <m/>
    <s v="No"/>
    <m/>
    <m/>
    <m/>
    <m/>
    <m/>
    <s v="Laptop;Smartphone;"/>
    <m/>
    <m/>
    <s v="No"/>
    <m/>
    <m/>
    <s v="Personal assets"/>
    <m/>
    <m/>
    <m/>
    <m/>
    <m/>
    <s v="Password protection;Antivirus software installed;Antispam software installed;"/>
    <m/>
    <m/>
    <s v="Using 3rd party cloud solutions (e.g. G Cloud, Microsoft 365)"/>
    <m/>
    <m/>
    <m/>
    <m/>
    <m/>
    <s v="No"/>
    <m/>
    <m/>
    <m/>
    <m/>
    <m/>
    <s v="Yes"/>
    <m/>
    <m/>
    <x v="9"/>
    <m/>
    <m/>
    <s v="None;"/>
    <m/>
    <m/>
    <m/>
    <m/>
    <m/>
    <m/>
    <m/>
    <s v="Disagree"/>
    <m/>
    <m/>
    <s v="Disagree"/>
    <m/>
    <m/>
    <s v="Disagree"/>
    <m/>
    <m/>
    <s v="Strongly agree"/>
    <m/>
    <m/>
    <s v="Strongly agree"/>
    <m/>
    <m/>
    <s v="Strongly agree"/>
    <m/>
    <m/>
    <s v="Strongly agree"/>
    <m/>
    <m/>
    <s v="35-44 years old"/>
    <m/>
    <m/>
    <s v="Master’s degree"/>
    <m/>
    <m/>
    <s v="Education &amp; Research"/>
    <m/>
    <m/>
    <m/>
    <m/>
    <m/>
    <s v="Manager"/>
    <m/>
    <m/>
    <m/>
    <m/>
    <m/>
    <n v="252"/>
  </r>
  <r>
    <n v="256"/>
    <d v="2020-04-30T14:16:05"/>
    <d v="2020-04-30T14:23:16"/>
    <s v="anonymous"/>
    <m/>
    <m/>
    <m/>
    <m/>
    <s v="Yes"/>
    <m/>
    <m/>
    <s v="No"/>
    <m/>
    <m/>
    <m/>
    <m/>
    <m/>
    <s v="Laptop;Smartphone;"/>
    <m/>
    <m/>
    <s v="No"/>
    <m/>
    <m/>
    <s v="Personal assets"/>
    <m/>
    <m/>
    <m/>
    <m/>
    <m/>
    <s v="Password protection;Antivirus software installed;Antispam software installed;"/>
    <m/>
    <m/>
    <s v="Using 3rd party cloud solutions (e.g. G Cloud, Microsoft 365)"/>
    <m/>
    <m/>
    <m/>
    <m/>
    <m/>
    <s v="No"/>
    <m/>
    <m/>
    <m/>
    <m/>
    <m/>
    <s v="Yes"/>
    <m/>
    <m/>
    <x v="3"/>
    <m/>
    <m/>
    <s v="None;"/>
    <m/>
    <m/>
    <m/>
    <m/>
    <m/>
    <m/>
    <m/>
    <s v="Disagree"/>
    <m/>
    <m/>
    <s v="Disagree"/>
    <m/>
    <m/>
    <s v="Disagree"/>
    <m/>
    <m/>
    <s v="Strongly agree"/>
    <m/>
    <m/>
    <s v="Strongly agree"/>
    <m/>
    <m/>
    <s v="Strongly agree"/>
    <m/>
    <m/>
    <s v="Strongly agree"/>
    <m/>
    <m/>
    <s v="35-44 years old"/>
    <m/>
    <m/>
    <s v="Master’s degree"/>
    <m/>
    <m/>
    <s v="Education &amp; Research"/>
    <m/>
    <m/>
    <m/>
    <m/>
    <m/>
    <s v="Manager"/>
    <m/>
    <m/>
    <m/>
    <m/>
    <m/>
    <n v="252"/>
  </r>
  <r>
    <n v="256"/>
    <d v="2020-04-30T14:16:05"/>
    <d v="2020-04-30T14:23:16"/>
    <s v="anonymous"/>
    <m/>
    <m/>
    <m/>
    <m/>
    <s v="Yes"/>
    <m/>
    <m/>
    <s v="No"/>
    <m/>
    <m/>
    <m/>
    <m/>
    <m/>
    <s v="Laptop;Smartphone;"/>
    <m/>
    <m/>
    <s v="No"/>
    <m/>
    <m/>
    <s v="Personal assets"/>
    <m/>
    <m/>
    <m/>
    <m/>
    <m/>
    <s v="Password protection;Antivirus software installed;Antispam software installed;"/>
    <m/>
    <m/>
    <s v="Using 3rd party cloud solutions (e.g. G Cloud, Microsoft 365)"/>
    <m/>
    <m/>
    <m/>
    <m/>
    <m/>
    <s v="No"/>
    <m/>
    <m/>
    <m/>
    <m/>
    <m/>
    <s v="Yes"/>
    <m/>
    <m/>
    <x v="10"/>
    <m/>
    <m/>
    <s v="None;"/>
    <m/>
    <m/>
    <m/>
    <m/>
    <m/>
    <m/>
    <m/>
    <s v="Disagree"/>
    <m/>
    <m/>
    <s v="Disagree"/>
    <m/>
    <m/>
    <s v="Disagree"/>
    <m/>
    <m/>
    <s v="Strongly agree"/>
    <m/>
    <m/>
    <s v="Strongly agree"/>
    <m/>
    <m/>
    <s v="Strongly agree"/>
    <m/>
    <m/>
    <s v="Strongly agree"/>
    <m/>
    <m/>
    <s v="35-44 years old"/>
    <m/>
    <m/>
    <s v="Master’s degree"/>
    <m/>
    <m/>
    <s v="Education &amp; Research"/>
    <m/>
    <m/>
    <m/>
    <m/>
    <m/>
    <s v="Manager"/>
    <m/>
    <m/>
    <m/>
    <m/>
    <m/>
    <n v="252"/>
  </r>
  <r>
    <n v="256"/>
    <d v="2020-04-30T14:16:05"/>
    <d v="2020-04-30T14:23:16"/>
    <s v="anonymous"/>
    <m/>
    <m/>
    <m/>
    <m/>
    <s v="Yes"/>
    <m/>
    <m/>
    <s v="No"/>
    <m/>
    <m/>
    <m/>
    <m/>
    <m/>
    <s v="Laptop;Smartphone;"/>
    <m/>
    <m/>
    <s v="No"/>
    <m/>
    <m/>
    <s v="Personal assets"/>
    <m/>
    <m/>
    <m/>
    <m/>
    <m/>
    <s v="Password protection;Antivirus software installed;Antispam software installed;"/>
    <m/>
    <m/>
    <s v="Using 3rd party cloud solutions (e.g. G Cloud, Microsoft 365)"/>
    <m/>
    <m/>
    <m/>
    <m/>
    <m/>
    <s v="No"/>
    <m/>
    <m/>
    <m/>
    <m/>
    <m/>
    <s v="Yes"/>
    <m/>
    <m/>
    <x v="4"/>
    <m/>
    <m/>
    <s v="None;"/>
    <m/>
    <m/>
    <m/>
    <m/>
    <m/>
    <m/>
    <m/>
    <s v="Disagree"/>
    <m/>
    <m/>
    <s v="Disagree"/>
    <m/>
    <m/>
    <s v="Disagree"/>
    <m/>
    <m/>
    <s v="Strongly agree"/>
    <m/>
    <m/>
    <s v="Strongly agree"/>
    <m/>
    <m/>
    <s v="Strongly agree"/>
    <m/>
    <m/>
    <s v="Strongly agree"/>
    <m/>
    <m/>
    <s v="35-44 years old"/>
    <m/>
    <m/>
    <s v="Master’s degree"/>
    <m/>
    <m/>
    <s v="Education &amp; Research"/>
    <m/>
    <m/>
    <m/>
    <m/>
    <m/>
    <s v="Manager"/>
    <m/>
    <m/>
    <m/>
    <m/>
    <m/>
    <n v="252"/>
  </r>
  <r>
    <n v="257"/>
    <d v="2020-04-30T14:28:49"/>
    <d v="2020-04-30T14:33:04"/>
    <s v="anonymous"/>
    <m/>
    <m/>
    <m/>
    <m/>
    <s v="Yes"/>
    <m/>
    <m/>
    <s v="No"/>
    <m/>
    <m/>
    <m/>
    <m/>
    <m/>
    <s v="Laptop;"/>
    <m/>
    <m/>
    <s v="No"/>
    <m/>
    <m/>
    <s v="Personal assets"/>
    <m/>
    <m/>
    <m/>
    <m/>
    <m/>
    <s v="Password protection;Two-factor authentication;"/>
    <m/>
    <m/>
    <s v="Using VPN "/>
    <m/>
    <m/>
    <m/>
    <m/>
    <m/>
    <s v="Yes"/>
    <m/>
    <m/>
    <s v="Online training program;Instructions available to the corporate portal or website;"/>
    <m/>
    <m/>
    <s v="Yes"/>
    <m/>
    <m/>
    <x v="9"/>
    <m/>
    <m/>
    <s v="None;"/>
    <m/>
    <m/>
    <m/>
    <m/>
    <m/>
    <m/>
    <m/>
    <s v="Disagree"/>
    <m/>
    <m/>
    <s v="Disagree"/>
    <m/>
    <m/>
    <s v="Strongly disagree"/>
    <m/>
    <m/>
    <s v="Agree"/>
    <m/>
    <m/>
    <s v="Undecided"/>
    <m/>
    <m/>
    <s v="Undecided"/>
    <m/>
    <m/>
    <s v="Agree"/>
    <m/>
    <m/>
    <s v="25-34 years old"/>
    <m/>
    <m/>
    <s v="Master’s degree"/>
    <m/>
    <m/>
    <s v="Telecommunications"/>
    <m/>
    <m/>
    <m/>
    <m/>
    <m/>
    <s v="Other"/>
    <m/>
    <m/>
    <m/>
    <m/>
    <m/>
    <n v="253"/>
  </r>
  <r>
    <n v="257"/>
    <d v="2020-04-30T14:28:49"/>
    <d v="2020-04-30T14:33:04"/>
    <s v="anonymous"/>
    <m/>
    <m/>
    <m/>
    <m/>
    <s v="Yes"/>
    <m/>
    <m/>
    <s v="No"/>
    <m/>
    <m/>
    <m/>
    <m/>
    <m/>
    <s v="Laptop;"/>
    <m/>
    <m/>
    <s v="No"/>
    <m/>
    <m/>
    <s v="Personal assets"/>
    <m/>
    <m/>
    <m/>
    <m/>
    <m/>
    <s v="Password protection;Two-factor authentication;"/>
    <m/>
    <m/>
    <s v="Using VPN "/>
    <m/>
    <m/>
    <m/>
    <m/>
    <m/>
    <s v="Yes"/>
    <m/>
    <m/>
    <s v="Online training program;Instructions available to the corporate portal or website;"/>
    <m/>
    <m/>
    <s v="Yes"/>
    <m/>
    <m/>
    <x v="3"/>
    <m/>
    <m/>
    <s v="None;"/>
    <m/>
    <m/>
    <m/>
    <m/>
    <m/>
    <m/>
    <m/>
    <s v="Disagree"/>
    <m/>
    <m/>
    <s v="Disagree"/>
    <m/>
    <m/>
    <s v="Strongly disagree"/>
    <m/>
    <m/>
    <s v="Agree"/>
    <m/>
    <m/>
    <s v="Undecided"/>
    <m/>
    <m/>
    <s v="Undecided"/>
    <m/>
    <m/>
    <s v="Agree"/>
    <m/>
    <m/>
    <s v="25-34 years old"/>
    <m/>
    <m/>
    <s v="Master’s degree"/>
    <m/>
    <m/>
    <s v="Telecommunications"/>
    <m/>
    <m/>
    <m/>
    <m/>
    <m/>
    <s v="Other"/>
    <m/>
    <m/>
    <m/>
    <m/>
    <m/>
    <n v="253"/>
  </r>
  <r>
    <n v="257"/>
    <d v="2020-04-30T14:28:49"/>
    <d v="2020-04-30T14:33:04"/>
    <s v="anonymous"/>
    <m/>
    <m/>
    <m/>
    <m/>
    <s v="Yes"/>
    <m/>
    <m/>
    <s v="No"/>
    <m/>
    <m/>
    <m/>
    <m/>
    <m/>
    <s v="Laptop;"/>
    <m/>
    <m/>
    <s v="No"/>
    <m/>
    <m/>
    <s v="Personal assets"/>
    <m/>
    <m/>
    <m/>
    <m/>
    <m/>
    <s v="Password protection;Two-factor authentication;"/>
    <m/>
    <m/>
    <s v="Using VPN "/>
    <m/>
    <m/>
    <m/>
    <m/>
    <m/>
    <s v="Yes"/>
    <m/>
    <m/>
    <s v="Online training program;Instructions available to the corporate portal or website;"/>
    <m/>
    <m/>
    <s v="Yes"/>
    <m/>
    <m/>
    <x v="10"/>
    <m/>
    <m/>
    <s v="None;"/>
    <m/>
    <m/>
    <m/>
    <m/>
    <m/>
    <m/>
    <m/>
    <s v="Disagree"/>
    <m/>
    <m/>
    <s v="Disagree"/>
    <m/>
    <m/>
    <s v="Strongly disagree"/>
    <m/>
    <m/>
    <s v="Agree"/>
    <m/>
    <m/>
    <s v="Undecided"/>
    <m/>
    <m/>
    <s v="Undecided"/>
    <m/>
    <m/>
    <s v="Agree"/>
    <m/>
    <m/>
    <s v="25-34 years old"/>
    <m/>
    <m/>
    <s v="Master’s degree"/>
    <m/>
    <m/>
    <s v="Telecommunications"/>
    <m/>
    <m/>
    <m/>
    <m/>
    <m/>
    <s v="Other"/>
    <m/>
    <m/>
    <m/>
    <m/>
    <m/>
    <n v="253"/>
  </r>
  <r>
    <n v="257"/>
    <d v="2020-04-30T14:28:49"/>
    <d v="2020-04-30T14:33:04"/>
    <s v="anonymous"/>
    <m/>
    <m/>
    <m/>
    <m/>
    <s v="Yes"/>
    <m/>
    <m/>
    <s v="No"/>
    <m/>
    <m/>
    <m/>
    <m/>
    <m/>
    <s v="Laptop;"/>
    <m/>
    <m/>
    <s v="No"/>
    <m/>
    <m/>
    <s v="Personal assets"/>
    <m/>
    <m/>
    <m/>
    <m/>
    <m/>
    <s v="Password protection;Two-factor authentication;"/>
    <m/>
    <m/>
    <s v="Using VPN "/>
    <m/>
    <m/>
    <m/>
    <m/>
    <m/>
    <s v="Yes"/>
    <m/>
    <m/>
    <s v="Online training program;Instructions available to the corporate portal or website;"/>
    <m/>
    <m/>
    <s v="Yes"/>
    <m/>
    <m/>
    <x v="4"/>
    <m/>
    <m/>
    <s v="None;"/>
    <m/>
    <m/>
    <m/>
    <m/>
    <m/>
    <m/>
    <m/>
    <s v="Disagree"/>
    <m/>
    <m/>
    <s v="Disagree"/>
    <m/>
    <m/>
    <s v="Strongly disagree"/>
    <m/>
    <m/>
    <s v="Agree"/>
    <m/>
    <m/>
    <s v="Undecided"/>
    <m/>
    <m/>
    <s v="Undecided"/>
    <m/>
    <m/>
    <s v="Agree"/>
    <m/>
    <m/>
    <s v="25-34 years old"/>
    <m/>
    <m/>
    <s v="Master’s degree"/>
    <m/>
    <m/>
    <s v="Telecommunications"/>
    <m/>
    <m/>
    <m/>
    <m/>
    <m/>
    <s v="Other"/>
    <m/>
    <m/>
    <m/>
    <m/>
    <m/>
    <n v="253"/>
  </r>
  <r>
    <n v="258"/>
    <d v="2020-04-30T15:14:59"/>
    <d v="2020-04-30T15:18:07"/>
    <s v="anonymous"/>
    <m/>
    <m/>
    <m/>
    <m/>
    <s v="Yes"/>
    <m/>
    <m/>
    <s v="No"/>
    <m/>
    <m/>
    <m/>
    <m/>
    <m/>
    <s v="Laptop;"/>
    <m/>
    <m/>
    <s v="No"/>
    <m/>
    <m/>
    <s v="Personal assets"/>
    <m/>
    <m/>
    <m/>
    <m/>
    <m/>
    <s v="Password protection;Two-factor authentication;Automatic screen lock;Antivirus software installed;Antispam software installed;"/>
    <m/>
    <m/>
    <s v="Using 3rd party cloud solutions (e.g. G Cloud, Microsoft 365)"/>
    <m/>
    <m/>
    <m/>
    <m/>
    <m/>
    <s v="No"/>
    <m/>
    <m/>
    <m/>
    <m/>
    <m/>
    <s v="No"/>
    <m/>
    <m/>
    <x v="5"/>
    <m/>
    <m/>
    <s v="None;"/>
    <m/>
    <m/>
    <s v="None"/>
    <m/>
    <m/>
    <m/>
    <m/>
    <s v="Agree"/>
    <m/>
    <m/>
    <s v="Undecided"/>
    <m/>
    <m/>
    <s v="Undecided"/>
    <m/>
    <m/>
    <s v="Agree"/>
    <m/>
    <m/>
    <s v="Disagree"/>
    <m/>
    <m/>
    <s v="Agree"/>
    <m/>
    <m/>
    <s v="Undecided"/>
    <m/>
    <m/>
    <s v="25-34 years old"/>
    <m/>
    <m/>
    <s v="Master’s degree"/>
    <m/>
    <m/>
    <s v="Education &amp; Research"/>
    <m/>
    <m/>
    <m/>
    <m/>
    <m/>
    <s v="Researcher"/>
    <m/>
    <m/>
    <m/>
    <m/>
    <m/>
    <n v="254"/>
  </r>
  <r>
    <n v="259"/>
    <d v="2020-04-30T19:17:54"/>
    <d v="2020-04-30T19:20:24"/>
    <s v="anonymous"/>
    <m/>
    <m/>
    <m/>
    <m/>
    <s v="Yes"/>
    <m/>
    <m/>
    <s v="Yes"/>
    <m/>
    <m/>
    <s v="don't share password, isolate when working, use VPN"/>
    <m/>
    <m/>
    <s v="Laptop;"/>
    <m/>
    <m/>
    <s v="No"/>
    <m/>
    <m/>
    <s v="Corporate assets"/>
    <m/>
    <m/>
    <s v="No"/>
    <m/>
    <m/>
    <s v="Password protection;Antivirus software installed;Antispam software installed;"/>
    <m/>
    <m/>
    <s v="Using VPN "/>
    <m/>
    <m/>
    <m/>
    <m/>
    <m/>
    <s v="No"/>
    <m/>
    <m/>
    <m/>
    <m/>
    <m/>
    <s v="No"/>
    <m/>
    <m/>
    <x v="5"/>
    <m/>
    <m/>
    <s v="Phishing;"/>
    <m/>
    <m/>
    <m/>
    <m/>
    <m/>
    <m/>
    <m/>
    <s v="Strongly disagree"/>
    <m/>
    <m/>
    <s v="Strongly disagree"/>
    <m/>
    <m/>
    <s v="Agree"/>
    <m/>
    <m/>
    <s v="Undecided"/>
    <m/>
    <m/>
    <s v="Disagree"/>
    <m/>
    <m/>
    <s v="Undecided"/>
    <m/>
    <m/>
    <s v="Agree"/>
    <m/>
    <m/>
    <s v="55-64 years old"/>
    <m/>
    <m/>
    <s v="Master’s degree"/>
    <m/>
    <m/>
    <s v="Banking &amp; Financial"/>
    <m/>
    <m/>
    <m/>
    <m/>
    <m/>
    <s v="Manager"/>
    <m/>
    <m/>
    <m/>
    <m/>
    <m/>
    <n v="255"/>
  </r>
  <r>
    <n v="260"/>
    <d v="2020-04-30T19:20:27"/>
    <d v="2020-04-30T19:23:20"/>
    <s v="anonymous"/>
    <m/>
    <m/>
    <m/>
    <m/>
    <s v="No"/>
    <m/>
    <m/>
    <s v="No"/>
    <m/>
    <m/>
    <m/>
    <m/>
    <m/>
    <s v="Desktop;Laptop;Tablet;Smartphone;"/>
    <m/>
    <m/>
    <s v="Yes"/>
    <m/>
    <m/>
    <s v="Personal assets"/>
    <m/>
    <m/>
    <m/>
    <m/>
    <m/>
    <s v="Password protection;Two-factor authentication;Automatic screen lock;Antivirus software installed;Antispam software installed;"/>
    <m/>
    <m/>
    <s v="No Access"/>
    <m/>
    <m/>
    <m/>
    <m/>
    <m/>
    <s v="No"/>
    <m/>
    <m/>
    <m/>
    <m/>
    <m/>
    <s v="No"/>
    <m/>
    <m/>
    <x v="5"/>
    <m/>
    <m/>
    <s v="None;"/>
    <m/>
    <m/>
    <m/>
    <m/>
    <m/>
    <m/>
    <m/>
    <s v="Undecided"/>
    <m/>
    <m/>
    <s v="Disagree"/>
    <m/>
    <m/>
    <s v="Strongly disagree"/>
    <m/>
    <m/>
    <s v="Undecided"/>
    <m/>
    <m/>
    <s v="Disagree"/>
    <m/>
    <m/>
    <s v="Undecided"/>
    <m/>
    <m/>
    <s v="Disagree"/>
    <m/>
    <m/>
    <s v="65-74 years old"/>
    <m/>
    <m/>
    <s v="Doctorate degree"/>
    <m/>
    <m/>
    <s v="Banking &amp; Financial"/>
    <m/>
    <m/>
    <m/>
    <m/>
    <m/>
    <s v="Other"/>
    <m/>
    <m/>
    <m/>
    <m/>
    <m/>
    <n v="256"/>
  </r>
  <r>
    <n v="261"/>
    <d v="2020-04-30T19:23:22"/>
    <d v="2020-04-30T19:25:22"/>
    <s v="anonymous"/>
    <m/>
    <m/>
    <m/>
    <m/>
    <s v="Yes"/>
    <m/>
    <m/>
    <s v="Yes"/>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x v="6"/>
    <m/>
    <m/>
    <s v="None;"/>
    <m/>
    <m/>
    <s v="None"/>
    <m/>
    <m/>
    <m/>
    <m/>
    <s v="Strongly agree"/>
    <m/>
    <m/>
    <s v="Agree"/>
    <m/>
    <m/>
    <s v="Agree"/>
    <m/>
    <m/>
    <s v="Disagree"/>
    <m/>
    <m/>
    <s v="Agree"/>
    <m/>
    <m/>
    <s v="Agree"/>
    <m/>
    <m/>
    <s v="Undecided"/>
    <m/>
    <m/>
    <s v="45-54 years old"/>
    <m/>
    <m/>
    <s v="Master’s degree"/>
    <m/>
    <m/>
    <s v="Banking &amp; Financial"/>
    <m/>
    <m/>
    <m/>
    <m/>
    <m/>
    <s v="Manager"/>
    <m/>
    <m/>
    <m/>
    <m/>
    <m/>
    <n v="257"/>
  </r>
  <r>
    <n v="261"/>
    <d v="2020-04-30T19:23:22"/>
    <d v="2020-04-30T19:25:22"/>
    <s v="anonymous"/>
    <m/>
    <m/>
    <m/>
    <m/>
    <s v="Yes"/>
    <m/>
    <m/>
    <s v="Yes"/>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x v="7"/>
    <m/>
    <m/>
    <s v="None;"/>
    <m/>
    <m/>
    <s v="None"/>
    <m/>
    <m/>
    <m/>
    <m/>
    <s v="Strongly agree"/>
    <m/>
    <m/>
    <s v="Agree"/>
    <m/>
    <m/>
    <s v="Agree"/>
    <m/>
    <m/>
    <s v="Disagree"/>
    <m/>
    <m/>
    <s v="Agree"/>
    <m/>
    <m/>
    <s v="Agree"/>
    <m/>
    <m/>
    <s v="Undecided"/>
    <m/>
    <m/>
    <s v="45-54 years old"/>
    <m/>
    <m/>
    <s v="Master’s degree"/>
    <m/>
    <m/>
    <s v="Banking &amp; Financial"/>
    <m/>
    <m/>
    <m/>
    <m/>
    <m/>
    <s v="Manager"/>
    <m/>
    <m/>
    <m/>
    <m/>
    <m/>
    <n v="257"/>
  </r>
  <r>
    <n v="261"/>
    <d v="2020-04-30T19:23:22"/>
    <d v="2020-04-30T19:25:22"/>
    <s v="anonymous"/>
    <m/>
    <m/>
    <m/>
    <m/>
    <s v="Yes"/>
    <m/>
    <m/>
    <s v="Yes"/>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x v="8"/>
    <m/>
    <m/>
    <s v="None;"/>
    <m/>
    <m/>
    <s v="None"/>
    <m/>
    <m/>
    <m/>
    <m/>
    <s v="Strongly agree"/>
    <m/>
    <m/>
    <s v="Agree"/>
    <m/>
    <m/>
    <s v="Agree"/>
    <m/>
    <m/>
    <s v="Disagree"/>
    <m/>
    <m/>
    <s v="Agree"/>
    <m/>
    <m/>
    <s v="Agree"/>
    <m/>
    <m/>
    <s v="Undecided"/>
    <m/>
    <m/>
    <s v="45-54 years old"/>
    <m/>
    <m/>
    <s v="Master’s degree"/>
    <m/>
    <m/>
    <s v="Banking &amp; Financial"/>
    <m/>
    <m/>
    <m/>
    <m/>
    <m/>
    <s v="Manager"/>
    <m/>
    <m/>
    <m/>
    <m/>
    <m/>
    <n v="257"/>
  </r>
  <r>
    <n v="261"/>
    <d v="2020-04-30T19:23:22"/>
    <d v="2020-04-30T19:25:22"/>
    <s v="anonymous"/>
    <m/>
    <m/>
    <m/>
    <m/>
    <s v="Yes"/>
    <m/>
    <m/>
    <s v="Yes"/>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x v="9"/>
    <m/>
    <m/>
    <s v="None;"/>
    <m/>
    <m/>
    <s v="None"/>
    <m/>
    <m/>
    <m/>
    <m/>
    <s v="Strongly agree"/>
    <m/>
    <m/>
    <s v="Agree"/>
    <m/>
    <m/>
    <s v="Agree"/>
    <m/>
    <m/>
    <s v="Disagree"/>
    <m/>
    <m/>
    <s v="Agree"/>
    <m/>
    <m/>
    <s v="Agree"/>
    <m/>
    <m/>
    <s v="Undecided"/>
    <m/>
    <m/>
    <s v="45-54 years old"/>
    <m/>
    <m/>
    <s v="Master’s degree"/>
    <m/>
    <m/>
    <s v="Banking &amp; Financial"/>
    <m/>
    <m/>
    <m/>
    <m/>
    <m/>
    <s v="Manager"/>
    <m/>
    <m/>
    <m/>
    <m/>
    <m/>
    <n v="257"/>
  </r>
  <r>
    <n v="261"/>
    <d v="2020-04-30T19:23:22"/>
    <d v="2020-04-30T19:25:22"/>
    <s v="anonymous"/>
    <m/>
    <m/>
    <m/>
    <m/>
    <s v="Yes"/>
    <m/>
    <m/>
    <s v="Yes"/>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x v="3"/>
    <m/>
    <m/>
    <s v="None;"/>
    <m/>
    <m/>
    <s v="None"/>
    <m/>
    <m/>
    <m/>
    <m/>
    <s v="Strongly agree"/>
    <m/>
    <m/>
    <s v="Agree"/>
    <m/>
    <m/>
    <s v="Agree"/>
    <m/>
    <m/>
    <s v="Disagree"/>
    <m/>
    <m/>
    <s v="Agree"/>
    <m/>
    <m/>
    <s v="Agree"/>
    <m/>
    <m/>
    <s v="Undecided"/>
    <m/>
    <m/>
    <s v="45-54 years old"/>
    <m/>
    <m/>
    <s v="Master’s degree"/>
    <m/>
    <m/>
    <s v="Banking &amp; Financial"/>
    <m/>
    <m/>
    <m/>
    <m/>
    <m/>
    <s v="Manager"/>
    <m/>
    <m/>
    <m/>
    <m/>
    <m/>
    <n v="257"/>
  </r>
  <r>
    <n v="261"/>
    <d v="2020-04-30T19:23:22"/>
    <d v="2020-04-30T19:25:22"/>
    <s v="anonymous"/>
    <m/>
    <m/>
    <m/>
    <m/>
    <s v="Yes"/>
    <m/>
    <m/>
    <s v="Yes"/>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x v="10"/>
    <m/>
    <m/>
    <s v="None;"/>
    <m/>
    <m/>
    <s v="None"/>
    <m/>
    <m/>
    <m/>
    <m/>
    <s v="Strongly agree"/>
    <m/>
    <m/>
    <s v="Agree"/>
    <m/>
    <m/>
    <s v="Agree"/>
    <m/>
    <m/>
    <s v="Disagree"/>
    <m/>
    <m/>
    <s v="Agree"/>
    <m/>
    <m/>
    <s v="Agree"/>
    <m/>
    <m/>
    <s v="Undecided"/>
    <m/>
    <m/>
    <s v="45-54 years old"/>
    <m/>
    <m/>
    <s v="Master’s degree"/>
    <m/>
    <m/>
    <s v="Banking &amp; Financial"/>
    <m/>
    <m/>
    <m/>
    <m/>
    <m/>
    <s v="Manager"/>
    <m/>
    <m/>
    <m/>
    <m/>
    <m/>
    <n v="257"/>
  </r>
  <r>
    <n v="261"/>
    <d v="2020-04-30T19:23:22"/>
    <d v="2020-04-30T19:25:22"/>
    <s v="anonymous"/>
    <m/>
    <m/>
    <m/>
    <m/>
    <s v="Yes"/>
    <m/>
    <m/>
    <s v="Yes"/>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x v="4"/>
    <m/>
    <m/>
    <s v="None;"/>
    <m/>
    <m/>
    <s v="None"/>
    <m/>
    <m/>
    <m/>
    <m/>
    <s v="Strongly agree"/>
    <m/>
    <m/>
    <s v="Agree"/>
    <m/>
    <m/>
    <s v="Agree"/>
    <m/>
    <m/>
    <s v="Disagree"/>
    <m/>
    <m/>
    <s v="Agree"/>
    <m/>
    <m/>
    <s v="Agree"/>
    <m/>
    <m/>
    <s v="Undecided"/>
    <m/>
    <m/>
    <s v="45-54 years old"/>
    <m/>
    <m/>
    <s v="Master’s degree"/>
    <m/>
    <m/>
    <s v="Banking &amp; Financial"/>
    <m/>
    <m/>
    <m/>
    <m/>
    <m/>
    <s v="Manager"/>
    <m/>
    <m/>
    <m/>
    <m/>
    <m/>
    <n v="257"/>
  </r>
  <r>
    <n v="262"/>
    <d v="2020-04-30T19:25:25"/>
    <d v="2020-04-30T19:32:11"/>
    <s v="anonymous"/>
    <m/>
    <m/>
    <m/>
    <m/>
    <s v="Yes"/>
    <m/>
    <m/>
    <s v="No"/>
    <m/>
    <m/>
    <m/>
    <m/>
    <m/>
    <s v="Desktop;Laptop;Tablet;Smartphone;"/>
    <m/>
    <m/>
    <s v="Yes"/>
    <m/>
    <m/>
    <s v="Corporate assets"/>
    <m/>
    <m/>
    <s v="No"/>
    <m/>
    <m/>
    <s v="Password protection;"/>
    <m/>
    <m/>
    <s v="Using 3rd party cloud solutions (e.g. G Cloud, Microsoft 365)"/>
    <m/>
    <m/>
    <m/>
    <m/>
    <m/>
    <s v="No"/>
    <m/>
    <m/>
    <m/>
    <m/>
    <m/>
    <s v="No"/>
    <m/>
    <m/>
    <x v="5"/>
    <m/>
    <m/>
    <s v="None;"/>
    <m/>
    <m/>
    <m/>
    <m/>
    <m/>
    <m/>
    <m/>
    <s v="Undecided"/>
    <m/>
    <m/>
    <s v="Undecided"/>
    <m/>
    <m/>
    <s v="Agree"/>
    <m/>
    <m/>
    <s v="Undecided"/>
    <m/>
    <m/>
    <s v="Disagree"/>
    <m/>
    <m/>
    <s v="Undecided"/>
    <m/>
    <m/>
    <s v="Agree"/>
    <m/>
    <m/>
    <s v="75 years or older"/>
    <m/>
    <m/>
    <s v="Bachelor’s degree"/>
    <m/>
    <m/>
    <s v="Banking &amp; Financial"/>
    <m/>
    <m/>
    <m/>
    <m/>
    <m/>
    <s v="IT professional"/>
    <m/>
    <m/>
    <m/>
    <m/>
    <m/>
    <n v="258"/>
  </r>
  <r>
    <n v="263"/>
    <d v="2020-04-30T19:32:14"/>
    <d v="2020-04-30T19:33:20"/>
    <s v="anonymous"/>
    <m/>
    <m/>
    <m/>
    <m/>
    <s v="Yes"/>
    <m/>
    <m/>
    <s v="No"/>
    <m/>
    <m/>
    <m/>
    <m/>
    <m/>
    <s v="Laptop;"/>
    <m/>
    <m/>
    <s v="No"/>
    <m/>
    <m/>
    <s v="Corporate assets"/>
    <m/>
    <m/>
    <s v="No"/>
    <m/>
    <m/>
    <s v="Password protection;"/>
    <m/>
    <m/>
    <s v="Direct access"/>
    <m/>
    <m/>
    <m/>
    <m/>
    <m/>
    <s v="No"/>
    <m/>
    <m/>
    <m/>
    <m/>
    <m/>
    <s v="No"/>
    <m/>
    <m/>
    <x v="5"/>
    <m/>
    <m/>
    <s v="None;"/>
    <m/>
    <m/>
    <m/>
    <m/>
    <m/>
    <m/>
    <m/>
    <s v="Strongly agree"/>
    <m/>
    <m/>
    <s v="Strongly agree"/>
    <m/>
    <m/>
    <s v="Strongly disagree"/>
    <m/>
    <m/>
    <s v="Agree"/>
    <m/>
    <m/>
    <s v="Strongly agree"/>
    <m/>
    <m/>
    <s v="Strongly agree"/>
    <m/>
    <m/>
    <s v="Strongly agree"/>
    <m/>
    <m/>
    <s v="55-64 years old"/>
    <m/>
    <m/>
    <s v="Master’s degree"/>
    <m/>
    <m/>
    <s v="Banking &amp; Financial"/>
    <m/>
    <m/>
    <m/>
    <m/>
    <m/>
    <s v="Manager"/>
    <m/>
    <m/>
    <m/>
    <m/>
    <m/>
    <n v="259"/>
  </r>
  <r>
    <n v="264"/>
    <d v="2020-04-30T19:33:21"/>
    <d v="2020-04-30T19:35:19"/>
    <s v="anonymous"/>
    <m/>
    <m/>
    <m/>
    <m/>
    <s v="Yes"/>
    <m/>
    <m/>
    <s v="No"/>
    <m/>
    <m/>
    <m/>
    <m/>
    <m/>
    <s v="Desktop;Laptop;"/>
    <m/>
    <m/>
    <s v="No"/>
    <m/>
    <m/>
    <s v="Personal assets"/>
    <m/>
    <m/>
    <m/>
    <m/>
    <m/>
    <s v="None of the above;"/>
    <m/>
    <m/>
    <s v="No Access"/>
    <m/>
    <m/>
    <m/>
    <m/>
    <m/>
    <s v="No"/>
    <m/>
    <m/>
    <m/>
    <m/>
    <m/>
    <s v="Yes"/>
    <m/>
    <m/>
    <x v="6"/>
    <m/>
    <m/>
    <s v="Phishing;Ransomware;Spyware/Virus infection;"/>
    <m/>
    <m/>
    <m/>
    <m/>
    <m/>
    <m/>
    <m/>
    <s v="Agree"/>
    <m/>
    <m/>
    <s v="Agree"/>
    <m/>
    <m/>
    <s v="Agree"/>
    <m/>
    <m/>
    <s v="Disagree"/>
    <m/>
    <m/>
    <s v="Strongly disagree"/>
    <m/>
    <m/>
    <s v="Strongly disagree"/>
    <m/>
    <m/>
    <s v="Strongly disagree"/>
    <m/>
    <m/>
    <s v="55-64 years old"/>
    <m/>
    <m/>
    <s v="Bachelor’s degree"/>
    <m/>
    <m/>
    <s v="Banking &amp; Financial"/>
    <m/>
    <m/>
    <m/>
    <m/>
    <m/>
    <s v="IT professional"/>
    <m/>
    <m/>
    <m/>
    <m/>
    <m/>
    <n v="260"/>
  </r>
  <r>
    <n v="264"/>
    <d v="2020-04-30T19:33:21"/>
    <d v="2020-04-30T19:35:19"/>
    <s v="anonymous"/>
    <m/>
    <m/>
    <m/>
    <m/>
    <s v="Yes"/>
    <m/>
    <m/>
    <s v="No"/>
    <m/>
    <m/>
    <m/>
    <m/>
    <m/>
    <s v="Desktop;Laptop;"/>
    <m/>
    <m/>
    <s v="No"/>
    <m/>
    <m/>
    <s v="Personal assets"/>
    <m/>
    <m/>
    <m/>
    <m/>
    <m/>
    <s v="None of the above;"/>
    <m/>
    <m/>
    <s v="No Access"/>
    <m/>
    <m/>
    <m/>
    <m/>
    <m/>
    <s v="No"/>
    <m/>
    <m/>
    <m/>
    <m/>
    <m/>
    <s v="Yes"/>
    <m/>
    <m/>
    <x v="10"/>
    <m/>
    <m/>
    <s v="Phishing;Ransomware;Spyware/Virus infection;"/>
    <m/>
    <m/>
    <m/>
    <m/>
    <m/>
    <m/>
    <m/>
    <s v="Agree"/>
    <m/>
    <m/>
    <s v="Agree"/>
    <m/>
    <m/>
    <s v="Agree"/>
    <m/>
    <m/>
    <s v="Disagree"/>
    <m/>
    <m/>
    <s v="Strongly disagree"/>
    <m/>
    <m/>
    <s v="Strongly disagree"/>
    <m/>
    <m/>
    <s v="Strongly disagree"/>
    <m/>
    <m/>
    <s v="55-64 years old"/>
    <m/>
    <m/>
    <s v="Bachelor’s degree"/>
    <m/>
    <m/>
    <s v="Banking &amp; Financial"/>
    <m/>
    <m/>
    <m/>
    <m/>
    <m/>
    <s v="IT professional"/>
    <m/>
    <m/>
    <m/>
    <m/>
    <m/>
    <n v="260"/>
  </r>
  <r>
    <n v="264"/>
    <d v="2020-04-30T19:33:21"/>
    <d v="2020-04-30T19:35:19"/>
    <s v="anonymous"/>
    <m/>
    <m/>
    <m/>
    <m/>
    <s v="Yes"/>
    <m/>
    <m/>
    <s v="No"/>
    <m/>
    <m/>
    <m/>
    <m/>
    <m/>
    <s v="Desktop;Laptop;"/>
    <m/>
    <m/>
    <s v="No"/>
    <m/>
    <m/>
    <s v="Personal assets"/>
    <m/>
    <m/>
    <m/>
    <m/>
    <m/>
    <s v="None of the above;"/>
    <m/>
    <m/>
    <s v="No Access"/>
    <m/>
    <m/>
    <m/>
    <m/>
    <m/>
    <s v="No"/>
    <m/>
    <m/>
    <m/>
    <m/>
    <m/>
    <s v="Yes"/>
    <m/>
    <m/>
    <x v="4"/>
    <m/>
    <m/>
    <s v="Phishing;Ransomware;Spyware/Virus infection;"/>
    <m/>
    <m/>
    <m/>
    <m/>
    <m/>
    <m/>
    <m/>
    <s v="Agree"/>
    <m/>
    <m/>
    <s v="Agree"/>
    <m/>
    <m/>
    <s v="Agree"/>
    <m/>
    <m/>
    <s v="Disagree"/>
    <m/>
    <m/>
    <s v="Strongly disagree"/>
    <m/>
    <m/>
    <s v="Strongly disagree"/>
    <m/>
    <m/>
    <s v="Strongly disagree"/>
    <m/>
    <m/>
    <s v="55-64 years old"/>
    <m/>
    <m/>
    <s v="Bachelor’s degree"/>
    <m/>
    <m/>
    <s v="Banking &amp; Financial"/>
    <m/>
    <m/>
    <m/>
    <m/>
    <m/>
    <s v="IT professional"/>
    <m/>
    <m/>
    <m/>
    <m/>
    <m/>
    <n v="260"/>
  </r>
  <r>
    <n v="265"/>
    <d v="2020-04-30T19:43:02"/>
    <d v="2020-04-30T19:47:39"/>
    <s v="anonymous"/>
    <m/>
    <m/>
    <m/>
    <m/>
    <s v="Yes"/>
    <m/>
    <m/>
    <s v="No"/>
    <m/>
    <m/>
    <m/>
    <m/>
    <m/>
    <s v="Desktop;Laptop;"/>
    <m/>
    <m/>
    <s v="No"/>
    <m/>
    <m/>
    <s v="Personal assets"/>
    <m/>
    <m/>
    <m/>
    <m/>
    <m/>
    <s v="Password protection;Automatic screen lock;Hard disk encryption;"/>
    <m/>
    <m/>
    <s v="Using VPN "/>
    <m/>
    <m/>
    <m/>
    <m/>
    <m/>
    <s v="No"/>
    <m/>
    <m/>
    <m/>
    <m/>
    <m/>
    <s v="No"/>
    <m/>
    <m/>
    <x v="5"/>
    <m/>
    <m/>
    <s v="None;"/>
    <m/>
    <m/>
    <m/>
    <m/>
    <m/>
    <m/>
    <m/>
    <s v="Agree"/>
    <m/>
    <m/>
    <s v="Strongly agree"/>
    <m/>
    <m/>
    <s v="Agree"/>
    <m/>
    <m/>
    <s v="Agree"/>
    <m/>
    <m/>
    <s v="Agree"/>
    <m/>
    <m/>
    <s v="Agree"/>
    <m/>
    <m/>
    <s v="Strongly agree"/>
    <m/>
    <m/>
    <s v="35-44 years old"/>
    <m/>
    <m/>
    <s v="Doctorate degree"/>
    <m/>
    <m/>
    <s v="Other"/>
    <m/>
    <m/>
    <s v="Electronics"/>
    <m/>
    <m/>
    <s v="Other"/>
    <m/>
    <m/>
    <m/>
    <m/>
    <m/>
    <n v="261"/>
  </r>
  <r>
    <n v="266"/>
    <d v="2020-05-02T15:19:56"/>
    <d v="2020-05-02T15:24:01"/>
    <s v="anonymous"/>
    <m/>
    <m/>
    <m/>
    <m/>
    <s v="No"/>
    <m/>
    <m/>
    <s v="No"/>
    <m/>
    <m/>
    <m/>
    <m/>
    <m/>
    <s v="Laptop;"/>
    <m/>
    <m/>
    <s v="No"/>
    <m/>
    <m/>
    <s v="Personal assets"/>
    <m/>
    <m/>
    <m/>
    <m/>
    <m/>
    <s v="Password protection;Two-factor authentication;"/>
    <m/>
    <m/>
    <s v="Direct access"/>
    <m/>
    <m/>
    <m/>
    <m/>
    <m/>
    <s v="No"/>
    <m/>
    <m/>
    <m/>
    <m/>
    <m/>
    <s v="No"/>
    <m/>
    <m/>
    <x v="5"/>
    <m/>
    <m/>
    <s v="None;"/>
    <m/>
    <m/>
    <m/>
    <m/>
    <m/>
    <m/>
    <m/>
    <s v="Strongly agree"/>
    <m/>
    <m/>
    <s v="Disagree"/>
    <m/>
    <m/>
    <s v="Disagree"/>
    <m/>
    <m/>
    <s v="Strongly agree"/>
    <m/>
    <m/>
    <s v="Disagree"/>
    <m/>
    <m/>
    <s v="Strongly agree"/>
    <m/>
    <m/>
    <s v="Agree"/>
    <m/>
    <m/>
    <s v="25-34 years old"/>
    <m/>
    <m/>
    <s v="High school graduate, diploma or the equivalent"/>
    <m/>
    <m/>
    <s v="Banking &amp; Financial"/>
    <m/>
    <m/>
    <m/>
    <m/>
    <m/>
    <s v="Other"/>
    <m/>
    <m/>
    <m/>
    <m/>
    <m/>
    <n v="262"/>
  </r>
  <r>
    <n v="267"/>
    <d v="2020-05-02T15:24:35"/>
    <d v="2020-05-02T15:26:29"/>
    <s v="anonymous"/>
    <m/>
    <m/>
    <m/>
    <m/>
    <s v="Yes"/>
    <m/>
    <m/>
    <s v="No"/>
    <m/>
    <m/>
    <m/>
    <m/>
    <m/>
    <s v="Laptop;"/>
    <m/>
    <m/>
    <s v="No"/>
    <m/>
    <m/>
    <s v="Personal assets"/>
    <m/>
    <m/>
    <m/>
    <m/>
    <m/>
    <s v="Two-factor authentication;"/>
    <m/>
    <m/>
    <s v="No Access"/>
    <m/>
    <m/>
    <m/>
    <m/>
    <m/>
    <s v="No"/>
    <m/>
    <m/>
    <m/>
    <m/>
    <m/>
    <s v="No"/>
    <m/>
    <m/>
    <x v="5"/>
    <m/>
    <m/>
    <s v="None;"/>
    <m/>
    <m/>
    <m/>
    <m/>
    <m/>
    <m/>
    <m/>
    <s v="Strongly agree"/>
    <m/>
    <m/>
    <s v="Undecided"/>
    <m/>
    <m/>
    <s v="Undecided"/>
    <m/>
    <m/>
    <s v="Undecided"/>
    <m/>
    <m/>
    <s v="Disagree"/>
    <m/>
    <m/>
    <s v="Undecided"/>
    <m/>
    <m/>
    <s v="Strongly agree"/>
    <m/>
    <m/>
    <s v="25-34 years old"/>
    <m/>
    <m/>
    <s v="Master’s degree"/>
    <m/>
    <m/>
    <s v="Education &amp; Research"/>
    <m/>
    <m/>
    <m/>
    <m/>
    <m/>
    <s v="Other"/>
    <m/>
    <m/>
    <m/>
    <m/>
    <m/>
    <n v="263"/>
  </r>
  <r>
    <n v="268"/>
    <d v="2020-05-03T11:51:41"/>
    <d v="2020-05-03T11:57:25"/>
    <s v="anonymous"/>
    <m/>
    <m/>
    <m/>
    <m/>
    <s v="Yes"/>
    <m/>
    <m/>
    <s v="Yes"/>
    <m/>
    <m/>
    <s v="Wireless connection not suggested, emails from unknown sources to be reported"/>
    <m/>
    <m/>
    <s v="Laptop;"/>
    <m/>
    <m/>
    <s v="Yes"/>
    <m/>
    <m/>
    <s v="Personal assets"/>
    <m/>
    <m/>
    <m/>
    <m/>
    <m/>
    <s v="Password protection;"/>
    <m/>
    <m/>
    <s v="No Access"/>
    <m/>
    <m/>
    <m/>
    <m/>
    <m/>
    <s v="Yes"/>
    <m/>
    <m/>
    <s v="User manual documentation (distributed in any way);Instructions provided via email;"/>
    <m/>
    <m/>
    <s v="No"/>
    <m/>
    <m/>
    <x v="5"/>
    <m/>
    <m/>
    <s v="Phishing;"/>
    <m/>
    <m/>
    <m/>
    <m/>
    <m/>
    <m/>
    <m/>
    <s v="Disagree"/>
    <m/>
    <m/>
    <s v="Disagree"/>
    <m/>
    <m/>
    <s v="Disagree"/>
    <m/>
    <m/>
    <s v="Agree"/>
    <m/>
    <m/>
    <s v="Undecided"/>
    <m/>
    <m/>
    <s v="Agree"/>
    <m/>
    <m/>
    <s v="Disagree"/>
    <m/>
    <m/>
    <s v="45-54 years old"/>
    <m/>
    <m/>
    <s v="Master’s degree"/>
    <m/>
    <m/>
    <s v="Banking &amp; Financial"/>
    <m/>
    <m/>
    <m/>
    <m/>
    <m/>
    <s v="Manager"/>
    <m/>
    <m/>
    <m/>
    <m/>
    <m/>
    <n v="264"/>
  </r>
  <r>
    <m/>
    <m/>
    <m/>
    <m/>
    <m/>
    <m/>
    <m/>
    <m/>
    <m/>
    <m/>
    <m/>
    <m/>
    <m/>
    <m/>
    <m/>
    <m/>
    <m/>
    <m/>
    <m/>
    <m/>
    <m/>
    <m/>
    <m/>
    <m/>
    <m/>
    <m/>
    <m/>
    <m/>
    <m/>
    <m/>
    <m/>
    <m/>
    <m/>
    <m/>
    <m/>
    <m/>
    <m/>
    <m/>
    <m/>
    <m/>
    <m/>
    <m/>
    <m/>
    <m/>
    <m/>
    <m/>
    <m/>
    <x v="5"/>
    <m/>
    <m/>
    <m/>
    <m/>
    <m/>
    <m/>
    <m/>
    <m/>
    <m/>
    <m/>
    <m/>
    <m/>
    <m/>
    <m/>
    <m/>
    <m/>
    <m/>
    <m/>
    <m/>
    <m/>
    <m/>
    <m/>
    <m/>
    <m/>
    <m/>
    <m/>
    <m/>
    <m/>
    <m/>
    <m/>
    <m/>
    <m/>
    <m/>
    <m/>
    <m/>
    <m/>
    <m/>
    <m/>
    <m/>
    <m/>
    <m/>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4">
  <r>
    <n v="5"/>
    <d v="2020-04-07T16:53:59"/>
    <d v="2020-04-07T16:56:10"/>
    <s v="anonymous"/>
    <m/>
    <m/>
    <m/>
    <m/>
    <s v="Yes"/>
    <m/>
    <m/>
    <s v="No"/>
    <m/>
    <m/>
    <m/>
    <m/>
    <m/>
    <s v="Laptop;"/>
    <m/>
    <m/>
    <s v="No"/>
    <m/>
    <m/>
    <s v="Corporate assets"/>
    <m/>
    <m/>
    <s v="Yes, partly"/>
    <m/>
    <m/>
    <x v="0"/>
    <m/>
    <m/>
    <s v="Remote connection to your workstation (e.g. TeamViewer)"/>
    <m/>
    <m/>
    <m/>
    <m/>
    <m/>
    <s v="No"/>
    <m/>
    <m/>
    <m/>
    <m/>
    <m/>
    <s v="Yes"/>
    <m/>
    <m/>
    <s v="File sharing;Collaborative file editing;Web conference;Real-time chatting;"/>
    <m/>
    <m/>
    <s v="Phishing email;"/>
    <m/>
    <m/>
    <m/>
    <m/>
    <m/>
    <m/>
    <m/>
    <s v="Disagree"/>
    <m/>
    <m/>
    <s v="Undecided"/>
    <m/>
    <m/>
    <s v="Disagree"/>
    <m/>
    <m/>
    <s v="Agree"/>
    <m/>
    <m/>
    <s v="Agree"/>
    <m/>
    <m/>
    <s v="Agree"/>
    <m/>
    <m/>
    <s v="Agree"/>
    <m/>
    <m/>
    <s v="25-34 years old"/>
    <m/>
    <m/>
    <s v="Master’s degree"/>
    <m/>
    <m/>
    <s v="Education &amp; Research"/>
    <m/>
    <m/>
    <m/>
    <m/>
    <m/>
    <s v="Researcher"/>
    <m/>
    <m/>
    <m/>
    <m/>
    <m/>
  </r>
  <r>
    <n v="5"/>
    <d v="2020-04-07T16:53:59"/>
    <d v="2020-04-07T16:56:10"/>
    <s v="anonymous"/>
    <m/>
    <m/>
    <m/>
    <m/>
    <s v="Yes"/>
    <m/>
    <m/>
    <s v="No"/>
    <m/>
    <m/>
    <m/>
    <m/>
    <m/>
    <s v="Laptop;"/>
    <m/>
    <m/>
    <s v="No"/>
    <m/>
    <m/>
    <s v="Corporate assets"/>
    <m/>
    <m/>
    <s v="Yes, partly"/>
    <m/>
    <m/>
    <x v="1"/>
    <m/>
    <m/>
    <s v="Remote connection to your workstation (e.g. TeamViewer)"/>
    <m/>
    <m/>
    <m/>
    <m/>
    <m/>
    <s v="No"/>
    <m/>
    <m/>
    <m/>
    <m/>
    <m/>
    <s v="Yes"/>
    <m/>
    <m/>
    <s v="File sharing;Collaborative file editing;Web conference;Real-time chatting;"/>
    <m/>
    <m/>
    <s v="Phishing email;"/>
    <m/>
    <m/>
    <m/>
    <m/>
    <m/>
    <m/>
    <m/>
    <s v="Disagree"/>
    <m/>
    <m/>
    <s v="Undecided"/>
    <m/>
    <m/>
    <s v="Disagree"/>
    <m/>
    <m/>
    <s v="Agree"/>
    <m/>
    <m/>
    <s v="Agree"/>
    <m/>
    <m/>
    <s v="Agree"/>
    <m/>
    <m/>
    <s v="Agree"/>
    <m/>
    <m/>
    <s v="25-34 years old"/>
    <m/>
    <m/>
    <s v="Master’s degree"/>
    <m/>
    <m/>
    <s v="Education &amp; Research"/>
    <m/>
    <m/>
    <m/>
    <m/>
    <m/>
    <s v="Researcher"/>
    <m/>
    <m/>
    <m/>
    <m/>
    <m/>
  </r>
  <r>
    <n v="5"/>
    <d v="2020-04-07T16:53:59"/>
    <d v="2020-04-07T16:56:10"/>
    <s v="anonymous"/>
    <m/>
    <m/>
    <m/>
    <m/>
    <s v="Yes"/>
    <m/>
    <m/>
    <s v="No"/>
    <m/>
    <m/>
    <m/>
    <m/>
    <m/>
    <s v="Laptop;"/>
    <m/>
    <m/>
    <s v="No"/>
    <m/>
    <m/>
    <s v="Corporate assets"/>
    <m/>
    <m/>
    <s v="Yes, partly"/>
    <m/>
    <m/>
    <x v="2"/>
    <m/>
    <m/>
    <s v="Remote connection to your workstation (e.g. TeamViewer)"/>
    <m/>
    <m/>
    <m/>
    <m/>
    <m/>
    <s v="No"/>
    <m/>
    <m/>
    <m/>
    <m/>
    <m/>
    <s v="Yes"/>
    <m/>
    <m/>
    <s v="File sharing;Collaborative file editing;Web conference;Real-time chatting;"/>
    <m/>
    <m/>
    <s v="Phishing email;"/>
    <m/>
    <m/>
    <m/>
    <m/>
    <m/>
    <m/>
    <m/>
    <s v="Disagree"/>
    <m/>
    <m/>
    <s v="Undecided"/>
    <m/>
    <m/>
    <s v="Disagree"/>
    <m/>
    <m/>
    <s v="Agree"/>
    <m/>
    <m/>
    <s v="Agree"/>
    <m/>
    <m/>
    <s v="Agree"/>
    <m/>
    <m/>
    <s v="Agree"/>
    <m/>
    <m/>
    <s v="25-34 years old"/>
    <m/>
    <m/>
    <s v="Master’s degree"/>
    <m/>
    <m/>
    <s v="Education &amp; Research"/>
    <m/>
    <m/>
    <m/>
    <m/>
    <m/>
    <s v="Researcher"/>
    <m/>
    <m/>
    <m/>
    <m/>
    <m/>
  </r>
  <r>
    <n v="5"/>
    <d v="2020-04-07T16:53:59"/>
    <d v="2020-04-07T16:56:10"/>
    <s v="anonymous"/>
    <m/>
    <m/>
    <m/>
    <m/>
    <s v="Yes"/>
    <m/>
    <m/>
    <s v="No"/>
    <m/>
    <m/>
    <m/>
    <m/>
    <m/>
    <s v="Laptop;"/>
    <m/>
    <m/>
    <s v="No"/>
    <m/>
    <m/>
    <s v="Corporate assets"/>
    <m/>
    <m/>
    <s v="Yes, partly"/>
    <m/>
    <m/>
    <x v="3"/>
    <m/>
    <m/>
    <s v="Remote connection to your workstation (e.g. TeamViewer)"/>
    <m/>
    <m/>
    <m/>
    <m/>
    <m/>
    <s v="No"/>
    <m/>
    <m/>
    <m/>
    <m/>
    <m/>
    <s v="Yes"/>
    <m/>
    <m/>
    <s v="File sharing;Collaborative file editing;Web conference;Real-time chatting;"/>
    <m/>
    <m/>
    <s v="Phishing email;"/>
    <m/>
    <m/>
    <m/>
    <m/>
    <m/>
    <m/>
    <m/>
    <s v="Disagree"/>
    <m/>
    <m/>
    <s v="Undecided"/>
    <m/>
    <m/>
    <s v="Disagree"/>
    <m/>
    <m/>
    <s v="Agree"/>
    <m/>
    <m/>
    <s v="Agree"/>
    <m/>
    <m/>
    <s v="Agree"/>
    <m/>
    <m/>
    <s v="Agree"/>
    <m/>
    <m/>
    <s v="25-34 years old"/>
    <m/>
    <m/>
    <s v="Master’s degree"/>
    <m/>
    <m/>
    <s v="Education &amp; Research"/>
    <m/>
    <m/>
    <m/>
    <m/>
    <m/>
    <s v="Researcher"/>
    <m/>
    <m/>
    <m/>
    <m/>
    <m/>
  </r>
  <r>
    <n v="6"/>
    <d v="2020-04-07T17:37:30"/>
    <d v="2020-04-07T17:41:50"/>
    <s v="anonymous"/>
    <m/>
    <m/>
    <m/>
    <m/>
    <s v="Yes"/>
    <m/>
    <m/>
    <s v="No"/>
    <m/>
    <m/>
    <m/>
    <m/>
    <m/>
    <s v="Laptop;"/>
    <m/>
    <m/>
    <s v="No"/>
    <m/>
    <m/>
    <s v="Corporate assets"/>
    <m/>
    <m/>
    <s v="No"/>
    <m/>
    <m/>
    <x v="0"/>
    <m/>
    <m/>
    <s v="No special provisions"/>
    <m/>
    <m/>
    <m/>
    <m/>
    <m/>
    <s v="No"/>
    <m/>
    <m/>
    <m/>
    <m/>
    <m/>
    <s v="Yes"/>
    <m/>
    <m/>
    <s v="File sharing;Collaborative file editing;Web conference;Real-time chatting;"/>
    <m/>
    <m/>
    <s v="None;"/>
    <m/>
    <m/>
    <s v="-"/>
    <m/>
    <m/>
    <m/>
    <m/>
    <s v="Disagree"/>
    <m/>
    <m/>
    <s v="Agree"/>
    <m/>
    <m/>
    <s v="Agree"/>
    <m/>
    <m/>
    <s v="Agree"/>
    <m/>
    <m/>
    <s v="Undecided"/>
    <m/>
    <m/>
    <s v="Agree"/>
    <m/>
    <m/>
    <s v="Agree"/>
    <m/>
    <m/>
    <s v="35-44 years old"/>
    <m/>
    <m/>
    <s v="Doctorate degree"/>
    <m/>
    <m/>
    <s v="Education &amp; Research"/>
    <m/>
    <m/>
    <m/>
    <m/>
    <m/>
    <s v="Researcher"/>
    <m/>
    <m/>
    <s v="-"/>
    <m/>
    <m/>
  </r>
  <r>
    <n v="6"/>
    <d v="2020-04-07T17:37:30"/>
    <d v="2020-04-07T17:41:50"/>
    <s v="anonymous"/>
    <m/>
    <m/>
    <m/>
    <m/>
    <s v="Yes"/>
    <m/>
    <m/>
    <s v="No"/>
    <m/>
    <m/>
    <m/>
    <m/>
    <m/>
    <s v="Laptop;"/>
    <m/>
    <m/>
    <s v="No"/>
    <m/>
    <m/>
    <s v="Corporate assets"/>
    <m/>
    <m/>
    <s v="No"/>
    <m/>
    <m/>
    <x v="1"/>
    <m/>
    <m/>
    <s v="No special provisions"/>
    <m/>
    <m/>
    <m/>
    <m/>
    <m/>
    <s v="No"/>
    <m/>
    <m/>
    <m/>
    <m/>
    <m/>
    <s v="Yes"/>
    <m/>
    <m/>
    <s v="File sharing;Collaborative file editing;Web conference;Real-time chatting;"/>
    <m/>
    <m/>
    <s v="None;"/>
    <m/>
    <m/>
    <s v="-"/>
    <m/>
    <m/>
    <m/>
    <m/>
    <s v="Disagree"/>
    <m/>
    <m/>
    <s v="Agree"/>
    <m/>
    <m/>
    <s v="Agree"/>
    <m/>
    <m/>
    <s v="Agree"/>
    <m/>
    <m/>
    <s v="Undecided"/>
    <m/>
    <m/>
    <s v="Agree"/>
    <m/>
    <m/>
    <s v="Agree"/>
    <m/>
    <m/>
    <s v="35-44 years old"/>
    <m/>
    <m/>
    <s v="Doctorate degree"/>
    <m/>
    <m/>
    <s v="Education &amp; Research"/>
    <m/>
    <m/>
    <m/>
    <m/>
    <m/>
    <s v="Researcher"/>
    <m/>
    <m/>
    <s v="-"/>
    <m/>
    <m/>
  </r>
  <r>
    <n v="6"/>
    <d v="2020-04-07T17:37:30"/>
    <d v="2020-04-07T17:41:50"/>
    <s v="anonymous"/>
    <m/>
    <m/>
    <m/>
    <m/>
    <s v="Yes"/>
    <m/>
    <m/>
    <s v="No"/>
    <m/>
    <m/>
    <m/>
    <m/>
    <m/>
    <s v="Laptop;"/>
    <m/>
    <m/>
    <s v="No"/>
    <m/>
    <m/>
    <s v="Corporate assets"/>
    <m/>
    <m/>
    <s v="No"/>
    <m/>
    <m/>
    <x v="3"/>
    <m/>
    <m/>
    <s v="No special provisions"/>
    <m/>
    <m/>
    <m/>
    <m/>
    <m/>
    <s v="No"/>
    <m/>
    <m/>
    <m/>
    <m/>
    <m/>
    <s v="Yes"/>
    <m/>
    <m/>
    <s v="File sharing;Collaborative file editing;Web conference;Real-time chatting;"/>
    <m/>
    <m/>
    <s v="None;"/>
    <m/>
    <m/>
    <s v="-"/>
    <m/>
    <m/>
    <m/>
    <m/>
    <s v="Disagree"/>
    <m/>
    <m/>
    <s v="Agree"/>
    <m/>
    <m/>
    <s v="Agree"/>
    <m/>
    <m/>
    <s v="Agree"/>
    <m/>
    <m/>
    <s v="Undecided"/>
    <m/>
    <m/>
    <s v="Agree"/>
    <m/>
    <m/>
    <s v="Agree"/>
    <m/>
    <m/>
    <s v="35-44 years old"/>
    <m/>
    <m/>
    <s v="Doctorate degree"/>
    <m/>
    <m/>
    <s v="Education &amp; Research"/>
    <m/>
    <m/>
    <m/>
    <m/>
    <m/>
    <s v="Researcher"/>
    <m/>
    <m/>
    <s v="-"/>
    <m/>
    <m/>
  </r>
  <r>
    <n v="7"/>
    <d v="2020-04-08T14:16:24"/>
    <d v="2020-04-08T14:19:31"/>
    <s v="anonymous"/>
    <m/>
    <m/>
    <m/>
    <m/>
    <s v="Yes"/>
    <m/>
    <m/>
    <s v="No"/>
    <m/>
    <m/>
    <m/>
    <m/>
    <m/>
    <s v="Laptop;Smartphone;"/>
    <m/>
    <m/>
    <s v="No"/>
    <m/>
    <m/>
    <s v="Personal assets"/>
    <m/>
    <m/>
    <m/>
    <m/>
    <m/>
    <x v="0"/>
    <m/>
    <m/>
    <s v="No special provisions"/>
    <m/>
    <m/>
    <m/>
    <m/>
    <m/>
    <s v="No"/>
    <m/>
    <m/>
    <m/>
    <m/>
    <m/>
    <s v="No"/>
    <m/>
    <m/>
    <m/>
    <m/>
    <m/>
    <s v="Phishing;"/>
    <m/>
    <m/>
    <m/>
    <m/>
    <m/>
    <m/>
    <m/>
    <s v="Agree"/>
    <m/>
    <m/>
    <s v="Agree"/>
    <m/>
    <m/>
    <s v="Agree"/>
    <m/>
    <m/>
    <s v="Strongly agree"/>
    <m/>
    <m/>
    <s v="Strongly agree"/>
    <m/>
    <m/>
    <s v="Strongly agree"/>
    <m/>
    <m/>
    <s v="Strongly agree"/>
    <m/>
    <m/>
    <s v="45-54 years old"/>
    <m/>
    <m/>
    <s v="Doctorate degree"/>
    <m/>
    <m/>
    <s v="Security (cyber)"/>
    <m/>
    <m/>
    <m/>
    <m/>
    <m/>
    <s v="Manager"/>
    <m/>
    <m/>
    <m/>
    <m/>
    <m/>
  </r>
  <r>
    <n v="7"/>
    <d v="2020-04-08T14:16:24"/>
    <d v="2020-04-08T14:19:31"/>
    <s v="anonymous"/>
    <m/>
    <m/>
    <m/>
    <m/>
    <s v="Yes"/>
    <m/>
    <m/>
    <s v="No"/>
    <m/>
    <m/>
    <m/>
    <m/>
    <m/>
    <s v="Laptop;Smartphone;"/>
    <m/>
    <m/>
    <s v="No"/>
    <m/>
    <m/>
    <s v="Personal assets"/>
    <m/>
    <m/>
    <m/>
    <m/>
    <m/>
    <x v="1"/>
    <m/>
    <m/>
    <s v="No special provisions"/>
    <m/>
    <m/>
    <m/>
    <m/>
    <m/>
    <s v="No"/>
    <m/>
    <m/>
    <m/>
    <m/>
    <m/>
    <s v="No"/>
    <m/>
    <m/>
    <m/>
    <m/>
    <m/>
    <s v="Phishing;"/>
    <m/>
    <m/>
    <m/>
    <m/>
    <m/>
    <m/>
    <m/>
    <s v="Agree"/>
    <m/>
    <m/>
    <s v="Agree"/>
    <m/>
    <m/>
    <s v="Agree"/>
    <m/>
    <m/>
    <s v="Strongly agree"/>
    <m/>
    <m/>
    <s v="Strongly agree"/>
    <m/>
    <m/>
    <s v="Strongly agree"/>
    <m/>
    <m/>
    <s v="Strongly agree"/>
    <m/>
    <m/>
    <s v="45-54 years old"/>
    <m/>
    <m/>
    <s v="Doctorate degree"/>
    <m/>
    <m/>
    <s v="Security (cyber)"/>
    <m/>
    <m/>
    <m/>
    <m/>
    <m/>
    <s v="Manager"/>
    <m/>
    <m/>
    <m/>
    <m/>
    <m/>
  </r>
  <r>
    <n v="7"/>
    <d v="2020-04-08T14:16:24"/>
    <d v="2020-04-08T14:19:31"/>
    <s v="anonymous"/>
    <m/>
    <m/>
    <m/>
    <m/>
    <s v="Yes"/>
    <m/>
    <m/>
    <s v="No"/>
    <m/>
    <m/>
    <m/>
    <m/>
    <m/>
    <s v="Laptop;Smartphone;"/>
    <m/>
    <m/>
    <s v="No"/>
    <m/>
    <m/>
    <s v="Personal assets"/>
    <m/>
    <m/>
    <m/>
    <m/>
    <m/>
    <x v="3"/>
    <m/>
    <m/>
    <s v="No special provisions"/>
    <m/>
    <m/>
    <m/>
    <m/>
    <m/>
    <s v="No"/>
    <m/>
    <m/>
    <m/>
    <m/>
    <m/>
    <s v="No"/>
    <m/>
    <m/>
    <m/>
    <m/>
    <m/>
    <s v="Phishing;"/>
    <m/>
    <m/>
    <m/>
    <m/>
    <m/>
    <m/>
    <m/>
    <s v="Agree"/>
    <m/>
    <m/>
    <s v="Agree"/>
    <m/>
    <m/>
    <s v="Agree"/>
    <m/>
    <m/>
    <s v="Strongly agree"/>
    <m/>
    <m/>
    <s v="Strongly agree"/>
    <m/>
    <m/>
    <s v="Strongly agree"/>
    <m/>
    <m/>
    <s v="Strongly agree"/>
    <m/>
    <m/>
    <s v="45-54 years old"/>
    <m/>
    <m/>
    <s v="Doctorate degree"/>
    <m/>
    <m/>
    <s v="Security (cyber)"/>
    <m/>
    <m/>
    <m/>
    <m/>
    <m/>
    <s v="Manager"/>
    <m/>
    <m/>
    <m/>
    <m/>
    <m/>
  </r>
  <r>
    <n v="8"/>
    <d v="2020-04-08T14:17:51"/>
    <d v="2020-04-08T14:19:55"/>
    <s v="anonymous"/>
    <m/>
    <m/>
    <m/>
    <m/>
    <s v="Yes"/>
    <m/>
    <m/>
    <s v="Yes"/>
    <m/>
    <m/>
    <m/>
    <m/>
    <m/>
    <s v="Laptop;"/>
    <m/>
    <m/>
    <s v="No"/>
    <m/>
    <m/>
    <s v="Corporate assets"/>
    <m/>
    <m/>
    <s v="No"/>
    <m/>
    <m/>
    <x v="0"/>
    <m/>
    <m/>
    <s v="No special provisions"/>
    <m/>
    <m/>
    <m/>
    <m/>
    <m/>
    <s v="No"/>
    <m/>
    <m/>
    <m/>
    <m/>
    <m/>
    <s v="No"/>
    <m/>
    <m/>
    <m/>
    <m/>
    <m/>
    <s v="None;"/>
    <m/>
    <m/>
    <m/>
    <m/>
    <m/>
    <m/>
    <m/>
    <s v="Agree"/>
    <m/>
    <m/>
    <s v="Agree"/>
    <m/>
    <m/>
    <s v="Disagree"/>
    <m/>
    <m/>
    <s v="Agree"/>
    <m/>
    <m/>
    <s v="Agree"/>
    <m/>
    <m/>
    <s v="Undecided"/>
    <m/>
    <m/>
    <s v="Strongly agree"/>
    <m/>
    <m/>
    <s v="25-34 years old"/>
    <m/>
    <m/>
    <s v="Doctorate degree"/>
    <m/>
    <m/>
    <s v="Education &amp; Research"/>
    <m/>
    <m/>
    <m/>
    <m/>
    <m/>
    <s v="Researcher"/>
    <m/>
    <m/>
    <m/>
    <m/>
    <m/>
  </r>
  <r>
    <n v="8"/>
    <d v="2020-04-08T14:17:51"/>
    <d v="2020-04-08T14:19:55"/>
    <s v="anonymous"/>
    <m/>
    <m/>
    <m/>
    <m/>
    <s v="Yes"/>
    <m/>
    <m/>
    <s v="Yes"/>
    <m/>
    <m/>
    <m/>
    <m/>
    <m/>
    <s v="Laptop;"/>
    <m/>
    <m/>
    <s v="No"/>
    <m/>
    <m/>
    <s v="Corporate assets"/>
    <m/>
    <m/>
    <s v="No"/>
    <m/>
    <m/>
    <x v="4"/>
    <m/>
    <m/>
    <s v="No special provisions"/>
    <m/>
    <m/>
    <m/>
    <m/>
    <m/>
    <s v="No"/>
    <m/>
    <m/>
    <m/>
    <m/>
    <m/>
    <s v="No"/>
    <m/>
    <m/>
    <m/>
    <m/>
    <m/>
    <s v="None;"/>
    <m/>
    <m/>
    <m/>
    <m/>
    <m/>
    <m/>
    <m/>
    <s v="Agree"/>
    <m/>
    <m/>
    <s v="Agree"/>
    <m/>
    <m/>
    <s v="Disagree"/>
    <m/>
    <m/>
    <s v="Agree"/>
    <m/>
    <m/>
    <s v="Agree"/>
    <m/>
    <m/>
    <s v="Undecided"/>
    <m/>
    <m/>
    <s v="Strongly agree"/>
    <m/>
    <m/>
    <s v="25-34 years old"/>
    <m/>
    <m/>
    <s v="Doctorate degree"/>
    <m/>
    <m/>
    <s v="Education &amp; Research"/>
    <m/>
    <m/>
    <m/>
    <m/>
    <m/>
    <s v="Researcher"/>
    <m/>
    <m/>
    <m/>
    <m/>
    <m/>
  </r>
  <r>
    <n v="8"/>
    <d v="2020-04-08T14:17:51"/>
    <d v="2020-04-08T14:19:55"/>
    <s v="anonymous"/>
    <m/>
    <m/>
    <m/>
    <m/>
    <s v="Yes"/>
    <m/>
    <m/>
    <s v="Yes"/>
    <m/>
    <m/>
    <m/>
    <m/>
    <m/>
    <s v="Laptop;"/>
    <m/>
    <m/>
    <s v="No"/>
    <m/>
    <m/>
    <s v="Corporate assets"/>
    <m/>
    <m/>
    <s v="No"/>
    <m/>
    <m/>
    <x v="1"/>
    <m/>
    <m/>
    <s v="No special provisions"/>
    <m/>
    <m/>
    <m/>
    <m/>
    <m/>
    <s v="No"/>
    <m/>
    <m/>
    <m/>
    <m/>
    <m/>
    <s v="No"/>
    <m/>
    <m/>
    <m/>
    <m/>
    <m/>
    <s v="None;"/>
    <m/>
    <m/>
    <m/>
    <m/>
    <m/>
    <m/>
    <m/>
    <s v="Agree"/>
    <m/>
    <m/>
    <s v="Agree"/>
    <m/>
    <m/>
    <s v="Disagree"/>
    <m/>
    <m/>
    <s v="Agree"/>
    <m/>
    <m/>
    <s v="Agree"/>
    <m/>
    <m/>
    <s v="Undecided"/>
    <m/>
    <m/>
    <s v="Strongly agree"/>
    <m/>
    <m/>
    <s v="25-34 years old"/>
    <m/>
    <m/>
    <s v="Doctorate degree"/>
    <m/>
    <m/>
    <s v="Education &amp; Research"/>
    <m/>
    <m/>
    <m/>
    <m/>
    <m/>
    <s v="Researcher"/>
    <m/>
    <m/>
    <m/>
    <m/>
    <m/>
  </r>
  <r>
    <n v="8"/>
    <d v="2020-04-08T14:17:51"/>
    <d v="2020-04-08T14:19:55"/>
    <s v="anonymous"/>
    <m/>
    <m/>
    <m/>
    <m/>
    <s v="Yes"/>
    <m/>
    <m/>
    <s v="Yes"/>
    <m/>
    <m/>
    <m/>
    <m/>
    <m/>
    <s v="Laptop;"/>
    <m/>
    <m/>
    <s v="No"/>
    <m/>
    <m/>
    <s v="Corporate assets"/>
    <m/>
    <m/>
    <s v="No"/>
    <m/>
    <m/>
    <x v="3"/>
    <m/>
    <m/>
    <s v="No special provisions"/>
    <m/>
    <m/>
    <m/>
    <m/>
    <m/>
    <s v="No"/>
    <m/>
    <m/>
    <m/>
    <m/>
    <m/>
    <s v="No"/>
    <m/>
    <m/>
    <m/>
    <m/>
    <m/>
    <s v="None;"/>
    <m/>
    <m/>
    <m/>
    <m/>
    <m/>
    <m/>
    <m/>
    <s v="Agree"/>
    <m/>
    <m/>
    <s v="Agree"/>
    <m/>
    <m/>
    <s v="Disagree"/>
    <m/>
    <m/>
    <s v="Agree"/>
    <m/>
    <m/>
    <s v="Agree"/>
    <m/>
    <m/>
    <s v="Undecided"/>
    <m/>
    <m/>
    <s v="Strongly agree"/>
    <m/>
    <m/>
    <s v="25-34 years old"/>
    <m/>
    <m/>
    <s v="Doctorate degree"/>
    <m/>
    <m/>
    <s v="Education &amp; Research"/>
    <m/>
    <m/>
    <m/>
    <m/>
    <m/>
    <s v="Researcher"/>
    <m/>
    <m/>
    <m/>
    <m/>
    <m/>
  </r>
  <r>
    <n v="9"/>
    <d v="2020-04-08T14:16:45"/>
    <d v="2020-04-08T14:20:02"/>
    <s v="anonymous"/>
    <m/>
    <m/>
    <m/>
    <m/>
    <s v="Yes"/>
    <m/>
    <m/>
    <s v="Yes"/>
    <m/>
    <m/>
    <s v="Use of VPN"/>
    <m/>
    <m/>
    <s v="Laptop;Smartphone;"/>
    <m/>
    <m/>
    <s v="No"/>
    <m/>
    <m/>
    <s v="Corporate assets"/>
    <m/>
    <m/>
    <s v="No"/>
    <m/>
    <m/>
    <x v="0"/>
    <m/>
    <m/>
    <s v="VPN access"/>
    <m/>
    <m/>
    <m/>
    <m/>
    <m/>
    <s v="No"/>
    <m/>
    <m/>
    <m/>
    <m/>
    <m/>
    <s v="Yes"/>
    <m/>
    <m/>
    <s v="Document management;Real-time document co-authoring;Project/Workflow/Task management;Scheduling;Real-time chatting;Teleconferencing;"/>
    <m/>
    <m/>
    <s v="None;"/>
    <m/>
    <m/>
    <m/>
    <m/>
    <m/>
    <m/>
    <m/>
    <s v="Undecided"/>
    <m/>
    <m/>
    <s v="Agree"/>
    <m/>
    <m/>
    <s v="Agree"/>
    <m/>
    <m/>
    <s v="Strongly agree"/>
    <m/>
    <m/>
    <s v="Strongly agree"/>
    <m/>
    <m/>
    <s v="Agree"/>
    <m/>
    <m/>
    <s v="Strongly agree"/>
    <m/>
    <m/>
    <s v="35-44 years old"/>
    <m/>
    <m/>
    <s v="Doctorate degree"/>
    <m/>
    <m/>
    <s v="Education &amp; Research"/>
    <m/>
    <m/>
    <m/>
    <m/>
    <m/>
    <s v="IT professional"/>
    <m/>
    <m/>
    <m/>
    <m/>
    <m/>
  </r>
  <r>
    <n v="9"/>
    <d v="2020-04-08T14:16:45"/>
    <d v="2020-04-08T14:20:02"/>
    <s v="anonymous"/>
    <m/>
    <m/>
    <m/>
    <m/>
    <s v="Yes"/>
    <m/>
    <m/>
    <s v="Yes"/>
    <m/>
    <m/>
    <s v="Use of VPN"/>
    <m/>
    <m/>
    <s v="Laptop;Smartphone;"/>
    <m/>
    <m/>
    <s v="No"/>
    <m/>
    <m/>
    <s v="Corporate assets"/>
    <m/>
    <m/>
    <s v="No"/>
    <m/>
    <m/>
    <x v="1"/>
    <m/>
    <m/>
    <s v="VPN access"/>
    <m/>
    <m/>
    <m/>
    <m/>
    <m/>
    <s v="No"/>
    <m/>
    <m/>
    <m/>
    <m/>
    <m/>
    <s v="Yes"/>
    <m/>
    <m/>
    <s v="Document management;Real-time document co-authoring;Project/Workflow/Task management;Scheduling;Real-time chatting;Teleconferencing;"/>
    <m/>
    <m/>
    <s v="None;"/>
    <m/>
    <m/>
    <m/>
    <m/>
    <m/>
    <m/>
    <m/>
    <s v="Undecided"/>
    <m/>
    <m/>
    <s v="Agree"/>
    <m/>
    <m/>
    <s v="Agree"/>
    <m/>
    <m/>
    <s v="Strongly agree"/>
    <m/>
    <m/>
    <s v="Strongly agree"/>
    <m/>
    <m/>
    <s v="Agree"/>
    <m/>
    <m/>
    <s v="Strongly agree"/>
    <m/>
    <m/>
    <s v="35-44 years old"/>
    <m/>
    <m/>
    <s v="Doctorate degree"/>
    <m/>
    <m/>
    <s v="Education &amp; Research"/>
    <m/>
    <m/>
    <m/>
    <m/>
    <m/>
    <s v="IT professional"/>
    <m/>
    <m/>
    <m/>
    <m/>
    <m/>
  </r>
  <r>
    <n v="9"/>
    <d v="2020-04-08T14:16:45"/>
    <d v="2020-04-08T14:20:02"/>
    <s v="anonymous"/>
    <m/>
    <m/>
    <m/>
    <m/>
    <s v="Yes"/>
    <m/>
    <m/>
    <s v="Yes"/>
    <m/>
    <m/>
    <s v="Use of VPN"/>
    <m/>
    <m/>
    <s v="Laptop;Smartphone;"/>
    <m/>
    <m/>
    <s v="No"/>
    <m/>
    <m/>
    <s v="Corporate assets"/>
    <m/>
    <m/>
    <s v="No"/>
    <m/>
    <m/>
    <x v="3"/>
    <m/>
    <m/>
    <s v="VPN access"/>
    <m/>
    <m/>
    <m/>
    <m/>
    <m/>
    <s v="No"/>
    <m/>
    <m/>
    <m/>
    <m/>
    <m/>
    <s v="Yes"/>
    <m/>
    <m/>
    <s v="Document management;Real-time document co-authoring;Project/Workflow/Task management;Scheduling;Real-time chatting;Teleconferencing;"/>
    <m/>
    <m/>
    <s v="None;"/>
    <m/>
    <m/>
    <m/>
    <m/>
    <m/>
    <m/>
    <m/>
    <s v="Undecided"/>
    <m/>
    <m/>
    <s v="Agree"/>
    <m/>
    <m/>
    <s v="Agree"/>
    <m/>
    <m/>
    <s v="Strongly agree"/>
    <m/>
    <m/>
    <s v="Strongly agree"/>
    <m/>
    <m/>
    <s v="Agree"/>
    <m/>
    <m/>
    <s v="Strongly agree"/>
    <m/>
    <m/>
    <s v="35-44 years old"/>
    <m/>
    <m/>
    <s v="Doctorate degree"/>
    <m/>
    <m/>
    <s v="Education &amp; Research"/>
    <m/>
    <m/>
    <m/>
    <m/>
    <m/>
    <s v="IT professional"/>
    <m/>
    <m/>
    <m/>
    <m/>
    <m/>
  </r>
  <r>
    <n v="10"/>
    <d v="2020-04-08T14:18:12"/>
    <d v="2020-04-08T14:20:52"/>
    <s v="anonymous"/>
    <m/>
    <m/>
    <m/>
    <m/>
    <s v="Yes"/>
    <m/>
    <m/>
    <s v="No"/>
    <m/>
    <m/>
    <m/>
    <m/>
    <m/>
    <s v="Laptop;"/>
    <m/>
    <m/>
    <s v="No"/>
    <m/>
    <m/>
    <s v="Corporate assets"/>
    <m/>
    <m/>
    <s v="Yes, fully"/>
    <m/>
    <m/>
    <x v="0"/>
    <m/>
    <m/>
    <s v="No special provisions"/>
    <m/>
    <m/>
    <m/>
    <m/>
    <m/>
    <s v="No"/>
    <m/>
    <m/>
    <m/>
    <m/>
    <m/>
    <s v="No"/>
    <m/>
    <m/>
    <m/>
    <m/>
    <m/>
    <s v="None;"/>
    <m/>
    <m/>
    <m/>
    <m/>
    <m/>
    <m/>
    <m/>
    <s v="Disagree"/>
    <m/>
    <m/>
    <s v="Strongly disagree"/>
    <m/>
    <m/>
    <s v="Undecided"/>
    <m/>
    <m/>
    <s v="Strongly agree"/>
    <m/>
    <m/>
    <s v="Strongly agree"/>
    <m/>
    <m/>
    <s v="Strongly agree"/>
    <m/>
    <m/>
    <s v="Strongly agree"/>
    <m/>
    <m/>
    <s v="18-24 years old"/>
    <m/>
    <m/>
    <s v="High school graduate, diploma or the equivalent"/>
    <m/>
    <m/>
    <s v="EPES (Electrical Power &amp; Energy Systems)"/>
    <m/>
    <m/>
    <m/>
    <m/>
    <m/>
    <s v="Other"/>
    <m/>
    <m/>
    <m/>
    <m/>
    <m/>
  </r>
  <r>
    <n v="10"/>
    <d v="2020-04-08T14:18:12"/>
    <d v="2020-04-08T14:20:52"/>
    <s v="anonymous"/>
    <m/>
    <m/>
    <m/>
    <m/>
    <s v="Yes"/>
    <m/>
    <m/>
    <s v="No"/>
    <m/>
    <m/>
    <m/>
    <m/>
    <m/>
    <s v="Laptop;"/>
    <m/>
    <m/>
    <s v="No"/>
    <m/>
    <m/>
    <s v="Corporate assets"/>
    <m/>
    <m/>
    <s v="Yes, fully"/>
    <m/>
    <m/>
    <x v="4"/>
    <m/>
    <m/>
    <s v="No special provisions"/>
    <m/>
    <m/>
    <m/>
    <m/>
    <m/>
    <s v="No"/>
    <m/>
    <m/>
    <m/>
    <m/>
    <m/>
    <s v="No"/>
    <m/>
    <m/>
    <m/>
    <m/>
    <m/>
    <s v="None;"/>
    <m/>
    <m/>
    <m/>
    <m/>
    <m/>
    <m/>
    <m/>
    <s v="Disagree"/>
    <m/>
    <m/>
    <s v="Strongly disagree"/>
    <m/>
    <m/>
    <s v="Undecided"/>
    <m/>
    <m/>
    <s v="Strongly agree"/>
    <m/>
    <m/>
    <s v="Strongly agree"/>
    <m/>
    <m/>
    <s v="Strongly agree"/>
    <m/>
    <m/>
    <s v="Strongly agree"/>
    <m/>
    <m/>
    <s v="18-24 years old"/>
    <m/>
    <m/>
    <s v="High school graduate, diploma or the equivalent"/>
    <m/>
    <m/>
    <s v="EPES (Electrical Power &amp; Energy Systems)"/>
    <m/>
    <m/>
    <m/>
    <m/>
    <m/>
    <s v="Other"/>
    <m/>
    <m/>
    <m/>
    <m/>
    <m/>
  </r>
  <r>
    <n v="10"/>
    <d v="2020-04-08T14:18:12"/>
    <d v="2020-04-08T14:20:52"/>
    <s v="anonymous"/>
    <m/>
    <m/>
    <m/>
    <m/>
    <s v="Yes"/>
    <m/>
    <m/>
    <s v="No"/>
    <m/>
    <m/>
    <m/>
    <m/>
    <m/>
    <s v="Laptop;"/>
    <m/>
    <m/>
    <s v="No"/>
    <m/>
    <m/>
    <s v="Corporate assets"/>
    <m/>
    <m/>
    <s v="Yes, fully"/>
    <m/>
    <m/>
    <x v="1"/>
    <m/>
    <m/>
    <s v="No special provisions"/>
    <m/>
    <m/>
    <m/>
    <m/>
    <m/>
    <s v="No"/>
    <m/>
    <m/>
    <m/>
    <m/>
    <m/>
    <s v="No"/>
    <m/>
    <m/>
    <m/>
    <m/>
    <m/>
    <s v="None;"/>
    <m/>
    <m/>
    <m/>
    <m/>
    <m/>
    <m/>
    <m/>
    <s v="Disagree"/>
    <m/>
    <m/>
    <s v="Strongly disagree"/>
    <m/>
    <m/>
    <s v="Undecided"/>
    <m/>
    <m/>
    <s v="Strongly agree"/>
    <m/>
    <m/>
    <s v="Strongly agree"/>
    <m/>
    <m/>
    <s v="Strongly agree"/>
    <m/>
    <m/>
    <s v="Strongly agree"/>
    <m/>
    <m/>
    <s v="18-24 years old"/>
    <m/>
    <m/>
    <s v="High school graduate, diploma or the equivalent"/>
    <m/>
    <m/>
    <s v="EPES (Electrical Power &amp; Energy Systems)"/>
    <m/>
    <m/>
    <m/>
    <m/>
    <m/>
    <s v="Other"/>
    <m/>
    <m/>
    <m/>
    <m/>
    <m/>
  </r>
  <r>
    <n v="10"/>
    <d v="2020-04-08T14:18:12"/>
    <d v="2020-04-08T14:20:52"/>
    <s v="anonymous"/>
    <m/>
    <m/>
    <m/>
    <m/>
    <s v="Yes"/>
    <m/>
    <m/>
    <s v="No"/>
    <m/>
    <m/>
    <m/>
    <m/>
    <m/>
    <s v="Laptop;"/>
    <m/>
    <m/>
    <s v="No"/>
    <m/>
    <m/>
    <s v="Corporate assets"/>
    <m/>
    <m/>
    <s v="Yes, fully"/>
    <m/>
    <m/>
    <x v="3"/>
    <m/>
    <m/>
    <s v="No special provisions"/>
    <m/>
    <m/>
    <m/>
    <m/>
    <m/>
    <s v="No"/>
    <m/>
    <m/>
    <m/>
    <m/>
    <m/>
    <s v="No"/>
    <m/>
    <m/>
    <m/>
    <m/>
    <m/>
    <s v="None;"/>
    <m/>
    <m/>
    <m/>
    <m/>
    <m/>
    <m/>
    <m/>
    <s v="Disagree"/>
    <m/>
    <m/>
    <s v="Strongly disagree"/>
    <m/>
    <m/>
    <s v="Undecided"/>
    <m/>
    <m/>
    <s v="Strongly agree"/>
    <m/>
    <m/>
    <s v="Strongly agree"/>
    <m/>
    <m/>
    <s v="Strongly agree"/>
    <m/>
    <m/>
    <s v="Strongly agree"/>
    <m/>
    <m/>
    <s v="18-24 years old"/>
    <m/>
    <m/>
    <s v="High school graduate, diploma or the equivalent"/>
    <m/>
    <m/>
    <s v="EPES (Electrical Power &amp; Energy Systems)"/>
    <m/>
    <m/>
    <m/>
    <m/>
    <m/>
    <s v="Other"/>
    <m/>
    <m/>
    <m/>
    <m/>
    <m/>
  </r>
  <r>
    <n v="11"/>
    <d v="2020-04-08T14:20:15"/>
    <d v="2020-04-08T14:22:51"/>
    <s v="anonymous"/>
    <m/>
    <m/>
    <m/>
    <m/>
    <s v="Yes"/>
    <m/>
    <m/>
    <s v="No"/>
    <m/>
    <m/>
    <m/>
    <m/>
    <m/>
    <s v="Laptop;"/>
    <m/>
    <m/>
    <s v="Yes"/>
    <m/>
    <m/>
    <s v="Personal assets"/>
    <m/>
    <m/>
    <m/>
    <m/>
    <m/>
    <x v="0"/>
    <m/>
    <m/>
    <s v="Direct access"/>
    <m/>
    <m/>
    <m/>
    <m/>
    <m/>
    <s v="No"/>
    <m/>
    <m/>
    <m/>
    <m/>
    <m/>
    <s v="Yes"/>
    <m/>
    <m/>
    <s v="Document management;Real-time document co-authoring;Project/Workflow/Task management;Scheduling;Real-time chatting;Teleconferencing;Other;"/>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r>
  <r>
    <n v="11"/>
    <d v="2020-04-08T14:20:15"/>
    <d v="2020-04-08T14:22:51"/>
    <s v="anonymous"/>
    <m/>
    <m/>
    <m/>
    <m/>
    <s v="Yes"/>
    <m/>
    <m/>
    <s v="No"/>
    <m/>
    <m/>
    <m/>
    <m/>
    <m/>
    <s v="Laptop;"/>
    <m/>
    <m/>
    <s v="Yes"/>
    <m/>
    <m/>
    <s v="Personal assets"/>
    <m/>
    <m/>
    <m/>
    <m/>
    <m/>
    <x v="4"/>
    <m/>
    <m/>
    <s v="Direct access"/>
    <m/>
    <m/>
    <m/>
    <m/>
    <m/>
    <s v="No"/>
    <m/>
    <m/>
    <m/>
    <m/>
    <m/>
    <s v="Yes"/>
    <m/>
    <m/>
    <s v="Document management;Real-time document co-authoring;Project/Workflow/Task management;Scheduling;Real-time chatting;Teleconferencing;Other;"/>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r>
  <r>
    <n v="11"/>
    <d v="2020-04-08T14:20:15"/>
    <d v="2020-04-08T14:22:51"/>
    <s v="anonymous"/>
    <m/>
    <m/>
    <m/>
    <m/>
    <s v="Yes"/>
    <m/>
    <m/>
    <s v="No"/>
    <m/>
    <m/>
    <m/>
    <m/>
    <m/>
    <s v="Laptop;"/>
    <m/>
    <m/>
    <s v="Yes"/>
    <m/>
    <m/>
    <s v="Personal assets"/>
    <m/>
    <m/>
    <m/>
    <m/>
    <m/>
    <x v="1"/>
    <m/>
    <m/>
    <s v="Direct access"/>
    <m/>
    <m/>
    <m/>
    <m/>
    <m/>
    <s v="No"/>
    <m/>
    <m/>
    <m/>
    <m/>
    <m/>
    <s v="Yes"/>
    <m/>
    <m/>
    <s v="Document management;Real-time document co-authoring;Project/Workflow/Task management;Scheduling;Real-time chatting;Teleconferencing;Other;"/>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r>
  <r>
    <n v="11"/>
    <d v="2020-04-08T14:20:15"/>
    <d v="2020-04-08T14:22:51"/>
    <s v="anonymous"/>
    <m/>
    <m/>
    <m/>
    <m/>
    <s v="Yes"/>
    <m/>
    <m/>
    <s v="No"/>
    <m/>
    <m/>
    <m/>
    <m/>
    <m/>
    <s v="Laptop;"/>
    <m/>
    <m/>
    <s v="Yes"/>
    <m/>
    <m/>
    <s v="Personal assets"/>
    <m/>
    <m/>
    <m/>
    <m/>
    <m/>
    <x v="2"/>
    <m/>
    <m/>
    <s v="Direct access"/>
    <m/>
    <m/>
    <m/>
    <m/>
    <m/>
    <s v="No"/>
    <m/>
    <m/>
    <m/>
    <m/>
    <m/>
    <s v="Yes"/>
    <m/>
    <m/>
    <s v="Document management;Real-time document co-authoring;Project/Workflow/Task management;Scheduling;Real-time chatting;Teleconferencing;Other;"/>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r>
  <r>
    <n v="11"/>
    <d v="2020-04-08T14:20:15"/>
    <d v="2020-04-08T14:22:51"/>
    <s v="anonymous"/>
    <m/>
    <m/>
    <m/>
    <m/>
    <s v="Yes"/>
    <m/>
    <m/>
    <s v="No"/>
    <m/>
    <m/>
    <m/>
    <m/>
    <m/>
    <s v="Laptop;"/>
    <m/>
    <m/>
    <s v="Yes"/>
    <m/>
    <m/>
    <s v="Personal assets"/>
    <m/>
    <m/>
    <m/>
    <m/>
    <m/>
    <x v="3"/>
    <m/>
    <m/>
    <s v="Direct access"/>
    <m/>
    <m/>
    <m/>
    <m/>
    <m/>
    <s v="No"/>
    <m/>
    <m/>
    <m/>
    <m/>
    <m/>
    <s v="Yes"/>
    <m/>
    <m/>
    <s v="Document management;Real-time document co-authoring;Project/Workflow/Task management;Scheduling;Real-time chatting;Teleconferencing;Other;"/>
    <m/>
    <m/>
    <s v="None;"/>
    <m/>
    <m/>
    <m/>
    <m/>
    <m/>
    <m/>
    <m/>
    <s v="Agree"/>
    <m/>
    <m/>
    <s v="Undecided"/>
    <m/>
    <m/>
    <s v="Strongly agree"/>
    <m/>
    <m/>
    <s v="Strongly agree"/>
    <m/>
    <m/>
    <s v="Strongly agree"/>
    <m/>
    <m/>
    <s v="Strongly agree"/>
    <m/>
    <m/>
    <s v="Strongly agree"/>
    <m/>
    <m/>
    <s v="35-44 years old"/>
    <m/>
    <m/>
    <s v="Master’s degree"/>
    <m/>
    <m/>
    <s v="Education &amp; Research"/>
    <m/>
    <m/>
    <m/>
    <m/>
    <m/>
    <s v="Security professional"/>
    <m/>
    <m/>
    <m/>
    <m/>
    <m/>
  </r>
  <r>
    <n v="12"/>
    <d v="2020-04-08T14:30:52"/>
    <d v="2020-04-08T14:33:59"/>
    <s v="anonymous"/>
    <m/>
    <m/>
    <m/>
    <m/>
    <s v="Yes"/>
    <m/>
    <m/>
    <s v="No"/>
    <m/>
    <m/>
    <m/>
    <m/>
    <m/>
    <s v="Laptop;Smartphone;"/>
    <m/>
    <m/>
    <s v="No"/>
    <m/>
    <m/>
    <s v="Corporate assets"/>
    <m/>
    <m/>
    <s v="Yes, partly"/>
    <m/>
    <m/>
    <x v="0"/>
    <m/>
    <m/>
    <s v="Direct access"/>
    <m/>
    <m/>
    <m/>
    <m/>
    <m/>
    <s v="Yes"/>
    <m/>
    <m/>
    <s v="Instructions provided via email;"/>
    <m/>
    <m/>
    <s v="Yes"/>
    <m/>
    <m/>
    <s v="Project/Workflow/Task management;Teleconferencing;"/>
    <m/>
    <m/>
    <s v="Spyware/Virus infection;"/>
    <m/>
    <m/>
    <m/>
    <m/>
    <m/>
    <m/>
    <m/>
    <s v="Disagree"/>
    <m/>
    <m/>
    <s v="Disagree"/>
    <m/>
    <m/>
    <s v="Disagree"/>
    <m/>
    <m/>
    <s v="Agree"/>
    <m/>
    <m/>
    <s v="Agree"/>
    <m/>
    <m/>
    <s v="Agree"/>
    <m/>
    <m/>
    <s v="Agree"/>
    <m/>
    <m/>
    <s v="45-54 years old"/>
    <m/>
    <m/>
    <s v="Doctorate degree"/>
    <m/>
    <m/>
    <s v="Education &amp; Research"/>
    <m/>
    <m/>
    <m/>
    <m/>
    <m/>
    <s v="Manager"/>
    <m/>
    <m/>
    <m/>
    <m/>
    <m/>
  </r>
  <r>
    <n v="12"/>
    <d v="2020-04-08T14:30:52"/>
    <d v="2020-04-08T14:33:59"/>
    <s v="anonymous"/>
    <m/>
    <m/>
    <m/>
    <m/>
    <s v="Yes"/>
    <m/>
    <m/>
    <s v="No"/>
    <m/>
    <m/>
    <m/>
    <m/>
    <m/>
    <s v="Laptop;Smartphone;"/>
    <m/>
    <m/>
    <s v="No"/>
    <m/>
    <m/>
    <s v="Corporate assets"/>
    <m/>
    <m/>
    <s v="Yes, partly"/>
    <m/>
    <m/>
    <x v="5"/>
    <m/>
    <m/>
    <s v="Direct access"/>
    <m/>
    <m/>
    <m/>
    <m/>
    <m/>
    <s v="Yes"/>
    <m/>
    <m/>
    <s v="Instructions provided via email;"/>
    <m/>
    <m/>
    <s v="Yes"/>
    <m/>
    <m/>
    <s v="Project/Workflow/Task management;Teleconferencing;"/>
    <m/>
    <m/>
    <s v="Spyware/Virus infection;"/>
    <m/>
    <m/>
    <m/>
    <m/>
    <m/>
    <m/>
    <m/>
    <s v="Disagree"/>
    <m/>
    <m/>
    <s v="Disagree"/>
    <m/>
    <m/>
    <s v="Disagree"/>
    <m/>
    <m/>
    <s v="Agree"/>
    <m/>
    <m/>
    <s v="Agree"/>
    <m/>
    <m/>
    <s v="Agree"/>
    <m/>
    <m/>
    <s v="Agree"/>
    <m/>
    <m/>
    <s v="45-54 years old"/>
    <m/>
    <m/>
    <s v="Doctorate degree"/>
    <m/>
    <m/>
    <s v="Education &amp; Research"/>
    <m/>
    <m/>
    <m/>
    <m/>
    <m/>
    <s v="Manager"/>
    <m/>
    <m/>
    <m/>
    <m/>
    <m/>
  </r>
  <r>
    <n v="12"/>
    <d v="2020-04-08T14:30:52"/>
    <d v="2020-04-08T14:33:59"/>
    <s v="anonymous"/>
    <m/>
    <m/>
    <m/>
    <m/>
    <s v="Yes"/>
    <m/>
    <m/>
    <s v="No"/>
    <m/>
    <m/>
    <m/>
    <m/>
    <m/>
    <s v="Laptop;Smartphone;"/>
    <m/>
    <m/>
    <s v="No"/>
    <m/>
    <m/>
    <s v="Corporate assets"/>
    <m/>
    <m/>
    <s v="Yes, partly"/>
    <m/>
    <m/>
    <x v="4"/>
    <m/>
    <m/>
    <s v="Direct access"/>
    <m/>
    <m/>
    <m/>
    <m/>
    <m/>
    <s v="Yes"/>
    <m/>
    <m/>
    <s v="Instructions provided via email;"/>
    <m/>
    <m/>
    <s v="Yes"/>
    <m/>
    <m/>
    <s v="Project/Workflow/Task management;Teleconferencing;"/>
    <m/>
    <m/>
    <s v="Spyware/Virus infection;"/>
    <m/>
    <m/>
    <m/>
    <m/>
    <m/>
    <m/>
    <m/>
    <s v="Disagree"/>
    <m/>
    <m/>
    <s v="Disagree"/>
    <m/>
    <m/>
    <s v="Disagree"/>
    <m/>
    <m/>
    <s v="Agree"/>
    <m/>
    <m/>
    <s v="Agree"/>
    <m/>
    <m/>
    <s v="Agree"/>
    <m/>
    <m/>
    <s v="Agree"/>
    <m/>
    <m/>
    <s v="45-54 years old"/>
    <m/>
    <m/>
    <s v="Doctorate degree"/>
    <m/>
    <m/>
    <s v="Education &amp; Research"/>
    <m/>
    <m/>
    <m/>
    <m/>
    <m/>
    <s v="Manager"/>
    <m/>
    <m/>
    <m/>
    <m/>
    <m/>
  </r>
  <r>
    <n v="12"/>
    <d v="2020-04-08T14:30:52"/>
    <d v="2020-04-08T14:33:59"/>
    <s v="anonymous"/>
    <m/>
    <m/>
    <m/>
    <m/>
    <s v="Yes"/>
    <m/>
    <m/>
    <s v="No"/>
    <m/>
    <m/>
    <m/>
    <m/>
    <m/>
    <s v="Laptop;Smartphone;"/>
    <m/>
    <m/>
    <s v="No"/>
    <m/>
    <m/>
    <s v="Corporate assets"/>
    <m/>
    <m/>
    <s v="Yes, partly"/>
    <m/>
    <m/>
    <x v="1"/>
    <m/>
    <m/>
    <s v="Direct access"/>
    <m/>
    <m/>
    <m/>
    <m/>
    <m/>
    <s v="Yes"/>
    <m/>
    <m/>
    <s v="Instructions provided via email;"/>
    <m/>
    <m/>
    <s v="Yes"/>
    <m/>
    <m/>
    <s v="Project/Workflow/Task management;Teleconferencing;"/>
    <m/>
    <m/>
    <s v="Spyware/Virus infection;"/>
    <m/>
    <m/>
    <m/>
    <m/>
    <m/>
    <m/>
    <m/>
    <s v="Disagree"/>
    <m/>
    <m/>
    <s v="Disagree"/>
    <m/>
    <m/>
    <s v="Disagree"/>
    <m/>
    <m/>
    <s v="Agree"/>
    <m/>
    <m/>
    <s v="Agree"/>
    <m/>
    <m/>
    <s v="Agree"/>
    <m/>
    <m/>
    <s v="Agree"/>
    <m/>
    <m/>
    <s v="45-54 years old"/>
    <m/>
    <m/>
    <s v="Doctorate degree"/>
    <m/>
    <m/>
    <s v="Education &amp; Research"/>
    <m/>
    <m/>
    <m/>
    <m/>
    <m/>
    <s v="Manager"/>
    <m/>
    <m/>
    <m/>
    <m/>
    <m/>
  </r>
  <r>
    <n v="12"/>
    <d v="2020-04-08T14:30:52"/>
    <d v="2020-04-08T14:33:59"/>
    <s v="anonymous"/>
    <m/>
    <m/>
    <m/>
    <m/>
    <s v="Yes"/>
    <m/>
    <m/>
    <s v="No"/>
    <m/>
    <m/>
    <m/>
    <m/>
    <m/>
    <s v="Laptop;Smartphone;"/>
    <m/>
    <m/>
    <s v="No"/>
    <m/>
    <m/>
    <s v="Corporate assets"/>
    <m/>
    <m/>
    <s v="Yes, partly"/>
    <m/>
    <m/>
    <x v="3"/>
    <m/>
    <m/>
    <s v="Direct access"/>
    <m/>
    <m/>
    <m/>
    <m/>
    <m/>
    <s v="Yes"/>
    <m/>
    <m/>
    <s v="Instructions provided via email;"/>
    <m/>
    <m/>
    <s v="Yes"/>
    <m/>
    <m/>
    <s v="Project/Workflow/Task management;Teleconferencing;"/>
    <m/>
    <m/>
    <s v="Spyware/Virus infection;"/>
    <m/>
    <m/>
    <m/>
    <m/>
    <m/>
    <m/>
    <m/>
    <s v="Disagree"/>
    <m/>
    <m/>
    <s v="Disagree"/>
    <m/>
    <m/>
    <s v="Disagree"/>
    <m/>
    <m/>
    <s v="Agree"/>
    <m/>
    <m/>
    <s v="Agree"/>
    <m/>
    <m/>
    <s v="Agree"/>
    <m/>
    <m/>
    <s v="Agree"/>
    <m/>
    <m/>
    <s v="45-54 years old"/>
    <m/>
    <m/>
    <s v="Doctorate degree"/>
    <m/>
    <m/>
    <s v="Education &amp; Research"/>
    <m/>
    <m/>
    <m/>
    <m/>
    <m/>
    <s v="Manager"/>
    <m/>
    <m/>
    <m/>
    <m/>
    <m/>
  </r>
  <r>
    <n v="13"/>
    <d v="2020-04-08T14:31:03"/>
    <d v="2020-04-08T14:35:01"/>
    <s v="anonymous"/>
    <m/>
    <m/>
    <m/>
    <m/>
    <s v="Yes"/>
    <m/>
    <m/>
    <s v="No"/>
    <m/>
    <m/>
    <m/>
    <m/>
    <m/>
    <s v="Laptop;Smartphone;"/>
    <m/>
    <m/>
    <s v="Yes"/>
    <m/>
    <m/>
    <s v="Corporate assets"/>
    <m/>
    <m/>
    <s v="No"/>
    <m/>
    <m/>
    <x v="0"/>
    <m/>
    <m/>
    <s v="Direct access"/>
    <m/>
    <m/>
    <m/>
    <m/>
    <m/>
    <s v="No"/>
    <m/>
    <m/>
    <m/>
    <m/>
    <m/>
    <s v="Yes"/>
    <m/>
    <m/>
    <s v="Document management;Real-time document co-authoring;Project/Workflow/Task management;Scheduling;Real-time chatting;Teleconferencing;"/>
    <m/>
    <m/>
    <s v="None;"/>
    <m/>
    <m/>
    <m/>
    <m/>
    <m/>
    <m/>
    <m/>
    <s v="Undecided"/>
    <m/>
    <m/>
    <s v="Undecided"/>
    <m/>
    <m/>
    <s v="Disagree"/>
    <m/>
    <m/>
    <s v="Agree"/>
    <m/>
    <m/>
    <s v="Agree"/>
    <m/>
    <m/>
    <s v="Agree"/>
    <m/>
    <m/>
    <s v="Strongly agree"/>
    <m/>
    <m/>
    <s v="35-44 years old"/>
    <m/>
    <m/>
    <s v="Doctorate degree"/>
    <m/>
    <m/>
    <s v="Education &amp; Research"/>
    <m/>
    <m/>
    <m/>
    <m/>
    <m/>
    <s v="Manager"/>
    <m/>
    <m/>
    <m/>
    <m/>
    <m/>
  </r>
  <r>
    <n v="13"/>
    <d v="2020-04-08T14:31:03"/>
    <d v="2020-04-08T14:35:01"/>
    <s v="anonymous"/>
    <m/>
    <m/>
    <m/>
    <m/>
    <s v="Yes"/>
    <m/>
    <m/>
    <s v="No"/>
    <m/>
    <m/>
    <m/>
    <m/>
    <m/>
    <s v="Laptop;Smartphone;"/>
    <m/>
    <m/>
    <s v="Yes"/>
    <m/>
    <m/>
    <s v="Corporate assets"/>
    <m/>
    <m/>
    <s v="No"/>
    <m/>
    <m/>
    <x v="4"/>
    <m/>
    <m/>
    <s v="Direct access"/>
    <m/>
    <m/>
    <m/>
    <m/>
    <m/>
    <s v="No"/>
    <m/>
    <m/>
    <m/>
    <m/>
    <m/>
    <s v="Yes"/>
    <m/>
    <m/>
    <s v="Document management;Real-time document co-authoring;Project/Workflow/Task management;Scheduling;Real-time chatting;Teleconferencing;"/>
    <m/>
    <m/>
    <s v="None;"/>
    <m/>
    <m/>
    <m/>
    <m/>
    <m/>
    <m/>
    <m/>
    <s v="Undecided"/>
    <m/>
    <m/>
    <s v="Undecided"/>
    <m/>
    <m/>
    <s v="Disagree"/>
    <m/>
    <m/>
    <s v="Agree"/>
    <m/>
    <m/>
    <s v="Agree"/>
    <m/>
    <m/>
    <s v="Agree"/>
    <m/>
    <m/>
    <s v="Strongly agree"/>
    <m/>
    <m/>
    <s v="35-44 years old"/>
    <m/>
    <m/>
    <s v="Doctorate degree"/>
    <m/>
    <m/>
    <s v="Education &amp; Research"/>
    <m/>
    <m/>
    <m/>
    <m/>
    <m/>
    <s v="Manager"/>
    <m/>
    <m/>
    <m/>
    <m/>
    <m/>
  </r>
  <r>
    <n v="13"/>
    <d v="2020-04-08T14:31:03"/>
    <d v="2020-04-08T14:35:01"/>
    <s v="anonymous"/>
    <m/>
    <m/>
    <m/>
    <m/>
    <s v="Yes"/>
    <m/>
    <m/>
    <s v="No"/>
    <m/>
    <m/>
    <m/>
    <m/>
    <m/>
    <s v="Laptop;Smartphone;"/>
    <m/>
    <m/>
    <s v="Yes"/>
    <m/>
    <m/>
    <s v="Corporate assets"/>
    <m/>
    <m/>
    <s v="No"/>
    <m/>
    <m/>
    <x v="1"/>
    <m/>
    <m/>
    <s v="Direct access"/>
    <m/>
    <m/>
    <m/>
    <m/>
    <m/>
    <s v="No"/>
    <m/>
    <m/>
    <m/>
    <m/>
    <m/>
    <s v="Yes"/>
    <m/>
    <m/>
    <s v="Document management;Real-time document co-authoring;Project/Workflow/Task management;Scheduling;Real-time chatting;Teleconferencing;"/>
    <m/>
    <m/>
    <s v="None;"/>
    <m/>
    <m/>
    <m/>
    <m/>
    <m/>
    <m/>
    <m/>
    <s v="Undecided"/>
    <m/>
    <m/>
    <s v="Undecided"/>
    <m/>
    <m/>
    <s v="Disagree"/>
    <m/>
    <m/>
    <s v="Agree"/>
    <m/>
    <m/>
    <s v="Agree"/>
    <m/>
    <m/>
    <s v="Agree"/>
    <m/>
    <m/>
    <s v="Strongly agree"/>
    <m/>
    <m/>
    <s v="35-44 years old"/>
    <m/>
    <m/>
    <s v="Doctorate degree"/>
    <m/>
    <m/>
    <s v="Education &amp; Research"/>
    <m/>
    <m/>
    <m/>
    <m/>
    <m/>
    <s v="Manager"/>
    <m/>
    <m/>
    <m/>
    <m/>
    <m/>
  </r>
  <r>
    <n v="13"/>
    <d v="2020-04-08T14:31:03"/>
    <d v="2020-04-08T14:35:01"/>
    <s v="anonymous"/>
    <m/>
    <m/>
    <m/>
    <m/>
    <s v="Yes"/>
    <m/>
    <m/>
    <s v="No"/>
    <m/>
    <m/>
    <m/>
    <m/>
    <m/>
    <s v="Laptop;Smartphone;"/>
    <m/>
    <m/>
    <s v="Yes"/>
    <m/>
    <m/>
    <s v="Corporate assets"/>
    <m/>
    <m/>
    <s v="No"/>
    <m/>
    <m/>
    <x v="2"/>
    <m/>
    <m/>
    <s v="Direct access"/>
    <m/>
    <m/>
    <m/>
    <m/>
    <m/>
    <s v="No"/>
    <m/>
    <m/>
    <m/>
    <m/>
    <m/>
    <s v="Yes"/>
    <m/>
    <m/>
    <s v="Document management;Real-time document co-authoring;Project/Workflow/Task management;Scheduling;Real-time chatting;Teleconferencing;"/>
    <m/>
    <m/>
    <s v="None;"/>
    <m/>
    <m/>
    <m/>
    <m/>
    <m/>
    <m/>
    <m/>
    <s v="Undecided"/>
    <m/>
    <m/>
    <s v="Undecided"/>
    <m/>
    <m/>
    <s v="Disagree"/>
    <m/>
    <m/>
    <s v="Agree"/>
    <m/>
    <m/>
    <s v="Agree"/>
    <m/>
    <m/>
    <s v="Agree"/>
    <m/>
    <m/>
    <s v="Strongly agree"/>
    <m/>
    <m/>
    <s v="35-44 years old"/>
    <m/>
    <m/>
    <s v="Doctorate degree"/>
    <m/>
    <m/>
    <s v="Education &amp; Research"/>
    <m/>
    <m/>
    <m/>
    <m/>
    <m/>
    <s v="Manager"/>
    <m/>
    <m/>
    <m/>
    <m/>
    <m/>
  </r>
  <r>
    <n v="13"/>
    <d v="2020-04-08T14:31:03"/>
    <d v="2020-04-08T14:35:01"/>
    <s v="anonymous"/>
    <m/>
    <m/>
    <m/>
    <m/>
    <s v="Yes"/>
    <m/>
    <m/>
    <s v="No"/>
    <m/>
    <m/>
    <m/>
    <m/>
    <m/>
    <s v="Laptop;Smartphone;"/>
    <m/>
    <m/>
    <s v="Yes"/>
    <m/>
    <m/>
    <s v="Corporate assets"/>
    <m/>
    <m/>
    <s v="No"/>
    <m/>
    <m/>
    <x v="3"/>
    <m/>
    <m/>
    <s v="Direct access"/>
    <m/>
    <m/>
    <m/>
    <m/>
    <m/>
    <s v="No"/>
    <m/>
    <m/>
    <m/>
    <m/>
    <m/>
    <s v="Yes"/>
    <m/>
    <m/>
    <s v="Document management;Real-time document co-authoring;Project/Workflow/Task management;Scheduling;Real-time chatting;Teleconferencing;"/>
    <m/>
    <m/>
    <s v="None;"/>
    <m/>
    <m/>
    <m/>
    <m/>
    <m/>
    <m/>
    <m/>
    <s v="Undecided"/>
    <m/>
    <m/>
    <s v="Undecided"/>
    <m/>
    <m/>
    <s v="Disagree"/>
    <m/>
    <m/>
    <s v="Agree"/>
    <m/>
    <m/>
    <s v="Agree"/>
    <m/>
    <m/>
    <s v="Agree"/>
    <m/>
    <m/>
    <s v="Strongly agree"/>
    <m/>
    <m/>
    <s v="35-44 years old"/>
    <m/>
    <m/>
    <s v="Doctorate degree"/>
    <m/>
    <m/>
    <s v="Education &amp; Research"/>
    <m/>
    <m/>
    <m/>
    <m/>
    <m/>
    <s v="Manager"/>
    <m/>
    <m/>
    <m/>
    <m/>
    <m/>
  </r>
  <r>
    <n v="14"/>
    <d v="2020-04-08T14:45:53"/>
    <d v="2020-04-08T14:49:32"/>
    <s v="anonymous"/>
    <m/>
    <m/>
    <m/>
    <m/>
    <s v="Yes"/>
    <m/>
    <m/>
    <s v="No"/>
    <m/>
    <m/>
    <m/>
    <m/>
    <m/>
    <s v="Laptop;"/>
    <m/>
    <m/>
    <s v="No"/>
    <m/>
    <m/>
    <s v="Personal assets"/>
    <m/>
    <m/>
    <m/>
    <m/>
    <m/>
    <x v="0"/>
    <m/>
    <m/>
    <s v="Direct access"/>
    <m/>
    <m/>
    <m/>
    <m/>
    <m/>
    <s v="No"/>
    <m/>
    <m/>
    <m/>
    <m/>
    <m/>
    <s v="Yes"/>
    <m/>
    <m/>
    <s v="Document management;Real-time document co-authoring;Project/Workflow/Task management;Scheduling;Real-time chatting;Teleconferencing;"/>
    <m/>
    <m/>
    <s v="None;"/>
    <m/>
    <m/>
    <m/>
    <m/>
    <m/>
    <m/>
    <m/>
    <s v="Strongly agree"/>
    <m/>
    <m/>
    <s v="Strongly agree"/>
    <m/>
    <m/>
    <s v="Agree"/>
    <m/>
    <m/>
    <s v="Agree"/>
    <m/>
    <m/>
    <s v="Undecided"/>
    <m/>
    <m/>
    <s v="Agree"/>
    <m/>
    <m/>
    <s v="Strongly agree"/>
    <m/>
    <m/>
    <s v="18-24 years old"/>
    <m/>
    <m/>
    <s v="Bachelor’s degree"/>
    <m/>
    <m/>
    <s v="IT (Information Technology)"/>
    <m/>
    <m/>
    <m/>
    <m/>
    <m/>
    <s v="IT professional"/>
    <m/>
    <m/>
    <m/>
    <m/>
    <m/>
  </r>
  <r>
    <n v="14"/>
    <d v="2020-04-08T14:45:53"/>
    <d v="2020-04-08T14:49:32"/>
    <s v="anonymous"/>
    <m/>
    <m/>
    <m/>
    <m/>
    <s v="Yes"/>
    <m/>
    <m/>
    <s v="No"/>
    <m/>
    <m/>
    <m/>
    <m/>
    <m/>
    <s v="Laptop;"/>
    <m/>
    <m/>
    <s v="No"/>
    <m/>
    <m/>
    <s v="Personal assets"/>
    <m/>
    <m/>
    <m/>
    <m/>
    <m/>
    <x v="3"/>
    <m/>
    <m/>
    <s v="Direct access"/>
    <m/>
    <m/>
    <m/>
    <m/>
    <m/>
    <s v="No"/>
    <m/>
    <m/>
    <m/>
    <m/>
    <m/>
    <s v="Yes"/>
    <m/>
    <m/>
    <s v="Document management;Real-time document co-authoring;Project/Workflow/Task management;Scheduling;Real-time chatting;Teleconferencing;"/>
    <m/>
    <m/>
    <s v="None;"/>
    <m/>
    <m/>
    <m/>
    <m/>
    <m/>
    <m/>
    <m/>
    <s v="Strongly agree"/>
    <m/>
    <m/>
    <s v="Strongly agree"/>
    <m/>
    <m/>
    <s v="Agree"/>
    <m/>
    <m/>
    <s v="Agree"/>
    <m/>
    <m/>
    <s v="Undecided"/>
    <m/>
    <m/>
    <s v="Agree"/>
    <m/>
    <m/>
    <s v="Strongly agree"/>
    <m/>
    <m/>
    <s v="18-24 years old"/>
    <m/>
    <m/>
    <s v="Bachelor’s degree"/>
    <m/>
    <m/>
    <s v="IT (Information Technology)"/>
    <m/>
    <m/>
    <m/>
    <m/>
    <m/>
    <s v="IT professional"/>
    <m/>
    <m/>
    <m/>
    <m/>
    <m/>
  </r>
  <r>
    <n v="15"/>
    <d v="2020-04-08T14:46:29"/>
    <d v="2020-04-08T14:49:59"/>
    <s v="anonymous"/>
    <m/>
    <m/>
    <m/>
    <m/>
    <s v="Yes"/>
    <m/>
    <m/>
    <s v="No"/>
    <m/>
    <m/>
    <m/>
    <m/>
    <m/>
    <s v="Laptop;"/>
    <m/>
    <m/>
    <s v="No"/>
    <m/>
    <m/>
    <s v="Corporate assets"/>
    <m/>
    <m/>
    <s v="Yes, partly"/>
    <m/>
    <m/>
    <x v="0"/>
    <m/>
    <m/>
    <s v="Using VPN "/>
    <m/>
    <m/>
    <m/>
    <m/>
    <m/>
    <s v="No"/>
    <m/>
    <m/>
    <m/>
    <m/>
    <m/>
    <s v="Yes"/>
    <m/>
    <m/>
    <s v="Document management;Real-time document co-authoring;Teleconferencing;"/>
    <m/>
    <m/>
    <s v="Phishing;"/>
    <m/>
    <m/>
    <m/>
    <m/>
    <m/>
    <m/>
    <m/>
    <s v="Agree"/>
    <m/>
    <m/>
    <s v="Strongly agree"/>
    <m/>
    <m/>
    <s v="Undecided"/>
    <m/>
    <m/>
    <s v="Agree"/>
    <m/>
    <m/>
    <s v="Agree"/>
    <m/>
    <m/>
    <s v="Strongly agree"/>
    <m/>
    <m/>
    <s v="Strongly agree"/>
    <m/>
    <m/>
    <s v="35-44 years old"/>
    <m/>
    <m/>
    <s v="Doctorate degree"/>
    <m/>
    <m/>
    <s v="Education &amp; Research"/>
    <m/>
    <m/>
    <m/>
    <m/>
    <m/>
    <s v="Researcher"/>
    <m/>
    <m/>
    <m/>
    <m/>
    <m/>
  </r>
  <r>
    <n v="15"/>
    <d v="2020-04-08T14:46:29"/>
    <d v="2020-04-08T14:49:59"/>
    <s v="anonymous"/>
    <m/>
    <m/>
    <m/>
    <m/>
    <s v="Yes"/>
    <m/>
    <m/>
    <s v="No"/>
    <m/>
    <m/>
    <m/>
    <m/>
    <m/>
    <s v="Laptop;"/>
    <m/>
    <m/>
    <s v="No"/>
    <m/>
    <m/>
    <s v="Corporate assets"/>
    <m/>
    <m/>
    <s v="Yes, partly"/>
    <m/>
    <m/>
    <x v="1"/>
    <m/>
    <m/>
    <s v="Using VPN "/>
    <m/>
    <m/>
    <m/>
    <m/>
    <m/>
    <s v="No"/>
    <m/>
    <m/>
    <m/>
    <m/>
    <m/>
    <s v="Yes"/>
    <m/>
    <m/>
    <s v="Document management;Real-time document co-authoring;Teleconferencing;"/>
    <m/>
    <m/>
    <s v="Phishing;"/>
    <m/>
    <m/>
    <m/>
    <m/>
    <m/>
    <m/>
    <m/>
    <s v="Agree"/>
    <m/>
    <m/>
    <s v="Strongly agree"/>
    <m/>
    <m/>
    <s v="Undecided"/>
    <m/>
    <m/>
    <s v="Agree"/>
    <m/>
    <m/>
    <s v="Agree"/>
    <m/>
    <m/>
    <s v="Strongly agree"/>
    <m/>
    <m/>
    <s v="Strongly agree"/>
    <m/>
    <m/>
    <s v="35-44 years old"/>
    <m/>
    <m/>
    <s v="Doctorate degree"/>
    <m/>
    <m/>
    <s v="Education &amp; Research"/>
    <m/>
    <m/>
    <m/>
    <m/>
    <m/>
    <s v="Researcher"/>
    <m/>
    <m/>
    <m/>
    <m/>
    <m/>
  </r>
  <r>
    <n v="15"/>
    <d v="2020-04-08T14:46:29"/>
    <d v="2020-04-08T14:49:59"/>
    <s v="anonymous"/>
    <m/>
    <m/>
    <m/>
    <m/>
    <s v="Yes"/>
    <m/>
    <m/>
    <s v="No"/>
    <m/>
    <m/>
    <m/>
    <m/>
    <m/>
    <s v="Laptop;"/>
    <m/>
    <m/>
    <s v="No"/>
    <m/>
    <m/>
    <s v="Corporate assets"/>
    <m/>
    <m/>
    <s v="Yes, partly"/>
    <m/>
    <m/>
    <x v="3"/>
    <m/>
    <m/>
    <s v="Using VPN "/>
    <m/>
    <m/>
    <m/>
    <m/>
    <m/>
    <s v="No"/>
    <m/>
    <m/>
    <m/>
    <m/>
    <m/>
    <s v="Yes"/>
    <m/>
    <m/>
    <s v="Document management;Real-time document co-authoring;Teleconferencing;"/>
    <m/>
    <m/>
    <s v="Phishing;"/>
    <m/>
    <m/>
    <m/>
    <m/>
    <m/>
    <m/>
    <m/>
    <s v="Agree"/>
    <m/>
    <m/>
    <s v="Strongly agree"/>
    <m/>
    <m/>
    <s v="Undecided"/>
    <m/>
    <m/>
    <s v="Agree"/>
    <m/>
    <m/>
    <s v="Agree"/>
    <m/>
    <m/>
    <s v="Strongly agree"/>
    <m/>
    <m/>
    <s v="Strongly agree"/>
    <m/>
    <m/>
    <s v="35-44 years old"/>
    <m/>
    <m/>
    <s v="Doctorate degree"/>
    <m/>
    <m/>
    <s v="Education &amp; Research"/>
    <m/>
    <m/>
    <m/>
    <m/>
    <m/>
    <s v="Researcher"/>
    <m/>
    <m/>
    <m/>
    <m/>
    <m/>
  </r>
  <r>
    <n v="16"/>
    <d v="2020-04-08T14:49:40"/>
    <d v="2020-04-08T14:53:46"/>
    <s v="anonymous"/>
    <m/>
    <m/>
    <m/>
    <m/>
    <s v="Yes"/>
    <m/>
    <m/>
    <s v="No"/>
    <m/>
    <m/>
    <m/>
    <m/>
    <m/>
    <s v="Laptop;"/>
    <m/>
    <m/>
    <s v="No"/>
    <m/>
    <m/>
    <s v="Personal assets"/>
    <m/>
    <m/>
    <m/>
    <m/>
    <m/>
    <x v="0"/>
    <m/>
    <m/>
    <s v="Using 3rd party cloud solutions (e.g. G Cloud, Microsoft 365)"/>
    <m/>
    <m/>
    <m/>
    <m/>
    <m/>
    <s v="No"/>
    <m/>
    <m/>
    <m/>
    <m/>
    <m/>
    <s v="Yes"/>
    <m/>
    <m/>
    <s v="Document management;Real-time document co-authoring;Project/Workflow/Task management;Scheduling;Real-time chatting;Teleconferencing;"/>
    <m/>
    <m/>
    <s v="None;"/>
    <m/>
    <m/>
    <m/>
    <m/>
    <m/>
    <m/>
    <m/>
    <s v="Disagree"/>
    <m/>
    <m/>
    <s v="Undecided"/>
    <m/>
    <m/>
    <s v="Undecided"/>
    <m/>
    <m/>
    <s v="Agree"/>
    <m/>
    <m/>
    <s v="Undecided"/>
    <m/>
    <m/>
    <s v="Undecided"/>
    <m/>
    <m/>
    <s v="Agree"/>
    <m/>
    <m/>
    <s v="25-34 years old"/>
    <m/>
    <m/>
    <s v="Master’s degree"/>
    <m/>
    <m/>
    <s v="IT (Information Technology)"/>
    <m/>
    <m/>
    <m/>
    <m/>
    <m/>
    <s v="IT professional"/>
    <m/>
    <m/>
    <m/>
    <m/>
    <m/>
  </r>
  <r>
    <n v="16"/>
    <d v="2020-04-08T14:49:40"/>
    <d v="2020-04-08T14:53:46"/>
    <s v="anonymous"/>
    <m/>
    <m/>
    <m/>
    <m/>
    <s v="Yes"/>
    <m/>
    <m/>
    <s v="No"/>
    <m/>
    <m/>
    <m/>
    <m/>
    <m/>
    <s v="Laptop;"/>
    <m/>
    <m/>
    <s v="No"/>
    <m/>
    <m/>
    <s v="Personal assets"/>
    <m/>
    <m/>
    <m/>
    <m/>
    <m/>
    <x v="4"/>
    <m/>
    <m/>
    <s v="Using 3rd party cloud solutions (e.g. G Cloud, Microsoft 365)"/>
    <m/>
    <m/>
    <m/>
    <m/>
    <m/>
    <s v="No"/>
    <m/>
    <m/>
    <m/>
    <m/>
    <m/>
    <s v="Yes"/>
    <m/>
    <m/>
    <s v="Document management;Real-time document co-authoring;Project/Workflow/Task management;Scheduling;Real-time chatting;Teleconferencing;"/>
    <m/>
    <m/>
    <s v="None;"/>
    <m/>
    <m/>
    <m/>
    <m/>
    <m/>
    <m/>
    <m/>
    <s v="Disagree"/>
    <m/>
    <m/>
    <s v="Undecided"/>
    <m/>
    <m/>
    <s v="Undecided"/>
    <m/>
    <m/>
    <s v="Agree"/>
    <m/>
    <m/>
    <s v="Undecided"/>
    <m/>
    <m/>
    <s v="Undecided"/>
    <m/>
    <m/>
    <s v="Agree"/>
    <m/>
    <m/>
    <s v="25-34 years old"/>
    <m/>
    <m/>
    <s v="Master’s degree"/>
    <m/>
    <m/>
    <s v="IT (Information Technology)"/>
    <m/>
    <m/>
    <m/>
    <m/>
    <m/>
    <s v="IT professional"/>
    <m/>
    <m/>
    <m/>
    <m/>
    <m/>
  </r>
  <r>
    <n v="16"/>
    <d v="2020-04-08T14:49:40"/>
    <d v="2020-04-08T14:53:46"/>
    <s v="anonymous"/>
    <m/>
    <m/>
    <m/>
    <m/>
    <s v="Yes"/>
    <m/>
    <m/>
    <s v="No"/>
    <m/>
    <m/>
    <m/>
    <m/>
    <m/>
    <s v="Laptop;"/>
    <m/>
    <m/>
    <s v="No"/>
    <m/>
    <m/>
    <s v="Personal assets"/>
    <m/>
    <m/>
    <m/>
    <m/>
    <m/>
    <x v="1"/>
    <m/>
    <m/>
    <s v="Using 3rd party cloud solutions (e.g. G Cloud, Microsoft 365)"/>
    <m/>
    <m/>
    <m/>
    <m/>
    <m/>
    <s v="No"/>
    <m/>
    <m/>
    <m/>
    <m/>
    <m/>
    <s v="Yes"/>
    <m/>
    <m/>
    <s v="Document management;Real-time document co-authoring;Project/Workflow/Task management;Scheduling;Real-time chatting;Teleconferencing;"/>
    <m/>
    <m/>
    <s v="None;"/>
    <m/>
    <m/>
    <m/>
    <m/>
    <m/>
    <m/>
    <m/>
    <s v="Disagree"/>
    <m/>
    <m/>
    <s v="Undecided"/>
    <m/>
    <m/>
    <s v="Undecided"/>
    <m/>
    <m/>
    <s v="Agree"/>
    <m/>
    <m/>
    <s v="Undecided"/>
    <m/>
    <m/>
    <s v="Undecided"/>
    <m/>
    <m/>
    <s v="Agree"/>
    <m/>
    <m/>
    <s v="25-34 years old"/>
    <m/>
    <m/>
    <s v="Master’s degree"/>
    <m/>
    <m/>
    <s v="IT (Information Technology)"/>
    <m/>
    <m/>
    <m/>
    <m/>
    <m/>
    <s v="IT professional"/>
    <m/>
    <m/>
    <m/>
    <m/>
    <m/>
  </r>
  <r>
    <n v="16"/>
    <d v="2020-04-08T14:49:40"/>
    <d v="2020-04-08T14:53:46"/>
    <s v="anonymous"/>
    <m/>
    <m/>
    <m/>
    <m/>
    <s v="Yes"/>
    <m/>
    <m/>
    <s v="No"/>
    <m/>
    <m/>
    <m/>
    <m/>
    <m/>
    <s v="Laptop;"/>
    <m/>
    <m/>
    <s v="No"/>
    <m/>
    <m/>
    <s v="Personal assets"/>
    <m/>
    <m/>
    <m/>
    <m/>
    <m/>
    <x v="3"/>
    <m/>
    <m/>
    <s v="Using 3rd party cloud solutions (e.g. G Cloud, Microsoft 365)"/>
    <m/>
    <m/>
    <m/>
    <m/>
    <m/>
    <s v="No"/>
    <m/>
    <m/>
    <m/>
    <m/>
    <m/>
    <s v="Yes"/>
    <m/>
    <m/>
    <s v="Document management;Real-time document co-authoring;Project/Workflow/Task management;Scheduling;Real-time chatting;Teleconferencing;"/>
    <m/>
    <m/>
    <s v="None;"/>
    <m/>
    <m/>
    <m/>
    <m/>
    <m/>
    <m/>
    <m/>
    <s v="Disagree"/>
    <m/>
    <m/>
    <s v="Undecided"/>
    <m/>
    <m/>
    <s v="Undecided"/>
    <m/>
    <m/>
    <s v="Agree"/>
    <m/>
    <m/>
    <s v="Undecided"/>
    <m/>
    <m/>
    <s v="Undecided"/>
    <m/>
    <m/>
    <s v="Agree"/>
    <m/>
    <m/>
    <s v="25-34 years old"/>
    <m/>
    <m/>
    <s v="Master’s degree"/>
    <m/>
    <m/>
    <s v="IT (Information Technology)"/>
    <m/>
    <m/>
    <m/>
    <m/>
    <m/>
    <s v="IT professional"/>
    <m/>
    <m/>
    <m/>
    <m/>
    <m/>
  </r>
  <r>
    <n v="17"/>
    <d v="2020-04-08T14:47:51"/>
    <d v="2020-04-08T14:53:52"/>
    <s v="anonymous"/>
    <m/>
    <m/>
    <m/>
    <m/>
    <s v="Yes"/>
    <m/>
    <m/>
    <s v="No"/>
    <m/>
    <m/>
    <m/>
    <m/>
    <m/>
    <s v="Laptop;Smartphone;"/>
    <m/>
    <m/>
    <s v="Yes"/>
    <m/>
    <m/>
    <s v="Personal assets"/>
    <m/>
    <m/>
    <m/>
    <m/>
    <m/>
    <x v="0"/>
    <m/>
    <m/>
    <s v="Using VPN "/>
    <m/>
    <m/>
    <m/>
    <m/>
    <m/>
    <s v="No"/>
    <m/>
    <m/>
    <m/>
    <m/>
    <m/>
    <s v="No"/>
    <m/>
    <m/>
    <m/>
    <m/>
    <m/>
    <s v="None;"/>
    <m/>
    <m/>
    <m/>
    <m/>
    <m/>
    <m/>
    <m/>
    <s v="Strongly agree"/>
    <m/>
    <m/>
    <s v="Strongly agree"/>
    <m/>
    <m/>
    <s v="Agree"/>
    <m/>
    <m/>
    <s v="Strongly disagree"/>
    <m/>
    <m/>
    <s v="Agree"/>
    <m/>
    <m/>
    <s v="Undecided"/>
    <m/>
    <m/>
    <s v="Strongly agree"/>
    <m/>
    <m/>
    <s v="35-44 years old"/>
    <m/>
    <m/>
    <s v="Master’s degree"/>
    <m/>
    <m/>
    <s v="Education &amp; Research"/>
    <m/>
    <m/>
    <m/>
    <m/>
    <m/>
    <s v="IT professional"/>
    <m/>
    <m/>
    <m/>
    <m/>
    <m/>
  </r>
  <r>
    <n v="17"/>
    <d v="2020-04-08T14:47:51"/>
    <d v="2020-04-08T14:53:52"/>
    <s v="anonymous"/>
    <m/>
    <m/>
    <m/>
    <m/>
    <s v="Yes"/>
    <m/>
    <m/>
    <s v="No"/>
    <m/>
    <m/>
    <m/>
    <m/>
    <m/>
    <s v="Laptop;Smartphone;"/>
    <m/>
    <m/>
    <s v="Yes"/>
    <m/>
    <m/>
    <s v="Personal assets"/>
    <m/>
    <m/>
    <m/>
    <m/>
    <m/>
    <x v="4"/>
    <m/>
    <m/>
    <s v="Using VPN "/>
    <m/>
    <m/>
    <m/>
    <m/>
    <m/>
    <s v="No"/>
    <m/>
    <m/>
    <m/>
    <m/>
    <m/>
    <s v="No"/>
    <m/>
    <m/>
    <m/>
    <m/>
    <m/>
    <s v="None;"/>
    <m/>
    <m/>
    <m/>
    <m/>
    <m/>
    <m/>
    <m/>
    <s v="Strongly agree"/>
    <m/>
    <m/>
    <s v="Strongly agree"/>
    <m/>
    <m/>
    <s v="Agree"/>
    <m/>
    <m/>
    <s v="Strongly disagree"/>
    <m/>
    <m/>
    <s v="Agree"/>
    <m/>
    <m/>
    <s v="Undecided"/>
    <m/>
    <m/>
    <s v="Strongly agree"/>
    <m/>
    <m/>
    <s v="35-44 years old"/>
    <m/>
    <m/>
    <s v="Master’s degree"/>
    <m/>
    <m/>
    <s v="Education &amp; Research"/>
    <m/>
    <m/>
    <m/>
    <m/>
    <m/>
    <s v="IT professional"/>
    <m/>
    <m/>
    <m/>
    <m/>
    <m/>
  </r>
  <r>
    <n v="17"/>
    <d v="2020-04-08T14:47:51"/>
    <d v="2020-04-08T14:53:52"/>
    <s v="anonymous"/>
    <m/>
    <m/>
    <m/>
    <m/>
    <s v="Yes"/>
    <m/>
    <m/>
    <s v="No"/>
    <m/>
    <m/>
    <m/>
    <m/>
    <m/>
    <s v="Laptop;Smartphone;"/>
    <m/>
    <m/>
    <s v="Yes"/>
    <m/>
    <m/>
    <s v="Personal assets"/>
    <m/>
    <m/>
    <m/>
    <m/>
    <m/>
    <x v="3"/>
    <m/>
    <m/>
    <s v="Using VPN "/>
    <m/>
    <m/>
    <m/>
    <m/>
    <m/>
    <s v="No"/>
    <m/>
    <m/>
    <m/>
    <m/>
    <m/>
    <s v="No"/>
    <m/>
    <m/>
    <m/>
    <m/>
    <m/>
    <s v="None;"/>
    <m/>
    <m/>
    <m/>
    <m/>
    <m/>
    <m/>
    <m/>
    <s v="Strongly agree"/>
    <m/>
    <m/>
    <s v="Strongly agree"/>
    <m/>
    <m/>
    <s v="Agree"/>
    <m/>
    <m/>
    <s v="Strongly disagree"/>
    <m/>
    <m/>
    <s v="Agree"/>
    <m/>
    <m/>
    <s v="Undecided"/>
    <m/>
    <m/>
    <s v="Strongly agree"/>
    <m/>
    <m/>
    <s v="35-44 years old"/>
    <m/>
    <m/>
    <s v="Master’s degree"/>
    <m/>
    <m/>
    <s v="Education &amp; Research"/>
    <m/>
    <m/>
    <m/>
    <m/>
    <m/>
    <s v="IT professional"/>
    <m/>
    <m/>
    <m/>
    <m/>
    <m/>
  </r>
  <r>
    <n v="18"/>
    <d v="2020-04-08T14:57:49"/>
    <d v="2020-04-08T15:00:28"/>
    <s v="anonymous"/>
    <m/>
    <m/>
    <m/>
    <m/>
    <s v="Yes"/>
    <m/>
    <m/>
    <s v="No"/>
    <m/>
    <m/>
    <m/>
    <m/>
    <m/>
    <s v="Laptop;Smartphone;"/>
    <m/>
    <m/>
    <s v="No"/>
    <m/>
    <m/>
    <s v="Corporate assets"/>
    <m/>
    <m/>
    <s v="Yes, partly"/>
    <m/>
    <m/>
    <x v="4"/>
    <m/>
    <m/>
    <s v="Using 3rd party cloud solutions (e.g. G Cloud, Microsoft 365)"/>
    <m/>
    <m/>
    <m/>
    <m/>
    <m/>
    <s v="No"/>
    <m/>
    <m/>
    <m/>
    <m/>
    <m/>
    <s v="Yes"/>
    <m/>
    <m/>
    <s v="Document management;Real-time document co-authoring;Project/Workflow/Task management;Scheduling;Real-time chatting;Teleconferencing;"/>
    <m/>
    <m/>
    <s v="Phishing;"/>
    <m/>
    <m/>
    <m/>
    <m/>
    <m/>
    <m/>
    <m/>
    <s v="Undecided"/>
    <m/>
    <m/>
    <s v="Undecided"/>
    <m/>
    <m/>
    <s v="Agree"/>
    <m/>
    <m/>
    <s v="Agree"/>
    <m/>
    <m/>
    <s v="Disagree"/>
    <m/>
    <m/>
    <s v="Agree"/>
    <m/>
    <m/>
    <s v="Agree"/>
    <m/>
    <m/>
    <s v="25-34 years old"/>
    <m/>
    <m/>
    <s v="Master’s degree"/>
    <m/>
    <m/>
    <s v="Education &amp; Research"/>
    <m/>
    <m/>
    <m/>
    <m/>
    <m/>
    <s v="Researcher"/>
    <m/>
    <m/>
    <m/>
    <m/>
    <m/>
  </r>
  <r>
    <n v="18"/>
    <d v="2020-04-08T14:57:49"/>
    <d v="2020-04-08T15:00:28"/>
    <s v="anonymous"/>
    <m/>
    <m/>
    <m/>
    <m/>
    <s v="Yes"/>
    <m/>
    <m/>
    <s v="No"/>
    <m/>
    <m/>
    <m/>
    <m/>
    <m/>
    <s v="Laptop;Smartphone;"/>
    <m/>
    <m/>
    <s v="No"/>
    <m/>
    <m/>
    <s v="Corporate assets"/>
    <m/>
    <m/>
    <s v="Yes, partly"/>
    <m/>
    <m/>
    <x v="3"/>
    <m/>
    <m/>
    <s v="Using 3rd party cloud solutions (e.g. G Cloud, Microsoft 365)"/>
    <m/>
    <m/>
    <m/>
    <m/>
    <m/>
    <s v="No"/>
    <m/>
    <m/>
    <m/>
    <m/>
    <m/>
    <s v="Yes"/>
    <m/>
    <m/>
    <s v="Document management;Real-time document co-authoring;Project/Workflow/Task management;Scheduling;Real-time chatting;Teleconferencing;"/>
    <m/>
    <m/>
    <s v="Phishing;"/>
    <m/>
    <m/>
    <m/>
    <m/>
    <m/>
    <m/>
    <m/>
    <s v="Undecided"/>
    <m/>
    <m/>
    <s v="Undecided"/>
    <m/>
    <m/>
    <s v="Agree"/>
    <m/>
    <m/>
    <s v="Agree"/>
    <m/>
    <m/>
    <s v="Disagree"/>
    <m/>
    <m/>
    <s v="Agree"/>
    <m/>
    <m/>
    <s v="Agree"/>
    <m/>
    <m/>
    <s v="25-34 years old"/>
    <m/>
    <m/>
    <s v="Master’s degree"/>
    <m/>
    <m/>
    <s v="Education &amp; Research"/>
    <m/>
    <m/>
    <m/>
    <m/>
    <m/>
    <s v="Researcher"/>
    <m/>
    <m/>
    <m/>
    <m/>
    <m/>
  </r>
  <r>
    <n v="19"/>
    <d v="2020-04-08T15:04:23"/>
    <d v="2020-04-08T15:06:47"/>
    <s v="anonymous"/>
    <m/>
    <m/>
    <m/>
    <m/>
    <s v="Yes"/>
    <m/>
    <m/>
    <s v="No"/>
    <m/>
    <m/>
    <m/>
    <m/>
    <m/>
    <s v="Laptop;"/>
    <m/>
    <m/>
    <s v="No"/>
    <m/>
    <m/>
    <s v="Personal assets"/>
    <m/>
    <m/>
    <m/>
    <m/>
    <m/>
    <x v="0"/>
    <m/>
    <m/>
    <s v="Using 3rd party cloud solutions (e.g. G Cloud, Microsoft 365)"/>
    <m/>
    <m/>
    <m/>
    <m/>
    <m/>
    <s v="No"/>
    <m/>
    <m/>
    <m/>
    <m/>
    <m/>
    <s v="No"/>
    <m/>
    <m/>
    <m/>
    <m/>
    <m/>
    <s v="None;"/>
    <m/>
    <m/>
    <m/>
    <m/>
    <m/>
    <m/>
    <m/>
    <s v="Strongly agree"/>
    <m/>
    <m/>
    <s v="Strongly agree"/>
    <m/>
    <m/>
    <s v="Strongly agree"/>
    <m/>
    <m/>
    <s v="Agree"/>
    <m/>
    <m/>
    <s v="Agree"/>
    <m/>
    <m/>
    <s v="Agree"/>
    <m/>
    <m/>
    <s v="Strongly agree"/>
    <m/>
    <m/>
    <s v="25-34 years old"/>
    <m/>
    <m/>
    <s v="Master’s degree"/>
    <m/>
    <m/>
    <s v="IT (Information Technology)"/>
    <m/>
    <m/>
    <m/>
    <m/>
    <m/>
    <s v="IT professional"/>
    <m/>
    <m/>
    <m/>
    <m/>
    <m/>
  </r>
  <r>
    <n v="19"/>
    <d v="2020-04-08T15:04:23"/>
    <d v="2020-04-08T15:06:47"/>
    <s v="anonymous"/>
    <m/>
    <m/>
    <m/>
    <m/>
    <s v="Yes"/>
    <m/>
    <m/>
    <s v="No"/>
    <m/>
    <m/>
    <m/>
    <m/>
    <m/>
    <s v="Laptop;"/>
    <m/>
    <m/>
    <s v="No"/>
    <m/>
    <m/>
    <s v="Personal assets"/>
    <m/>
    <m/>
    <m/>
    <m/>
    <m/>
    <x v="3"/>
    <m/>
    <m/>
    <s v="Using 3rd party cloud solutions (e.g. G Cloud, Microsoft 365)"/>
    <m/>
    <m/>
    <m/>
    <m/>
    <m/>
    <s v="No"/>
    <m/>
    <m/>
    <m/>
    <m/>
    <m/>
    <s v="No"/>
    <m/>
    <m/>
    <m/>
    <m/>
    <m/>
    <s v="None;"/>
    <m/>
    <m/>
    <m/>
    <m/>
    <m/>
    <m/>
    <m/>
    <s v="Strongly agree"/>
    <m/>
    <m/>
    <s v="Strongly agree"/>
    <m/>
    <m/>
    <s v="Strongly agree"/>
    <m/>
    <m/>
    <s v="Agree"/>
    <m/>
    <m/>
    <s v="Agree"/>
    <m/>
    <m/>
    <s v="Agree"/>
    <m/>
    <m/>
    <s v="Strongly agree"/>
    <m/>
    <m/>
    <s v="25-34 years old"/>
    <m/>
    <m/>
    <s v="Master’s degree"/>
    <m/>
    <m/>
    <s v="IT (Information Technology)"/>
    <m/>
    <m/>
    <m/>
    <m/>
    <m/>
    <s v="IT professional"/>
    <m/>
    <m/>
    <m/>
    <m/>
    <m/>
  </r>
  <r>
    <n v="20"/>
    <d v="2020-04-08T14:55:12"/>
    <d v="2020-04-08T15:11:04"/>
    <s v="anonymous"/>
    <m/>
    <m/>
    <m/>
    <m/>
    <s v="Yes"/>
    <m/>
    <m/>
    <s v="Yes"/>
    <m/>
    <m/>
    <m/>
    <m/>
    <m/>
    <s v="Laptop;"/>
    <m/>
    <m/>
    <s v="No"/>
    <m/>
    <m/>
    <s v="Corporate assets"/>
    <m/>
    <m/>
    <s v="Yes, partly"/>
    <m/>
    <m/>
    <x v="0"/>
    <m/>
    <m/>
    <s v="Using VPN "/>
    <m/>
    <m/>
    <m/>
    <m/>
    <m/>
    <s v="No"/>
    <m/>
    <m/>
    <m/>
    <m/>
    <m/>
    <s v="Yes"/>
    <m/>
    <m/>
    <m/>
    <m/>
    <m/>
    <s v="None;"/>
    <m/>
    <m/>
    <m/>
    <m/>
    <m/>
    <m/>
    <m/>
    <s v="Undecided"/>
    <m/>
    <m/>
    <s v="Agree"/>
    <m/>
    <m/>
    <s v="Agree"/>
    <m/>
    <m/>
    <s v="Strongly agree"/>
    <m/>
    <m/>
    <s v="Undecided"/>
    <m/>
    <m/>
    <s v="Strongly agree"/>
    <m/>
    <m/>
    <s v="Agree"/>
    <m/>
    <m/>
    <s v="35-44 years old"/>
    <m/>
    <m/>
    <m/>
    <m/>
    <m/>
    <s v="EPES (Electrical Power &amp; Energy Systems)"/>
    <m/>
    <m/>
    <m/>
    <m/>
    <m/>
    <s v="Other"/>
    <m/>
    <m/>
    <m/>
    <m/>
    <m/>
  </r>
  <r>
    <n v="20"/>
    <d v="2020-04-08T14:55:12"/>
    <d v="2020-04-08T15:11:04"/>
    <s v="anonymous"/>
    <m/>
    <m/>
    <m/>
    <m/>
    <s v="Yes"/>
    <m/>
    <m/>
    <s v="Yes"/>
    <m/>
    <m/>
    <m/>
    <m/>
    <m/>
    <s v="Laptop;"/>
    <m/>
    <m/>
    <s v="No"/>
    <m/>
    <m/>
    <s v="Corporate assets"/>
    <m/>
    <m/>
    <s v="Yes, partly"/>
    <m/>
    <m/>
    <x v="1"/>
    <m/>
    <m/>
    <s v="Using VPN "/>
    <m/>
    <m/>
    <m/>
    <m/>
    <m/>
    <s v="No"/>
    <m/>
    <m/>
    <m/>
    <m/>
    <m/>
    <s v="Yes"/>
    <m/>
    <m/>
    <m/>
    <m/>
    <m/>
    <s v="None;"/>
    <m/>
    <m/>
    <m/>
    <m/>
    <m/>
    <m/>
    <m/>
    <s v="Undecided"/>
    <m/>
    <m/>
    <s v="Agree"/>
    <m/>
    <m/>
    <s v="Agree"/>
    <m/>
    <m/>
    <s v="Strongly agree"/>
    <m/>
    <m/>
    <s v="Undecided"/>
    <m/>
    <m/>
    <s v="Strongly agree"/>
    <m/>
    <m/>
    <s v="Agree"/>
    <m/>
    <m/>
    <s v="35-44 years old"/>
    <m/>
    <m/>
    <m/>
    <m/>
    <m/>
    <s v="EPES (Electrical Power &amp; Energy Systems)"/>
    <m/>
    <m/>
    <m/>
    <m/>
    <m/>
    <s v="Other"/>
    <m/>
    <m/>
    <m/>
    <m/>
    <m/>
  </r>
  <r>
    <n v="20"/>
    <d v="2020-04-08T14:55:12"/>
    <d v="2020-04-08T15:11:04"/>
    <s v="anonymous"/>
    <m/>
    <m/>
    <m/>
    <m/>
    <s v="Yes"/>
    <m/>
    <m/>
    <s v="Yes"/>
    <m/>
    <m/>
    <m/>
    <m/>
    <m/>
    <s v="Laptop;"/>
    <m/>
    <m/>
    <s v="No"/>
    <m/>
    <m/>
    <s v="Corporate assets"/>
    <m/>
    <m/>
    <s v="Yes, partly"/>
    <m/>
    <m/>
    <x v="2"/>
    <m/>
    <m/>
    <s v="Using VPN "/>
    <m/>
    <m/>
    <m/>
    <m/>
    <m/>
    <s v="No"/>
    <m/>
    <m/>
    <m/>
    <m/>
    <m/>
    <s v="Yes"/>
    <m/>
    <m/>
    <m/>
    <m/>
    <m/>
    <s v="None;"/>
    <m/>
    <m/>
    <m/>
    <m/>
    <m/>
    <m/>
    <m/>
    <s v="Undecided"/>
    <m/>
    <m/>
    <s v="Agree"/>
    <m/>
    <m/>
    <s v="Agree"/>
    <m/>
    <m/>
    <s v="Strongly agree"/>
    <m/>
    <m/>
    <s v="Undecided"/>
    <m/>
    <m/>
    <s v="Strongly agree"/>
    <m/>
    <m/>
    <s v="Agree"/>
    <m/>
    <m/>
    <s v="35-44 years old"/>
    <m/>
    <m/>
    <m/>
    <m/>
    <m/>
    <s v="EPES (Electrical Power &amp; Energy Systems)"/>
    <m/>
    <m/>
    <m/>
    <m/>
    <m/>
    <s v="Other"/>
    <m/>
    <m/>
    <m/>
    <m/>
    <m/>
  </r>
  <r>
    <n v="20"/>
    <d v="2020-04-08T14:55:12"/>
    <d v="2020-04-08T15:11:04"/>
    <s v="anonymous"/>
    <m/>
    <m/>
    <m/>
    <m/>
    <s v="Yes"/>
    <m/>
    <m/>
    <s v="Yes"/>
    <m/>
    <m/>
    <m/>
    <m/>
    <m/>
    <s v="Laptop;"/>
    <m/>
    <m/>
    <s v="No"/>
    <m/>
    <m/>
    <s v="Corporate assets"/>
    <m/>
    <m/>
    <s v="Yes, partly"/>
    <m/>
    <m/>
    <x v="3"/>
    <m/>
    <m/>
    <s v="Using VPN "/>
    <m/>
    <m/>
    <m/>
    <m/>
    <m/>
    <s v="No"/>
    <m/>
    <m/>
    <m/>
    <m/>
    <m/>
    <s v="Yes"/>
    <m/>
    <m/>
    <m/>
    <m/>
    <m/>
    <s v="None;"/>
    <m/>
    <m/>
    <m/>
    <m/>
    <m/>
    <m/>
    <m/>
    <s v="Undecided"/>
    <m/>
    <m/>
    <s v="Agree"/>
    <m/>
    <m/>
    <s v="Agree"/>
    <m/>
    <m/>
    <s v="Strongly agree"/>
    <m/>
    <m/>
    <s v="Undecided"/>
    <m/>
    <m/>
    <s v="Strongly agree"/>
    <m/>
    <m/>
    <s v="Agree"/>
    <m/>
    <m/>
    <s v="35-44 years old"/>
    <m/>
    <m/>
    <m/>
    <m/>
    <m/>
    <s v="EPES (Electrical Power &amp; Energy Systems)"/>
    <m/>
    <m/>
    <m/>
    <m/>
    <m/>
    <s v="Other"/>
    <m/>
    <m/>
    <m/>
    <m/>
    <m/>
  </r>
  <r>
    <n v="21"/>
    <d v="2020-04-08T14:46:32"/>
    <d v="2020-04-08T15:11:28"/>
    <s v="anonymous"/>
    <m/>
    <m/>
    <m/>
    <m/>
    <s v="Yes"/>
    <m/>
    <m/>
    <s v="No"/>
    <m/>
    <m/>
    <m/>
    <m/>
    <m/>
    <s v="Laptop;"/>
    <m/>
    <m/>
    <s v="No"/>
    <m/>
    <m/>
    <s v="Personal assets"/>
    <m/>
    <m/>
    <m/>
    <m/>
    <m/>
    <x v="0"/>
    <m/>
    <m/>
    <s v="Using 3rd party cloud solutions (e.g. G Cloud, Microsoft 365)"/>
    <m/>
    <m/>
    <m/>
    <m/>
    <m/>
    <s v="No"/>
    <m/>
    <m/>
    <m/>
    <m/>
    <m/>
    <s v="Yes"/>
    <m/>
    <m/>
    <s v="Document management;Real-time document co-authoring;Project/Workflow/Task management;Scheduling;Real-time chatting;Teleconferencing;"/>
    <m/>
    <m/>
    <s v="None;"/>
    <m/>
    <m/>
    <m/>
    <m/>
    <m/>
    <m/>
    <m/>
    <s v="Undecided"/>
    <m/>
    <m/>
    <s v="Undecided"/>
    <m/>
    <m/>
    <s v="Strongly agree"/>
    <m/>
    <m/>
    <s v="Strongly agree"/>
    <m/>
    <m/>
    <s v="Agree"/>
    <m/>
    <m/>
    <s v="Strongly agree"/>
    <m/>
    <m/>
    <s v="Strongly agree"/>
    <m/>
    <m/>
    <s v="25-34 years old"/>
    <m/>
    <m/>
    <s v="Master’s degree"/>
    <m/>
    <m/>
    <s v="Education &amp; Research"/>
    <m/>
    <m/>
    <m/>
    <m/>
    <m/>
    <s v="Researcher"/>
    <m/>
    <m/>
    <m/>
    <m/>
    <m/>
  </r>
  <r>
    <n v="21"/>
    <d v="2020-04-08T14:46:32"/>
    <d v="2020-04-08T15:11:28"/>
    <s v="anonymous"/>
    <m/>
    <m/>
    <m/>
    <m/>
    <s v="Yes"/>
    <m/>
    <m/>
    <s v="No"/>
    <m/>
    <m/>
    <m/>
    <m/>
    <m/>
    <s v="Laptop;"/>
    <m/>
    <m/>
    <s v="No"/>
    <m/>
    <m/>
    <s v="Personal assets"/>
    <m/>
    <m/>
    <m/>
    <m/>
    <m/>
    <x v="4"/>
    <m/>
    <m/>
    <s v="Using 3rd party cloud solutions (e.g. G Cloud, Microsoft 365)"/>
    <m/>
    <m/>
    <m/>
    <m/>
    <m/>
    <s v="No"/>
    <m/>
    <m/>
    <m/>
    <m/>
    <m/>
    <s v="Yes"/>
    <m/>
    <m/>
    <s v="Document management;Real-time document co-authoring;Project/Workflow/Task management;Scheduling;Real-time chatting;Teleconferencing;"/>
    <m/>
    <m/>
    <s v="None;"/>
    <m/>
    <m/>
    <m/>
    <m/>
    <m/>
    <m/>
    <m/>
    <s v="Undecided"/>
    <m/>
    <m/>
    <s v="Undecided"/>
    <m/>
    <m/>
    <s v="Strongly agree"/>
    <m/>
    <m/>
    <s v="Strongly agree"/>
    <m/>
    <m/>
    <s v="Agree"/>
    <m/>
    <m/>
    <s v="Strongly agree"/>
    <m/>
    <m/>
    <s v="Strongly agree"/>
    <m/>
    <m/>
    <s v="25-34 years old"/>
    <m/>
    <m/>
    <s v="Master’s degree"/>
    <m/>
    <m/>
    <s v="Education &amp; Research"/>
    <m/>
    <m/>
    <m/>
    <m/>
    <m/>
    <s v="Researcher"/>
    <m/>
    <m/>
    <m/>
    <m/>
    <m/>
  </r>
  <r>
    <n v="21"/>
    <d v="2020-04-08T14:46:32"/>
    <d v="2020-04-08T15:11:28"/>
    <s v="anonymous"/>
    <m/>
    <m/>
    <m/>
    <m/>
    <s v="Yes"/>
    <m/>
    <m/>
    <s v="No"/>
    <m/>
    <m/>
    <m/>
    <m/>
    <m/>
    <s v="Laptop;"/>
    <m/>
    <m/>
    <s v="No"/>
    <m/>
    <m/>
    <s v="Personal assets"/>
    <m/>
    <m/>
    <m/>
    <m/>
    <m/>
    <x v="6"/>
    <m/>
    <m/>
    <s v="Using 3rd party cloud solutions (e.g. G Cloud, Microsoft 365)"/>
    <m/>
    <m/>
    <m/>
    <m/>
    <m/>
    <s v="No"/>
    <m/>
    <m/>
    <m/>
    <m/>
    <m/>
    <s v="Yes"/>
    <m/>
    <m/>
    <s v="Document management;Real-time document co-authoring;Project/Workflow/Task management;Scheduling;Real-time chatting;Teleconferencing;"/>
    <m/>
    <m/>
    <s v="None;"/>
    <m/>
    <m/>
    <m/>
    <m/>
    <m/>
    <m/>
    <m/>
    <s v="Undecided"/>
    <m/>
    <m/>
    <s v="Undecided"/>
    <m/>
    <m/>
    <s v="Strongly agree"/>
    <m/>
    <m/>
    <s v="Strongly agree"/>
    <m/>
    <m/>
    <s v="Agree"/>
    <m/>
    <m/>
    <s v="Strongly agree"/>
    <m/>
    <m/>
    <s v="Strongly agree"/>
    <m/>
    <m/>
    <s v="25-34 years old"/>
    <m/>
    <m/>
    <s v="Master’s degree"/>
    <m/>
    <m/>
    <s v="Education &amp; Research"/>
    <m/>
    <m/>
    <m/>
    <m/>
    <m/>
    <s v="Researcher"/>
    <m/>
    <m/>
    <m/>
    <m/>
    <m/>
  </r>
  <r>
    <n v="21"/>
    <d v="2020-04-08T14:46:32"/>
    <d v="2020-04-08T15:11:28"/>
    <s v="anonymous"/>
    <m/>
    <m/>
    <m/>
    <m/>
    <s v="Yes"/>
    <m/>
    <m/>
    <s v="No"/>
    <m/>
    <m/>
    <m/>
    <m/>
    <m/>
    <s v="Laptop;"/>
    <m/>
    <m/>
    <s v="No"/>
    <m/>
    <m/>
    <s v="Personal assets"/>
    <m/>
    <m/>
    <m/>
    <m/>
    <m/>
    <x v="1"/>
    <m/>
    <m/>
    <s v="Using 3rd party cloud solutions (e.g. G Cloud, Microsoft 365)"/>
    <m/>
    <m/>
    <m/>
    <m/>
    <m/>
    <s v="No"/>
    <m/>
    <m/>
    <m/>
    <m/>
    <m/>
    <s v="Yes"/>
    <m/>
    <m/>
    <s v="Document management;Real-time document co-authoring;Project/Workflow/Task management;Scheduling;Real-time chatting;Teleconferencing;"/>
    <m/>
    <m/>
    <s v="None;"/>
    <m/>
    <m/>
    <m/>
    <m/>
    <m/>
    <m/>
    <m/>
    <s v="Undecided"/>
    <m/>
    <m/>
    <s v="Undecided"/>
    <m/>
    <m/>
    <s v="Strongly agree"/>
    <m/>
    <m/>
    <s v="Strongly agree"/>
    <m/>
    <m/>
    <s v="Agree"/>
    <m/>
    <m/>
    <s v="Strongly agree"/>
    <m/>
    <m/>
    <s v="Strongly agree"/>
    <m/>
    <m/>
    <s v="25-34 years old"/>
    <m/>
    <m/>
    <s v="Master’s degree"/>
    <m/>
    <m/>
    <s v="Education &amp; Research"/>
    <m/>
    <m/>
    <m/>
    <m/>
    <m/>
    <s v="Researcher"/>
    <m/>
    <m/>
    <m/>
    <m/>
    <m/>
  </r>
  <r>
    <n v="21"/>
    <d v="2020-04-08T14:46:32"/>
    <d v="2020-04-08T15:11:28"/>
    <s v="anonymous"/>
    <m/>
    <m/>
    <m/>
    <m/>
    <s v="Yes"/>
    <m/>
    <m/>
    <s v="No"/>
    <m/>
    <m/>
    <m/>
    <m/>
    <m/>
    <s v="Laptop;"/>
    <m/>
    <m/>
    <s v="No"/>
    <m/>
    <m/>
    <s v="Personal assets"/>
    <m/>
    <m/>
    <m/>
    <m/>
    <m/>
    <x v="2"/>
    <m/>
    <m/>
    <s v="Using 3rd party cloud solutions (e.g. G Cloud, Microsoft 365)"/>
    <m/>
    <m/>
    <m/>
    <m/>
    <m/>
    <s v="No"/>
    <m/>
    <m/>
    <m/>
    <m/>
    <m/>
    <s v="Yes"/>
    <m/>
    <m/>
    <s v="Document management;Real-time document co-authoring;Project/Workflow/Task management;Scheduling;Real-time chatting;Teleconferencing;"/>
    <m/>
    <m/>
    <s v="None;"/>
    <m/>
    <m/>
    <m/>
    <m/>
    <m/>
    <m/>
    <m/>
    <s v="Undecided"/>
    <m/>
    <m/>
    <s v="Undecided"/>
    <m/>
    <m/>
    <s v="Strongly agree"/>
    <m/>
    <m/>
    <s v="Strongly agree"/>
    <m/>
    <m/>
    <s v="Agree"/>
    <m/>
    <m/>
    <s v="Strongly agree"/>
    <m/>
    <m/>
    <s v="Strongly agree"/>
    <m/>
    <m/>
    <s v="25-34 years old"/>
    <m/>
    <m/>
    <s v="Master’s degree"/>
    <m/>
    <m/>
    <s v="Education &amp; Research"/>
    <m/>
    <m/>
    <m/>
    <m/>
    <m/>
    <s v="Researcher"/>
    <m/>
    <m/>
    <m/>
    <m/>
    <m/>
  </r>
  <r>
    <n v="21"/>
    <d v="2020-04-08T14:46:32"/>
    <d v="2020-04-08T15:11:28"/>
    <s v="anonymous"/>
    <m/>
    <m/>
    <m/>
    <m/>
    <s v="Yes"/>
    <m/>
    <m/>
    <s v="No"/>
    <m/>
    <m/>
    <m/>
    <m/>
    <m/>
    <s v="Laptop;"/>
    <m/>
    <m/>
    <s v="No"/>
    <m/>
    <m/>
    <s v="Personal assets"/>
    <m/>
    <m/>
    <m/>
    <m/>
    <m/>
    <x v="3"/>
    <m/>
    <m/>
    <s v="Using 3rd party cloud solutions (e.g. G Cloud, Microsoft 365)"/>
    <m/>
    <m/>
    <m/>
    <m/>
    <m/>
    <s v="No"/>
    <m/>
    <m/>
    <m/>
    <m/>
    <m/>
    <s v="Yes"/>
    <m/>
    <m/>
    <s v="Document management;Real-time document co-authoring;Project/Workflow/Task management;Scheduling;Real-time chatting;Teleconferencing;"/>
    <m/>
    <m/>
    <s v="None;"/>
    <m/>
    <m/>
    <m/>
    <m/>
    <m/>
    <m/>
    <m/>
    <s v="Undecided"/>
    <m/>
    <m/>
    <s v="Undecided"/>
    <m/>
    <m/>
    <s v="Strongly agree"/>
    <m/>
    <m/>
    <s v="Strongly agree"/>
    <m/>
    <m/>
    <s v="Agree"/>
    <m/>
    <m/>
    <s v="Strongly agree"/>
    <m/>
    <m/>
    <s v="Strongly agree"/>
    <m/>
    <m/>
    <s v="25-34 years old"/>
    <m/>
    <m/>
    <s v="Master’s degree"/>
    <m/>
    <m/>
    <s v="Education &amp; Research"/>
    <m/>
    <m/>
    <m/>
    <m/>
    <m/>
    <s v="Researcher"/>
    <m/>
    <m/>
    <m/>
    <m/>
    <m/>
  </r>
  <r>
    <n v="22"/>
    <d v="2020-04-08T15:16:36"/>
    <d v="2020-04-08T15:19:12"/>
    <s v="anonymous"/>
    <m/>
    <m/>
    <m/>
    <m/>
    <s v="No"/>
    <m/>
    <m/>
    <s v="No"/>
    <m/>
    <m/>
    <m/>
    <m/>
    <m/>
    <s v="Laptop;"/>
    <m/>
    <m/>
    <s v="No"/>
    <m/>
    <m/>
    <s v="Corporate assets"/>
    <m/>
    <m/>
    <s v="Yes, partly"/>
    <m/>
    <m/>
    <x v="0"/>
    <m/>
    <m/>
    <s v="Using VPN "/>
    <m/>
    <m/>
    <m/>
    <m/>
    <m/>
    <s v="Yes"/>
    <m/>
    <m/>
    <s v="Nothing of the above;"/>
    <m/>
    <m/>
    <s v="No"/>
    <m/>
    <m/>
    <m/>
    <m/>
    <m/>
    <s v="None;"/>
    <m/>
    <m/>
    <m/>
    <m/>
    <m/>
    <m/>
    <m/>
    <s v="Strongly disagree"/>
    <m/>
    <m/>
    <s v="Strongly disagree"/>
    <m/>
    <m/>
    <s v="Strongly disagree"/>
    <m/>
    <m/>
    <s v="Strongly disagree"/>
    <m/>
    <m/>
    <s v="Disagree"/>
    <m/>
    <m/>
    <s v="Undecided"/>
    <m/>
    <m/>
    <s v="Undecided"/>
    <m/>
    <m/>
    <s v="35-44 years old"/>
    <m/>
    <m/>
    <s v="Master’s degree"/>
    <m/>
    <m/>
    <s v="Banking &amp; Financial"/>
    <m/>
    <m/>
    <m/>
    <m/>
    <m/>
    <s v="IT professional"/>
    <m/>
    <m/>
    <m/>
    <m/>
    <m/>
  </r>
  <r>
    <n v="22"/>
    <d v="2020-04-08T15:16:36"/>
    <d v="2020-04-08T15:19:12"/>
    <s v="anonymous"/>
    <m/>
    <m/>
    <m/>
    <m/>
    <s v="No"/>
    <m/>
    <m/>
    <s v="No"/>
    <m/>
    <m/>
    <m/>
    <m/>
    <m/>
    <s v="Laptop;"/>
    <m/>
    <m/>
    <s v="No"/>
    <m/>
    <m/>
    <s v="Corporate assets"/>
    <m/>
    <m/>
    <s v="Yes, partly"/>
    <m/>
    <m/>
    <x v="1"/>
    <m/>
    <m/>
    <s v="Using VPN "/>
    <m/>
    <m/>
    <m/>
    <m/>
    <m/>
    <s v="Yes"/>
    <m/>
    <m/>
    <s v="Nothing of the above;"/>
    <m/>
    <m/>
    <s v="No"/>
    <m/>
    <m/>
    <m/>
    <m/>
    <m/>
    <s v="None;"/>
    <m/>
    <m/>
    <m/>
    <m/>
    <m/>
    <m/>
    <m/>
    <s v="Strongly disagree"/>
    <m/>
    <m/>
    <s v="Strongly disagree"/>
    <m/>
    <m/>
    <s v="Strongly disagree"/>
    <m/>
    <m/>
    <s v="Strongly disagree"/>
    <m/>
    <m/>
    <s v="Disagree"/>
    <m/>
    <m/>
    <s v="Undecided"/>
    <m/>
    <m/>
    <s v="Undecided"/>
    <m/>
    <m/>
    <s v="35-44 years old"/>
    <m/>
    <m/>
    <s v="Master’s degree"/>
    <m/>
    <m/>
    <s v="Banking &amp; Financial"/>
    <m/>
    <m/>
    <m/>
    <m/>
    <m/>
    <s v="IT professional"/>
    <m/>
    <m/>
    <m/>
    <m/>
    <m/>
  </r>
  <r>
    <n v="22"/>
    <d v="2020-04-08T15:16:36"/>
    <d v="2020-04-08T15:19:12"/>
    <s v="anonymous"/>
    <m/>
    <m/>
    <m/>
    <m/>
    <s v="No"/>
    <m/>
    <m/>
    <s v="No"/>
    <m/>
    <m/>
    <m/>
    <m/>
    <m/>
    <s v="Laptop;"/>
    <m/>
    <m/>
    <s v="No"/>
    <m/>
    <m/>
    <s v="Corporate assets"/>
    <m/>
    <m/>
    <s v="Yes, partly"/>
    <m/>
    <m/>
    <x v="3"/>
    <m/>
    <m/>
    <s v="Using VPN "/>
    <m/>
    <m/>
    <m/>
    <m/>
    <m/>
    <s v="Yes"/>
    <m/>
    <m/>
    <s v="Nothing of the above;"/>
    <m/>
    <m/>
    <s v="No"/>
    <m/>
    <m/>
    <m/>
    <m/>
    <m/>
    <s v="None;"/>
    <m/>
    <m/>
    <m/>
    <m/>
    <m/>
    <m/>
    <m/>
    <s v="Strongly disagree"/>
    <m/>
    <m/>
    <s v="Strongly disagree"/>
    <m/>
    <m/>
    <s v="Strongly disagree"/>
    <m/>
    <m/>
    <s v="Strongly disagree"/>
    <m/>
    <m/>
    <s v="Disagree"/>
    <m/>
    <m/>
    <s v="Undecided"/>
    <m/>
    <m/>
    <s v="Undecided"/>
    <m/>
    <m/>
    <s v="35-44 years old"/>
    <m/>
    <m/>
    <s v="Master’s degree"/>
    <m/>
    <m/>
    <s v="Banking &amp; Financial"/>
    <m/>
    <m/>
    <m/>
    <m/>
    <m/>
    <s v="IT professional"/>
    <m/>
    <m/>
    <m/>
    <m/>
    <m/>
  </r>
  <r>
    <n v="23"/>
    <d v="2020-04-08T15:17:27"/>
    <d v="2020-04-08T15:22:30"/>
    <s v="anonymous"/>
    <m/>
    <m/>
    <m/>
    <m/>
    <s v="Yes"/>
    <m/>
    <m/>
    <s v="No"/>
    <m/>
    <m/>
    <m/>
    <m/>
    <m/>
    <s v="Laptop;"/>
    <m/>
    <m/>
    <s v="No"/>
    <m/>
    <m/>
    <s v="Corporate assets"/>
    <m/>
    <m/>
    <s v="Yes, fully"/>
    <m/>
    <m/>
    <x v="0"/>
    <m/>
    <m/>
    <s v="Using VPN "/>
    <m/>
    <m/>
    <m/>
    <m/>
    <m/>
    <s v="No"/>
    <m/>
    <m/>
    <m/>
    <m/>
    <m/>
    <s v="Yes"/>
    <m/>
    <m/>
    <s v="Teleconferencing;"/>
    <m/>
    <m/>
    <s v="None;"/>
    <m/>
    <m/>
    <m/>
    <m/>
    <m/>
    <m/>
    <m/>
    <s v="Undecided"/>
    <m/>
    <m/>
    <s v="Agree"/>
    <m/>
    <m/>
    <s v="Agree"/>
    <m/>
    <m/>
    <s v="Strongly agree"/>
    <m/>
    <m/>
    <s v="Agree"/>
    <m/>
    <m/>
    <s v="Strongly agree"/>
    <m/>
    <m/>
    <s v="Strongly agree"/>
    <m/>
    <m/>
    <s v="45-54 years old"/>
    <m/>
    <m/>
    <s v="Master’s degree"/>
    <m/>
    <m/>
    <s v="Other"/>
    <m/>
    <m/>
    <s v="Consulting "/>
    <m/>
    <m/>
    <s v="Manager"/>
    <m/>
    <m/>
    <m/>
    <m/>
    <m/>
  </r>
  <r>
    <n v="23"/>
    <d v="2020-04-08T15:17:27"/>
    <d v="2020-04-08T15:22:30"/>
    <s v="anonymous"/>
    <m/>
    <m/>
    <m/>
    <m/>
    <s v="Yes"/>
    <m/>
    <m/>
    <s v="No"/>
    <m/>
    <m/>
    <m/>
    <m/>
    <m/>
    <s v="Laptop;"/>
    <m/>
    <m/>
    <s v="No"/>
    <m/>
    <m/>
    <s v="Corporate assets"/>
    <m/>
    <m/>
    <s v="Yes, fully"/>
    <m/>
    <m/>
    <x v="4"/>
    <m/>
    <m/>
    <s v="Using VPN "/>
    <m/>
    <m/>
    <m/>
    <m/>
    <m/>
    <s v="No"/>
    <m/>
    <m/>
    <m/>
    <m/>
    <m/>
    <s v="Yes"/>
    <m/>
    <m/>
    <s v="Teleconferencing;"/>
    <m/>
    <m/>
    <s v="None;"/>
    <m/>
    <m/>
    <m/>
    <m/>
    <m/>
    <m/>
    <m/>
    <s v="Undecided"/>
    <m/>
    <m/>
    <s v="Agree"/>
    <m/>
    <m/>
    <s v="Agree"/>
    <m/>
    <m/>
    <s v="Strongly agree"/>
    <m/>
    <m/>
    <s v="Agree"/>
    <m/>
    <m/>
    <s v="Strongly agree"/>
    <m/>
    <m/>
    <s v="Strongly agree"/>
    <m/>
    <m/>
    <s v="45-54 years old"/>
    <m/>
    <m/>
    <s v="Master’s degree"/>
    <m/>
    <m/>
    <s v="Other"/>
    <m/>
    <m/>
    <s v="Consulting "/>
    <m/>
    <m/>
    <s v="Manager"/>
    <m/>
    <m/>
    <m/>
    <m/>
    <m/>
  </r>
  <r>
    <n v="23"/>
    <d v="2020-04-08T15:17:27"/>
    <d v="2020-04-08T15:22:30"/>
    <s v="anonymous"/>
    <m/>
    <m/>
    <m/>
    <m/>
    <s v="Yes"/>
    <m/>
    <m/>
    <s v="No"/>
    <m/>
    <m/>
    <m/>
    <m/>
    <m/>
    <s v="Laptop;"/>
    <m/>
    <m/>
    <s v="No"/>
    <m/>
    <m/>
    <s v="Corporate assets"/>
    <m/>
    <m/>
    <s v="Yes, fully"/>
    <m/>
    <m/>
    <x v="1"/>
    <m/>
    <m/>
    <s v="Using VPN "/>
    <m/>
    <m/>
    <m/>
    <m/>
    <m/>
    <s v="No"/>
    <m/>
    <m/>
    <m/>
    <m/>
    <m/>
    <s v="Yes"/>
    <m/>
    <m/>
    <s v="Teleconferencing;"/>
    <m/>
    <m/>
    <s v="None;"/>
    <m/>
    <m/>
    <m/>
    <m/>
    <m/>
    <m/>
    <m/>
    <s v="Undecided"/>
    <m/>
    <m/>
    <s v="Agree"/>
    <m/>
    <m/>
    <s v="Agree"/>
    <m/>
    <m/>
    <s v="Strongly agree"/>
    <m/>
    <m/>
    <s v="Agree"/>
    <m/>
    <m/>
    <s v="Strongly agree"/>
    <m/>
    <m/>
    <s v="Strongly agree"/>
    <m/>
    <m/>
    <s v="45-54 years old"/>
    <m/>
    <m/>
    <s v="Master’s degree"/>
    <m/>
    <m/>
    <s v="Other"/>
    <m/>
    <m/>
    <s v="Consulting "/>
    <m/>
    <m/>
    <s v="Manager"/>
    <m/>
    <m/>
    <m/>
    <m/>
    <m/>
  </r>
  <r>
    <n v="23"/>
    <d v="2020-04-08T15:17:27"/>
    <d v="2020-04-08T15:22:30"/>
    <s v="anonymous"/>
    <m/>
    <m/>
    <m/>
    <m/>
    <s v="Yes"/>
    <m/>
    <m/>
    <s v="No"/>
    <m/>
    <m/>
    <m/>
    <m/>
    <m/>
    <s v="Laptop;"/>
    <m/>
    <m/>
    <s v="No"/>
    <m/>
    <m/>
    <s v="Corporate assets"/>
    <m/>
    <m/>
    <s v="Yes, fully"/>
    <m/>
    <m/>
    <x v="2"/>
    <m/>
    <m/>
    <s v="Using VPN "/>
    <m/>
    <m/>
    <m/>
    <m/>
    <m/>
    <s v="No"/>
    <m/>
    <m/>
    <m/>
    <m/>
    <m/>
    <s v="Yes"/>
    <m/>
    <m/>
    <s v="Teleconferencing;"/>
    <m/>
    <m/>
    <s v="None;"/>
    <m/>
    <m/>
    <m/>
    <m/>
    <m/>
    <m/>
    <m/>
    <s v="Undecided"/>
    <m/>
    <m/>
    <s v="Agree"/>
    <m/>
    <m/>
    <s v="Agree"/>
    <m/>
    <m/>
    <s v="Strongly agree"/>
    <m/>
    <m/>
    <s v="Agree"/>
    <m/>
    <m/>
    <s v="Strongly agree"/>
    <m/>
    <m/>
    <s v="Strongly agree"/>
    <m/>
    <m/>
    <s v="45-54 years old"/>
    <m/>
    <m/>
    <s v="Master’s degree"/>
    <m/>
    <m/>
    <s v="Other"/>
    <m/>
    <m/>
    <s v="Consulting "/>
    <m/>
    <m/>
    <s v="Manager"/>
    <m/>
    <m/>
    <m/>
    <m/>
    <m/>
  </r>
  <r>
    <n v="23"/>
    <d v="2020-04-08T15:17:27"/>
    <d v="2020-04-08T15:22:30"/>
    <s v="anonymous"/>
    <m/>
    <m/>
    <m/>
    <m/>
    <s v="Yes"/>
    <m/>
    <m/>
    <s v="No"/>
    <m/>
    <m/>
    <m/>
    <m/>
    <m/>
    <s v="Laptop;"/>
    <m/>
    <m/>
    <s v="No"/>
    <m/>
    <m/>
    <s v="Corporate assets"/>
    <m/>
    <m/>
    <s v="Yes, fully"/>
    <m/>
    <m/>
    <x v="3"/>
    <m/>
    <m/>
    <s v="Using VPN "/>
    <m/>
    <m/>
    <m/>
    <m/>
    <m/>
    <s v="No"/>
    <m/>
    <m/>
    <m/>
    <m/>
    <m/>
    <s v="Yes"/>
    <m/>
    <m/>
    <s v="Teleconferencing;"/>
    <m/>
    <m/>
    <s v="None;"/>
    <m/>
    <m/>
    <m/>
    <m/>
    <m/>
    <m/>
    <m/>
    <s v="Undecided"/>
    <m/>
    <m/>
    <s v="Agree"/>
    <m/>
    <m/>
    <s v="Agree"/>
    <m/>
    <m/>
    <s v="Strongly agree"/>
    <m/>
    <m/>
    <s v="Agree"/>
    <m/>
    <m/>
    <s v="Strongly agree"/>
    <m/>
    <m/>
    <s v="Strongly agree"/>
    <m/>
    <m/>
    <s v="45-54 years old"/>
    <m/>
    <m/>
    <s v="Master’s degree"/>
    <m/>
    <m/>
    <s v="Other"/>
    <m/>
    <m/>
    <s v="Consulting "/>
    <m/>
    <m/>
    <s v="Manager"/>
    <m/>
    <m/>
    <m/>
    <m/>
    <m/>
  </r>
  <r>
    <n v="24"/>
    <d v="2020-04-08T15:21:58"/>
    <d v="2020-04-08T15:23:41"/>
    <s v="anonymous"/>
    <m/>
    <m/>
    <m/>
    <m/>
    <s v="No"/>
    <m/>
    <m/>
    <s v="No"/>
    <m/>
    <m/>
    <m/>
    <m/>
    <m/>
    <s v="Desktop;"/>
    <m/>
    <m/>
    <s v="Yes"/>
    <m/>
    <m/>
    <s v="Corporate assets"/>
    <m/>
    <m/>
    <s v="No"/>
    <m/>
    <m/>
    <x v="0"/>
    <m/>
    <m/>
    <s v="No Access"/>
    <m/>
    <m/>
    <m/>
    <m/>
    <m/>
    <s v="No"/>
    <m/>
    <m/>
    <m/>
    <m/>
    <m/>
    <s v="No"/>
    <m/>
    <m/>
    <m/>
    <m/>
    <m/>
    <s v="Data loss;"/>
    <m/>
    <m/>
    <m/>
    <m/>
    <m/>
    <m/>
    <m/>
    <s v="Disagree"/>
    <m/>
    <m/>
    <s v="Strongly disagree"/>
    <m/>
    <m/>
    <s v="Strongly disagree"/>
    <m/>
    <m/>
    <s v="Undecided"/>
    <m/>
    <m/>
    <s v="Disagree"/>
    <m/>
    <m/>
    <s v="Undecided"/>
    <m/>
    <m/>
    <s v="Undecided"/>
    <m/>
    <m/>
    <s v="25-34 years old"/>
    <m/>
    <m/>
    <s v="Associate degree"/>
    <m/>
    <m/>
    <s v="Public Sector"/>
    <m/>
    <m/>
    <m/>
    <m/>
    <m/>
    <s v="Other"/>
    <m/>
    <m/>
    <m/>
    <m/>
    <m/>
  </r>
  <r>
    <n v="24"/>
    <d v="2020-04-08T15:21:58"/>
    <d v="2020-04-08T15:23:41"/>
    <s v="anonymous"/>
    <m/>
    <m/>
    <m/>
    <m/>
    <s v="No"/>
    <m/>
    <m/>
    <s v="No"/>
    <m/>
    <m/>
    <m/>
    <m/>
    <m/>
    <s v="Desktop;"/>
    <m/>
    <m/>
    <s v="Yes"/>
    <m/>
    <m/>
    <s v="Corporate assets"/>
    <m/>
    <m/>
    <s v="No"/>
    <m/>
    <m/>
    <x v="1"/>
    <m/>
    <m/>
    <s v="No Access"/>
    <m/>
    <m/>
    <m/>
    <m/>
    <m/>
    <s v="No"/>
    <m/>
    <m/>
    <m/>
    <m/>
    <m/>
    <s v="No"/>
    <m/>
    <m/>
    <m/>
    <m/>
    <m/>
    <s v="Data loss;"/>
    <m/>
    <m/>
    <m/>
    <m/>
    <m/>
    <m/>
    <m/>
    <s v="Disagree"/>
    <m/>
    <m/>
    <s v="Strongly disagree"/>
    <m/>
    <m/>
    <s v="Strongly disagree"/>
    <m/>
    <m/>
    <s v="Undecided"/>
    <m/>
    <m/>
    <s v="Disagree"/>
    <m/>
    <m/>
    <s v="Undecided"/>
    <m/>
    <m/>
    <s v="Undecided"/>
    <m/>
    <m/>
    <s v="25-34 years old"/>
    <m/>
    <m/>
    <s v="Associate degree"/>
    <m/>
    <m/>
    <s v="Public Sector"/>
    <m/>
    <m/>
    <m/>
    <m/>
    <m/>
    <s v="Other"/>
    <m/>
    <m/>
    <m/>
    <m/>
    <m/>
  </r>
  <r>
    <n v="24"/>
    <d v="2020-04-08T15:21:58"/>
    <d v="2020-04-08T15:23:41"/>
    <s v="anonymous"/>
    <m/>
    <m/>
    <m/>
    <m/>
    <s v="No"/>
    <m/>
    <m/>
    <s v="No"/>
    <m/>
    <m/>
    <m/>
    <m/>
    <m/>
    <s v="Desktop;"/>
    <m/>
    <m/>
    <s v="Yes"/>
    <m/>
    <m/>
    <s v="Corporate assets"/>
    <m/>
    <m/>
    <s v="No"/>
    <m/>
    <m/>
    <x v="3"/>
    <m/>
    <m/>
    <s v="No Access"/>
    <m/>
    <m/>
    <m/>
    <m/>
    <m/>
    <s v="No"/>
    <m/>
    <m/>
    <m/>
    <m/>
    <m/>
    <s v="No"/>
    <m/>
    <m/>
    <m/>
    <m/>
    <m/>
    <s v="Data loss;"/>
    <m/>
    <m/>
    <m/>
    <m/>
    <m/>
    <m/>
    <m/>
    <s v="Disagree"/>
    <m/>
    <m/>
    <s v="Strongly disagree"/>
    <m/>
    <m/>
    <s v="Strongly disagree"/>
    <m/>
    <m/>
    <s v="Undecided"/>
    <m/>
    <m/>
    <s v="Disagree"/>
    <m/>
    <m/>
    <s v="Undecided"/>
    <m/>
    <m/>
    <s v="Undecided"/>
    <m/>
    <m/>
    <s v="25-34 years old"/>
    <m/>
    <m/>
    <s v="Associate degree"/>
    <m/>
    <m/>
    <s v="Public Sector"/>
    <m/>
    <m/>
    <m/>
    <m/>
    <m/>
    <s v="Other"/>
    <m/>
    <m/>
    <m/>
    <m/>
    <m/>
  </r>
  <r>
    <n v="25"/>
    <d v="2020-04-08T15:23:47"/>
    <d v="2020-04-08T15:26:13"/>
    <s v="anonymous"/>
    <m/>
    <m/>
    <m/>
    <m/>
    <s v="Yes"/>
    <m/>
    <m/>
    <s v="Yes"/>
    <m/>
    <m/>
    <s v="use passwords on company laptop, install antivirus"/>
    <m/>
    <m/>
    <s v="Laptop;"/>
    <m/>
    <m/>
    <s v="Yes"/>
    <m/>
    <m/>
    <s v="Personal assets"/>
    <m/>
    <m/>
    <m/>
    <m/>
    <m/>
    <x v="0"/>
    <m/>
    <m/>
    <s v="Using 3rd party cloud solutions (e.g. G Cloud, Microsoft 365)"/>
    <m/>
    <m/>
    <m/>
    <m/>
    <m/>
    <s v="Yes"/>
    <m/>
    <m/>
    <s v="Instructions provided via email;"/>
    <m/>
    <m/>
    <s v="Yes"/>
    <m/>
    <m/>
    <s v="Document management;Real-time document co-authoring;Project/Workflow/Task management;Scheduling;Real-time chatting;Teleconferencing;"/>
    <m/>
    <m/>
    <s v="None;"/>
    <m/>
    <m/>
    <m/>
    <m/>
    <m/>
    <m/>
    <m/>
    <s v="Undecided"/>
    <m/>
    <m/>
    <s v="Disagree"/>
    <m/>
    <m/>
    <s v="Undecided"/>
    <m/>
    <m/>
    <s v="Strongly disagree"/>
    <m/>
    <m/>
    <s v="Undecided"/>
    <m/>
    <m/>
    <s v="Agree"/>
    <m/>
    <m/>
    <s v="Undecided"/>
    <m/>
    <m/>
    <s v="55-64 years old"/>
    <m/>
    <m/>
    <s v="Professional degree"/>
    <m/>
    <m/>
    <s v="IT (Information Technology)"/>
    <m/>
    <m/>
    <m/>
    <m/>
    <m/>
    <s v="Other"/>
    <m/>
    <m/>
    <m/>
    <m/>
    <m/>
  </r>
  <r>
    <n v="25"/>
    <d v="2020-04-08T15:23:47"/>
    <d v="2020-04-08T15:26:13"/>
    <s v="anonymous"/>
    <m/>
    <m/>
    <m/>
    <m/>
    <s v="Yes"/>
    <m/>
    <m/>
    <s v="Yes"/>
    <m/>
    <m/>
    <s v="use passwords on company laptop, install antivirus"/>
    <m/>
    <m/>
    <s v="Laptop;"/>
    <m/>
    <m/>
    <s v="Yes"/>
    <m/>
    <m/>
    <s v="Personal assets"/>
    <m/>
    <m/>
    <m/>
    <m/>
    <m/>
    <x v="4"/>
    <m/>
    <m/>
    <s v="Using 3rd party cloud solutions (e.g. G Cloud, Microsoft 365)"/>
    <m/>
    <m/>
    <m/>
    <m/>
    <m/>
    <s v="Yes"/>
    <m/>
    <m/>
    <s v="Instructions provided via email;"/>
    <m/>
    <m/>
    <s v="Yes"/>
    <m/>
    <m/>
    <s v="Document management;Real-time document co-authoring;Project/Workflow/Task management;Scheduling;Real-time chatting;Teleconferencing;"/>
    <m/>
    <m/>
    <s v="None;"/>
    <m/>
    <m/>
    <m/>
    <m/>
    <m/>
    <m/>
    <m/>
    <s v="Undecided"/>
    <m/>
    <m/>
    <s v="Disagree"/>
    <m/>
    <m/>
    <s v="Undecided"/>
    <m/>
    <m/>
    <s v="Strongly disagree"/>
    <m/>
    <m/>
    <s v="Undecided"/>
    <m/>
    <m/>
    <s v="Agree"/>
    <m/>
    <m/>
    <s v="Undecided"/>
    <m/>
    <m/>
    <s v="55-64 years old"/>
    <m/>
    <m/>
    <s v="Professional degree"/>
    <m/>
    <m/>
    <s v="IT (Information Technology)"/>
    <m/>
    <m/>
    <m/>
    <m/>
    <m/>
    <s v="Other"/>
    <m/>
    <m/>
    <m/>
    <m/>
    <m/>
  </r>
  <r>
    <n v="25"/>
    <d v="2020-04-08T15:23:47"/>
    <d v="2020-04-08T15:26:13"/>
    <s v="anonymous"/>
    <m/>
    <m/>
    <m/>
    <m/>
    <s v="Yes"/>
    <m/>
    <m/>
    <s v="Yes"/>
    <m/>
    <m/>
    <s v="use passwords on company laptop, install antivirus"/>
    <m/>
    <m/>
    <s v="Laptop;"/>
    <m/>
    <m/>
    <s v="Yes"/>
    <m/>
    <m/>
    <s v="Personal assets"/>
    <m/>
    <m/>
    <m/>
    <m/>
    <m/>
    <x v="3"/>
    <m/>
    <m/>
    <s v="Using 3rd party cloud solutions (e.g. G Cloud, Microsoft 365)"/>
    <m/>
    <m/>
    <m/>
    <m/>
    <m/>
    <s v="Yes"/>
    <m/>
    <m/>
    <s v="Instructions provided via email;"/>
    <m/>
    <m/>
    <s v="Yes"/>
    <m/>
    <m/>
    <s v="Document management;Real-time document co-authoring;Project/Workflow/Task management;Scheduling;Real-time chatting;Teleconferencing;"/>
    <m/>
    <m/>
    <s v="None;"/>
    <m/>
    <m/>
    <m/>
    <m/>
    <m/>
    <m/>
    <m/>
    <s v="Undecided"/>
    <m/>
    <m/>
    <s v="Disagree"/>
    <m/>
    <m/>
    <s v="Undecided"/>
    <m/>
    <m/>
    <s v="Strongly disagree"/>
    <m/>
    <m/>
    <s v="Undecided"/>
    <m/>
    <m/>
    <s v="Agree"/>
    <m/>
    <m/>
    <s v="Undecided"/>
    <m/>
    <m/>
    <s v="55-64 years old"/>
    <m/>
    <m/>
    <s v="Professional degree"/>
    <m/>
    <m/>
    <s v="IT (Information Technology)"/>
    <m/>
    <m/>
    <m/>
    <m/>
    <m/>
    <s v="Other"/>
    <m/>
    <m/>
    <m/>
    <m/>
    <m/>
  </r>
  <r>
    <n v="26"/>
    <d v="2020-04-08T15:27:03"/>
    <d v="2020-04-08T15:32:12"/>
    <s v="anonymous"/>
    <m/>
    <m/>
    <m/>
    <m/>
    <s v="Yes"/>
    <m/>
    <m/>
    <s v="No"/>
    <m/>
    <m/>
    <m/>
    <m/>
    <m/>
    <s v="Laptop;"/>
    <m/>
    <m/>
    <s v="No"/>
    <m/>
    <m/>
    <s v="Personal assets"/>
    <m/>
    <m/>
    <m/>
    <m/>
    <m/>
    <x v="0"/>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Agree"/>
    <m/>
    <m/>
    <s v="Strongly agree"/>
    <m/>
    <m/>
    <s v="Undecided"/>
    <m/>
    <m/>
    <s v="Agree"/>
    <m/>
    <m/>
    <s v="18-24 years old"/>
    <m/>
    <m/>
    <s v="Bachelor’s degree"/>
    <m/>
    <m/>
    <s v="IT (Information Technology)"/>
    <m/>
    <m/>
    <m/>
    <m/>
    <m/>
    <s v="Researcher"/>
    <m/>
    <m/>
    <m/>
    <m/>
    <m/>
  </r>
  <r>
    <n v="26"/>
    <d v="2020-04-08T15:27:03"/>
    <d v="2020-04-08T15:32:12"/>
    <s v="anonymous"/>
    <m/>
    <m/>
    <m/>
    <m/>
    <s v="Yes"/>
    <m/>
    <m/>
    <s v="No"/>
    <m/>
    <m/>
    <m/>
    <m/>
    <m/>
    <s v="Laptop;"/>
    <m/>
    <m/>
    <s v="No"/>
    <m/>
    <m/>
    <s v="Personal assets"/>
    <m/>
    <m/>
    <m/>
    <m/>
    <m/>
    <x v="5"/>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Agree"/>
    <m/>
    <m/>
    <s v="Strongly agree"/>
    <m/>
    <m/>
    <s v="Undecided"/>
    <m/>
    <m/>
    <s v="Agree"/>
    <m/>
    <m/>
    <s v="18-24 years old"/>
    <m/>
    <m/>
    <s v="Bachelor’s degree"/>
    <m/>
    <m/>
    <s v="IT (Information Technology)"/>
    <m/>
    <m/>
    <m/>
    <m/>
    <m/>
    <s v="Researcher"/>
    <m/>
    <m/>
    <m/>
    <m/>
    <m/>
  </r>
  <r>
    <n v="26"/>
    <d v="2020-04-08T15:27:03"/>
    <d v="2020-04-08T15:32:12"/>
    <s v="anonymous"/>
    <m/>
    <m/>
    <m/>
    <m/>
    <s v="Yes"/>
    <m/>
    <m/>
    <s v="No"/>
    <m/>
    <m/>
    <m/>
    <m/>
    <m/>
    <s v="Laptop;"/>
    <m/>
    <m/>
    <s v="No"/>
    <m/>
    <m/>
    <s v="Personal assets"/>
    <m/>
    <m/>
    <m/>
    <m/>
    <m/>
    <x v="4"/>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Agree"/>
    <m/>
    <m/>
    <s v="Strongly agree"/>
    <m/>
    <m/>
    <s v="Undecided"/>
    <m/>
    <m/>
    <s v="Agree"/>
    <m/>
    <m/>
    <s v="18-24 years old"/>
    <m/>
    <m/>
    <s v="Bachelor’s degree"/>
    <m/>
    <m/>
    <s v="IT (Information Technology)"/>
    <m/>
    <m/>
    <m/>
    <m/>
    <m/>
    <s v="Researcher"/>
    <m/>
    <m/>
    <m/>
    <m/>
    <m/>
  </r>
  <r>
    <n v="26"/>
    <d v="2020-04-08T15:27:03"/>
    <d v="2020-04-08T15:32:12"/>
    <s v="anonymous"/>
    <m/>
    <m/>
    <m/>
    <m/>
    <s v="Yes"/>
    <m/>
    <m/>
    <s v="No"/>
    <m/>
    <m/>
    <m/>
    <m/>
    <m/>
    <s v="Laptop;"/>
    <m/>
    <m/>
    <s v="No"/>
    <m/>
    <m/>
    <s v="Personal assets"/>
    <m/>
    <m/>
    <m/>
    <m/>
    <m/>
    <x v="1"/>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Agree"/>
    <m/>
    <m/>
    <s v="Strongly agree"/>
    <m/>
    <m/>
    <s v="Undecided"/>
    <m/>
    <m/>
    <s v="Agree"/>
    <m/>
    <m/>
    <s v="18-24 years old"/>
    <m/>
    <m/>
    <s v="Bachelor’s degree"/>
    <m/>
    <m/>
    <s v="IT (Information Technology)"/>
    <m/>
    <m/>
    <m/>
    <m/>
    <m/>
    <s v="Researcher"/>
    <m/>
    <m/>
    <m/>
    <m/>
    <m/>
  </r>
  <r>
    <n v="26"/>
    <d v="2020-04-08T15:27:03"/>
    <d v="2020-04-08T15:32:12"/>
    <s v="anonymous"/>
    <m/>
    <m/>
    <m/>
    <m/>
    <s v="Yes"/>
    <m/>
    <m/>
    <s v="No"/>
    <m/>
    <m/>
    <m/>
    <m/>
    <m/>
    <s v="Laptop;"/>
    <m/>
    <m/>
    <s v="No"/>
    <m/>
    <m/>
    <s v="Personal assets"/>
    <m/>
    <m/>
    <m/>
    <m/>
    <m/>
    <x v="3"/>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Agree"/>
    <m/>
    <m/>
    <s v="Strongly agree"/>
    <m/>
    <m/>
    <s v="Undecided"/>
    <m/>
    <m/>
    <s v="Agree"/>
    <m/>
    <m/>
    <s v="18-24 years old"/>
    <m/>
    <m/>
    <s v="Bachelor’s degree"/>
    <m/>
    <m/>
    <s v="IT (Information Technology)"/>
    <m/>
    <m/>
    <m/>
    <m/>
    <m/>
    <s v="Researcher"/>
    <m/>
    <m/>
    <m/>
    <m/>
    <m/>
  </r>
  <r>
    <n v="27"/>
    <d v="2020-04-08T15:32:09"/>
    <d v="2020-04-08T15:35:59"/>
    <s v="anonymous"/>
    <m/>
    <m/>
    <m/>
    <m/>
    <s v="No"/>
    <m/>
    <m/>
    <s v="Yes"/>
    <m/>
    <m/>
    <m/>
    <m/>
    <m/>
    <s v="Laptop;"/>
    <m/>
    <m/>
    <s v="No"/>
    <m/>
    <m/>
    <s v="Corporate assets"/>
    <m/>
    <m/>
    <s v="Yes, partly"/>
    <m/>
    <m/>
    <x v="5"/>
    <m/>
    <m/>
    <s v="Using 3rd party cloud solutions (e.g. G Cloud, Microsoft 365)"/>
    <m/>
    <m/>
    <m/>
    <m/>
    <m/>
    <s v="Yes"/>
    <m/>
    <m/>
    <s v="Instructions available to the corporate portal or website;"/>
    <m/>
    <m/>
    <s v="Yes"/>
    <m/>
    <m/>
    <s v="Project/Workflow/Task management;Real-time chatting;Teleconferencing;"/>
    <m/>
    <m/>
    <s v="None;"/>
    <m/>
    <m/>
    <m/>
    <m/>
    <m/>
    <m/>
    <m/>
    <s v="Agree"/>
    <m/>
    <m/>
    <s v="Agree"/>
    <m/>
    <m/>
    <s v="Disagree"/>
    <m/>
    <m/>
    <s v="Agree"/>
    <m/>
    <m/>
    <s v="Disagree"/>
    <m/>
    <m/>
    <s v="Undecided"/>
    <m/>
    <m/>
    <s v="Agree"/>
    <m/>
    <m/>
    <s v="35-44 years old"/>
    <m/>
    <m/>
    <s v="High school graduate, diploma or the equivalent"/>
    <m/>
    <m/>
    <s v="IT (Information Technology)"/>
    <m/>
    <m/>
    <m/>
    <m/>
    <m/>
    <s v="Manager"/>
    <m/>
    <m/>
    <m/>
    <m/>
    <m/>
  </r>
  <r>
    <n v="27"/>
    <d v="2020-04-08T15:32:09"/>
    <d v="2020-04-08T15:35:59"/>
    <s v="anonymous"/>
    <m/>
    <m/>
    <m/>
    <m/>
    <s v="No"/>
    <m/>
    <m/>
    <s v="Yes"/>
    <m/>
    <m/>
    <m/>
    <m/>
    <m/>
    <s v="Laptop;"/>
    <m/>
    <m/>
    <s v="No"/>
    <m/>
    <m/>
    <s v="Corporate assets"/>
    <m/>
    <m/>
    <s v="Yes, partly"/>
    <m/>
    <m/>
    <x v="3"/>
    <m/>
    <m/>
    <s v="Using 3rd party cloud solutions (e.g. G Cloud, Microsoft 365)"/>
    <m/>
    <m/>
    <m/>
    <m/>
    <m/>
    <s v="Yes"/>
    <m/>
    <m/>
    <s v="Instructions available to the corporate portal or website;"/>
    <m/>
    <m/>
    <s v="Yes"/>
    <m/>
    <m/>
    <s v="Project/Workflow/Task management;Real-time chatting;Teleconferencing;"/>
    <m/>
    <m/>
    <s v="None;"/>
    <m/>
    <m/>
    <m/>
    <m/>
    <m/>
    <m/>
    <m/>
    <s v="Agree"/>
    <m/>
    <m/>
    <s v="Agree"/>
    <m/>
    <m/>
    <s v="Disagree"/>
    <m/>
    <m/>
    <s v="Agree"/>
    <m/>
    <m/>
    <s v="Disagree"/>
    <m/>
    <m/>
    <s v="Undecided"/>
    <m/>
    <m/>
    <s v="Agree"/>
    <m/>
    <m/>
    <s v="35-44 years old"/>
    <m/>
    <m/>
    <s v="High school graduate, diploma or the equivalent"/>
    <m/>
    <m/>
    <s v="IT (Information Technology)"/>
    <m/>
    <m/>
    <m/>
    <m/>
    <m/>
    <s v="Manager"/>
    <m/>
    <m/>
    <m/>
    <m/>
    <m/>
  </r>
  <r>
    <n v="28"/>
    <d v="2020-04-08T15:23:50"/>
    <d v="2020-04-08T15:36:03"/>
    <s v="anonymous"/>
    <m/>
    <m/>
    <m/>
    <m/>
    <s v="Yes"/>
    <m/>
    <m/>
    <s v="Yes"/>
    <m/>
    <m/>
    <s v="System access_x000a_Separate work and personal devices_x000a_Secure connections "/>
    <m/>
    <m/>
    <s v="Laptop;Smartphone;"/>
    <m/>
    <m/>
    <s v="No"/>
    <m/>
    <m/>
    <s v="Corporate assets"/>
    <m/>
    <m/>
    <s v="Yes, partly"/>
    <m/>
    <m/>
    <x v="0"/>
    <m/>
    <m/>
    <s v="Direct access"/>
    <m/>
    <m/>
    <m/>
    <m/>
    <m/>
    <s v="No"/>
    <m/>
    <m/>
    <m/>
    <m/>
    <m/>
    <s v="Yes"/>
    <m/>
    <m/>
    <s v="Real-time document co-authoring;Project/Workflow/Task management;Scheduling;Real-time chatting;Teleconferencing;"/>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8"/>
    <d v="2020-04-08T15:23:50"/>
    <d v="2020-04-08T15:36:03"/>
    <s v="anonymous"/>
    <m/>
    <m/>
    <m/>
    <m/>
    <s v="Yes"/>
    <m/>
    <m/>
    <s v="Yes"/>
    <m/>
    <m/>
    <s v="System access_x000a_Separate work and personal devices_x000a_Secure connections "/>
    <m/>
    <m/>
    <s v="Laptop;Smartphone;"/>
    <m/>
    <m/>
    <s v="No"/>
    <m/>
    <m/>
    <s v="Corporate assets"/>
    <m/>
    <m/>
    <s v="Yes, partly"/>
    <m/>
    <m/>
    <x v="4"/>
    <m/>
    <m/>
    <s v="Direct access"/>
    <m/>
    <m/>
    <m/>
    <m/>
    <m/>
    <s v="No"/>
    <m/>
    <m/>
    <m/>
    <m/>
    <m/>
    <s v="Yes"/>
    <m/>
    <m/>
    <s v="Real-time document co-authoring;Project/Workflow/Task management;Scheduling;Real-time chatting;Teleconferencing;"/>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8"/>
    <d v="2020-04-08T15:23:50"/>
    <d v="2020-04-08T15:36:03"/>
    <s v="anonymous"/>
    <m/>
    <m/>
    <m/>
    <m/>
    <s v="Yes"/>
    <m/>
    <m/>
    <s v="Yes"/>
    <m/>
    <m/>
    <s v="System access_x000a_Separate work and personal devices_x000a_Secure connections "/>
    <m/>
    <m/>
    <s v="Laptop;Smartphone;"/>
    <m/>
    <m/>
    <s v="No"/>
    <m/>
    <m/>
    <s v="Corporate assets"/>
    <m/>
    <m/>
    <s v="Yes, partly"/>
    <m/>
    <m/>
    <x v="6"/>
    <m/>
    <m/>
    <s v="Direct access"/>
    <m/>
    <m/>
    <m/>
    <m/>
    <m/>
    <s v="No"/>
    <m/>
    <m/>
    <m/>
    <m/>
    <m/>
    <s v="Yes"/>
    <m/>
    <m/>
    <s v="Real-time document co-authoring;Project/Workflow/Task management;Scheduling;Real-time chatting;Teleconferencing;"/>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8"/>
    <d v="2020-04-08T15:23:50"/>
    <d v="2020-04-08T15:36:03"/>
    <s v="anonymous"/>
    <m/>
    <m/>
    <m/>
    <m/>
    <s v="Yes"/>
    <m/>
    <m/>
    <s v="Yes"/>
    <m/>
    <m/>
    <s v="System access_x000a_Separate work and personal devices_x000a_Secure connections "/>
    <m/>
    <m/>
    <s v="Laptop;Smartphone;"/>
    <m/>
    <m/>
    <s v="No"/>
    <m/>
    <m/>
    <s v="Corporate assets"/>
    <m/>
    <m/>
    <s v="Yes, partly"/>
    <m/>
    <m/>
    <x v="1"/>
    <m/>
    <m/>
    <s v="Direct access"/>
    <m/>
    <m/>
    <m/>
    <m/>
    <m/>
    <s v="No"/>
    <m/>
    <m/>
    <m/>
    <m/>
    <m/>
    <s v="Yes"/>
    <m/>
    <m/>
    <s v="Real-time document co-authoring;Project/Workflow/Task management;Scheduling;Real-time chatting;Teleconferencing;"/>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8"/>
    <d v="2020-04-08T15:23:50"/>
    <d v="2020-04-08T15:36:03"/>
    <s v="anonymous"/>
    <m/>
    <m/>
    <m/>
    <m/>
    <s v="Yes"/>
    <m/>
    <m/>
    <s v="Yes"/>
    <m/>
    <m/>
    <s v="System access_x000a_Separate work and personal devices_x000a_Secure connections "/>
    <m/>
    <m/>
    <s v="Laptop;Smartphone;"/>
    <m/>
    <m/>
    <s v="No"/>
    <m/>
    <m/>
    <s v="Corporate assets"/>
    <m/>
    <m/>
    <s v="Yes, partly"/>
    <m/>
    <m/>
    <x v="2"/>
    <m/>
    <m/>
    <s v="Direct access"/>
    <m/>
    <m/>
    <m/>
    <m/>
    <m/>
    <s v="No"/>
    <m/>
    <m/>
    <m/>
    <m/>
    <m/>
    <s v="Yes"/>
    <m/>
    <m/>
    <s v="Real-time document co-authoring;Project/Workflow/Task management;Scheduling;Real-time chatting;Teleconferencing;"/>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8"/>
    <d v="2020-04-08T15:23:50"/>
    <d v="2020-04-08T15:36:03"/>
    <s v="anonymous"/>
    <m/>
    <m/>
    <m/>
    <m/>
    <s v="Yes"/>
    <m/>
    <m/>
    <s v="Yes"/>
    <m/>
    <m/>
    <s v="System access_x000a_Separate work and personal devices_x000a_Secure connections "/>
    <m/>
    <m/>
    <s v="Laptop;Smartphone;"/>
    <m/>
    <m/>
    <s v="No"/>
    <m/>
    <m/>
    <s v="Corporate assets"/>
    <m/>
    <m/>
    <s v="Yes, partly"/>
    <m/>
    <m/>
    <x v="3"/>
    <m/>
    <m/>
    <s v="Direct access"/>
    <m/>
    <m/>
    <m/>
    <m/>
    <m/>
    <s v="No"/>
    <m/>
    <m/>
    <m/>
    <m/>
    <m/>
    <s v="Yes"/>
    <m/>
    <m/>
    <s v="Real-time document co-authoring;Project/Workflow/Task management;Scheduling;Real-time chatting;Teleconferencing;"/>
    <m/>
    <m/>
    <s v="None;"/>
    <m/>
    <m/>
    <m/>
    <m/>
    <m/>
    <m/>
    <m/>
    <s v="Undecided"/>
    <m/>
    <m/>
    <s v="Agree"/>
    <m/>
    <m/>
    <s v="Agree"/>
    <m/>
    <m/>
    <s v="Agree"/>
    <m/>
    <m/>
    <s v="Strongly agree"/>
    <m/>
    <m/>
    <s v="Strongly agree"/>
    <m/>
    <m/>
    <s v="Strongly agree"/>
    <m/>
    <m/>
    <s v="25-34 years old"/>
    <m/>
    <m/>
    <s v="Doctorate degree"/>
    <m/>
    <m/>
    <s v="IT (Information Technology)"/>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9"/>
    <d v="2020-04-08T15:33:39"/>
    <d v="2020-04-08T15:38:52"/>
    <s v="anonymous"/>
    <m/>
    <m/>
    <m/>
    <m/>
    <s v="Yes"/>
    <m/>
    <m/>
    <s v="Yes"/>
    <m/>
    <m/>
    <s v="Use always VPN connection, be careful against phishing emails and do not provide credentials"/>
    <m/>
    <m/>
    <s v="Laptop;Smartphone;"/>
    <m/>
    <m/>
    <s v="No"/>
    <m/>
    <m/>
    <s v="Personal assets"/>
    <m/>
    <m/>
    <m/>
    <m/>
    <m/>
    <x v="0"/>
    <m/>
    <m/>
    <s v="Using VPN "/>
    <m/>
    <m/>
    <m/>
    <m/>
    <m/>
    <s v="No"/>
    <m/>
    <m/>
    <m/>
    <m/>
    <m/>
    <s v="Yes"/>
    <m/>
    <m/>
    <s v="Teleconferencing;"/>
    <m/>
    <m/>
    <s v="Phishing;"/>
    <m/>
    <m/>
    <m/>
    <m/>
    <m/>
    <m/>
    <m/>
    <s v="Disagree"/>
    <m/>
    <m/>
    <s v="Undecided"/>
    <m/>
    <m/>
    <s v="Agree"/>
    <m/>
    <m/>
    <s v="Strongly agree"/>
    <m/>
    <m/>
    <s v="Strongly agree"/>
    <m/>
    <m/>
    <s v="Agree"/>
    <m/>
    <m/>
    <s v="Strongly agree"/>
    <m/>
    <m/>
    <s v="25-34 years old"/>
    <m/>
    <m/>
    <s v="Doctorate degree"/>
    <m/>
    <m/>
    <s v="IT (Information Technology)"/>
    <m/>
    <m/>
    <m/>
    <m/>
    <m/>
    <s v="Researcher"/>
    <m/>
    <m/>
    <m/>
    <m/>
    <m/>
  </r>
  <r>
    <n v="29"/>
    <d v="2020-04-08T15:33:39"/>
    <d v="2020-04-08T15:38:52"/>
    <s v="anonymous"/>
    <m/>
    <m/>
    <m/>
    <m/>
    <s v="Yes"/>
    <m/>
    <m/>
    <s v="Yes"/>
    <m/>
    <m/>
    <s v="Use always VPN connection, be careful against phishing emails and do not provide credentials"/>
    <m/>
    <m/>
    <s v="Laptop;Smartphone;"/>
    <m/>
    <m/>
    <s v="No"/>
    <m/>
    <m/>
    <s v="Personal assets"/>
    <m/>
    <m/>
    <m/>
    <m/>
    <m/>
    <x v="4"/>
    <m/>
    <m/>
    <s v="Using VPN "/>
    <m/>
    <m/>
    <m/>
    <m/>
    <m/>
    <s v="No"/>
    <m/>
    <m/>
    <m/>
    <m/>
    <m/>
    <s v="Yes"/>
    <m/>
    <m/>
    <s v="Teleconferencing;"/>
    <m/>
    <m/>
    <s v="Phishing;"/>
    <m/>
    <m/>
    <m/>
    <m/>
    <m/>
    <m/>
    <m/>
    <s v="Disagree"/>
    <m/>
    <m/>
    <s v="Undecided"/>
    <m/>
    <m/>
    <s v="Agree"/>
    <m/>
    <m/>
    <s v="Strongly agree"/>
    <m/>
    <m/>
    <s v="Strongly agree"/>
    <m/>
    <m/>
    <s v="Agree"/>
    <m/>
    <m/>
    <s v="Strongly agree"/>
    <m/>
    <m/>
    <s v="25-34 years old"/>
    <m/>
    <m/>
    <s v="Doctorate degree"/>
    <m/>
    <m/>
    <s v="IT (Information Technology)"/>
    <m/>
    <m/>
    <m/>
    <m/>
    <m/>
    <s v="Researcher"/>
    <m/>
    <m/>
    <m/>
    <m/>
    <m/>
  </r>
  <r>
    <n v="29"/>
    <d v="2020-04-08T15:33:39"/>
    <d v="2020-04-08T15:38:52"/>
    <s v="anonymous"/>
    <m/>
    <m/>
    <m/>
    <m/>
    <s v="Yes"/>
    <m/>
    <m/>
    <s v="Yes"/>
    <m/>
    <m/>
    <s v="Use always VPN connection, be careful against phishing emails and do not provide credentials"/>
    <m/>
    <m/>
    <s v="Laptop;Smartphone;"/>
    <m/>
    <m/>
    <s v="No"/>
    <m/>
    <m/>
    <s v="Personal assets"/>
    <m/>
    <m/>
    <m/>
    <m/>
    <m/>
    <x v="1"/>
    <m/>
    <m/>
    <s v="Using VPN "/>
    <m/>
    <m/>
    <m/>
    <m/>
    <m/>
    <s v="No"/>
    <m/>
    <m/>
    <m/>
    <m/>
    <m/>
    <s v="Yes"/>
    <m/>
    <m/>
    <s v="Teleconferencing;"/>
    <m/>
    <m/>
    <s v="Phishing;"/>
    <m/>
    <m/>
    <m/>
    <m/>
    <m/>
    <m/>
    <m/>
    <s v="Disagree"/>
    <m/>
    <m/>
    <s v="Undecided"/>
    <m/>
    <m/>
    <s v="Agree"/>
    <m/>
    <m/>
    <s v="Strongly agree"/>
    <m/>
    <m/>
    <s v="Strongly agree"/>
    <m/>
    <m/>
    <s v="Agree"/>
    <m/>
    <m/>
    <s v="Strongly agree"/>
    <m/>
    <m/>
    <s v="25-34 years old"/>
    <m/>
    <m/>
    <s v="Doctorate degree"/>
    <m/>
    <m/>
    <s v="IT (Information Technology)"/>
    <m/>
    <m/>
    <m/>
    <m/>
    <m/>
    <s v="Researcher"/>
    <m/>
    <m/>
    <m/>
    <m/>
    <m/>
  </r>
  <r>
    <n v="29"/>
    <d v="2020-04-08T15:33:39"/>
    <d v="2020-04-08T15:38:52"/>
    <s v="anonymous"/>
    <m/>
    <m/>
    <m/>
    <m/>
    <s v="Yes"/>
    <m/>
    <m/>
    <s v="Yes"/>
    <m/>
    <m/>
    <s v="Use always VPN connection, be careful against phishing emails and do not provide credentials"/>
    <m/>
    <m/>
    <s v="Laptop;Smartphone;"/>
    <m/>
    <m/>
    <s v="No"/>
    <m/>
    <m/>
    <s v="Personal assets"/>
    <m/>
    <m/>
    <m/>
    <m/>
    <m/>
    <x v="2"/>
    <m/>
    <m/>
    <s v="Using VPN "/>
    <m/>
    <m/>
    <m/>
    <m/>
    <m/>
    <s v="No"/>
    <m/>
    <m/>
    <m/>
    <m/>
    <m/>
    <s v="Yes"/>
    <m/>
    <m/>
    <s v="Teleconferencing;"/>
    <m/>
    <m/>
    <s v="Phishing;"/>
    <m/>
    <m/>
    <m/>
    <m/>
    <m/>
    <m/>
    <m/>
    <s v="Disagree"/>
    <m/>
    <m/>
    <s v="Undecided"/>
    <m/>
    <m/>
    <s v="Agree"/>
    <m/>
    <m/>
    <s v="Strongly agree"/>
    <m/>
    <m/>
    <s v="Strongly agree"/>
    <m/>
    <m/>
    <s v="Agree"/>
    <m/>
    <m/>
    <s v="Strongly agree"/>
    <m/>
    <m/>
    <s v="25-34 years old"/>
    <m/>
    <m/>
    <s v="Doctorate degree"/>
    <m/>
    <m/>
    <s v="IT (Information Technology)"/>
    <m/>
    <m/>
    <m/>
    <m/>
    <m/>
    <s v="Researcher"/>
    <m/>
    <m/>
    <m/>
    <m/>
    <m/>
  </r>
  <r>
    <n v="29"/>
    <d v="2020-04-08T15:33:39"/>
    <d v="2020-04-08T15:38:52"/>
    <s v="anonymous"/>
    <m/>
    <m/>
    <m/>
    <m/>
    <s v="Yes"/>
    <m/>
    <m/>
    <s v="Yes"/>
    <m/>
    <m/>
    <s v="Use always VPN connection, be careful against phishing emails and do not provide credentials"/>
    <m/>
    <m/>
    <s v="Laptop;Smartphone;"/>
    <m/>
    <m/>
    <s v="No"/>
    <m/>
    <m/>
    <s v="Personal assets"/>
    <m/>
    <m/>
    <m/>
    <m/>
    <m/>
    <x v="3"/>
    <m/>
    <m/>
    <s v="Using VPN "/>
    <m/>
    <m/>
    <m/>
    <m/>
    <m/>
    <s v="No"/>
    <m/>
    <m/>
    <m/>
    <m/>
    <m/>
    <s v="Yes"/>
    <m/>
    <m/>
    <s v="Teleconferencing;"/>
    <m/>
    <m/>
    <s v="Phishing;"/>
    <m/>
    <m/>
    <m/>
    <m/>
    <m/>
    <m/>
    <m/>
    <s v="Disagree"/>
    <m/>
    <m/>
    <s v="Undecided"/>
    <m/>
    <m/>
    <s v="Agree"/>
    <m/>
    <m/>
    <s v="Strongly agree"/>
    <m/>
    <m/>
    <s v="Strongly agree"/>
    <m/>
    <m/>
    <s v="Agree"/>
    <m/>
    <m/>
    <s v="Strongly agree"/>
    <m/>
    <m/>
    <s v="25-34 years old"/>
    <m/>
    <m/>
    <s v="Doctorate degree"/>
    <m/>
    <m/>
    <s v="IT (Information Technology)"/>
    <m/>
    <m/>
    <m/>
    <m/>
    <m/>
    <s v="Researcher"/>
    <m/>
    <m/>
    <m/>
    <m/>
    <m/>
  </r>
  <r>
    <n v="30"/>
    <d v="2020-04-08T15:36:47"/>
    <d v="2020-04-08T15:39:26"/>
    <s v="anonymous"/>
    <m/>
    <m/>
    <m/>
    <m/>
    <s v="Yes"/>
    <m/>
    <m/>
    <s v="No"/>
    <m/>
    <m/>
    <m/>
    <m/>
    <m/>
    <s v="Laptop;"/>
    <m/>
    <m/>
    <s v="No"/>
    <m/>
    <m/>
    <s v="Corporate assets"/>
    <m/>
    <m/>
    <s v="No"/>
    <m/>
    <m/>
    <x v="0"/>
    <m/>
    <m/>
    <s v="Using VPN "/>
    <m/>
    <m/>
    <m/>
    <m/>
    <m/>
    <s v="No"/>
    <m/>
    <m/>
    <m/>
    <m/>
    <m/>
    <s v="Yes"/>
    <m/>
    <m/>
    <s v="Document management;Real-time document co-authoring;Project/Workflow/Task management;Real-time chatting;Teleconferencing;"/>
    <m/>
    <m/>
    <s v="None;"/>
    <m/>
    <m/>
    <m/>
    <m/>
    <m/>
    <m/>
    <m/>
    <s v="Disagree"/>
    <m/>
    <m/>
    <s v="Agree"/>
    <m/>
    <m/>
    <s v="Agree"/>
    <m/>
    <m/>
    <s v="Strongly agree"/>
    <m/>
    <m/>
    <s v="Strongly agree"/>
    <m/>
    <m/>
    <s v="Strongly agree"/>
    <m/>
    <m/>
    <s v="Strongly agree"/>
    <m/>
    <m/>
    <s v="25-34 years old"/>
    <m/>
    <m/>
    <s v="Master’s degree"/>
    <m/>
    <m/>
    <s v="Education &amp; Research"/>
    <m/>
    <m/>
    <m/>
    <m/>
    <m/>
    <s v="Researcher"/>
    <m/>
    <m/>
    <m/>
    <m/>
    <m/>
  </r>
  <r>
    <n v="30"/>
    <d v="2020-04-08T15:36:47"/>
    <d v="2020-04-08T15:39:26"/>
    <s v="anonymous"/>
    <m/>
    <m/>
    <m/>
    <m/>
    <s v="Yes"/>
    <m/>
    <m/>
    <s v="No"/>
    <m/>
    <m/>
    <m/>
    <m/>
    <m/>
    <s v="Laptop;"/>
    <m/>
    <m/>
    <s v="No"/>
    <m/>
    <m/>
    <s v="Corporate assets"/>
    <m/>
    <m/>
    <s v="No"/>
    <m/>
    <m/>
    <x v="4"/>
    <m/>
    <m/>
    <s v="Using VPN "/>
    <m/>
    <m/>
    <m/>
    <m/>
    <m/>
    <s v="No"/>
    <m/>
    <m/>
    <m/>
    <m/>
    <m/>
    <s v="Yes"/>
    <m/>
    <m/>
    <s v="Document management;Real-time document co-authoring;Project/Workflow/Task management;Real-time chatting;Teleconferencing;"/>
    <m/>
    <m/>
    <s v="None;"/>
    <m/>
    <m/>
    <m/>
    <m/>
    <m/>
    <m/>
    <m/>
    <s v="Disagree"/>
    <m/>
    <m/>
    <s v="Agree"/>
    <m/>
    <m/>
    <s v="Agree"/>
    <m/>
    <m/>
    <s v="Strongly agree"/>
    <m/>
    <m/>
    <s v="Strongly agree"/>
    <m/>
    <m/>
    <s v="Strongly agree"/>
    <m/>
    <m/>
    <s v="Strongly agree"/>
    <m/>
    <m/>
    <s v="25-34 years old"/>
    <m/>
    <m/>
    <s v="Master’s degree"/>
    <m/>
    <m/>
    <s v="Education &amp; Research"/>
    <m/>
    <m/>
    <m/>
    <m/>
    <m/>
    <s v="Researcher"/>
    <m/>
    <m/>
    <m/>
    <m/>
    <m/>
  </r>
  <r>
    <n v="30"/>
    <d v="2020-04-08T15:36:47"/>
    <d v="2020-04-08T15:39:26"/>
    <s v="anonymous"/>
    <m/>
    <m/>
    <m/>
    <m/>
    <s v="Yes"/>
    <m/>
    <m/>
    <s v="No"/>
    <m/>
    <m/>
    <m/>
    <m/>
    <m/>
    <s v="Laptop;"/>
    <m/>
    <m/>
    <s v="No"/>
    <m/>
    <m/>
    <s v="Corporate assets"/>
    <m/>
    <m/>
    <s v="No"/>
    <m/>
    <m/>
    <x v="6"/>
    <m/>
    <m/>
    <s v="Using VPN "/>
    <m/>
    <m/>
    <m/>
    <m/>
    <m/>
    <s v="No"/>
    <m/>
    <m/>
    <m/>
    <m/>
    <m/>
    <s v="Yes"/>
    <m/>
    <m/>
    <s v="Document management;Real-time document co-authoring;Project/Workflow/Task management;Real-time chatting;Teleconferencing;"/>
    <m/>
    <m/>
    <s v="None;"/>
    <m/>
    <m/>
    <m/>
    <m/>
    <m/>
    <m/>
    <m/>
    <s v="Disagree"/>
    <m/>
    <m/>
    <s v="Agree"/>
    <m/>
    <m/>
    <s v="Agree"/>
    <m/>
    <m/>
    <s v="Strongly agree"/>
    <m/>
    <m/>
    <s v="Strongly agree"/>
    <m/>
    <m/>
    <s v="Strongly agree"/>
    <m/>
    <m/>
    <s v="Strongly agree"/>
    <m/>
    <m/>
    <s v="25-34 years old"/>
    <m/>
    <m/>
    <s v="Master’s degree"/>
    <m/>
    <m/>
    <s v="Education &amp; Research"/>
    <m/>
    <m/>
    <m/>
    <m/>
    <m/>
    <s v="Researcher"/>
    <m/>
    <m/>
    <m/>
    <m/>
    <m/>
  </r>
  <r>
    <n v="30"/>
    <d v="2020-04-08T15:36:47"/>
    <d v="2020-04-08T15:39:26"/>
    <s v="anonymous"/>
    <m/>
    <m/>
    <m/>
    <m/>
    <s v="Yes"/>
    <m/>
    <m/>
    <s v="No"/>
    <m/>
    <m/>
    <m/>
    <m/>
    <m/>
    <s v="Laptop;"/>
    <m/>
    <m/>
    <s v="No"/>
    <m/>
    <m/>
    <s v="Corporate assets"/>
    <m/>
    <m/>
    <s v="No"/>
    <m/>
    <m/>
    <x v="1"/>
    <m/>
    <m/>
    <s v="Using VPN "/>
    <m/>
    <m/>
    <m/>
    <m/>
    <m/>
    <s v="No"/>
    <m/>
    <m/>
    <m/>
    <m/>
    <m/>
    <s v="Yes"/>
    <m/>
    <m/>
    <s v="Document management;Real-time document co-authoring;Project/Workflow/Task management;Real-time chatting;Teleconferencing;"/>
    <m/>
    <m/>
    <s v="None;"/>
    <m/>
    <m/>
    <m/>
    <m/>
    <m/>
    <m/>
    <m/>
    <s v="Disagree"/>
    <m/>
    <m/>
    <s v="Agree"/>
    <m/>
    <m/>
    <s v="Agree"/>
    <m/>
    <m/>
    <s v="Strongly agree"/>
    <m/>
    <m/>
    <s v="Strongly agree"/>
    <m/>
    <m/>
    <s v="Strongly agree"/>
    <m/>
    <m/>
    <s v="Strongly agree"/>
    <m/>
    <m/>
    <s v="25-34 years old"/>
    <m/>
    <m/>
    <s v="Master’s degree"/>
    <m/>
    <m/>
    <s v="Education &amp; Research"/>
    <m/>
    <m/>
    <m/>
    <m/>
    <m/>
    <s v="Researcher"/>
    <m/>
    <m/>
    <m/>
    <m/>
    <m/>
  </r>
  <r>
    <n v="30"/>
    <d v="2020-04-08T15:36:47"/>
    <d v="2020-04-08T15:39:26"/>
    <s v="anonymous"/>
    <m/>
    <m/>
    <m/>
    <m/>
    <s v="Yes"/>
    <m/>
    <m/>
    <s v="No"/>
    <m/>
    <m/>
    <m/>
    <m/>
    <m/>
    <s v="Laptop;"/>
    <m/>
    <m/>
    <s v="No"/>
    <m/>
    <m/>
    <s v="Corporate assets"/>
    <m/>
    <m/>
    <s v="No"/>
    <m/>
    <m/>
    <x v="3"/>
    <m/>
    <m/>
    <s v="Using VPN "/>
    <m/>
    <m/>
    <m/>
    <m/>
    <m/>
    <s v="No"/>
    <m/>
    <m/>
    <m/>
    <m/>
    <m/>
    <s v="Yes"/>
    <m/>
    <m/>
    <s v="Document management;Real-time document co-authoring;Project/Workflow/Task management;Real-time chatting;Teleconferencing;"/>
    <m/>
    <m/>
    <s v="None;"/>
    <m/>
    <m/>
    <m/>
    <m/>
    <m/>
    <m/>
    <m/>
    <s v="Disagree"/>
    <m/>
    <m/>
    <s v="Agree"/>
    <m/>
    <m/>
    <s v="Agree"/>
    <m/>
    <m/>
    <s v="Strongly agree"/>
    <m/>
    <m/>
    <s v="Strongly agree"/>
    <m/>
    <m/>
    <s v="Strongly agree"/>
    <m/>
    <m/>
    <s v="Strongly agree"/>
    <m/>
    <m/>
    <s v="25-34 years old"/>
    <m/>
    <m/>
    <s v="Master’s degree"/>
    <m/>
    <m/>
    <s v="Education &amp; Research"/>
    <m/>
    <m/>
    <m/>
    <m/>
    <m/>
    <s v="Researcher"/>
    <m/>
    <m/>
    <m/>
    <m/>
    <m/>
  </r>
  <r>
    <n v="31"/>
    <d v="2020-04-08T15:44:55"/>
    <d v="2020-04-08T15:47:15"/>
    <s v="anonymous"/>
    <m/>
    <m/>
    <m/>
    <m/>
    <s v="Yes"/>
    <m/>
    <m/>
    <s v="No"/>
    <m/>
    <m/>
    <m/>
    <m/>
    <m/>
    <s v="Laptop;Tablet;Smartphone;"/>
    <m/>
    <m/>
    <s v="Yes"/>
    <m/>
    <m/>
    <s v="Personal assets"/>
    <m/>
    <m/>
    <m/>
    <m/>
    <m/>
    <x v="0"/>
    <m/>
    <m/>
    <s v="Using 3rd party cloud solutions (e.g. G Cloud, Microsoft 365)"/>
    <m/>
    <m/>
    <m/>
    <m/>
    <m/>
    <s v="Yes"/>
    <m/>
    <m/>
    <s v="Nothing of the above;"/>
    <m/>
    <m/>
    <s v="No"/>
    <m/>
    <m/>
    <m/>
    <m/>
    <m/>
    <s v="None;"/>
    <m/>
    <m/>
    <m/>
    <m/>
    <m/>
    <m/>
    <m/>
    <s v="Disagree"/>
    <m/>
    <m/>
    <s v="Disagree"/>
    <m/>
    <m/>
    <s v="Disagree"/>
    <m/>
    <m/>
    <s v="Undecided"/>
    <m/>
    <m/>
    <s v="Disagree"/>
    <m/>
    <m/>
    <s v="Agree"/>
    <m/>
    <m/>
    <s v="Agree"/>
    <m/>
    <m/>
    <s v="45-54 years old"/>
    <m/>
    <m/>
    <s v="Master’s degree"/>
    <m/>
    <m/>
    <s v="Other"/>
    <m/>
    <m/>
    <s v="Association "/>
    <m/>
    <m/>
    <s v="Manager"/>
    <m/>
    <m/>
    <m/>
    <m/>
    <m/>
  </r>
  <r>
    <n v="31"/>
    <d v="2020-04-08T15:44:55"/>
    <d v="2020-04-08T15:47:15"/>
    <s v="anonymous"/>
    <m/>
    <m/>
    <m/>
    <m/>
    <s v="Yes"/>
    <m/>
    <m/>
    <s v="No"/>
    <m/>
    <m/>
    <m/>
    <m/>
    <m/>
    <s v="Laptop;Tablet;Smartphone;"/>
    <m/>
    <m/>
    <s v="Yes"/>
    <m/>
    <m/>
    <s v="Personal assets"/>
    <m/>
    <m/>
    <m/>
    <m/>
    <m/>
    <x v="4"/>
    <m/>
    <m/>
    <s v="Using 3rd party cloud solutions (e.g. G Cloud, Microsoft 365)"/>
    <m/>
    <m/>
    <m/>
    <m/>
    <m/>
    <s v="Yes"/>
    <m/>
    <m/>
    <s v="Nothing of the above;"/>
    <m/>
    <m/>
    <s v="No"/>
    <m/>
    <m/>
    <m/>
    <m/>
    <m/>
    <s v="None;"/>
    <m/>
    <m/>
    <m/>
    <m/>
    <m/>
    <m/>
    <m/>
    <s v="Disagree"/>
    <m/>
    <m/>
    <s v="Disagree"/>
    <m/>
    <m/>
    <s v="Disagree"/>
    <m/>
    <m/>
    <s v="Undecided"/>
    <m/>
    <m/>
    <s v="Disagree"/>
    <m/>
    <m/>
    <s v="Agree"/>
    <m/>
    <m/>
    <s v="Agree"/>
    <m/>
    <m/>
    <s v="45-54 years old"/>
    <m/>
    <m/>
    <s v="Master’s degree"/>
    <m/>
    <m/>
    <s v="Other"/>
    <m/>
    <m/>
    <s v="Association "/>
    <m/>
    <m/>
    <s v="Manager"/>
    <m/>
    <m/>
    <m/>
    <m/>
    <m/>
  </r>
  <r>
    <n v="31"/>
    <d v="2020-04-08T15:44:55"/>
    <d v="2020-04-08T15:47:15"/>
    <s v="anonymous"/>
    <m/>
    <m/>
    <m/>
    <m/>
    <s v="Yes"/>
    <m/>
    <m/>
    <s v="No"/>
    <m/>
    <m/>
    <m/>
    <m/>
    <m/>
    <s v="Laptop;Tablet;Smartphone;"/>
    <m/>
    <m/>
    <s v="Yes"/>
    <m/>
    <m/>
    <s v="Personal assets"/>
    <m/>
    <m/>
    <m/>
    <m/>
    <m/>
    <x v="3"/>
    <m/>
    <m/>
    <s v="Using 3rd party cloud solutions (e.g. G Cloud, Microsoft 365)"/>
    <m/>
    <m/>
    <m/>
    <m/>
    <m/>
    <s v="Yes"/>
    <m/>
    <m/>
    <s v="Nothing of the above;"/>
    <m/>
    <m/>
    <s v="No"/>
    <m/>
    <m/>
    <m/>
    <m/>
    <m/>
    <s v="None;"/>
    <m/>
    <m/>
    <m/>
    <m/>
    <m/>
    <m/>
    <m/>
    <s v="Disagree"/>
    <m/>
    <m/>
    <s v="Disagree"/>
    <m/>
    <m/>
    <s v="Disagree"/>
    <m/>
    <m/>
    <s v="Undecided"/>
    <m/>
    <m/>
    <s v="Disagree"/>
    <m/>
    <m/>
    <s v="Agree"/>
    <m/>
    <m/>
    <s v="Agree"/>
    <m/>
    <m/>
    <s v="45-54 years old"/>
    <m/>
    <m/>
    <s v="Master’s degree"/>
    <m/>
    <m/>
    <s v="Other"/>
    <m/>
    <m/>
    <s v="Association "/>
    <m/>
    <m/>
    <s v="Manager"/>
    <m/>
    <m/>
    <m/>
    <m/>
    <m/>
  </r>
  <r>
    <n v="32"/>
    <d v="2020-04-08T15:44:18"/>
    <d v="2020-04-08T15:49:19"/>
    <s v="anonymous"/>
    <m/>
    <m/>
    <m/>
    <m/>
    <s v="Yes"/>
    <m/>
    <m/>
    <s v="Yes"/>
    <m/>
    <m/>
    <s v="Don't use private devices, data protection rules also apply at home."/>
    <m/>
    <m/>
    <s v="Laptop;"/>
    <m/>
    <m/>
    <s v="No"/>
    <m/>
    <m/>
    <s v="Corporate assets"/>
    <m/>
    <m/>
    <s v="No"/>
    <m/>
    <m/>
    <x v="0"/>
    <m/>
    <m/>
    <s v="Other"/>
    <m/>
    <m/>
    <s v="remote desktop"/>
    <m/>
    <m/>
    <s v="Yes"/>
    <m/>
    <m/>
    <s v="Nothing of the above;"/>
    <m/>
    <m/>
    <s v="Yes"/>
    <m/>
    <m/>
    <s v="Project/Workflow/Task management;Teleconferencing;"/>
    <m/>
    <m/>
    <s v="Phishing;"/>
    <m/>
    <m/>
    <s v="People trying to force me to use Zoom."/>
    <m/>
    <m/>
    <m/>
    <m/>
    <s v="Strongly agree"/>
    <m/>
    <m/>
    <s v="Undecided"/>
    <m/>
    <m/>
    <s v="Disagree"/>
    <m/>
    <m/>
    <s v="Disagree"/>
    <m/>
    <m/>
    <s v="Strongly disagree"/>
    <m/>
    <m/>
    <s v="Agree"/>
    <m/>
    <m/>
    <s v="Undecided"/>
    <m/>
    <m/>
    <s v="35-44 years old"/>
    <m/>
    <m/>
    <s v="High school graduate, diploma or the equivalent"/>
    <m/>
    <m/>
    <s v="Education &amp; Research"/>
    <m/>
    <m/>
    <m/>
    <m/>
    <m/>
    <s v="Researcher"/>
    <m/>
    <m/>
    <m/>
    <m/>
    <m/>
  </r>
  <r>
    <n v="32"/>
    <d v="2020-04-08T15:44:18"/>
    <d v="2020-04-08T15:49:19"/>
    <s v="anonymous"/>
    <m/>
    <m/>
    <m/>
    <m/>
    <s v="Yes"/>
    <m/>
    <m/>
    <s v="Yes"/>
    <m/>
    <m/>
    <s v="Don't use private devices, data protection rules also apply at home."/>
    <m/>
    <m/>
    <s v="Laptop;"/>
    <m/>
    <m/>
    <s v="No"/>
    <m/>
    <m/>
    <s v="Corporate assets"/>
    <m/>
    <m/>
    <s v="No"/>
    <m/>
    <m/>
    <x v="4"/>
    <m/>
    <m/>
    <s v="Other"/>
    <m/>
    <m/>
    <s v="remote desktop"/>
    <m/>
    <m/>
    <s v="Yes"/>
    <m/>
    <m/>
    <s v="Nothing of the above;"/>
    <m/>
    <m/>
    <s v="Yes"/>
    <m/>
    <m/>
    <s v="Project/Workflow/Task management;Teleconferencing;"/>
    <m/>
    <m/>
    <s v="Phishing;"/>
    <m/>
    <m/>
    <s v="People trying to force me to use Zoom."/>
    <m/>
    <m/>
    <m/>
    <m/>
    <s v="Strongly agree"/>
    <m/>
    <m/>
    <s v="Undecided"/>
    <m/>
    <m/>
    <s v="Disagree"/>
    <m/>
    <m/>
    <s v="Disagree"/>
    <m/>
    <m/>
    <s v="Strongly disagree"/>
    <m/>
    <m/>
    <s v="Agree"/>
    <m/>
    <m/>
    <s v="Undecided"/>
    <m/>
    <m/>
    <s v="35-44 years old"/>
    <m/>
    <m/>
    <s v="High school graduate, diploma or the equivalent"/>
    <m/>
    <m/>
    <s v="Education &amp; Research"/>
    <m/>
    <m/>
    <m/>
    <m/>
    <m/>
    <s v="Researcher"/>
    <m/>
    <m/>
    <m/>
    <m/>
    <m/>
  </r>
  <r>
    <n v="32"/>
    <d v="2020-04-08T15:44:18"/>
    <d v="2020-04-08T15:49:19"/>
    <s v="anonymous"/>
    <m/>
    <m/>
    <m/>
    <m/>
    <s v="Yes"/>
    <m/>
    <m/>
    <s v="Yes"/>
    <m/>
    <m/>
    <s v="Don't use private devices, data protection rules also apply at home."/>
    <m/>
    <m/>
    <s v="Laptop;"/>
    <m/>
    <m/>
    <s v="No"/>
    <m/>
    <m/>
    <s v="Corporate assets"/>
    <m/>
    <m/>
    <s v="No"/>
    <m/>
    <m/>
    <x v="6"/>
    <m/>
    <m/>
    <s v="Other"/>
    <m/>
    <m/>
    <s v="remote desktop"/>
    <m/>
    <m/>
    <s v="Yes"/>
    <m/>
    <m/>
    <s v="Nothing of the above;"/>
    <m/>
    <m/>
    <s v="Yes"/>
    <m/>
    <m/>
    <s v="Project/Workflow/Task management;Teleconferencing;"/>
    <m/>
    <m/>
    <s v="Phishing;"/>
    <m/>
    <m/>
    <s v="People trying to force me to use Zoom."/>
    <m/>
    <m/>
    <m/>
    <m/>
    <s v="Strongly agree"/>
    <m/>
    <m/>
    <s v="Undecided"/>
    <m/>
    <m/>
    <s v="Disagree"/>
    <m/>
    <m/>
    <s v="Disagree"/>
    <m/>
    <m/>
    <s v="Strongly disagree"/>
    <m/>
    <m/>
    <s v="Agree"/>
    <m/>
    <m/>
    <s v="Undecided"/>
    <m/>
    <m/>
    <s v="35-44 years old"/>
    <m/>
    <m/>
    <s v="High school graduate, diploma or the equivalent"/>
    <m/>
    <m/>
    <s v="Education &amp; Research"/>
    <m/>
    <m/>
    <m/>
    <m/>
    <m/>
    <s v="Researcher"/>
    <m/>
    <m/>
    <m/>
    <m/>
    <m/>
  </r>
  <r>
    <n v="32"/>
    <d v="2020-04-08T15:44:18"/>
    <d v="2020-04-08T15:49:19"/>
    <s v="anonymous"/>
    <m/>
    <m/>
    <m/>
    <m/>
    <s v="Yes"/>
    <m/>
    <m/>
    <s v="Yes"/>
    <m/>
    <m/>
    <s v="Don't use private devices, data protection rules also apply at home."/>
    <m/>
    <m/>
    <s v="Laptop;"/>
    <m/>
    <m/>
    <s v="No"/>
    <m/>
    <m/>
    <s v="Corporate assets"/>
    <m/>
    <m/>
    <s v="No"/>
    <m/>
    <m/>
    <x v="3"/>
    <m/>
    <m/>
    <s v="Other"/>
    <m/>
    <m/>
    <s v="remote desktop"/>
    <m/>
    <m/>
    <s v="Yes"/>
    <m/>
    <m/>
    <s v="Nothing of the above;"/>
    <m/>
    <m/>
    <s v="Yes"/>
    <m/>
    <m/>
    <s v="Project/Workflow/Task management;Teleconferencing;"/>
    <m/>
    <m/>
    <s v="Phishing;"/>
    <m/>
    <m/>
    <s v="People trying to force me to use Zoom."/>
    <m/>
    <m/>
    <m/>
    <m/>
    <s v="Strongly agree"/>
    <m/>
    <m/>
    <s v="Undecided"/>
    <m/>
    <m/>
    <s v="Disagree"/>
    <m/>
    <m/>
    <s v="Disagree"/>
    <m/>
    <m/>
    <s v="Strongly disagree"/>
    <m/>
    <m/>
    <s v="Agree"/>
    <m/>
    <m/>
    <s v="Undecided"/>
    <m/>
    <m/>
    <s v="35-44 years old"/>
    <m/>
    <m/>
    <s v="High school graduate, diploma or the equivalent"/>
    <m/>
    <m/>
    <s v="Education &amp; Research"/>
    <m/>
    <m/>
    <m/>
    <m/>
    <m/>
    <s v="Researcher"/>
    <m/>
    <m/>
    <m/>
    <m/>
    <m/>
  </r>
  <r>
    <n v="33"/>
    <d v="2020-04-08T15:55:38"/>
    <d v="2020-04-08T15:59:35"/>
    <s v="anonymous"/>
    <m/>
    <m/>
    <m/>
    <m/>
    <s v="Yes"/>
    <m/>
    <m/>
    <s v="Yes"/>
    <m/>
    <m/>
    <s v="- keep secure password _x000a_- secure the laptop from theft "/>
    <m/>
    <m/>
    <s v="Laptop;"/>
    <m/>
    <m/>
    <s v="No"/>
    <m/>
    <m/>
    <s v="Corporate assets"/>
    <m/>
    <m/>
    <s v="Yes, fully"/>
    <m/>
    <m/>
    <x v="0"/>
    <m/>
    <m/>
    <s v="Using VPN "/>
    <m/>
    <m/>
    <m/>
    <m/>
    <m/>
    <s v="No"/>
    <m/>
    <m/>
    <m/>
    <m/>
    <m/>
    <s v="Yes"/>
    <m/>
    <m/>
    <s v="Document management;Real-time document co-authoring;Project/Workflow/Task management;Scheduling;Real-time chatting;Teleconferencing;"/>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r>
  <r>
    <n v="33"/>
    <d v="2020-04-08T15:55:38"/>
    <d v="2020-04-08T15:59:35"/>
    <s v="anonymous"/>
    <m/>
    <m/>
    <m/>
    <m/>
    <s v="Yes"/>
    <m/>
    <m/>
    <s v="Yes"/>
    <m/>
    <m/>
    <s v="- keep secure password _x000a_- secure the laptop from theft "/>
    <m/>
    <m/>
    <s v="Laptop;"/>
    <m/>
    <m/>
    <s v="No"/>
    <m/>
    <m/>
    <s v="Corporate assets"/>
    <m/>
    <m/>
    <s v="Yes, fully"/>
    <m/>
    <m/>
    <x v="4"/>
    <m/>
    <m/>
    <s v="Using VPN "/>
    <m/>
    <m/>
    <m/>
    <m/>
    <m/>
    <s v="No"/>
    <m/>
    <m/>
    <m/>
    <m/>
    <m/>
    <s v="Yes"/>
    <m/>
    <m/>
    <s v="Document management;Real-time document co-authoring;Project/Workflow/Task management;Scheduling;Real-time chatting;Teleconferencing;"/>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r>
  <r>
    <n v="33"/>
    <d v="2020-04-08T15:55:38"/>
    <d v="2020-04-08T15:59:35"/>
    <s v="anonymous"/>
    <m/>
    <m/>
    <m/>
    <m/>
    <s v="Yes"/>
    <m/>
    <m/>
    <s v="Yes"/>
    <m/>
    <m/>
    <s v="- keep secure password _x000a_- secure the laptop from theft "/>
    <m/>
    <m/>
    <s v="Laptop;"/>
    <m/>
    <m/>
    <s v="No"/>
    <m/>
    <m/>
    <s v="Corporate assets"/>
    <m/>
    <m/>
    <s v="Yes, fully"/>
    <m/>
    <m/>
    <x v="6"/>
    <m/>
    <m/>
    <s v="Using VPN "/>
    <m/>
    <m/>
    <m/>
    <m/>
    <m/>
    <s v="No"/>
    <m/>
    <m/>
    <m/>
    <m/>
    <m/>
    <s v="Yes"/>
    <m/>
    <m/>
    <s v="Document management;Real-time document co-authoring;Project/Workflow/Task management;Scheduling;Real-time chatting;Teleconferencing;"/>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r>
  <r>
    <n v="33"/>
    <d v="2020-04-08T15:55:38"/>
    <d v="2020-04-08T15:59:35"/>
    <s v="anonymous"/>
    <m/>
    <m/>
    <m/>
    <m/>
    <s v="Yes"/>
    <m/>
    <m/>
    <s v="Yes"/>
    <m/>
    <m/>
    <s v="- keep secure password _x000a_- secure the laptop from theft "/>
    <m/>
    <m/>
    <s v="Laptop;"/>
    <m/>
    <m/>
    <s v="No"/>
    <m/>
    <m/>
    <s v="Corporate assets"/>
    <m/>
    <m/>
    <s v="Yes, fully"/>
    <m/>
    <m/>
    <x v="1"/>
    <m/>
    <m/>
    <s v="Using VPN "/>
    <m/>
    <m/>
    <m/>
    <m/>
    <m/>
    <s v="No"/>
    <m/>
    <m/>
    <m/>
    <m/>
    <m/>
    <s v="Yes"/>
    <m/>
    <m/>
    <s v="Document management;Real-time document co-authoring;Project/Workflow/Task management;Scheduling;Real-time chatting;Teleconferencing;"/>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r>
  <r>
    <n v="33"/>
    <d v="2020-04-08T15:55:38"/>
    <d v="2020-04-08T15:59:35"/>
    <s v="anonymous"/>
    <m/>
    <m/>
    <m/>
    <m/>
    <s v="Yes"/>
    <m/>
    <m/>
    <s v="Yes"/>
    <m/>
    <m/>
    <s v="- keep secure password _x000a_- secure the laptop from theft "/>
    <m/>
    <m/>
    <s v="Laptop;"/>
    <m/>
    <m/>
    <s v="No"/>
    <m/>
    <m/>
    <s v="Corporate assets"/>
    <m/>
    <m/>
    <s v="Yes, fully"/>
    <m/>
    <m/>
    <x v="3"/>
    <m/>
    <m/>
    <s v="Using VPN "/>
    <m/>
    <m/>
    <m/>
    <m/>
    <m/>
    <s v="No"/>
    <m/>
    <m/>
    <m/>
    <m/>
    <m/>
    <s v="Yes"/>
    <m/>
    <m/>
    <s v="Document management;Real-time document co-authoring;Project/Workflow/Task management;Scheduling;Real-time chatting;Teleconferencing;"/>
    <m/>
    <m/>
    <s v="None;"/>
    <m/>
    <m/>
    <m/>
    <m/>
    <m/>
    <m/>
    <m/>
    <s v="Strongly agree"/>
    <m/>
    <m/>
    <s v="Strongly agree"/>
    <m/>
    <m/>
    <s v="Undecided"/>
    <m/>
    <m/>
    <s v="Strongly agree"/>
    <m/>
    <m/>
    <s v="Strongly agree"/>
    <m/>
    <m/>
    <s v="Strongly agree"/>
    <m/>
    <m/>
    <s v="Strongly agree"/>
    <m/>
    <m/>
    <s v="35-44 years old"/>
    <m/>
    <m/>
    <s v="Master’s degree"/>
    <m/>
    <m/>
    <s v="IT (Information Technology)"/>
    <m/>
    <m/>
    <m/>
    <m/>
    <m/>
    <s v="Manager"/>
    <m/>
    <m/>
    <m/>
    <m/>
    <m/>
  </r>
  <r>
    <n v="34"/>
    <d v="2020-04-08T16:06:09"/>
    <d v="2020-04-08T16:08:13"/>
    <s v="anonymous"/>
    <m/>
    <m/>
    <m/>
    <m/>
    <s v="Yes"/>
    <m/>
    <m/>
    <s v="No"/>
    <m/>
    <m/>
    <m/>
    <m/>
    <m/>
    <s v="Laptop;"/>
    <m/>
    <m/>
    <s v="No"/>
    <m/>
    <m/>
    <s v="Corporate assets"/>
    <m/>
    <m/>
    <s v="Yes, partly"/>
    <m/>
    <m/>
    <x v="0"/>
    <m/>
    <m/>
    <s v="Using VPN "/>
    <m/>
    <m/>
    <m/>
    <m/>
    <m/>
    <s v="No"/>
    <m/>
    <m/>
    <m/>
    <m/>
    <m/>
    <s v="Yes"/>
    <m/>
    <m/>
    <s v="Document management;Real-time document co-authoring;Scheduling;Real-time chatting;Teleconferencing;"/>
    <m/>
    <m/>
    <s v="None;"/>
    <m/>
    <m/>
    <m/>
    <m/>
    <m/>
    <m/>
    <m/>
    <s v="Strongly agree"/>
    <m/>
    <m/>
    <s v="Strongly agree"/>
    <m/>
    <m/>
    <s v="Agree"/>
    <m/>
    <m/>
    <s v="Agree"/>
    <m/>
    <m/>
    <s v="Agree"/>
    <m/>
    <m/>
    <s v="Agree"/>
    <m/>
    <m/>
    <s v="Agree"/>
    <m/>
    <m/>
    <s v="35-44 years old"/>
    <m/>
    <m/>
    <s v="Doctorate degree"/>
    <m/>
    <m/>
    <s v="Education &amp; Research"/>
    <m/>
    <m/>
    <m/>
    <m/>
    <m/>
    <s v="Manager"/>
    <m/>
    <m/>
    <m/>
    <m/>
    <m/>
  </r>
  <r>
    <n v="34"/>
    <d v="2020-04-08T16:06:09"/>
    <d v="2020-04-08T16:08:13"/>
    <s v="anonymous"/>
    <m/>
    <m/>
    <m/>
    <m/>
    <s v="Yes"/>
    <m/>
    <m/>
    <s v="No"/>
    <m/>
    <m/>
    <m/>
    <m/>
    <m/>
    <s v="Laptop;"/>
    <m/>
    <m/>
    <s v="No"/>
    <m/>
    <m/>
    <s v="Corporate assets"/>
    <m/>
    <m/>
    <s v="Yes, partly"/>
    <m/>
    <m/>
    <x v="3"/>
    <m/>
    <m/>
    <s v="Using VPN "/>
    <m/>
    <m/>
    <m/>
    <m/>
    <m/>
    <s v="No"/>
    <m/>
    <m/>
    <m/>
    <m/>
    <m/>
    <s v="Yes"/>
    <m/>
    <m/>
    <s v="Document management;Real-time document co-authoring;Scheduling;Real-time chatting;Teleconferencing;"/>
    <m/>
    <m/>
    <s v="None;"/>
    <m/>
    <m/>
    <m/>
    <m/>
    <m/>
    <m/>
    <m/>
    <s v="Strongly agree"/>
    <m/>
    <m/>
    <s v="Strongly agree"/>
    <m/>
    <m/>
    <s v="Agree"/>
    <m/>
    <m/>
    <s v="Agree"/>
    <m/>
    <m/>
    <s v="Agree"/>
    <m/>
    <m/>
    <s v="Agree"/>
    <m/>
    <m/>
    <s v="Agree"/>
    <m/>
    <m/>
    <s v="35-44 years old"/>
    <m/>
    <m/>
    <s v="Doctorate degree"/>
    <m/>
    <m/>
    <s v="Education &amp; Research"/>
    <m/>
    <m/>
    <m/>
    <m/>
    <m/>
    <s v="Manager"/>
    <m/>
    <m/>
    <m/>
    <m/>
    <m/>
  </r>
  <r>
    <n v="35"/>
    <d v="2020-04-08T16:07:32"/>
    <d v="2020-04-08T16:11:08"/>
    <s v="anonymous"/>
    <m/>
    <m/>
    <m/>
    <m/>
    <s v="No"/>
    <m/>
    <m/>
    <s v="Yes"/>
    <m/>
    <m/>
    <s v="dont give your password, and be careful of the browser"/>
    <m/>
    <m/>
    <s v="Desktop;"/>
    <m/>
    <m/>
    <s v="Yes"/>
    <m/>
    <m/>
    <s v="Personal assets"/>
    <m/>
    <m/>
    <m/>
    <m/>
    <m/>
    <x v="0"/>
    <m/>
    <m/>
    <s v="Using VPN "/>
    <m/>
    <m/>
    <m/>
    <m/>
    <m/>
    <s v="No"/>
    <m/>
    <m/>
    <m/>
    <m/>
    <m/>
    <s v="No"/>
    <m/>
    <m/>
    <m/>
    <m/>
    <m/>
    <s v="None;"/>
    <m/>
    <m/>
    <m/>
    <m/>
    <m/>
    <m/>
    <m/>
    <s v="Agree"/>
    <m/>
    <m/>
    <s v="Agree"/>
    <m/>
    <m/>
    <s v="Agree"/>
    <m/>
    <m/>
    <s v="Disagree"/>
    <m/>
    <m/>
    <s v="Disagree"/>
    <m/>
    <m/>
    <s v="Agree"/>
    <m/>
    <m/>
    <s v="Agree"/>
    <m/>
    <m/>
    <s v="35-44 years old"/>
    <m/>
    <m/>
    <s v="Master’s degree"/>
    <m/>
    <m/>
    <s v="Public Sector"/>
    <m/>
    <m/>
    <m/>
    <m/>
    <m/>
    <s v="Other"/>
    <m/>
    <m/>
    <m/>
    <m/>
    <m/>
  </r>
  <r>
    <n v="35"/>
    <d v="2020-04-08T16:07:32"/>
    <d v="2020-04-08T16:11:08"/>
    <s v="anonymous"/>
    <m/>
    <m/>
    <m/>
    <m/>
    <s v="No"/>
    <m/>
    <m/>
    <s v="Yes"/>
    <m/>
    <m/>
    <s v="dont give your password, and be careful of the browser"/>
    <m/>
    <m/>
    <s v="Desktop;"/>
    <m/>
    <m/>
    <s v="Yes"/>
    <m/>
    <m/>
    <s v="Personal assets"/>
    <m/>
    <m/>
    <m/>
    <m/>
    <m/>
    <x v="4"/>
    <m/>
    <m/>
    <s v="Using VPN "/>
    <m/>
    <m/>
    <m/>
    <m/>
    <m/>
    <s v="No"/>
    <m/>
    <m/>
    <m/>
    <m/>
    <m/>
    <s v="No"/>
    <m/>
    <m/>
    <m/>
    <m/>
    <m/>
    <s v="None;"/>
    <m/>
    <m/>
    <m/>
    <m/>
    <m/>
    <m/>
    <m/>
    <s v="Agree"/>
    <m/>
    <m/>
    <s v="Agree"/>
    <m/>
    <m/>
    <s v="Agree"/>
    <m/>
    <m/>
    <s v="Disagree"/>
    <m/>
    <m/>
    <s v="Disagree"/>
    <m/>
    <m/>
    <s v="Agree"/>
    <m/>
    <m/>
    <s v="Agree"/>
    <m/>
    <m/>
    <s v="35-44 years old"/>
    <m/>
    <m/>
    <s v="Master’s degree"/>
    <m/>
    <m/>
    <s v="Public Sector"/>
    <m/>
    <m/>
    <m/>
    <m/>
    <m/>
    <s v="Other"/>
    <m/>
    <m/>
    <m/>
    <m/>
    <m/>
  </r>
  <r>
    <n v="35"/>
    <d v="2020-04-08T16:07:32"/>
    <d v="2020-04-08T16:11:08"/>
    <s v="anonymous"/>
    <m/>
    <m/>
    <m/>
    <m/>
    <s v="No"/>
    <m/>
    <m/>
    <s v="Yes"/>
    <m/>
    <m/>
    <s v="dont give your password, and be careful of the browser"/>
    <m/>
    <m/>
    <s v="Desktop;"/>
    <m/>
    <m/>
    <s v="Yes"/>
    <m/>
    <m/>
    <s v="Personal assets"/>
    <m/>
    <m/>
    <m/>
    <m/>
    <m/>
    <x v="1"/>
    <m/>
    <m/>
    <s v="Using VPN "/>
    <m/>
    <m/>
    <m/>
    <m/>
    <m/>
    <s v="No"/>
    <m/>
    <m/>
    <m/>
    <m/>
    <m/>
    <s v="No"/>
    <m/>
    <m/>
    <m/>
    <m/>
    <m/>
    <s v="None;"/>
    <m/>
    <m/>
    <m/>
    <m/>
    <m/>
    <m/>
    <m/>
    <s v="Agree"/>
    <m/>
    <m/>
    <s v="Agree"/>
    <m/>
    <m/>
    <s v="Agree"/>
    <m/>
    <m/>
    <s v="Disagree"/>
    <m/>
    <m/>
    <s v="Disagree"/>
    <m/>
    <m/>
    <s v="Agree"/>
    <m/>
    <m/>
    <s v="Agree"/>
    <m/>
    <m/>
    <s v="35-44 years old"/>
    <m/>
    <m/>
    <s v="Master’s degree"/>
    <m/>
    <m/>
    <s v="Public Sector"/>
    <m/>
    <m/>
    <m/>
    <m/>
    <m/>
    <s v="Other"/>
    <m/>
    <m/>
    <m/>
    <m/>
    <m/>
  </r>
  <r>
    <n v="35"/>
    <d v="2020-04-08T16:07:32"/>
    <d v="2020-04-08T16:11:08"/>
    <s v="anonymous"/>
    <m/>
    <m/>
    <m/>
    <m/>
    <s v="No"/>
    <m/>
    <m/>
    <s v="Yes"/>
    <m/>
    <m/>
    <s v="dont give your password, and be careful of the browser"/>
    <m/>
    <m/>
    <s v="Desktop;"/>
    <m/>
    <m/>
    <s v="Yes"/>
    <m/>
    <m/>
    <s v="Personal assets"/>
    <m/>
    <m/>
    <m/>
    <m/>
    <m/>
    <x v="3"/>
    <m/>
    <m/>
    <s v="Using VPN "/>
    <m/>
    <m/>
    <m/>
    <m/>
    <m/>
    <s v="No"/>
    <m/>
    <m/>
    <m/>
    <m/>
    <m/>
    <s v="No"/>
    <m/>
    <m/>
    <m/>
    <m/>
    <m/>
    <s v="None;"/>
    <m/>
    <m/>
    <m/>
    <m/>
    <m/>
    <m/>
    <m/>
    <s v="Agree"/>
    <m/>
    <m/>
    <s v="Agree"/>
    <m/>
    <m/>
    <s v="Agree"/>
    <m/>
    <m/>
    <s v="Disagree"/>
    <m/>
    <m/>
    <s v="Disagree"/>
    <m/>
    <m/>
    <s v="Agree"/>
    <m/>
    <m/>
    <s v="Agree"/>
    <m/>
    <m/>
    <s v="35-44 years old"/>
    <m/>
    <m/>
    <s v="Master’s degree"/>
    <m/>
    <m/>
    <s v="Public Sector"/>
    <m/>
    <m/>
    <m/>
    <m/>
    <m/>
    <s v="Other"/>
    <m/>
    <m/>
    <m/>
    <m/>
    <m/>
  </r>
  <r>
    <n v="36"/>
    <d v="2020-04-08T16:21:07"/>
    <d v="2020-04-08T16:24:26"/>
    <s v="anonymous"/>
    <m/>
    <m/>
    <m/>
    <m/>
    <s v="Yes"/>
    <m/>
    <m/>
    <s v="Yes"/>
    <m/>
    <m/>
    <m/>
    <m/>
    <m/>
    <s v="Desktop;Laptop;Smartphone;"/>
    <m/>
    <m/>
    <s v="No"/>
    <m/>
    <m/>
    <s v="Personal assets"/>
    <m/>
    <m/>
    <m/>
    <m/>
    <m/>
    <x v="0"/>
    <m/>
    <m/>
    <s v="Using 3rd party cloud solutions (e.g. G Cloud, Microsoft 365)"/>
    <m/>
    <m/>
    <m/>
    <m/>
    <m/>
    <s v="Yes"/>
    <m/>
    <m/>
    <s v="Instructions available to the corporate portal or website;Instructions provided via email;"/>
    <m/>
    <m/>
    <s v="Yes"/>
    <m/>
    <m/>
    <s v="Document management;Real-time document co-authoring;Project/Workflow/Task management;Real-time chatting;Teleconferencing;"/>
    <m/>
    <m/>
    <s v="Phishing;"/>
    <m/>
    <m/>
    <m/>
    <m/>
    <m/>
    <m/>
    <m/>
    <s v="Disagree"/>
    <m/>
    <m/>
    <s v="Disagree"/>
    <m/>
    <m/>
    <s v="Disagree"/>
    <m/>
    <m/>
    <s v="Agree"/>
    <m/>
    <m/>
    <s v="Agree"/>
    <m/>
    <m/>
    <s v="Strongly agree"/>
    <m/>
    <m/>
    <s v="Agree"/>
    <m/>
    <m/>
    <s v="35-44 years old"/>
    <m/>
    <m/>
    <s v="Master’s degree"/>
    <m/>
    <m/>
    <s v="Banking &amp; Financial"/>
    <m/>
    <m/>
    <m/>
    <m/>
    <m/>
    <s v="IT professional"/>
    <m/>
    <m/>
    <m/>
    <m/>
    <m/>
  </r>
  <r>
    <n v="36"/>
    <d v="2020-04-08T16:21:07"/>
    <d v="2020-04-08T16:24:26"/>
    <s v="anonymous"/>
    <m/>
    <m/>
    <m/>
    <m/>
    <s v="Yes"/>
    <m/>
    <m/>
    <s v="Yes"/>
    <m/>
    <m/>
    <m/>
    <m/>
    <m/>
    <s v="Desktop;Laptop;Smartphone;"/>
    <m/>
    <m/>
    <s v="No"/>
    <m/>
    <m/>
    <s v="Personal assets"/>
    <m/>
    <m/>
    <m/>
    <m/>
    <m/>
    <x v="5"/>
    <m/>
    <m/>
    <s v="Using 3rd party cloud solutions (e.g. G Cloud, Microsoft 365)"/>
    <m/>
    <m/>
    <m/>
    <m/>
    <m/>
    <s v="Yes"/>
    <m/>
    <m/>
    <s v="Instructions available to the corporate portal or website;Instructions provided via email;"/>
    <m/>
    <m/>
    <s v="Yes"/>
    <m/>
    <m/>
    <s v="Document management;Real-time document co-authoring;Project/Workflow/Task management;Real-time chatting;Teleconferencing;"/>
    <m/>
    <m/>
    <s v="Phishing;"/>
    <m/>
    <m/>
    <m/>
    <m/>
    <m/>
    <m/>
    <m/>
    <s v="Disagree"/>
    <m/>
    <m/>
    <s v="Disagree"/>
    <m/>
    <m/>
    <s v="Disagree"/>
    <m/>
    <m/>
    <s v="Agree"/>
    <m/>
    <m/>
    <s v="Agree"/>
    <m/>
    <m/>
    <s v="Strongly agree"/>
    <m/>
    <m/>
    <s v="Agree"/>
    <m/>
    <m/>
    <s v="35-44 years old"/>
    <m/>
    <m/>
    <s v="Master’s degree"/>
    <m/>
    <m/>
    <s v="Banking &amp; Financial"/>
    <m/>
    <m/>
    <m/>
    <m/>
    <m/>
    <s v="IT professional"/>
    <m/>
    <m/>
    <m/>
    <m/>
    <m/>
  </r>
  <r>
    <n v="36"/>
    <d v="2020-04-08T16:21:07"/>
    <d v="2020-04-08T16:24:26"/>
    <s v="anonymous"/>
    <m/>
    <m/>
    <m/>
    <m/>
    <s v="Yes"/>
    <m/>
    <m/>
    <s v="Yes"/>
    <m/>
    <m/>
    <m/>
    <m/>
    <m/>
    <s v="Desktop;Laptop;Smartphone;"/>
    <m/>
    <m/>
    <s v="No"/>
    <m/>
    <m/>
    <s v="Personal assets"/>
    <m/>
    <m/>
    <m/>
    <m/>
    <m/>
    <x v="4"/>
    <m/>
    <m/>
    <s v="Using 3rd party cloud solutions (e.g. G Cloud, Microsoft 365)"/>
    <m/>
    <m/>
    <m/>
    <m/>
    <m/>
    <s v="Yes"/>
    <m/>
    <m/>
    <s v="Instructions available to the corporate portal or website;Instructions provided via email;"/>
    <m/>
    <m/>
    <s v="Yes"/>
    <m/>
    <m/>
    <s v="Document management;Real-time document co-authoring;Project/Workflow/Task management;Real-time chatting;Teleconferencing;"/>
    <m/>
    <m/>
    <s v="Phishing;"/>
    <m/>
    <m/>
    <m/>
    <m/>
    <m/>
    <m/>
    <m/>
    <s v="Disagree"/>
    <m/>
    <m/>
    <s v="Disagree"/>
    <m/>
    <m/>
    <s v="Disagree"/>
    <m/>
    <m/>
    <s v="Agree"/>
    <m/>
    <m/>
    <s v="Agree"/>
    <m/>
    <m/>
    <s v="Strongly agree"/>
    <m/>
    <m/>
    <s v="Agree"/>
    <m/>
    <m/>
    <s v="35-44 years old"/>
    <m/>
    <m/>
    <s v="Master’s degree"/>
    <m/>
    <m/>
    <s v="Banking &amp; Financial"/>
    <m/>
    <m/>
    <m/>
    <m/>
    <m/>
    <s v="IT professional"/>
    <m/>
    <m/>
    <m/>
    <m/>
    <m/>
  </r>
  <r>
    <n v="36"/>
    <d v="2020-04-08T16:21:07"/>
    <d v="2020-04-08T16:24:26"/>
    <s v="anonymous"/>
    <m/>
    <m/>
    <m/>
    <m/>
    <s v="Yes"/>
    <m/>
    <m/>
    <s v="Yes"/>
    <m/>
    <m/>
    <m/>
    <m/>
    <m/>
    <s v="Desktop;Laptop;Smartphone;"/>
    <m/>
    <m/>
    <s v="No"/>
    <m/>
    <m/>
    <s v="Personal assets"/>
    <m/>
    <m/>
    <m/>
    <m/>
    <m/>
    <x v="1"/>
    <m/>
    <m/>
    <s v="Using 3rd party cloud solutions (e.g. G Cloud, Microsoft 365)"/>
    <m/>
    <m/>
    <m/>
    <m/>
    <m/>
    <s v="Yes"/>
    <m/>
    <m/>
    <s v="Instructions available to the corporate portal or website;Instructions provided via email;"/>
    <m/>
    <m/>
    <s v="Yes"/>
    <m/>
    <m/>
    <s v="Document management;Real-time document co-authoring;Project/Workflow/Task management;Real-time chatting;Teleconferencing;"/>
    <m/>
    <m/>
    <s v="Phishing;"/>
    <m/>
    <m/>
    <m/>
    <m/>
    <m/>
    <m/>
    <m/>
    <s v="Disagree"/>
    <m/>
    <m/>
    <s v="Disagree"/>
    <m/>
    <m/>
    <s v="Disagree"/>
    <m/>
    <m/>
    <s v="Agree"/>
    <m/>
    <m/>
    <s v="Agree"/>
    <m/>
    <m/>
    <s v="Strongly agree"/>
    <m/>
    <m/>
    <s v="Agree"/>
    <m/>
    <m/>
    <s v="35-44 years old"/>
    <m/>
    <m/>
    <s v="Master’s degree"/>
    <m/>
    <m/>
    <s v="Banking &amp; Financial"/>
    <m/>
    <m/>
    <m/>
    <m/>
    <m/>
    <s v="IT professional"/>
    <m/>
    <m/>
    <m/>
    <m/>
    <m/>
  </r>
  <r>
    <n v="36"/>
    <d v="2020-04-08T16:21:07"/>
    <d v="2020-04-08T16:24:26"/>
    <s v="anonymous"/>
    <m/>
    <m/>
    <m/>
    <m/>
    <s v="Yes"/>
    <m/>
    <m/>
    <s v="Yes"/>
    <m/>
    <m/>
    <m/>
    <m/>
    <m/>
    <s v="Desktop;Laptop;Smartphone;"/>
    <m/>
    <m/>
    <s v="No"/>
    <m/>
    <m/>
    <s v="Personal assets"/>
    <m/>
    <m/>
    <m/>
    <m/>
    <m/>
    <x v="3"/>
    <m/>
    <m/>
    <s v="Using 3rd party cloud solutions (e.g. G Cloud, Microsoft 365)"/>
    <m/>
    <m/>
    <m/>
    <m/>
    <m/>
    <s v="Yes"/>
    <m/>
    <m/>
    <s v="Instructions available to the corporate portal or website;Instructions provided via email;"/>
    <m/>
    <m/>
    <s v="Yes"/>
    <m/>
    <m/>
    <s v="Document management;Real-time document co-authoring;Project/Workflow/Task management;Real-time chatting;Teleconferencing;"/>
    <m/>
    <m/>
    <s v="Phishing;"/>
    <m/>
    <m/>
    <m/>
    <m/>
    <m/>
    <m/>
    <m/>
    <s v="Disagree"/>
    <m/>
    <m/>
    <s v="Disagree"/>
    <m/>
    <m/>
    <s v="Disagree"/>
    <m/>
    <m/>
    <s v="Agree"/>
    <m/>
    <m/>
    <s v="Agree"/>
    <m/>
    <m/>
    <s v="Strongly agree"/>
    <m/>
    <m/>
    <s v="Agree"/>
    <m/>
    <m/>
    <s v="35-44 years old"/>
    <m/>
    <m/>
    <s v="Master’s degree"/>
    <m/>
    <m/>
    <s v="Banking &amp; Financial"/>
    <m/>
    <m/>
    <m/>
    <m/>
    <m/>
    <s v="IT professional"/>
    <m/>
    <m/>
    <m/>
    <m/>
    <m/>
  </r>
  <r>
    <n v="37"/>
    <d v="2020-04-08T16:23:57"/>
    <d v="2020-04-08T16:27:41"/>
    <s v="anonymous"/>
    <m/>
    <m/>
    <m/>
    <m/>
    <s v="Yes"/>
    <m/>
    <m/>
    <s v="No"/>
    <m/>
    <m/>
    <m/>
    <m/>
    <m/>
    <s v="Laptop;"/>
    <m/>
    <m/>
    <s v="No"/>
    <m/>
    <m/>
    <s v="Corporate assets"/>
    <m/>
    <m/>
    <s v="Yes, partly"/>
    <m/>
    <m/>
    <x v="0"/>
    <m/>
    <m/>
    <s v="Using VPN "/>
    <m/>
    <m/>
    <m/>
    <m/>
    <m/>
    <s v="No"/>
    <m/>
    <m/>
    <m/>
    <m/>
    <m/>
    <s v="Yes"/>
    <m/>
    <m/>
    <s v="Document management;Real-time document co-authoring;Project/Workflow/Task management;Scheduling;Real-time chatting;Teleconferencing;"/>
    <m/>
    <m/>
    <s v="None;"/>
    <m/>
    <m/>
    <m/>
    <m/>
    <m/>
    <m/>
    <m/>
    <s v="Agree"/>
    <m/>
    <m/>
    <s v="Strongly agree"/>
    <m/>
    <m/>
    <s v="Agree"/>
    <m/>
    <m/>
    <s v="Strongly agree"/>
    <m/>
    <m/>
    <s v="Strongly agree"/>
    <m/>
    <m/>
    <s v="Agree"/>
    <m/>
    <m/>
    <s v="Agree"/>
    <m/>
    <m/>
    <s v="25-34 years old"/>
    <m/>
    <m/>
    <s v="Master’s degree"/>
    <m/>
    <m/>
    <s v="IT (Information Technology)"/>
    <m/>
    <m/>
    <m/>
    <m/>
    <m/>
    <s v="Researcher"/>
    <m/>
    <m/>
    <m/>
    <m/>
    <m/>
  </r>
  <r>
    <n v="37"/>
    <d v="2020-04-08T16:23:57"/>
    <d v="2020-04-08T16:27:41"/>
    <s v="anonymous"/>
    <m/>
    <m/>
    <m/>
    <m/>
    <s v="Yes"/>
    <m/>
    <m/>
    <s v="No"/>
    <m/>
    <m/>
    <m/>
    <m/>
    <m/>
    <s v="Laptop;"/>
    <m/>
    <m/>
    <s v="No"/>
    <m/>
    <m/>
    <s v="Corporate assets"/>
    <m/>
    <m/>
    <s v="Yes, partly"/>
    <m/>
    <m/>
    <x v="4"/>
    <m/>
    <m/>
    <s v="Using VPN "/>
    <m/>
    <m/>
    <m/>
    <m/>
    <m/>
    <s v="No"/>
    <m/>
    <m/>
    <m/>
    <m/>
    <m/>
    <s v="Yes"/>
    <m/>
    <m/>
    <s v="Document management;Real-time document co-authoring;Project/Workflow/Task management;Scheduling;Real-time chatting;Teleconferencing;"/>
    <m/>
    <m/>
    <s v="None;"/>
    <m/>
    <m/>
    <m/>
    <m/>
    <m/>
    <m/>
    <m/>
    <s v="Agree"/>
    <m/>
    <m/>
    <s v="Strongly agree"/>
    <m/>
    <m/>
    <s v="Agree"/>
    <m/>
    <m/>
    <s v="Strongly agree"/>
    <m/>
    <m/>
    <s v="Strongly agree"/>
    <m/>
    <m/>
    <s v="Agree"/>
    <m/>
    <m/>
    <s v="Agree"/>
    <m/>
    <m/>
    <s v="25-34 years old"/>
    <m/>
    <m/>
    <s v="Master’s degree"/>
    <m/>
    <m/>
    <s v="IT (Information Technology)"/>
    <m/>
    <m/>
    <m/>
    <m/>
    <m/>
    <s v="Researcher"/>
    <m/>
    <m/>
    <m/>
    <m/>
    <m/>
  </r>
  <r>
    <n v="37"/>
    <d v="2020-04-08T16:23:57"/>
    <d v="2020-04-08T16:27:41"/>
    <s v="anonymous"/>
    <m/>
    <m/>
    <m/>
    <m/>
    <s v="Yes"/>
    <m/>
    <m/>
    <s v="No"/>
    <m/>
    <m/>
    <m/>
    <m/>
    <m/>
    <s v="Laptop;"/>
    <m/>
    <m/>
    <s v="No"/>
    <m/>
    <m/>
    <s v="Corporate assets"/>
    <m/>
    <m/>
    <s v="Yes, partly"/>
    <m/>
    <m/>
    <x v="6"/>
    <m/>
    <m/>
    <s v="Using VPN "/>
    <m/>
    <m/>
    <m/>
    <m/>
    <m/>
    <s v="No"/>
    <m/>
    <m/>
    <m/>
    <m/>
    <m/>
    <s v="Yes"/>
    <m/>
    <m/>
    <s v="Document management;Real-time document co-authoring;Project/Workflow/Task management;Scheduling;Real-time chatting;Teleconferencing;"/>
    <m/>
    <m/>
    <s v="None;"/>
    <m/>
    <m/>
    <m/>
    <m/>
    <m/>
    <m/>
    <m/>
    <s v="Agree"/>
    <m/>
    <m/>
    <s v="Strongly agree"/>
    <m/>
    <m/>
    <s v="Agree"/>
    <m/>
    <m/>
    <s v="Strongly agree"/>
    <m/>
    <m/>
    <s v="Strongly agree"/>
    <m/>
    <m/>
    <s v="Agree"/>
    <m/>
    <m/>
    <s v="Agree"/>
    <m/>
    <m/>
    <s v="25-34 years old"/>
    <m/>
    <m/>
    <s v="Master’s degree"/>
    <m/>
    <m/>
    <s v="IT (Information Technology)"/>
    <m/>
    <m/>
    <m/>
    <m/>
    <m/>
    <s v="Researcher"/>
    <m/>
    <m/>
    <m/>
    <m/>
    <m/>
  </r>
  <r>
    <n v="37"/>
    <d v="2020-04-08T16:23:57"/>
    <d v="2020-04-08T16:27:41"/>
    <s v="anonymous"/>
    <m/>
    <m/>
    <m/>
    <m/>
    <s v="Yes"/>
    <m/>
    <m/>
    <s v="No"/>
    <m/>
    <m/>
    <m/>
    <m/>
    <m/>
    <s v="Laptop;"/>
    <m/>
    <m/>
    <s v="No"/>
    <m/>
    <m/>
    <s v="Corporate assets"/>
    <m/>
    <m/>
    <s v="Yes, partly"/>
    <m/>
    <m/>
    <x v="1"/>
    <m/>
    <m/>
    <s v="Using VPN "/>
    <m/>
    <m/>
    <m/>
    <m/>
    <m/>
    <s v="No"/>
    <m/>
    <m/>
    <m/>
    <m/>
    <m/>
    <s v="Yes"/>
    <m/>
    <m/>
    <s v="Document management;Real-time document co-authoring;Project/Workflow/Task management;Scheduling;Real-time chatting;Teleconferencing;"/>
    <m/>
    <m/>
    <s v="None;"/>
    <m/>
    <m/>
    <m/>
    <m/>
    <m/>
    <m/>
    <m/>
    <s v="Agree"/>
    <m/>
    <m/>
    <s v="Strongly agree"/>
    <m/>
    <m/>
    <s v="Agree"/>
    <m/>
    <m/>
    <s v="Strongly agree"/>
    <m/>
    <m/>
    <s v="Strongly agree"/>
    <m/>
    <m/>
    <s v="Agree"/>
    <m/>
    <m/>
    <s v="Agree"/>
    <m/>
    <m/>
    <s v="25-34 years old"/>
    <m/>
    <m/>
    <s v="Master’s degree"/>
    <m/>
    <m/>
    <s v="IT (Information Technology)"/>
    <m/>
    <m/>
    <m/>
    <m/>
    <m/>
    <s v="Researcher"/>
    <m/>
    <m/>
    <m/>
    <m/>
    <m/>
  </r>
  <r>
    <n v="37"/>
    <d v="2020-04-08T16:23:57"/>
    <d v="2020-04-08T16:27:41"/>
    <s v="anonymous"/>
    <m/>
    <m/>
    <m/>
    <m/>
    <s v="Yes"/>
    <m/>
    <m/>
    <s v="No"/>
    <m/>
    <m/>
    <m/>
    <m/>
    <m/>
    <s v="Laptop;"/>
    <m/>
    <m/>
    <s v="No"/>
    <m/>
    <m/>
    <s v="Corporate assets"/>
    <m/>
    <m/>
    <s v="Yes, partly"/>
    <m/>
    <m/>
    <x v="2"/>
    <m/>
    <m/>
    <s v="Using VPN "/>
    <m/>
    <m/>
    <m/>
    <m/>
    <m/>
    <s v="No"/>
    <m/>
    <m/>
    <m/>
    <m/>
    <m/>
    <s v="Yes"/>
    <m/>
    <m/>
    <s v="Document management;Real-time document co-authoring;Project/Workflow/Task management;Scheduling;Real-time chatting;Teleconferencing;"/>
    <m/>
    <m/>
    <s v="None;"/>
    <m/>
    <m/>
    <m/>
    <m/>
    <m/>
    <m/>
    <m/>
    <s v="Agree"/>
    <m/>
    <m/>
    <s v="Strongly agree"/>
    <m/>
    <m/>
    <s v="Agree"/>
    <m/>
    <m/>
    <s v="Strongly agree"/>
    <m/>
    <m/>
    <s v="Strongly agree"/>
    <m/>
    <m/>
    <s v="Agree"/>
    <m/>
    <m/>
    <s v="Agree"/>
    <m/>
    <m/>
    <s v="25-34 years old"/>
    <m/>
    <m/>
    <s v="Master’s degree"/>
    <m/>
    <m/>
    <s v="IT (Information Technology)"/>
    <m/>
    <m/>
    <m/>
    <m/>
    <m/>
    <s v="Researcher"/>
    <m/>
    <m/>
    <m/>
    <m/>
    <m/>
  </r>
  <r>
    <n v="37"/>
    <d v="2020-04-08T16:23:57"/>
    <d v="2020-04-08T16:27:41"/>
    <s v="anonymous"/>
    <m/>
    <m/>
    <m/>
    <m/>
    <s v="Yes"/>
    <m/>
    <m/>
    <s v="No"/>
    <m/>
    <m/>
    <m/>
    <m/>
    <m/>
    <s v="Laptop;"/>
    <m/>
    <m/>
    <s v="No"/>
    <m/>
    <m/>
    <s v="Corporate assets"/>
    <m/>
    <m/>
    <s v="Yes, partly"/>
    <m/>
    <m/>
    <x v="3"/>
    <m/>
    <m/>
    <s v="Using VPN "/>
    <m/>
    <m/>
    <m/>
    <m/>
    <m/>
    <s v="No"/>
    <m/>
    <m/>
    <m/>
    <m/>
    <m/>
    <s v="Yes"/>
    <m/>
    <m/>
    <s v="Document management;Real-time document co-authoring;Project/Workflow/Task management;Scheduling;Real-time chatting;Teleconferencing;"/>
    <m/>
    <m/>
    <s v="None;"/>
    <m/>
    <m/>
    <m/>
    <m/>
    <m/>
    <m/>
    <m/>
    <s v="Agree"/>
    <m/>
    <m/>
    <s v="Strongly agree"/>
    <m/>
    <m/>
    <s v="Agree"/>
    <m/>
    <m/>
    <s v="Strongly agree"/>
    <m/>
    <m/>
    <s v="Strongly agree"/>
    <m/>
    <m/>
    <s v="Agree"/>
    <m/>
    <m/>
    <s v="Agree"/>
    <m/>
    <m/>
    <s v="25-34 years old"/>
    <m/>
    <m/>
    <s v="Master’s degree"/>
    <m/>
    <m/>
    <s v="IT (Information Technology)"/>
    <m/>
    <m/>
    <m/>
    <m/>
    <m/>
    <s v="Researcher"/>
    <m/>
    <m/>
    <m/>
    <m/>
    <m/>
  </r>
  <r>
    <n v="38"/>
    <d v="2020-04-08T16:01:56"/>
    <d v="2020-04-08T16:28:50"/>
    <s v="anonymous"/>
    <m/>
    <m/>
    <m/>
    <m/>
    <s v="Yes"/>
    <m/>
    <m/>
    <s v="Yes"/>
    <m/>
    <m/>
    <s v="Avoid putting in public info about Zoom meetings in public places, authenticate users, etc."/>
    <m/>
    <m/>
    <s v="Laptop;"/>
    <m/>
    <m/>
    <s v="No"/>
    <m/>
    <m/>
    <s v="Corporate assets"/>
    <m/>
    <m/>
    <s v="No"/>
    <m/>
    <m/>
    <x v="0"/>
    <m/>
    <m/>
    <s v="Using VPN "/>
    <m/>
    <m/>
    <m/>
    <m/>
    <m/>
    <s v="No"/>
    <m/>
    <m/>
    <m/>
    <m/>
    <m/>
    <s v="Yes"/>
    <m/>
    <m/>
    <s v="Teleconferencing;"/>
    <m/>
    <m/>
    <s v="None;"/>
    <m/>
    <m/>
    <m/>
    <m/>
    <m/>
    <m/>
    <m/>
    <s v="Undecided"/>
    <m/>
    <m/>
    <s v="Agree"/>
    <m/>
    <m/>
    <s v="Undecided"/>
    <m/>
    <m/>
    <s v="Strongly agree"/>
    <m/>
    <m/>
    <s v="Undecided"/>
    <m/>
    <m/>
    <s v="Strongly agree"/>
    <m/>
    <m/>
    <s v="Strongly agree"/>
    <m/>
    <m/>
    <s v="45-54 years old"/>
    <m/>
    <m/>
    <s v="Doctorate degree"/>
    <m/>
    <m/>
    <s v="Education &amp; Research"/>
    <m/>
    <m/>
    <m/>
    <m/>
    <m/>
    <s v="Researcher"/>
    <m/>
    <m/>
    <m/>
    <m/>
    <m/>
  </r>
  <r>
    <n v="38"/>
    <d v="2020-04-08T16:01:56"/>
    <d v="2020-04-08T16:28:50"/>
    <s v="anonymous"/>
    <m/>
    <m/>
    <m/>
    <m/>
    <s v="Yes"/>
    <m/>
    <m/>
    <s v="Yes"/>
    <m/>
    <m/>
    <s v="Avoid putting in public info about Zoom meetings in public places, authenticate users, etc."/>
    <m/>
    <m/>
    <s v="Laptop;"/>
    <m/>
    <m/>
    <s v="No"/>
    <m/>
    <m/>
    <s v="Corporate assets"/>
    <m/>
    <m/>
    <s v="No"/>
    <m/>
    <m/>
    <x v="1"/>
    <m/>
    <m/>
    <s v="Using VPN "/>
    <m/>
    <m/>
    <m/>
    <m/>
    <m/>
    <s v="No"/>
    <m/>
    <m/>
    <m/>
    <m/>
    <m/>
    <s v="Yes"/>
    <m/>
    <m/>
    <s v="Teleconferencing;"/>
    <m/>
    <m/>
    <s v="None;"/>
    <m/>
    <m/>
    <m/>
    <m/>
    <m/>
    <m/>
    <m/>
    <s v="Undecided"/>
    <m/>
    <m/>
    <s v="Agree"/>
    <m/>
    <m/>
    <s v="Undecided"/>
    <m/>
    <m/>
    <s v="Strongly agree"/>
    <m/>
    <m/>
    <s v="Undecided"/>
    <m/>
    <m/>
    <s v="Strongly agree"/>
    <m/>
    <m/>
    <s v="Strongly agree"/>
    <m/>
    <m/>
    <s v="45-54 years old"/>
    <m/>
    <m/>
    <s v="Doctorate degree"/>
    <m/>
    <m/>
    <s v="Education &amp; Research"/>
    <m/>
    <m/>
    <m/>
    <m/>
    <m/>
    <s v="Researcher"/>
    <m/>
    <m/>
    <m/>
    <m/>
    <m/>
  </r>
  <r>
    <n v="38"/>
    <d v="2020-04-08T16:01:56"/>
    <d v="2020-04-08T16:28:50"/>
    <s v="anonymous"/>
    <m/>
    <m/>
    <m/>
    <m/>
    <s v="Yes"/>
    <m/>
    <m/>
    <s v="Yes"/>
    <m/>
    <m/>
    <s v="Avoid putting in public info about Zoom meetings in public places, authenticate users, etc."/>
    <m/>
    <m/>
    <s v="Laptop;"/>
    <m/>
    <m/>
    <s v="No"/>
    <m/>
    <m/>
    <s v="Corporate assets"/>
    <m/>
    <m/>
    <s v="No"/>
    <m/>
    <m/>
    <x v="3"/>
    <m/>
    <m/>
    <s v="Using VPN "/>
    <m/>
    <m/>
    <m/>
    <m/>
    <m/>
    <s v="No"/>
    <m/>
    <m/>
    <m/>
    <m/>
    <m/>
    <s v="Yes"/>
    <m/>
    <m/>
    <s v="Teleconferencing;"/>
    <m/>
    <m/>
    <s v="None;"/>
    <m/>
    <m/>
    <m/>
    <m/>
    <m/>
    <m/>
    <m/>
    <s v="Undecided"/>
    <m/>
    <m/>
    <s v="Agree"/>
    <m/>
    <m/>
    <s v="Undecided"/>
    <m/>
    <m/>
    <s v="Strongly agree"/>
    <m/>
    <m/>
    <s v="Undecided"/>
    <m/>
    <m/>
    <s v="Strongly agree"/>
    <m/>
    <m/>
    <s v="Strongly agree"/>
    <m/>
    <m/>
    <s v="45-54 years old"/>
    <m/>
    <m/>
    <s v="Doctorate degree"/>
    <m/>
    <m/>
    <s v="Education &amp; Research"/>
    <m/>
    <m/>
    <m/>
    <m/>
    <m/>
    <s v="Researcher"/>
    <m/>
    <m/>
    <m/>
    <m/>
    <m/>
  </r>
  <r>
    <n v="39"/>
    <d v="2020-04-08T15:19:47"/>
    <d v="2020-04-08T16:34:47"/>
    <s v="anonymous"/>
    <m/>
    <m/>
    <m/>
    <m/>
    <s v="Yes"/>
    <m/>
    <m/>
    <s v="No"/>
    <m/>
    <m/>
    <m/>
    <m/>
    <m/>
    <s v="Laptop;"/>
    <m/>
    <m/>
    <s v="No"/>
    <m/>
    <m/>
    <s v="Corporate assets"/>
    <m/>
    <m/>
    <s v="Yes, partly"/>
    <m/>
    <m/>
    <x v="0"/>
    <m/>
    <m/>
    <s v="Using VPN "/>
    <m/>
    <m/>
    <m/>
    <m/>
    <m/>
    <s v="No"/>
    <m/>
    <m/>
    <m/>
    <m/>
    <m/>
    <s v="Yes"/>
    <m/>
    <m/>
    <s v="Real-time chatting;Teleconferencing;"/>
    <m/>
    <m/>
    <s v="None;"/>
    <m/>
    <m/>
    <m/>
    <m/>
    <m/>
    <m/>
    <m/>
    <s v="Strongly disagree"/>
    <m/>
    <m/>
    <s v="Strongly disagree"/>
    <m/>
    <m/>
    <s v="Agree"/>
    <m/>
    <m/>
    <s v="Strongly agree"/>
    <m/>
    <m/>
    <s v="Agree"/>
    <m/>
    <m/>
    <s v="Strongly agree"/>
    <m/>
    <m/>
    <s v="Strongly agree"/>
    <m/>
    <m/>
    <s v="25-34 years old"/>
    <m/>
    <m/>
    <s v="Doctorate degree"/>
    <m/>
    <m/>
    <s v="Education &amp; Research"/>
    <m/>
    <m/>
    <m/>
    <m/>
    <m/>
    <s v="Researcher"/>
    <m/>
    <m/>
    <m/>
    <m/>
    <m/>
  </r>
  <r>
    <n v="39"/>
    <d v="2020-04-08T15:19:47"/>
    <d v="2020-04-08T16:34:47"/>
    <s v="anonymous"/>
    <m/>
    <m/>
    <m/>
    <m/>
    <s v="Yes"/>
    <m/>
    <m/>
    <s v="No"/>
    <m/>
    <m/>
    <m/>
    <m/>
    <m/>
    <s v="Laptop;"/>
    <m/>
    <m/>
    <s v="No"/>
    <m/>
    <m/>
    <s v="Corporate assets"/>
    <m/>
    <m/>
    <s v="Yes, partly"/>
    <m/>
    <m/>
    <x v="6"/>
    <m/>
    <m/>
    <s v="Using VPN "/>
    <m/>
    <m/>
    <m/>
    <m/>
    <m/>
    <s v="No"/>
    <m/>
    <m/>
    <m/>
    <m/>
    <m/>
    <s v="Yes"/>
    <m/>
    <m/>
    <s v="Real-time chatting;Teleconferencing;"/>
    <m/>
    <m/>
    <s v="None;"/>
    <m/>
    <m/>
    <m/>
    <m/>
    <m/>
    <m/>
    <m/>
    <s v="Strongly disagree"/>
    <m/>
    <m/>
    <s v="Strongly disagree"/>
    <m/>
    <m/>
    <s v="Agree"/>
    <m/>
    <m/>
    <s v="Strongly agree"/>
    <m/>
    <m/>
    <s v="Agree"/>
    <m/>
    <m/>
    <s v="Strongly agree"/>
    <m/>
    <m/>
    <s v="Strongly agree"/>
    <m/>
    <m/>
    <s v="25-34 years old"/>
    <m/>
    <m/>
    <s v="Doctorate degree"/>
    <m/>
    <m/>
    <s v="Education &amp; Research"/>
    <m/>
    <m/>
    <m/>
    <m/>
    <m/>
    <s v="Researcher"/>
    <m/>
    <m/>
    <m/>
    <m/>
    <m/>
  </r>
  <r>
    <n v="39"/>
    <d v="2020-04-08T15:19:47"/>
    <d v="2020-04-08T16:34:47"/>
    <s v="anonymous"/>
    <m/>
    <m/>
    <m/>
    <m/>
    <s v="Yes"/>
    <m/>
    <m/>
    <s v="No"/>
    <m/>
    <m/>
    <m/>
    <m/>
    <m/>
    <s v="Laptop;"/>
    <m/>
    <m/>
    <s v="No"/>
    <m/>
    <m/>
    <s v="Corporate assets"/>
    <m/>
    <m/>
    <s v="Yes, partly"/>
    <m/>
    <m/>
    <x v="1"/>
    <m/>
    <m/>
    <s v="Using VPN "/>
    <m/>
    <m/>
    <m/>
    <m/>
    <m/>
    <s v="No"/>
    <m/>
    <m/>
    <m/>
    <m/>
    <m/>
    <s v="Yes"/>
    <m/>
    <m/>
    <s v="Real-time chatting;Teleconferencing;"/>
    <m/>
    <m/>
    <s v="None;"/>
    <m/>
    <m/>
    <m/>
    <m/>
    <m/>
    <m/>
    <m/>
    <s v="Strongly disagree"/>
    <m/>
    <m/>
    <s v="Strongly disagree"/>
    <m/>
    <m/>
    <s v="Agree"/>
    <m/>
    <m/>
    <s v="Strongly agree"/>
    <m/>
    <m/>
    <s v="Agree"/>
    <m/>
    <m/>
    <s v="Strongly agree"/>
    <m/>
    <m/>
    <s v="Strongly agree"/>
    <m/>
    <m/>
    <s v="25-34 years old"/>
    <m/>
    <m/>
    <s v="Doctorate degree"/>
    <m/>
    <m/>
    <s v="Education &amp; Research"/>
    <m/>
    <m/>
    <m/>
    <m/>
    <m/>
    <s v="Researcher"/>
    <m/>
    <m/>
    <m/>
    <m/>
    <m/>
  </r>
  <r>
    <n v="39"/>
    <d v="2020-04-08T15:19:47"/>
    <d v="2020-04-08T16:34:47"/>
    <s v="anonymous"/>
    <m/>
    <m/>
    <m/>
    <m/>
    <s v="Yes"/>
    <m/>
    <m/>
    <s v="No"/>
    <m/>
    <m/>
    <m/>
    <m/>
    <m/>
    <s v="Laptop;"/>
    <m/>
    <m/>
    <s v="No"/>
    <m/>
    <m/>
    <s v="Corporate assets"/>
    <m/>
    <m/>
    <s v="Yes, partly"/>
    <m/>
    <m/>
    <x v="3"/>
    <m/>
    <m/>
    <s v="Using VPN "/>
    <m/>
    <m/>
    <m/>
    <m/>
    <m/>
    <s v="No"/>
    <m/>
    <m/>
    <m/>
    <m/>
    <m/>
    <s v="Yes"/>
    <m/>
    <m/>
    <s v="Real-time chatting;Teleconferencing;"/>
    <m/>
    <m/>
    <s v="None;"/>
    <m/>
    <m/>
    <m/>
    <m/>
    <m/>
    <m/>
    <m/>
    <s v="Strongly disagree"/>
    <m/>
    <m/>
    <s v="Strongly disagree"/>
    <m/>
    <m/>
    <s v="Agree"/>
    <m/>
    <m/>
    <s v="Strongly agree"/>
    <m/>
    <m/>
    <s v="Agree"/>
    <m/>
    <m/>
    <s v="Strongly agree"/>
    <m/>
    <m/>
    <s v="Strongly agree"/>
    <m/>
    <m/>
    <s v="25-34 years old"/>
    <m/>
    <m/>
    <s v="Doctorate degree"/>
    <m/>
    <m/>
    <s v="Education &amp; Research"/>
    <m/>
    <m/>
    <m/>
    <m/>
    <m/>
    <s v="Researcher"/>
    <m/>
    <m/>
    <m/>
    <m/>
    <m/>
  </r>
  <r>
    <n v="40"/>
    <d v="2020-04-08T16:51:53"/>
    <d v="2020-04-08T16:54:19"/>
    <s v="anonymous"/>
    <m/>
    <m/>
    <m/>
    <m/>
    <s v="Yes"/>
    <m/>
    <m/>
    <s v="No"/>
    <m/>
    <m/>
    <m/>
    <m/>
    <m/>
    <s v="Laptop;Smartphone;"/>
    <m/>
    <m/>
    <s v="No"/>
    <m/>
    <m/>
    <s v="Corporate assets"/>
    <m/>
    <m/>
    <s v="No"/>
    <m/>
    <m/>
    <x v="0"/>
    <m/>
    <m/>
    <s v="Using VPN "/>
    <m/>
    <m/>
    <m/>
    <m/>
    <m/>
    <s v="No"/>
    <m/>
    <m/>
    <m/>
    <m/>
    <m/>
    <s v="Yes"/>
    <m/>
    <m/>
    <s v="Real-time document co-authoring;Teleconferencing;"/>
    <m/>
    <m/>
    <s v="Phishing;None;"/>
    <m/>
    <m/>
    <m/>
    <m/>
    <m/>
    <m/>
    <m/>
    <s v="Agree"/>
    <m/>
    <m/>
    <s v="Agree"/>
    <m/>
    <m/>
    <s v="Undecided"/>
    <m/>
    <m/>
    <s v="Agree"/>
    <m/>
    <m/>
    <s v="Undecided"/>
    <m/>
    <m/>
    <s v="Agree"/>
    <m/>
    <m/>
    <s v="Strongly agree"/>
    <m/>
    <m/>
    <s v="35-44 years old"/>
    <m/>
    <m/>
    <s v="Doctorate degree"/>
    <m/>
    <m/>
    <s v="Education &amp; Research"/>
    <m/>
    <m/>
    <m/>
    <m/>
    <m/>
    <s v="Researcher"/>
    <m/>
    <m/>
    <m/>
    <m/>
    <m/>
  </r>
  <r>
    <n v="40"/>
    <d v="2020-04-08T16:51:53"/>
    <d v="2020-04-08T16:54:19"/>
    <s v="anonymous"/>
    <m/>
    <m/>
    <m/>
    <m/>
    <s v="Yes"/>
    <m/>
    <m/>
    <s v="No"/>
    <m/>
    <m/>
    <m/>
    <m/>
    <m/>
    <s v="Laptop;Smartphone;"/>
    <m/>
    <m/>
    <s v="No"/>
    <m/>
    <m/>
    <s v="Corporate assets"/>
    <m/>
    <m/>
    <s v="No"/>
    <m/>
    <m/>
    <x v="5"/>
    <m/>
    <m/>
    <s v="Using VPN "/>
    <m/>
    <m/>
    <m/>
    <m/>
    <m/>
    <s v="No"/>
    <m/>
    <m/>
    <m/>
    <m/>
    <m/>
    <s v="Yes"/>
    <m/>
    <m/>
    <s v="Real-time document co-authoring;Teleconferencing;"/>
    <m/>
    <m/>
    <s v="Phishing;None;"/>
    <m/>
    <m/>
    <m/>
    <m/>
    <m/>
    <m/>
    <m/>
    <s v="Agree"/>
    <m/>
    <m/>
    <s v="Agree"/>
    <m/>
    <m/>
    <s v="Undecided"/>
    <m/>
    <m/>
    <s v="Agree"/>
    <m/>
    <m/>
    <s v="Undecided"/>
    <m/>
    <m/>
    <s v="Agree"/>
    <m/>
    <m/>
    <s v="Strongly agree"/>
    <m/>
    <m/>
    <s v="35-44 years old"/>
    <m/>
    <m/>
    <s v="Doctorate degree"/>
    <m/>
    <m/>
    <s v="Education &amp; Research"/>
    <m/>
    <m/>
    <m/>
    <m/>
    <m/>
    <s v="Researcher"/>
    <m/>
    <m/>
    <m/>
    <m/>
    <m/>
  </r>
  <r>
    <n v="40"/>
    <d v="2020-04-08T16:51:53"/>
    <d v="2020-04-08T16:54:19"/>
    <s v="anonymous"/>
    <m/>
    <m/>
    <m/>
    <m/>
    <s v="Yes"/>
    <m/>
    <m/>
    <s v="No"/>
    <m/>
    <m/>
    <m/>
    <m/>
    <m/>
    <s v="Laptop;Smartphone;"/>
    <m/>
    <m/>
    <s v="No"/>
    <m/>
    <m/>
    <s v="Corporate assets"/>
    <m/>
    <m/>
    <s v="No"/>
    <m/>
    <m/>
    <x v="4"/>
    <m/>
    <m/>
    <s v="Using VPN "/>
    <m/>
    <m/>
    <m/>
    <m/>
    <m/>
    <s v="No"/>
    <m/>
    <m/>
    <m/>
    <m/>
    <m/>
    <s v="Yes"/>
    <m/>
    <m/>
    <s v="Real-time document co-authoring;Teleconferencing;"/>
    <m/>
    <m/>
    <s v="Phishing;None;"/>
    <m/>
    <m/>
    <m/>
    <m/>
    <m/>
    <m/>
    <m/>
    <s v="Agree"/>
    <m/>
    <m/>
    <s v="Agree"/>
    <m/>
    <m/>
    <s v="Undecided"/>
    <m/>
    <m/>
    <s v="Agree"/>
    <m/>
    <m/>
    <s v="Undecided"/>
    <m/>
    <m/>
    <s v="Agree"/>
    <m/>
    <m/>
    <s v="Strongly agree"/>
    <m/>
    <m/>
    <s v="35-44 years old"/>
    <m/>
    <m/>
    <s v="Doctorate degree"/>
    <m/>
    <m/>
    <s v="Education &amp; Research"/>
    <m/>
    <m/>
    <m/>
    <m/>
    <m/>
    <s v="Researcher"/>
    <m/>
    <m/>
    <m/>
    <m/>
    <m/>
  </r>
  <r>
    <n v="40"/>
    <d v="2020-04-08T16:51:53"/>
    <d v="2020-04-08T16:54:19"/>
    <s v="anonymous"/>
    <m/>
    <m/>
    <m/>
    <m/>
    <s v="Yes"/>
    <m/>
    <m/>
    <s v="No"/>
    <m/>
    <m/>
    <m/>
    <m/>
    <m/>
    <s v="Laptop;Smartphone;"/>
    <m/>
    <m/>
    <s v="No"/>
    <m/>
    <m/>
    <s v="Corporate assets"/>
    <m/>
    <m/>
    <s v="No"/>
    <m/>
    <m/>
    <x v="6"/>
    <m/>
    <m/>
    <s v="Using VPN "/>
    <m/>
    <m/>
    <m/>
    <m/>
    <m/>
    <s v="No"/>
    <m/>
    <m/>
    <m/>
    <m/>
    <m/>
    <s v="Yes"/>
    <m/>
    <m/>
    <s v="Real-time document co-authoring;Teleconferencing;"/>
    <m/>
    <m/>
    <s v="Phishing;None;"/>
    <m/>
    <m/>
    <m/>
    <m/>
    <m/>
    <m/>
    <m/>
    <s v="Agree"/>
    <m/>
    <m/>
    <s v="Agree"/>
    <m/>
    <m/>
    <s v="Undecided"/>
    <m/>
    <m/>
    <s v="Agree"/>
    <m/>
    <m/>
    <s v="Undecided"/>
    <m/>
    <m/>
    <s v="Agree"/>
    <m/>
    <m/>
    <s v="Strongly agree"/>
    <m/>
    <m/>
    <s v="35-44 years old"/>
    <m/>
    <m/>
    <s v="Doctorate degree"/>
    <m/>
    <m/>
    <s v="Education &amp; Research"/>
    <m/>
    <m/>
    <m/>
    <m/>
    <m/>
    <s v="Researcher"/>
    <m/>
    <m/>
    <m/>
    <m/>
    <m/>
  </r>
  <r>
    <n v="40"/>
    <d v="2020-04-08T16:51:53"/>
    <d v="2020-04-08T16:54:19"/>
    <s v="anonymous"/>
    <m/>
    <m/>
    <m/>
    <m/>
    <s v="Yes"/>
    <m/>
    <m/>
    <s v="No"/>
    <m/>
    <m/>
    <m/>
    <m/>
    <m/>
    <s v="Laptop;Smartphone;"/>
    <m/>
    <m/>
    <s v="No"/>
    <m/>
    <m/>
    <s v="Corporate assets"/>
    <m/>
    <m/>
    <s v="No"/>
    <m/>
    <m/>
    <x v="3"/>
    <m/>
    <m/>
    <s v="Using VPN "/>
    <m/>
    <m/>
    <m/>
    <m/>
    <m/>
    <s v="No"/>
    <m/>
    <m/>
    <m/>
    <m/>
    <m/>
    <s v="Yes"/>
    <m/>
    <m/>
    <s v="Real-time document co-authoring;Teleconferencing;"/>
    <m/>
    <m/>
    <s v="Phishing;None;"/>
    <m/>
    <m/>
    <m/>
    <m/>
    <m/>
    <m/>
    <m/>
    <s v="Agree"/>
    <m/>
    <m/>
    <s v="Agree"/>
    <m/>
    <m/>
    <s v="Undecided"/>
    <m/>
    <m/>
    <s v="Agree"/>
    <m/>
    <m/>
    <s v="Undecided"/>
    <m/>
    <m/>
    <s v="Agree"/>
    <m/>
    <m/>
    <s v="Strongly agree"/>
    <m/>
    <m/>
    <s v="35-44 years old"/>
    <m/>
    <m/>
    <s v="Doctorate degree"/>
    <m/>
    <m/>
    <s v="Education &amp; Research"/>
    <m/>
    <m/>
    <m/>
    <m/>
    <m/>
    <s v="Researcher"/>
    <m/>
    <m/>
    <m/>
    <m/>
    <m/>
  </r>
  <r>
    <n v="41"/>
    <d v="2020-04-08T16:51:15"/>
    <d v="2020-04-08T16:56:58"/>
    <s v="anonymous"/>
    <m/>
    <m/>
    <m/>
    <m/>
    <s v="Yes"/>
    <m/>
    <m/>
    <s v="No"/>
    <m/>
    <m/>
    <m/>
    <m/>
    <m/>
    <s v="Laptop;"/>
    <m/>
    <m/>
    <s v="No"/>
    <m/>
    <m/>
    <s v="Corporate assets"/>
    <m/>
    <m/>
    <s v="Yes, fully"/>
    <m/>
    <m/>
    <x v="0"/>
    <m/>
    <m/>
    <s v="Using VPN "/>
    <m/>
    <m/>
    <m/>
    <m/>
    <m/>
    <s v="No"/>
    <m/>
    <m/>
    <m/>
    <m/>
    <m/>
    <s v="Yes"/>
    <m/>
    <m/>
    <s v="Document management;Real-time document co-authoring;Scheduling;Real-time chatting;Teleconferencing;"/>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r>
  <r>
    <n v="41"/>
    <d v="2020-04-08T16:51:15"/>
    <d v="2020-04-08T16:56:58"/>
    <s v="anonymous"/>
    <m/>
    <m/>
    <m/>
    <m/>
    <s v="Yes"/>
    <m/>
    <m/>
    <s v="No"/>
    <m/>
    <m/>
    <m/>
    <m/>
    <m/>
    <s v="Laptop;"/>
    <m/>
    <m/>
    <s v="No"/>
    <m/>
    <m/>
    <s v="Corporate assets"/>
    <m/>
    <m/>
    <s v="Yes, fully"/>
    <m/>
    <m/>
    <x v="4"/>
    <m/>
    <m/>
    <s v="Using VPN "/>
    <m/>
    <m/>
    <m/>
    <m/>
    <m/>
    <s v="No"/>
    <m/>
    <m/>
    <m/>
    <m/>
    <m/>
    <s v="Yes"/>
    <m/>
    <m/>
    <s v="Document management;Real-time document co-authoring;Scheduling;Real-time chatting;Teleconferencing;"/>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r>
  <r>
    <n v="41"/>
    <d v="2020-04-08T16:51:15"/>
    <d v="2020-04-08T16:56:58"/>
    <s v="anonymous"/>
    <m/>
    <m/>
    <m/>
    <m/>
    <s v="Yes"/>
    <m/>
    <m/>
    <s v="No"/>
    <m/>
    <m/>
    <m/>
    <m/>
    <m/>
    <s v="Laptop;"/>
    <m/>
    <m/>
    <s v="No"/>
    <m/>
    <m/>
    <s v="Corporate assets"/>
    <m/>
    <m/>
    <s v="Yes, fully"/>
    <m/>
    <m/>
    <x v="1"/>
    <m/>
    <m/>
    <s v="Using VPN "/>
    <m/>
    <m/>
    <m/>
    <m/>
    <m/>
    <s v="No"/>
    <m/>
    <m/>
    <m/>
    <m/>
    <m/>
    <s v="Yes"/>
    <m/>
    <m/>
    <s v="Document management;Real-time document co-authoring;Scheduling;Real-time chatting;Teleconferencing;"/>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r>
  <r>
    <n v="41"/>
    <d v="2020-04-08T16:51:15"/>
    <d v="2020-04-08T16:56:58"/>
    <s v="anonymous"/>
    <m/>
    <m/>
    <m/>
    <m/>
    <s v="Yes"/>
    <m/>
    <m/>
    <s v="No"/>
    <m/>
    <m/>
    <m/>
    <m/>
    <m/>
    <s v="Laptop;"/>
    <m/>
    <m/>
    <s v="No"/>
    <m/>
    <m/>
    <s v="Corporate assets"/>
    <m/>
    <m/>
    <s v="Yes, fully"/>
    <m/>
    <m/>
    <x v="3"/>
    <m/>
    <m/>
    <s v="Using VPN "/>
    <m/>
    <m/>
    <m/>
    <m/>
    <m/>
    <s v="No"/>
    <m/>
    <m/>
    <m/>
    <m/>
    <m/>
    <s v="Yes"/>
    <m/>
    <m/>
    <s v="Document management;Real-time document co-authoring;Scheduling;Real-time chatting;Teleconferencing;"/>
    <m/>
    <m/>
    <s v="None;"/>
    <m/>
    <m/>
    <m/>
    <m/>
    <m/>
    <m/>
    <m/>
    <s v="Strongly agree"/>
    <m/>
    <m/>
    <s v="Strongly agree"/>
    <m/>
    <m/>
    <s v="Strongly agree"/>
    <m/>
    <m/>
    <s v="Strongly agree"/>
    <m/>
    <m/>
    <s v="Strongly agree"/>
    <m/>
    <m/>
    <s v="Strongly agree"/>
    <m/>
    <m/>
    <s v="Strongly agree"/>
    <m/>
    <m/>
    <s v="45-54 years old"/>
    <m/>
    <m/>
    <s v="Master’s degree"/>
    <m/>
    <m/>
    <s v="IT (Information Technology)"/>
    <m/>
    <m/>
    <m/>
    <m/>
    <m/>
    <s v="Manager"/>
    <m/>
    <m/>
    <m/>
    <m/>
    <m/>
  </r>
  <r>
    <n v="42"/>
    <d v="2020-04-08T16:55:25"/>
    <d v="2020-04-08T16:59:14"/>
    <s v="anonymous"/>
    <m/>
    <m/>
    <m/>
    <m/>
    <s v="Yes"/>
    <m/>
    <m/>
    <s v="No"/>
    <m/>
    <m/>
    <m/>
    <m/>
    <m/>
    <s v="Laptop;"/>
    <m/>
    <m/>
    <s v="No"/>
    <m/>
    <m/>
    <s v="Corporate assets"/>
    <m/>
    <m/>
    <s v="No"/>
    <m/>
    <m/>
    <x v="0"/>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Undecided"/>
    <m/>
    <m/>
    <s v="Agree"/>
    <m/>
    <m/>
    <s v="25-34 years old"/>
    <m/>
    <m/>
    <s v="Master’s degree"/>
    <m/>
    <m/>
    <s v="IT (Information Technology)"/>
    <m/>
    <m/>
    <m/>
    <m/>
    <m/>
    <s v="IT professional"/>
    <m/>
    <m/>
    <m/>
    <m/>
    <m/>
  </r>
  <r>
    <n v="42"/>
    <d v="2020-04-08T16:55:25"/>
    <d v="2020-04-08T16:59:14"/>
    <s v="anonymous"/>
    <m/>
    <m/>
    <m/>
    <m/>
    <s v="Yes"/>
    <m/>
    <m/>
    <s v="No"/>
    <m/>
    <m/>
    <m/>
    <m/>
    <m/>
    <s v="Laptop;"/>
    <m/>
    <m/>
    <s v="No"/>
    <m/>
    <m/>
    <s v="Corporate assets"/>
    <m/>
    <m/>
    <s v="No"/>
    <m/>
    <m/>
    <x v="4"/>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Undecided"/>
    <m/>
    <m/>
    <s v="Agree"/>
    <m/>
    <m/>
    <s v="25-34 years old"/>
    <m/>
    <m/>
    <s v="Master’s degree"/>
    <m/>
    <m/>
    <s v="IT (Information Technology)"/>
    <m/>
    <m/>
    <m/>
    <m/>
    <m/>
    <s v="IT professional"/>
    <m/>
    <m/>
    <m/>
    <m/>
    <m/>
  </r>
  <r>
    <n v="42"/>
    <d v="2020-04-08T16:55:25"/>
    <d v="2020-04-08T16:59:14"/>
    <s v="anonymous"/>
    <m/>
    <m/>
    <m/>
    <m/>
    <s v="Yes"/>
    <m/>
    <m/>
    <s v="No"/>
    <m/>
    <m/>
    <m/>
    <m/>
    <m/>
    <s v="Laptop;"/>
    <m/>
    <m/>
    <s v="No"/>
    <m/>
    <m/>
    <s v="Corporate assets"/>
    <m/>
    <m/>
    <s v="No"/>
    <m/>
    <m/>
    <x v="1"/>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Undecided"/>
    <m/>
    <m/>
    <s v="Agree"/>
    <m/>
    <m/>
    <s v="25-34 years old"/>
    <m/>
    <m/>
    <s v="Master’s degree"/>
    <m/>
    <m/>
    <s v="IT (Information Technology)"/>
    <m/>
    <m/>
    <m/>
    <m/>
    <m/>
    <s v="IT professional"/>
    <m/>
    <m/>
    <m/>
    <m/>
    <m/>
  </r>
  <r>
    <n v="42"/>
    <d v="2020-04-08T16:55:25"/>
    <d v="2020-04-08T16:59:14"/>
    <s v="anonymous"/>
    <m/>
    <m/>
    <m/>
    <m/>
    <s v="Yes"/>
    <m/>
    <m/>
    <s v="No"/>
    <m/>
    <m/>
    <m/>
    <m/>
    <m/>
    <s v="Laptop;"/>
    <m/>
    <m/>
    <s v="No"/>
    <m/>
    <m/>
    <s v="Corporate assets"/>
    <m/>
    <m/>
    <s v="No"/>
    <m/>
    <m/>
    <x v="2"/>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Undecided"/>
    <m/>
    <m/>
    <s v="Agree"/>
    <m/>
    <m/>
    <s v="25-34 years old"/>
    <m/>
    <m/>
    <s v="Master’s degree"/>
    <m/>
    <m/>
    <s v="IT (Information Technology)"/>
    <m/>
    <m/>
    <m/>
    <m/>
    <m/>
    <s v="IT professional"/>
    <m/>
    <m/>
    <m/>
    <m/>
    <m/>
  </r>
  <r>
    <n v="42"/>
    <d v="2020-04-08T16:55:25"/>
    <d v="2020-04-08T16:59:14"/>
    <s v="anonymous"/>
    <m/>
    <m/>
    <m/>
    <m/>
    <s v="Yes"/>
    <m/>
    <m/>
    <s v="No"/>
    <m/>
    <m/>
    <m/>
    <m/>
    <m/>
    <s v="Laptop;"/>
    <m/>
    <m/>
    <s v="No"/>
    <m/>
    <m/>
    <s v="Corporate assets"/>
    <m/>
    <m/>
    <s v="No"/>
    <m/>
    <m/>
    <x v="7"/>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Undecided"/>
    <m/>
    <m/>
    <s v="Agree"/>
    <m/>
    <m/>
    <s v="25-34 years old"/>
    <m/>
    <m/>
    <s v="Master’s degree"/>
    <m/>
    <m/>
    <s v="IT (Information Technology)"/>
    <m/>
    <m/>
    <m/>
    <m/>
    <m/>
    <s v="IT professional"/>
    <m/>
    <m/>
    <m/>
    <m/>
    <m/>
  </r>
  <r>
    <n v="42"/>
    <d v="2020-04-08T16:55:25"/>
    <d v="2020-04-08T16:59:14"/>
    <s v="anonymous"/>
    <m/>
    <m/>
    <m/>
    <m/>
    <s v="Yes"/>
    <m/>
    <m/>
    <s v="No"/>
    <m/>
    <m/>
    <m/>
    <m/>
    <m/>
    <s v="Laptop;"/>
    <m/>
    <m/>
    <s v="No"/>
    <m/>
    <m/>
    <s v="Corporate assets"/>
    <m/>
    <m/>
    <s v="No"/>
    <m/>
    <m/>
    <x v="3"/>
    <m/>
    <m/>
    <s v="Using 3rd party cloud solutions (e.g. G Cloud, Microsoft 365)"/>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Undecided"/>
    <m/>
    <m/>
    <s v="Agree"/>
    <m/>
    <m/>
    <s v="25-34 years old"/>
    <m/>
    <m/>
    <s v="Master’s degree"/>
    <m/>
    <m/>
    <s v="IT (Information Technology)"/>
    <m/>
    <m/>
    <m/>
    <m/>
    <m/>
    <s v="IT professional"/>
    <m/>
    <m/>
    <m/>
    <m/>
    <m/>
  </r>
  <r>
    <n v="43"/>
    <d v="2020-04-08T17:38:41"/>
    <d v="2020-04-08T17:41:18"/>
    <s v="anonymous"/>
    <m/>
    <m/>
    <m/>
    <m/>
    <s v="Yes"/>
    <m/>
    <m/>
    <s v="No"/>
    <m/>
    <m/>
    <m/>
    <m/>
    <m/>
    <s v="Laptop;Tablet;"/>
    <m/>
    <m/>
    <s v="No"/>
    <m/>
    <m/>
    <s v="Corporate assets"/>
    <m/>
    <m/>
    <s v="No"/>
    <m/>
    <m/>
    <x v="0"/>
    <m/>
    <m/>
    <s v="Using 3rd party cloud solutions (e.g. G Cloud, Microsoft 365)"/>
    <m/>
    <m/>
    <m/>
    <m/>
    <m/>
    <s v="No"/>
    <m/>
    <m/>
    <m/>
    <m/>
    <m/>
    <s v="Yes"/>
    <m/>
    <m/>
    <s v="Document management;Real-time document co-authoring;Project/Workflow/Task management;Scheduling;Real-time chatting;"/>
    <m/>
    <m/>
    <s v="None;"/>
    <m/>
    <m/>
    <m/>
    <m/>
    <m/>
    <m/>
    <m/>
    <s v="Disagree"/>
    <m/>
    <m/>
    <s v="Undecided"/>
    <m/>
    <m/>
    <s v="Agree"/>
    <m/>
    <m/>
    <s v="Strongly agree"/>
    <m/>
    <m/>
    <s v="Strongly agree"/>
    <m/>
    <m/>
    <s v="Strongly agree"/>
    <m/>
    <m/>
    <s v="Strongly agree"/>
    <m/>
    <m/>
    <s v="25-34 years old"/>
    <m/>
    <m/>
    <s v="Master’s degree"/>
    <m/>
    <m/>
    <s v="IT (Information Technology)"/>
    <m/>
    <m/>
    <m/>
    <m/>
    <m/>
    <s v="Manager"/>
    <m/>
    <m/>
    <m/>
    <m/>
    <m/>
  </r>
  <r>
    <n v="43"/>
    <d v="2020-04-08T17:38:41"/>
    <d v="2020-04-08T17:41:18"/>
    <s v="anonymous"/>
    <m/>
    <m/>
    <m/>
    <m/>
    <s v="Yes"/>
    <m/>
    <m/>
    <s v="No"/>
    <m/>
    <m/>
    <m/>
    <m/>
    <m/>
    <s v="Laptop;Tablet;"/>
    <m/>
    <m/>
    <s v="No"/>
    <m/>
    <m/>
    <s v="Corporate assets"/>
    <m/>
    <m/>
    <s v="No"/>
    <m/>
    <m/>
    <x v="3"/>
    <m/>
    <m/>
    <s v="Using 3rd party cloud solutions (e.g. G Cloud, Microsoft 365)"/>
    <m/>
    <m/>
    <m/>
    <m/>
    <m/>
    <s v="No"/>
    <m/>
    <m/>
    <m/>
    <m/>
    <m/>
    <s v="Yes"/>
    <m/>
    <m/>
    <s v="Document management;Real-time document co-authoring;Project/Workflow/Task management;Scheduling;Real-time chatting;"/>
    <m/>
    <m/>
    <s v="None;"/>
    <m/>
    <m/>
    <m/>
    <m/>
    <m/>
    <m/>
    <m/>
    <s v="Disagree"/>
    <m/>
    <m/>
    <s v="Undecided"/>
    <m/>
    <m/>
    <s v="Agree"/>
    <m/>
    <m/>
    <s v="Strongly agree"/>
    <m/>
    <m/>
    <s v="Strongly agree"/>
    <m/>
    <m/>
    <s v="Strongly agree"/>
    <m/>
    <m/>
    <s v="Strongly agree"/>
    <m/>
    <m/>
    <s v="25-34 years old"/>
    <m/>
    <m/>
    <s v="Master’s degree"/>
    <m/>
    <m/>
    <s v="IT (Information Technology)"/>
    <m/>
    <m/>
    <m/>
    <m/>
    <m/>
    <s v="Manager"/>
    <m/>
    <m/>
    <m/>
    <m/>
    <m/>
  </r>
  <r>
    <n v="44"/>
    <d v="2020-04-08T18:07:43"/>
    <d v="2020-04-08T18:12:52"/>
    <s v="anonymous"/>
    <m/>
    <m/>
    <m/>
    <m/>
    <s v="Yes"/>
    <m/>
    <m/>
    <s v="No"/>
    <m/>
    <m/>
    <m/>
    <m/>
    <m/>
    <s v="Laptop;Smartphone;"/>
    <m/>
    <m/>
    <s v="No"/>
    <m/>
    <m/>
    <s v="Corporate assets"/>
    <m/>
    <m/>
    <s v="Yes, partly"/>
    <m/>
    <m/>
    <x v="0"/>
    <m/>
    <m/>
    <s v="Using VPN "/>
    <m/>
    <m/>
    <m/>
    <m/>
    <m/>
    <s v="Yes"/>
    <m/>
    <m/>
    <m/>
    <m/>
    <m/>
    <s v="No"/>
    <m/>
    <m/>
    <m/>
    <m/>
    <m/>
    <s v="None;"/>
    <m/>
    <m/>
    <m/>
    <m/>
    <m/>
    <m/>
    <m/>
    <s v="Strongly agree"/>
    <m/>
    <m/>
    <s v="Strongly agree"/>
    <m/>
    <m/>
    <s v="Strongly agree"/>
    <m/>
    <m/>
    <s v="Strongly agree"/>
    <m/>
    <m/>
    <s v="Strongly agree"/>
    <m/>
    <m/>
    <s v="Strongly agree"/>
    <m/>
    <m/>
    <s v="Strongly agree"/>
    <m/>
    <m/>
    <s v="35-44 years old"/>
    <m/>
    <m/>
    <s v="Master’s degree"/>
    <m/>
    <m/>
    <s v="Other"/>
    <m/>
    <m/>
    <s v="trade"/>
    <m/>
    <m/>
    <s v="Manager"/>
    <m/>
    <m/>
    <m/>
    <m/>
    <m/>
  </r>
  <r>
    <n v="44"/>
    <d v="2020-04-08T18:07:43"/>
    <d v="2020-04-08T18:12:52"/>
    <s v="anonymous"/>
    <m/>
    <m/>
    <m/>
    <m/>
    <s v="Yes"/>
    <m/>
    <m/>
    <s v="No"/>
    <m/>
    <m/>
    <m/>
    <m/>
    <m/>
    <s v="Laptop;Smartphone;"/>
    <m/>
    <m/>
    <s v="No"/>
    <m/>
    <m/>
    <s v="Corporate assets"/>
    <m/>
    <m/>
    <s v="Yes, partly"/>
    <m/>
    <m/>
    <x v="1"/>
    <m/>
    <m/>
    <s v="Using VPN "/>
    <m/>
    <m/>
    <m/>
    <m/>
    <m/>
    <s v="Yes"/>
    <m/>
    <m/>
    <m/>
    <m/>
    <m/>
    <s v="No"/>
    <m/>
    <m/>
    <m/>
    <m/>
    <m/>
    <s v="None;"/>
    <m/>
    <m/>
    <m/>
    <m/>
    <m/>
    <m/>
    <m/>
    <s v="Strongly agree"/>
    <m/>
    <m/>
    <s v="Strongly agree"/>
    <m/>
    <m/>
    <s v="Strongly agree"/>
    <m/>
    <m/>
    <s v="Strongly agree"/>
    <m/>
    <m/>
    <s v="Strongly agree"/>
    <m/>
    <m/>
    <s v="Strongly agree"/>
    <m/>
    <m/>
    <s v="Strongly agree"/>
    <m/>
    <m/>
    <s v="35-44 years old"/>
    <m/>
    <m/>
    <s v="Master’s degree"/>
    <m/>
    <m/>
    <s v="Other"/>
    <m/>
    <m/>
    <s v="trade"/>
    <m/>
    <m/>
    <s v="Manager"/>
    <m/>
    <m/>
    <m/>
    <m/>
    <m/>
  </r>
  <r>
    <n v="44"/>
    <d v="2020-04-08T18:07:43"/>
    <d v="2020-04-08T18:12:52"/>
    <s v="anonymous"/>
    <m/>
    <m/>
    <m/>
    <m/>
    <s v="Yes"/>
    <m/>
    <m/>
    <s v="No"/>
    <m/>
    <m/>
    <m/>
    <m/>
    <m/>
    <s v="Laptop;Smartphone;"/>
    <m/>
    <m/>
    <s v="No"/>
    <m/>
    <m/>
    <s v="Corporate assets"/>
    <m/>
    <m/>
    <s v="Yes, partly"/>
    <m/>
    <m/>
    <x v="3"/>
    <m/>
    <m/>
    <s v="Using VPN "/>
    <m/>
    <m/>
    <m/>
    <m/>
    <m/>
    <s v="Yes"/>
    <m/>
    <m/>
    <m/>
    <m/>
    <m/>
    <s v="No"/>
    <m/>
    <m/>
    <m/>
    <m/>
    <m/>
    <s v="None;"/>
    <m/>
    <m/>
    <m/>
    <m/>
    <m/>
    <m/>
    <m/>
    <s v="Strongly agree"/>
    <m/>
    <m/>
    <s v="Strongly agree"/>
    <m/>
    <m/>
    <s v="Strongly agree"/>
    <m/>
    <m/>
    <s v="Strongly agree"/>
    <m/>
    <m/>
    <s v="Strongly agree"/>
    <m/>
    <m/>
    <s v="Strongly agree"/>
    <m/>
    <m/>
    <s v="Strongly agree"/>
    <m/>
    <m/>
    <s v="35-44 years old"/>
    <m/>
    <m/>
    <s v="Master’s degree"/>
    <m/>
    <m/>
    <s v="Other"/>
    <m/>
    <m/>
    <s v="trade"/>
    <m/>
    <m/>
    <s v="Manager"/>
    <m/>
    <m/>
    <m/>
    <m/>
    <m/>
  </r>
  <r>
    <n v="45"/>
    <d v="2020-04-08T18:22:25"/>
    <d v="2020-04-08T18:26:12"/>
    <s v="anonymous"/>
    <m/>
    <m/>
    <m/>
    <m/>
    <s v="Yes"/>
    <m/>
    <m/>
    <s v="No"/>
    <m/>
    <m/>
    <m/>
    <m/>
    <m/>
    <s v="Laptop;Smartphone;"/>
    <m/>
    <m/>
    <s v="No"/>
    <m/>
    <m/>
    <s v="Personal assets"/>
    <m/>
    <m/>
    <m/>
    <m/>
    <m/>
    <x v="5"/>
    <m/>
    <m/>
    <s v="Direct access"/>
    <m/>
    <m/>
    <m/>
    <m/>
    <m/>
    <s v="No"/>
    <m/>
    <m/>
    <m/>
    <m/>
    <m/>
    <s v="No"/>
    <m/>
    <m/>
    <m/>
    <m/>
    <m/>
    <s v="None;"/>
    <m/>
    <m/>
    <m/>
    <m/>
    <m/>
    <m/>
    <m/>
    <s v="Strongly agree"/>
    <m/>
    <m/>
    <s v="Undecided"/>
    <m/>
    <m/>
    <s v="Strongly agree"/>
    <m/>
    <m/>
    <s v="Strongly agree"/>
    <m/>
    <m/>
    <s v="Strongly agree"/>
    <m/>
    <m/>
    <s v="Strongly agree"/>
    <m/>
    <m/>
    <s v="Strongly agree"/>
    <m/>
    <m/>
    <s v="25-34 years old"/>
    <m/>
    <m/>
    <s v="Master’s degree"/>
    <m/>
    <m/>
    <s v="Other"/>
    <m/>
    <m/>
    <s v="Marketing and Communication"/>
    <m/>
    <m/>
    <s v="Manager"/>
    <m/>
    <m/>
    <m/>
    <m/>
    <m/>
  </r>
  <r>
    <n v="45"/>
    <d v="2020-04-08T18:22:25"/>
    <d v="2020-04-08T18:26:12"/>
    <s v="anonymous"/>
    <m/>
    <m/>
    <m/>
    <m/>
    <s v="Yes"/>
    <m/>
    <m/>
    <s v="No"/>
    <m/>
    <m/>
    <m/>
    <m/>
    <m/>
    <s v="Laptop;Smartphone;"/>
    <m/>
    <m/>
    <s v="No"/>
    <m/>
    <m/>
    <s v="Personal assets"/>
    <m/>
    <m/>
    <m/>
    <m/>
    <m/>
    <x v="1"/>
    <m/>
    <m/>
    <s v="Direct access"/>
    <m/>
    <m/>
    <m/>
    <m/>
    <m/>
    <s v="No"/>
    <m/>
    <m/>
    <m/>
    <m/>
    <m/>
    <s v="No"/>
    <m/>
    <m/>
    <m/>
    <m/>
    <m/>
    <s v="None;"/>
    <m/>
    <m/>
    <m/>
    <m/>
    <m/>
    <m/>
    <m/>
    <s v="Strongly agree"/>
    <m/>
    <m/>
    <s v="Undecided"/>
    <m/>
    <m/>
    <s v="Strongly agree"/>
    <m/>
    <m/>
    <s v="Strongly agree"/>
    <m/>
    <m/>
    <s v="Strongly agree"/>
    <m/>
    <m/>
    <s v="Strongly agree"/>
    <m/>
    <m/>
    <s v="Strongly agree"/>
    <m/>
    <m/>
    <s v="25-34 years old"/>
    <m/>
    <m/>
    <s v="Master’s degree"/>
    <m/>
    <m/>
    <s v="Other"/>
    <m/>
    <m/>
    <s v="Marketing and Communication"/>
    <m/>
    <m/>
    <s v="Manager"/>
    <m/>
    <m/>
    <m/>
    <m/>
    <m/>
  </r>
  <r>
    <n v="45"/>
    <d v="2020-04-08T18:22:25"/>
    <d v="2020-04-08T18:26:12"/>
    <s v="anonymous"/>
    <m/>
    <m/>
    <m/>
    <m/>
    <s v="Yes"/>
    <m/>
    <m/>
    <s v="No"/>
    <m/>
    <m/>
    <m/>
    <m/>
    <m/>
    <s v="Laptop;Smartphone;"/>
    <m/>
    <m/>
    <s v="No"/>
    <m/>
    <m/>
    <s v="Personal assets"/>
    <m/>
    <m/>
    <m/>
    <m/>
    <m/>
    <x v="3"/>
    <m/>
    <m/>
    <s v="Direct access"/>
    <m/>
    <m/>
    <m/>
    <m/>
    <m/>
    <s v="No"/>
    <m/>
    <m/>
    <m/>
    <m/>
    <m/>
    <s v="No"/>
    <m/>
    <m/>
    <m/>
    <m/>
    <m/>
    <s v="None;"/>
    <m/>
    <m/>
    <m/>
    <m/>
    <m/>
    <m/>
    <m/>
    <s v="Strongly agree"/>
    <m/>
    <m/>
    <s v="Undecided"/>
    <m/>
    <m/>
    <s v="Strongly agree"/>
    <m/>
    <m/>
    <s v="Strongly agree"/>
    <m/>
    <m/>
    <s v="Strongly agree"/>
    <m/>
    <m/>
    <s v="Strongly agree"/>
    <m/>
    <m/>
    <s v="Strongly agree"/>
    <m/>
    <m/>
    <s v="25-34 years old"/>
    <m/>
    <m/>
    <s v="Master’s degree"/>
    <m/>
    <m/>
    <s v="Other"/>
    <m/>
    <m/>
    <s v="Marketing and Communication"/>
    <m/>
    <m/>
    <s v="Manager"/>
    <m/>
    <m/>
    <m/>
    <m/>
    <m/>
  </r>
  <r>
    <n v="46"/>
    <d v="2020-04-08T18:31:39"/>
    <d v="2020-04-08T18:34:25"/>
    <s v="anonymous"/>
    <m/>
    <m/>
    <m/>
    <m/>
    <s v="Yes"/>
    <m/>
    <m/>
    <s v="No"/>
    <m/>
    <m/>
    <m/>
    <m/>
    <m/>
    <s v="Laptop;"/>
    <m/>
    <m/>
    <s v="No"/>
    <m/>
    <m/>
    <s v="Personal assets"/>
    <m/>
    <m/>
    <m/>
    <m/>
    <m/>
    <x v="0"/>
    <m/>
    <m/>
    <s v="Direct access"/>
    <m/>
    <m/>
    <m/>
    <m/>
    <m/>
    <s v="No"/>
    <m/>
    <m/>
    <m/>
    <m/>
    <m/>
    <s v="No"/>
    <m/>
    <m/>
    <m/>
    <m/>
    <m/>
    <s v="None;"/>
    <m/>
    <m/>
    <m/>
    <m/>
    <m/>
    <m/>
    <m/>
    <s v="Strongly disagree"/>
    <m/>
    <m/>
    <s v="Strongly disagree"/>
    <m/>
    <m/>
    <s v="Strongly disagree"/>
    <m/>
    <m/>
    <s v="Disagree"/>
    <m/>
    <m/>
    <s v="Agree"/>
    <m/>
    <m/>
    <s v="Undecided"/>
    <m/>
    <m/>
    <s v="Agree"/>
    <m/>
    <m/>
    <s v="18-24 years old"/>
    <m/>
    <m/>
    <s v="Bachelor’s degree"/>
    <m/>
    <m/>
    <s v="Telecommunications"/>
    <m/>
    <m/>
    <m/>
    <m/>
    <m/>
    <s v="Other"/>
    <m/>
    <m/>
    <m/>
    <m/>
    <m/>
  </r>
  <r>
    <n v="46"/>
    <d v="2020-04-08T18:31:39"/>
    <d v="2020-04-08T18:34:25"/>
    <s v="anonymous"/>
    <m/>
    <m/>
    <m/>
    <m/>
    <s v="Yes"/>
    <m/>
    <m/>
    <s v="No"/>
    <m/>
    <m/>
    <m/>
    <m/>
    <m/>
    <s v="Laptop;"/>
    <m/>
    <m/>
    <s v="No"/>
    <m/>
    <m/>
    <s v="Personal assets"/>
    <m/>
    <m/>
    <m/>
    <m/>
    <m/>
    <x v="3"/>
    <m/>
    <m/>
    <s v="Direct access"/>
    <m/>
    <m/>
    <m/>
    <m/>
    <m/>
    <s v="No"/>
    <m/>
    <m/>
    <m/>
    <m/>
    <m/>
    <s v="No"/>
    <m/>
    <m/>
    <m/>
    <m/>
    <m/>
    <s v="None;"/>
    <m/>
    <m/>
    <m/>
    <m/>
    <m/>
    <m/>
    <m/>
    <s v="Strongly disagree"/>
    <m/>
    <m/>
    <s v="Strongly disagree"/>
    <m/>
    <m/>
    <s v="Strongly disagree"/>
    <m/>
    <m/>
    <s v="Disagree"/>
    <m/>
    <m/>
    <s v="Agree"/>
    <m/>
    <m/>
    <s v="Undecided"/>
    <m/>
    <m/>
    <s v="Agree"/>
    <m/>
    <m/>
    <s v="18-24 years old"/>
    <m/>
    <m/>
    <s v="Bachelor’s degree"/>
    <m/>
    <m/>
    <s v="Telecommunications"/>
    <m/>
    <m/>
    <m/>
    <m/>
    <m/>
    <s v="Other"/>
    <m/>
    <m/>
    <m/>
    <m/>
    <m/>
  </r>
  <r>
    <n v="47"/>
    <d v="2020-04-08T18:10:39"/>
    <d v="2020-04-08T19:26:19"/>
    <s v="anonymous"/>
    <m/>
    <m/>
    <m/>
    <m/>
    <s v="Yes"/>
    <m/>
    <m/>
    <s v="No"/>
    <m/>
    <m/>
    <m/>
    <m/>
    <m/>
    <s v="Laptop;"/>
    <m/>
    <m/>
    <s v="No"/>
    <m/>
    <m/>
    <s v="Personal assets"/>
    <m/>
    <m/>
    <m/>
    <m/>
    <m/>
    <x v="0"/>
    <m/>
    <m/>
    <s v="Using VPN "/>
    <m/>
    <m/>
    <m/>
    <m/>
    <m/>
    <s v="No"/>
    <m/>
    <m/>
    <m/>
    <m/>
    <m/>
    <s v="Yes"/>
    <m/>
    <m/>
    <s v="Teleconferencing;"/>
    <m/>
    <m/>
    <s v="None;"/>
    <m/>
    <m/>
    <m/>
    <m/>
    <m/>
    <m/>
    <m/>
    <s v="Agree"/>
    <m/>
    <m/>
    <s v="Disagree"/>
    <m/>
    <m/>
    <s v="Agree"/>
    <m/>
    <m/>
    <s v="Agree"/>
    <m/>
    <m/>
    <s v="Agree"/>
    <m/>
    <m/>
    <s v="Agree"/>
    <m/>
    <m/>
    <s v="Agree"/>
    <m/>
    <m/>
    <s v="35-44 years old"/>
    <m/>
    <m/>
    <s v="Doctorate degree"/>
    <m/>
    <m/>
    <s v="Education &amp; Research"/>
    <m/>
    <m/>
    <m/>
    <m/>
    <m/>
    <s v="Researcher"/>
    <m/>
    <m/>
    <m/>
    <m/>
    <m/>
  </r>
  <r>
    <n v="47"/>
    <d v="2020-04-08T18:10:39"/>
    <d v="2020-04-08T19:26:19"/>
    <s v="anonymous"/>
    <m/>
    <m/>
    <m/>
    <m/>
    <s v="Yes"/>
    <m/>
    <m/>
    <s v="No"/>
    <m/>
    <m/>
    <m/>
    <m/>
    <m/>
    <s v="Laptop;"/>
    <m/>
    <m/>
    <s v="No"/>
    <m/>
    <m/>
    <s v="Personal assets"/>
    <m/>
    <m/>
    <m/>
    <m/>
    <m/>
    <x v="1"/>
    <m/>
    <m/>
    <s v="Using VPN "/>
    <m/>
    <m/>
    <m/>
    <m/>
    <m/>
    <s v="No"/>
    <m/>
    <m/>
    <m/>
    <m/>
    <m/>
    <s v="Yes"/>
    <m/>
    <m/>
    <s v="Teleconferencing;"/>
    <m/>
    <m/>
    <s v="None;"/>
    <m/>
    <m/>
    <m/>
    <m/>
    <m/>
    <m/>
    <m/>
    <s v="Agree"/>
    <m/>
    <m/>
    <s v="Disagree"/>
    <m/>
    <m/>
    <s v="Agree"/>
    <m/>
    <m/>
    <s v="Agree"/>
    <m/>
    <m/>
    <s v="Agree"/>
    <m/>
    <m/>
    <s v="Agree"/>
    <m/>
    <m/>
    <s v="Agree"/>
    <m/>
    <m/>
    <s v="35-44 years old"/>
    <m/>
    <m/>
    <s v="Doctorate degree"/>
    <m/>
    <m/>
    <s v="Education &amp; Research"/>
    <m/>
    <m/>
    <m/>
    <m/>
    <m/>
    <s v="Researcher"/>
    <m/>
    <m/>
    <m/>
    <m/>
    <m/>
  </r>
  <r>
    <n v="47"/>
    <d v="2020-04-08T18:10:39"/>
    <d v="2020-04-08T19:26:19"/>
    <s v="anonymous"/>
    <m/>
    <m/>
    <m/>
    <m/>
    <s v="Yes"/>
    <m/>
    <m/>
    <s v="No"/>
    <m/>
    <m/>
    <m/>
    <m/>
    <m/>
    <s v="Laptop;"/>
    <m/>
    <m/>
    <s v="No"/>
    <m/>
    <m/>
    <s v="Personal assets"/>
    <m/>
    <m/>
    <m/>
    <m/>
    <m/>
    <x v="2"/>
    <m/>
    <m/>
    <s v="Using VPN "/>
    <m/>
    <m/>
    <m/>
    <m/>
    <m/>
    <s v="No"/>
    <m/>
    <m/>
    <m/>
    <m/>
    <m/>
    <s v="Yes"/>
    <m/>
    <m/>
    <s v="Teleconferencing;"/>
    <m/>
    <m/>
    <s v="None;"/>
    <m/>
    <m/>
    <m/>
    <m/>
    <m/>
    <m/>
    <m/>
    <s v="Agree"/>
    <m/>
    <m/>
    <s v="Disagree"/>
    <m/>
    <m/>
    <s v="Agree"/>
    <m/>
    <m/>
    <s v="Agree"/>
    <m/>
    <m/>
    <s v="Agree"/>
    <m/>
    <m/>
    <s v="Agree"/>
    <m/>
    <m/>
    <s v="Agree"/>
    <m/>
    <m/>
    <s v="35-44 years old"/>
    <m/>
    <m/>
    <s v="Doctorate degree"/>
    <m/>
    <m/>
    <s v="Education &amp; Research"/>
    <m/>
    <m/>
    <m/>
    <m/>
    <m/>
    <s v="Researcher"/>
    <m/>
    <m/>
    <m/>
    <m/>
    <m/>
  </r>
  <r>
    <n v="47"/>
    <d v="2020-04-08T18:10:39"/>
    <d v="2020-04-08T19:26:19"/>
    <s v="anonymous"/>
    <m/>
    <m/>
    <m/>
    <m/>
    <s v="Yes"/>
    <m/>
    <m/>
    <s v="No"/>
    <m/>
    <m/>
    <m/>
    <m/>
    <m/>
    <s v="Laptop;"/>
    <m/>
    <m/>
    <s v="No"/>
    <m/>
    <m/>
    <s v="Personal assets"/>
    <m/>
    <m/>
    <m/>
    <m/>
    <m/>
    <x v="3"/>
    <m/>
    <m/>
    <s v="Using VPN "/>
    <m/>
    <m/>
    <m/>
    <m/>
    <m/>
    <s v="No"/>
    <m/>
    <m/>
    <m/>
    <m/>
    <m/>
    <s v="Yes"/>
    <m/>
    <m/>
    <s v="Teleconferencing;"/>
    <m/>
    <m/>
    <s v="None;"/>
    <m/>
    <m/>
    <m/>
    <m/>
    <m/>
    <m/>
    <m/>
    <s v="Agree"/>
    <m/>
    <m/>
    <s v="Disagree"/>
    <m/>
    <m/>
    <s v="Agree"/>
    <m/>
    <m/>
    <s v="Agree"/>
    <m/>
    <m/>
    <s v="Agree"/>
    <m/>
    <m/>
    <s v="Agree"/>
    <m/>
    <m/>
    <s v="Agree"/>
    <m/>
    <m/>
    <s v="35-44 years old"/>
    <m/>
    <m/>
    <s v="Doctorate degree"/>
    <m/>
    <m/>
    <s v="Education &amp; Research"/>
    <m/>
    <m/>
    <m/>
    <m/>
    <m/>
    <s v="Researcher"/>
    <m/>
    <m/>
    <m/>
    <m/>
    <m/>
  </r>
  <r>
    <n v="48"/>
    <d v="2020-04-08T19:43:06"/>
    <d v="2020-04-08T19:49:19"/>
    <s v="anonymous"/>
    <m/>
    <m/>
    <m/>
    <m/>
    <s v="Yes"/>
    <m/>
    <m/>
    <s v="Yes"/>
    <m/>
    <m/>
    <m/>
    <m/>
    <m/>
    <s v="Laptop;Smartphone;"/>
    <m/>
    <m/>
    <s v="No"/>
    <m/>
    <m/>
    <s v="Corporate assets"/>
    <m/>
    <m/>
    <s v="Yes, fully"/>
    <m/>
    <m/>
    <x v="0"/>
    <m/>
    <m/>
    <s v="Using VPN "/>
    <m/>
    <m/>
    <m/>
    <m/>
    <m/>
    <s v="Yes"/>
    <m/>
    <m/>
    <s v="Instructions available to the corporate portal or website;"/>
    <m/>
    <m/>
    <s v="Yes"/>
    <m/>
    <m/>
    <s v="Document management;"/>
    <m/>
    <m/>
    <s v="Phishing;Spyware/Virus infection;"/>
    <m/>
    <m/>
    <m/>
    <m/>
    <m/>
    <m/>
    <m/>
    <s v="Strongly agree"/>
    <m/>
    <m/>
    <s v="Agree"/>
    <m/>
    <m/>
    <s v="Agree"/>
    <m/>
    <m/>
    <s v="Agree"/>
    <m/>
    <m/>
    <s v="Strongly agree"/>
    <m/>
    <m/>
    <s v="Agree"/>
    <m/>
    <m/>
    <s v="Strongly agree"/>
    <m/>
    <m/>
    <s v="35-44 years old"/>
    <m/>
    <m/>
    <s v="Associate degree"/>
    <m/>
    <m/>
    <s v="Other"/>
    <m/>
    <m/>
    <s v="Retail"/>
    <m/>
    <m/>
    <s v="IT professional"/>
    <m/>
    <m/>
    <m/>
    <m/>
    <m/>
  </r>
  <r>
    <n v="48"/>
    <d v="2020-04-08T19:43:06"/>
    <d v="2020-04-08T19:49:19"/>
    <s v="anonymous"/>
    <m/>
    <m/>
    <m/>
    <m/>
    <s v="Yes"/>
    <m/>
    <m/>
    <s v="Yes"/>
    <m/>
    <m/>
    <m/>
    <m/>
    <m/>
    <s v="Laptop;Smartphone;"/>
    <m/>
    <m/>
    <s v="No"/>
    <m/>
    <m/>
    <s v="Corporate assets"/>
    <m/>
    <m/>
    <s v="Yes, fully"/>
    <m/>
    <m/>
    <x v="5"/>
    <m/>
    <m/>
    <s v="Using VPN "/>
    <m/>
    <m/>
    <m/>
    <m/>
    <m/>
    <s v="Yes"/>
    <m/>
    <m/>
    <s v="Instructions available to the corporate portal or website;"/>
    <m/>
    <m/>
    <s v="Yes"/>
    <m/>
    <m/>
    <s v="Document management;"/>
    <m/>
    <m/>
    <s v="Phishing;Spyware/Virus infection;"/>
    <m/>
    <m/>
    <m/>
    <m/>
    <m/>
    <m/>
    <m/>
    <s v="Strongly agree"/>
    <m/>
    <m/>
    <s v="Agree"/>
    <m/>
    <m/>
    <s v="Agree"/>
    <m/>
    <m/>
    <s v="Agree"/>
    <m/>
    <m/>
    <s v="Strongly agree"/>
    <m/>
    <m/>
    <s v="Agree"/>
    <m/>
    <m/>
    <s v="Strongly agree"/>
    <m/>
    <m/>
    <s v="35-44 years old"/>
    <m/>
    <m/>
    <s v="Associate degree"/>
    <m/>
    <m/>
    <s v="Other"/>
    <m/>
    <m/>
    <s v="Retail"/>
    <m/>
    <m/>
    <s v="IT professional"/>
    <m/>
    <m/>
    <m/>
    <m/>
    <m/>
  </r>
  <r>
    <n v="48"/>
    <d v="2020-04-08T19:43:06"/>
    <d v="2020-04-08T19:49:19"/>
    <s v="anonymous"/>
    <m/>
    <m/>
    <m/>
    <m/>
    <s v="Yes"/>
    <m/>
    <m/>
    <s v="Yes"/>
    <m/>
    <m/>
    <m/>
    <m/>
    <m/>
    <s v="Laptop;Smartphone;"/>
    <m/>
    <m/>
    <s v="No"/>
    <m/>
    <m/>
    <s v="Corporate assets"/>
    <m/>
    <m/>
    <s v="Yes, fully"/>
    <m/>
    <m/>
    <x v="4"/>
    <m/>
    <m/>
    <s v="Using VPN "/>
    <m/>
    <m/>
    <m/>
    <m/>
    <m/>
    <s v="Yes"/>
    <m/>
    <m/>
    <s v="Instructions available to the corporate portal or website;"/>
    <m/>
    <m/>
    <s v="Yes"/>
    <m/>
    <m/>
    <s v="Document management;"/>
    <m/>
    <m/>
    <s v="Phishing;Spyware/Virus infection;"/>
    <m/>
    <m/>
    <m/>
    <m/>
    <m/>
    <m/>
    <m/>
    <s v="Strongly agree"/>
    <m/>
    <m/>
    <s v="Agree"/>
    <m/>
    <m/>
    <s v="Agree"/>
    <m/>
    <m/>
    <s v="Agree"/>
    <m/>
    <m/>
    <s v="Strongly agree"/>
    <m/>
    <m/>
    <s v="Agree"/>
    <m/>
    <m/>
    <s v="Strongly agree"/>
    <m/>
    <m/>
    <s v="35-44 years old"/>
    <m/>
    <m/>
    <s v="Associate degree"/>
    <m/>
    <m/>
    <s v="Other"/>
    <m/>
    <m/>
    <s v="Retail"/>
    <m/>
    <m/>
    <s v="IT professional"/>
    <m/>
    <m/>
    <m/>
    <m/>
    <m/>
  </r>
  <r>
    <n v="48"/>
    <d v="2020-04-08T19:43:06"/>
    <d v="2020-04-08T19:49:19"/>
    <s v="anonymous"/>
    <m/>
    <m/>
    <m/>
    <m/>
    <s v="Yes"/>
    <m/>
    <m/>
    <s v="Yes"/>
    <m/>
    <m/>
    <m/>
    <m/>
    <m/>
    <s v="Laptop;Smartphone;"/>
    <m/>
    <m/>
    <s v="No"/>
    <m/>
    <m/>
    <s v="Corporate assets"/>
    <m/>
    <m/>
    <s v="Yes, fully"/>
    <m/>
    <m/>
    <x v="1"/>
    <m/>
    <m/>
    <s v="Using VPN "/>
    <m/>
    <m/>
    <m/>
    <m/>
    <m/>
    <s v="Yes"/>
    <m/>
    <m/>
    <s v="Instructions available to the corporate portal or website;"/>
    <m/>
    <m/>
    <s v="Yes"/>
    <m/>
    <m/>
    <s v="Document management;"/>
    <m/>
    <m/>
    <s v="Phishing;Spyware/Virus infection;"/>
    <m/>
    <m/>
    <m/>
    <m/>
    <m/>
    <m/>
    <m/>
    <s v="Strongly agree"/>
    <m/>
    <m/>
    <s v="Agree"/>
    <m/>
    <m/>
    <s v="Agree"/>
    <m/>
    <m/>
    <s v="Agree"/>
    <m/>
    <m/>
    <s v="Strongly agree"/>
    <m/>
    <m/>
    <s v="Agree"/>
    <m/>
    <m/>
    <s v="Strongly agree"/>
    <m/>
    <m/>
    <s v="35-44 years old"/>
    <m/>
    <m/>
    <s v="Associate degree"/>
    <m/>
    <m/>
    <s v="Other"/>
    <m/>
    <m/>
    <s v="Retail"/>
    <m/>
    <m/>
    <s v="IT professional"/>
    <m/>
    <m/>
    <m/>
    <m/>
    <m/>
  </r>
  <r>
    <n v="48"/>
    <d v="2020-04-08T19:43:06"/>
    <d v="2020-04-08T19:49:19"/>
    <s v="anonymous"/>
    <m/>
    <m/>
    <m/>
    <m/>
    <s v="Yes"/>
    <m/>
    <m/>
    <s v="Yes"/>
    <m/>
    <m/>
    <m/>
    <m/>
    <m/>
    <s v="Laptop;Smartphone;"/>
    <m/>
    <m/>
    <s v="No"/>
    <m/>
    <m/>
    <s v="Corporate assets"/>
    <m/>
    <m/>
    <s v="Yes, fully"/>
    <m/>
    <m/>
    <x v="3"/>
    <m/>
    <m/>
    <s v="Using VPN "/>
    <m/>
    <m/>
    <m/>
    <m/>
    <m/>
    <s v="Yes"/>
    <m/>
    <m/>
    <s v="Instructions available to the corporate portal or website;"/>
    <m/>
    <m/>
    <s v="Yes"/>
    <m/>
    <m/>
    <s v="Document management;"/>
    <m/>
    <m/>
    <s v="Phishing;Spyware/Virus infection;"/>
    <m/>
    <m/>
    <m/>
    <m/>
    <m/>
    <m/>
    <m/>
    <s v="Strongly agree"/>
    <m/>
    <m/>
    <s v="Agree"/>
    <m/>
    <m/>
    <s v="Agree"/>
    <m/>
    <m/>
    <s v="Agree"/>
    <m/>
    <m/>
    <s v="Strongly agree"/>
    <m/>
    <m/>
    <s v="Agree"/>
    <m/>
    <m/>
    <s v="Strongly agree"/>
    <m/>
    <m/>
    <s v="35-44 years old"/>
    <m/>
    <m/>
    <s v="Associate degree"/>
    <m/>
    <m/>
    <s v="Other"/>
    <m/>
    <m/>
    <s v="Retail"/>
    <m/>
    <m/>
    <s v="IT professional"/>
    <m/>
    <m/>
    <m/>
    <m/>
    <m/>
  </r>
  <r>
    <n v="49"/>
    <d v="2020-04-08T20:05:57"/>
    <d v="2020-04-08T20:08:37"/>
    <s v="anonymous"/>
    <m/>
    <m/>
    <m/>
    <m/>
    <s v="Yes"/>
    <m/>
    <m/>
    <s v="No"/>
    <m/>
    <m/>
    <m/>
    <m/>
    <m/>
    <s v="Laptop;Smartphone;"/>
    <m/>
    <m/>
    <s v="No"/>
    <m/>
    <m/>
    <s v="Personal assets"/>
    <m/>
    <m/>
    <m/>
    <m/>
    <m/>
    <x v="0"/>
    <m/>
    <m/>
    <s v="Direct access"/>
    <m/>
    <m/>
    <m/>
    <m/>
    <m/>
    <s v="No"/>
    <m/>
    <m/>
    <m/>
    <m/>
    <m/>
    <s v="No"/>
    <m/>
    <m/>
    <m/>
    <m/>
    <m/>
    <s v="None;"/>
    <m/>
    <m/>
    <m/>
    <m/>
    <m/>
    <m/>
    <m/>
    <s v="Agree"/>
    <m/>
    <m/>
    <s v="Strongly agree"/>
    <m/>
    <m/>
    <s v="Strongly agree"/>
    <m/>
    <m/>
    <s v="Strongly agree"/>
    <m/>
    <m/>
    <s v="Strongly agree"/>
    <m/>
    <m/>
    <s v="Strongly agree"/>
    <m/>
    <m/>
    <s v="Agree"/>
    <m/>
    <m/>
    <s v="35-44 years old"/>
    <m/>
    <m/>
    <s v="Bachelor’s degree"/>
    <m/>
    <m/>
    <s v="Other"/>
    <m/>
    <m/>
    <s v="Sales"/>
    <m/>
    <m/>
    <s v="Other"/>
    <m/>
    <m/>
    <m/>
    <m/>
    <m/>
  </r>
  <r>
    <n v="49"/>
    <d v="2020-04-08T20:05:57"/>
    <d v="2020-04-08T20:08:37"/>
    <s v="anonymous"/>
    <m/>
    <m/>
    <m/>
    <m/>
    <s v="Yes"/>
    <m/>
    <m/>
    <s v="No"/>
    <m/>
    <m/>
    <m/>
    <m/>
    <m/>
    <s v="Laptop;Smartphone;"/>
    <m/>
    <m/>
    <s v="No"/>
    <m/>
    <m/>
    <s v="Personal assets"/>
    <m/>
    <m/>
    <m/>
    <m/>
    <m/>
    <x v="1"/>
    <m/>
    <m/>
    <s v="Direct access"/>
    <m/>
    <m/>
    <m/>
    <m/>
    <m/>
    <s v="No"/>
    <m/>
    <m/>
    <m/>
    <m/>
    <m/>
    <s v="No"/>
    <m/>
    <m/>
    <m/>
    <m/>
    <m/>
    <s v="None;"/>
    <m/>
    <m/>
    <m/>
    <m/>
    <m/>
    <m/>
    <m/>
    <s v="Agree"/>
    <m/>
    <m/>
    <s v="Strongly agree"/>
    <m/>
    <m/>
    <s v="Strongly agree"/>
    <m/>
    <m/>
    <s v="Strongly agree"/>
    <m/>
    <m/>
    <s v="Strongly agree"/>
    <m/>
    <m/>
    <s v="Strongly agree"/>
    <m/>
    <m/>
    <s v="Agree"/>
    <m/>
    <m/>
    <s v="35-44 years old"/>
    <m/>
    <m/>
    <s v="Bachelor’s degree"/>
    <m/>
    <m/>
    <s v="Other"/>
    <m/>
    <m/>
    <s v="Sales"/>
    <m/>
    <m/>
    <s v="Other"/>
    <m/>
    <m/>
    <m/>
    <m/>
    <m/>
  </r>
  <r>
    <n v="49"/>
    <d v="2020-04-08T20:05:57"/>
    <d v="2020-04-08T20:08:37"/>
    <s v="anonymous"/>
    <m/>
    <m/>
    <m/>
    <m/>
    <s v="Yes"/>
    <m/>
    <m/>
    <s v="No"/>
    <m/>
    <m/>
    <m/>
    <m/>
    <m/>
    <s v="Laptop;Smartphone;"/>
    <m/>
    <m/>
    <s v="No"/>
    <m/>
    <m/>
    <s v="Personal assets"/>
    <m/>
    <m/>
    <m/>
    <m/>
    <m/>
    <x v="2"/>
    <m/>
    <m/>
    <s v="Direct access"/>
    <m/>
    <m/>
    <m/>
    <m/>
    <m/>
    <s v="No"/>
    <m/>
    <m/>
    <m/>
    <m/>
    <m/>
    <s v="No"/>
    <m/>
    <m/>
    <m/>
    <m/>
    <m/>
    <s v="None;"/>
    <m/>
    <m/>
    <m/>
    <m/>
    <m/>
    <m/>
    <m/>
    <s v="Agree"/>
    <m/>
    <m/>
    <s v="Strongly agree"/>
    <m/>
    <m/>
    <s v="Strongly agree"/>
    <m/>
    <m/>
    <s v="Strongly agree"/>
    <m/>
    <m/>
    <s v="Strongly agree"/>
    <m/>
    <m/>
    <s v="Strongly agree"/>
    <m/>
    <m/>
    <s v="Agree"/>
    <m/>
    <m/>
    <s v="35-44 years old"/>
    <m/>
    <m/>
    <s v="Bachelor’s degree"/>
    <m/>
    <m/>
    <s v="Other"/>
    <m/>
    <m/>
    <s v="Sales"/>
    <m/>
    <m/>
    <s v="Other"/>
    <m/>
    <m/>
    <m/>
    <m/>
    <m/>
  </r>
  <r>
    <n v="49"/>
    <d v="2020-04-08T20:05:57"/>
    <d v="2020-04-08T20:08:37"/>
    <s v="anonymous"/>
    <m/>
    <m/>
    <m/>
    <m/>
    <s v="Yes"/>
    <m/>
    <m/>
    <s v="No"/>
    <m/>
    <m/>
    <m/>
    <m/>
    <m/>
    <s v="Laptop;Smartphone;"/>
    <m/>
    <m/>
    <s v="No"/>
    <m/>
    <m/>
    <s v="Personal assets"/>
    <m/>
    <m/>
    <m/>
    <m/>
    <m/>
    <x v="3"/>
    <m/>
    <m/>
    <s v="Direct access"/>
    <m/>
    <m/>
    <m/>
    <m/>
    <m/>
    <s v="No"/>
    <m/>
    <m/>
    <m/>
    <m/>
    <m/>
    <s v="No"/>
    <m/>
    <m/>
    <m/>
    <m/>
    <m/>
    <s v="None;"/>
    <m/>
    <m/>
    <m/>
    <m/>
    <m/>
    <m/>
    <m/>
    <s v="Agree"/>
    <m/>
    <m/>
    <s v="Strongly agree"/>
    <m/>
    <m/>
    <s v="Strongly agree"/>
    <m/>
    <m/>
    <s v="Strongly agree"/>
    <m/>
    <m/>
    <s v="Strongly agree"/>
    <m/>
    <m/>
    <s v="Strongly agree"/>
    <m/>
    <m/>
    <s v="Agree"/>
    <m/>
    <m/>
    <s v="35-44 years old"/>
    <m/>
    <m/>
    <s v="Bachelor’s degree"/>
    <m/>
    <m/>
    <s v="Other"/>
    <m/>
    <m/>
    <s v="Sales"/>
    <m/>
    <m/>
    <s v="Other"/>
    <m/>
    <m/>
    <m/>
    <m/>
    <m/>
  </r>
  <r>
    <n v="50"/>
    <d v="2020-04-09T00:57:54"/>
    <d v="2020-04-09T01:21:23"/>
    <s v="anonymous"/>
    <m/>
    <m/>
    <m/>
    <m/>
    <s v="Yes"/>
    <m/>
    <m/>
    <s v="Yes"/>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s v="Yes, partly"/>
    <m/>
    <m/>
    <x v="0"/>
    <m/>
    <m/>
    <s v="Using VPN "/>
    <m/>
    <m/>
    <m/>
    <m/>
    <m/>
    <s v="No"/>
    <m/>
    <m/>
    <m/>
    <m/>
    <m/>
    <s v="No"/>
    <m/>
    <m/>
    <m/>
    <m/>
    <m/>
    <s v="None;"/>
    <m/>
    <m/>
    <m/>
    <m/>
    <m/>
    <m/>
    <m/>
    <s v="Agree"/>
    <m/>
    <m/>
    <s v="Disagree"/>
    <m/>
    <m/>
    <s v="Agree"/>
    <m/>
    <m/>
    <s v="Strongly agree"/>
    <m/>
    <m/>
    <s v="Agree"/>
    <m/>
    <m/>
    <s v="Undecided"/>
    <m/>
    <m/>
    <s v="Strongly agree"/>
    <m/>
    <m/>
    <s v="35-44 years old"/>
    <m/>
    <m/>
    <s v="Master’s degree"/>
    <m/>
    <m/>
    <s v="IT (Information Technology)"/>
    <m/>
    <m/>
    <m/>
    <m/>
    <m/>
    <s v="IT professional"/>
    <m/>
    <m/>
    <s v="I prefer to work effectively with ALL my colleagues in the office in a few months from now, and let's sacrifice a little efficiency today"/>
    <m/>
    <m/>
  </r>
  <r>
    <n v="50"/>
    <d v="2020-04-09T00:57:54"/>
    <d v="2020-04-09T01:21:23"/>
    <s v="anonymous"/>
    <m/>
    <m/>
    <m/>
    <m/>
    <s v="Yes"/>
    <m/>
    <m/>
    <s v="Yes"/>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s v="Yes, partly"/>
    <m/>
    <m/>
    <x v="4"/>
    <m/>
    <m/>
    <s v="Using VPN "/>
    <m/>
    <m/>
    <m/>
    <m/>
    <m/>
    <s v="No"/>
    <m/>
    <m/>
    <m/>
    <m/>
    <m/>
    <s v="No"/>
    <m/>
    <m/>
    <m/>
    <m/>
    <m/>
    <s v="None;"/>
    <m/>
    <m/>
    <m/>
    <m/>
    <m/>
    <m/>
    <m/>
    <s v="Agree"/>
    <m/>
    <m/>
    <s v="Disagree"/>
    <m/>
    <m/>
    <s v="Agree"/>
    <m/>
    <m/>
    <s v="Strongly agree"/>
    <m/>
    <m/>
    <s v="Agree"/>
    <m/>
    <m/>
    <s v="Undecided"/>
    <m/>
    <m/>
    <s v="Strongly agree"/>
    <m/>
    <m/>
    <s v="35-44 years old"/>
    <m/>
    <m/>
    <s v="Master’s degree"/>
    <m/>
    <m/>
    <s v="IT (Information Technology)"/>
    <m/>
    <m/>
    <m/>
    <m/>
    <m/>
    <s v="IT professional"/>
    <m/>
    <m/>
    <s v="I prefer to work effectively with ALL my colleagues in the office in a few months from now, and let's sacrifice a little efficiency today"/>
    <m/>
    <m/>
  </r>
  <r>
    <n v="50"/>
    <d v="2020-04-09T00:57:54"/>
    <d v="2020-04-09T01:21:23"/>
    <s v="anonymous"/>
    <m/>
    <m/>
    <m/>
    <m/>
    <s v="Yes"/>
    <m/>
    <m/>
    <s v="Yes"/>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s v="Yes, partly"/>
    <m/>
    <m/>
    <x v="6"/>
    <m/>
    <m/>
    <s v="Using VPN "/>
    <m/>
    <m/>
    <m/>
    <m/>
    <m/>
    <s v="No"/>
    <m/>
    <m/>
    <m/>
    <m/>
    <m/>
    <s v="No"/>
    <m/>
    <m/>
    <m/>
    <m/>
    <m/>
    <s v="None;"/>
    <m/>
    <m/>
    <m/>
    <m/>
    <m/>
    <m/>
    <m/>
    <s v="Agree"/>
    <m/>
    <m/>
    <s v="Disagree"/>
    <m/>
    <m/>
    <s v="Agree"/>
    <m/>
    <m/>
    <s v="Strongly agree"/>
    <m/>
    <m/>
    <s v="Agree"/>
    <m/>
    <m/>
    <s v="Undecided"/>
    <m/>
    <m/>
    <s v="Strongly agree"/>
    <m/>
    <m/>
    <s v="35-44 years old"/>
    <m/>
    <m/>
    <s v="Master’s degree"/>
    <m/>
    <m/>
    <s v="IT (Information Technology)"/>
    <m/>
    <m/>
    <m/>
    <m/>
    <m/>
    <s v="IT professional"/>
    <m/>
    <m/>
    <s v="I prefer to work effectively with ALL my colleagues in the office in a few months from now, and let's sacrifice a little efficiency today"/>
    <m/>
    <m/>
  </r>
  <r>
    <n v="50"/>
    <d v="2020-04-09T00:57:54"/>
    <d v="2020-04-09T01:21:23"/>
    <s v="anonymous"/>
    <m/>
    <m/>
    <m/>
    <m/>
    <s v="Yes"/>
    <m/>
    <m/>
    <s v="Yes"/>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s v="Yes, partly"/>
    <m/>
    <m/>
    <x v="1"/>
    <m/>
    <m/>
    <s v="Using VPN "/>
    <m/>
    <m/>
    <m/>
    <m/>
    <m/>
    <s v="No"/>
    <m/>
    <m/>
    <m/>
    <m/>
    <m/>
    <s v="No"/>
    <m/>
    <m/>
    <m/>
    <m/>
    <m/>
    <s v="None;"/>
    <m/>
    <m/>
    <m/>
    <m/>
    <m/>
    <m/>
    <m/>
    <s v="Agree"/>
    <m/>
    <m/>
    <s v="Disagree"/>
    <m/>
    <m/>
    <s v="Agree"/>
    <m/>
    <m/>
    <s v="Strongly agree"/>
    <m/>
    <m/>
    <s v="Agree"/>
    <m/>
    <m/>
    <s v="Undecided"/>
    <m/>
    <m/>
    <s v="Strongly agree"/>
    <m/>
    <m/>
    <s v="35-44 years old"/>
    <m/>
    <m/>
    <s v="Master’s degree"/>
    <m/>
    <m/>
    <s v="IT (Information Technology)"/>
    <m/>
    <m/>
    <m/>
    <m/>
    <m/>
    <s v="IT professional"/>
    <m/>
    <m/>
    <s v="I prefer to work effectively with ALL my colleagues in the office in a few months from now, and let's sacrifice a little efficiency today"/>
    <m/>
    <m/>
  </r>
  <r>
    <n v="50"/>
    <d v="2020-04-09T00:57:54"/>
    <d v="2020-04-09T01:21:23"/>
    <s v="anonymous"/>
    <m/>
    <m/>
    <m/>
    <m/>
    <s v="Yes"/>
    <m/>
    <m/>
    <s v="Yes"/>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s v="Yes, partly"/>
    <m/>
    <m/>
    <x v="3"/>
    <m/>
    <m/>
    <s v="Using VPN "/>
    <m/>
    <m/>
    <m/>
    <m/>
    <m/>
    <s v="No"/>
    <m/>
    <m/>
    <m/>
    <m/>
    <m/>
    <s v="No"/>
    <m/>
    <m/>
    <m/>
    <m/>
    <m/>
    <s v="None;"/>
    <m/>
    <m/>
    <m/>
    <m/>
    <m/>
    <m/>
    <m/>
    <s v="Agree"/>
    <m/>
    <m/>
    <s v="Disagree"/>
    <m/>
    <m/>
    <s v="Agree"/>
    <m/>
    <m/>
    <s v="Strongly agree"/>
    <m/>
    <m/>
    <s v="Agree"/>
    <m/>
    <m/>
    <s v="Undecided"/>
    <m/>
    <m/>
    <s v="Strongly agree"/>
    <m/>
    <m/>
    <s v="35-44 years old"/>
    <m/>
    <m/>
    <s v="Master’s degree"/>
    <m/>
    <m/>
    <s v="IT (Information Technology)"/>
    <m/>
    <m/>
    <m/>
    <m/>
    <m/>
    <s v="IT professional"/>
    <m/>
    <m/>
    <s v="I prefer to work effectively with ALL my colleagues in the office in a few months from now, and let's sacrifice a little efficiency today"/>
    <m/>
    <m/>
  </r>
  <r>
    <n v="51"/>
    <d v="2020-04-09T09:20:14"/>
    <d v="2020-04-09T09:29:17"/>
    <s v="anonymous"/>
    <m/>
    <m/>
    <m/>
    <m/>
    <s v="Yes"/>
    <m/>
    <m/>
    <s v="Yes"/>
    <m/>
    <m/>
    <m/>
    <m/>
    <m/>
    <s v="Laptop;"/>
    <m/>
    <m/>
    <s v="No"/>
    <m/>
    <m/>
    <s v="Corporate assets"/>
    <m/>
    <m/>
    <s v="Yes, fully"/>
    <m/>
    <m/>
    <x v="5"/>
    <m/>
    <m/>
    <s v="Using VPN "/>
    <m/>
    <m/>
    <m/>
    <m/>
    <m/>
    <s v="No"/>
    <m/>
    <m/>
    <m/>
    <m/>
    <m/>
    <s v="Yes"/>
    <m/>
    <m/>
    <s v="Scheduling;Real-time chatting;Teleconferencing;"/>
    <m/>
    <m/>
    <s v="None;"/>
    <m/>
    <m/>
    <m/>
    <m/>
    <m/>
    <m/>
    <m/>
    <s v="Undecided"/>
    <m/>
    <m/>
    <s v="Disagree"/>
    <m/>
    <m/>
    <s v="Agree"/>
    <m/>
    <m/>
    <s v="Agree"/>
    <m/>
    <m/>
    <s v="Strongly disagree"/>
    <m/>
    <m/>
    <s v="Agree"/>
    <m/>
    <m/>
    <s v="Disagree"/>
    <m/>
    <m/>
    <s v="25-34 years old"/>
    <m/>
    <m/>
    <s v="Master’s degree"/>
    <m/>
    <m/>
    <s v="Telecommunications"/>
    <m/>
    <m/>
    <m/>
    <m/>
    <m/>
    <s v="Other"/>
    <m/>
    <m/>
    <m/>
    <m/>
    <m/>
  </r>
  <r>
    <n v="51"/>
    <d v="2020-04-09T09:20:14"/>
    <d v="2020-04-09T09:29:17"/>
    <s v="anonymous"/>
    <m/>
    <m/>
    <m/>
    <m/>
    <s v="Yes"/>
    <m/>
    <m/>
    <s v="Yes"/>
    <m/>
    <m/>
    <m/>
    <m/>
    <m/>
    <s v="Laptop;"/>
    <m/>
    <m/>
    <s v="No"/>
    <m/>
    <m/>
    <s v="Corporate assets"/>
    <m/>
    <m/>
    <s v="Yes, fully"/>
    <m/>
    <m/>
    <x v="6"/>
    <m/>
    <m/>
    <s v="Using VPN "/>
    <m/>
    <m/>
    <m/>
    <m/>
    <m/>
    <s v="No"/>
    <m/>
    <m/>
    <m/>
    <m/>
    <m/>
    <s v="Yes"/>
    <m/>
    <m/>
    <s v="Scheduling;Real-time chatting;Teleconferencing;"/>
    <m/>
    <m/>
    <s v="None;"/>
    <m/>
    <m/>
    <m/>
    <m/>
    <m/>
    <m/>
    <m/>
    <s v="Undecided"/>
    <m/>
    <m/>
    <s v="Disagree"/>
    <m/>
    <m/>
    <s v="Agree"/>
    <m/>
    <m/>
    <s v="Agree"/>
    <m/>
    <m/>
    <s v="Strongly disagree"/>
    <m/>
    <m/>
    <s v="Agree"/>
    <m/>
    <m/>
    <s v="Disagree"/>
    <m/>
    <m/>
    <s v="25-34 years old"/>
    <m/>
    <m/>
    <s v="Master’s degree"/>
    <m/>
    <m/>
    <s v="Telecommunications"/>
    <m/>
    <m/>
    <m/>
    <m/>
    <m/>
    <s v="Other"/>
    <m/>
    <m/>
    <m/>
    <m/>
    <m/>
  </r>
  <r>
    <n v="51"/>
    <d v="2020-04-09T09:20:14"/>
    <d v="2020-04-09T09:29:17"/>
    <s v="anonymous"/>
    <m/>
    <m/>
    <m/>
    <m/>
    <s v="Yes"/>
    <m/>
    <m/>
    <s v="Yes"/>
    <m/>
    <m/>
    <m/>
    <m/>
    <m/>
    <s v="Laptop;"/>
    <m/>
    <m/>
    <s v="No"/>
    <m/>
    <m/>
    <s v="Corporate assets"/>
    <m/>
    <m/>
    <s v="Yes, fully"/>
    <m/>
    <m/>
    <x v="1"/>
    <m/>
    <m/>
    <s v="Using VPN "/>
    <m/>
    <m/>
    <m/>
    <m/>
    <m/>
    <s v="No"/>
    <m/>
    <m/>
    <m/>
    <m/>
    <m/>
    <s v="Yes"/>
    <m/>
    <m/>
    <s v="Scheduling;Real-time chatting;Teleconferencing;"/>
    <m/>
    <m/>
    <s v="None;"/>
    <m/>
    <m/>
    <m/>
    <m/>
    <m/>
    <m/>
    <m/>
    <s v="Undecided"/>
    <m/>
    <m/>
    <s v="Disagree"/>
    <m/>
    <m/>
    <s v="Agree"/>
    <m/>
    <m/>
    <s v="Agree"/>
    <m/>
    <m/>
    <s v="Strongly disagree"/>
    <m/>
    <m/>
    <s v="Agree"/>
    <m/>
    <m/>
    <s v="Disagree"/>
    <m/>
    <m/>
    <s v="25-34 years old"/>
    <m/>
    <m/>
    <s v="Master’s degree"/>
    <m/>
    <m/>
    <s v="Telecommunications"/>
    <m/>
    <m/>
    <m/>
    <m/>
    <m/>
    <s v="Other"/>
    <m/>
    <m/>
    <m/>
    <m/>
    <m/>
  </r>
  <r>
    <n v="51"/>
    <d v="2020-04-09T09:20:14"/>
    <d v="2020-04-09T09:29:17"/>
    <s v="anonymous"/>
    <m/>
    <m/>
    <m/>
    <m/>
    <s v="Yes"/>
    <m/>
    <m/>
    <s v="Yes"/>
    <m/>
    <m/>
    <m/>
    <m/>
    <m/>
    <s v="Laptop;"/>
    <m/>
    <m/>
    <s v="No"/>
    <m/>
    <m/>
    <s v="Corporate assets"/>
    <m/>
    <m/>
    <s v="Yes, fully"/>
    <m/>
    <m/>
    <x v="3"/>
    <m/>
    <m/>
    <s v="Using VPN "/>
    <m/>
    <m/>
    <m/>
    <m/>
    <m/>
    <s v="No"/>
    <m/>
    <m/>
    <m/>
    <m/>
    <m/>
    <s v="Yes"/>
    <m/>
    <m/>
    <s v="Scheduling;Real-time chatting;Teleconferencing;"/>
    <m/>
    <m/>
    <s v="None;"/>
    <m/>
    <m/>
    <m/>
    <m/>
    <m/>
    <m/>
    <m/>
    <s v="Undecided"/>
    <m/>
    <m/>
    <s v="Disagree"/>
    <m/>
    <m/>
    <s v="Agree"/>
    <m/>
    <m/>
    <s v="Agree"/>
    <m/>
    <m/>
    <s v="Strongly disagree"/>
    <m/>
    <m/>
    <s v="Agree"/>
    <m/>
    <m/>
    <s v="Disagree"/>
    <m/>
    <m/>
    <s v="25-34 years old"/>
    <m/>
    <m/>
    <s v="Master’s degree"/>
    <m/>
    <m/>
    <s v="Telecommunications"/>
    <m/>
    <m/>
    <m/>
    <m/>
    <m/>
    <s v="Other"/>
    <m/>
    <m/>
    <m/>
    <m/>
    <m/>
  </r>
  <r>
    <n v="52"/>
    <d v="2020-04-09T10:16:23"/>
    <d v="2020-04-09T10:50:17"/>
    <s v="anonymous"/>
    <m/>
    <m/>
    <m/>
    <m/>
    <s v="Yes"/>
    <m/>
    <m/>
    <s v="No"/>
    <m/>
    <m/>
    <m/>
    <m/>
    <m/>
    <s v="Desktop;"/>
    <m/>
    <m/>
    <s v="No"/>
    <m/>
    <m/>
    <s v="Corporate assets"/>
    <m/>
    <m/>
    <s v="Yes, partly"/>
    <m/>
    <m/>
    <x v="0"/>
    <m/>
    <m/>
    <s v="Direct access"/>
    <m/>
    <m/>
    <m/>
    <m/>
    <m/>
    <s v="No"/>
    <m/>
    <m/>
    <m/>
    <m/>
    <m/>
    <s v="Yes"/>
    <m/>
    <m/>
    <s v="Document management;Real-time document co-authoring;Real-time chatting;Teleconferencing;"/>
    <m/>
    <m/>
    <s v="None;"/>
    <m/>
    <m/>
    <m/>
    <m/>
    <m/>
    <m/>
    <m/>
    <s v="Undecided"/>
    <m/>
    <m/>
    <s v="Undecided"/>
    <m/>
    <m/>
    <s v="Agree"/>
    <m/>
    <m/>
    <s v="Agree"/>
    <m/>
    <m/>
    <s v="Undecided"/>
    <m/>
    <m/>
    <s v="Disagree"/>
    <m/>
    <m/>
    <s v="Agree"/>
    <m/>
    <m/>
    <s v="55-64 years old"/>
    <m/>
    <m/>
    <s v="Master’s degree"/>
    <m/>
    <m/>
    <s v="IT (Information Technology)"/>
    <m/>
    <m/>
    <m/>
    <m/>
    <m/>
    <s v="IT professional"/>
    <m/>
    <m/>
    <m/>
    <m/>
    <m/>
  </r>
  <r>
    <n v="52"/>
    <d v="2020-04-09T10:16:23"/>
    <d v="2020-04-09T10:50:17"/>
    <s v="anonymous"/>
    <m/>
    <m/>
    <m/>
    <m/>
    <s v="Yes"/>
    <m/>
    <m/>
    <s v="No"/>
    <m/>
    <m/>
    <m/>
    <m/>
    <m/>
    <s v="Desktop;"/>
    <m/>
    <m/>
    <s v="No"/>
    <m/>
    <m/>
    <s v="Corporate assets"/>
    <m/>
    <m/>
    <s v="Yes, partly"/>
    <m/>
    <m/>
    <x v="4"/>
    <m/>
    <m/>
    <s v="Direct access"/>
    <m/>
    <m/>
    <m/>
    <m/>
    <m/>
    <s v="No"/>
    <m/>
    <m/>
    <m/>
    <m/>
    <m/>
    <s v="Yes"/>
    <m/>
    <m/>
    <s v="Document management;Real-time document co-authoring;Real-time chatting;Teleconferencing;"/>
    <m/>
    <m/>
    <s v="None;"/>
    <m/>
    <m/>
    <m/>
    <m/>
    <m/>
    <m/>
    <m/>
    <s v="Undecided"/>
    <m/>
    <m/>
    <s v="Undecided"/>
    <m/>
    <m/>
    <s v="Agree"/>
    <m/>
    <m/>
    <s v="Agree"/>
    <m/>
    <m/>
    <s v="Undecided"/>
    <m/>
    <m/>
    <s v="Disagree"/>
    <m/>
    <m/>
    <s v="Agree"/>
    <m/>
    <m/>
    <s v="55-64 years old"/>
    <m/>
    <m/>
    <s v="Master’s degree"/>
    <m/>
    <m/>
    <s v="IT (Information Technology)"/>
    <m/>
    <m/>
    <m/>
    <m/>
    <m/>
    <s v="IT professional"/>
    <m/>
    <m/>
    <m/>
    <m/>
    <m/>
  </r>
  <r>
    <n v="52"/>
    <d v="2020-04-09T10:16:23"/>
    <d v="2020-04-09T10:50:17"/>
    <s v="anonymous"/>
    <m/>
    <m/>
    <m/>
    <m/>
    <s v="Yes"/>
    <m/>
    <m/>
    <s v="No"/>
    <m/>
    <m/>
    <m/>
    <m/>
    <m/>
    <s v="Desktop;"/>
    <m/>
    <m/>
    <s v="No"/>
    <m/>
    <m/>
    <s v="Corporate assets"/>
    <m/>
    <m/>
    <s v="Yes, partly"/>
    <m/>
    <m/>
    <x v="6"/>
    <m/>
    <m/>
    <s v="Direct access"/>
    <m/>
    <m/>
    <m/>
    <m/>
    <m/>
    <s v="No"/>
    <m/>
    <m/>
    <m/>
    <m/>
    <m/>
    <s v="Yes"/>
    <m/>
    <m/>
    <s v="Document management;Real-time document co-authoring;Real-time chatting;Teleconferencing;"/>
    <m/>
    <m/>
    <s v="None;"/>
    <m/>
    <m/>
    <m/>
    <m/>
    <m/>
    <m/>
    <m/>
    <s v="Undecided"/>
    <m/>
    <m/>
    <s v="Undecided"/>
    <m/>
    <m/>
    <s v="Agree"/>
    <m/>
    <m/>
    <s v="Agree"/>
    <m/>
    <m/>
    <s v="Undecided"/>
    <m/>
    <m/>
    <s v="Disagree"/>
    <m/>
    <m/>
    <s v="Agree"/>
    <m/>
    <m/>
    <s v="55-64 years old"/>
    <m/>
    <m/>
    <s v="Master’s degree"/>
    <m/>
    <m/>
    <s v="IT (Information Technology)"/>
    <m/>
    <m/>
    <m/>
    <m/>
    <m/>
    <s v="IT professional"/>
    <m/>
    <m/>
    <m/>
    <m/>
    <m/>
  </r>
  <r>
    <n v="52"/>
    <d v="2020-04-09T10:16:23"/>
    <d v="2020-04-09T10:50:17"/>
    <s v="anonymous"/>
    <m/>
    <m/>
    <m/>
    <m/>
    <s v="Yes"/>
    <m/>
    <m/>
    <s v="No"/>
    <m/>
    <m/>
    <m/>
    <m/>
    <m/>
    <s v="Desktop;"/>
    <m/>
    <m/>
    <s v="No"/>
    <m/>
    <m/>
    <s v="Corporate assets"/>
    <m/>
    <m/>
    <s v="Yes, partly"/>
    <m/>
    <m/>
    <x v="1"/>
    <m/>
    <m/>
    <s v="Direct access"/>
    <m/>
    <m/>
    <m/>
    <m/>
    <m/>
    <s v="No"/>
    <m/>
    <m/>
    <m/>
    <m/>
    <m/>
    <s v="Yes"/>
    <m/>
    <m/>
    <s v="Document management;Real-time document co-authoring;Real-time chatting;Teleconferencing;"/>
    <m/>
    <m/>
    <s v="None;"/>
    <m/>
    <m/>
    <m/>
    <m/>
    <m/>
    <m/>
    <m/>
    <s v="Undecided"/>
    <m/>
    <m/>
    <s v="Undecided"/>
    <m/>
    <m/>
    <s v="Agree"/>
    <m/>
    <m/>
    <s v="Agree"/>
    <m/>
    <m/>
    <s v="Undecided"/>
    <m/>
    <m/>
    <s v="Disagree"/>
    <m/>
    <m/>
    <s v="Agree"/>
    <m/>
    <m/>
    <s v="55-64 years old"/>
    <m/>
    <m/>
    <s v="Master’s degree"/>
    <m/>
    <m/>
    <s v="IT (Information Technology)"/>
    <m/>
    <m/>
    <m/>
    <m/>
    <m/>
    <s v="IT professional"/>
    <m/>
    <m/>
    <m/>
    <m/>
    <m/>
  </r>
  <r>
    <n v="52"/>
    <d v="2020-04-09T10:16:23"/>
    <d v="2020-04-09T10:50:17"/>
    <s v="anonymous"/>
    <m/>
    <m/>
    <m/>
    <m/>
    <s v="Yes"/>
    <m/>
    <m/>
    <s v="No"/>
    <m/>
    <m/>
    <m/>
    <m/>
    <m/>
    <s v="Desktop;"/>
    <m/>
    <m/>
    <s v="No"/>
    <m/>
    <m/>
    <s v="Corporate assets"/>
    <m/>
    <m/>
    <s v="Yes, partly"/>
    <m/>
    <m/>
    <x v="3"/>
    <m/>
    <m/>
    <s v="Direct access"/>
    <m/>
    <m/>
    <m/>
    <m/>
    <m/>
    <s v="No"/>
    <m/>
    <m/>
    <m/>
    <m/>
    <m/>
    <s v="Yes"/>
    <m/>
    <m/>
    <s v="Document management;Real-time document co-authoring;Real-time chatting;Teleconferencing;"/>
    <m/>
    <m/>
    <s v="None;"/>
    <m/>
    <m/>
    <m/>
    <m/>
    <m/>
    <m/>
    <m/>
    <s v="Undecided"/>
    <m/>
    <m/>
    <s v="Undecided"/>
    <m/>
    <m/>
    <s v="Agree"/>
    <m/>
    <m/>
    <s v="Agree"/>
    <m/>
    <m/>
    <s v="Undecided"/>
    <m/>
    <m/>
    <s v="Disagree"/>
    <m/>
    <m/>
    <s v="Agree"/>
    <m/>
    <m/>
    <s v="55-64 years old"/>
    <m/>
    <m/>
    <s v="Master’s degree"/>
    <m/>
    <m/>
    <s v="IT (Information Technology)"/>
    <m/>
    <m/>
    <m/>
    <m/>
    <m/>
    <s v="IT professional"/>
    <m/>
    <m/>
    <m/>
    <m/>
    <m/>
  </r>
  <r>
    <n v="53"/>
    <d v="2020-04-09T11:55:48"/>
    <d v="2020-04-09T11:58:54"/>
    <s v="anonymous"/>
    <m/>
    <m/>
    <m/>
    <m/>
    <s v="Yes"/>
    <m/>
    <m/>
    <s v="No"/>
    <m/>
    <m/>
    <m/>
    <m/>
    <m/>
    <s v="Laptop;"/>
    <m/>
    <m/>
    <s v="No"/>
    <m/>
    <m/>
    <s v="Corporate assets"/>
    <m/>
    <m/>
    <s v="Yes, partly"/>
    <m/>
    <m/>
    <x v="0"/>
    <m/>
    <m/>
    <s v="No Access"/>
    <m/>
    <m/>
    <m/>
    <m/>
    <m/>
    <s v="No"/>
    <m/>
    <m/>
    <m/>
    <m/>
    <m/>
    <s v="No"/>
    <m/>
    <m/>
    <m/>
    <m/>
    <m/>
    <s v="Phishing;"/>
    <m/>
    <m/>
    <m/>
    <m/>
    <m/>
    <m/>
    <m/>
    <s v="Strongly agree"/>
    <m/>
    <m/>
    <s v="Undecided"/>
    <m/>
    <m/>
    <s v="Agree"/>
    <m/>
    <m/>
    <s v="Agree"/>
    <m/>
    <m/>
    <s v="Undecided"/>
    <m/>
    <m/>
    <s v="Agree"/>
    <m/>
    <m/>
    <s v="Undecided"/>
    <m/>
    <m/>
    <s v="35-44 years old"/>
    <m/>
    <m/>
    <s v="Master’s degree"/>
    <m/>
    <m/>
    <s v="EPES (Electrical Power &amp; Energy Systems)"/>
    <m/>
    <m/>
    <m/>
    <m/>
    <m/>
    <s v="IT professional"/>
    <m/>
    <m/>
    <m/>
    <m/>
    <m/>
  </r>
  <r>
    <n v="53"/>
    <d v="2020-04-09T11:55:48"/>
    <d v="2020-04-09T11:58:54"/>
    <s v="anonymous"/>
    <m/>
    <m/>
    <m/>
    <m/>
    <s v="Yes"/>
    <m/>
    <m/>
    <s v="No"/>
    <m/>
    <m/>
    <m/>
    <m/>
    <m/>
    <s v="Laptop;"/>
    <m/>
    <m/>
    <s v="No"/>
    <m/>
    <m/>
    <s v="Corporate assets"/>
    <m/>
    <m/>
    <s v="Yes, partly"/>
    <m/>
    <m/>
    <x v="1"/>
    <m/>
    <m/>
    <s v="No Access"/>
    <m/>
    <m/>
    <m/>
    <m/>
    <m/>
    <s v="No"/>
    <m/>
    <m/>
    <m/>
    <m/>
    <m/>
    <s v="No"/>
    <m/>
    <m/>
    <m/>
    <m/>
    <m/>
    <s v="Phishing;"/>
    <m/>
    <m/>
    <m/>
    <m/>
    <m/>
    <m/>
    <m/>
    <s v="Strongly agree"/>
    <m/>
    <m/>
    <s v="Undecided"/>
    <m/>
    <m/>
    <s v="Agree"/>
    <m/>
    <m/>
    <s v="Agree"/>
    <m/>
    <m/>
    <s v="Undecided"/>
    <m/>
    <m/>
    <s v="Agree"/>
    <m/>
    <m/>
    <s v="Undecided"/>
    <m/>
    <m/>
    <s v="35-44 years old"/>
    <m/>
    <m/>
    <s v="Master’s degree"/>
    <m/>
    <m/>
    <s v="EPES (Electrical Power &amp; Energy Systems)"/>
    <m/>
    <m/>
    <m/>
    <m/>
    <m/>
    <s v="IT professional"/>
    <m/>
    <m/>
    <m/>
    <m/>
    <m/>
  </r>
  <r>
    <n v="53"/>
    <d v="2020-04-09T11:55:48"/>
    <d v="2020-04-09T11:58:54"/>
    <s v="anonymous"/>
    <m/>
    <m/>
    <m/>
    <m/>
    <s v="Yes"/>
    <m/>
    <m/>
    <s v="No"/>
    <m/>
    <m/>
    <m/>
    <m/>
    <m/>
    <s v="Laptop;"/>
    <m/>
    <m/>
    <s v="No"/>
    <m/>
    <m/>
    <s v="Corporate assets"/>
    <m/>
    <m/>
    <s v="Yes, partly"/>
    <m/>
    <m/>
    <x v="3"/>
    <m/>
    <m/>
    <s v="No Access"/>
    <m/>
    <m/>
    <m/>
    <m/>
    <m/>
    <s v="No"/>
    <m/>
    <m/>
    <m/>
    <m/>
    <m/>
    <s v="No"/>
    <m/>
    <m/>
    <m/>
    <m/>
    <m/>
    <s v="Phishing;"/>
    <m/>
    <m/>
    <m/>
    <m/>
    <m/>
    <m/>
    <m/>
    <s v="Strongly agree"/>
    <m/>
    <m/>
    <s v="Undecided"/>
    <m/>
    <m/>
    <s v="Agree"/>
    <m/>
    <m/>
    <s v="Agree"/>
    <m/>
    <m/>
    <s v="Undecided"/>
    <m/>
    <m/>
    <s v="Agree"/>
    <m/>
    <m/>
    <s v="Undecided"/>
    <m/>
    <m/>
    <s v="35-44 years old"/>
    <m/>
    <m/>
    <s v="Master’s degree"/>
    <m/>
    <m/>
    <s v="EPES (Electrical Power &amp; Energy Systems)"/>
    <m/>
    <m/>
    <m/>
    <m/>
    <m/>
    <s v="IT professional"/>
    <m/>
    <m/>
    <m/>
    <m/>
    <m/>
  </r>
  <r>
    <n v="54"/>
    <d v="2020-04-09T12:02:50"/>
    <d v="2020-04-09T12:05:14"/>
    <s v="anonymous"/>
    <m/>
    <m/>
    <m/>
    <m/>
    <s v="Yes"/>
    <m/>
    <m/>
    <s v="No"/>
    <m/>
    <m/>
    <m/>
    <m/>
    <m/>
    <s v="Desktop;Laptop;"/>
    <m/>
    <m/>
    <s v="No"/>
    <m/>
    <m/>
    <s v="Personal assets"/>
    <m/>
    <m/>
    <m/>
    <m/>
    <m/>
    <x v="0"/>
    <m/>
    <m/>
    <s v="Using VPN "/>
    <m/>
    <m/>
    <m/>
    <m/>
    <m/>
    <s v="No"/>
    <m/>
    <m/>
    <m/>
    <m/>
    <m/>
    <s v="No"/>
    <m/>
    <m/>
    <m/>
    <m/>
    <m/>
    <s v="Phishing;"/>
    <m/>
    <m/>
    <m/>
    <m/>
    <m/>
    <m/>
    <m/>
    <s v="Undecided"/>
    <m/>
    <m/>
    <s v="Undecided"/>
    <m/>
    <m/>
    <s v="Disagree"/>
    <m/>
    <m/>
    <s v="Strongly agree"/>
    <m/>
    <m/>
    <s v="Strongly agree"/>
    <m/>
    <m/>
    <s v="Strongly agree"/>
    <m/>
    <m/>
    <s v="Agree"/>
    <m/>
    <m/>
    <s v="18-24 years old"/>
    <m/>
    <m/>
    <s v="Bachelor’s degree"/>
    <m/>
    <m/>
    <s v="IT (Information Technology)"/>
    <m/>
    <m/>
    <m/>
    <m/>
    <m/>
    <s v="Researcher"/>
    <m/>
    <m/>
    <m/>
    <m/>
    <m/>
  </r>
  <r>
    <n v="54"/>
    <d v="2020-04-09T12:02:50"/>
    <d v="2020-04-09T12:05:14"/>
    <s v="anonymous"/>
    <m/>
    <m/>
    <m/>
    <m/>
    <s v="Yes"/>
    <m/>
    <m/>
    <s v="No"/>
    <m/>
    <m/>
    <m/>
    <m/>
    <m/>
    <s v="Desktop;Laptop;"/>
    <m/>
    <m/>
    <s v="No"/>
    <m/>
    <m/>
    <s v="Personal assets"/>
    <m/>
    <m/>
    <m/>
    <m/>
    <m/>
    <x v="4"/>
    <m/>
    <m/>
    <s v="Using VPN "/>
    <m/>
    <m/>
    <m/>
    <m/>
    <m/>
    <s v="No"/>
    <m/>
    <m/>
    <m/>
    <m/>
    <m/>
    <s v="No"/>
    <m/>
    <m/>
    <m/>
    <m/>
    <m/>
    <s v="Phishing;"/>
    <m/>
    <m/>
    <m/>
    <m/>
    <m/>
    <m/>
    <m/>
    <s v="Undecided"/>
    <m/>
    <m/>
    <s v="Undecided"/>
    <m/>
    <m/>
    <s v="Disagree"/>
    <m/>
    <m/>
    <s v="Strongly agree"/>
    <m/>
    <m/>
    <s v="Strongly agree"/>
    <m/>
    <m/>
    <s v="Strongly agree"/>
    <m/>
    <m/>
    <s v="Agree"/>
    <m/>
    <m/>
    <s v="18-24 years old"/>
    <m/>
    <m/>
    <s v="Bachelor’s degree"/>
    <m/>
    <m/>
    <s v="IT (Information Technology)"/>
    <m/>
    <m/>
    <m/>
    <m/>
    <m/>
    <s v="Researcher"/>
    <m/>
    <m/>
    <m/>
    <m/>
    <m/>
  </r>
  <r>
    <n v="54"/>
    <d v="2020-04-09T12:02:50"/>
    <d v="2020-04-09T12:05:14"/>
    <s v="anonymous"/>
    <m/>
    <m/>
    <m/>
    <m/>
    <s v="Yes"/>
    <m/>
    <m/>
    <s v="No"/>
    <m/>
    <m/>
    <m/>
    <m/>
    <m/>
    <s v="Desktop;Laptop;"/>
    <m/>
    <m/>
    <s v="No"/>
    <m/>
    <m/>
    <s v="Personal assets"/>
    <m/>
    <m/>
    <m/>
    <m/>
    <m/>
    <x v="1"/>
    <m/>
    <m/>
    <s v="Using VPN "/>
    <m/>
    <m/>
    <m/>
    <m/>
    <m/>
    <s v="No"/>
    <m/>
    <m/>
    <m/>
    <m/>
    <m/>
    <s v="No"/>
    <m/>
    <m/>
    <m/>
    <m/>
    <m/>
    <s v="Phishing;"/>
    <m/>
    <m/>
    <m/>
    <m/>
    <m/>
    <m/>
    <m/>
    <s v="Undecided"/>
    <m/>
    <m/>
    <s v="Undecided"/>
    <m/>
    <m/>
    <s v="Disagree"/>
    <m/>
    <m/>
    <s v="Strongly agree"/>
    <m/>
    <m/>
    <s v="Strongly agree"/>
    <m/>
    <m/>
    <s v="Strongly agree"/>
    <m/>
    <m/>
    <s v="Agree"/>
    <m/>
    <m/>
    <s v="18-24 years old"/>
    <m/>
    <m/>
    <s v="Bachelor’s degree"/>
    <m/>
    <m/>
    <s v="IT (Information Technology)"/>
    <m/>
    <m/>
    <m/>
    <m/>
    <m/>
    <s v="Researcher"/>
    <m/>
    <m/>
    <m/>
    <m/>
    <m/>
  </r>
  <r>
    <n v="54"/>
    <d v="2020-04-09T12:02:50"/>
    <d v="2020-04-09T12:05:14"/>
    <s v="anonymous"/>
    <m/>
    <m/>
    <m/>
    <m/>
    <s v="Yes"/>
    <m/>
    <m/>
    <s v="No"/>
    <m/>
    <m/>
    <m/>
    <m/>
    <m/>
    <s v="Desktop;Laptop;"/>
    <m/>
    <m/>
    <s v="No"/>
    <m/>
    <m/>
    <s v="Personal assets"/>
    <m/>
    <m/>
    <m/>
    <m/>
    <m/>
    <x v="3"/>
    <m/>
    <m/>
    <s v="Using VPN "/>
    <m/>
    <m/>
    <m/>
    <m/>
    <m/>
    <s v="No"/>
    <m/>
    <m/>
    <m/>
    <m/>
    <m/>
    <s v="No"/>
    <m/>
    <m/>
    <m/>
    <m/>
    <m/>
    <s v="Phishing;"/>
    <m/>
    <m/>
    <m/>
    <m/>
    <m/>
    <m/>
    <m/>
    <s v="Undecided"/>
    <m/>
    <m/>
    <s v="Undecided"/>
    <m/>
    <m/>
    <s v="Disagree"/>
    <m/>
    <m/>
    <s v="Strongly agree"/>
    <m/>
    <m/>
    <s v="Strongly agree"/>
    <m/>
    <m/>
    <s v="Strongly agree"/>
    <m/>
    <m/>
    <s v="Agree"/>
    <m/>
    <m/>
    <s v="18-24 years old"/>
    <m/>
    <m/>
    <s v="Bachelor’s degree"/>
    <m/>
    <m/>
    <s v="IT (Information Technology)"/>
    <m/>
    <m/>
    <m/>
    <m/>
    <m/>
    <s v="Researcher"/>
    <m/>
    <m/>
    <m/>
    <m/>
    <m/>
  </r>
  <r>
    <n v="55"/>
    <d v="2020-04-09T11:54:49"/>
    <d v="2020-04-09T12:14:30"/>
    <s v="anonymous"/>
    <m/>
    <m/>
    <m/>
    <m/>
    <s v="Yes"/>
    <m/>
    <m/>
    <s v="Yes"/>
    <m/>
    <m/>
    <s v="HR team gave us all needed information regarding the rules we have to be align with in order to be safe and to reduce the possibility of spread the virus (even if we work from home) "/>
    <m/>
    <m/>
    <s v="Desktop;Laptop;"/>
    <m/>
    <m/>
    <s v="No"/>
    <m/>
    <m/>
    <s v="Corporate assets"/>
    <m/>
    <m/>
    <s v="No"/>
    <m/>
    <m/>
    <x v="7"/>
    <m/>
    <m/>
    <s v="Direct access"/>
    <m/>
    <m/>
    <m/>
    <m/>
    <m/>
    <s v="No"/>
    <m/>
    <m/>
    <m/>
    <m/>
    <m/>
    <s v="No"/>
    <m/>
    <m/>
    <m/>
    <m/>
    <m/>
    <s v="None;"/>
    <m/>
    <m/>
    <m/>
    <m/>
    <m/>
    <m/>
    <m/>
    <s v="Undecided"/>
    <m/>
    <m/>
    <s v="Undecided"/>
    <m/>
    <m/>
    <s v="Agree"/>
    <m/>
    <m/>
    <s v="Agree"/>
    <m/>
    <m/>
    <s v="Agree"/>
    <m/>
    <m/>
    <s v="Undecided"/>
    <m/>
    <m/>
    <s v="Agree"/>
    <m/>
    <m/>
    <s v="18-24 years old"/>
    <m/>
    <m/>
    <s v="Bachelor’s degree"/>
    <m/>
    <m/>
    <s v="Other"/>
    <m/>
    <m/>
    <s v="R&amp;D"/>
    <m/>
    <m/>
    <s v="Researcher"/>
    <m/>
    <m/>
    <m/>
    <m/>
    <m/>
  </r>
  <r>
    <n v="55"/>
    <d v="2020-04-09T11:54:49"/>
    <d v="2020-04-09T12:14:30"/>
    <s v="anonymous"/>
    <m/>
    <m/>
    <m/>
    <m/>
    <s v="Yes"/>
    <m/>
    <m/>
    <s v="Yes"/>
    <m/>
    <m/>
    <s v="HR team gave us all needed information regarding the rules we have to be align with in order to be safe and to reduce the possibility of spread the virus (even if we work from home) "/>
    <m/>
    <m/>
    <s v="Desktop;Laptop;"/>
    <m/>
    <m/>
    <s v="No"/>
    <m/>
    <m/>
    <s v="Corporate assets"/>
    <m/>
    <m/>
    <s v="No"/>
    <m/>
    <m/>
    <x v="3"/>
    <m/>
    <m/>
    <s v="Direct access"/>
    <m/>
    <m/>
    <m/>
    <m/>
    <m/>
    <s v="No"/>
    <m/>
    <m/>
    <m/>
    <m/>
    <m/>
    <s v="No"/>
    <m/>
    <m/>
    <m/>
    <m/>
    <m/>
    <s v="None;"/>
    <m/>
    <m/>
    <m/>
    <m/>
    <m/>
    <m/>
    <m/>
    <s v="Undecided"/>
    <m/>
    <m/>
    <s v="Undecided"/>
    <m/>
    <m/>
    <s v="Agree"/>
    <m/>
    <m/>
    <s v="Agree"/>
    <m/>
    <m/>
    <s v="Agree"/>
    <m/>
    <m/>
    <s v="Undecided"/>
    <m/>
    <m/>
    <s v="Agree"/>
    <m/>
    <m/>
    <s v="18-24 years old"/>
    <m/>
    <m/>
    <s v="Bachelor’s degree"/>
    <m/>
    <m/>
    <s v="Other"/>
    <m/>
    <m/>
    <s v="R&amp;D"/>
    <m/>
    <m/>
    <s v="Researcher"/>
    <m/>
    <m/>
    <m/>
    <m/>
    <m/>
  </r>
  <r>
    <n v="56"/>
    <d v="2020-04-09T12:10:47"/>
    <d v="2020-04-09T12:25:19"/>
    <s v="anonymous"/>
    <m/>
    <m/>
    <m/>
    <m/>
    <s v="No"/>
    <m/>
    <m/>
    <s v="No"/>
    <m/>
    <m/>
    <m/>
    <m/>
    <m/>
    <s v="Laptop;Smartphone;"/>
    <m/>
    <m/>
    <s v="No"/>
    <m/>
    <m/>
    <s v="Personal assets"/>
    <m/>
    <m/>
    <m/>
    <m/>
    <m/>
    <x v="0"/>
    <m/>
    <m/>
    <s v="Other"/>
    <m/>
    <m/>
    <s v="mail, portable USB"/>
    <m/>
    <m/>
    <s v="No"/>
    <m/>
    <m/>
    <m/>
    <m/>
    <m/>
    <s v="No"/>
    <m/>
    <m/>
    <m/>
    <m/>
    <m/>
    <s v="None;"/>
    <m/>
    <m/>
    <m/>
    <m/>
    <m/>
    <m/>
    <m/>
    <s v="Strongly agree"/>
    <m/>
    <m/>
    <s v="Undecided"/>
    <m/>
    <m/>
    <s v="Agree"/>
    <m/>
    <m/>
    <s v="Disagree"/>
    <m/>
    <m/>
    <s v="Agree"/>
    <m/>
    <m/>
    <s v="Agree"/>
    <m/>
    <m/>
    <s v="Agree"/>
    <m/>
    <m/>
    <s v="35-44 years old"/>
    <m/>
    <m/>
    <s v="Master’s degree"/>
    <m/>
    <m/>
    <s v="Public Sector"/>
    <m/>
    <m/>
    <m/>
    <m/>
    <m/>
    <s v="Other"/>
    <m/>
    <m/>
    <m/>
    <m/>
    <m/>
  </r>
  <r>
    <n v="56"/>
    <d v="2020-04-09T12:10:47"/>
    <d v="2020-04-09T12:25:19"/>
    <s v="anonymous"/>
    <m/>
    <m/>
    <m/>
    <m/>
    <s v="No"/>
    <m/>
    <m/>
    <s v="No"/>
    <m/>
    <m/>
    <m/>
    <m/>
    <m/>
    <s v="Laptop;Smartphone;"/>
    <m/>
    <m/>
    <s v="No"/>
    <m/>
    <m/>
    <s v="Personal assets"/>
    <m/>
    <m/>
    <m/>
    <m/>
    <m/>
    <x v="1"/>
    <m/>
    <m/>
    <s v="Other"/>
    <m/>
    <m/>
    <s v="mail, portable USB"/>
    <m/>
    <m/>
    <s v="No"/>
    <m/>
    <m/>
    <m/>
    <m/>
    <m/>
    <s v="No"/>
    <m/>
    <m/>
    <m/>
    <m/>
    <m/>
    <s v="None;"/>
    <m/>
    <m/>
    <m/>
    <m/>
    <m/>
    <m/>
    <m/>
    <s v="Strongly agree"/>
    <m/>
    <m/>
    <s v="Undecided"/>
    <m/>
    <m/>
    <s v="Agree"/>
    <m/>
    <m/>
    <s v="Disagree"/>
    <m/>
    <m/>
    <s v="Agree"/>
    <m/>
    <m/>
    <s v="Agree"/>
    <m/>
    <m/>
    <s v="Agree"/>
    <m/>
    <m/>
    <s v="35-44 years old"/>
    <m/>
    <m/>
    <s v="Master’s degree"/>
    <m/>
    <m/>
    <s v="Public Sector"/>
    <m/>
    <m/>
    <m/>
    <m/>
    <m/>
    <s v="Other"/>
    <m/>
    <m/>
    <m/>
    <m/>
    <m/>
  </r>
  <r>
    <n v="56"/>
    <d v="2020-04-09T12:10:47"/>
    <d v="2020-04-09T12:25:19"/>
    <s v="anonymous"/>
    <m/>
    <m/>
    <m/>
    <m/>
    <s v="No"/>
    <m/>
    <m/>
    <s v="No"/>
    <m/>
    <m/>
    <m/>
    <m/>
    <m/>
    <s v="Laptop;Smartphone;"/>
    <m/>
    <m/>
    <s v="No"/>
    <m/>
    <m/>
    <s v="Personal assets"/>
    <m/>
    <m/>
    <m/>
    <m/>
    <m/>
    <x v="3"/>
    <m/>
    <m/>
    <s v="Other"/>
    <m/>
    <m/>
    <s v="mail, portable USB"/>
    <m/>
    <m/>
    <s v="No"/>
    <m/>
    <m/>
    <m/>
    <m/>
    <m/>
    <s v="No"/>
    <m/>
    <m/>
    <m/>
    <m/>
    <m/>
    <s v="None;"/>
    <m/>
    <m/>
    <m/>
    <m/>
    <m/>
    <m/>
    <m/>
    <s v="Strongly agree"/>
    <m/>
    <m/>
    <s v="Undecided"/>
    <m/>
    <m/>
    <s v="Agree"/>
    <m/>
    <m/>
    <s v="Disagree"/>
    <m/>
    <m/>
    <s v="Agree"/>
    <m/>
    <m/>
    <s v="Agree"/>
    <m/>
    <m/>
    <s v="Agree"/>
    <m/>
    <m/>
    <s v="35-44 years old"/>
    <m/>
    <m/>
    <s v="Master’s degree"/>
    <m/>
    <m/>
    <s v="Public Sector"/>
    <m/>
    <m/>
    <m/>
    <m/>
    <m/>
    <s v="Other"/>
    <m/>
    <m/>
    <m/>
    <m/>
    <m/>
  </r>
  <r>
    <n v="57"/>
    <d v="2020-04-09T12:54:25"/>
    <d v="2020-04-09T12:58:12"/>
    <s v="anonymous"/>
    <m/>
    <m/>
    <m/>
    <m/>
    <s v="Yes"/>
    <m/>
    <m/>
    <s v="No"/>
    <m/>
    <m/>
    <m/>
    <m/>
    <m/>
    <s v="Laptop;Smartphone;"/>
    <m/>
    <m/>
    <s v="Yes"/>
    <m/>
    <m/>
    <s v="Corporate assets"/>
    <m/>
    <m/>
    <s v="Yes, fully"/>
    <m/>
    <m/>
    <x v="0"/>
    <m/>
    <m/>
    <s v="Using VPN "/>
    <m/>
    <m/>
    <m/>
    <m/>
    <m/>
    <s v="No"/>
    <m/>
    <m/>
    <m/>
    <m/>
    <m/>
    <s v="Yes"/>
    <m/>
    <m/>
    <s v="Document management;Project/Workflow/Task management;Scheduling;Real-time chatting;"/>
    <m/>
    <m/>
    <s v="None;"/>
    <m/>
    <m/>
    <m/>
    <m/>
    <m/>
    <m/>
    <m/>
    <s v="Agree"/>
    <m/>
    <m/>
    <s v="Strongly agree"/>
    <m/>
    <m/>
    <s v="Strongly agree"/>
    <m/>
    <m/>
    <s v="Undecided"/>
    <m/>
    <m/>
    <s v="Strongly agree"/>
    <m/>
    <m/>
    <s v="Undecided"/>
    <m/>
    <m/>
    <s v="Strongly agree"/>
    <m/>
    <m/>
    <s v="25-34 years old"/>
    <m/>
    <m/>
    <s v="Bachelor’s degree"/>
    <m/>
    <m/>
    <s v="IT (Information Technology)"/>
    <m/>
    <m/>
    <m/>
    <m/>
    <m/>
    <s v="Other"/>
    <m/>
    <m/>
    <m/>
    <m/>
    <m/>
  </r>
  <r>
    <n v="57"/>
    <d v="2020-04-09T12:54:25"/>
    <d v="2020-04-09T12:58:12"/>
    <s v="anonymous"/>
    <m/>
    <m/>
    <m/>
    <m/>
    <s v="Yes"/>
    <m/>
    <m/>
    <s v="No"/>
    <m/>
    <m/>
    <m/>
    <m/>
    <m/>
    <s v="Laptop;Smartphone;"/>
    <m/>
    <m/>
    <s v="Yes"/>
    <m/>
    <m/>
    <s v="Corporate assets"/>
    <m/>
    <m/>
    <s v="Yes, fully"/>
    <m/>
    <m/>
    <x v="6"/>
    <m/>
    <m/>
    <s v="Using VPN "/>
    <m/>
    <m/>
    <m/>
    <m/>
    <m/>
    <s v="No"/>
    <m/>
    <m/>
    <m/>
    <m/>
    <m/>
    <s v="Yes"/>
    <m/>
    <m/>
    <s v="Document management;Project/Workflow/Task management;Scheduling;Real-time chatting;"/>
    <m/>
    <m/>
    <s v="None;"/>
    <m/>
    <m/>
    <m/>
    <m/>
    <m/>
    <m/>
    <m/>
    <s v="Agree"/>
    <m/>
    <m/>
    <s v="Strongly agree"/>
    <m/>
    <m/>
    <s v="Strongly agree"/>
    <m/>
    <m/>
    <s v="Undecided"/>
    <m/>
    <m/>
    <s v="Strongly agree"/>
    <m/>
    <m/>
    <s v="Undecided"/>
    <m/>
    <m/>
    <s v="Strongly agree"/>
    <m/>
    <m/>
    <s v="25-34 years old"/>
    <m/>
    <m/>
    <s v="Bachelor’s degree"/>
    <m/>
    <m/>
    <s v="IT (Information Technology)"/>
    <m/>
    <m/>
    <m/>
    <m/>
    <m/>
    <s v="Other"/>
    <m/>
    <m/>
    <m/>
    <m/>
    <m/>
  </r>
  <r>
    <n v="57"/>
    <d v="2020-04-09T12:54:25"/>
    <d v="2020-04-09T12:58:12"/>
    <s v="anonymous"/>
    <m/>
    <m/>
    <m/>
    <m/>
    <s v="Yes"/>
    <m/>
    <m/>
    <s v="No"/>
    <m/>
    <m/>
    <m/>
    <m/>
    <m/>
    <s v="Laptop;Smartphone;"/>
    <m/>
    <m/>
    <s v="Yes"/>
    <m/>
    <m/>
    <s v="Corporate assets"/>
    <m/>
    <m/>
    <s v="Yes, fully"/>
    <m/>
    <m/>
    <x v="2"/>
    <m/>
    <m/>
    <s v="Using VPN "/>
    <m/>
    <m/>
    <m/>
    <m/>
    <m/>
    <s v="No"/>
    <m/>
    <m/>
    <m/>
    <m/>
    <m/>
    <s v="Yes"/>
    <m/>
    <m/>
    <s v="Document management;Project/Workflow/Task management;Scheduling;Real-time chatting;"/>
    <m/>
    <m/>
    <s v="None;"/>
    <m/>
    <m/>
    <m/>
    <m/>
    <m/>
    <m/>
    <m/>
    <s v="Agree"/>
    <m/>
    <m/>
    <s v="Strongly agree"/>
    <m/>
    <m/>
    <s v="Strongly agree"/>
    <m/>
    <m/>
    <s v="Undecided"/>
    <m/>
    <m/>
    <s v="Strongly agree"/>
    <m/>
    <m/>
    <s v="Undecided"/>
    <m/>
    <m/>
    <s v="Strongly agree"/>
    <m/>
    <m/>
    <s v="25-34 years old"/>
    <m/>
    <m/>
    <s v="Bachelor’s degree"/>
    <m/>
    <m/>
    <s v="IT (Information Technology)"/>
    <m/>
    <m/>
    <m/>
    <m/>
    <m/>
    <s v="Other"/>
    <m/>
    <m/>
    <m/>
    <m/>
    <m/>
  </r>
  <r>
    <n v="57"/>
    <d v="2020-04-09T12:54:25"/>
    <d v="2020-04-09T12:58:12"/>
    <s v="anonymous"/>
    <m/>
    <m/>
    <m/>
    <m/>
    <s v="Yes"/>
    <m/>
    <m/>
    <s v="No"/>
    <m/>
    <m/>
    <m/>
    <m/>
    <m/>
    <s v="Laptop;Smartphone;"/>
    <m/>
    <m/>
    <s v="Yes"/>
    <m/>
    <m/>
    <s v="Corporate assets"/>
    <m/>
    <m/>
    <s v="Yes, fully"/>
    <m/>
    <m/>
    <x v="3"/>
    <m/>
    <m/>
    <s v="Using VPN "/>
    <m/>
    <m/>
    <m/>
    <m/>
    <m/>
    <s v="No"/>
    <m/>
    <m/>
    <m/>
    <m/>
    <m/>
    <s v="Yes"/>
    <m/>
    <m/>
    <s v="Document management;Project/Workflow/Task management;Scheduling;Real-time chatting;"/>
    <m/>
    <m/>
    <s v="None;"/>
    <m/>
    <m/>
    <m/>
    <m/>
    <m/>
    <m/>
    <m/>
    <s v="Agree"/>
    <m/>
    <m/>
    <s v="Strongly agree"/>
    <m/>
    <m/>
    <s v="Strongly agree"/>
    <m/>
    <m/>
    <s v="Undecided"/>
    <m/>
    <m/>
    <s v="Strongly agree"/>
    <m/>
    <m/>
    <s v="Undecided"/>
    <m/>
    <m/>
    <s v="Strongly agree"/>
    <m/>
    <m/>
    <s v="25-34 years old"/>
    <m/>
    <m/>
    <s v="Bachelor’s degree"/>
    <m/>
    <m/>
    <s v="IT (Information Technology)"/>
    <m/>
    <m/>
    <m/>
    <m/>
    <m/>
    <s v="Other"/>
    <m/>
    <m/>
    <m/>
    <m/>
    <m/>
  </r>
  <r>
    <n v="58"/>
    <d v="2020-04-09T13:08:06"/>
    <d v="2020-04-09T13:12:31"/>
    <s v="anonymous"/>
    <m/>
    <m/>
    <m/>
    <m/>
    <s v="No"/>
    <m/>
    <m/>
    <s v="No"/>
    <m/>
    <m/>
    <m/>
    <m/>
    <m/>
    <s v="Laptop;Smartphone;"/>
    <m/>
    <m/>
    <s v="Yes"/>
    <m/>
    <m/>
    <s v="Corporate assets"/>
    <m/>
    <m/>
    <s v="Yes, partly"/>
    <m/>
    <m/>
    <x v="0"/>
    <m/>
    <m/>
    <s v="Using 3rd party cloud solutions (e.g. G Cloud, Microsoft 365)"/>
    <m/>
    <m/>
    <m/>
    <m/>
    <m/>
    <s v="No"/>
    <m/>
    <m/>
    <m/>
    <m/>
    <m/>
    <s v="No"/>
    <m/>
    <m/>
    <m/>
    <m/>
    <m/>
    <s v="None;"/>
    <m/>
    <m/>
    <m/>
    <m/>
    <m/>
    <m/>
    <m/>
    <s v="Undecided"/>
    <m/>
    <m/>
    <s v="Agree"/>
    <m/>
    <m/>
    <s v="Disagree"/>
    <m/>
    <m/>
    <s v="Agree"/>
    <m/>
    <m/>
    <s v="Agree"/>
    <m/>
    <m/>
    <s v="Undecided"/>
    <m/>
    <m/>
    <s v="Agree"/>
    <m/>
    <m/>
    <s v="25-34 years old"/>
    <m/>
    <m/>
    <s v="Master’s degree"/>
    <m/>
    <m/>
    <s v="Other"/>
    <m/>
    <m/>
    <s v="Digital Marketing and Advertising"/>
    <m/>
    <m/>
    <s v="Other"/>
    <m/>
    <m/>
    <m/>
    <m/>
    <m/>
  </r>
  <r>
    <n v="58"/>
    <d v="2020-04-09T13:08:06"/>
    <d v="2020-04-09T13:12:31"/>
    <s v="anonymous"/>
    <m/>
    <m/>
    <m/>
    <m/>
    <s v="No"/>
    <m/>
    <m/>
    <s v="No"/>
    <m/>
    <m/>
    <m/>
    <m/>
    <m/>
    <s v="Laptop;Smartphone;"/>
    <m/>
    <m/>
    <s v="Yes"/>
    <m/>
    <m/>
    <s v="Corporate assets"/>
    <m/>
    <m/>
    <s v="Yes, partly"/>
    <m/>
    <m/>
    <x v="4"/>
    <m/>
    <m/>
    <s v="Using 3rd party cloud solutions (e.g. G Cloud, Microsoft 365)"/>
    <m/>
    <m/>
    <m/>
    <m/>
    <m/>
    <s v="No"/>
    <m/>
    <m/>
    <m/>
    <m/>
    <m/>
    <s v="No"/>
    <m/>
    <m/>
    <m/>
    <m/>
    <m/>
    <s v="None;"/>
    <m/>
    <m/>
    <m/>
    <m/>
    <m/>
    <m/>
    <m/>
    <s v="Undecided"/>
    <m/>
    <m/>
    <s v="Agree"/>
    <m/>
    <m/>
    <s v="Disagree"/>
    <m/>
    <m/>
    <s v="Agree"/>
    <m/>
    <m/>
    <s v="Agree"/>
    <m/>
    <m/>
    <s v="Undecided"/>
    <m/>
    <m/>
    <s v="Agree"/>
    <m/>
    <m/>
    <s v="25-34 years old"/>
    <m/>
    <m/>
    <s v="Master’s degree"/>
    <m/>
    <m/>
    <s v="Other"/>
    <m/>
    <m/>
    <s v="Digital Marketing and Advertising"/>
    <m/>
    <m/>
    <s v="Other"/>
    <m/>
    <m/>
    <m/>
    <m/>
    <m/>
  </r>
  <r>
    <n v="58"/>
    <d v="2020-04-09T13:08:06"/>
    <d v="2020-04-09T13:12:31"/>
    <s v="anonymous"/>
    <m/>
    <m/>
    <m/>
    <m/>
    <s v="No"/>
    <m/>
    <m/>
    <s v="No"/>
    <m/>
    <m/>
    <m/>
    <m/>
    <m/>
    <s v="Laptop;Smartphone;"/>
    <m/>
    <m/>
    <s v="Yes"/>
    <m/>
    <m/>
    <s v="Corporate assets"/>
    <m/>
    <m/>
    <s v="Yes, partly"/>
    <m/>
    <m/>
    <x v="3"/>
    <m/>
    <m/>
    <s v="Using 3rd party cloud solutions (e.g. G Cloud, Microsoft 365)"/>
    <m/>
    <m/>
    <m/>
    <m/>
    <m/>
    <s v="No"/>
    <m/>
    <m/>
    <m/>
    <m/>
    <m/>
    <s v="No"/>
    <m/>
    <m/>
    <m/>
    <m/>
    <m/>
    <s v="None;"/>
    <m/>
    <m/>
    <m/>
    <m/>
    <m/>
    <m/>
    <m/>
    <s v="Undecided"/>
    <m/>
    <m/>
    <s v="Agree"/>
    <m/>
    <m/>
    <s v="Disagree"/>
    <m/>
    <m/>
    <s v="Agree"/>
    <m/>
    <m/>
    <s v="Agree"/>
    <m/>
    <m/>
    <s v="Undecided"/>
    <m/>
    <m/>
    <s v="Agree"/>
    <m/>
    <m/>
    <s v="25-34 years old"/>
    <m/>
    <m/>
    <s v="Master’s degree"/>
    <m/>
    <m/>
    <s v="Other"/>
    <m/>
    <m/>
    <s v="Digital Marketing and Advertising"/>
    <m/>
    <m/>
    <s v="Other"/>
    <m/>
    <m/>
    <m/>
    <m/>
    <m/>
  </r>
  <r>
    <n v="59"/>
    <d v="2020-04-09T13:15:55"/>
    <d v="2020-04-09T13:20:01"/>
    <s v="anonymous"/>
    <m/>
    <m/>
    <m/>
    <m/>
    <s v="Yes"/>
    <m/>
    <m/>
    <s v="No"/>
    <m/>
    <m/>
    <m/>
    <m/>
    <m/>
    <s v="Laptop;"/>
    <m/>
    <m/>
    <s v="No"/>
    <m/>
    <m/>
    <s v="Corporate assets"/>
    <m/>
    <m/>
    <s v="Yes, fully"/>
    <m/>
    <m/>
    <x v="0"/>
    <m/>
    <m/>
    <s v="Using VPN "/>
    <m/>
    <m/>
    <m/>
    <m/>
    <m/>
    <s v="Yes"/>
    <m/>
    <m/>
    <s v="Instructions available to the corporate portal or website;"/>
    <m/>
    <m/>
    <s v="Yes"/>
    <m/>
    <m/>
    <s v="Teleconferencing;"/>
    <m/>
    <m/>
    <s v="None;"/>
    <m/>
    <m/>
    <m/>
    <m/>
    <m/>
    <m/>
    <m/>
    <s v="Agree"/>
    <m/>
    <m/>
    <s v="Agree"/>
    <m/>
    <m/>
    <s v="Agree"/>
    <m/>
    <m/>
    <s v="Strongly agree"/>
    <m/>
    <m/>
    <s v="Strongly agree"/>
    <m/>
    <m/>
    <s v="Strongly agree"/>
    <m/>
    <m/>
    <s v="Strongly agree"/>
    <m/>
    <m/>
    <s v="45-54 years old"/>
    <m/>
    <m/>
    <s v="Master’s degree"/>
    <m/>
    <m/>
    <s v="IT (Information Technology)"/>
    <m/>
    <m/>
    <m/>
    <m/>
    <m/>
    <s v="IT professional"/>
    <m/>
    <m/>
    <m/>
    <m/>
    <m/>
  </r>
  <r>
    <n v="59"/>
    <d v="2020-04-09T13:15:55"/>
    <d v="2020-04-09T13:20:01"/>
    <s v="anonymous"/>
    <m/>
    <m/>
    <m/>
    <m/>
    <s v="Yes"/>
    <m/>
    <m/>
    <s v="No"/>
    <m/>
    <m/>
    <m/>
    <m/>
    <m/>
    <s v="Laptop;"/>
    <m/>
    <m/>
    <s v="No"/>
    <m/>
    <m/>
    <s v="Corporate assets"/>
    <m/>
    <m/>
    <s v="Yes, fully"/>
    <m/>
    <m/>
    <x v="1"/>
    <m/>
    <m/>
    <s v="Using VPN "/>
    <m/>
    <m/>
    <m/>
    <m/>
    <m/>
    <s v="Yes"/>
    <m/>
    <m/>
    <s v="Instructions available to the corporate portal or website;"/>
    <m/>
    <m/>
    <s v="Yes"/>
    <m/>
    <m/>
    <s v="Teleconferencing;"/>
    <m/>
    <m/>
    <s v="None;"/>
    <m/>
    <m/>
    <m/>
    <m/>
    <m/>
    <m/>
    <m/>
    <s v="Agree"/>
    <m/>
    <m/>
    <s v="Agree"/>
    <m/>
    <m/>
    <s v="Agree"/>
    <m/>
    <m/>
    <s v="Strongly agree"/>
    <m/>
    <m/>
    <s v="Strongly agree"/>
    <m/>
    <m/>
    <s v="Strongly agree"/>
    <m/>
    <m/>
    <s v="Strongly agree"/>
    <m/>
    <m/>
    <s v="45-54 years old"/>
    <m/>
    <m/>
    <s v="Master’s degree"/>
    <m/>
    <m/>
    <s v="IT (Information Technology)"/>
    <m/>
    <m/>
    <m/>
    <m/>
    <m/>
    <s v="IT professional"/>
    <m/>
    <m/>
    <m/>
    <m/>
    <m/>
  </r>
  <r>
    <n v="59"/>
    <d v="2020-04-09T13:15:55"/>
    <d v="2020-04-09T13:20:01"/>
    <s v="anonymous"/>
    <m/>
    <m/>
    <m/>
    <m/>
    <s v="Yes"/>
    <m/>
    <m/>
    <s v="No"/>
    <m/>
    <m/>
    <m/>
    <m/>
    <m/>
    <s v="Laptop;"/>
    <m/>
    <m/>
    <s v="No"/>
    <m/>
    <m/>
    <s v="Corporate assets"/>
    <m/>
    <m/>
    <s v="Yes, fully"/>
    <m/>
    <m/>
    <x v="3"/>
    <m/>
    <m/>
    <s v="Using VPN "/>
    <m/>
    <m/>
    <m/>
    <m/>
    <m/>
    <s v="Yes"/>
    <m/>
    <m/>
    <s v="Instructions available to the corporate portal or website;"/>
    <m/>
    <m/>
    <s v="Yes"/>
    <m/>
    <m/>
    <s v="Teleconferencing;"/>
    <m/>
    <m/>
    <s v="None;"/>
    <m/>
    <m/>
    <m/>
    <m/>
    <m/>
    <m/>
    <m/>
    <s v="Agree"/>
    <m/>
    <m/>
    <s v="Agree"/>
    <m/>
    <m/>
    <s v="Agree"/>
    <m/>
    <m/>
    <s v="Strongly agree"/>
    <m/>
    <m/>
    <s v="Strongly agree"/>
    <m/>
    <m/>
    <s v="Strongly agree"/>
    <m/>
    <m/>
    <s v="Strongly agree"/>
    <m/>
    <m/>
    <s v="45-54 years old"/>
    <m/>
    <m/>
    <s v="Master’s degree"/>
    <m/>
    <m/>
    <s v="IT (Information Technology)"/>
    <m/>
    <m/>
    <m/>
    <m/>
    <m/>
    <s v="IT professional"/>
    <m/>
    <m/>
    <m/>
    <m/>
    <m/>
  </r>
  <r>
    <n v="60"/>
    <d v="2020-04-09T17:02:30"/>
    <d v="2020-04-09T17:03:41"/>
    <s v="anonymous"/>
    <m/>
    <m/>
    <m/>
    <m/>
    <s v="Yes"/>
    <m/>
    <m/>
    <s v="No"/>
    <m/>
    <m/>
    <m/>
    <m/>
    <m/>
    <s v="Laptop;"/>
    <m/>
    <m/>
    <s v="No"/>
    <m/>
    <m/>
    <s v="Personal assets"/>
    <m/>
    <m/>
    <m/>
    <m/>
    <m/>
    <x v="0"/>
    <m/>
    <m/>
    <s v="Using 3rd party cloud solutions (e.g. G Cloud, Microsoft 365)"/>
    <m/>
    <m/>
    <m/>
    <m/>
    <m/>
    <s v="No"/>
    <m/>
    <m/>
    <m/>
    <m/>
    <m/>
    <s v="No"/>
    <m/>
    <m/>
    <m/>
    <m/>
    <m/>
    <s v="Phishing;Data loss;"/>
    <m/>
    <m/>
    <m/>
    <m/>
    <m/>
    <m/>
    <m/>
    <s v="Agree"/>
    <m/>
    <m/>
    <s v="Agree"/>
    <m/>
    <m/>
    <s v="Undecided"/>
    <m/>
    <m/>
    <s v="Disagree"/>
    <m/>
    <m/>
    <s v="Strongly disagree"/>
    <m/>
    <m/>
    <s v="Undecided"/>
    <m/>
    <m/>
    <s v="Strongly disagree"/>
    <m/>
    <m/>
    <s v="55-64 years old"/>
    <m/>
    <m/>
    <s v="Bachelor’s degree"/>
    <m/>
    <m/>
    <s v="Banking &amp; Financial"/>
    <m/>
    <m/>
    <m/>
    <m/>
    <m/>
    <s v="Other"/>
    <m/>
    <m/>
    <m/>
    <m/>
    <m/>
  </r>
  <r>
    <n v="60"/>
    <d v="2020-04-09T17:02:30"/>
    <d v="2020-04-09T17:03:41"/>
    <s v="anonymous"/>
    <m/>
    <m/>
    <m/>
    <m/>
    <s v="Yes"/>
    <m/>
    <m/>
    <s v="No"/>
    <m/>
    <m/>
    <m/>
    <m/>
    <m/>
    <s v="Laptop;"/>
    <m/>
    <m/>
    <s v="No"/>
    <m/>
    <m/>
    <s v="Personal assets"/>
    <m/>
    <m/>
    <m/>
    <m/>
    <m/>
    <x v="4"/>
    <m/>
    <m/>
    <s v="Using 3rd party cloud solutions (e.g. G Cloud, Microsoft 365)"/>
    <m/>
    <m/>
    <m/>
    <m/>
    <m/>
    <s v="No"/>
    <m/>
    <m/>
    <m/>
    <m/>
    <m/>
    <s v="No"/>
    <m/>
    <m/>
    <m/>
    <m/>
    <m/>
    <s v="Phishing;Data loss;"/>
    <m/>
    <m/>
    <m/>
    <m/>
    <m/>
    <m/>
    <m/>
    <s v="Agree"/>
    <m/>
    <m/>
    <s v="Agree"/>
    <m/>
    <m/>
    <s v="Undecided"/>
    <m/>
    <m/>
    <s v="Disagree"/>
    <m/>
    <m/>
    <s v="Strongly disagree"/>
    <m/>
    <m/>
    <s v="Undecided"/>
    <m/>
    <m/>
    <s v="Strongly disagree"/>
    <m/>
    <m/>
    <s v="55-64 years old"/>
    <m/>
    <m/>
    <s v="Bachelor’s degree"/>
    <m/>
    <m/>
    <s v="Banking &amp; Financial"/>
    <m/>
    <m/>
    <m/>
    <m/>
    <m/>
    <s v="Other"/>
    <m/>
    <m/>
    <m/>
    <m/>
    <m/>
  </r>
  <r>
    <n v="60"/>
    <d v="2020-04-09T17:02:30"/>
    <d v="2020-04-09T17:03:41"/>
    <s v="anonymous"/>
    <m/>
    <m/>
    <m/>
    <m/>
    <s v="Yes"/>
    <m/>
    <m/>
    <s v="No"/>
    <m/>
    <m/>
    <m/>
    <m/>
    <m/>
    <s v="Laptop;"/>
    <m/>
    <m/>
    <s v="No"/>
    <m/>
    <m/>
    <s v="Personal assets"/>
    <m/>
    <m/>
    <m/>
    <m/>
    <m/>
    <x v="1"/>
    <m/>
    <m/>
    <s v="Using 3rd party cloud solutions (e.g. G Cloud, Microsoft 365)"/>
    <m/>
    <m/>
    <m/>
    <m/>
    <m/>
    <s v="No"/>
    <m/>
    <m/>
    <m/>
    <m/>
    <m/>
    <s v="No"/>
    <m/>
    <m/>
    <m/>
    <m/>
    <m/>
    <s v="Phishing;Data loss;"/>
    <m/>
    <m/>
    <m/>
    <m/>
    <m/>
    <m/>
    <m/>
    <s v="Agree"/>
    <m/>
    <m/>
    <s v="Agree"/>
    <m/>
    <m/>
    <s v="Undecided"/>
    <m/>
    <m/>
    <s v="Disagree"/>
    <m/>
    <m/>
    <s v="Strongly disagree"/>
    <m/>
    <m/>
    <s v="Undecided"/>
    <m/>
    <m/>
    <s v="Strongly disagree"/>
    <m/>
    <m/>
    <s v="55-64 years old"/>
    <m/>
    <m/>
    <s v="Bachelor’s degree"/>
    <m/>
    <m/>
    <s v="Banking &amp; Financial"/>
    <m/>
    <m/>
    <m/>
    <m/>
    <m/>
    <s v="Other"/>
    <m/>
    <m/>
    <m/>
    <m/>
    <m/>
  </r>
  <r>
    <n v="60"/>
    <d v="2020-04-09T17:02:30"/>
    <d v="2020-04-09T17:03:41"/>
    <s v="anonymous"/>
    <m/>
    <m/>
    <m/>
    <m/>
    <s v="Yes"/>
    <m/>
    <m/>
    <s v="No"/>
    <m/>
    <m/>
    <m/>
    <m/>
    <m/>
    <s v="Laptop;"/>
    <m/>
    <m/>
    <s v="No"/>
    <m/>
    <m/>
    <s v="Personal assets"/>
    <m/>
    <m/>
    <m/>
    <m/>
    <m/>
    <x v="2"/>
    <m/>
    <m/>
    <s v="Using 3rd party cloud solutions (e.g. G Cloud, Microsoft 365)"/>
    <m/>
    <m/>
    <m/>
    <m/>
    <m/>
    <s v="No"/>
    <m/>
    <m/>
    <m/>
    <m/>
    <m/>
    <s v="No"/>
    <m/>
    <m/>
    <m/>
    <m/>
    <m/>
    <s v="Phishing;Data loss;"/>
    <m/>
    <m/>
    <m/>
    <m/>
    <m/>
    <m/>
    <m/>
    <s v="Agree"/>
    <m/>
    <m/>
    <s v="Agree"/>
    <m/>
    <m/>
    <s v="Undecided"/>
    <m/>
    <m/>
    <s v="Disagree"/>
    <m/>
    <m/>
    <s v="Strongly disagree"/>
    <m/>
    <m/>
    <s v="Undecided"/>
    <m/>
    <m/>
    <s v="Strongly disagree"/>
    <m/>
    <m/>
    <s v="55-64 years old"/>
    <m/>
    <m/>
    <s v="Bachelor’s degree"/>
    <m/>
    <m/>
    <s v="Banking &amp; Financial"/>
    <m/>
    <m/>
    <m/>
    <m/>
    <m/>
    <s v="Other"/>
    <m/>
    <m/>
    <m/>
    <m/>
    <m/>
  </r>
  <r>
    <n v="60"/>
    <d v="2020-04-09T17:02:30"/>
    <d v="2020-04-09T17:03:41"/>
    <s v="anonymous"/>
    <m/>
    <m/>
    <m/>
    <m/>
    <s v="Yes"/>
    <m/>
    <m/>
    <s v="No"/>
    <m/>
    <m/>
    <m/>
    <m/>
    <m/>
    <s v="Laptop;"/>
    <m/>
    <m/>
    <s v="No"/>
    <m/>
    <m/>
    <s v="Personal assets"/>
    <m/>
    <m/>
    <m/>
    <m/>
    <m/>
    <x v="3"/>
    <m/>
    <m/>
    <s v="Using 3rd party cloud solutions (e.g. G Cloud, Microsoft 365)"/>
    <m/>
    <m/>
    <m/>
    <m/>
    <m/>
    <s v="No"/>
    <m/>
    <m/>
    <m/>
    <m/>
    <m/>
    <s v="No"/>
    <m/>
    <m/>
    <m/>
    <m/>
    <m/>
    <s v="Phishing;Data loss;"/>
    <m/>
    <m/>
    <m/>
    <m/>
    <m/>
    <m/>
    <m/>
    <s v="Agree"/>
    <m/>
    <m/>
    <s v="Agree"/>
    <m/>
    <m/>
    <s v="Undecided"/>
    <m/>
    <m/>
    <s v="Disagree"/>
    <m/>
    <m/>
    <s v="Strongly disagree"/>
    <m/>
    <m/>
    <s v="Undecided"/>
    <m/>
    <m/>
    <s v="Strongly disagree"/>
    <m/>
    <m/>
    <s v="55-64 years old"/>
    <m/>
    <m/>
    <s v="Bachelor’s degree"/>
    <m/>
    <m/>
    <s v="Banking &amp; Financial"/>
    <m/>
    <m/>
    <m/>
    <m/>
    <m/>
    <s v="Other"/>
    <m/>
    <m/>
    <m/>
    <m/>
    <m/>
  </r>
  <r>
    <n v="61"/>
    <d v="2020-04-09T17:34:14"/>
    <d v="2020-04-09T17:39:29"/>
    <s v="anonymous"/>
    <m/>
    <m/>
    <m/>
    <m/>
    <s v="Yes"/>
    <m/>
    <m/>
    <s v="Yes"/>
    <m/>
    <m/>
    <m/>
    <m/>
    <m/>
    <s v="Desktop;"/>
    <m/>
    <m/>
    <s v="No"/>
    <m/>
    <m/>
    <s v="Corporate assets"/>
    <m/>
    <m/>
    <s v="Yes, fully"/>
    <m/>
    <m/>
    <x v="0"/>
    <m/>
    <m/>
    <s v="Using VPN "/>
    <m/>
    <m/>
    <m/>
    <m/>
    <m/>
    <s v="Yes"/>
    <m/>
    <m/>
    <s v="Instructions provided via email;"/>
    <m/>
    <m/>
    <s v="No"/>
    <m/>
    <m/>
    <m/>
    <m/>
    <m/>
    <s v="Phishing;Hacking;"/>
    <m/>
    <m/>
    <m/>
    <m/>
    <m/>
    <m/>
    <m/>
    <s v="Agree"/>
    <m/>
    <m/>
    <s v="Agree"/>
    <m/>
    <m/>
    <s v="Strongly agree"/>
    <m/>
    <m/>
    <s v="Strongly agree"/>
    <m/>
    <m/>
    <s v="Strongly agree"/>
    <m/>
    <m/>
    <s v="Strongly agree"/>
    <m/>
    <m/>
    <s v="Strongly agree"/>
    <m/>
    <m/>
    <s v="45-54 years old"/>
    <m/>
    <m/>
    <s v="Master’s degree"/>
    <m/>
    <m/>
    <s v="IT (Information Technology)"/>
    <m/>
    <m/>
    <m/>
    <m/>
    <m/>
    <s v="IT professional"/>
    <m/>
    <m/>
    <m/>
    <m/>
    <m/>
  </r>
  <r>
    <n v="61"/>
    <d v="2020-04-09T17:34:14"/>
    <d v="2020-04-09T17:39:29"/>
    <s v="anonymous"/>
    <m/>
    <m/>
    <m/>
    <m/>
    <s v="Yes"/>
    <m/>
    <m/>
    <s v="Yes"/>
    <m/>
    <m/>
    <m/>
    <m/>
    <m/>
    <s v="Desktop;"/>
    <m/>
    <m/>
    <s v="No"/>
    <m/>
    <m/>
    <s v="Corporate assets"/>
    <m/>
    <m/>
    <s v="Yes, fully"/>
    <m/>
    <m/>
    <x v="4"/>
    <m/>
    <m/>
    <s v="Using VPN "/>
    <m/>
    <m/>
    <m/>
    <m/>
    <m/>
    <s v="Yes"/>
    <m/>
    <m/>
    <s v="Instructions provided via email;"/>
    <m/>
    <m/>
    <s v="No"/>
    <m/>
    <m/>
    <m/>
    <m/>
    <m/>
    <s v="Phishing;Hacking;"/>
    <m/>
    <m/>
    <m/>
    <m/>
    <m/>
    <m/>
    <m/>
    <s v="Agree"/>
    <m/>
    <m/>
    <s v="Agree"/>
    <m/>
    <m/>
    <s v="Strongly agree"/>
    <m/>
    <m/>
    <s v="Strongly agree"/>
    <m/>
    <m/>
    <s v="Strongly agree"/>
    <m/>
    <m/>
    <s v="Strongly agree"/>
    <m/>
    <m/>
    <s v="Strongly agree"/>
    <m/>
    <m/>
    <s v="45-54 years old"/>
    <m/>
    <m/>
    <s v="Master’s degree"/>
    <m/>
    <m/>
    <s v="IT (Information Technology)"/>
    <m/>
    <m/>
    <m/>
    <m/>
    <m/>
    <s v="IT professional"/>
    <m/>
    <m/>
    <m/>
    <m/>
    <m/>
  </r>
  <r>
    <n v="61"/>
    <d v="2020-04-09T17:34:14"/>
    <d v="2020-04-09T17:39:29"/>
    <s v="anonymous"/>
    <m/>
    <m/>
    <m/>
    <m/>
    <s v="Yes"/>
    <m/>
    <m/>
    <s v="Yes"/>
    <m/>
    <m/>
    <m/>
    <m/>
    <m/>
    <s v="Desktop;"/>
    <m/>
    <m/>
    <s v="No"/>
    <m/>
    <m/>
    <s v="Corporate assets"/>
    <m/>
    <m/>
    <s v="Yes, fully"/>
    <m/>
    <m/>
    <x v="1"/>
    <m/>
    <m/>
    <s v="Using VPN "/>
    <m/>
    <m/>
    <m/>
    <m/>
    <m/>
    <s v="Yes"/>
    <m/>
    <m/>
    <s v="Instructions provided via email;"/>
    <m/>
    <m/>
    <s v="No"/>
    <m/>
    <m/>
    <m/>
    <m/>
    <m/>
    <s v="Phishing;Hacking;"/>
    <m/>
    <m/>
    <m/>
    <m/>
    <m/>
    <m/>
    <m/>
    <s v="Agree"/>
    <m/>
    <m/>
    <s v="Agree"/>
    <m/>
    <m/>
    <s v="Strongly agree"/>
    <m/>
    <m/>
    <s v="Strongly agree"/>
    <m/>
    <m/>
    <s v="Strongly agree"/>
    <m/>
    <m/>
    <s v="Strongly agree"/>
    <m/>
    <m/>
    <s v="Strongly agree"/>
    <m/>
    <m/>
    <s v="45-54 years old"/>
    <m/>
    <m/>
    <s v="Master’s degree"/>
    <m/>
    <m/>
    <s v="IT (Information Technology)"/>
    <m/>
    <m/>
    <m/>
    <m/>
    <m/>
    <s v="IT professional"/>
    <m/>
    <m/>
    <m/>
    <m/>
    <m/>
  </r>
  <r>
    <n v="61"/>
    <d v="2020-04-09T17:34:14"/>
    <d v="2020-04-09T17:39:29"/>
    <s v="anonymous"/>
    <m/>
    <m/>
    <m/>
    <m/>
    <s v="Yes"/>
    <m/>
    <m/>
    <s v="Yes"/>
    <m/>
    <m/>
    <m/>
    <m/>
    <m/>
    <s v="Desktop;"/>
    <m/>
    <m/>
    <s v="No"/>
    <m/>
    <m/>
    <s v="Corporate assets"/>
    <m/>
    <m/>
    <s v="Yes, fully"/>
    <m/>
    <m/>
    <x v="3"/>
    <m/>
    <m/>
    <s v="Using VPN "/>
    <m/>
    <m/>
    <m/>
    <m/>
    <m/>
    <s v="Yes"/>
    <m/>
    <m/>
    <s v="Instructions provided via email;"/>
    <m/>
    <m/>
    <s v="No"/>
    <m/>
    <m/>
    <m/>
    <m/>
    <m/>
    <s v="Phishing;Hacking;"/>
    <m/>
    <m/>
    <m/>
    <m/>
    <m/>
    <m/>
    <m/>
    <s v="Agree"/>
    <m/>
    <m/>
    <s v="Agree"/>
    <m/>
    <m/>
    <s v="Strongly agree"/>
    <m/>
    <m/>
    <s v="Strongly agree"/>
    <m/>
    <m/>
    <s v="Strongly agree"/>
    <m/>
    <m/>
    <s v="Strongly agree"/>
    <m/>
    <m/>
    <s v="Strongly agree"/>
    <m/>
    <m/>
    <s v="45-54 years old"/>
    <m/>
    <m/>
    <s v="Master’s degree"/>
    <m/>
    <m/>
    <s v="IT (Information Technology)"/>
    <m/>
    <m/>
    <m/>
    <m/>
    <m/>
    <s v="IT professional"/>
    <m/>
    <m/>
    <m/>
    <m/>
    <m/>
  </r>
  <r>
    <n v="62"/>
    <d v="2020-04-09T17:40:52"/>
    <d v="2020-04-09T17:43:28"/>
    <s v="anonymous"/>
    <m/>
    <m/>
    <m/>
    <m/>
    <s v="Yes"/>
    <m/>
    <m/>
    <s v="Yes"/>
    <m/>
    <m/>
    <m/>
    <m/>
    <m/>
    <s v="Laptop;"/>
    <m/>
    <m/>
    <s v="Yes"/>
    <m/>
    <m/>
    <s v="Personal assets"/>
    <m/>
    <m/>
    <m/>
    <m/>
    <m/>
    <x v="7"/>
    <m/>
    <m/>
    <s v="Other"/>
    <m/>
    <m/>
    <s v="I don't want to describe"/>
    <m/>
    <m/>
    <s v="No"/>
    <m/>
    <m/>
    <m/>
    <m/>
    <m/>
    <s v="Yes"/>
    <m/>
    <m/>
    <s v="Other;"/>
    <m/>
    <m/>
    <s v="None;"/>
    <m/>
    <m/>
    <s v="No"/>
    <m/>
    <m/>
    <m/>
    <m/>
    <s v="Agree"/>
    <m/>
    <m/>
    <s v="Agree"/>
    <m/>
    <m/>
    <s v="Agree"/>
    <m/>
    <m/>
    <s v="Agree"/>
    <m/>
    <m/>
    <s v="Agree"/>
    <m/>
    <m/>
    <s v="Undecided"/>
    <m/>
    <m/>
    <s v="Strongly agree"/>
    <m/>
    <m/>
    <s v="75 years or older"/>
    <m/>
    <m/>
    <s v="Trade/technical/vocational training"/>
    <m/>
    <m/>
    <s v="Other"/>
    <m/>
    <m/>
    <s v="don't know"/>
    <m/>
    <m/>
    <s v="Other"/>
    <m/>
    <m/>
    <m/>
    <m/>
    <m/>
  </r>
  <r>
    <n v="62"/>
    <d v="2020-04-09T17:40:52"/>
    <d v="2020-04-09T17:43:28"/>
    <s v="anonymous"/>
    <m/>
    <m/>
    <m/>
    <m/>
    <s v="Yes"/>
    <m/>
    <m/>
    <s v="Yes"/>
    <m/>
    <m/>
    <m/>
    <m/>
    <m/>
    <s v="Laptop;"/>
    <m/>
    <m/>
    <s v="Yes"/>
    <m/>
    <m/>
    <s v="Personal assets"/>
    <m/>
    <m/>
    <m/>
    <m/>
    <m/>
    <x v="3"/>
    <m/>
    <m/>
    <s v="Other"/>
    <m/>
    <m/>
    <s v="I don't want to describe"/>
    <m/>
    <m/>
    <s v="No"/>
    <m/>
    <m/>
    <m/>
    <m/>
    <m/>
    <s v="Yes"/>
    <m/>
    <m/>
    <s v="Other;"/>
    <m/>
    <m/>
    <s v="None;"/>
    <m/>
    <m/>
    <s v="No"/>
    <m/>
    <m/>
    <m/>
    <m/>
    <s v="Agree"/>
    <m/>
    <m/>
    <s v="Agree"/>
    <m/>
    <m/>
    <s v="Agree"/>
    <m/>
    <m/>
    <s v="Agree"/>
    <m/>
    <m/>
    <s v="Agree"/>
    <m/>
    <m/>
    <s v="Undecided"/>
    <m/>
    <m/>
    <s v="Strongly agree"/>
    <m/>
    <m/>
    <s v="75 years or older"/>
    <m/>
    <m/>
    <s v="Trade/technical/vocational training"/>
    <m/>
    <m/>
    <s v="Other"/>
    <m/>
    <m/>
    <s v="don't know"/>
    <m/>
    <m/>
    <s v="Other"/>
    <m/>
    <m/>
    <m/>
    <m/>
    <m/>
  </r>
  <r>
    <n v="63"/>
    <d v="2020-04-09T17:43:10"/>
    <d v="2020-04-09T17:46:02"/>
    <s v="anonymous"/>
    <m/>
    <m/>
    <m/>
    <m/>
    <s v="Yes"/>
    <m/>
    <m/>
    <s v="Yes"/>
    <m/>
    <m/>
    <s v="Use of VPN, security policy"/>
    <m/>
    <m/>
    <s v="Desktop;Laptop;Tablet;Smartphone;"/>
    <m/>
    <m/>
    <s v="No"/>
    <m/>
    <m/>
    <s v="Personal assets"/>
    <m/>
    <m/>
    <m/>
    <m/>
    <m/>
    <x v="0"/>
    <m/>
    <m/>
    <s v="Using VPN "/>
    <m/>
    <m/>
    <m/>
    <m/>
    <m/>
    <s v="No"/>
    <m/>
    <m/>
    <m/>
    <m/>
    <m/>
    <s v="Yes"/>
    <m/>
    <m/>
    <s v="Document management;Real-time document co-authoring;Project/Workflow/Task management;Scheduling;Real-time chatting;Teleconferencing;"/>
    <m/>
    <m/>
    <s v="Ransomware;Hacking;"/>
    <m/>
    <m/>
    <m/>
    <m/>
    <m/>
    <m/>
    <m/>
    <s v="Disagree"/>
    <m/>
    <m/>
    <s v="Undecided"/>
    <m/>
    <m/>
    <s v="Disagree"/>
    <m/>
    <m/>
    <s v="Agree"/>
    <m/>
    <m/>
    <s v="Agree"/>
    <m/>
    <m/>
    <s v="Agree"/>
    <m/>
    <m/>
    <s v="Strongly agree"/>
    <m/>
    <m/>
    <s v="35-44 years old"/>
    <m/>
    <m/>
    <s v="Doctorate degree"/>
    <m/>
    <m/>
    <s v="Education &amp; Research"/>
    <m/>
    <m/>
    <m/>
    <m/>
    <m/>
    <s v="Manager"/>
    <m/>
    <m/>
    <m/>
    <m/>
    <m/>
  </r>
  <r>
    <n v="63"/>
    <d v="2020-04-09T17:43:10"/>
    <d v="2020-04-09T17:46:02"/>
    <s v="anonymous"/>
    <m/>
    <m/>
    <m/>
    <m/>
    <s v="Yes"/>
    <m/>
    <m/>
    <s v="Yes"/>
    <m/>
    <m/>
    <s v="Use of VPN, security policy"/>
    <m/>
    <m/>
    <s v="Desktop;Laptop;Tablet;Smartphone;"/>
    <m/>
    <m/>
    <s v="No"/>
    <m/>
    <m/>
    <s v="Personal assets"/>
    <m/>
    <m/>
    <m/>
    <m/>
    <m/>
    <x v="5"/>
    <m/>
    <m/>
    <s v="Using VPN "/>
    <m/>
    <m/>
    <m/>
    <m/>
    <m/>
    <s v="No"/>
    <m/>
    <m/>
    <m/>
    <m/>
    <m/>
    <s v="Yes"/>
    <m/>
    <m/>
    <s v="Document management;Real-time document co-authoring;Project/Workflow/Task management;Scheduling;Real-time chatting;Teleconferencing;"/>
    <m/>
    <m/>
    <s v="Ransomware;Hacking;"/>
    <m/>
    <m/>
    <m/>
    <m/>
    <m/>
    <m/>
    <m/>
    <s v="Disagree"/>
    <m/>
    <m/>
    <s v="Undecided"/>
    <m/>
    <m/>
    <s v="Disagree"/>
    <m/>
    <m/>
    <s v="Agree"/>
    <m/>
    <m/>
    <s v="Agree"/>
    <m/>
    <m/>
    <s v="Agree"/>
    <m/>
    <m/>
    <s v="Strongly agree"/>
    <m/>
    <m/>
    <s v="35-44 years old"/>
    <m/>
    <m/>
    <s v="Doctorate degree"/>
    <m/>
    <m/>
    <s v="Education &amp; Research"/>
    <m/>
    <m/>
    <m/>
    <m/>
    <m/>
    <s v="Manager"/>
    <m/>
    <m/>
    <m/>
    <m/>
    <m/>
  </r>
  <r>
    <n v="63"/>
    <d v="2020-04-09T17:43:10"/>
    <d v="2020-04-09T17:46:02"/>
    <s v="anonymous"/>
    <m/>
    <m/>
    <m/>
    <m/>
    <s v="Yes"/>
    <m/>
    <m/>
    <s v="Yes"/>
    <m/>
    <m/>
    <s v="Use of VPN, security policy"/>
    <m/>
    <m/>
    <s v="Desktop;Laptop;Tablet;Smartphone;"/>
    <m/>
    <m/>
    <s v="No"/>
    <m/>
    <m/>
    <s v="Personal assets"/>
    <m/>
    <m/>
    <m/>
    <m/>
    <m/>
    <x v="4"/>
    <m/>
    <m/>
    <s v="Using VPN "/>
    <m/>
    <m/>
    <m/>
    <m/>
    <m/>
    <s v="No"/>
    <m/>
    <m/>
    <m/>
    <m/>
    <m/>
    <s v="Yes"/>
    <m/>
    <m/>
    <s v="Document management;Real-time document co-authoring;Project/Workflow/Task management;Scheduling;Real-time chatting;Teleconferencing;"/>
    <m/>
    <m/>
    <s v="Ransomware;Hacking;"/>
    <m/>
    <m/>
    <m/>
    <m/>
    <m/>
    <m/>
    <m/>
    <s v="Disagree"/>
    <m/>
    <m/>
    <s v="Undecided"/>
    <m/>
    <m/>
    <s v="Disagree"/>
    <m/>
    <m/>
    <s v="Agree"/>
    <m/>
    <m/>
    <s v="Agree"/>
    <m/>
    <m/>
    <s v="Agree"/>
    <m/>
    <m/>
    <s v="Strongly agree"/>
    <m/>
    <m/>
    <s v="35-44 years old"/>
    <m/>
    <m/>
    <s v="Doctorate degree"/>
    <m/>
    <m/>
    <s v="Education &amp; Research"/>
    <m/>
    <m/>
    <m/>
    <m/>
    <m/>
    <s v="Manager"/>
    <m/>
    <m/>
    <m/>
    <m/>
    <m/>
  </r>
  <r>
    <n v="63"/>
    <d v="2020-04-09T17:43:10"/>
    <d v="2020-04-09T17:46:02"/>
    <s v="anonymous"/>
    <m/>
    <m/>
    <m/>
    <m/>
    <s v="Yes"/>
    <m/>
    <m/>
    <s v="Yes"/>
    <m/>
    <m/>
    <s v="Use of VPN, security policy"/>
    <m/>
    <m/>
    <s v="Desktop;Laptop;Tablet;Smartphone;"/>
    <m/>
    <m/>
    <s v="No"/>
    <m/>
    <m/>
    <s v="Personal assets"/>
    <m/>
    <m/>
    <m/>
    <m/>
    <m/>
    <x v="1"/>
    <m/>
    <m/>
    <s v="Using VPN "/>
    <m/>
    <m/>
    <m/>
    <m/>
    <m/>
    <s v="No"/>
    <m/>
    <m/>
    <m/>
    <m/>
    <m/>
    <s v="Yes"/>
    <m/>
    <m/>
    <s v="Document management;Real-time document co-authoring;Project/Workflow/Task management;Scheduling;Real-time chatting;Teleconferencing;"/>
    <m/>
    <m/>
    <s v="Ransomware;Hacking;"/>
    <m/>
    <m/>
    <m/>
    <m/>
    <m/>
    <m/>
    <m/>
    <s v="Disagree"/>
    <m/>
    <m/>
    <s v="Undecided"/>
    <m/>
    <m/>
    <s v="Disagree"/>
    <m/>
    <m/>
    <s v="Agree"/>
    <m/>
    <m/>
    <s v="Agree"/>
    <m/>
    <m/>
    <s v="Agree"/>
    <m/>
    <m/>
    <s v="Strongly agree"/>
    <m/>
    <m/>
    <s v="35-44 years old"/>
    <m/>
    <m/>
    <s v="Doctorate degree"/>
    <m/>
    <m/>
    <s v="Education &amp; Research"/>
    <m/>
    <m/>
    <m/>
    <m/>
    <m/>
    <s v="Manager"/>
    <m/>
    <m/>
    <m/>
    <m/>
    <m/>
  </r>
  <r>
    <n v="63"/>
    <d v="2020-04-09T17:43:10"/>
    <d v="2020-04-09T17:46:02"/>
    <s v="anonymous"/>
    <m/>
    <m/>
    <m/>
    <m/>
    <s v="Yes"/>
    <m/>
    <m/>
    <s v="Yes"/>
    <m/>
    <m/>
    <s v="Use of VPN, security policy"/>
    <m/>
    <m/>
    <s v="Desktop;Laptop;Tablet;Smartphone;"/>
    <m/>
    <m/>
    <s v="No"/>
    <m/>
    <m/>
    <s v="Personal assets"/>
    <m/>
    <m/>
    <m/>
    <m/>
    <m/>
    <x v="2"/>
    <m/>
    <m/>
    <s v="Using VPN "/>
    <m/>
    <m/>
    <m/>
    <m/>
    <m/>
    <s v="No"/>
    <m/>
    <m/>
    <m/>
    <m/>
    <m/>
    <s v="Yes"/>
    <m/>
    <m/>
    <s v="Document management;Real-time document co-authoring;Project/Workflow/Task management;Scheduling;Real-time chatting;Teleconferencing;"/>
    <m/>
    <m/>
    <s v="Ransomware;Hacking;"/>
    <m/>
    <m/>
    <m/>
    <m/>
    <m/>
    <m/>
    <m/>
    <s v="Disagree"/>
    <m/>
    <m/>
    <s v="Undecided"/>
    <m/>
    <m/>
    <s v="Disagree"/>
    <m/>
    <m/>
    <s v="Agree"/>
    <m/>
    <m/>
    <s v="Agree"/>
    <m/>
    <m/>
    <s v="Agree"/>
    <m/>
    <m/>
    <s v="Strongly agree"/>
    <m/>
    <m/>
    <s v="35-44 years old"/>
    <m/>
    <m/>
    <s v="Doctorate degree"/>
    <m/>
    <m/>
    <s v="Education &amp; Research"/>
    <m/>
    <m/>
    <m/>
    <m/>
    <m/>
    <s v="Manager"/>
    <m/>
    <m/>
    <m/>
    <m/>
    <m/>
  </r>
  <r>
    <n v="63"/>
    <d v="2020-04-09T17:43:10"/>
    <d v="2020-04-09T17:46:02"/>
    <s v="anonymous"/>
    <m/>
    <m/>
    <m/>
    <m/>
    <s v="Yes"/>
    <m/>
    <m/>
    <s v="Yes"/>
    <m/>
    <m/>
    <s v="Use of VPN, security policy"/>
    <m/>
    <m/>
    <s v="Desktop;Laptop;Tablet;Smartphone;"/>
    <m/>
    <m/>
    <s v="No"/>
    <m/>
    <m/>
    <s v="Personal assets"/>
    <m/>
    <m/>
    <m/>
    <m/>
    <m/>
    <x v="3"/>
    <m/>
    <m/>
    <s v="Using VPN "/>
    <m/>
    <m/>
    <m/>
    <m/>
    <m/>
    <s v="No"/>
    <m/>
    <m/>
    <m/>
    <m/>
    <m/>
    <s v="Yes"/>
    <m/>
    <m/>
    <s v="Document management;Real-time document co-authoring;Project/Workflow/Task management;Scheduling;Real-time chatting;Teleconferencing;"/>
    <m/>
    <m/>
    <s v="Ransomware;Hacking;"/>
    <m/>
    <m/>
    <m/>
    <m/>
    <m/>
    <m/>
    <m/>
    <s v="Disagree"/>
    <m/>
    <m/>
    <s v="Undecided"/>
    <m/>
    <m/>
    <s v="Disagree"/>
    <m/>
    <m/>
    <s v="Agree"/>
    <m/>
    <m/>
    <s v="Agree"/>
    <m/>
    <m/>
    <s v="Agree"/>
    <m/>
    <m/>
    <s v="Strongly agree"/>
    <m/>
    <m/>
    <s v="35-44 years old"/>
    <m/>
    <m/>
    <s v="Doctorate degree"/>
    <m/>
    <m/>
    <s v="Education &amp; Research"/>
    <m/>
    <m/>
    <m/>
    <m/>
    <m/>
    <s v="Manager"/>
    <m/>
    <m/>
    <m/>
    <m/>
    <m/>
  </r>
  <r>
    <n v="64"/>
    <d v="2020-04-09T17:50:42"/>
    <d v="2020-04-09T17:53:38"/>
    <s v="anonymous"/>
    <m/>
    <m/>
    <m/>
    <m/>
    <s v="Yes"/>
    <m/>
    <m/>
    <s v="No"/>
    <m/>
    <m/>
    <m/>
    <m/>
    <m/>
    <s v="Desktop;"/>
    <m/>
    <m/>
    <s v="No"/>
    <m/>
    <m/>
    <s v="Personal assets"/>
    <m/>
    <m/>
    <m/>
    <m/>
    <m/>
    <x v="0"/>
    <m/>
    <m/>
    <s v="Using VPN "/>
    <m/>
    <m/>
    <m/>
    <m/>
    <m/>
    <s v="No"/>
    <m/>
    <m/>
    <m/>
    <m/>
    <m/>
    <s v="No"/>
    <m/>
    <m/>
    <m/>
    <m/>
    <m/>
    <s v="Ransomware;"/>
    <m/>
    <m/>
    <m/>
    <m/>
    <m/>
    <m/>
    <m/>
    <s v="Agree"/>
    <m/>
    <m/>
    <s v="Agree"/>
    <m/>
    <m/>
    <s v="Disagree"/>
    <m/>
    <m/>
    <s v="Strongly agree"/>
    <m/>
    <m/>
    <s v="Undecided"/>
    <m/>
    <m/>
    <s v="Strongly agree"/>
    <m/>
    <m/>
    <s v="Strongly agree"/>
    <m/>
    <m/>
    <s v="25-34 years old"/>
    <m/>
    <m/>
    <s v="Master’s degree"/>
    <m/>
    <m/>
    <s v="Education &amp; Research"/>
    <m/>
    <m/>
    <m/>
    <m/>
    <m/>
    <s v="Researcher"/>
    <m/>
    <m/>
    <m/>
    <m/>
    <m/>
  </r>
  <r>
    <n v="64"/>
    <d v="2020-04-09T17:50:42"/>
    <d v="2020-04-09T17:53:38"/>
    <s v="anonymous"/>
    <m/>
    <m/>
    <m/>
    <m/>
    <s v="Yes"/>
    <m/>
    <m/>
    <s v="No"/>
    <m/>
    <m/>
    <m/>
    <m/>
    <m/>
    <s v="Desktop;"/>
    <m/>
    <m/>
    <s v="No"/>
    <m/>
    <m/>
    <s v="Personal assets"/>
    <m/>
    <m/>
    <m/>
    <m/>
    <m/>
    <x v="3"/>
    <m/>
    <m/>
    <s v="Using VPN "/>
    <m/>
    <m/>
    <m/>
    <m/>
    <m/>
    <s v="No"/>
    <m/>
    <m/>
    <m/>
    <m/>
    <m/>
    <s v="No"/>
    <m/>
    <m/>
    <m/>
    <m/>
    <m/>
    <s v="Ransomware;"/>
    <m/>
    <m/>
    <m/>
    <m/>
    <m/>
    <m/>
    <m/>
    <s v="Agree"/>
    <m/>
    <m/>
    <s v="Agree"/>
    <m/>
    <m/>
    <s v="Disagree"/>
    <m/>
    <m/>
    <s v="Strongly agree"/>
    <m/>
    <m/>
    <s v="Undecided"/>
    <m/>
    <m/>
    <s v="Strongly agree"/>
    <m/>
    <m/>
    <s v="Strongly agree"/>
    <m/>
    <m/>
    <s v="25-34 years old"/>
    <m/>
    <m/>
    <s v="Master’s degree"/>
    <m/>
    <m/>
    <s v="Education &amp; Research"/>
    <m/>
    <m/>
    <m/>
    <m/>
    <m/>
    <s v="Researcher"/>
    <m/>
    <m/>
    <m/>
    <m/>
    <m/>
  </r>
  <r>
    <n v="65"/>
    <d v="2020-04-09T18:42:06"/>
    <d v="2020-04-09T18:51:32"/>
    <s v="anonymous"/>
    <m/>
    <m/>
    <m/>
    <m/>
    <s v="Yes"/>
    <m/>
    <m/>
    <s v="Yes"/>
    <m/>
    <m/>
    <s v="Use VPN"/>
    <m/>
    <m/>
    <s v="Desktop;Laptop;"/>
    <m/>
    <m/>
    <s v="No"/>
    <m/>
    <m/>
    <s v="Corporate assets"/>
    <m/>
    <m/>
    <s v="Yes, fully"/>
    <m/>
    <m/>
    <x v="0"/>
    <m/>
    <m/>
    <s v="Using VPN "/>
    <m/>
    <m/>
    <m/>
    <m/>
    <m/>
    <s v="No"/>
    <m/>
    <m/>
    <m/>
    <m/>
    <m/>
    <s v="No"/>
    <m/>
    <m/>
    <m/>
    <m/>
    <m/>
    <s v="None;"/>
    <m/>
    <m/>
    <m/>
    <m/>
    <m/>
    <m/>
    <m/>
    <s v="Strongly agree"/>
    <m/>
    <m/>
    <s v="Strongly agree"/>
    <m/>
    <m/>
    <s v="Disagree"/>
    <m/>
    <m/>
    <s v="Strongly agree"/>
    <m/>
    <m/>
    <s v="Strongly agree"/>
    <m/>
    <m/>
    <s v="Strongly agree"/>
    <m/>
    <m/>
    <s v="Strongly agree"/>
    <m/>
    <m/>
    <s v="25-34 years old"/>
    <m/>
    <m/>
    <s v="Master’s degree"/>
    <m/>
    <m/>
    <s v="IT (Information Technology)"/>
    <m/>
    <m/>
    <m/>
    <m/>
    <m/>
    <s v="IT professional"/>
    <m/>
    <m/>
    <m/>
    <m/>
    <m/>
  </r>
  <r>
    <n v="65"/>
    <d v="2020-04-09T18:42:06"/>
    <d v="2020-04-09T18:51:32"/>
    <s v="anonymous"/>
    <m/>
    <m/>
    <m/>
    <m/>
    <s v="Yes"/>
    <m/>
    <m/>
    <s v="Yes"/>
    <m/>
    <m/>
    <s v="Use VPN"/>
    <m/>
    <m/>
    <s v="Desktop;Laptop;"/>
    <m/>
    <m/>
    <s v="No"/>
    <m/>
    <m/>
    <s v="Corporate assets"/>
    <m/>
    <m/>
    <s v="Yes, fully"/>
    <m/>
    <m/>
    <x v="4"/>
    <m/>
    <m/>
    <s v="Using VPN "/>
    <m/>
    <m/>
    <m/>
    <m/>
    <m/>
    <s v="No"/>
    <m/>
    <m/>
    <m/>
    <m/>
    <m/>
    <s v="No"/>
    <m/>
    <m/>
    <m/>
    <m/>
    <m/>
    <s v="None;"/>
    <m/>
    <m/>
    <m/>
    <m/>
    <m/>
    <m/>
    <m/>
    <s v="Strongly agree"/>
    <m/>
    <m/>
    <s v="Strongly agree"/>
    <m/>
    <m/>
    <s v="Disagree"/>
    <m/>
    <m/>
    <s v="Strongly agree"/>
    <m/>
    <m/>
    <s v="Strongly agree"/>
    <m/>
    <m/>
    <s v="Strongly agree"/>
    <m/>
    <m/>
    <s v="Strongly agree"/>
    <m/>
    <m/>
    <s v="25-34 years old"/>
    <m/>
    <m/>
    <s v="Master’s degree"/>
    <m/>
    <m/>
    <s v="IT (Information Technology)"/>
    <m/>
    <m/>
    <m/>
    <m/>
    <m/>
    <s v="IT professional"/>
    <m/>
    <m/>
    <m/>
    <m/>
    <m/>
  </r>
  <r>
    <n v="65"/>
    <d v="2020-04-09T18:42:06"/>
    <d v="2020-04-09T18:51:32"/>
    <s v="anonymous"/>
    <m/>
    <m/>
    <m/>
    <m/>
    <s v="Yes"/>
    <m/>
    <m/>
    <s v="Yes"/>
    <m/>
    <m/>
    <s v="Use VPN"/>
    <m/>
    <m/>
    <s v="Desktop;Laptop;"/>
    <m/>
    <m/>
    <s v="No"/>
    <m/>
    <m/>
    <s v="Corporate assets"/>
    <m/>
    <m/>
    <s v="Yes, fully"/>
    <m/>
    <m/>
    <x v="1"/>
    <m/>
    <m/>
    <s v="Using VPN "/>
    <m/>
    <m/>
    <m/>
    <m/>
    <m/>
    <s v="No"/>
    <m/>
    <m/>
    <m/>
    <m/>
    <m/>
    <s v="No"/>
    <m/>
    <m/>
    <m/>
    <m/>
    <m/>
    <s v="None;"/>
    <m/>
    <m/>
    <m/>
    <m/>
    <m/>
    <m/>
    <m/>
    <s v="Strongly agree"/>
    <m/>
    <m/>
    <s v="Strongly agree"/>
    <m/>
    <m/>
    <s v="Disagree"/>
    <m/>
    <m/>
    <s v="Strongly agree"/>
    <m/>
    <m/>
    <s v="Strongly agree"/>
    <m/>
    <m/>
    <s v="Strongly agree"/>
    <m/>
    <m/>
    <s v="Strongly agree"/>
    <m/>
    <m/>
    <s v="25-34 years old"/>
    <m/>
    <m/>
    <s v="Master’s degree"/>
    <m/>
    <m/>
    <s v="IT (Information Technology)"/>
    <m/>
    <m/>
    <m/>
    <m/>
    <m/>
    <s v="IT professional"/>
    <m/>
    <m/>
    <m/>
    <m/>
    <m/>
  </r>
  <r>
    <n v="65"/>
    <d v="2020-04-09T18:42:06"/>
    <d v="2020-04-09T18:51:32"/>
    <s v="anonymous"/>
    <m/>
    <m/>
    <m/>
    <m/>
    <s v="Yes"/>
    <m/>
    <m/>
    <s v="Yes"/>
    <m/>
    <m/>
    <s v="Use VPN"/>
    <m/>
    <m/>
    <s v="Desktop;Laptop;"/>
    <m/>
    <m/>
    <s v="No"/>
    <m/>
    <m/>
    <s v="Corporate assets"/>
    <m/>
    <m/>
    <s v="Yes, fully"/>
    <m/>
    <m/>
    <x v="3"/>
    <m/>
    <m/>
    <s v="Using VPN "/>
    <m/>
    <m/>
    <m/>
    <m/>
    <m/>
    <s v="No"/>
    <m/>
    <m/>
    <m/>
    <m/>
    <m/>
    <s v="No"/>
    <m/>
    <m/>
    <m/>
    <m/>
    <m/>
    <s v="None;"/>
    <m/>
    <m/>
    <m/>
    <m/>
    <m/>
    <m/>
    <m/>
    <s v="Strongly agree"/>
    <m/>
    <m/>
    <s v="Strongly agree"/>
    <m/>
    <m/>
    <s v="Disagree"/>
    <m/>
    <m/>
    <s v="Strongly agree"/>
    <m/>
    <m/>
    <s v="Strongly agree"/>
    <m/>
    <m/>
    <s v="Strongly agree"/>
    <m/>
    <m/>
    <s v="Strongly agree"/>
    <m/>
    <m/>
    <s v="25-34 years old"/>
    <m/>
    <m/>
    <s v="Master’s degree"/>
    <m/>
    <m/>
    <s v="IT (Information Technology)"/>
    <m/>
    <m/>
    <m/>
    <m/>
    <m/>
    <s v="IT professional"/>
    <m/>
    <m/>
    <m/>
    <m/>
    <m/>
  </r>
  <r>
    <n v="66"/>
    <d v="2020-04-09T19:27:00"/>
    <d v="2020-04-09T19:32:06"/>
    <s v="anonymous"/>
    <m/>
    <m/>
    <m/>
    <m/>
    <s v="No"/>
    <m/>
    <m/>
    <s v="Yes"/>
    <m/>
    <m/>
    <s v="Increase security of wireless network (WPA and password)_x000a_Extra careful with emails_x000a_Use of VPN connection only for work purposes"/>
    <m/>
    <m/>
    <s v="Laptop;"/>
    <m/>
    <m/>
    <s v="No"/>
    <m/>
    <m/>
    <s v="Corporate assets"/>
    <m/>
    <m/>
    <s v="Yes, fully"/>
    <m/>
    <m/>
    <x v="0"/>
    <m/>
    <m/>
    <s v="Using VPN "/>
    <m/>
    <m/>
    <m/>
    <m/>
    <m/>
    <s v="No"/>
    <m/>
    <m/>
    <m/>
    <m/>
    <m/>
    <s v="No"/>
    <m/>
    <m/>
    <m/>
    <m/>
    <m/>
    <s v="None;"/>
    <m/>
    <m/>
    <m/>
    <m/>
    <m/>
    <m/>
    <m/>
    <s v="Strongly disagree"/>
    <m/>
    <m/>
    <s v="Strongly disagree"/>
    <m/>
    <m/>
    <s v="Undecided"/>
    <m/>
    <m/>
    <s v="Agree"/>
    <m/>
    <m/>
    <s v="Strongly agree"/>
    <m/>
    <m/>
    <s v="Strongly agree"/>
    <m/>
    <m/>
    <s v="Strongly agree"/>
    <m/>
    <m/>
    <s v="35-44 years old"/>
    <m/>
    <m/>
    <s v="Doctorate degree"/>
    <m/>
    <m/>
    <s v="Banking &amp; Financial"/>
    <m/>
    <m/>
    <m/>
    <m/>
    <m/>
    <s v="Other"/>
    <m/>
    <m/>
    <m/>
    <m/>
    <m/>
  </r>
  <r>
    <n v="66"/>
    <d v="2020-04-09T19:27:00"/>
    <d v="2020-04-09T19:32:06"/>
    <s v="anonymous"/>
    <m/>
    <m/>
    <m/>
    <m/>
    <s v="No"/>
    <m/>
    <m/>
    <s v="Yes"/>
    <m/>
    <m/>
    <s v="Increase security of wireless network (WPA and password)_x000a_Extra careful with emails_x000a_Use of VPN connection only for work purposes"/>
    <m/>
    <m/>
    <s v="Laptop;"/>
    <m/>
    <m/>
    <s v="No"/>
    <m/>
    <m/>
    <s v="Corporate assets"/>
    <m/>
    <m/>
    <s v="Yes, fully"/>
    <m/>
    <m/>
    <x v="6"/>
    <m/>
    <m/>
    <s v="Using VPN "/>
    <m/>
    <m/>
    <m/>
    <m/>
    <m/>
    <s v="No"/>
    <m/>
    <m/>
    <m/>
    <m/>
    <m/>
    <s v="No"/>
    <m/>
    <m/>
    <m/>
    <m/>
    <m/>
    <s v="None;"/>
    <m/>
    <m/>
    <m/>
    <m/>
    <m/>
    <m/>
    <m/>
    <s v="Strongly disagree"/>
    <m/>
    <m/>
    <s v="Strongly disagree"/>
    <m/>
    <m/>
    <s v="Undecided"/>
    <m/>
    <m/>
    <s v="Agree"/>
    <m/>
    <m/>
    <s v="Strongly agree"/>
    <m/>
    <m/>
    <s v="Strongly agree"/>
    <m/>
    <m/>
    <s v="Strongly agree"/>
    <m/>
    <m/>
    <s v="35-44 years old"/>
    <m/>
    <m/>
    <s v="Doctorate degree"/>
    <m/>
    <m/>
    <s v="Banking &amp; Financial"/>
    <m/>
    <m/>
    <m/>
    <m/>
    <m/>
    <s v="Other"/>
    <m/>
    <m/>
    <m/>
    <m/>
    <m/>
  </r>
  <r>
    <n v="66"/>
    <d v="2020-04-09T19:27:00"/>
    <d v="2020-04-09T19:32:06"/>
    <s v="anonymous"/>
    <m/>
    <m/>
    <m/>
    <m/>
    <s v="No"/>
    <m/>
    <m/>
    <s v="Yes"/>
    <m/>
    <m/>
    <s v="Increase security of wireless network (WPA and password)_x000a_Extra careful with emails_x000a_Use of VPN connection only for work purposes"/>
    <m/>
    <m/>
    <s v="Laptop;"/>
    <m/>
    <m/>
    <s v="No"/>
    <m/>
    <m/>
    <s v="Corporate assets"/>
    <m/>
    <m/>
    <s v="Yes, fully"/>
    <m/>
    <m/>
    <x v="1"/>
    <m/>
    <m/>
    <s v="Using VPN "/>
    <m/>
    <m/>
    <m/>
    <m/>
    <m/>
    <s v="No"/>
    <m/>
    <m/>
    <m/>
    <m/>
    <m/>
    <s v="No"/>
    <m/>
    <m/>
    <m/>
    <m/>
    <m/>
    <s v="None;"/>
    <m/>
    <m/>
    <m/>
    <m/>
    <m/>
    <m/>
    <m/>
    <s v="Strongly disagree"/>
    <m/>
    <m/>
    <s v="Strongly disagree"/>
    <m/>
    <m/>
    <s v="Undecided"/>
    <m/>
    <m/>
    <s v="Agree"/>
    <m/>
    <m/>
    <s v="Strongly agree"/>
    <m/>
    <m/>
    <s v="Strongly agree"/>
    <m/>
    <m/>
    <s v="Strongly agree"/>
    <m/>
    <m/>
    <s v="35-44 years old"/>
    <m/>
    <m/>
    <s v="Doctorate degree"/>
    <m/>
    <m/>
    <s v="Banking &amp; Financial"/>
    <m/>
    <m/>
    <m/>
    <m/>
    <m/>
    <s v="Other"/>
    <m/>
    <m/>
    <m/>
    <m/>
    <m/>
  </r>
  <r>
    <n v="66"/>
    <d v="2020-04-09T19:27:00"/>
    <d v="2020-04-09T19:32:06"/>
    <s v="anonymous"/>
    <m/>
    <m/>
    <m/>
    <m/>
    <s v="No"/>
    <m/>
    <m/>
    <s v="Yes"/>
    <m/>
    <m/>
    <s v="Increase security of wireless network (WPA and password)_x000a_Extra careful with emails_x000a_Use of VPN connection only for work purposes"/>
    <m/>
    <m/>
    <s v="Laptop;"/>
    <m/>
    <m/>
    <s v="No"/>
    <m/>
    <m/>
    <s v="Corporate assets"/>
    <m/>
    <m/>
    <s v="Yes, fully"/>
    <m/>
    <m/>
    <x v="2"/>
    <m/>
    <m/>
    <s v="Using VPN "/>
    <m/>
    <m/>
    <m/>
    <m/>
    <m/>
    <s v="No"/>
    <m/>
    <m/>
    <m/>
    <m/>
    <m/>
    <s v="No"/>
    <m/>
    <m/>
    <m/>
    <m/>
    <m/>
    <s v="None;"/>
    <m/>
    <m/>
    <m/>
    <m/>
    <m/>
    <m/>
    <m/>
    <s v="Strongly disagree"/>
    <m/>
    <m/>
    <s v="Strongly disagree"/>
    <m/>
    <m/>
    <s v="Undecided"/>
    <m/>
    <m/>
    <s v="Agree"/>
    <m/>
    <m/>
    <s v="Strongly agree"/>
    <m/>
    <m/>
    <s v="Strongly agree"/>
    <m/>
    <m/>
    <s v="Strongly agree"/>
    <m/>
    <m/>
    <s v="35-44 years old"/>
    <m/>
    <m/>
    <s v="Doctorate degree"/>
    <m/>
    <m/>
    <s v="Banking &amp; Financial"/>
    <m/>
    <m/>
    <m/>
    <m/>
    <m/>
    <s v="Other"/>
    <m/>
    <m/>
    <m/>
    <m/>
    <m/>
  </r>
  <r>
    <n v="66"/>
    <d v="2020-04-09T19:27:00"/>
    <d v="2020-04-09T19:32:06"/>
    <s v="anonymous"/>
    <m/>
    <m/>
    <m/>
    <m/>
    <s v="No"/>
    <m/>
    <m/>
    <s v="Yes"/>
    <m/>
    <m/>
    <s v="Increase security of wireless network (WPA and password)_x000a_Extra careful with emails_x000a_Use of VPN connection only for work purposes"/>
    <m/>
    <m/>
    <s v="Laptop;"/>
    <m/>
    <m/>
    <s v="No"/>
    <m/>
    <m/>
    <s v="Corporate assets"/>
    <m/>
    <m/>
    <s v="Yes, fully"/>
    <m/>
    <m/>
    <x v="3"/>
    <m/>
    <m/>
    <s v="Using VPN "/>
    <m/>
    <m/>
    <m/>
    <m/>
    <m/>
    <s v="No"/>
    <m/>
    <m/>
    <m/>
    <m/>
    <m/>
    <s v="No"/>
    <m/>
    <m/>
    <m/>
    <m/>
    <m/>
    <s v="None;"/>
    <m/>
    <m/>
    <m/>
    <m/>
    <m/>
    <m/>
    <m/>
    <s v="Strongly disagree"/>
    <m/>
    <m/>
    <s v="Strongly disagree"/>
    <m/>
    <m/>
    <s v="Undecided"/>
    <m/>
    <m/>
    <s v="Agree"/>
    <m/>
    <m/>
    <s v="Strongly agree"/>
    <m/>
    <m/>
    <s v="Strongly agree"/>
    <m/>
    <m/>
    <s v="Strongly agree"/>
    <m/>
    <m/>
    <s v="35-44 years old"/>
    <m/>
    <m/>
    <s v="Doctorate degree"/>
    <m/>
    <m/>
    <s v="Banking &amp; Financial"/>
    <m/>
    <m/>
    <m/>
    <m/>
    <m/>
    <s v="Other"/>
    <m/>
    <m/>
    <m/>
    <m/>
    <m/>
  </r>
  <r>
    <n v="67"/>
    <d v="2020-04-09T19:34:09"/>
    <d v="2020-04-09T19:39:23"/>
    <s v="anonymous"/>
    <m/>
    <m/>
    <m/>
    <m/>
    <s v="No"/>
    <m/>
    <m/>
    <s v="Yes"/>
    <m/>
    <m/>
    <s v="Connect to business  network using vpn"/>
    <m/>
    <m/>
    <s v="Laptop;Smartphone;"/>
    <m/>
    <m/>
    <s v="No"/>
    <m/>
    <m/>
    <s v="Personal assets"/>
    <m/>
    <m/>
    <m/>
    <m/>
    <m/>
    <x v="0"/>
    <m/>
    <m/>
    <s v="Using VPN "/>
    <m/>
    <m/>
    <m/>
    <m/>
    <m/>
    <s v="No"/>
    <m/>
    <m/>
    <m/>
    <m/>
    <m/>
    <s v="Yes"/>
    <m/>
    <m/>
    <s v="Document management;Real-time document co-authoring;Project/Workflow/Task management;Scheduling;Real-time chatting;Teleconferencing;"/>
    <m/>
    <m/>
    <s v="Phishing;"/>
    <m/>
    <m/>
    <m/>
    <m/>
    <m/>
    <m/>
    <m/>
    <s v="Strongly agree"/>
    <m/>
    <m/>
    <s v="Strongly agree"/>
    <m/>
    <m/>
    <s v="Strongly agree"/>
    <m/>
    <m/>
    <s v="Strongly agree"/>
    <m/>
    <m/>
    <s v="Strongly agree"/>
    <m/>
    <m/>
    <s v="Agree"/>
    <m/>
    <m/>
    <s v="Strongly agree"/>
    <m/>
    <m/>
    <s v="35-44 years old"/>
    <m/>
    <m/>
    <s v="Doctorate degree"/>
    <m/>
    <m/>
    <s v="Education &amp; Research"/>
    <m/>
    <m/>
    <m/>
    <m/>
    <m/>
    <s v="Other"/>
    <m/>
    <m/>
    <m/>
    <m/>
    <m/>
  </r>
  <r>
    <n v="67"/>
    <d v="2020-04-09T19:34:09"/>
    <d v="2020-04-09T19:39:23"/>
    <s v="anonymous"/>
    <m/>
    <m/>
    <m/>
    <m/>
    <s v="No"/>
    <m/>
    <m/>
    <s v="Yes"/>
    <m/>
    <m/>
    <s v="Connect to business  network using vpn"/>
    <m/>
    <m/>
    <s v="Laptop;Smartphone;"/>
    <m/>
    <m/>
    <s v="No"/>
    <m/>
    <m/>
    <s v="Personal assets"/>
    <m/>
    <m/>
    <m/>
    <m/>
    <m/>
    <x v="1"/>
    <m/>
    <m/>
    <s v="Using VPN "/>
    <m/>
    <m/>
    <m/>
    <m/>
    <m/>
    <s v="No"/>
    <m/>
    <m/>
    <m/>
    <m/>
    <m/>
    <s v="Yes"/>
    <m/>
    <m/>
    <s v="Document management;Real-time document co-authoring;Project/Workflow/Task management;Scheduling;Real-time chatting;Teleconferencing;"/>
    <m/>
    <m/>
    <s v="Phishing;"/>
    <m/>
    <m/>
    <m/>
    <m/>
    <m/>
    <m/>
    <m/>
    <s v="Strongly agree"/>
    <m/>
    <m/>
    <s v="Strongly agree"/>
    <m/>
    <m/>
    <s v="Strongly agree"/>
    <m/>
    <m/>
    <s v="Strongly agree"/>
    <m/>
    <m/>
    <s v="Strongly agree"/>
    <m/>
    <m/>
    <s v="Agree"/>
    <m/>
    <m/>
    <s v="Strongly agree"/>
    <m/>
    <m/>
    <s v="35-44 years old"/>
    <m/>
    <m/>
    <s v="Doctorate degree"/>
    <m/>
    <m/>
    <s v="Education &amp; Research"/>
    <m/>
    <m/>
    <m/>
    <m/>
    <m/>
    <s v="Other"/>
    <m/>
    <m/>
    <m/>
    <m/>
    <m/>
  </r>
  <r>
    <n v="67"/>
    <d v="2020-04-09T19:34:09"/>
    <d v="2020-04-09T19:39:23"/>
    <s v="anonymous"/>
    <m/>
    <m/>
    <m/>
    <m/>
    <s v="No"/>
    <m/>
    <m/>
    <s v="Yes"/>
    <m/>
    <m/>
    <s v="Connect to business  network using vpn"/>
    <m/>
    <m/>
    <s v="Laptop;Smartphone;"/>
    <m/>
    <m/>
    <s v="No"/>
    <m/>
    <m/>
    <s v="Personal assets"/>
    <m/>
    <m/>
    <m/>
    <m/>
    <m/>
    <x v="2"/>
    <m/>
    <m/>
    <s v="Using VPN "/>
    <m/>
    <m/>
    <m/>
    <m/>
    <m/>
    <s v="No"/>
    <m/>
    <m/>
    <m/>
    <m/>
    <m/>
    <s v="Yes"/>
    <m/>
    <m/>
    <s v="Document management;Real-time document co-authoring;Project/Workflow/Task management;Scheduling;Real-time chatting;Teleconferencing;"/>
    <m/>
    <m/>
    <s v="Phishing;"/>
    <m/>
    <m/>
    <m/>
    <m/>
    <m/>
    <m/>
    <m/>
    <s v="Strongly agree"/>
    <m/>
    <m/>
    <s v="Strongly agree"/>
    <m/>
    <m/>
    <s v="Strongly agree"/>
    <m/>
    <m/>
    <s v="Strongly agree"/>
    <m/>
    <m/>
    <s v="Strongly agree"/>
    <m/>
    <m/>
    <s v="Agree"/>
    <m/>
    <m/>
    <s v="Strongly agree"/>
    <m/>
    <m/>
    <s v="35-44 years old"/>
    <m/>
    <m/>
    <s v="Doctorate degree"/>
    <m/>
    <m/>
    <s v="Education &amp; Research"/>
    <m/>
    <m/>
    <m/>
    <m/>
    <m/>
    <s v="Other"/>
    <m/>
    <m/>
    <m/>
    <m/>
    <m/>
  </r>
  <r>
    <n v="67"/>
    <d v="2020-04-09T19:34:09"/>
    <d v="2020-04-09T19:39:23"/>
    <s v="anonymous"/>
    <m/>
    <m/>
    <m/>
    <m/>
    <s v="No"/>
    <m/>
    <m/>
    <s v="Yes"/>
    <m/>
    <m/>
    <s v="Connect to business  network using vpn"/>
    <m/>
    <m/>
    <s v="Laptop;Smartphone;"/>
    <m/>
    <m/>
    <s v="No"/>
    <m/>
    <m/>
    <s v="Personal assets"/>
    <m/>
    <m/>
    <m/>
    <m/>
    <m/>
    <x v="3"/>
    <m/>
    <m/>
    <s v="Using VPN "/>
    <m/>
    <m/>
    <m/>
    <m/>
    <m/>
    <s v="No"/>
    <m/>
    <m/>
    <m/>
    <m/>
    <m/>
    <s v="Yes"/>
    <m/>
    <m/>
    <s v="Document management;Real-time document co-authoring;Project/Workflow/Task management;Scheduling;Real-time chatting;Teleconferencing;"/>
    <m/>
    <m/>
    <s v="Phishing;"/>
    <m/>
    <m/>
    <m/>
    <m/>
    <m/>
    <m/>
    <m/>
    <s v="Strongly agree"/>
    <m/>
    <m/>
    <s v="Strongly agree"/>
    <m/>
    <m/>
    <s v="Strongly agree"/>
    <m/>
    <m/>
    <s v="Strongly agree"/>
    <m/>
    <m/>
    <s v="Strongly agree"/>
    <m/>
    <m/>
    <s v="Agree"/>
    <m/>
    <m/>
    <s v="Strongly agree"/>
    <m/>
    <m/>
    <s v="35-44 years old"/>
    <m/>
    <m/>
    <s v="Doctorate degree"/>
    <m/>
    <m/>
    <s v="Education &amp; Research"/>
    <m/>
    <m/>
    <m/>
    <m/>
    <m/>
    <s v="Other"/>
    <m/>
    <m/>
    <m/>
    <m/>
    <m/>
  </r>
  <r>
    <n v="68"/>
    <d v="2020-04-09T19:37:33"/>
    <d v="2020-04-09T19:42:18"/>
    <s v="anonymous"/>
    <m/>
    <m/>
    <m/>
    <m/>
    <s v="Yes"/>
    <m/>
    <m/>
    <s v="No"/>
    <m/>
    <m/>
    <m/>
    <m/>
    <m/>
    <s v="Desktop;Laptop;"/>
    <m/>
    <m/>
    <s v="No"/>
    <m/>
    <m/>
    <s v="Corporate assets"/>
    <m/>
    <m/>
    <s v="No"/>
    <m/>
    <m/>
    <x v="1"/>
    <m/>
    <m/>
    <s v="Using VPN "/>
    <m/>
    <m/>
    <m/>
    <m/>
    <m/>
    <s v="No"/>
    <m/>
    <m/>
    <m/>
    <m/>
    <m/>
    <s v="Yes"/>
    <m/>
    <m/>
    <s v="Real-time chatting;Teleconferencing;"/>
    <m/>
    <m/>
    <s v="None;"/>
    <m/>
    <m/>
    <m/>
    <m/>
    <m/>
    <m/>
    <m/>
    <s v="Undecided"/>
    <m/>
    <m/>
    <s v="Undecided"/>
    <m/>
    <m/>
    <s v="Disagree"/>
    <m/>
    <m/>
    <s v="Undecided"/>
    <m/>
    <m/>
    <s v="Disagree"/>
    <m/>
    <m/>
    <s v="Disagree"/>
    <m/>
    <m/>
    <s v="Disagree"/>
    <m/>
    <m/>
    <s v="35-44 years old"/>
    <m/>
    <m/>
    <s v="Doctorate degree"/>
    <m/>
    <m/>
    <s v="EPES (Electrical Power &amp; Energy Systems)"/>
    <m/>
    <m/>
    <m/>
    <m/>
    <m/>
    <s v="IT professional"/>
    <m/>
    <m/>
    <m/>
    <m/>
    <m/>
  </r>
  <r>
    <n v="68"/>
    <d v="2020-04-09T19:37:33"/>
    <d v="2020-04-09T19:42:18"/>
    <s v="anonymous"/>
    <m/>
    <m/>
    <m/>
    <m/>
    <s v="Yes"/>
    <m/>
    <m/>
    <s v="No"/>
    <m/>
    <m/>
    <m/>
    <m/>
    <m/>
    <s v="Desktop;Laptop;"/>
    <m/>
    <m/>
    <s v="No"/>
    <m/>
    <m/>
    <s v="Corporate assets"/>
    <m/>
    <m/>
    <s v="No"/>
    <m/>
    <m/>
    <x v="3"/>
    <m/>
    <m/>
    <s v="Using VPN "/>
    <m/>
    <m/>
    <m/>
    <m/>
    <m/>
    <s v="No"/>
    <m/>
    <m/>
    <m/>
    <m/>
    <m/>
    <s v="Yes"/>
    <m/>
    <m/>
    <s v="Real-time chatting;Teleconferencing;"/>
    <m/>
    <m/>
    <s v="None;"/>
    <m/>
    <m/>
    <m/>
    <m/>
    <m/>
    <m/>
    <m/>
    <s v="Undecided"/>
    <m/>
    <m/>
    <s v="Undecided"/>
    <m/>
    <m/>
    <s v="Disagree"/>
    <m/>
    <m/>
    <s v="Undecided"/>
    <m/>
    <m/>
    <s v="Disagree"/>
    <m/>
    <m/>
    <s v="Disagree"/>
    <m/>
    <m/>
    <s v="Disagree"/>
    <m/>
    <m/>
    <s v="35-44 years old"/>
    <m/>
    <m/>
    <s v="Doctorate degree"/>
    <m/>
    <m/>
    <s v="EPES (Electrical Power &amp; Energy Systems)"/>
    <m/>
    <m/>
    <m/>
    <m/>
    <m/>
    <s v="IT professional"/>
    <m/>
    <m/>
    <m/>
    <m/>
    <m/>
  </r>
  <r>
    <n v="69"/>
    <d v="2020-04-09T19:46:26"/>
    <d v="2020-04-09T19:53:39"/>
    <s v="anonymous"/>
    <m/>
    <m/>
    <m/>
    <m/>
    <s v="Yes"/>
    <m/>
    <m/>
    <s v="Yes"/>
    <m/>
    <m/>
    <s v="Use company approved communication tools for conference"/>
    <m/>
    <m/>
    <s v="Laptop;Smartphone;"/>
    <m/>
    <m/>
    <s v="No"/>
    <m/>
    <m/>
    <s v="Corporate assets"/>
    <m/>
    <m/>
    <s v="Yes, partly"/>
    <m/>
    <m/>
    <x v="0"/>
    <m/>
    <m/>
    <s v="Using VPN "/>
    <m/>
    <m/>
    <m/>
    <m/>
    <m/>
    <s v="No"/>
    <m/>
    <m/>
    <m/>
    <m/>
    <m/>
    <s v="Yes"/>
    <m/>
    <m/>
    <s v="Document management;Real-time document co-authoring;Real-time chatting;Teleconferencing;Other;"/>
    <m/>
    <m/>
    <s v="None;"/>
    <m/>
    <m/>
    <m/>
    <m/>
    <m/>
    <m/>
    <m/>
    <s v="Undecided"/>
    <m/>
    <m/>
    <s v="Agree"/>
    <m/>
    <m/>
    <s v="Disagree"/>
    <m/>
    <m/>
    <s v="Strongly agree"/>
    <m/>
    <m/>
    <s v="Strongly agree"/>
    <m/>
    <m/>
    <s v="Strongly agree"/>
    <m/>
    <m/>
    <s v="Strongly agree"/>
    <m/>
    <m/>
    <s v="45-54 years old"/>
    <m/>
    <m/>
    <s v="Bachelor’s degree"/>
    <m/>
    <m/>
    <s v="Telecommunications"/>
    <m/>
    <m/>
    <m/>
    <m/>
    <m/>
    <s v="Other"/>
    <m/>
    <m/>
    <m/>
    <m/>
    <m/>
  </r>
  <r>
    <n v="69"/>
    <d v="2020-04-09T19:46:26"/>
    <d v="2020-04-09T19:53:39"/>
    <s v="anonymous"/>
    <m/>
    <m/>
    <m/>
    <m/>
    <s v="Yes"/>
    <m/>
    <m/>
    <s v="Yes"/>
    <m/>
    <m/>
    <s v="Use company approved communication tools for conference"/>
    <m/>
    <m/>
    <s v="Laptop;Smartphone;"/>
    <m/>
    <m/>
    <s v="No"/>
    <m/>
    <m/>
    <s v="Corporate assets"/>
    <m/>
    <m/>
    <s v="Yes, partly"/>
    <m/>
    <m/>
    <x v="6"/>
    <m/>
    <m/>
    <s v="Using VPN "/>
    <m/>
    <m/>
    <m/>
    <m/>
    <m/>
    <s v="No"/>
    <m/>
    <m/>
    <m/>
    <m/>
    <m/>
    <s v="Yes"/>
    <m/>
    <m/>
    <s v="Document management;Real-time document co-authoring;Real-time chatting;Teleconferencing;Other;"/>
    <m/>
    <m/>
    <s v="None;"/>
    <m/>
    <m/>
    <m/>
    <m/>
    <m/>
    <m/>
    <m/>
    <s v="Undecided"/>
    <m/>
    <m/>
    <s v="Agree"/>
    <m/>
    <m/>
    <s v="Disagree"/>
    <m/>
    <m/>
    <s v="Strongly agree"/>
    <m/>
    <m/>
    <s v="Strongly agree"/>
    <m/>
    <m/>
    <s v="Strongly agree"/>
    <m/>
    <m/>
    <s v="Strongly agree"/>
    <m/>
    <m/>
    <s v="45-54 years old"/>
    <m/>
    <m/>
    <s v="Bachelor’s degree"/>
    <m/>
    <m/>
    <s v="Telecommunications"/>
    <m/>
    <m/>
    <m/>
    <m/>
    <m/>
    <s v="Other"/>
    <m/>
    <m/>
    <m/>
    <m/>
    <m/>
  </r>
  <r>
    <n v="69"/>
    <d v="2020-04-09T19:46:26"/>
    <d v="2020-04-09T19:53:39"/>
    <s v="anonymous"/>
    <m/>
    <m/>
    <m/>
    <m/>
    <s v="Yes"/>
    <m/>
    <m/>
    <s v="Yes"/>
    <m/>
    <m/>
    <s v="Use company approved communication tools for conference"/>
    <m/>
    <m/>
    <s v="Laptop;Smartphone;"/>
    <m/>
    <m/>
    <s v="No"/>
    <m/>
    <m/>
    <s v="Corporate assets"/>
    <m/>
    <m/>
    <s v="Yes, partly"/>
    <m/>
    <m/>
    <x v="1"/>
    <m/>
    <m/>
    <s v="Using VPN "/>
    <m/>
    <m/>
    <m/>
    <m/>
    <m/>
    <s v="No"/>
    <m/>
    <m/>
    <m/>
    <m/>
    <m/>
    <s v="Yes"/>
    <m/>
    <m/>
    <s v="Document management;Real-time document co-authoring;Real-time chatting;Teleconferencing;Other;"/>
    <m/>
    <m/>
    <s v="None;"/>
    <m/>
    <m/>
    <m/>
    <m/>
    <m/>
    <m/>
    <m/>
    <s v="Undecided"/>
    <m/>
    <m/>
    <s v="Agree"/>
    <m/>
    <m/>
    <s v="Disagree"/>
    <m/>
    <m/>
    <s v="Strongly agree"/>
    <m/>
    <m/>
    <s v="Strongly agree"/>
    <m/>
    <m/>
    <s v="Strongly agree"/>
    <m/>
    <m/>
    <s v="Strongly agree"/>
    <m/>
    <m/>
    <s v="45-54 years old"/>
    <m/>
    <m/>
    <s v="Bachelor’s degree"/>
    <m/>
    <m/>
    <s v="Telecommunications"/>
    <m/>
    <m/>
    <m/>
    <m/>
    <m/>
    <s v="Other"/>
    <m/>
    <m/>
    <m/>
    <m/>
    <m/>
  </r>
  <r>
    <n v="69"/>
    <d v="2020-04-09T19:46:26"/>
    <d v="2020-04-09T19:53:39"/>
    <s v="anonymous"/>
    <m/>
    <m/>
    <m/>
    <m/>
    <s v="Yes"/>
    <m/>
    <m/>
    <s v="Yes"/>
    <m/>
    <m/>
    <s v="Use company approved communication tools for conference"/>
    <m/>
    <m/>
    <s v="Laptop;Smartphone;"/>
    <m/>
    <m/>
    <s v="No"/>
    <m/>
    <m/>
    <s v="Corporate assets"/>
    <m/>
    <m/>
    <s v="Yes, partly"/>
    <m/>
    <m/>
    <x v="2"/>
    <m/>
    <m/>
    <s v="Using VPN "/>
    <m/>
    <m/>
    <m/>
    <m/>
    <m/>
    <s v="No"/>
    <m/>
    <m/>
    <m/>
    <m/>
    <m/>
    <s v="Yes"/>
    <m/>
    <m/>
    <s v="Document management;Real-time document co-authoring;Real-time chatting;Teleconferencing;Other;"/>
    <m/>
    <m/>
    <s v="None;"/>
    <m/>
    <m/>
    <m/>
    <m/>
    <m/>
    <m/>
    <m/>
    <s v="Undecided"/>
    <m/>
    <m/>
    <s v="Agree"/>
    <m/>
    <m/>
    <s v="Disagree"/>
    <m/>
    <m/>
    <s v="Strongly agree"/>
    <m/>
    <m/>
    <s v="Strongly agree"/>
    <m/>
    <m/>
    <s v="Strongly agree"/>
    <m/>
    <m/>
    <s v="Strongly agree"/>
    <m/>
    <m/>
    <s v="45-54 years old"/>
    <m/>
    <m/>
    <s v="Bachelor’s degree"/>
    <m/>
    <m/>
    <s v="Telecommunications"/>
    <m/>
    <m/>
    <m/>
    <m/>
    <m/>
    <s v="Other"/>
    <m/>
    <m/>
    <m/>
    <m/>
    <m/>
  </r>
  <r>
    <n v="69"/>
    <d v="2020-04-09T19:46:26"/>
    <d v="2020-04-09T19:53:39"/>
    <s v="anonymous"/>
    <m/>
    <m/>
    <m/>
    <m/>
    <s v="Yes"/>
    <m/>
    <m/>
    <s v="Yes"/>
    <m/>
    <m/>
    <s v="Use company approved communication tools for conference"/>
    <m/>
    <m/>
    <s v="Laptop;Smartphone;"/>
    <m/>
    <m/>
    <s v="No"/>
    <m/>
    <m/>
    <s v="Corporate assets"/>
    <m/>
    <m/>
    <s v="Yes, partly"/>
    <m/>
    <m/>
    <x v="3"/>
    <m/>
    <m/>
    <s v="Using VPN "/>
    <m/>
    <m/>
    <m/>
    <m/>
    <m/>
    <s v="No"/>
    <m/>
    <m/>
    <m/>
    <m/>
    <m/>
    <s v="Yes"/>
    <m/>
    <m/>
    <s v="Document management;Real-time document co-authoring;Real-time chatting;Teleconferencing;Other;"/>
    <m/>
    <m/>
    <s v="None;"/>
    <m/>
    <m/>
    <m/>
    <m/>
    <m/>
    <m/>
    <m/>
    <s v="Undecided"/>
    <m/>
    <m/>
    <s v="Agree"/>
    <m/>
    <m/>
    <s v="Disagree"/>
    <m/>
    <m/>
    <s v="Strongly agree"/>
    <m/>
    <m/>
    <s v="Strongly agree"/>
    <m/>
    <m/>
    <s v="Strongly agree"/>
    <m/>
    <m/>
    <s v="Strongly agree"/>
    <m/>
    <m/>
    <s v="45-54 years old"/>
    <m/>
    <m/>
    <s v="Bachelor’s degree"/>
    <m/>
    <m/>
    <s v="Telecommunications"/>
    <m/>
    <m/>
    <m/>
    <m/>
    <m/>
    <s v="Other"/>
    <m/>
    <m/>
    <m/>
    <m/>
    <m/>
  </r>
  <r>
    <n v="70"/>
    <d v="2020-04-09T20:32:45"/>
    <d v="2020-04-09T20:36:11"/>
    <s v="anonymous"/>
    <m/>
    <m/>
    <m/>
    <m/>
    <s v="No"/>
    <m/>
    <m/>
    <s v="No"/>
    <m/>
    <m/>
    <m/>
    <m/>
    <m/>
    <s v="Laptop;Tablet;"/>
    <m/>
    <m/>
    <s v="No"/>
    <m/>
    <m/>
    <s v="Personal assets"/>
    <m/>
    <m/>
    <m/>
    <m/>
    <m/>
    <x v="0"/>
    <m/>
    <m/>
    <s v="Other"/>
    <m/>
    <m/>
    <m/>
    <m/>
    <m/>
    <s v="No"/>
    <m/>
    <m/>
    <m/>
    <m/>
    <m/>
    <s v="Yes"/>
    <m/>
    <m/>
    <s v="Real-time chatting;Teleconferencing;"/>
    <m/>
    <m/>
    <s v="None;"/>
    <m/>
    <m/>
    <m/>
    <m/>
    <m/>
    <m/>
    <m/>
    <s v="Strongly disagree"/>
    <m/>
    <m/>
    <s v="Strongly disagree"/>
    <m/>
    <m/>
    <s v="Strongly disagree"/>
    <m/>
    <m/>
    <s v="Strongly disagree"/>
    <m/>
    <m/>
    <s v="Disagree"/>
    <m/>
    <m/>
    <s v="Agree"/>
    <m/>
    <m/>
    <s v="Disagree"/>
    <m/>
    <m/>
    <s v="35-44 years old"/>
    <m/>
    <m/>
    <s v="Bachelor’s degree"/>
    <m/>
    <m/>
    <s v="Health"/>
    <m/>
    <m/>
    <m/>
    <m/>
    <m/>
    <s v="Other"/>
    <m/>
    <m/>
    <m/>
    <m/>
    <m/>
  </r>
  <r>
    <n v="70"/>
    <d v="2020-04-09T20:32:45"/>
    <d v="2020-04-09T20:36:11"/>
    <s v="anonymous"/>
    <m/>
    <m/>
    <m/>
    <m/>
    <s v="No"/>
    <m/>
    <m/>
    <s v="No"/>
    <m/>
    <m/>
    <m/>
    <m/>
    <m/>
    <s v="Laptop;Tablet;"/>
    <m/>
    <m/>
    <s v="No"/>
    <m/>
    <m/>
    <s v="Personal assets"/>
    <m/>
    <m/>
    <m/>
    <m/>
    <m/>
    <x v="1"/>
    <m/>
    <m/>
    <s v="Other"/>
    <m/>
    <m/>
    <m/>
    <m/>
    <m/>
    <s v="No"/>
    <m/>
    <m/>
    <m/>
    <m/>
    <m/>
    <s v="Yes"/>
    <m/>
    <m/>
    <s v="Real-time chatting;Teleconferencing;"/>
    <m/>
    <m/>
    <s v="None;"/>
    <m/>
    <m/>
    <m/>
    <m/>
    <m/>
    <m/>
    <m/>
    <s v="Strongly disagree"/>
    <m/>
    <m/>
    <s v="Strongly disagree"/>
    <m/>
    <m/>
    <s v="Strongly disagree"/>
    <m/>
    <m/>
    <s v="Strongly disagree"/>
    <m/>
    <m/>
    <s v="Disagree"/>
    <m/>
    <m/>
    <s v="Agree"/>
    <m/>
    <m/>
    <s v="Disagree"/>
    <m/>
    <m/>
    <s v="35-44 years old"/>
    <m/>
    <m/>
    <s v="Bachelor’s degree"/>
    <m/>
    <m/>
    <s v="Health"/>
    <m/>
    <m/>
    <m/>
    <m/>
    <m/>
    <s v="Other"/>
    <m/>
    <m/>
    <m/>
    <m/>
    <m/>
  </r>
  <r>
    <n v="70"/>
    <d v="2020-04-09T20:32:45"/>
    <d v="2020-04-09T20:36:11"/>
    <s v="anonymous"/>
    <m/>
    <m/>
    <m/>
    <m/>
    <s v="No"/>
    <m/>
    <m/>
    <s v="No"/>
    <m/>
    <m/>
    <m/>
    <m/>
    <m/>
    <s v="Laptop;Tablet;"/>
    <m/>
    <m/>
    <s v="No"/>
    <m/>
    <m/>
    <s v="Personal assets"/>
    <m/>
    <m/>
    <m/>
    <m/>
    <m/>
    <x v="3"/>
    <m/>
    <m/>
    <s v="Other"/>
    <m/>
    <m/>
    <m/>
    <m/>
    <m/>
    <s v="No"/>
    <m/>
    <m/>
    <m/>
    <m/>
    <m/>
    <s v="Yes"/>
    <m/>
    <m/>
    <s v="Real-time chatting;Teleconferencing;"/>
    <m/>
    <m/>
    <s v="None;"/>
    <m/>
    <m/>
    <m/>
    <m/>
    <m/>
    <m/>
    <m/>
    <s v="Strongly disagree"/>
    <m/>
    <m/>
    <s v="Strongly disagree"/>
    <m/>
    <m/>
    <s v="Strongly disagree"/>
    <m/>
    <m/>
    <s v="Strongly disagree"/>
    <m/>
    <m/>
    <s v="Disagree"/>
    <m/>
    <m/>
    <s v="Agree"/>
    <m/>
    <m/>
    <s v="Disagree"/>
    <m/>
    <m/>
    <s v="35-44 years old"/>
    <m/>
    <m/>
    <s v="Bachelor’s degree"/>
    <m/>
    <m/>
    <s v="Health"/>
    <m/>
    <m/>
    <m/>
    <m/>
    <m/>
    <s v="Other"/>
    <m/>
    <m/>
    <m/>
    <m/>
    <m/>
  </r>
  <r>
    <n v="71"/>
    <d v="2020-04-09T21:31:16"/>
    <d v="2020-04-09T21:36:40"/>
    <s v="anonymous"/>
    <m/>
    <m/>
    <m/>
    <m/>
    <s v="Yes"/>
    <m/>
    <m/>
    <s v="No"/>
    <m/>
    <m/>
    <m/>
    <m/>
    <m/>
    <s v="Laptop;"/>
    <m/>
    <m/>
    <s v="No"/>
    <m/>
    <m/>
    <s v="Corporate assets"/>
    <m/>
    <m/>
    <s v="Yes, fully"/>
    <m/>
    <m/>
    <x v="0"/>
    <m/>
    <m/>
    <s v="Using VPN "/>
    <m/>
    <m/>
    <m/>
    <m/>
    <m/>
    <s v="No"/>
    <m/>
    <m/>
    <m/>
    <m/>
    <m/>
    <s v="Yes"/>
    <m/>
    <m/>
    <s v="Document management;Real-time document co-authoring;Project/Workflow/Task management;Scheduling;Real-time chatting;Teleconferencing;"/>
    <m/>
    <m/>
    <s v="None;"/>
    <m/>
    <m/>
    <m/>
    <m/>
    <m/>
    <m/>
    <m/>
    <s v="Agree"/>
    <m/>
    <m/>
    <s v="Agree"/>
    <m/>
    <m/>
    <s v="Disagree"/>
    <m/>
    <m/>
    <s v="Agree"/>
    <m/>
    <m/>
    <s v="Disagree"/>
    <m/>
    <m/>
    <s v="Agree"/>
    <m/>
    <m/>
    <s v="Agree"/>
    <m/>
    <m/>
    <s v="35-44 years old"/>
    <m/>
    <m/>
    <s v="Doctorate degree"/>
    <m/>
    <m/>
    <s v="IT (Information Technology)"/>
    <m/>
    <m/>
    <m/>
    <m/>
    <m/>
    <s v="IT professional"/>
    <m/>
    <m/>
    <m/>
    <m/>
    <m/>
  </r>
  <r>
    <n v="71"/>
    <d v="2020-04-09T21:31:16"/>
    <d v="2020-04-09T21:36:40"/>
    <s v="anonymous"/>
    <m/>
    <m/>
    <m/>
    <m/>
    <s v="Yes"/>
    <m/>
    <m/>
    <s v="No"/>
    <m/>
    <m/>
    <m/>
    <m/>
    <m/>
    <s v="Laptop;"/>
    <m/>
    <m/>
    <s v="No"/>
    <m/>
    <m/>
    <s v="Corporate assets"/>
    <m/>
    <m/>
    <s v="Yes, fully"/>
    <m/>
    <m/>
    <x v="5"/>
    <m/>
    <m/>
    <s v="Using VPN "/>
    <m/>
    <m/>
    <m/>
    <m/>
    <m/>
    <s v="No"/>
    <m/>
    <m/>
    <m/>
    <m/>
    <m/>
    <s v="Yes"/>
    <m/>
    <m/>
    <s v="Document management;Real-time document co-authoring;Project/Workflow/Task management;Scheduling;Real-time chatting;Teleconferencing;"/>
    <m/>
    <m/>
    <s v="None;"/>
    <m/>
    <m/>
    <m/>
    <m/>
    <m/>
    <m/>
    <m/>
    <s v="Agree"/>
    <m/>
    <m/>
    <s v="Agree"/>
    <m/>
    <m/>
    <s v="Disagree"/>
    <m/>
    <m/>
    <s v="Agree"/>
    <m/>
    <m/>
    <s v="Disagree"/>
    <m/>
    <m/>
    <s v="Agree"/>
    <m/>
    <m/>
    <s v="Agree"/>
    <m/>
    <m/>
    <s v="35-44 years old"/>
    <m/>
    <m/>
    <s v="Doctorate degree"/>
    <m/>
    <m/>
    <s v="IT (Information Technology)"/>
    <m/>
    <m/>
    <m/>
    <m/>
    <m/>
    <s v="IT professional"/>
    <m/>
    <m/>
    <m/>
    <m/>
    <m/>
  </r>
  <r>
    <n v="71"/>
    <d v="2020-04-09T21:31:16"/>
    <d v="2020-04-09T21:36:40"/>
    <s v="anonymous"/>
    <m/>
    <m/>
    <m/>
    <m/>
    <s v="Yes"/>
    <m/>
    <m/>
    <s v="No"/>
    <m/>
    <m/>
    <m/>
    <m/>
    <m/>
    <s v="Laptop;"/>
    <m/>
    <m/>
    <s v="No"/>
    <m/>
    <m/>
    <s v="Corporate assets"/>
    <m/>
    <m/>
    <s v="Yes, fully"/>
    <m/>
    <m/>
    <x v="4"/>
    <m/>
    <m/>
    <s v="Using VPN "/>
    <m/>
    <m/>
    <m/>
    <m/>
    <m/>
    <s v="No"/>
    <m/>
    <m/>
    <m/>
    <m/>
    <m/>
    <s v="Yes"/>
    <m/>
    <m/>
    <s v="Document management;Real-time document co-authoring;Project/Workflow/Task management;Scheduling;Real-time chatting;Teleconferencing;"/>
    <m/>
    <m/>
    <s v="None;"/>
    <m/>
    <m/>
    <m/>
    <m/>
    <m/>
    <m/>
    <m/>
    <s v="Agree"/>
    <m/>
    <m/>
    <s v="Agree"/>
    <m/>
    <m/>
    <s v="Disagree"/>
    <m/>
    <m/>
    <s v="Agree"/>
    <m/>
    <m/>
    <s v="Disagree"/>
    <m/>
    <m/>
    <s v="Agree"/>
    <m/>
    <m/>
    <s v="Agree"/>
    <m/>
    <m/>
    <s v="35-44 years old"/>
    <m/>
    <m/>
    <s v="Doctorate degree"/>
    <m/>
    <m/>
    <s v="IT (Information Technology)"/>
    <m/>
    <m/>
    <m/>
    <m/>
    <m/>
    <s v="IT professional"/>
    <m/>
    <m/>
    <m/>
    <m/>
    <m/>
  </r>
  <r>
    <n v="71"/>
    <d v="2020-04-09T21:31:16"/>
    <d v="2020-04-09T21:36:40"/>
    <s v="anonymous"/>
    <m/>
    <m/>
    <m/>
    <m/>
    <s v="Yes"/>
    <m/>
    <m/>
    <s v="No"/>
    <m/>
    <m/>
    <m/>
    <m/>
    <m/>
    <s v="Laptop;"/>
    <m/>
    <m/>
    <s v="No"/>
    <m/>
    <m/>
    <s v="Corporate assets"/>
    <m/>
    <m/>
    <s v="Yes, fully"/>
    <m/>
    <m/>
    <x v="6"/>
    <m/>
    <m/>
    <s v="Using VPN "/>
    <m/>
    <m/>
    <m/>
    <m/>
    <m/>
    <s v="No"/>
    <m/>
    <m/>
    <m/>
    <m/>
    <m/>
    <s v="Yes"/>
    <m/>
    <m/>
    <s v="Document management;Real-time document co-authoring;Project/Workflow/Task management;Scheduling;Real-time chatting;Teleconferencing;"/>
    <m/>
    <m/>
    <s v="None;"/>
    <m/>
    <m/>
    <m/>
    <m/>
    <m/>
    <m/>
    <m/>
    <s v="Agree"/>
    <m/>
    <m/>
    <s v="Agree"/>
    <m/>
    <m/>
    <s v="Disagree"/>
    <m/>
    <m/>
    <s v="Agree"/>
    <m/>
    <m/>
    <s v="Disagree"/>
    <m/>
    <m/>
    <s v="Agree"/>
    <m/>
    <m/>
    <s v="Agree"/>
    <m/>
    <m/>
    <s v="35-44 years old"/>
    <m/>
    <m/>
    <s v="Doctorate degree"/>
    <m/>
    <m/>
    <s v="IT (Information Technology)"/>
    <m/>
    <m/>
    <m/>
    <m/>
    <m/>
    <s v="IT professional"/>
    <m/>
    <m/>
    <m/>
    <m/>
    <m/>
  </r>
  <r>
    <n v="71"/>
    <d v="2020-04-09T21:31:16"/>
    <d v="2020-04-09T21:36:40"/>
    <s v="anonymous"/>
    <m/>
    <m/>
    <m/>
    <m/>
    <s v="Yes"/>
    <m/>
    <m/>
    <s v="No"/>
    <m/>
    <m/>
    <m/>
    <m/>
    <m/>
    <s v="Laptop;"/>
    <m/>
    <m/>
    <s v="No"/>
    <m/>
    <m/>
    <s v="Corporate assets"/>
    <m/>
    <m/>
    <s v="Yes, fully"/>
    <m/>
    <m/>
    <x v="1"/>
    <m/>
    <m/>
    <s v="Using VPN "/>
    <m/>
    <m/>
    <m/>
    <m/>
    <m/>
    <s v="No"/>
    <m/>
    <m/>
    <m/>
    <m/>
    <m/>
    <s v="Yes"/>
    <m/>
    <m/>
    <s v="Document management;Real-time document co-authoring;Project/Workflow/Task management;Scheduling;Real-time chatting;Teleconferencing;"/>
    <m/>
    <m/>
    <s v="None;"/>
    <m/>
    <m/>
    <m/>
    <m/>
    <m/>
    <m/>
    <m/>
    <s v="Agree"/>
    <m/>
    <m/>
    <s v="Agree"/>
    <m/>
    <m/>
    <s v="Disagree"/>
    <m/>
    <m/>
    <s v="Agree"/>
    <m/>
    <m/>
    <s v="Disagree"/>
    <m/>
    <m/>
    <s v="Agree"/>
    <m/>
    <m/>
    <s v="Agree"/>
    <m/>
    <m/>
    <s v="35-44 years old"/>
    <m/>
    <m/>
    <s v="Doctorate degree"/>
    <m/>
    <m/>
    <s v="IT (Information Technology)"/>
    <m/>
    <m/>
    <m/>
    <m/>
    <m/>
    <s v="IT professional"/>
    <m/>
    <m/>
    <m/>
    <m/>
    <m/>
  </r>
  <r>
    <n v="71"/>
    <d v="2020-04-09T21:31:16"/>
    <d v="2020-04-09T21:36:40"/>
    <s v="anonymous"/>
    <m/>
    <m/>
    <m/>
    <m/>
    <s v="Yes"/>
    <m/>
    <m/>
    <s v="No"/>
    <m/>
    <m/>
    <m/>
    <m/>
    <m/>
    <s v="Laptop;"/>
    <m/>
    <m/>
    <s v="No"/>
    <m/>
    <m/>
    <s v="Corporate assets"/>
    <m/>
    <m/>
    <s v="Yes, fully"/>
    <m/>
    <m/>
    <x v="2"/>
    <m/>
    <m/>
    <s v="Using VPN "/>
    <m/>
    <m/>
    <m/>
    <m/>
    <m/>
    <s v="No"/>
    <m/>
    <m/>
    <m/>
    <m/>
    <m/>
    <s v="Yes"/>
    <m/>
    <m/>
    <s v="Document management;Real-time document co-authoring;Project/Workflow/Task management;Scheduling;Real-time chatting;Teleconferencing;"/>
    <m/>
    <m/>
    <s v="None;"/>
    <m/>
    <m/>
    <m/>
    <m/>
    <m/>
    <m/>
    <m/>
    <s v="Agree"/>
    <m/>
    <m/>
    <s v="Agree"/>
    <m/>
    <m/>
    <s v="Disagree"/>
    <m/>
    <m/>
    <s v="Agree"/>
    <m/>
    <m/>
    <s v="Disagree"/>
    <m/>
    <m/>
    <s v="Agree"/>
    <m/>
    <m/>
    <s v="Agree"/>
    <m/>
    <m/>
    <s v="35-44 years old"/>
    <m/>
    <m/>
    <s v="Doctorate degree"/>
    <m/>
    <m/>
    <s v="IT (Information Technology)"/>
    <m/>
    <m/>
    <m/>
    <m/>
    <m/>
    <s v="IT professional"/>
    <m/>
    <m/>
    <m/>
    <m/>
    <m/>
  </r>
  <r>
    <n v="71"/>
    <d v="2020-04-09T21:31:16"/>
    <d v="2020-04-09T21:36:40"/>
    <s v="anonymous"/>
    <m/>
    <m/>
    <m/>
    <m/>
    <s v="Yes"/>
    <m/>
    <m/>
    <s v="No"/>
    <m/>
    <m/>
    <m/>
    <m/>
    <m/>
    <s v="Laptop;"/>
    <m/>
    <m/>
    <s v="No"/>
    <m/>
    <m/>
    <s v="Corporate assets"/>
    <m/>
    <m/>
    <s v="Yes, fully"/>
    <m/>
    <m/>
    <x v="3"/>
    <m/>
    <m/>
    <s v="Using VPN "/>
    <m/>
    <m/>
    <m/>
    <m/>
    <m/>
    <s v="No"/>
    <m/>
    <m/>
    <m/>
    <m/>
    <m/>
    <s v="Yes"/>
    <m/>
    <m/>
    <s v="Document management;Real-time document co-authoring;Project/Workflow/Task management;Scheduling;Real-time chatting;Teleconferencing;"/>
    <m/>
    <m/>
    <s v="None;"/>
    <m/>
    <m/>
    <m/>
    <m/>
    <m/>
    <m/>
    <m/>
    <s v="Agree"/>
    <m/>
    <m/>
    <s v="Agree"/>
    <m/>
    <m/>
    <s v="Disagree"/>
    <m/>
    <m/>
    <s v="Agree"/>
    <m/>
    <m/>
    <s v="Disagree"/>
    <m/>
    <m/>
    <s v="Agree"/>
    <m/>
    <m/>
    <s v="Agree"/>
    <m/>
    <m/>
    <s v="35-44 years old"/>
    <m/>
    <m/>
    <s v="Doctorate degree"/>
    <m/>
    <m/>
    <s v="IT (Information Technology)"/>
    <m/>
    <m/>
    <m/>
    <m/>
    <m/>
    <s v="IT professional"/>
    <m/>
    <m/>
    <m/>
    <m/>
    <m/>
  </r>
  <r>
    <n v="72"/>
    <d v="2020-04-09T21:35:08"/>
    <d v="2020-04-09T21:39:09"/>
    <s v="anonymous"/>
    <m/>
    <m/>
    <m/>
    <m/>
    <s v="No"/>
    <m/>
    <m/>
    <s v="Yes"/>
    <m/>
    <m/>
    <s v="Connect only through VPN"/>
    <m/>
    <m/>
    <s v="Laptop;"/>
    <m/>
    <m/>
    <s v="Yes"/>
    <m/>
    <m/>
    <s v="Corporate assets"/>
    <m/>
    <m/>
    <s v="Yes, fully"/>
    <m/>
    <m/>
    <x v="0"/>
    <m/>
    <m/>
    <s v="Using VPN "/>
    <m/>
    <m/>
    <m/>
    <m/>
    <m/>
    <s v="Yes"/>
    <m/>
    <m/>
    <s v="Instructions provided via email;"/>
    <m/>
    <m/>
    <s v="No"/>
    <m/>
    <m/>
    <m/>
    <m/>
    <m/>
    <s v="None;"/>
    <m/>
    <m/>
    <m/>
    <m/>
    <m/>
    <m/>
    <m/>
    <s v="Strongly disagree"/>
    <m/>
    <m/>
    <s v="Strongly disagree"/>
    <m/>
    <m/>
    <s v="Strongly disagree"/>
    <m/>
    <m/>
    <s v="Disagree"/>
    <m/>
    <m/>
    <s v="Disagree"/>
    <m/>
    <m/>
    <s v="Agree"/>
    <m/>
    <m/>
    <s v="Agree"/>
    <m/>
    <m/>
    <s v="25-34 years old"/>
    <m/>
    <m/>
    <s v="Master’s degree"/>
    <m/>
    <m/>
    <s v="Transport"/>
    <m/>
    <m/>
    <m/>
    <m/>
    <m/>
    <s v="Other"/>
    <m/>
    <m/>
    <m/>
    <m/>
    <m/>
  </r>
  <r>
    <n v="72"/>
    <d v="2020-04-09T21:35:08"/>
    <d v="2020-04-09T21:39:09"/>
    <s v="anonymous"/>
    <m/>
    <m/>
    <m/>
    <m/>
    <s v="No"/>
    <m/>
    <m/>
    <s v="Yes"/>
    <m/>
    <m/>
    <s v="Connect only through VPN"/>
    <m/>
    <m/>
    <s v="Laptop;"/>
    <m/>
    <m/>
    <s v="Yes"/>
    <m/>
    <m/>
    <s v="Corporate assets"/>
    <m/>
    <m/>
    <s v="Yes, fully"/>
    <m/>
    <m/>
    <x v="4"/>
    <m/>
    <m/>
    <s v="Using VPN "/>
    <m/>
    <m/>
    <m/>
    <m/>
    <m/>
    <s v="Yes"/>
    <m/>
    <m/>
    <s v="Instructions provided via email;"/>
    <m/>
    <m/>
    <s v="No"/>
    <m/>
    <m/>
    <m/>
    <m/>
    <m/>
    <s v="None;"/>
    <m/>
    <m/>
    <m/>
    <m/>
    <m/>
    <m/>
    <m/>
    <s v="Strongly disagree"/>
    <m/>
    <m/>
    <s v="Strongly disagree"/>
    <m/>
    <m/>
    <s v="Strongly disagree"/>
    <m/>
    <m/>
    <s v="Disagree"/>
    <m/>
    <m/>
    <s v="Disagree"/>
    <m/>
    <m/>
    <s v="Agree"/>
    <m/>
    <m/>
    <s v="Agree"/>
    <m/>
    <m/>
    <s v="25-34 years old"/>
    <m/>
    <m/>
    <s v="Master’s degree"/>
    <m/>
    <m/>
    <s v="Transport"/>
    <m/>
    <m/>
    <m/>
    <m/>
    <m/>
    <s v="Other"/>
    <m/>
    <m/>
    <m/>
    <m/>
    <m/>
  </r>
  <r>
    <n v="72"/>
    <d v="2020-04-09T21:35:08"/>
    <d v="2020-04-09T21:39:09"/>
    <s v="anonymous"/>
    <m/>
    <m/>
    <m/>
    <m/>
    <s v="No"/>
    <m/>
    <m/>
    <s v="Yes"/>
    <m/>
    <m/>
    <s v="Connect only through VPN"/>
    <m/>
    <m/>
    <s v="Laptop;"/>
    <m/>
    <m/>
    <s v="Yes"/>
    <m/>
    <m/>
    <s v="Corporate assets"/>
    <m/>
    <m/>
    <s v="Yes, fully"/>
    <m/>
    <m/>
    <x v="3"/>
    <m/>
    <m/>
    <s v="Using VPN "/>
    <m/>
    <m/>
    <m/>
    <m/>
    <m/>
    <s v="Yes"/>
    <m/>
    <m/>
    <s v="Instructions provided via email;"/>
    <m/>
    <m/>
    <s v="No"/>
    <m/>
    <m/>
    <m/>
    <m/>
    <m/>
    <s v="None;"/>
    <m/>
    <m/>
    <m/>
    <m/>
    <m/>
    <m/>
    <m/>
    <s v="Strongly disagree"/>
    <m/>
    <m/>
    <s v="Strongly disagree"/>
    <m/>
    <m/>
    <s v="Strongly disagree"/>
    <m/>
    <m/>
    <s v="Disagree"/>
    <m/>
    <m/>
    <s v="Disagree"/>
    <m/>
    <m/>
    <s v="Agree"/>
    <m/>
    <m/>
    <s v="Agree"/>
    <m/>
    <m/>
    <s v="25-34 years old"/>
    <m/>
    <m/>
    <s v="Master’s degree"/>
    <m/>
    <m/>
    <s v="Transport"/>
    <m/>
    <m/>
    <m/>
    <m/>
    <m/>
    <s v="Other"/>
    <m/>
    <m/>
    <m/>
    <m/>
    <m/>
  </r>
  <r>
    <n v="73"/>
    <d v="2020-04-09T21:39:33"/>
    <d v="2020-04-09T21:42:49"/>
    <s v="anonymous"/>
    <m/>
    <m/>
    <m/>
    <m/>
    <s v="Yes"/>
    <m/>
    <m/>
    <s v="No"/>
    <m/>
    <m/>
    <m/>
    <m/>
    <m/>
    <s v="Laptop;"/>
    <m/>
    <m/>
    <s v="No"/>
    <m/>
    <m/>
    <s v="Corporate assets"/>
    <m/>
    <m/>
    <s v="Yes, partly"/>
    <m/>
    <m/>
    <x v="0"/>
    <m/>
    <m/>
    <s v="Using VPN "/>
    <m/>
    <m/>
    <m/>
    <m/>
    <m/>
    <s v="No"/>
    <m/>
    <m/>
    <m/>
    <m/>
    <m/>
    <s v="No"/>
    <m/>
    <m/>
    <m/>
    <m/>
    <m/>
    <s v="None;"/>
    <m/>
    <m/>
    <m/>
    <m/>
    <m/>
    <m/>
    <m/>
    <s v="Agree"/>
    <m/>
    <m/>
    <s v="Undecided"/>
    <m/>
    <m/>
    <s v="Agree"/>
    <m/>
    <m/>
    <s v="Agree"/>
    <m/>
    <m/>
    <s v="Undecided"/>
    <m/>
    <m/>
    <s v="Agree"/>
    <m/>
    <m/>
    <s v="Agree"/>
    <m/>
    <m/>
    <s v="25-34 years old"/>
    <m/>
    <m/>
    <s v="Master’s degree"/>
    <m/>
    <m/>
    <s v="IT (Information Technology)"/>
    <m/>
    <m/>
    <m/>
    <m/>
    <m/>
    <s v="IT professional"/>
    <m/>
    <m/>
    <m/>
    <m/>
    <m/>
  </r>
  <r>
    <n v="73"/>
    <d v="2020-04-09T21:39:33"/>
    <d v="2020-04-09T21:42:49"/>
    <s v="anonymous"/>
    <m/>
    <m/>
    <m/>
    <m/>
    <s v="Yes"/>
    <m/>
    <m/>
    <s v="No"/>
    <m/>
    <m/>
    <m/>
    <m/>
    <m/>
    <s v="Laptop;"/>
    <m/>
    <m/>
    <s v="No"/>
    <m/>
    <m/>
    <s v="Corporate assets"/>
    <m/>
    <m/>
    <s v="Yes, partly"/>
    <m/>
    <m/>
    <x v="5"/>
    <m/>
    <m/>
    <s v="Using VPN "/>
    <m/>
    <m/>
    <m/>
    <m/>
    <m/>
    <s v="No"/>
    <m/>
    <m/>
    <m/>
    <m/>
    <m/>
    <s v="No"/>
    <m/>
    <m/>
    <m/>
    <m/>
    <m/>
    <s v="None;"/>
    <m/>
    <m/>
    <m/>
    <m/>
    <m/>
    <m/>
    <m/>
    <s v="Agree"/>
    <m/>
    <m/>
    <s v="Undecided"/>
    <m/>
    <m/>
    <s v="Agree"/>
    <m/>
    <m/>
    <s v="Agree"/>
    <m/>
    <m/>
    <s v="Undecided"/>
    <m/>
    <m/>
    <s v="Agree"/>
    <m/>
    <m/>
    <s v="Agree"/>
    <m/>
    <m/>
    <s v="25-34 years old"/>
    <m/>
    <m/>
    <s v="Master’s degree"/>
    <m/>
    <m/>
    <s v="IT (Information Technology)"/>
    <m/>
    <m/>
    <m/>
    <m/>
    <m/>
    <s v="IT professional"/>
    <m/>
    <m/>
    <m/>
    <m/>
    <m/>
  </r>
  <r>
    <n v="73"/>
    <d v="2020-04-09T21:39:33"/>
    <d v="2020-04-09T21:42:49"/>
    <s v="anonymous"/>
    <m/>
    <m/>
    <m/>
    <m/>
    <s v="Yes"/>
    <m/>
    <m/>
    <s v="No"/>
    <m/>
    <m/>
    <m/>
    <m/>
    <m/>
    <s v="Laptop;"/>
    <m/>
    <m/>
    <s v="No"/>
    <m/>
    <m/>
    <s v="Corporate assets"/>
    <m/>
    <m/>
    <s v="Yes, partly"/>
    <m/>
    <m/>
    <x v="4"/>
    <m/>
    <m/>
    <s v="Using VPN "/>
    <m/>
    <m/>
    <m/>
    <m/>
    <m/>
    <s v="No"/>
    <m/>
    <m/>
    <m/>
    <m/>
    <m/>
    <s v="No"/>
    <m/>
    <m/>
    <m/>
    <m/>
    <m/>
    <s v="None;"/>
    <m/>
    <m/>
    <m/>
    <m/>
    <m/>
    <m/>
    <m/>
    <s v="Agree"/>
    <m/>
    <m/>
    <s v="Undecided"/>
    <m/>
    <m/>
    <s v="Agree"/>
    <m/>
    <m/>
    <s v="Agree"/>
    <m/>
    <m/>
    <s v="Undecided"/>
    <m/>
    <m/>
    <s v="Agree"/>
    <m/>
    <m/>
    <s v="Agree"/>
    <m/>
    <m/>
    <s v="25-34 years old"/>
    <m/>
    <m/>
    <s v="Master’s degree"/>
    <m/>
    <m/>
    <s v="IT (Information Technology)"/>
    <m/>
    <m/>
    <m/>
    <m/>
    <m/>
    <s v="IT professional"/>
    <m/>
    <m/>
    <m/>
    <m/>
    <m/>
  </r>
  <r>
    <n v="73"/>
    <d v="2020-04-09T21:39:33"/>
    <d v="2020-04-09T21:42:49"/>
    <s v="anonymous"/>
    <m/>
    <m/>
    <m/>
    <m/>
    <s v="Yes"/>
    <m/>
    <m/>
    <s v="No"/>
    <m/>
    <m/>
    <m/>
    <m/>
    <m/>
    <s v="Laptop;"/>
    <m/>
    <m/>
    <s v="No"/>
    <m/>
    <m/>
    <s v="Corporate assets"/>
    <m/>
    <m/>
    <s v="Yes, partly"/>
    <m/>
    <m/>
    <x v="6"/>
    <m/>
    <m/>
    <s v="Using VPN "/>
    <m/>
    <m/>
    <m/>
    <m/>
    <m/>
    <s v="No"/>
    <m/>
    <m/>
    <m/>
    <m/>
    <m/>
    <s v="No"/>
    <m/>
    <m/>
    <m/>
    <m/>
    <m/>
    <s v="None;"/>
    <m/>
    <m/>
    <m/>
    <m/>
    <m/>
    <m/>
    <m/>
    <s v="Agree"/>
    <m/>
    <m/>
    <s v="Undecided"/>
    <m/>
    <m/>
    <s v="Agree"/>
    <m/>
    <m/>
    <s v="Agree"/>
    <m/>
    <m/>
    <s v="Undecided"/>
    <m/>
    <m/>
    <s v="Agree"/>
    <m/>
    <m/>
    <s v="Agree"/>
    <m/>
    <m/>
    <s v="25-34 years old"/>
    <m/>
    <m/>
    <s v="Master’s degree"/>
    <m/>
    <m/>
    <s v="IT (Information Technology)"/>
    <m/>
    <m/>
    <m/>
    <m/>
    <m/>
    <s v="IT professional"/>
    <m/>
    <m/>
    <m/>
    <m/>
    <m/>
  </r>
  <r>
    <n v="73"/>
    <d v="2020-04-09T21:39:33"/>
    <d v="2020-04-09T21:42:49"/>
    <s v="anonymous"/>
    <m/>
    <m/>
    <m/>
    <m/>
    <s v="Yes"/>
    <m/>
    <m/>
    <s v="No"/>
    <m/>
    <m/>
    <m/>
    <m/>
    <m/>
    <s v="Laptop;"/>
    <m/>
    <m/>
    <s v="No"/>
    <m/>
    <m/>
    <s v="Corporate assets"/>
    <m/>
    <m/>
    <s v="Yes, partly"/>
    <m/>
    <m/>
    <x v="1"/>
    <m/>
    <m/>
    <s v="Using VPN "/>
    <m/>
    <m/>
    <m/>
    <m/>
    <m/>
    <s v="No"/>
    <m/>
    <m/>
    <m/>
    <m/>
    <m/>
    <s v="No"/>
    <m/>
    <m/>
    <m/>
    <m/>
    <m/>
    <s v="None;"/>
    <m/>
    <m/>
    <m/>
    <m/>
    <m/>
    <m/>
    <m/>
    <s v="Agree"/>
    <m/>
    <m/>
    <s v="Undecided"/>
    <m/>
    <m/>
    <s v="Agree"/>
    <m/>
    <m/>
    <s v="Agree"/>
    <m/>
    <m/>
    <s v="Undecided"/>
    <m/>
    <m/>
    <s v="Agree"/>
    <m/>
    <m/>
    <s v="Agree"/>
    <m/>
    <m/>
    <s v="25-34 years old"/>
    <m/>
    <m/>
    <s v="Master’s degree"/>
    <m/>
    <m/>
    <s v="IT (Information Technology)"/>
    <m/>
    <m/>
    <m/>
    <m/>
    <m/>
    <s v="IT professional"/>
    <m/>
    <m/>
    <m/>
    <m/>
    <m/>
  </r>
  <r>
    <n v="73"/>
    <d v="2020-04-09T21:39:33"/>
    <d v="2020-04-09T21:42:49"/>
    <s v="anonymous"/>
    <m/>
    <m/>
    <m/>
    <m/>
    <s v="Yes"/>
    <m/>
    <m/>
    <s v="No"/>
    <m/>
    <m/>
    <m/>
    <m/>
    <m/>
    <s v="Laptop;"/>
    <m/>
    <m/>
    <s v="No"/>
    <m/>
    <m/>
    <s v="Corporate assets"/>
    <m/>
    <m/>
    <s v="Yes, partly"/>
    <m/>
    <m/>
    <x v="2"/>
    <m/>
    <m/>
    <s v="Using VPN "/>
    <m/>
    <m/>
    <m/>
    <m/>
    <m/>
    <s v="No"/>
    <m/>
    <m/>
    <m/>
    <m/>
    <m/>
    <s v="No"/>
    <m/>
    <m/>
    <m/>
    <m/>
    <m/>
    <s v="None;"/>
    <m/>
    <m/>
    <m/>
    <m/>
    <m/>
    <m/>
    <m/>
    <s v="Agree"/>
    <m/>
    <m/>
    <s v="Undecided"/>
    <m/>
    <m/>
    <s v="Agree"/>
    <m/>
    <m/>
    <s v="Agree"/>
    <m/>
    <m/>
    <s v="Undecided"/>
    <m/>
    <m/>
    <s v="Agree"/>
    <m/>
    <m/>
    <s v="Agree"/>
    <m/>
    <m/>
    <s v="25-34 years old"/>
    <m/>
    <m/>
    <s v="Master’s degree"/>
    <m/>
    <m/>
    <s v="IT (Information Technology)"/>
    <m/>
    <m/>
    <m/>
    <m/>
    <m/>
    <s v="IT professional"/>
    <m/>
    <m/>
    <m/>
    <m/>
    <m/>
  </r>
  <r>
    <n v="73"/>
    <d v="2020-04-09T21:39:33"/>
    <d v="2020-04-09T21:42:49"/>
    <s v="anonymous"/>
    <m/>
    <m/>
    <m/>
    <m/>
    <s v="Yes"/>
    <m/>
    <m/>
    <s v="No"/>
    <m/>
    <m/>
    <m/>
    <m/>
    <m/>
    <s v="Laptop;"/>
    <m/>
    <m/>
    <s v="No"/>
    <m/>
    <m/>
    <s v="Corporate assets"/>
    <m/>
    <m/>
    <s v="Yes, partly"/>
    <m/>
    <m/>
    <x v="3"/>
    <m/>
    <m/>
    <s v="Using VPN "/>
    <m/>
    <m/>
    <m/>
    <m/>
    <m/>
    <s v="No"/>
    <m/>
    <m/>
    <m/>
    <m/>
    <m/>
    <s v="No"/>
    <m/>
    <m/>
    <m/>
    <m/>
    <m/>
    <s v="None;"/>
    <m/>
    <m/>
    <m/>
    <m/>
    <m/>
    <m/>
    <m/>
    <s v="Agree"/>
    <m/>
    <m/>
    <s v="Undecided"/>
    <m/>
    <m/>
    <s v="Agree"/>
    <m/>
    <m/>
    <s v="Agree"/>
    <m/>
    <m/>
    <s v="Undecided"/>
    <m/>
    <m/>
    <s v="Agree"/>
    <m/>
    <m/>
    <s v="Agree"/>
    <m/>
    <m/>
    <s v="25-34 years old"/>
    <m/>
    <m/>
    <s v="Master’s degree"/>
    <m/>
    <m/>
    <s v="IT (Information Technology)"/>
    <m/>
    <m/>
    <m/>
    <m/>
    <m/>
    <s v="IT professional"/>
    <m/>
    <m/>
    <m/>
    <m/>
    <m/>
  </r>
  <r>
    <n v="74"/>
    <d v="2020-04-09T21:57:14"/>
    <d v="2020-04-09T22:07:59"/>
    <s v="anonymous"/>
    <m/>
    <m/>
    <m/>
    <m/>
    <s v="Yes"/>
    <m/>
    <m/>
    <s v="No"/>
    <m/>
    <m/>
    <m/>
    <m/>
    <m/>
    <s v="Laptop;"/>
    <m/>
    <m/>
    <s v="No"/>
    <m/>
    <m/>
    <s v="Corporate assets"/>
    <m/>
    <m/>
    <s v="Yes, partly"/>
    <m/>
    <m/>
    <x v="5"/>
    <m/>
    <m/>
    <s v="Using VPN "/>
    <m/>
    <m/>
    <m/>
    <m/>
    <m/>
    <s v="No"/>
    <m/>
    <m/>
    <m/>
    <m/>
    <m/>
    <s v="No"/>
    <m/>
    <m/>
    <m/>
    <m/>
    <m/>
    <s v="None;"/>
    <m/>
    <m/>
    <s v="None"/>
    <m/>
    <m/>
    <m/>
    <m/>
    <s v="Strongly agree"/>
    <m/>
    <m/>
    <s v="Agree"/>
    <m/>
    <m/>
    <s v="Agree"/>
    <m/>
    <m/>
    <s v="Strongly disagree"/>
    <m/>
    <m/>
    <s v="Strongly agree"/>
    <m/>
    <m/>
    <s v="Strongly disagree"/>
    <m/>
    <m/>
    <s v="Strongly agree"/>
    <m/>
    <m/>
    <s v="35-44 years old"/>
    <m/>
    <m/>
    <s v="Master’s degree"/>
    <m/>
    <m/>
    <s v="IT (Information Technology)"/>
    <m/>
    <m/>
    <m/>
    <m/>
    <m/>
    <s v="IT professional"/>
    <m/>
    <m/>
    <m/>
    <m/>
    <m/>
  </r>
  <r>
    <n v="74"/>
    <d v="2020-04-09T21:57:14"/>
    <d v="2020-04-09T22:07:59"/>
    <s v="anonymous"/>
    <m/>
    <m/>
    <m/>
    <m/>
    <s v="Yes"/>
    <m/>
    <m/>
    <s v="No"/>
    <m/>
    <m/>
    <m/>
    <m/>
    <m/>
    <s v="Laptop;"/>
    <m/>
    <m/>
    <s v="No"/>
    <m/>
    <m/>
    <s v="Corporate assets"/>
    <m/>
    <m/>
    <s v="Yes, partly"/>
    <m/>
    <m/>
    <x v="6"/>
    <m/>
    <m/>
    <s v="Using VPN "/>
    <m/>
    <m/>
    <m/>
    <m/>
    <m/>
    <s v="No"/>
    <m/>
    <m/>
    <m/>
    <m/>
    <m/>
    <s v="No"/>
    <m/>
    <m/>
    <m/>
    <m/>
    <m/>
    <s v="None;"/>
    <m/>
    <m/>
    <s v="None"/>
    <m/>
    <m/>
    <m/>
    <m/>
    <s v="Strongly agree"/>
    <m/>
    <m/>
    <s v="Agree"/>
    <m/>
    <m/>
    <s v="Agree"/>
    <m/>
    <m/>
    <s v="Strongly disagree"/>
    <m/>
    <m/>
    <s v="Strongly agree"/>
    <m/>
    <m/>
    <s v="Strongly disagree"/>
    <m/>
    <m/>
    <s v="Strongly agree"/>
    <m/>
    <m/>
    <s v="35-44 years old"/>
    <m/>
    <m/>
    <s v="Master’s degree"/>
    <m/>
    <m/>
    <s v="IT (Information Technology)"/>
    <m/>
    <m/>
    <m/>
    <m/>
    <m/>
    <s v="IT professional"/>
    <m/>
    <m/>
    <m/>
    <m/>
    <m/>
  </r>
  <r>
    <n v="74"/>
    <d v="2020-04-09T21:57:14"/>
    <d v="2020-04-09T22:07:59"/>
    <s v="anonymous"/>
    <m/>
    <m/>
    <m/>
    <m/>
    <s v="Yes"/>
    <m/>
    <m/>
    <s v="No"/>
    <m/>
    <m/>
    <m/>
    <m/>
    <m/>
    <s v="Laptop;"/>
    <m/>
    <m/>
    <s v="No"/>
    <m/>
    <m/>
    <s v="Corporate assets"/>
    <m/>
    <m/>
    <s v="Yes, partly"/>
    <m/>
    <m/>
    <x v="3"/>
    <m/>
    <m/>
    <s v="Using VPN "/>
    <m/>
    <m/>
    <m/>
    <m/>
    <m/>
    <s v="No"/>
    <m/>
    <m/>
    <m/>
    <m/>
    <m/>
    <s v="No"/>
    <m/>
    <m/>
    <m/>
    <m/>
    <m/>
    <s v="None;"/>
    <m/>
    <m/>
    <s v="None"/>
    <m/>
    <m/>
    <m/>
    <m/>
    <s v="Strongly agree"/>
    <m/>
    <m/>
    <s v="Agree"/>
    <m/>
    <m/>
    <s v="Agree"/>
    <m/>
    <m/>
    <s v="Strongly disagree"/>
    <m/>
    <m/>
    <s v="Strongly agree"/>
    <m/>
    <m/>
    <s v="Strongly disagree"/>
    <m/>
    <m/>
    <s v="Strongly agree"/>
    <m/>
    <m/>
    <s v="35-44 years old"/>
    <m/>
    <m/>
    <s v="Master’s degree"/>
    <m/>
    <m/>
    <s v="IT (Information Technology)"/>
    <m/>
    <m/>
    <m/>
    <m/>
    <m/>
    <s v="IT professional"/>
    <m/>
    <m/>
    <m/>
    <m/>
    <m/>
  </r>
  <r>
    <n v="75"/>
    <d v="2020-04-09T22:11:13"/>
    <d v="2020-04-09T22:14:00"/>
    <s v="anonymous"/>
    <m/>
    <m/>
    <m/>
    <m/>
    <s v="Yes"/>
    <m/>
    <m/>
    <s v="No"/>
    <m/>
    <m/>
    <m/>
    <m/>
    <m/>
    <s v="Laptop;"/>
    <m/>
    <m/>
    <s v="No"/>
    <m/>
    <m/>
    <s v="Corporate assets"/>
    <m/>
    <m/>
    <s v="Yes, fully"/>
    <m/>
    <m/>
    <x v="0"/>
    <m/>
    <m/>
    <s v="Using VPN "/>
    <m/>
    <m/>
    <m/>
    <m/>
    <m/>
    <s v="Yes"/>
    <m/>
    <m/>
    <s v="User manual documentation (distributed in any way);Instructions available to the corporate portal or website;Instructions provided via email;"/>
    <m/>
    <m/>
    <s v="Yes"/>
    <m/>
    <m/>
    <s v="Scheduling;Real-time chatting;Teleconferencing;Other;"/>
    <m/>
    <m/>
    <s v="None;"/>
    <m/>
    <m/>
    <m/>
    <m/>
    <m/>
    <m/>
    <m/>
    <s v="Agree"/>
    <m/>
    <m/>
    <s v="Agree"/>
    <m/>
    <m/>
    <s v="Agree"/>
    <m/>
    <m/>
    <s v="Agree"/>
    <m/>
    <m/>
    <s v="Agree"/>
    <m/>
    <m/>
    <s v="Agree"/>
    <m/>
    <m/>
    <s v="Agree"/>
    <m/>
    <m/>
    <s v="35-44 years old"/>
    <m/>
    <m/>
    <s v="Master’s degree"/>
    <m/>
    <m/>
    <s v="IT (Information Technology)"/>
    <m/>
    <m/>
    <m/>
    <m/>
    <m/>
    <s v="IT professional"/>
    <m/>
    <m/>
    <m/>
    <m/>
    <m/>
  </r>
  <r>
    <n v="75"/>
    <d v="2020-04-09T22:11:13"/>
    <d v="2020-04-09T22:14:00"/>
    <s v="anonymous"/>
    <m/>
    <m/>
    <m/>
    <m/>
    <s v="Yes"/>
    <m/>
    <m/>
    <s v="No"/>
    <m/>
    <m/>
    <m/>
    <m/>
    <m/>
    <s v="Laptop;"/>
    <m/>
    <m/>
    <s v="No"/>
    <m/>
    <m/>
    <s v="Corporate assets"/>
    <m/>
    <m/>
    <s v="Yes, fully"/>
    <m/>
    <m/>
    <x v="4"/>
    <m/>
    <m/>
    <s v="Using VPN "/>
    <m/>
    <m/>
    <m/>
    <m/>
    <m/>
    <s v="Yes"/>
    <m/>
    <m/>
    <s v="User manual documentation (distributed in any way);Instructions available to the corporate portal or website;Instructions provided via email;"/>
    <m/>
    <m/>
    <s v="Yes"/>
    <m/>
    <m/>
    <s v="Scheduling;Real-time chatting;Teleconferencing;Other;"/>
    <m/>
    <m/>
    <s v="None;"/>
    <m/>
    <m/>
    <m/>
    <m/>
    <m/>
    <m/>
    <m/>
    <s v="Agree"/>
    <m/>
    <m/>
    <s v="Agree"/>
    <m/>
    <m/>
    <s v="Agree"/>
    <m/>
    <m/>
    <s v="Agree"/>
    <m/>
    <m/>
    <s v="Agree"/>
    <m/>
    <m/>
    <s v="Agree"/>
    <m/>
    <m/>
    <s v="Agree"/>
    <m/>
    <m/>
    <s v="35-44 years old"/>
    <m/>
    <m/>
    <s v="Master’s degree"/>
    <m/>
    <m/>
    <s v="IT (Information Technology)"/>
    <m/>
    <m/>
    <m/>
    <m/>
    <m/>
    <s v="IT professional"/>
    <m/>
    <m/>
    <m/>
    <m/>
    <m/>
  </r>
  <r>
    <n v="75"/>
    <d v="2020-04-09T22:11:13"/>
    <d v="2020-04-09T22:14:00"/>
    <s v="anonymous"/>
    <m/>
    <m/>
    <m/>
    <m/>
    <s v="Yes"/>
    <m/>
    <m/>
    <s v="No"/>
    <m/>
    <m/>
    <m/>
    <m/>
    <m/>
    <s v="Laptop;"/>
    <m/>
    <m/>
    <s v="No"/>
    <m/>
    <m/>
    <s v="Corporate assets"/>
    <m/>
    <m/>
    <s v="Yes, fully"/>
    <m/>
    <m/>
    <x v="6"/>
    <m/>
    <m/>
    <s v="Using VPN "/>
    <m/>
    <m/>
    <m/>
    <m/>
    <m/>
    <s v="Yes"/>
    <m/>
    <m/>
    <s v="User manual documentation (distributed in any way);Instructions available to the corporate portal or website;Instructions provided via email;"/>
    <m/>
    <m/>
    <s v="Yes"/>
    <m/>
    <m/>
    <s v="Scheduling;Real-time chatting;Teleconferencing;Other;"/>
    <m/>
    <m/>
    <s v="None;"/>
    <m/>
    <m/>
    <m/>
    <m/>
    <m/>
    <m/>
    <m/>
    <s v="Agree"/>
    <m/>
    <m/>
    <s v="Agree"/>
    <m/>
    <m/>
    <s v="Agree"/>
    <m/>
    <m/>
    <s v="Agree"/>
    <m/>
    <m/>
    <s v="Agree"/>
    <m/>
    <m/>
    <s v="Agree"/>
    <m/>
    <m/>
    <s v="Agree"/>
    <m/>
    <m/>
    <s v="35-44 years old"/>
    <m/>
    <m/>
    <s v="Master’s degree"/>
    <m/>
    <m/>
    <s v="IT (Information Technology)"/>
    <m/>
    <m/>
    <m/>
    <m/>
    <m/>
    <s v="IT professional"/>
    <m/>
    <m/>
    <m/>
    <m/>
    <m/>
  </r>
  <r>
    <n v="75"/>
    <d v="2020-04-09T22:11:13"/>
    <d v="2020-04-09T22:14:00"/>
    <s v="anonymous"/>
    <m/>
    <m/>
    <m/>
    <m/>
    <s v="Yes"/>
    <m/>
    <m/>
    <s v="No"/>
    <m/>
    <m/>
    <m/>
    <m/>
    <m/>
    <s v="Laptop;"/>
    <m/>
    <m/>
    <s v="No"/>
    <m/>
    <m/>
    <s v="Corporate assets"/>
    <m/>
    <m/>
    <s v="Yes, fully"/>
    <m/>
    <m/>
    <x v="1"/>
    <m/>
    <m/>
    <s v="Using VPN "/>
    <m/>
    <m/>
    <m/>
    <m/>
    <m/>
    <s v="Yes"/>
    <m/>
    <m/>
    <s v="User manual documentation (distributed in any way);Instructions available to the corporate portal or website;Instructions provided via email;"/>
    <m/>
    <m/>
    <s v="Yes"/>
    <m/>
    <m/>
    <s v="Scheduling;Real-time chatting;Teleconferencing;Other;"/>
    <m/>
    <m/>
    <s v="None;"/>
    <m/>
    <m/>
    <m/>
    <m/>
    <m/>
    <m/>
    <m/>
    <s v="Agree"/>
    <m/>
    <m/>
    <s v="Agree"/>
    <m/>
    <m/>
    <s v="Agree"/>
    <m/>
    <m/>
    <s v="Agree"/>
    <m/>
    <m/>
    <s v="Agree"/>
    <m/>
    <m/>
    <s v="Agree"/>
    <m/>
    <m/>
    <s v="Agree"/>
    <m/>
    <m/>
    <s v="35-44 years old"/>
    <m/>
    <m/>
    <s v="Master’s degree"/>
    <m/>
    <m/>
    <s v="IT (Information Technology)"/>
    <m/>
    <m/>
    <m/>
    <m/>
    <m/>
    <s v="IT professional"/>
    <m/>
    <m/>
    <m/>
    <m/>
    <m/>
  </r>
  <r>
    <n v="75"/>
    <d v="2020-04-09T22:11:13"/>
    <d v="2020-04-09T22:14:00"/>
    <s v="anonymous"/>
    <m/>
    <m/>
    <m/>
    <m/>
    <s v="Yes"/>
    <m/>
    <m/>
    <s v="No"/>
    <m/>
    <m/>
    <m/>
    <m/>
    <m/>
    <s v="Laptop;"/>
    <m/>
    <m/>
    <s v="No"/>
    <m/>
    <m/>
    <s v="Corporate assets"/>
    <m/>
    <m/>
    <s v="Yes, fully"/>
    <m/>
    <m/>
    <x v="2"/>
    <m/>
    <m/>
    <s v="Using VPN "/>
    <m/>
    <m/>
    <m/>
    <m/>
    <m/>
    <s v="Yes"/>
    <m/>
    <m/>
    <s v="User manual documentation (distributed in any way);Instructions available to the corporate portal or website;Instructions provided via email;"/>
    <m/>
    <m/>
    <s v="Yes"/>
    <m/>
    <m/>
    <s v="Scheduling;Real-time chatting;Teleconferencing;Other;"/>
    <m/>
    <m/>
    <s v="None;"/>
    <m/>
    <m/>
    <m/>
    <m/>
    <m/>
    <m/>
    <m/>
    <s v="Agree"/>
    <m/>
    <m/>
    <s v="Agree"/>
    <m/>
    <m/>
    <s v="Agree"/>
    <m/>
    <m/>
    <s v="Agree"/>
    <m/>
    <m/>
    <s v="Agree"/>
    <m/>
    <m/>
    <s v="Agree"/>
    <m/>
    <m/>
    <s v="Agree"/>
    <m/>
    <m/>
    <s v="35-44 years old"/>
    <m/>
    <m/>
    <s v="Master’s degree"/>
    <m/>
    <m/>
    <s v="IT (Information Technology)"/>
    <m/>
    <m/>
    <m/>
    <m/>
    <m/>
    <s v="IT professional"/>
    <m/>
    <m/>
    <m/>
    <m/>
    <m/>
  </r>
  <r>
    <n v="75"/>
    <d v="2020-04-09T22:11:13"/>
    <d v="2020-04-09T22:14:00"/>
    <s v="anonymous"/>
    <m/>
    <m/>
    <m/>
    <m/>
    <s v="Yes"/>
    <m/>
    <m/>
    <s v="No"/>
    <m/>
    <m/>
    <m/>
    <m/>
    <m/>
    <s v="Laptop;"/>
    <m/>
    <m/>
    <s v="No"/>
    <m/>
    <m/>
    <s v="Corporate assets"/>
    <m/>
    <m/>
    <s v="Yes, fully"/>
    <m/>
    <m/>
    <x v="3"/>
    <m/>
    <m/>
    <s v="Using VPN "/>
    <m/>
    <m/>
    <m/>
    <m/>
    <m/>
    <s v="Yes"/>
    <m/>
    <m/>
    <s v="User manual documentation (distributed in any way);Instructions available to the corporate portal or website;Instructions provided via email;"/>
    <m/>
    <m/>
    <s v="Yes"/>
    <m/>
    <m/>
    <s v="Scheduling;Real-time chatting;Teleconferencing;Other;"/>
    <m/>
    <m/>
    <s v="None;"/>
    <m/>
    <m/>
    <m/>
    <m/>
    <m/>
    <m/>
    <m/>
    <s v="Agree"/>
    <m/>
    <m/>
    <s v="Agree"/>
    <m/>
    <m/>
    <s v="Agree"/>
    <m/>
    <m/>
    <s v="Agree"/>
    <m/>
    <m/>
    <s v="Agree"/>
    <m/>
    <m/>
    <s v="Agree"/>
    <m/>
    <m/>
    <s v="Agree"/>
    <m/>
    <m/>
    <s v="35-44 years old"/>
    <m/>
    <m/>
    <s v="Master’s degree"/>
    <m/>
    <m/>
    <s v="IT (Information Technology)"/>
    <m/>
    <m/>
    <m/>
    <m/>
    <m/>
    <s v="IT professional"/>
    <m/>
    <m/>
    <m/>
    <m/>
    <m/>
  </r>
  <r>
    <n v="76"/>
    <d v="2020-04-09T22:11:32"/>
    <d v="2020-04-09T22:15:18"/>
    <s v="anonymous"/>
    <m/>
    <m/>
    <m/>
    <m/>
    <s v="Yes"/>
    <m/>
    <m/>
    <s v="Yes"/>
    <m/>
    <m/>
    <s v="Use vpn, avoid public WiFi, be aware who may see your screen, always keep antivirus updated "/>
    <m/>
    <m/>
    <s v="Laptop;"/>
    <m/>
    <m/>
    <s v="No"/>
    <m/>
    <m/>
    <s v="Corporate assets"/>
    <m/>
    <m/>
    <s v="Yes, partly"/>
    <m/>
    <m/>
    <x v="0"/>
    <m/>
    <m/>
    <s v="Using VPN "/>
    <m/>
    <m/>
    <m/>
    <m/>
    <m/>
    <s v="No"/>
    <m/>
    <m/>
    <m/>
    <m/>
    <m/>
    <s v="Yes"/>
    <m/>
    <m/>
    <s v="Document management;Real-time document co-authoring;Project/Workflow/Task management;Scheduling;Real-time chatting;Teleconferencing;"/>
    <m/>
    <m/>
    <s v="None;"/>
    <m/>
    <m/>
    <m/>
    <m/>
    <m/>
    <m/>
    <m/>
    <s v="Agree"/>
    <m/>
    <m/>
    <s v="Agree"/>
    <m/>
    <m/>
    <s v="Undecided"/>
    <m/>
    <m/>
    <s v="Agree"/>
    <m/>
    <m/>
    <s v="Agree"/>
    <m/>
    <m/>
    <s v="Undecided"/>
    <m/>
    <m/>
    <s v="Strongly agree"/>
    <m/>
    <m/>
    <s v="35-44 years old"/>
    <m/>
    <m/>
    <s v="Master’s degree"/>
    <m/>
    <m/>
    <s v="IT (Information Technology)"/>
    <m/>
    <m/>
    <m/>
    <m/>
    <m/>
    <s v="IT professional"/>
    <m/>
    <m/>
    <m/>
    <m/>
    <m/>
  </r>
  <r>
    <n v="76"/>
    <d v="2020-04-09T22:11:32"/>
    <d v="2020-04-09T22:15:18"/>
    <s v="anonymous"/>
    <m/>
    <m/>
    <m/>
    <m/>
    <s v="Yes"/>
    <m/>
    <m/>
    <s v="Yes"/>
    <m/>
    <m/>
    <s v="Use vpn, avoid public WiFi, be aware who may see your screen, always keep antivirus updated "/>
    <m/>
    <m/>
    <s v="Laptop;"/>
    <m/>
    <m/>
    <s v="No"/>
    <m/>
    <m/>
    <s v="Corporate assets"/>
    <m/>
    <m/>
    <s v="Yes, partly"/>
    <m/>
    <m/>
    <x v="4"/>
    <m/>
    <m/>
    <s v="Using VPN "/>
    <m/>
    <m/>
    <m/>
    <m/>
    <m/>
    <s v="No"/>
    <m/>
    <m/>
    <m/>
    <m/>
    <m/>
    <s v="Yes"/>
    <m/>
    <m/>
    <s v="Document management;Real-time document co-authoring;Project/Workflow/Task management;Scheduling;Real-time chatting;Teleconferencing;"/>
    <m/>
    <m/>
    <s v="None;"/>
    <m/>
    <m/>
    <m/>
    <m/>
    <m/>
    <m/>
    <m/>
    <s v="Agree"/>
    <m/>
    <m/>
    <s v="Agree"/>
    <m/>
    <m/>
    <s v="Undecided"/>
    <m/>
    <m/>
    <s v="Agree"/>
    <m/>
    <m/>
    <s v="Agree"/>
    <m/>
    <m/>
    <s v="Undecided"/>
    <m/>
    <m/>
    <s v="Strongly agree"/>
    <m/>
    <m/>
    <s v="35-44 years old"/>
    <m/>
    <m/>
    <s v="Master’s degree"/>
    <m/>
    <m/>
    <s v="IT (Information Technology)"/>
    <m/>
    <m/>
    <m/>
    <m/>
    <m/>
    <s v="IT professional"/>
    <m/>
    <m/>
    <m/>
    <m/>
    <m/>
  </r>
  <r>
    <n v="76"/>
    <d v="2020-04-09T22:11:32"/>
    <d v="2020-04-09T22:15:18"/>
    <s v="anonymous"/>
    <m/>
    <m/>
    <m/>
    <m/>
    <s v="Yes"/>
    <m/>
    <m/>
    <s v="Yes"/>
    <m/>
    <m/>
    <s v="Use vpn, avoid public WiFi, be aware who may see your screen, always keep antivirus updated "/>
    <m/>
    <m/>
    <s v="Laptop;"/>
    <m/>
    <m/>
    <s v="No"/>
    <m/>
    <m/>
    <s v="Corporate assets"/>
    <m/>
    <m/>
    <s v="Yes, partly"/>
    <m/>
    <m/>
    <x v="6"/>
    <m/>
    <m/>
    <s v="Using VPN "/>
    <m/>
    <m/>
    <m/>
    <m/>
    <m/>
    <s v="No"/>
    <m/>
    <m/>
    <m/>
    <m/>
    <m/>
    <s v="Yes"/>
    <m/>
    <m/>
    <s v="Document management;Real-time document co-authoring;Project/Workflow/Task management;Scheduling;Real-time chatting;Teleconferencing;"/>
    <m/>
    <m/>
    <s v="None;"/>
    <m/>
    <m/>
    <m/>
    <m/>
    <m/>
    <m/>
    <m/>
    <s v="Agree"/>
    <m/>
    <m/>
    <s v="Agree"/>
    <m/>
    <m/>
    <s v="Undecided"/>
    <m/>
    <m/>
    <s v="Agree"/>
    <m/>
    <m/>
    <s v="Agree"/>
    <m/>
    <m/>
    <s v="Undecided"/>
    <m/>
    <m/>
    <s v="Strongly agree"/>
    <m/>
    <m/>
    <s v="35-44 years old"/>
    <m/>
    <m/>
    <s v="Master’s degree"/>
    <m/>
    <m/>
    <s v="IT (Information Technology)"/>
    <m/>
    <m/>
    <m/>
    <m/>
    <m/>
    <s v="IT professional"/>
    <m/>
    <m/>
    <m/>
    <m/>
    <m/>
  </r>
  <r>
    <n v="76"/>
    <d v="2020-04-09T22:11:32"/>
    <d v="2020-04-09T22:15:18"/>
    <s v="anonymous"/>
    <m/>
    <m/>
    <m/>
    <m/>
    <s v="Yes"/>
    <m/>
    <m/>
    <s v="Yes"/>
    <m/>
    <m/>
    <s v="Use vpn, avoid public WiFi, be aware who may see your screen, always keep antivirus updated "/>
    <m/>
    <m/>
    <s v="Laptop;"/>
    <m/>
    <m/>
    <s v="No"/>
    <m/>
    <m/>
    <s v="Corporate assets"/>
    <m/>
    <m/>
    <s v="Yes, partly"/>
    <m/>
    <m/>
    <x v="1"/>
    <m/>
    <m/>
    <s v="Using VPN "/>
    <m/>
    <m/>
    <m/>
    <m/>
    <m/>
    <s v="No"/>
    <m/>
    <m/>
    <m/>
    <m/>
    <m/>
    <s v="Yes"/>
    <m/>
    <m/>
    <s v="Document management;Real-time document co-authoring;Project/Workflow/Task management;Scheduling;Real-time chatting;Teleconferencing;"/>
    <m/>
    <m/>
    <s v="None;"/>
    <m/>
    <m/>
    <m/>
    <m/>
    <m/>
    <m/>
    <m/>
    <s v="Agree"/>
    <m/>
    <m/>
    <s v="Agree"/>
    <m/>
    <m/>
    <s v="Undecided"/>
    <m/>
    <m/>
    <s v="Agree"/>
    <m/>
    <m/>
    <s v="Agree"/>
    <m/>
    <m/>
    <s v="Undecided"/>
    <m/>
    <m/>
    <s v="Strongly agree"/>
    <m/>
    <m/>
    <s v="35-44 years old"/>
    <m/>
    <m/>
    <s v="Master’s degree"/>
    <m/>
    <m/>
    <s v="IT (Information Technology)"/>
    <m/>
    <m/>
    <m/>
    <m/>
    <m/>
    <s v="IT professional"/>
    <m/>
    <m/>
    <m/>
    <m/>
    <m/>
  </r>
  <r>
    <n v="76"/>
    <d v="2020-04-09T22:11:32"/>
    <d v="2020-04-09T22:15:18"/>
    <s v="anonymous"/>
    <m/>
    <m/>
    <m/>
    <m/>
    <s v="Yes"/>
    <m/>
    <m/>
    <s v="Yes"/>
    <m/>
    <m/>
    <s v="Use vpn, avoid public WiFi, be aware who may see your screen, always keep antivirus updated "/>
    <m/>
    <m/>
    <s v="Laptop;"/>
    <m/>
    <m/>
    <s v="No"/>
    <m/>
    <m/>
    <s v="Corporate assets"/>
    <m/>
    <m/>
    <s v="Yes, partly"/>
    <m/>
    <m/>
    <x v="3"/>
    <m/>
    <m/>
    <s v="Using VPN "/>
    <m/>
    <m/>
    <m/>
    <m/>
    <m/>
    <s v="No"/>
    <m/>
    <m/>
    <m/>
    <m/>
    <m/>
    <s v="Yes"/>
    <m/>
    <m/>
    <s v="Document management;Real-time document co-authoring;Project/Workflow/Task management;Scheduling;Real-time chatting;Teleconferencing;"/>
    <m/>
    <m/>
    <s v="None;"/>
    <m/>
    <m/>
    <m/>
    <m/>
    <m/>
    <m/>
    <m/>
    <s v="Agree"/>
    <m/>
    <m/>
    <s v="Agree"/>
    <m/>
    <m/>
    <s v="Undecided"/>
    <m/>
    <m/>
    <s v="Agree"/>
    <m/>
    <m/>
    <s v="Agree"/>
    <m/>
    <m/>
    <s v="Undecided"/>
    <m/>
    <m/>
    <s v="Strongly agree"/>
    <m/>
    <m/>
    <s v="35-44 years old"/>
    <m/>
    <m/>
    <s v="Master’s degree"/>
    <m/>
    <m/>
    <s v="IT (Information Technology)"/>
    <m/>
    <m/>
    <m/>
    <m/>
    <m/>
    <s v="IT professional"/>
    <m/>
    <m/>
    <m/>
    <m/>
    <m/>
  </r>
  <r>
    <n v="77"/>
    <d v="2020-04-09T22:19:04"/>
    <d v="2020-04-09T22:22:47"/>
    <s v="anonymous"/>
    <m/>
    <m/>
    <m/>
    <m/>
    <s v="Yes"/>
    <m/>
    <m/>
    <s v="Yes"/>
    <m/>
    <m/>
    <m/>
    <m/>
    <m/>
    <s v="Laptop;Smartphone;"/>
    <m/>
    <m/>
    <s v="No"/>
    <m/>
    <m/>
    <s v="Corporate assets"/>
    <m/>
    <m/>
    <s v="Yes, partly"/>
    <m/>
    <m/>
    <x v="0"/>
    <m/>
    <m/>
    <s v="Using VPN "/>
    <m/>
    <m/>
    <m/>
    <m/>
    <m/>
    <s v="No"/>
    <m/>
    <m/>
    <m/>
    <m/>
    <m/>
    <s v="Yes"/>
    <m/>
    <m/>
    <s v="Document management;Real-time document co-authoring;Real-time chatting;Teleconferencing;"/>
    <m/>
    <m/>
    <s v="Phishing;"/>
    <m/>
    <m/>
    <m/>
    <m/>
    <m/>
    <m/>
    <m/>
    <s v="Disagree"/>
    <m/>
    <m/>
    <s v="Agree"/>
    <m/>
    <m/>
    <s v="Disagree"/>
    <m/>
    <m/>
    <s v="Agree"/>
    <m/>
    <m/>
    <s v="Strongly agree"/>
    <m/>
    <m/>
    <s v="Strongly agree"/>
    <m/>
    <m/>
    <s v="Strongly agree"/>
    <m/>
    <m/>
    <s v="35-44 years old"/>
    <m/>
    <m/>
    <s v="Master’s degree"/>
    <m/>
    <m/>
    <s v="IT (Information Technology)"/>
    <m/>
    <m/>
    <m/>
    <m/>
    <m/>
    <s v="IT professional"/>
    <m/>
    <m/>
    <m/>
    <m/>
    <m/>
  </r>
  <r>
    <n v="77"/>
    <d v="2020-04-09T22:19:04"/>
    <d v="2020-04-09T22:22:47"/>
    <s v="anonymous"/>
    <m/>
    <m/>
    <m/>
    <m/>
    <s v="Yes"/>
    <m/>
    <m/>
    <s v="Yes"/>
    <m/>
    <m/>
    <m/>
    <m/>
    <m/>
    <s v="Laptop;Smartphone;"/>
    <m/>
    <m/>
    <s v="No"/>
    <m/>
    <m/>
    <s v="Corporate assets"/>
    <m/>
    <m/>
    <s v="Yes, partly"/>
    <m/>
    <m/>
    <x v="5"/>
    <m/>
    <m/>
    <s v="Using VPN "/>
    <m/>
    <m/>
    <m/>
    <m/>
    <m/>
    <s v="No"/>
    <m/>
    <m/>
    <m/>
    <m/>
    <m/>
    <s v="Yes"/>
    <m/>
    <m/>
    <s v="Document management;Real-time document co-authoring;Real-time chatting;Teleconferencing;"/>
    <m/>
    <m/>
    <s v="Phishing;"/>
    <m/>
    <m/>
    <m/>
    <m/>
    <m/>
    <m/>
    <m/>
    <s v="Disagree"/>
    <m/>
    <m/>
    <s v="Agree"/>
    <m/>
    <m/>
    <s v="Disagree"/>
    <m/>
    <m/>
    <s v="Agree"/>
    <m/>
    <m/>
    <s v="Strongly agree"/>
    <m/>
    <m/>
    <s v="Strongly agree"/>
    <m/>
    <m/>
    <s v="Strongly agree"/>
    <m/>
    <m/>
    <s v="35-44 years old"/>
    <m/>
    <m/>
    <s v="Master’s degree"/>
    <m/>
    <m/>
    <s v="IT (Information Technology)"/>
    <m/>
    <m/>
    <m/>
    <m/>
    <m/>
    <s v="IT professional"/>
    <m/>
    <m/>
    <m/>
    <m/>
    <m/>
  </r>
  <r>
    <n v="77"/>
    <d v="2020-04-09T22:19:04"/>
    <d v="2020-04-09T22:22:47"/>
    <s v="anonymous"/>
    <m/>
    <m/>
    <m/>
    <m/>
    <s v="Yes"/>
    <m/>
    <m/>
    <s v="Yes"/>
    <m/>
    <m/>
    <m/>
    <m/>
    <m/>
    <s v="Laptop;Smartphone;"/>
    <m/>
    <m/>
    <s v="No"/>
    <m/>
    <m/>
    <s v="Corporate assets"/>
    <m/>
    <m/>
    <s v="Yes, partly"/>
    <m/>
    <m/>
    <x v="4"/>
    <m/>
    <m/>
    <s v="Using VPN "/>
    <m/>
    <m/>
    <m/>
    <m/>
    <m/>
    <s v="No"/>
    <m/>
    <m/>
    <m/>
    <m/>
    <m/>
    <s v="Yes"/>
    <m/>
    <m/>
    <s v="Document management;Real-time document co-authoring;Real-time chatting;Teleconferencing;"/>
    <m/>
    <m/>
    <s v="Phishing;"/>
    <m/>
    <m/>
    <m/>
    <m/>
    <m/>
    <m/>
    <m/>
    <s v="Disagree"/>
    <m/>
    <m/>
    <s v="Agree"/>
    <m/>
    <m/>
    <s v="Disagree"/>
    <m/>
    <m/>
    <s v="Agree"/>
    <m/>
    <m/>
    <s v="Strongly agree"/>
    <m/>
    <m/>
    <s v="Strongly agree"/>
    <m/>
    <m/>
    <s v="Strongly agree"/>
    <m/>
    <m/>
    <s v="35-44 years old"/>
    <m/>
    <m/>
    <s v="Master’s degree"/>
    <m/>
    <m/>
    <s v="IT (Information Technology)"/>
    <m/>
    <m/>
    <m/>
    <m/>
    <m/>
    <s v="IT professional"/>
    <m/>
    <m/>
    <m/>
    <m/>
    <m/>
  </r>
  <r>
    <n v="77"/>
    <d v="2020-04-09T22:19:04"/>
    <d v="2020-04-09T22:22:47"/>
    <s v="anonymous"/>
    <m/>
    <m/>
    <m/>
    <m/>
    <s v="Yes"/>
    <m/>
    <m/>
    <s v="Yes"/>
    <m/>
    <m/>
    <m/>
    <m/>
    <m/>
    <s v="Laptop;Smartphone;"/>
    <m/>
    <m/>
    <s v="No"/>
    <m/>
    <m/>
    <s v="Corporate assets"/>
    <m/>
    <m/>
    <s v="Yes, partly"/>
    <m/>
    <m/>
    <x v="6"/>
    <m/>
    <m/>
    <s v="Using VPN "/>
    <m/>
    <m/>
    <m/>
    <m/>
    <m/>
    <s v="No"/>
    <m/>
    <m/>
    <m/>
    <m/>
    <m/>
    <s v="Yes"/>
    <m/>
    <m/>
    <s v="Document management;Real-time document co-authoring;Real-time chatting;Teleconferencing;"/>
    <m/>
    <m/>
    <s v="Phishing;"/>
    <m/>
    <m/>
    <m/>
    <m/>
    <m/>
    <m/>
    <m/>
    <s v="Disagree"/>
    <m/>
    <m/>
    <s v="Agree"/>
    <m/>
    <m/>
    <s v="Disagree"/>
    <m/>
    <m/>
    <s v="Agree"/>
    <m/>
    <m/>
    <s v="Strongly agree"/>
    <m/>
    <m/>
    <s v="Strongly agree"/>
    <m/>
    <m/>
    <s v="Strongly agree"/>
    <m/>
    <m/>
    <s v="35-44 years old"/>
    <m/>
    <m/>
    <s v="Master’s degree"/>
    <m/>
    <m/>
    <s v="IT (Information Technology)"/>
    <m/>
    <m/>
    <m/>
    <m/>
    <m/>
    <s v="IT professional"/>
    <m/>
    <m/>
    <m/>
    <m/>
    <m/>
  </r>
  <r>
    <n v="77"/>
    <d v="2020-04-09T22:19:04"/>
    <d v="2020-04-09T22:22:47"/>
    <s v="anonymous"/>
    <m/>
    <m/>
    <m/>
    <m/>
    <s v="Yes"/>
    <m/>
    <m/>
    <s v="Yes"/>
    <m/>
    <m/>
    <m/>
    <m/>
    <m/>
    <s v="Laptop;Smartphone;"/>
    <m/>
    <m/>
    <s v="No"/>
    <m/>
    <m/>
    <s v="Corporate assets"/>
    <m/>
    <m/>
    <s v="Yes, partly"/>
    <m/>
    <m/>
    <x v="1"/>
    <m/>
    <m/>
    <s v="Using VPN "/>
    <m/>
    <m/>
    <m/>
    <m/>
    <m/>
    <s v="No"/>
    <m/>
    <m/>
    <m/>
    <m/>
    <m/>
    <s v="Yes"/>
    <m/>
    <m/>
    <s v="Document management;Real-time document co-authoring;Real-time chatting;Teleconferencing;"/>
    <m/>
    <m/>
    <s v="Phishing;"/>
    <m/>
    <m/>
    <m/>
    <m/>
    <m/>
    <m/>
    <m/>
    <s v="Disagree"/>
    <m/>
    <m/>
    <s v="Agree"/>
    <m/>
    <m/>
    <s v="Disagree"/>
    <m/>
    <m/>
    <s v="Agree"/>
    <m/>
    <m/>
    <s v="Strongly agree"/>
    <m/>
    <m/>
    <s v="Strongly agree"/>
    <m/>
    <m/>
    <s v="Strongly agree"/>
    <m/>
    <m/>
    <s v="35-44 years old"/>
    <m/>
    <m/>
    <s v="Master’s degree"/>
    <m/>
    <m/>
    <s v="IT (Information Technology)"/>
    <m/>
    <m/>
    <m/>
    <m/>
    <m/>
    <s v="IT professional"/>
    <m/>
    <m/>
    <m/>
    <m/>
    <m/>
  </r>
  <r>
    <n v="77"/>
    <d v="2020-04-09T22:19:04"/>
    <d v="2020-04-09T22:22:47"/>
    <s v="anonymous"/>
    <m/>
    <m/>
    <m/>
    <m/>
    <s v="Yes"/>
    <m/>
    <m/>
    <s v="Yes"/>
    <m/>
    <m/>
    <m/>
    <m/>
    <m/>
    <s v="Laptop;Smartphone;"/>
    <m/>
    <m/>
    <s v="No"/>
    <m/>
    <m/>
    <s v="Corporate assets"/>
    <m/>
    <m/>
    <s v="Yes, partly"/>
    <m/>
    <m/>
    <x v="2"/>
    <m/>
    <m/>
    <s v="Using VPN "/>
    <m/>
    <m/>
    <m/>
    <m/>
    <m/>
    <s v="No"/>
    <m/>
    <m/>
    <m/>
    <m/>
    <m/>
    <s v="Yes"/>
    <m/>
    <m/>
    <s v="Document management;Real-time document co-authoring;Real-time chatting;Teleconferencing;"/>
    <m/>
    <m/>
    <s v="Phishing;"/>
    <m/>
    <m/>
    <m/>
    <m/>
    <m/>
    <m/>
    <m/>
    <s v="Disagree"/>
    <m/>
    <m/>
    <s v="Agree"/>
    <m/>
    <m/>
    <s v="Disagree"/>
    <m/>
    <m/>
    <s v="Agree"/>
    <m/>
    <m/>
    <s v="Strongly agree"/>
    <m/>
    <m/>
    <s v="Strongly agree"/>
    <m/>
    <m/>
    <s v="Strongly agree"/>
    <m/>
    <m/>
    <s v="35-44 years old"/>
    <m/>
    <m/>
    <s v="Master’s degree"/>
    <m/>
    <m/>
    <s v="IT (Information Technology)"/>
    <m/>
    <m/>
    <m/>
    <m/>
    <m/>
    <s v="IT professional"/>
    <m/>
    <m/>
    <m/>
    <m/>
    <m/>
  </r>
  <r>
    <n v="77"/>
    <d v="2020-04-09T22:19:04"/>
    <d v="2020-04-09T22:22:47"/>
    <s v="anonymous"/>
    <m/>
    <m/>
    <m/>
    <m/>
    <s v="Yes"/>
    <m/>
    <m/>
    <s v="Yes"/>
    <m/>
    <m/>
    <m/>
    <m/>
    <m/>
    <s v="Laptop;Smartphone;"/>
    <m/>
    <m/>
    <s v="No"/>
    <m/>
    <m/>
    <s v="Corporate assets"/>
    <m/>
    <m/>
    <s v="Yes, partly"/>
    <m/>
    <m/>
    <x v="3"/>
    <m/>
    <m/>
    <s v="Using VPN "/>
    <m/>
    <m/>
    <m/>
    <m/>
    <m/>
    <s v="No"/>
    <m/>
    <m/>
    <m/>
    <m/>
    <m/>
    <s v="Yes"/>
    <m/>
    <m/>
    <s v="Document management;Real-time document co-authoring;Real-time chatting;Teleconferencing;"/>
    <m/>
    <m/>
    <s v="Phishing;"/>
    <m/>
    <m/>
    <m/>
    <m/>
    <m/>
    <m/>
    <m/>
    <s v="Disagree"/>
    <m/>
    <m/>
    <s v="Agree"/>
    <m/>
    <m/>
    <s v="Disagree"/>
    <m/>
    <m/>
    <s v="Agree"/>
    <m/>
    <m/>
    <s v="Strongly agree"/>
    <m/>
    <m/>
    <s v="Strongly agree"/>
    <m/>
    <m/>
    <s v="Strongly agree"/>
    <m/>
    <m/>
    <s v="35-44 years old"/>
    <m/>
    <m/>
    <s v="Master’s degree"/>
    <m/>
    <m/>
    <s v="IT (Information Technology)"/>
    <m/>
    <m/>
    <m/>
    <m/>
    <m/>
    <s v="IT professional"/>
    <m/>
    <m/>
    <m/>
    <m/>
    <m/>
  </r>
  <r>
    <n v="78"/>
    <d v="2020-04-09T23:20:56"/>
    <d v="2020-04-09T23:24:00"/>
    <s v="anonymous"/>
    <m/>
    <m/>
    <m/>
    <m/>
    <s v="Yes"/>
    <m/>
    <m/>
    <s v="No"/>
    <m/>
    <m/>
    <m/>
    <m/>
    <m/>
    <s v="Desktop;Laptop;"/>
    <m/>
    <m/>
    <s v="No"/>
    <m/>
    <m/>
    <s v="Corporate assets"/>
    <m/>
    <m/>
    <s v="Yes, partly"/>
    <m/>
    <m/>
    <x v="0"/>
    <m/>
    <m/>
    <s v="Using VPN "/>
    <m/>
    <m/>
    <m/>
    <m/>
    <m/>
    <s v="No"/>
    <m/>
    <m/>
    <m/>
    <m/>
    <m/>
    <s v="Yes"/>
    <m/>
    <m/>
    <s v="Document management;Real-time document co-authoring;Teleconferencing;"/>
    <m/>
    <m/>
    <s v="None;"/>
    <m/>
    <m/>
    <m/>
    <m/>
    <m/>
    <m/>
    <m/>
    <s v="Undecided"/>
    <m/>
    <m/>
    <s v="Agree"/>
    <m/>
    <m/>
    <s v="Disagree"/>
    <m/>
    <m/>
    <s v="Strongly agree"/>
    <m/>
    <m/>
    <s v="Agree"/>
    <m/>
    <m/>
    <s v="Agree"/>
    <m/>
    <m/>
    <s v="Agree"/>
    <m/>
    <m/>
    <s v="35-44 years old"/>
    <m/>
    <m/>
    <s v="Master’s degree"/>
    <m/>
    <m/>
    <s v="Telecommunications"/>
    <m/>
    <m/>
    <m/>
    <m/>
    <m/>
    <s v="IT professional"/>
    <m/>
    <m/>
    <m/>
    <m/>
    <m/>
  </r>
  <r>
    <n v="78"/>
    <d v="2020-04-09T23:20:56"/>
    <d v="2020-04-09T23:24:00"/>
    <s v="anonymous"/>
    <m/>
    <m/>
    <m/>
    <m/>
    <s v="Yes"/>
    <m/>
    <m/>
    <s v="No"/>
    <m/>
    <m/>
    <m/>
    <m/>
    <m/>
    <s v="Desktop;Laptop;"/>
    <m/>
    <m/>
    <s v="No"/>
    <m/>
    <m/>
    <s v="Corporate assets"/>
    <m/>
    <m/>
    <s v="Yes, partly"/>
    <m/>
    <m/>
    <x v="4"/>
    <m/>
    <m/>
    <s v="Using VPN "/>
    <m/>
    <m/>
    <m/>
    <m/>
    <m/>
    <s v="No"/>
    <m/>
    <m/>
    <m/>
    <m/>
    <m/>
    <s v="Yes"/>
    <m/>
    <m/>
    <s v="Document management;Real-time document co-authoring;Teleconferencing;"/>
    <m/>
    <m/>
    <s v="None;"/>
    <m/>
    <m/>
    <m/>
    <m/>
    <m/>
    <m/>
    <m/>
    <s v="Undecided"/>
    <m/>
    <m/>
    <s v="Agree"/>
    <m/>
    <m/>
    <s v="Disagree"/>
    <m/>
    <m/>
    <s v="Strongly agree"/>
    <m/>
    <m/>
    <s v="Agree"/>
    <m/>
    <m/>
    <s v="Agree"/>
    <m/>
    <m/>
    <s v="Agree"/>
    <m/>
    <m/>
    <s v="35-44 years old"/>
    <m/>
    <m/>
    <s v="Master’s degree"/>
    <m/>
    <m/>
    <s v="Telecommunications"/>
    <m/>
    <m/>
    <m/>
    <m/>
    <m/>
    <s v="IT professional"/>
    <m/>
    <m/>
    <m/>
    <m/>
    <m/>
  </r>
  <r>
    <n v="78"/>
    <d v="2020-04-09T23:20:56"/>
    <d v="2020-04-09T23:24:00"/>
    <s v="anonymous"/>
    <m/>
    <m/>
    <m/>
    <m/>
    <s v="Yes"/>
    <m/>
    <m/>
    <s v="No"/>
    <m/>
    <m/>
    <m/>
    <m/>
    <m/>
    <s v="Desktop;Laptop;"/>
    <m/>
    <m/>
    <s v="No"/>
    <m/>
    <m/>
    <s v="Corporate assets"/>
    <m/>
    <m/>
    <s v="Yes, partly"/>
    <m/>
    <m/>
    <x v="6"/>
    <m/>
    <m/>
    <s v="Using VPN "/>
    <m/>
    <m/>
    <m/>
    <m/>
    <m/>
    <s v="No"/>
    <m/>
    <m/>
    <m/>
    <m/>
    <m/>
    <s v="Yes"/>
    <m/>
    <m/>
    <s v="Document management;Real-time document co-authoring;Teleconferencing;"/>
    <m/>
    <m/>
    <s v="None;"/>
    <m/>
    <m/>
    <m/>
    <m/>
    <m/>
    <m/>
    <m/>
    <s v="Undecided"/>
    <m/>
    <m/>
    <s v="Agree"/>
    <m/>
    <m/>
    <s v="Disagree"/>
    <m/>
    <m/>
    <s v="Strongly agree"/>
    <m/>
    <m/>
    <s v="Agree"/>
    <m/>
    <m/>
    <s v="Agree"/>
    <m/>
    <m/>
    <s v="Agree"/>
    <m/>
    <m/>
    <s v="35-44 years old"/>
    <m/>
    <m/>
    <s v="Master’s degree"/>
    <m/>
    <m/>
    <s v="Telecommunications"/>
    <m/>
    <m/>
    <m/>
    <m/>
    <m/>
    <s v="IT professional"/>
    <m/>
    <m/>
    <m/>
    <m/>
    <m/>
  </r>
  <r>
    <n v="78"/>
    <d v="2020-04-09T23:20:56"/>
    <d v="2020-04-09T23:24:00"/>
    <s v="anonymous"/>
    <m/>
    <m/>
    <m/>
    <m/>
    <s v="Yes"/>
    <m/>
    <m/>
    <s v="No"/>
    <m/>
    <m/>
    <m/>
    <m/>
    <m/>
    <s v="Desktop;Laptop;"/>
    <m/>
    <m/>
    <s v="No"/>
    <m/>
    <m/>
    <s v="Corporate assets"/>
    <m/>
    <m/>
    <s v="Yes, partly"/>
    <m/>
    <m/>
    <x v="1"/>
    <m/>
    <m/>
    <s v="Using VPN "/>
    <m/>
    <m/>
    <m/>
    <m/>
    <m/>
    <s v="No"/>
    <m/>
    <m/>
    <m/>
    <m/>
    <m/>
    <s v="Yes"/>
    <m/>
    <m/>
    <s v="Document management;Real-time document co-authoring;Teleconferencing;"/>
    <m/>
    <m/>
    <s v="None;"/>
    <m/>
    <m/>
    <m/>
    <m/>
    <m/>
    <m/>
    <m/>
    <s v="Undecided"/>
    <m/>
    <m/>
    <s v="Agree"/>
    <m/>
    <m/>
    <s v="Disagree"/>
    <m/>
    <m/>
    <s v="Strongly agree"/>
    <m/>
    <m/>
    <s v="Agree"/>
    <m/>
    <m/>
    <s v="Agree"/>
    <m/>
    <m/>
    <s v="Agree"/>
    <m/>
    <m/>
    <s v="35-44 years old"/>
    <m/>
    <m/>
    <s v="Master’s degree"/>
    <m/>
    <m/>
    <s v="Telecommunications"/>
    <m/>
    <m/>
    <m/>
    <m/>
    <m/>
    <s v="IT professional"/>
    <m/>
    <m/>
    <m/>
    <m/>
    <m/>
  </r>
  <r>
    <n v="78"/>
    <d v="2020-04-09T23:20:56"/>
    <d v="2020-04-09T23:24:00"/>
    <s v="anonymous"/>
    <m/>
    <m/>
    <m/>
    <m/>
    <s v="Yes"/>
    <m/>
    <m/>
    <s v="No"/>
    <m/>
    <m/>
    <m/>
    <m/>
    <m/>
    <s v="Desktop;Laptop;"/>
    <m/>
    <m/>
    <s v="No"/>
    <m/>
    <m/>
    <s v="Corporate assets"/>
    <m/>
    <m/>
    <s v="Yes, partly"/>
    <m/>
    <m/>
    <x v="2"/>
    <m/>
    <m/>
    <s v="Using VPN "/>
    <m/>
    <m/>
    <m/>
    <m/>
    <m/>
    <s v="No"/>
    <m/>
    <m/>
    <m/>
    <m/>
    <m/>
    <s v="Yes"/>
    <m/>
    <m/>
    <s v="Document management;Real-time document co-authoring;Teleconferencing;"/>
    <m/>
    <m/>
    <s v="None;"/>
    <m/>
    <m/>
    <m/>
    <m/>
    <m/>
    <m/>
    <m/>
    <s v="Undecided"/>
    <m/>
    <m/>
    <s v="Agree"/>
    <m/>
    <m/>
    <s v="Disagree"/>
    <m/>
    <m/>
    <s v="Strongly agree"/>
    <m/>
    <m/>
    <s v="Agree"/>
    <m/>
    <m/>
    <s v="Agree"/>
    <m/>
    <m/>
    <s v="Agree"/>
    <m/>
    <m/>
    <s v="35-44 years old"/>
    <m/>
    <m/>
    <s v="Master’s degree"/>
    <m/>
    <m/>
    <s v="Telecommunications"/>
    <m/>
    <m/>
    <m/>
    <m/>
    <m/>
    <s v="IT professional"/>
    <m/>
    <m/>
    <m/>
    <m/>
    <m/>
  </r>
  <r>
    <n v="78"/>
    <d v="2020-04-09T23:20:56"/>
    <d v="2020-04-09T23:24:00"/>
    <s v="anonymous"/>
    <m/>
    <m/>
    <m/>
    <m/>
    <s v="Yes"/>
    <m/>
    <m/>
    <s v="No"/>
    <m/>
    <m/>
    <m/>
    <m/>
    <m/>
    <s v="Desktop;Laptop;"/>
    <m/>
    <m/>
    <s v="No"/>
    <m/>
    <m/>
    <s v="Corporate assets"/>
    <m/>
    <m/>
    <s v="Yes, partly"/>
    <m/>
    <m/>
    <x v="3"/>
    <m/>
    <m/>
    <s v="Using VPN "/>
    <m/>
    <m/>
    <m/>
    <m/>
    <m/>
    <s v="No"/>
    <m/>
    <m/>
    <m/>
    <m/>
    <m/>
    <s v="Yes"/>
    <m/>
    <m/>
    <s v="Document management;Real-time document co-authoring;Teleconferencing;"/>
    <m/>
    <m/>
    <s v="None;"/>
    <m/>
    <m/>
    <m/>
    <m/>
    <m/>
    <m/>
    <m/>
    <s v="Undecided"/>
    <m/>
    <m/>
    <s v="Agree"/>
    <m/>
    <m/>
    <s v="Disagree"/>
    <m/>
    <m/>
    <s v="Strongly agree"/>
    <m/>
    <m/>
    <s v="Agree"/>
    <m/>
    <m/>
    <s v="Agree"/>
    <m/>
    <m/>
    <s v="Agree"/>
    <m/>
    <m/>
    <s v="35-44 years old"/>
    <m/>
    <m/>
    <s v="Master’s degree"/>
    <m/>
    <m/>
    <s v="Telecommunications"/>
    <m/>
    <m/>
    <m/>
    <m/>
    <m/>
    <s v="IT professional"/>
    <m/>
    <m/>
    <m/>
    <m/>
    <m/>
  </r>
  <r>
    <n v="79"/>
    <d v="2020-04-10T09:33:28"/>
    <d v="2020-04-10T09:36:54"/>
    <s v="anonymous"/>
    <m/>
    <m/>
    <m/>
    <m/>
    <s v="No"/>
    <m/>
    <m/>
    <s v="No"/>
    <m/>
    <m/>
    <m/>
    <m/>
    <m/>
    <s v="Laptop;Smartphone;"/>
    <m/>
    <m/>
    <s v="No"/>
    <m/>
    <m/>
    <s v="Corporate assets"/>
    <m/>
    <m/>
    <s v="Yes, partly"/>
    <m/>
    <m/>
    <x v="0"/>
    <m/>
    <m/>
    <s v="Using 3rd party cloud solutions (e.g. G Cloud, Microsoft 365)"/>
    <m/>
    <m/>
    <m/>
    <m/>
    <m/>
    <s v="No"/>
    <m/>
    <m/>
    <m/>
    <m/>
    <m/>
    <s v="Yes"/>
    <m/>
    <m/>
    <s v="Document management;Real-time document co-authoring;Real-time chatting;Teleconferencing;"/>
    <m/>
    <m/>
    <s v="None;"/>
    <m/>
    <m/>
    <m/>
    <m/>
    <m/>
    <m/>
    <m/>
    <s v="Agree"/>
    <m/>
    <m/>
    <s v="Agree"/>
    <m/>
    <m/>
    <s v="Agree"/>
    <m/>
    <m/>
    <s v="Agree"/>
    <m/>
    <m/>
    <s v="Agree"/>
    <m/>
    <m/>
    <s v="Agree"/>
    <m/>
    <m/>
    <s v="Agree"/>
    <m/>
    <m/>
    <s v="25-34 years old"/>
    <m/>
    <m/>
    <s v="Master’s degree"/>
    <m/>
    <m/>
    <s v="EPES (Electrical Power &amp; Energy Systems)"/>
    <m/>
    <m/>
    <m/>
    <m/>
    <m/>
    <s v="Other"/>
    <m/>
    <m/>
    <m/>
    <m/>
    <m/>
  </r>
  <r>
    <n v="79"/>
    <d v="2020-04-10T09:33:28"/>
    <d v="2020-04-10T09:36:54"/>
    <s v="anonymous"/>
    <m/>
    <m/>
    <m/>
    <m/>
    <s v="No"/>
    <m/>
    <m/>
    <s v="No"/>
    <m/>
    <m/>
    <m/>
    <m/>
    <m/>
    <s v="Laptop;Smartphone;"/>
    <m/>
    <m/>
    <s v="No"/>
    <m/>
    <m/>
    <s v="Corporate assets"/>
    <m/>
    <m/>
    <s v="Yes, partly"/>
    <m/>
    <m/>
    <x v="4"/>
    <m/>
    <m/>
    <s v="Using 3rd party cloud solutions (e.g. G Cloud, Microsoft 365)"/>
    <m/>
    <m/>
    <m/>
    <m/>
    <m/>
    <s v="No"/>
    <m/>
    <m/>
    <m/>
    <m/>
    <m/>
    <s v="Yes"/>
    <m/>
    <m/>
    <s v="Document management;Real-time document co-authoring;Real-time chatting;Teleconferencing;"/>
    <m/>
    <m/>
    <s v="None;"/>
    <m/>
    <m/>
    <m/>
    <m/>
    <m/>
    <m/>
    <m/>
    <s v="Agree"/>
    <m/>
    <m/>
    <s v="Agree"/>
    <m/>
    <m/>
    <s v="Agree"/>
    <m/>
    <m/>
    <s v="Agree"/>
    <m/>
    <m/>
    <s v="Agree"/>
    <m/>
    <m/>
    <s v="Agree"/>
    <m/>
    <m/>
    <s v="Agree"/>
    <m/>
    <m/>
    <s v="25-34 years old"/>
    <m/>
    <m/>
    <s v="Master’s degree"/>
    <m/>
    <m/>
    <s v="EPES (Electrical Power &amp; Energy Systems)"/>
    <m/>
    <m/>
    <m/>
    <m/>
    <m/>
    <s v="Other"/>
    <m/>
    <m/>
    <m/>
    <m/>
    <m/>
  </r>
  <r>
    <n v="79"/>
    <d v="2020-04-10T09:33:28"/>
    <d v="2020-04-10T09:36:54"/>
    <s v="anonymous"/>
    <m/>
    <m/>
    <m/>
    <m/>
    <s v="No"/>
    <m/>
    <m/>
    <s v="No"/>
    <m/>
    <m/>
    <m/>
    <m/>
    <m/>
    <s v="Laptop;Smartphone;"/>
    <m/>
    <m/>
    <s v="No"/>
    <m/>
    <m/>
    <s v="Corporate assets"/>
    <m/>
    <m/>
    <s v="Yes, partly"/>
    <m/>
    <m/>
    <x v="1"/>
    <m/>
    <m/>
    <s v="Using 3rd party cloud solutions (e.g. G Cloud, Microsoft 365)"/>
    <m/>
    <m/>
    <m/>
    <m/>
    <m/>
    <s v="No"/>
    <m/>
    <m/>
    <m/>
    <m/>
    <m/>
    <s v="Yes"/>
    <m/>
    <m/>
    <s v="Document management;Real-time document co-authoring;Real-time chatting;Teleconferencing;"/>
    <m/>
    <m/>
    <s v="None;"/>
    <m/>
    <m/>
    <m/>
    <m/>
    <m/>
    <m/>
    <m/>
    <s v="Agree"/>
    <m/>
    <m/>
    <s v="Agree"/>
    <m/>
    <m/>
    <s v="Agree"/>
    <m/>
    <m/>
    <s v="Agree"/>
    <m/>
    <m/>
    <s v="Agree"/>
    <m/>
    <m/>
    <s v="Agree"/>
    <m/>
    <m/>
    <s v="Agree"/>
    <m/>
    <m/>
    <s v="25-34 years old"/>
    <m/>
    <m/>
    <s v="Master’s degree"/>
    <m/>
    <m/>
    <s v="EPES (Electrical Power &amp; Energy Systems)"/>
    <m/>
    <m/>
    <m/>
    <m/>
    <m/>
    <s v="Other"/>
    <m/>
    <m/>
    <m/>
    <m/>
    <m/>
  </r>
  <r>
    <n v="79"/>
    <d v="2020-04-10T09:33:28"/>
    <d v="2020-04-10T09:36:54"/>
    <s v="anonymous"/>
    <m/>
    <m/>
    <m/>
    <m/>
    <s v="No"/>
    <m/>
    <m/>
    <s v="No"/>
    <m/>
    <m/>
    <m/>
    <m/>
    <m/>
    <s v="Laptop;Smartphone;"/>
    <m/>
    <m/>
    <s v="No"/>
    <m/>
    <m/>
    <s v="Corporate assets"/>
    <m/>
    <m/>
    <s v="Yes, partly"/>
    <m/>
    <m/>
    <x v="3"/>
    <m/>
    <m/>
    <s v="Using 3rd party cloud solutions (e.g. G Cloud, Microsoft 365)"/>
    <m/>
    <m/>
    <m/>
    <m/>
    <m/>
    <s v="No"/>
    <m/>
    <m/>
    <m/>
    <m/>
    <m/>
    <s v="Yes"/>
    <m/>
    <m/>
    <s v="Document management;Real-time document co-authoring;Real-time chatting;Teleconferencing;"/>
    <m/>
    <m/>
    <s v="None;"/>
    <m/>
    <m/>
    <m/>
    <m/>
    <m/>
    <m/>
    <m/>
    <s v="Agree"/>
    <m/>
    <m/>
    <s v="Agree"/>
    <m/>
    <m/>
    <s v="Agree"/>
    <m/>
    <m/>
    <s v="Agree"/>
    <m/>
    <m/>
    <s v="Agree"/>
    <m/>
    <m/>
    <s v="Agree"/>
    <m/>
    <m/>
    <s v="Agree"/>
    <m/>
    <m/>
    <s v="25-34 years old"/>
    <m/>
    <m/>
    <s v="Master’s degree"/>
    <m/>
    <m/>
    <s v="EPES (Electrical Power &amp; Energy Systems)"/>
    <m/>
    <m/>
    <m/>
    <m/>
    <m/>
    <s v="Other"/>
    <m/>
    <m/>
    <m/>
    <m/>
    <m/>
  </r>
  <r>
    <n v="80"/>
    <d v="2020-04-10T09:39:33"/>
    <d v="2020-04-10T09:43:19"/>
    <s v="anonymous"/>
    <m/>
    <m/>
    <m/>
    <m/>
    <s v="Yes"/>
    <m/>
    <m/>
    <s v="Yes"/>
    <m/>
    <m/>
    <m/>
    <m/>
    <m/>
    <s v="Laptop;Smartphone;"/>
    <m/>
    <m/>
    <s v="No"/>
    <m/>
    <m/>
    <s v="Corporate assets"/>
    <m/>
    <m/>
    <s v="Yes, fully"/>
    <m/>
    <m/>
    <x v="0"/>
    <m/>
    <m/>
    <s v="Using VPN "/>
    <m/>
    <m/>
    <m/>
    <m/>
    <m/>
    <s v="No"/>
    <m/>
    <m/>
    <m/>
    <m/>
    <m/>
    <s v="No"/>
    <m/>
    <m/>
    <m/>
    <m/>
    <m/>
    <s v="None;"/>
    <m/>
    <m/>
    <m/>
    <m/>
    <m/>
    <m/>
    <m/>
    <s v="Disagree"/>
    <m/>
    <m/>
    <s v="Undecided"/>
    <m/>
    <m/>
    <s v="Undecided"/>
    <m/>
    <m/>
    <s v="Strongly agree"/>
    <m/>
    <m/>
    <s v="Strongly agree"/>
    <m/>
    <m/>
    <s v="Strongly agree"/>
    <m/>
    <m/>
    <s v="Strongly agree"/>
    <m/>
    <m/>
    <s v="35-44 years old"/>
    <m/>
    <m/>
    <s v="Master’s degree"/>
    <m/>
    <m/>
    <s v="Telecommunications"/>
    <m/>
    <m/>
    <m/>
    <m/>
    <m/>
    <s v="Other"/>
    <m/>
    <m/>
    <m/>
    <m/>
    <m/>
  </r>
  <r>
    <n v="80"/>
    <d v="2020-04-10T09:39:33"/>
    <d v="2020-04-10T09:43:19"/>
    <s v="anonymous"/>
    <m/>
    <m/>
    <m/>
    <m/>
    <s v="Yes"/>
    <m/>
    <m/>
    <s v="Yes"/>
    <m/>
    <m/>
    <m/>
    <m/>
    <m/>
    <s v="Laptop;Smartphone;"/>
    <m/>
    <m/>
    <s v="No"/>
    <m/>
    <m/>
    <s v="Corporate assets"/>
    <m/>
    <m/>
    <s v="Yes, fully"/>
    <m/>
    <m/>
    <x v="5"/>
    <m/>
    <m/>
    <s v="Using VPN "/>
    <m/>
    <m/>
    <m/>
    <m/>
    <m/>
    <s v="No"/>
    <m/>
    <m/>
    <m/>
    <m/>
    <m/>
    <s v="No"/>
    <m/>
    <m/>
    <m/>
    <m/>
    <m/>
    <s v="None;"/>
    <m/>
    <m/>
    <m/>
    <m/>
    <m/>
    <m/>
    <m/>
    <s v="Disagree"/>
    <m/>
    <m/>
    <s v="Undecided"/>
    <m/>
    <m/>
    <s v="Undecided"/>
    <m/>
    <m/>
    <s v="Strongly agree"/>
    <m/>
    <m/>
    <s v="Strongly agree"/>
    <m/>
    <m/>
    <s v="Strongly agree"/>
    <m/>
    <m/>
    <s v="Strongly agree"/>
    <m/>
    <m/>
    <s v="35-44 years old"/>
    <m/>
    <m/>
    <s v="Master’s degree"/>
    <m/>
    <m/>
    <s v="Telecommunications"/>
    <m/>
    <m/>
    <m/>
    <m/>
    <m/>
    <s v="Other"/>
    <m/>
    <m/>
    <m/>
    <m/>
    <m/>
  </r>
  <r>
    <n v="80"/>
    <d v="2020-04-10T09:39:33"/>
    <d v="2020-04-10T09:43:19"/>
    <s v="anonymous"/>
    <m/>
    <m/>
    <m/>
    <m/>
    <s v="Yes"/>
    <m/>
    <m/>
    <s v="Yes"/>
    <m/>
    <m/>
    <m/>
    <m/>
    <m/>
    <s v="Laptop;Smartphone;"/>
    <m/>
    <m/>
    <s v="No"/>
    <m/>
    <m/>
    <s v="Corporate assets"/>
    <m/>
    <m/>
    <s v="Yes, fully"/>
    <m/>
    <m/>
    <x v="6"/>
    <m/>
    <m/>
    <s v="Using VPN "/>
    <m/>
    <m/>
    <m/>
    <m/>
    <m/>
    <s v="No"/>
    <m/>
    <m/>
    <m/>
    <m/>
    <m/>
    <s v="No"/>
    <m/>
    <m/>
    <m/>
    <m/>
    <m/>
    <s v="None;"/>
    <m/>
    <m/>
    <m/>
    <m/>
    <m/>
    <m/>
    <m/>
    <s v="Disagree"/>
    <m/>
    <m/>
    <s v="Undecided"/>
    <m/>
    <m/>
    <s v="Undecided"/>
    <m/>
    <m/>
    <s v="Strongly agree"/>
    <m/>
    <m/>
    <s v="Strongly agree"/>
    <m/>
    <m/>
    <s v="Strongly agree"/>
    <m/>
    <m/>
    <s v="Strongly agree"/>
    <m/>
    <m/>
    <s v="35-44 years old"/>
    <m/>
    <m/>
    <s v="Master’s degree"/>
    <m/>
    <m/>
    <s v="Telecommunications"/>
    <m/>
    <m/>
    <m/>
    <m/>
    <m/>
    <s v="Other"/>
    <m/>
    <m/>
    <m/>
    <m/>
    <m/>
  </r>
  <r>
    <n v="80"/>
    <d v="2020-04-10T09:39:33"/>
    <d v="2020-04-10T09:43:19"/>
    <s v="anonymous"/>
    <m/>
    <m/>
    <m/>
    <m/>
    <s v="Yes"/>
    <m/>
    <m/>
    <s v="Yes"/>
    <m/>
    <m/>
    <m/>
    <m/>
    <m/>
    <s v="Laptop;Smartphone;"/>
    <m/>
    <m/>
    <s v="No"/>
    <m/>
    <m/>
    <s v="Corporate assets"/>
    <m/>
    <m/>
    <s v="Yes, fully"/>
    <m/>
    <m/>
    <x v="1"/>
    <m/>
    <m/>
    <s v="Using VPN "/>
    <m/>
    <m/>
    <m/>
    <m/>
    <m/>
    <s v="No"/>
    <m/>
    <m/>
    <m/>
    <m/>
    <m/>
    <s v="No"/>
    <m/>
    <m/>
    <m/>
    <m/>
    <m/>
    <s v="None;"/>
    <m/>
    <m/>
    <m/>
    <m/>
    <m/>
    <m/>
    <m/>
    <s v="Disagree"/>
    <m/>
    <m/>
    <s v="Undecided"/>
    <m/>
    <m/>
    <s v="Undecided"/>
    <m/>
    <m/>
    <s v="Strongly agree"/>
    <m/>
    <m/>
    <s v="Strongly agree"/>
    <m/>
    <m/>
    <s v="Strongly agree"/>
    <m/>
    <m/>
    <s v="Strongly agree"/>
    <m/>
    <m/>
    <s v="35-44 years old"/>
    <m/>
    <m/>
    <s v="Master’s degree"/>
    <m/>
    <m/>
    <s v="Telecommunications"/>
    <m/>
    <m/>
    <m/>
    <m/>
    <m/>
    <s v="Other"/>
    <m/>
    <m/>
    <m/>
    <m/>
    <m/>
  </r>
  <r>
    <n v="80"/>
    <d v="2020-04-10T09:39:33"/>
    <d v="2020-04-10T09:43:19"/>
    <s v="anonymous"/>
    <m/>
    <m/>
    <m/>
    <m/>
    <s v="Yes"/>
    <m/>
    <m/>
    <s v="Yes"/>
    <m/>
    <m/>
    <m/>
    <m/>
    <m/>
    <s v="Laptop;Smartphone;"/>
    <m/>
    <m/>
    <s v="No"/>
    <m/>
    <m/>
    <s v="Corporate assets"/>
    <m/>
    <m/>
    <s v="Yes, fully"/>
    <m/>
    <m/>
    <x v="3"/>
    <m/>
    <m/>
    <s v="Using VPN "/>
    <m/>
    <m/>
    <m/>
    <m/>
    <m/>
    <s v="No"/>
    <m/>
    <m/>
    <m/>
    <m/>
    <m/>
    <s v="No"/>
    <m/>
    <m/>
    <m/>
    <m/>
    <m/>
    <s v="None;"/>
    <m/>
    <m/>
    <m/>
    <m/>
    <m/>
    <m/>
    <m/>
    <s v="Disagree"/>
    <m/>
    <m/>
    <s v="Undecided"/>
    <m/>
    <m/>
    <s v="Undecided"/>
    <m/>
    <m/>
    <s v="Strongly agree"/>
    <m/>
    <m/>
    <s v="Strongly agree"/>
    <m/>
    <m/>
    <s v="Strongly agree"/>
    <m/>
    <m/>
    <s v="Strongly agree"/>
    <m/>
    <m/>
    <s v="35-44 years old"/>
    <m/>
    <m/>
    <s v="Master’s degree"/>
    <m/>
    <m/>
    <s v="Telecommunications"/>
    <m/>
    <m/>
    <m/>
    <m/>
    <m/>
    <s v="Other"/>
    <m/>
    <m/>
    <m/>
    <m/>
    <m/>
  </r>
  <r>
    <n v="81"/>
    <d v="2020-04-10T10:05:29"/>
    <d v="2020-04-10T10:09:26"/>
    <s v="anonymous"/>
    <m/>
    <m/>
    <m/>
    <m/>
    <s v="Yes"/>
    <m/>
    <m/>
    <s v="No"/>
    <m/>
    <m/>
    <m/>
    <m/>
    <m/>
    <s v="Laptop;"/>
    <m/>
    <m/>
    <s v="No"/>
    <m/>
    <m/>
    <s v="Corporate assets"/>
    <m/>
    <m/>
    <s v="No"/>
    <m/>
    <m/>
    <x v="0"/>
    <m/>
    <m/>
    <s v="Direct access"/>
    <m/>
    <m/>
    <m/>
    <m/>
    <m/>
    <s v="No"/>
    <m/>
    <m/>
    <m/>
    <m/>
    <m/>
    <s v="Yes"/>
    <m/>
    <m/>
    <s v="Project/Workflow/Task management;Scheduling;Teleconferencing;"/>
    <m/>
    <m/>
    <s v="None;"/>
    <m/>
    <m/>
    <m/>
    <m/>
    <m/>
    <m/>
    <m/>
    <s v="Undecided"/>
    <m/>
    <m/>
    <s v="Undecided"/>
    <m/>
    <m/>
    <s v="Agree"/>
    <m/>
    <m/>
    <s v="Strongly agree"/>
    <m/>
    <m/>
    <s v="Agree"/>
    <m/>
    <m/>
    <s v="Strongly agree"/>
    <m/>
    <m/>
    <s v="Agree"/>
    <m/>
    <m/>
    <s v="35-44 years old"/>
    <m/>
    <m/>
    <s v="Master’s degree"/>
    <m/>
    <m/>
    <s v="EPES (Electrical Power &amp; Energy Systems)"/>
    <m/>
    <m/>
    <m/>
    <m/>
    <m/>
    <s v="Other"/>
    <m/>
    <m/>
    <m/>
    <m/>
    <m/>
  </r>
  <r>
    <n v="81"/>
    <d v="2020-04-10T10:05:29"/>
    <d v="2020-04-10T10:09:26"/>
    <s v="anonymous"/>
    <m/>
    <m/>
    <m/>
    <m/>
    <s v="Yes"/>
    <m/>
    <m/>
    <s v="No"/>
    <m/>
    <m/>
    <m/>
    <m/>
    <m/>
    <s v="Laptop;"/>
    <m/>
    <m/>
    <s v="No"/>
    <m/>
    <m/>
    <s v="Corporate assets"/>
    <m/>
    <m/>
    <s v="No"/>
    <m/>
    <m/>
    <x v="1"/>
    <m/>
    <m/>
    <s v="Direct access"/>
    <m/>
    <m/>
    <m/>
    <m/>
    <m/>
    <s v="No"/>
    <m/>
    <m/>
    <m/>
    <m/>
    <m/>
    <s v="Yes"/>
    <m/>
    <m/>
    <s v="Project/Workflow/Task management;Scheduling;Teleconferencing;"/>
    <m/>
    <m/>
    <s v="None;"/>
    <m/>
    <m/>
    <m/>
    <m/>
    <m/>
    <m/>
    <m/>
    <s v="Undecided"/>
    <m/>
    <m/>
    <s v="Undecided"/>
    <m/>
    <m/>
    <s v="Agree"/>
    <m/>
    <m/>
    <s v="Strongly agree"/>
    <m/>
    <m/>
    <s v="Agree"/>
    <m/>
    <m/>
    <s v="Strongly agree"/>
    <m/>
    <m/>
    <s v="Agree"/>
    <m/>
    <m/>
    <s v="35-44 years old"/>
    <m/>
    <m/>
    <s v="Master’s degree"/>
    <m/>
    <m/>
    <s v="EPES (Electrical Power &amp; Energy Systems)"/>
    <m/>
    <m/>
    <m/>
    <m/>
    <m/>
    <s v="Other"/>
    <m/>
    <m/>
    <m/>
    <m/>
    <m/>
  </r>
  <r>
    <n v="81"/>
    <d v="2020-04-10T10:05:29"/>
    <d v="2020-04-10T10:09:26"/>
    <s v="anonymous"/>
    <m/>
    <m/>
    <m/>
    <m/>
    <s v="Yes"/>
    <m/>
    <m/>
    <s v="No"/>
    <m/>
    <m/>
    <m/>
    <m/>
    <m/>
    <s v="Laptop;"/>
    <m/>
    <m/>
    <s v="No"/>
    <m/>
    <m/>
    <s v="Corporate assets"/>
    <m/>
    <m/>
    <s v="No"/>
    <m/>
    <m/>
    <x v="3"/>
    <m/>
    <m/>
    <s v="Direct access"/>
    <m/>
    <m/>
    <m/>
    <m/>
    <m/>
    <s v="No"/>
    <m/>
    <m/>
    <m/>
    <m/>
    <m/>
    <s v="Yes"/>
    <m/>
    <m/>
    <s v="Project/Workflow/Task management;Scheduling;Teleconferencing;"/>
    <m/>
    <m/>
    <s v="None;"/>
    <m/>
    <m/>
    <m/>
    <m/>
    <m/>
    <m/>
    <m/>
    <s v="Undecided"/>
    <m/>
    <m/>
    <s v="Undecided"/>
    <m/>
    <m/>
    <s v="Agree"/>
    <m/>
    <m/>
    <s v="Strongly agree"/>
    <m/>
    <m/>
    <s v="Agree"/>
    <m/>
    <m/>
    <s v="Strongly agree"/>
    <m/>
    <m/>
    <s v="Agree"/>
    <m/>
    <m/>
    <s v="35-44 years old"/>
    <m/>
    <m/>
    <s v="Master’s degree"/>
    <m/>
    <m/>
    <s v="EPES (Electrical Power &amp; Energy Systems)"/>
    <m/>
    <m/>
    <m/>
    <m/>
    <m/>
    <s v="Other"/>
    <m/>
    <m/>
    <m/>
    <m/>
    <m/>
  </r>
  <r>
    <n v="82"/>
    <d v="2020-04-10T11:54:07"/>
    <d v="2020-04-10T11:56:11"/>
    <s v="anonymous"/>
    <m/>
    <m/>
    <m/>
    <m/>
    <s v="Yes"/>
    <m/>
    <m/>
    <s v="No"/>
    <m/>
    <m/>
    <m/>
    <m/>
    <m/>
    <s v="Laptop;"/>
    <m/>
    <m/>
    <s v="No"/>
    <m/>
    <m/>
    <s v="Corporate assets"/>
    <m/>
    <m/>
    <s v="No"/>
    <m/>
    <m/>
    <x v="0"/>
    <m/>
    <m/>
    <s v="Direct access"/>
    <m/>
    <m/>
    <m/>
    <m/>
    <m/>
    <s v="Yes"/>
    <m/>
    <m/>
    <s v="Instructions provided via email;"/>
    <m/>
    <m/>
    <s v="Yes"/>
    <m/>
    <m/>
    <s v="Document management;"/>
    <m/>
    <m/>
    <s v="None;"/>
    <m/>
    <m/>
    <m/>
    <m/>
    <m/>
    <m/>
    <m/>
    <s v="Agree"/>
    <m/>
    <m/>
    <s v="Agree"/>
    <m/>
    <m/>
    <s v="Disagree"/>
    <m/>
    <m/>
    <s v="Undecided"/>
    <m/>
    <m/>
    <s v="Undecided"/>
    <m/>
    <m/>
    <s v="Undecided"/>
    <m/>
    <m/>
    <s v="Agree"/>
    <m/>
    <m/>
    <s v="18-24 years old"/>
    <m/>
    <m/>
    <s v="High school graduate, diploma or the equivalent"/>
    <m/>
    <m/>
    <s v="Other"/>
    <m/>
    <m/>
    <s v="Tourism"/>
    <m/>
    <m/>
    <s v="Other"/>
    <m/>
    <m/>
    <m/>
    <m/>
    <m/>
  </r>
  <r>
    <n v="82"/>
    <d v="2020-04-10T11:54:07"/>
    <d v="2020-04-10T11:56:11"/>
    <s v="anonymous"/>
    <m/>
    <m/>
    <m/>
    <m/>
    <s v="Yes"/>
    <m/>
    <m/>
    <s v="No"/>
    <m/>
    <m/>
    <m/>
    <m/>
    <m/>
    <s v="Laptop;"/>
    <m/>
    <m/>
    <s v="No"/>
    <m/>
    <m/>
    <s v="Corporate assets"/>
    <m/>
    <m/>
    <s v="No"/>
    <m/>
    <m/>
    <x v="4"/>
    <m/>
    <m/>
    <s v="Direct access"/>
    <m/>
    <m/>
    <m/>
    <m/>
    <m/>
    <s v="Yes"/>
    <m/>
    <m/>
    <s v="Instructions provided via email;"/>
    <m/>
    <m/>
    <s v="Yes"/>
    <m/>
    <m/>
    <s v="Document management;"/>
    <m/>
    <m/>
    <s v="None;"/>
    <m/>
    <m/>
    <m/>
    <m/>
    <m/>
    <m/>
    <m/>
    <s v="Agree"/>
    <m/>
    <m/>
    <s v="Agree"/>
    <m/>
    <m/>
    <s v="Disagree"/>
    <m/>
    <m/>
    <s v="Undecided"/>
    <m/>
    <m/>
    <s v="Undecided"/>
    <m/>
    <m/>
    <s v="Undecided"/>
    <m/>
    <m/>
    <s v="Agree"/>
    <m/>
    <m/>
    <s v="18-24 years old"/>
    <m/>
    <m/>
    <s v="High school graduate, diploma or the equivalent"/>
    <m/>
    <m/>
    <s v="Other"/>
    <m/>
    <m/>
    <s v="Tourism"/>
    <m/>
    <m/>
    <s v="Other"/>
    <m/>
    <m/>
    <m/>
    <m/>
    <m/>
  </r>
  <r>
    <n v="82"/>
    <d v="2020-04-10T11:54:07"/>
    <d v="2020-04-10T11:56:11"/>
    <s v="anonymous"/>
    <m/>
    <m/>
    <m/>
    <m/>
    <s v="Yes"/>
    <m/>
    <m/>
    <s v="No"/>
    <m/>
    <m/>
    <m/>
    <m/>
    <m/>
    <s v="Laptop;"/>
    <m/>
    <m/>
    <s v="No"/>
    <m/>
    <m/>
    <s v="Corporate assets"/>
    <m/>
    <m/>
    <s v="No"/>
    <m/>
    <m/>
    <x v="1"/>
    <m/>
    <m/>
    <s v="Direct access"/>
    <m/>
    <m/>
    <m/>
    <m/>
    <m/>
    <s v="Yes"/>
    <m/>
    <m/>
    <s v="Instructions provided via email;"/>
    <m/>
    <m/>
    <s v="Yes"/>
    <m/>
    <m/>
    <s v="Document management;"/>
    <m/>
    <m/>
    <s v="None;"/>
    <m/>
    <m/>
    <m/>
    <m/>
    <m/>
    <m/>
    <m/>
    <s v="Agree"/>
    <m/>
    <m/>
    <s v="Agree"/>
    <m/>
    <m/>
    <s v="Disagree"/>
    <m/>
    <m/>
    <s v="Undecided"/>
    <m/>
    <m/>
    <s v="Undecided"/>
    <m/>
    <m/>
    <s v="Undecided"/>
    <m/>
    <m/>
    <s v="Agree"/>
    <m/>
    <m/>
    <s v="18-24 years old"/>
    <m/>
    <m/>
    <s v="High school graduate, diploma or the equivalent"/>
    <m/>
    <m/>
    <s v="Other"/>
    <m/>
    <m/>
    <s v="Tourism"/>
    <m/>
    <m/>
    <s v="Other"/>
    <m/>
    <m/>
    <m/>
    <m/>
    <m/>
  </r>
  <r>
    <n v="82"/>
    <d v="2020-04-10T11:54:07"/>
    <d v="2020-04-10T11:56:11"/>
    <s v="anonymous"/>
    <m/>
    <m/>
    <m/>
    <m/>
    <s v="Yes"/>
    <m/>
    <m/>
    <s v="No"/>
    <m/>
    <m/>
    <m/>
    <m/>
    <m/>
    <s v="Laptop;"/>
    <m/>
    <m/>
    <s v="No"/>
    <m/>
    <m/>
    <s v="Corporate assets"/>
    <m/>
    <m/>
    <s v="No"/>
    <m/>
    <m/>
    <x v="3"/>
    <m/>
    <m/>
    <s v="Direct access"/>
    <m/>
    <m/>
    <m/>
    <m/>
    <m/>
    <s v="Yes"/>
    <m/>
    <m/>
    <s v="Instructions provided via email;"/>
    <m/>
    <m/>
    <s v="Yes"/>
    <m/>
    <m/>
    <s v="Document management;"/>
    <m/>
    <m/>
    <s v="None;"/>
    <m/>
    <m/>
    <m/>
    <m/>
    <m/>
    <m/>
    <m/>
    <s v="Agree"/>
    <m/>
    <m/>
    <s v="Agree"/>
    <m/>
    <m/>
    <s v="Disagree"/>
    <m/>
    <m/>
    <s v="Undecided"/>
    <m/>
    <m/>
    <s v="Undecided"/>
    <m/>
    <m/>
    <s v="Undecided"/>
    <m/>
    <m/>
    <s v="Agree"/>
    <m/>
    <m/>
    <s v="18-24 years old"/>
    <m/>
    <m/>
    <s v="High school graduate, diploma or the equivalent"/>
    <m/>
    <m/>
    <s v="Other"/>
    <m/>
    <m/>
    <s v="Tourism"/>
    <m/>
    <m/>
    <s v="Other"/>
    <m/>
    <m/>
    <m/>
    <m/>
    <m/>
  </r>
  <r>
    <n v="83"/>
    <d v="2020-04-10T11:44:46"/>
    <d v="2020-04-10T12:11:49"/>
    <s v="anonymous"/>
    <m/>
    <m/>
    <m/>
    <m/>
    <s v="Yes"/>
    <m/>
    <m/>
    <s v="Yes"/>
    <m/>
    <m/>
    <s v="password policy, vpn instructions"/>
    <m/>
    <m/>
    <s v="Laptop;"/>
    <m/>
    <m/>
    <s v="Yes"/>
    <m/>
    <m/>
    <s v="Corporate assets"/>
    <m/>
    <m/>
    <s v="Yes, partly"/>
    <m/>
    <m/>
    <x v="0"/>
    <m/>
    <m/>
    <s v="Using VPN "/>
    <m/>
    <m/>
    <m/>
    <m/>
    <m/>
    <s v="No"/>
    <m/>
    <m/>
    <m/>
    <m/>
    <m/>
    <s v="Yes"/>
    <m/>
    <m/>
    <s v="Scheduling;Real-time chatting;"/>
    <m/>
    <m/>
    <s v="Phishing;Ransomware;Hacking;Data loss;Spyware/Virus infection;"/>
    <m/>
    <m/>
    <m/>
    <m/>
    <m/>
    <m/>
    <m/>
    <s v="Undecided"/>
    <m/>
    <m/>
    <s v="Undecided"/>
    <m/>
    <m/>
    <s v="Disagree"/>
    <m/>
    <m/>
    <s v="Disagree"/>
    <m/>
    <m/>
    <s v="Undecided"/>
    <m/>
    <m/>
    <s v="Agree"/>
    <m/>
    <m/>
    <s v="Disagree"/>
    <m/>
    <m/>
    <s v="35-44 years old"/>
    <m/>
    <m/>
    <s v="Doctorate degree"/>
    <m/>
    <m/>
    <s v="IT (Information Technology)"/>
    <m/>
    <m/>
    <m/>
    <m/>
    <m/>
    <s v="Security professional"/>
    <m/>
    <m/>
    <m/>
    <m/>
    <m/>
  </r>
  <r>
    <n v="83"/>
    <d v="2020-04-10T11:44:46"/>
    <d v="2020-04-10T12:11:49"/>
    <s v="anonymous"/>
    <m/>
    <m/>
    <m/>
    <m/>
    <s v="Yes"/>
    <m/>
    <m/>
    <s v="Yes"/>
    <m/>
    <m/>
    <s v="password policy, vpn instructions"/>
    <m/>
    <m/>
    <s v="Laptop;"/>
    <m/>
    <m/>
    <s v="Yes"/>
    <m/>
    <m/>
    <s v="Corporate assets"/>
    <m/>
    <m/>
    <s v="Yes, partly"/>
    <m/>
    <m/>
    <x v="5"/>
    <m/>
    <m/>
    <s v="Using VPN "/>
    <m/>
    <m/>
    <m/>
    <m/>
    <m/>
    <s v="No"/>
    <m/>
    <m/>
    <m/>
    <m/>
    <m/>
    <s v="Yes"/>
    <m/>
    <m/>
    <s v="Scheduling;Real-time chatting;"/>
    <m/>
    <m/>
    <s v="Phishing;Ransomware;Hacking;Data loss;Spyware/Virus infection;"/>
    <m/>
    <m/>
    <m/>
    <m/>
    <m/>
    <m/>
    <m/>
    <s v="Undecided"/>
    <m/>
    <m/>
    <s v="Undecided"/>
    <m/>
    <m/>
    <s v="Disagree"/>
    <m/>
    <m/>
    <s v="Disagree"/>
    <m/>
    <m/>
    <s v="Undecided"/>
    <m/>
    <m/>
    <s v="Agree"/>
    <m/>
    <m/>
    <s v="Disagree"/>
    <m/>
    <m/>
    <s v="35-44 years old"/>
    <m/>
    <m/>
    <s v="Doctorate degree"/>
    <m/>
    <m/>
    <s v="IT (Information Technology)"/>
    <m/>
    <m/>
    <m/>
    <m/>
    <m/>
    <s v="Security professional"/>
    <m/>
    <m/>
    <m/>
    <m/>
    <m/>
  </r>
  <r>
    <n v="83"/>
    <d v="2020-04-10T11:44:46"/>
    <d v="2020-04-10T12:11:49"/>
    <s v="anonymous"/>
    <m/>
    <m/>
    <m/>
    <m/>
    <s v="Yes"/>
    <m/>
    <m/>
    <s v="Yes"/>
    <m/>
    <m/>
    <s v="password policy, vpn instructions"/>
    <m/>
    <m/>
    <s v="Laptop;"/>
    <m/>
    <m/>
    <s v="Yes"/>
    <m/>
    <m/>
    <s v="Corporate assets"/>
    <m/>
    <m/>
    <s v="Yes, partly"/>
    <m/>
    <m/>
    <x v="4"/>
    <m/>
    <m/>
    <s v="Using VPN "/>
    <m/>
    <m/>
    <m/>
    <m/>
    <m/>
    <s v="No"/>
    <m/>
    <m/>
    <m/>
    <m/>
    <m/>
    <s v="Yes"/>
    <m/>
    <m/>
    <s v="Scheduling;Real-time chatting;"/>
    <m/>
    <m/>
    <s v="Phishing;Ransomware;Hacking;Data loss;Spyware/Virus infection;"/>
    <m/>
    <m/>
    <m/>
    <m/>
    <m/>
    <m/>
    <m/>
    <s v="Undecided"/>
    <m/>
    <m/>
    <s v="Undecided"/>
    <m/>
    <m/>
    <s v="Disagree"/>
    <m/>
    <m/>
    <s v="Disagree"/>
    <m/>
    <m/>
    <s v="Undecided"/>
    <m/>
    <m/>
    <s v="Agree"/>
    <m/>
    <m/>
    <s v="Disagree"/>
    <m/>
    <m/>
    <s v="35-44 years old"/>
    <m/>
    <m/>
    <s v="Doctorate degree"/>
    <m/>
    <m/>
    <s v="IT (Information Technology)"/>
    <m/>
    <m/>
    <m/>
    <m/>
    <m/>
    <s v="Security professional"/>
    <m/>
    <m/>
    <m/>
    <m/>
    <m/>
  </r>
  <r>
    <n v="83"/>
    <d v="2020-04-10T11:44:46"/>
    <d v="2020-04-10T12:11:49"/>
    <s v="anonymous"/>
    <m/>
    <m/>
    <m/>
    <m/>
    <s v="Yes"/>
    <m/>
    <m/>
    <s v="Yes"/>
    <m/>
    <m/>
    <s v="password policy, vpn instructions"/>
    <m/>
    <m/>
    <s v="Laptop;"/>
    <m/>
    <m/>
    <s v="Yes"/>
    <m/>
    <m/>
    <s v="Corporate assets"/>
    <m/>
    <m/>
    <s v="Yes, partly"/>
    <m/>
    <m/>
    <x v="6"/>
    <m/>
    <m/>
    <s v="Using VPN "/>
    <m/>
    <m/>
    <m/>
    <m/>
    <m/>
    <s v="No"/>
    <m/>
    <m/>
    <m/>
    <m/>
    <m/>
    <s v="Yes"/>
    <m/>
    <m/>
    <s v="Scheduling;Real-time chatting;"/>
    <m/>
    <m/>
    <s v="Phishing;Ransomware;Hacking;Data loss;Spyware/Virus infection;"/>
    <m/>
    <m/>
    <m/>
    <m/>
    <m/>
    <m/>
    <m/>
    <s v="Undecided"/>
    <m/>
    <m/>
    <s v="Undecided"/>
    <m/>
    <m/>
    <s v="Disagree"/>
    <m/>
    <m/>
    <s v="Disagree"/>
    <m/>
    <m/>
    <s v="Undecided"/>
    <m/>
    <m/>
    <s v="Agree"/>
    <m/>
    <m/>
    <s v="Disagree"/>
    <m/>
    <m/>
    <s v="35-44 years old"/>
    <m/>
    <m/>
    <s v="Doctorate degree"/>
    <m/>
    <m/>
    <s v="IT (Information Technology)"/>
    <m/>
    <m/>
    <m/>
    <m/>
    <m/>
    <s v="Security professional"/>
    <m/>
    <m/>
    <m/>
    <m/>
    <m/>
  </r>
  <r>
    <n v="83"/>
    <d v="2020-04-10T11:44:46"/>
    <d v="2020-04-10T12:11:49"/>
    <s v="anonymous"/>
    <m/>
    <m/>
    <m/>
    <m/>
    <s v="Yes"/>
    <m/>
    <m/>
    <s v="Yes"/>
    <m/>
    <m/>
    <s v="password policy, vpn instructions"/>
    <m/>
    <m/>
    <s v="Laptop;"/>
    <m/>
    <m/>
    <s v="Yes"/>
    <m/>
    <m/>
    <s v="Corporate assets"/>
    <m/>
    <m/>
    <s v="Yes, partly"/>
    <m/>
    <m/>
    <x v="1"/>
    <m/>
    <m/>
    <s v="Using VPN "/>
    <m/>
    <m/>
    <m/>
    <m/>
    <m/>
    <s v="No"/>
    <m/>
    <m/>
    <m/>
    <m/>
    <m/>
    <s v="Yes"/>
    <m/>
    <m/>
    <s v="Scheduling;Real-time chatting;"/>
    <m/>
    <m/>
    <s v="Phishing;Ransomware;Hacking;Data loss;Spyware/Virus infection;"/>
    <m/>
    <m/>
    <m/>
    <m/>
    <m/>
    <m/>
    <m/>
    <s v="Undecided"/>
    <m/>
    <m/>
    <s v="Undecided"/>
    <m/>
    <m/>
    <s v="Disagree"/>
    <m/>
    <m/>
    <s v="Disagree"/>
    <m/>
    <m/>
    <s v="Undecided"/>
    <m/>
    <m/>
    <s v="Agree"/>
    <m/>
    <m/>
    <s v="Disagree"/>
    <m/>
    <m/>
    <s v="35-44 years old"/>
    <m/>
    <m/>
    <s v="Doctorate degree"/>
    <m/>
    <m/>
    <s v="IT (Information Technology)"/>
    <m/>
    <m/>
    <m/>
    <m/>
    <m/>
    <s v="Security professional"/>
    <m/>
    <m/>
    <m/>
    <m/>
    <m/>
  </r>
  <r>
    <n v="83"/>
    <d v="2020-04-10T11:44:46"/>
    <d v="2020-04-10T12:11:49"/>
    <s v="anonymous"/>
    <m/>
    <m/>
    <m/>
    <m/>
    <s v="Yes"/>
    <m/>
    <m/>
    <s v="Yes"/>
    <m/>
    <m/>
    <s v="password policy, vpn instructions"/>
    <m/>
    <m/>
    <s v="Laptop;"/>
    <m/>
    <m/>
    <s v="Yes"/>
    <m/>
    <m/>
    <s v="Corporate assets"/>
    <m/>
    <m/>
    <s v="Yes, partly"/>
    <m/>
    <m/>
    <x v="3"/>
    <m/>
    <m/>
    <s v="Using VPN "/>
    <m/>
    <m/>
    <m/>
    <m/>
    <m/>
    <s v="No"/>
    <m/>
    <m/>
    <m/>
    <m/>
    <m/>
    <s v="Yes"/>
    <m/>
    <m/>
    <s v="Scheduling;Real-time chatting;"/>
    <m/>
    <m/>
    <s v="Phishing;Ransomware;Hacking;Data loss;Spyware/Virus infection;"/>
    <m/>
    <m/>
    <m/>
    <m/>
    <m/>
    <m/>
    <m/>
    <s v="Undecided"/>
    <m/>
    <m/>
    <s v="Undecided"/>
    <m/>
    <m/>
    <s v="Disagree"/>
    <m/>
    <m/>
    <s v="Disagree"/>
    <m/>
    <m/>
    <s v="Undecided"/>
    <m/>
    <m/>
    <s v="Agree"/>
    <m/>
    <m/>
    <s v="Disagree"/>
    <m/>
    <m/>
    <s v="35-44 years old"/>
    <m/>
    <m/>
    <s v="Doctorate degree"/>
    <m/>
    <m/>
    <s v="IT (Information Technology)"/>
    <m/>
    <m/>
    <m/>
    <m/>
    <m/>
    <s v="Security professional"/>
    <m/>
    <m/>
    <m/>
    <m/>
    <m/>
  </r>
  <r>
    <n v="84"/>
    <d v="2020-04-10T14:34:59"/>
    <d v="2020-04-10T14:39:25"/>
    <s v="anonymous"/>
    <m/>
    <m/>
    <m/>
    <m/>
    <s v="Yes"/>
    <m/>
    <m/>
    <s v="Yes"/>
    <m/>
    <m/>
    <s v="Extra careful for any suspicious emails "/>
    <m/>
    <m/>
    <s v="Desktop;Laptop;Tablet;Smartphone;"/>
    <m/>
    <m/>
    <s v="No"/>
    <m/>
    <m/>
    <s v="Personal assets"/>
    <m/>
    <m/>
    <m/>
    <m/>
    <m/>
    <x v="0"/>
    <m/>
    <m/>
    <s v="Direct access"/>
    <m/>
    <m/>
    <m/>
    <m/>
    <m/>
    <s v="No"/>
    <m/>
    <m/>
    <m/>
    <m/>
    <m/>
    <s v="Yes"/>
    <m/>
    <m/>
    <s v="Scheduling;Real-time chatting;Teleconferencing;"/>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r>
  <r>
    <n v="84"/>
    <d v="2020-04-10T14:34:59"/>
    <d v="2020-04-10T14:39:25"/>
    <s v="anonymous"/>
    <m/>
    <m/>
    <m/>
    <m/>
    <s v="Yes"/>
    <m/>
    <m/>
    <s v="Yes"/>
    <m/>
    <m/>
    <s v="Extra careful for any suspicious emails "/>
    <m/>
    <m/>
    <s v="Desktop;Laptop;Tablet;Smartphone;"/>
    <m/>
    <m/>
    <s v="No"/>
    <m/>
    <m/>
    <s v="Personal assets"/>
    <m/>
    <m/>
    <m/>
    <m/>
    <m/>
    <x v="5"/>
    <m/>
    <m/>
    <s v="Direct access"/>
    <m/>
    <m/>
    <m/>
    <m/>
    <m/>
    <s v="No"/>
    <m/>
    <m/>
    <m/>
    <m/>
    <m/>
    <s v="Yes"/>
    <m/>
    <m/>
    <s v="Scheduling;Real-time chatting;Teleconferencing;"/>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r>
  <r>
    <n v="84"/>
    <d v="2020-04-10T14:34:59"/>
    <d v="2020-04-10T14:39:25"/>
    <s v="anonymous"/>
    <m/>
    <m/>
    <m/>
    <m/>
    <s v="Yes"/>
    <m/>
    <m/>
    <s v="Yes"/>
    <m/>
    <m/>
    <s v="Extra careful for any suspicious emails "/>
    <m/>
    <m/>
    <s v="Desktop;Laptop;Tablet;Smartphone;"/>
    <m/>
    <m/>
    <s v="No"/>
    <m/>
    <m/>
    <s v="Personal assets"/>
    <m/>
    <m/>
    <m/>
    <m/>
    <m/>
    <x v="4"/>
    <m/>
    <m/>
    <s v="Direct access"/>
    <m/>
    <m/>
    <m/>
    <m/>
    <m/>
    <s v="No"/>
    <m/>
    <m/>
    <m/>
    <m/>
    <m/>
    <s v="Yes"/>
    <m/>
    <m/>
    <s v="Scheduling;Real-time chatting;Teleconferencing;"/>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r>
  <r>
    <n v="84"/>
    <d v="2020-04-10T14:34:59"/>
    <d v="2020-04-10T14:39:25"/>
    <s v="anonymous"/>
    <m/>
    <m/>
    <m/>
    <m/>
    <s v="Yes"/>
    <m/>
    <m/>
    <s v="Yes"/>
    <m/>
    <m/>
    <s v="Extra careful for any suspicious emails "/>
    <m/>
    <m/>
    <s v="Desktop;Laptop;Tablet;Smartphone;"/>
    <m/>
    <m/>
    <s v="No"/>
    <m/>
    <m/>
    <s v="Personal assets"/>
    <m/>
    <m/>
    <m/>
    <m/>
    <m/>
    <x v="1"/>
    <m/>
    <m/>
    <s v="Direct access"/>
    <m/>
    <m/>
    <m/>
    <m/>
    <m/>
    <s v="No"/>
    <m/>
    <m/>
    <m/>
    <m/>
    <m/>
    <s v="Yes"/>
    <m/>
    <m/>
    <s v="Scheduling;Real-time chatting;Teleconferencing;"/>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r>
  <r>
    <n v="84"/>
    <d v="2020-04-10T14:34:59"/>
    <d v="2020-04-10T14:39:25"/>
    <s v="anonymous"/>
    <m/>
    <m/>
    <m/>
    <m/>
    <s v="Yes"/>
    <m/>
    <m/>
    <s v="Yes"/>
    <m/>
    <m/>
    <s v="Extra careful for any suspicious emails "/>
    <m/>
    <m/>
    <s v="Desktop;Laptop;Tablet;Smartphone;"/>
    <m/>
    <m/>
    <s v="No"/>
    <m/>
    <m/>
    <s v="Personal assets"/>
    <m/>
    <m/>
    <m/>
    <m/>
    <m/>
    <x v="2"/>
    <m/>
    <m/>
    <s v="Direct access"/>
    <m/>
    <m/>
    <m/>
    <m/>
    <m/>
    <s v="No"/>
    <m/>
    <m/>
    <m/>
    <m/>
    <m/>
    <s v="Yes"/>
    <m/>
    <m/>
    <s v="Scheduling;Real-time chatting;Teleconferencing;"/>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r>
  <r>
    <n v="84"/>
    <d v="2020-04-10T14:34:59"/>
    <d v="2020-04-10T14:39:25"/>
    <s v="anonymous"/>
    <m/>
    <m/>
    <m/>
    <m/>
    <s v="Yes"/>
    <m/>
    <m/>
    <s v="Yes"/>
    <m/>
    <m/>
    <s v="Extra careful for any suspicious emails "/>
    <m/>
    <m/>
    <s v="Desktop;Laptop;Tablet;Smartphone;"/>
    <m/>
    <m/>
    <s v="No"/>
    <m/>
    <m/>
    <s v="Personal assets"/>
    <m/>
    <m/>
    <m/>
    <m/>
    <m/>
    <x v="3"/>
    <m/>
    <m/>
    <s v="Direct access"/>
    <m/>
    <m/>
    <m/>
    <m/>
    <m/>
    <s v="No"/>
    <m/>
    <m/>
    <m/>
    <m/>
    <m/>
    <s v="Yes"/>
    <m/>
    <m/>
    <s v="Scheduling;Real-time chatting;Teleconferencing;"/>
    <m/>
    <m/>
    <s v="None;"/>
    <m/>
    <m/>
    <m/>
    <m/>
    <m/>
    <m/>
    <m/>
    <s v="Strongly disagree"/>
    <m/>
    <m/>
    <s v="Strongly disagree"/>
    <m/>
    <m/>
    <s v="Strongly agree"/>
    <m/>
    <m/>
    <s v="Strongly agree"/>
    <m/>
    <m/>
    <s v="Strongly agree"/>
    <m/>
    <m/>
    <s v="Strongly agree"/>
    <m/>
    <m/>
    <s v="Strongly agree"/>
    <m/>
    <m/>
    <s v="25-34 years old"/>
    <m/>
    <m/>
    <s v="Master’s degree"/>
    <m/>
    <m/>
    <s v="IT (Information Technology)"/>
    <m/>
    <m/>
    <m/>
    <m/>
    <m/>
    <s v="Manager"/>
    <m/>
    <m/>
    <m/>
    <m/>
    <m/>
  </r>
  <r>
    <n v="85"/>
    <d v="2020-04-10T14:34:25"/>
    <d v="2020-04-10T14:40:00"/>
    <s v="anonymous"/>
    <m/>
    <m/>
    <m/>
    <m/>
    <s v="No"/>
    <m/>
    <m/>
    <s v="No"/>
    <m/>
    <m/>
    <m/>
    <m/>
    <m/>
    <s v="Laptop;"/>
    <m/>
    <m/>
    <s v="No"/>
    <m/>
    <m/>
    <s v="Corporate assets"/>
    <m/>
    <m/>
    <s v="Yes, fully"/>
    <m/>
    <m/>
    <x v="0"/>
    <m/>
    <m/>
    <s v="Using VPN "/>
    <m/>
    <m/>
    <m/>
    <m/>
    <m/>
    <s v="Yes"/>
    <m/>
    <m/>
    <s v="Instructions provided via email;"/>
    <m/>
    <m/>
    <s v="Yes"/>
    <m/>
    <m/>
    <s v="Other;"/>
    <m/>
    <m/>
    <s v="None;"/>
    <m/>
    <m/>
    <m/>
    <m/>
    <m/>
    <m/>
    <m/>
    <s v="Undecided"/>
    <m/>
    <m/>
    <s v="Disagree"/>
    <m/>
    <m/>
    <s v="Agree"/>
    <m/>
    <m/>
    <s v="Strongly agree"/>
    <m/>
    <m/>
    <s v="Agree"/>
    <m/>
    <m/>
    <s v="Agree"/>
    <m/>
    <m/>
    <s v="Strongly agree"/>
    <m/>
    <m/>
    <s v="35-44 years old"/>
    <m/>
    <m/>
    <s v="Master’s degree"/>
    <m/>
    <m/>
    <s v="Banking &amp; Financial"/>
    <m/>
    <m/>
    <m/>
    <m/>
    <m/>
    <s v="Manager"/>
    <m/>
    <m/>
    <m/>
    <m/>
    <m/>
  </r>
  <r>
    <n v="85"/>
    <d v="2020-04-10T14:34:25"/>
    <d v="2020-04-10T14:40:00"/>
    <s v="anonymous"/>
    <m/>
    <m/>
    <m/>
    <m/>
    <s v="No"/>
    <m/>
    <m/>
    <s v="No"/>
    <m/>
    <m/>
    <m/>
    <m/>
    <m/>
    <s v="Laptop;"/>
    <m/>
    <m/>
    <s v="No"/>
    <m/>
    <m/>
    <s v="Corporate assets"/>
    <m/>
    <m/>
    <s v="Yes, fully"/>
    <m/>
    <m/>
    <x v="1"/>
    <m/>
    <m/>
    <s v="Using VPN "/>
    <m/>
    <m/>
    <m/>
    <m/>
    <m/>
    <s v="Yes"/>
    <m/>
    <m/>
    <s v="Instructions provided via email;"/>
    <m/>
    <m/>
    <s v="Yes"/>
    <m/>
    <m/>
    <s v="Other;"/>
    <m/>
    <m/>
    <s v="None;"/>
    <m/>
    <m/>
    <m/>
    <m/>
    <m/>
    <m/>
    <m/>
    <s v="Undecided"/>
    <m/>
    <m/>
    <s v="Disagree"/>
    <m/>
    <m/>
    <s v="Agree"/>
    <m/>
    <m/>
    <s v="Strongly agree"/>
    <m/>
    <m/>
    <s v="Agree"/>
    <m/>
    <m/>
    <s v="Agree"/>
    <m/>
    <m/>
    <s v="Strongly agree"/>
    <m/>
    <m/>
    <s v="35-44 years old"/>
    <m/>
    <m/>
    <s v="Master’s degree"/>
    <m/>
    <m/>
    <s v="Banking &amp; Financial"/>
    <m/>
    <m/>
    <m/>
    <m/>
    <m/>
    <s v="Manager"/>
    <m/>
    <m/>
    <m/>
    <m/>
    <m/>
  </r>
  <r>
    <n v="85"/>
    <d v="2020-04-10T14:34:25"/>
    <d v="2020-04-10T14:40:00"/>
    <s v="anonymous"/>
    <m/>
    <m/>
    <m/>
    <m/>
    <s v="No"/>
    <m/>
    <m/>
    <s v="No"/>
    <m/>
    <m/>
    <m/>
    <m/>
    <m/>
    <s v="Laptop;"/>
    <m/>
    <m/>
    <s v="No"/>
    <m/>
    <m/>
    <s v="Corporate assets"/>
    <m/>
    <m/>
    <s v="Yes, fully"/>
    <m/>
    <m/>
    <x v="2"/>
    <m/>
    <m/>
    <s v="Using VPN "/>
    <m/>
    <m/>
    <m/>
    <m/>
    <m/>
    <s v="Yes"/>
    <m/>
    <m/>
    <s v="Instructions provided via email;"/>
    <m/>
    <m/>
    <s v="Yes"/>
    <m/>
    <m/>
    <s v="Other;"/>
    <m/>
    <m/>
    <s v="None;"/>
    <m/>
    <m/>
    <m/>
    <m/>
    <m/>
    <m/>
    <m/>
    <s v="Undecided"/>
    <m/>
    <m/>
    <s v="Disagree"/>
    <m/>
    <m/>
    <s v="Agree"/>
    <m/>
    <m/>
    <s v="Strongly agree"/>
    <m/>
    <m/>
    <s v="Agree"/>
    <m/>
    <m/>
    <s v="Agree"/>
    <m/>
    <m/>
    <s v="Strongly agree"/>
    <m/>
    <m/>
    <s v="35-44 years old"/>
    <m/>
    <m/>
    <s v="Master’s degree"/>
    <m/>
    <m/>
    <s v="Banking &amp; Financial"/>
    <m/>
    <m/>
    <m/>
    <m/>
    <m/>
    <s v="Manager"/>
    <m/>
    <m/>
    <m/>
    <m/>
    <m/>
  </r>
  <r>
    <n v="85"/>
    <d v="2020-04-10T14:34:25"/>
    <d v="2020-04-10T14:40:00"/>
    <s v="anonymous"/>
    <m/>
    <m/>
    <m/>
    <m/>
    <s v="No"/>
    <m/>
    <m/>
    <s v="No"/>
    <m/>
    <m/>
    <m/>
    <m/>
    <m/>
    <s v="Laptop;"/>
    <m/>
    <m/>
    <s v="No"/>
    <m/>
    <m/>
    <s v="Corporate assets"/>
    <m/>
    <m/>
    <s v="Yes, fully"/>
    <m/>
    <m/>
    <x v="3"/>
    <m/>
    <m/>
    <s v="Using VPN "/>
    <m/>
    <m/>
    <m/>
    <m/>
    <m/>
    <s v="Yes"/>
    <m/>
    <m/>
    <s v="Instructions provided via email;"/>
    <m/>
    <m/>
    <s v="Yes"/>
    <m/>
    <m/>
    <s v="Other;"/>
    <m/>
    <m/>
    <s v="None;"/>
    <m/>
    <m/>
    <m/>
    <m/>
    <m/>
    <m/>
    <m/>
    <s v="Undecided"/>
    <m/>
    <m/>
    <s v="Disagree"/>
    <m/>
    <m/>
    <s v="Agree"/>
    <m/>
    <m/>
    <s v="Strongly agree"/>
    <m/>
    <m/>
    <s v="Agree"/>
    <m/>
    <m/>
    <s v="Agree"/>
    <m/>
    <m/>
    <s v="Strongly agree"/>
    <m/>
    <m/>
    <s v="35-44 years old"/>
    <m/>
    <m/>
    <s v="Master’s degree"/>
    <m/>
    <m/>
    <s v="Banking &amp; Financial"/>
    <m/>
    <m/>
    <m/>
    <m/>
    <m/>
    <s v="Manager"/>
    <m/>
    <m/>
    <m/>
    <m/>
    <m/>
  </r>
  <r>
    <n v="86"/>
    <d v="2020-04-10T14:36:18"/>
    <d v="2020-04-10T14:40:56"/>
    <s v="anonymous"/>
    <m/>
    <m/>
    <m/>
    <m/>
    <s v="Yes"/>
    <m/>
    <m/>
    <s v="No"/>
    <m/>
    <m/>
    <m/>
    <m/>
    <m/>
    <s v="Desktop;Laptop;"/>
    <m/>
    <m/>
    <s v="Yes"/>
    <m/>
    <m/>
    <s v="Personal assets"/>
    <m/>
    <m/>
    <m/>
    <m/>
    <m/>
    <x v="0"/>
    <m/>
    <m/>
    <s v="Using VPN "/>
    <m/>
    <m/>
    <m/>
    <m/>
    <m/>
    <s v="No"/>
    <m/>
    <m/>
    <m/>
    <m/>
    <m/>
    <s v="Yes"/>
    <m/>
    <m/>
    <m/>
    <m/>
    <m/>
    <s v="None;"/>
    <m/>
    <m/>
    <m/>
    <m/>
    <m/>
    <m/>
    <m/>
    <s v="Agree"/>
    <m/>
    <m/>
    <s v="Strongly agree"/>
    <m/>
    <m/>
    <s v="Strongly agree"/>
    <m/>
    <m/>
    <s v="Agree"/>
    <m/>
    <m/>
    <s v="Agree"/>
    <m/>
    <m/>
    <s v="Agree"/>
    <m/>
    <m/>
    <s v="Agree"/>
    <m/>
    <m/>
    <m/>
    <m/>
    <m/>
    <m/>
    <m/>
    <m/>
    <s v="IT (Information Technology)"/>
    <m/>
    <m/>
    <m/>
    <m/>
    <m/>
    <s v="IT professional"/>
    <m/>
    <m/>
    <m/>
    <m/>
    <m/>
  </r>
  <r>
    <n v="86"/>
    <d v="2020-04-10T14:36:18"/>
    <d v="2020-04-10T14:40:56"/>
    <s v="anonymous"/>
    <m/>
    <m/>
    <m/>
    <m/>
    <s v="Yes"/>
    <m/>
    <m/>
    <s v="No"/>
    <m/>
    <m/>
    <m/>
    <m/>
    <m/>
    <s v="Desktop;Laptop;"/>
    <m/>
    <m/>
    <s v="Yes"/>
    <m/>
    <m/>
    <s v="Personal assets"/>
    <m/>
    <m/>
    <m/>
    <m/>
    <m/>
    <x v="3"/>
    <m/>
    <m/>
    <s v="Using VPN "/>
    <m/>
    <m/>
    <m/>
    <m/>
    <m/>
    <s v="No"/>
    <m/>
    <m/>
    <m/>
    <m/>
    <m/>
    <s v="Yes"/>
    <m/>
    <m/>
    <m/>
    <m/>
    <m/>
    <s v="None;"/>
    <m/>
    <m/>
    <m/>
    <m/>
    <m/>
    <m/>
    <m/>
    <s v="Agree"/>
    <m/>
    <m/>
    <s v="Strongly agree"/>
    <m/>
    <m/>
    <s v="Strongly agree"/>
    <m/>
    <m/>
    <s v="Agree"/>
    <m/>
    <m/>
    <s v="Agree"/>
    <m/>
    <m/>
    <s v="Agree"/>
    <m/>
    <m/>
    <s v="Agree"/>
    <m/>
    <m/>
    <m/>
    <m/>
    <m/>
    <m/>
    <m/>
    <m/>
    <s v="IT (Information Technology)"/>
    <m/>
    <m/>
    <m/>
    <m/>
    <m/>
    <s v="IT professional"/>
    <m/>
    <m/>
    <m/>
    <m/>
    <m/>
  </r>
  <r>
    <n v="87"/>
    <d v="2020-04-10T14:40:06"/>
    <d v="2020-04-10T14:41:34"/>
    <s v="anonymous"/>
    <m/>
    <m/>
    <m/>
    <m/>
    <s v="No"/>
    <m/>
    <m/>
    <s v="Yes"/>
    <m/>
    <m/>
    <m/>
    <m/>
    <m/>
    <s v="Laptop;"/>
    <m/>
    <m/>
    <s v="No"/>
    <m/>
    <m/>
    <s v="Corporate assets"/>
    <m/>
    <m/>
    <s v="Yes, fully"/>
    <m/>
    <m/>
    <x v="0"/>
    <m/>
    <m/>
    <s v="Using VPN "/>
    <m/>
    <m/>
    <m/>
    <m/>
    <m/>
    <s v="Yes"/>
    <m/>
    <m/>
    <s v="Instructions provided via email;"/>
    <m/>
    <m/>
    <s v="Yes"/>
    <m/>
    <m/>
    <s v="Other;"/>
    <m/>
    <m/>
    <s v="None;"/>
    <m/>
    <m/>
    <m/>
    <m/>
    <m/>
    <m/>
    <m/>
    <s v="Undecided"/>
    <m/>
    <m/>
    <s v="Disagree"/>
    <m/>
    <m/>
    <s v="Agree"/>
    <m/>
    <m/>
    <s v="Strongly agree"/>
    <m/>
    <m/>
    <s v="Agree"/>
    <m/>
    <m/>
    <s v="Agree"/>
    <m/>
    <m/>
    <s v="Agree"/>
    <m/>
    <m/>
    <s v="35-44 years old"/>
    <m/>
    <m/>
    <s v="Master’s degree"/>
    <m/>
    <m/>
    <s v="Banking &amp; Financial"/>
    <m/>
    <m/>
    <m/>
    <m/>
    <m/>
    <s v="Manager"/>
    <m/>
    <m/>
    <m/>
    <m/>
    <m/>
  </r>
  <r>
    <n v="87"/>
    <d v="2020-04-10T14:40:06"/>
    <d v="2020-04-10T14:41:34"/>
    <s v="anonymous"/>
    <m/>
    <m/>
    <m/>
    <m/>
    <s v="No"/>
    <m/>
    <m/>
    <s v="Yes"/>
    <m/>
    <m/>
    <m/>
    <m/>
    <m/>
    <s v="Laptop;"/>
    <m/>
    <m/>
    <s v="No"/>
    <m/>
    <m/>
    <s v="Corporate assets"/>
    <m/>
    <m/>
    <s v="Yes, fully"/>
    <m/>
    <m/>
    <x v="1"/>
    <m/>
    <m/>
    <s v="Using VPN "/>
    <m/>
    <m/>
    <m/>
    <m/>
    <m/>
    <s v="Yes"/>
    <m/>
    <m/>
    <s v="Instructions provided via email;"/>
    <m/>
    <m/>
    <s v="Yes"/>
    <m/>
    <m/>
    <s v="Other;"/>
    <m/>
    <m/>
    <s v="None;"/>
    <m/>
    <m/>
    <m/>
    <m/>
    <m/>
    <m/>
    <m/>
    <s v="Undecided"/>
    <m/>
    <m/>
    <s v="Disagree"/>
    <m/>
    <m/>
    <s v="Agree"/>
    <m/>
    <m/>
    <s v="Strongly agree"/>
    <m/>
    <m/>
    <s v="Agree"/>
    <m/>
    <m/>
    <s v="Agree"/>
    <m/>
    <m/>
    <s v="Agree"/>
    <m/>
    <m/>
    <s v="35-44 years old"/>
    <m/>
    <m/>
    <s v="Master’s degree"/>
    <m/>
    <m/>
    <s v="Banking &amp; Financial"/>
    <m/>
    <m/>
    <m/>
    <m/>
    <m/>
    <s v="Manager"/>
    <m/>
    <m/>
    <m/>
    <m/>
    <m/>
  </r>
  <r>
    <n v="87"/>
    <d v="2020-04-10T14:40:06"/>
    <d v="2020-04-10T14:41:34"/>
    <s v="anonymous"/>
    <m/>
    <m/>
    <m/>
    <m/>
    <s v="No"/>
    <m/>
    <m/>
    <s v="Yes"/>
    <m/>
    <m/>
    <m/>
    <m/>
    <m/>
    <s v="Laptop;"/>
    <m/>
    <m/>
    <s v="No"/>
    <m/>
    <m/>
    <s v="Corporate assets"/>
    <m/>
    <m/>
    <s v="Yes, fully"/>
    <m/>
    <m/>
    <x v="3"/>
    <m/>
    <m/>
    <s v="Using VPN "/>
    <m/>
    <m/>
    <m/>
    <m/>
    <m/>
    <s v="Yes"/>
    <m/>
    <m/>
    <s v="Instructions provided via email;"/>
    <m/>
    <m/>
    <s v="Yes"/>
    <m/>
    <m/>
    <s v="Other;"/>
    <m/>
    <m/>
    <s v="None;"/>
    <m/>
    <m/>
    <m/>
    <m/>
    <m/>
    <m/>
    <m/>
    <s v="Undecided"/>
    <m/>
    <m/>
    <s v="Disagree"/>
    <m/>
    <m/>
    <s v="Agree"/>
    <m/>
    <m/>
    <s v="Strongly agree"/>
    <m/>
    <m/>
    <s v="Agree"/>
    <m/>
    <m/>
    <s v="Agree"/>
    <m/>
    <m/>
    <s v="Agree"/>
    <m/>
    <m/>
    <s v="35-44 years old"/>
    <m/>
    <m/>
    <s v="Master’s degree"/>
    <m/>
    <m/>
    <s v="Banking &amp; Financial"/>
    <m/>
    <m/>
    <m/>
    <m/>
    <m/>
    <s v="Manager"/>
    <m/>
    <m/>
    <m/>
    <m/>
    <m/>
  </r>
  <r>
    <n v="88"/>
    <d v="2020-04-10T15:03:43"/>
    <d v="2020-04-10T15:07:42"/>
    <s v="anonymous"/>
    <m/>
    <m/>
    <m/>
    <m/>
    <s v="Yes"/>
    <m/>
    <m/>
    <s v="No"/>
    <m/>
    <m/>
    <m/>
    <m/>
    <m/>
    <s v="Laptop;"/>
    <m/>
    <m/>
    <s v="No"/>
    <m/>
    <m/>
    <s v="Personal assets"/>
    <m/>
    <m/>
    <m/>
    <m/>
    <m/>
    <x v="0"/>
    <m/>
    <m/>
    <s v="Using VPN "/>
    <m/>
    <m/>
    <m/>
    <m/>
    <m/>
    <s v="No"/>
    <m/>
    <m/>
    <m/>
    <m/>
    <m/>
    <s v="Yes"/>
    <m/>
    <m/>
    <s v="Document management;Real-time document co-authoring;Project/Workflow/Task management;Scheduling;Real-time chatting;Teleconferencing;"/>
    <m/>
    <m/>
    <s v="None;"/>
    <m/>
    <m/>
    <s v="None"/>
    <m/>
    <m/>
    <m/>
    <m/>
    <s v="Undecided"/>
    <m/>
    <m/>
    <s v="Disagree"/>
    <m/>
    <m/>
    <s v="Disagree"/>
    <m/>
    <m/>
    <s v="Undecided"/>
    <m/>
    <m/>
    <s v="Agree"/>
    <m/>
    <m/>
    <s v="Undecided"/>
    <m/>
    <m/>
    <s v="Agree"/>
    <m/>
    <m/>
    <s v="35-44 years old"/>
    <m/>
    <m/>
    <s v="Doctorate degree"/>
    <m/>
    <m/>
    <s v="EPES (Electrical Power &amp; Energy Systems)"/>
    <m/>
    <m/>
    <m/>
    <m/>
    <m/>
    <s v="IT professional"/>
    <m/>
    <m/>
    <s v="None"/>
    <m/>
    <m/>
  </r>
  <r>
    <n v="88"/>
    <d v="2020-04-10T15:03:43"/>
    <d v="2020-04-10T15:07:42"/>
    <s v="anonymous"/>
    <m/>
    <m/>
    <m/>
    <m/>
    <s v="Yes"/>
    <m/>
    <m/>
    <s v="No"/>
    <m/>
    <m/>
    <m/>
    <m/>
    <m/>
    <s v="Laptop;"/>
    <m/>
    <m/>
    <s v="No"/>
    <m/>
    <m/>
    <s v="Personal assets"/>
    <m/>
    <m/>
    <m/>
    <m/>
    <m/>
    <x v="4"/>
    <m/>
    <m/>
    <s v="Using VPN "/>
    <m/>
    <m/>
    <m/>
    <m/>
    <m/>
    <s v="No"/>
    <m/>
    <m/>
    <m/>
    <m/>
    <m/>
    <s v="Yes"/>
    <m/>
    <m/>
    <s v="Document management;Real-time document co-authoring;Project/Workflow/Task management;Scheduling;Real-time chatting;Teleconferencing;"/>
    <m/>
    <m/>
    <s v="None;"/>
    <m/>
    <m/>
    <s v="None"/>
    <m/>
    <m/>
    <m/>
    <m/>
    <s v="Undecided"/>
    <m/>
    <m/>
    <s v="Disagree"/>
    <m/>
    <m/>
    <s v="Disagree"/>
    <m/>
    <m/>
    <s v="Undecided"/>
    <m/>
    <m/>
    <s v="Agree"/>
    <m/>
    <m/>
    <s v="Undecided"/>
    <m/>
    <m/>
    <s v="Agree"/>
    <m/>
    <m/>
    <s v="35-44 years old"/>
    <m/>
    <m/>
    <s v="Doctorate degree"/>
    <m/>
    <m/>
    <s v="EPES (Electrical Power &amp; Energy Systems)"/>
    <m/>
    <m/>
    <m/>
    <m/>
    <m/>
    <s v="IT professional"/>
    <m/>
    <m/>
    <s v="None"/>
    <m/>
    <m/>
  </r>
  <r>
    <n v="88"/>
    <d v="2020-04-10T15:03:43"/>
    <d v="2020-04-10T15:07:42"/>
    <s v="anonymous"/>
    <m/>
    <m/>
    <m/>
    <m/>
    <s v="Yes"/>
    <m/>
    <m/>
    <s v="No"/>
    <m/>
    <m/>
    <m/>
    <m/>
    <m/>
    <s v="Laptop;"/>
    <m/>
    <m/>
    <s v="No"/>
    <m/>
    <m/>
    <s v="Personal assets"/>
    <m/>
    <m/>
    <m/>
    <m/>
    <m/>
    <x v="3"/>
    <m/>
    <m/>
    <s v="Using VPN "/>
    <m/>
    <m/>
    <m/>
    <m/>
    <m/>
    <s v="No"/>
    <m/>
    <m/>
    <m/>
    <m/>
    <m/>
    <s v="Yes"/>
    <m/>
    <m/>
    <s v="Document management;Real-time document co-authoring;Project/Workflow/Task management;Scheduling;Real-time chatting;Teleconferencing;"/>
    <m/>
    <m/>
    <s v="None;"/>
    <m/>
    <m/>
    <s v="None"/>
    <m/>
    <m/>
    <m/>
    <m/>
    <s v="Undecided"/>
    <m/>
    <m/>
    <s v="Disagree"/>
    <m/>
    <m/>
    <s v="Disagree"/>
    <m/>
    <m/>
    <s v="Undecided"/>
    <m/>
    <m/>
    <s v="Agree"/>
    <m/>
    <m/>
    <s v="Undecided"/>
    <m/>
    <m/>
    <s v="Agree"/>
    <m/>
    <m/>
    <s v="35-44 years old"/>
    <m/>
    <m/>
    <s v="Doctorate degree"/>
    <m/>
    <m/>
    <s v="EPES (Electrical Power &amp; Energy Systems)"/>
    <m/>
    <m/>
    <m/>
    <m/>
    <m/>
    <s v="IT professional"/>
    <m/>
    <m/>
    <s v="None"/>
    <m/>
    <m/>
  </r>
  <r>
    <n v="89"/>
    <d v="2020-04-10T15:30:14"/>
    <d v="2020-04-10T15:32:30"/>
    <s v="anonymous"/>
    <m/>
    <m/>
    <m/>
    <m/>
    <s v="Yes"/>
    <m/>
    <m/>
    <s v="No"/>
    <m/>
    <m/>
    <m/>
    <m/>
    <m/>
    <s v="Desktop;Laptop;Tablet;Smartphone;Other;"/>
    <m/>
    <m/>
    <s v="No"/>
    <m/>
    <m/>
    <s v="Personal assets"/>
    <m/>
    <m/>
    <m/>
    <m/>
    <m/>
    <x v="0"/>
    <m/>
    <m/>
    <s v="Using VPN "/>
    <m/>
    <m/>
    <m/>
    <m/>
    <m/>
    <s v="No"/>
    <m/>
    <m/>
    <m/>
    <m/>
    <m/>
    <s v="Yes"/>
    <m/>
    <m/>
    <s v="Teleconferencing;"/>
    <m/>
    <m/>
    <s v="None;"/>
    <m/>
    <m/>
    <m/>
    <m/>
    <m/>
    <m/>
    <m/>
    <s v="Strongly disagree"/>
    <m/>
    <m/>
    <s v="Disagree"/>
    <m/>
    <m/>
    <s v="Disagree"/>
    <m/>
    <m/>
    <s v="Strongly disagree"/>
    <m/>
    <m/>
    <s v="Strongly disagree"/>
    <m/>
    <m/>
    <s v="Strongly agree"/>
    <m/>
    <m/>
    <s v="Agree"/>
    <m/>
    <m/>
    <s v="35-44 years old"/>
    <m/>
    <m/>
    <s v="Doctorate degree"/>
    <m/>
    <m/>
    <s v="Public Sector"/>
    <m/>
    <m/>
    <m/>
    <m/>
    <m/>
    <s v="Manager"/>
    <m/>
    <m/>
    <m/>
    <m/>
    <m/>
  </r>
  <r>
    <n v="89"/>
    <d v="2020-04-10T15:30:14"/>
    <d v="2020-04-10T15:32:30"/>
    <s v="anonymous"/>
    <m/>
    <m/>
    <m/>
    <m/>
    <s v="Yes"/>
    <m/>
    <m/>
    <s v="No"/>
    <m/>
    <m/>
    <m/>
    <m/>
    <m/>
    <s v="Desktop;Laptop;Tablet;Smartphone;Other;"/>
    <m/>
    <m/>
    <s v="No"/>
    <m/>
    <m/>
    <s v="Personal assets"/>
    <m/>
    <m/>
    <m/>
    <m/>
    <m/>
    <x v="5"/>
    <m/>
    <m/>
    <s v="Using VPN "/>
    <m/>
    <m/>
    <m/>
    <m/>
    <m/>
    <s v="No"/>
    <m/>
    <m/>
    <m/>
    <m/>
    <m/>
    <s v="Yes"/>
    <m/>
    <m/>
    <s v="Teleconferencing;"/>
    <m/>
    <m/>
    <s v="None;"/>
    <m/>
    <m/>
    <m/>
    <m/>
    <m/>
    <m/>
    <m/>
    <s v="Strongly disagree"/>
    <m/>
    <m/>
    <s v="Disagree"/>
    <m/>
    <m/>
    <s v="Disagree"/>
    <m/>
    <m/>
    <s v="Strongly disagree"/>
    <m/>
    <m/>
    <s v="Strongly disagree"/>
    <m/>
    <m/>
    <s v="Strongly agree"/>
    <m/>
    <m/>
    <s v="Agree"/>
    <m/>
    <m/>
    <s v="35-44 years old"/>
    <m/>
    <m/>
    <s v="Doctorate degree"/>
    <m/>
    <m/>
    <s v="Public Sector"/>
    <m/>
    <m/>
    <m/>
    <m/>
    <m/>
    <s v="Manager"/>
    <m/>
    <m/>
    <m/>
    <m/>
    <m/>
  </r>
  <r>
    <n v="89"/>
    <d v="2020-04-10T15:30:14"/>
    <d v="2020-04-10T15:32:30"/>
    <s v="anonymous"/>
    <m/>
    <m/>
    <m/>
    <m/>
    <s v="Yes"/>
    <m/>
    <m/>
    <s v="No"/>
    <m/>
    <m/>
    <m/>
    <m/>
    <m/>
    <s v="Desktop;Laptop;Tablet;Smartphone;Other;"/>
    <m/>
    <m/>
    <s v="No"/>
    <m/>
    <m/>
    <s v="Personal assets"/>
    <m/>
    <m/>
    <m/>
    <m/>
    <m/>
    <x v="4"/>
    <m/>
    <m/>
    <s v="Using VPN "/>
    <m/>
    <m/>
    <m/>
    <m/>
    <m/>
    <s v="No"/>
    <m/>
    <m/>
    <m/>
    <m/>
    <m/>
    <s v="Yes"/>
    <m/>
    <m/>
    <s v="Teleconferencing;"/>
    <m/>
    <m/>
    <s v="None;"/>
    <m/>
    <m/>
    <m/>
    <m/>
    <m/>
    <m/>
    <m/>
    <s v="Strongly disagree"/>
    <m/>
    <m/>
    <s v="Disagree"/>
    <m/>
    <m/>
    <s v="Disagree"/>
    <m/>
    <m/>
    <s v="Strongly disagree"/>
    <m/>
    <m/>
    <s v="Strongly disagree"/>
    <m/>
    <m/>
    <s v="Strongly agree"/>
    <m/>
    <m/>
    <s v="Agree"/>
    <m/>
    <m/>
    <s v="35-44 years old"/>
    <m/>
    <m/>
    <s v="Doctorate degree"/>
    <m/>
    <m/>
    <s v="Public Sector"/>
    <m/>
    <m/>
    <m/>
    <m/>
    <m/>
    <s v="Manager"/>
    <m/>
    <m/>
    <m/>
    <m/>
    <m/>
  </r>
  <r>
    <n v="89"/>
    <d v="2020-04-10T15:30:14"/>
    <d v="2020-04-10T15:32:30"/>
    <s v="anonymous"/>
    <m/>
    <m/>
    <m/>
    <m/>
    <s v="Yes"/>
    <m/>
    <m/>
    <s v="No"/>
    <m/>
    <m/>
    <m/>
    <m/>
    <m/>
    <s v="Desktop;Laptop;Tablet;Smartphone;Other;"/>
    <m/>
    <m/>
    <s v="No"/>
    <m/>
    <m/>
    <s v="Personal assets"/>
    <m/>
    <m/>
    <m/>
    <m/>
    <m/>
    <x v="6"/>
    <m/>
    <m/>
    <s v="Using VPN "/>
    <m/>
    <m/>
    <m/>
    <m/>
    <m/>
    <s v="No"/>
    <m/>
    <m/>
    <m/>
    <m/>
    <m/>
    <s v="Yes"/>
    <m/>
    <m/>
    <s v="Teleconferencing;"/>
    <m/>
    <m/>
    <s v="None;"/>
    <m/>
    <m/>
    <m/>
    <m/>
    <m/>
    <m/>
    <m/>
    <s v="Strongly disagree"/>
    <m/>
    <m/>
    <s v="Disagree"/>
    <m/>
    <m/>
    <s v="Disagree"/>
    <m/>
    <m/>
    <s v="Strongly disagree"/>
    <m/>
    <m/>
    <s v="Strongly disagree"/>
    <m/>
    <m/>
    <s v="Strongly agree"/>
    <m/>
    <m/>
    <s v="Agree"/>
    <m/>
    <m/>
    <s v="35-44 years old"/>
    <m/>
    <m/>
    <s v="Doctorate degree"/>
    <m/>
    <m/>
    <s v="Public Sector"/>
    <m/>
    <m/>
    <m/>
    <m/>
    <m/>
    <s v="Manager"/>
    <m/>
    <m/>
    <m/>
    <m/>
    <m/>
  </r>
  <r>
    <n v="89"/>
    <d v="2020-04-10T15:30:14"/>
    <d v="2020-04-10T15:32:30"/>
    <s v="anonymous"/>
    <m/>
    <m/>
    <m/>
    <m/>
    <s v="Yes"/>
    <m/>
    <m/>
    <s v="No"/>
    <m/>
    <m/>
    <m/>
    <m/>
    <m/>
    <s v="Desktop;Laptop;Tablet;Smartphone;Other;"/>
    <m/>
    <m/>
    <s v="No"/>
    <m/>
    <m/>
    <s v="Personal assets"/>
    <m/>
    <m/>
    <m/>
    <m/>
    <m/>
    <x v="1"/>
    <m/>
    <m/>
    <s v="Using VPN "/>
    <m/>
    <m/>
    <m/>
    <m/>
    <m/>
    <s v="No"/>
    <m/>
    <m/>
    <m/>
    <m/>
    <m/>
    <s v="Yes"/>
    <m/>
    <m/>
    <s v="Teleconferencing;"/>
    <m/>
    <m/>
    <s v="None;"/>
    <m/>
    <m/>
    <m/>
    <m/>
    <m/>
    <m/>
    <m/>
    <s v="Strongly disagree"/>
    <m/>
    <m/>
    <s v="Disagree"/>
    <m/>
    <m/>
    <s v="Disagree"/>
    <m/>
    <m/>
    <s v="Strongly disagree"/>
    <m/>
    <m/>
    <s v="Strongly disagree"/>
    <m/>
    <m/>
    <s v="Strongly agree"/>
    <m/>
    <m/>
    <s v="Agree"/>
    <m/>
    <m/>
    <s v="35-44 years old"/>
    <m/>
    <m/>
    <s v="Doctorate degree"/>
    <m/>
    <m/>
    <s v="Public Sector"/>
    <m/>
    <m/>
    <m/>
    <m/>
    <m/>
    <s v="Manager"/>
    <m/>
    <m/>
    <m/>
    <m/>
    <m/>
  </r>
  <r>
    <n v="89"/>
    <d v="2020-04-10T15:30:14"/>
    <d v="2020-04-10T15:32:30"/>
    <s v="anonymous"/>
    <m/>
    <m/>
    <m/>
    <m/>
    <s v="Yes"/>
    <m/>
    <m/>
    <s v="No"/>
    <m/>
    <m/>
    <m/>
    <m/>
    <m/>
    <s v="Desktop;Laptop;Tablet;Smartphone;Other;"/>
    <m/>
    <m/>
    <s v="No"/>
    <m/>
    <m/>
    <s v="Personal assets"/>
    <m/>
    <m/>
    <m/>
    <m/>
    <m/>
    <x v="2"/>
    <m/>
    <m/>
    <s v="Using VPN "/>
    <m/>
    <m/>
    <m/>
    <m/>
    <m/>
    <s v="No"/>
    <m/>
    <m/>
    <m/>
    <m/>
    <m/>
    <s v="Yes"/>
    <m/>
    <m/>
    <s v="Teleconferencing;"/>
    <m/>
    <m/>
    <s v="None;"/>
    <m/>
    <m/>
    <m/>
    <m/>
    <m/>
    <m/>
    <m/>
    <s v="Strongly disagree"/>
    <m/>
    <m/>
    <s v="Disagree"/>
    <m/>
    <m/>
    <s v="Disagree"/>
    <m/>
    <m/>
    <s v="Strongly disagree"/>
    <m/>
    <m/>
    <s v="Strongly disagree"/>
    <m/>
    <m/>
    <s v="Strongly agree"/>
    <m/>
    <m/>
    <s v="Agree"/>
    <m/>
    <m/>
    <s v="35-44 years old"/>
    <m/>
    <m/>
    <s v="Doctorate degree"/>
    <m/>
    <m/>
    <s v="Public Sector"/>
    <m/>
    <m/>
    <m/>
    <m/>
    <m/>
    <s v="Manager"/>
    <m/>
    <m/>
    <m/>
    <m/>
    <m/>
  </r>
  <r>
    <n v="89"/>
    <d v="2020-04-10T15:30:14"/>
    <d v="2020-04-10T15:32:30"/>
    <s v="anonymous"/>
    <m/>
    <m/>
    <m/>
    <m/>
    <s v="Yes"/>
    <m/>
    <m/>
    <s v="No"/>
    <m/>
    <m/>
    <m/>
    <m/>
    <m/>
    <s v="Desktop;Laptop;Tablet;Smartphone;Other;"/>
    <m/>
    <m/>
    <s v="No"/>
    <m/>
    <m/>
    <s v="Personal assets"/>
    <m/>
    <m/>
    <m/>
    <m/>
    <m/>
    <x v="3"/>
    <m/>
    <m/>
    <s v="Using VPN "/>
    <m/>
    <m/>
    <m/>
    <m/>
    <m/>
    <s v="No"/>
    <m/>
    <m/>
    <m/>
    <m/>
    <m/>
    <s v="Yes"/>
    <m/>
    <m/>
    <s v="Teleconferencing;"/>
    <m/>
    <m/>
    <s v="None;"/>
    <m/>
    <m/>
    <m/>
    <m/>
    <m/>
    <m/>
    <m/>
    <s v="Strongly disagree"/>
    <m/>
    <m/>
    <s v="Disagree"/>
    <m/>
    <m/>
    <s v="Disagree"/>
    <m/>
    <m/>
    <s v="Strongly disagree"/>
    <m/>
    <m/>
    <s v="Strongly disagree"/>
    <m/>
    <m/>
    <s v="Strongly agree"/>
    <m/>
    <m/>
    <s v="Agree"/>
    <m/>
    <m/>
    <s v="35-44 years old"/>
    <m/>
    <m/>
    <s v="Doctorate degree"/>
    <m/>
    <m/>
    <s v="Public Sector"/>
    <m/>
    <m/>
    <m/>
    <m/>
    <m/>
    <s v="Manager"/>
    <m/>
    <m/>
    <m/>
    <m/>
    <m/>
  </r>
  <r>
    <n v="90"/>
    <d v="2020-04-10T17:18:24"/>
    <d v="2020-04-10T17:25:21"/>
    <s v="anonymous"/>
    <m/>
    <m/>
    <m/>
    <m/>
    <s v="No"/>
    <m/>
    <m/>
    <s v="Yes"/>
    <m/>
    <m/>
    <s v="Not to remain connected after your work because the resources are limited._x000a_"/>
    <m/>
    <m/>
    <s v="Laptop;"/>
    <m/>
    <m/>
    <s v="Yes"/>
    <m/>
    <m/>
    <s v="Personal assets"/>
    <m/>
    <m/>
    <m/>
    <m/>
    <m/>
    <x v="0"/>
    <m/>
    <m/>
    <s v="Using VPN "/>
    <m/>
    <m/>
    <m/>
    <m/>
    <m/>
    <s v="No"/>
    <m/>
    <m/>
    <m/>
    <m/>
    <m/>
    <s v="Yes"/>
    <m/>
    <m/>
    <s v="Project/Workflow/Task management;Scheduling;Teleconferencing;"/>
    <m/>
    <m/>
    <s v="Spyware/Virus infection;"/>
    <m/>
    <m/>
    <m/>
    <m/>
    <m/>
    <m/>
    <m/>
    <s v="Undecided"/>
    <m/>
    <m/>
    <s v="Disagree"/>
    <m/>
    <m/>
    <s v="Disagree"/>
    <m/>
    <m/>
    <s v="Agree"/>
    <m/>
    <m/>
    <s v="Agree"/>
    <m/>
    <m/>
    <s v="Agree"/>
    <m/>
    <m/>
    <s v="Agree"/>
    <m/>
    <m/>
    <s v="35-44 years old"/>
    <m/>
    <m/>
    <s v="Master’s degree"/>
    <m/>
    <m/>
    <s v="Public Sector"/>
    <m/>
    <m/>
    <m/>
    <m/>
    <m/>
    <s v="Other"/>
    <m/>
    <m/>
    <m/>
    <m/>
    <m/>
  </r>
  <r>
    <n v="90"/>
    <d v="2020-04-10T17:18:24"/>
    <d v="2020-04-10T17:25:21"/>
    <s v="anonymous"/>
    <m/>
    <m/>
    <m/>
    <m/>
    <s v="No"/>
    <m/>
    <m/>
    <s v="Yes"/>
    <m/>
    <m/>
    <s v="Not to remain connected after your work because the resources are limited._x000a_"/>
    <m/>
    <m/>
    <s v="Laptop;"/>
    <m/>
    <m/>
    <s v="Yes"/>
    <m/>
    <m/>
    <s v="Personal assets"/>
    <m/>
    <m/>
    <m/>
    <m/>
    <m/>
    <x v="5"/>
    <m/>
    <m/>
    <s v="Using VPN "/>
    <m/>
    <m/>
    <m/>
    <m/>
    <m/>
    <s v="No"/>
    <m/>
    <m/>
    <m/>
    <m/>
    <m/>
    <s v="Yes"/>
    <m/>
    <m/>
    <s v="Project/Workflow/Task management;Scheduling;Teleconferencing;"/>
    <m/>
    <m/>
    <s v="Spyware/Virus infection;"/>
    <m/>
    <m/>
    <m/>
    <m/>
    <m/>
    <m/>
    <m/>
    <s v="Undecided"/>
    <m/>
    <m/>
    <s v="Disagree"/>
    <m/>
    <m/>
    <s v="Disagree"/>
    <m/>
    <m/>
    <s v="Agree"/>
    <m/>
    <m/>
    <s v="Agree"/>
    <m/>
    <m/>
    <s v="Agree"/>
    <m/>
    <m/>
    <s v="Agree"/>
    <m/>
    <m/>
    <s v="35-44 years old"/>
    <m/>
    <m/>
    <s v="Master’s degree"/>
    <m/>
    <m/>
    <s v="Public Sector"/>
    <m/>
    <m/>
    <m/>
    <m/>
    <m/>
    <s v="Other"/>
    <m/>
    <m/>
    <m/>
    <m/>
    <m/>
  </r>
  <r>
    <n v="90"/>
    <d v="2020-04-10T17:18:24"/>
    <d v="2020-04-10T17:25:21"/>
    <s v="anonymous"/>
    <m/>
    <m/>
    <m/>
    <m/>
    <s v="No"/>
    <m/>
    <m/>
    <s v="Yes"/>
    <m/>
    <m/>
    <s v="Not to remain connected after your work because the resources are limited._x000a_"/>
    <m/>
    <m/>
    <s v="Laptop;"/>
    <m/>
    <m/>
    <s v="Yes"/>
    <m/>
    <m/>
    <s v="Personal assets"/>
    <m/>
    <m/>
    <m/>
    <m/>
    <m/>
    <x v="6"/>
    <m/>
    <m/>
    <s v="Using VPN "/>
    <m/>
    <m/>
    <m/>
    <m/>
    <m/>
    <s v="No"/>
    <m/>
    <m/>
    <m/>
    <m/>
    <m/>
    <s v="Yes"/>
    <m/>
    <m/>
    <s v="Project/Workflow/Task management;Scheduling;Teleconferencing;"/>
    <m/>
    <m/>
    <s v="Spyware/Virus infection;"/>
    <m/>
    <m/>
    <m/>
    <m/>
    <m/>
    <m/>
    <m/>
    <s v="Undecided"/>
    <m/>
    <m/>
    <s v="Disagree"/>
    <m/>
    <m/>
    <s v="Disagree"/>
    <m/>
    <m/>
    <s v="Agree"/>
    <m/>
    <m/>
    <s v="Agree"/>
    <m/>
    <m/>
    <s v="Agree"/>
    <m/>
    <m/>
    <s v="Agree"/>
    <m/>
    <m/>
    <s v="35-44 years old"/>
    <m/>
    <m/>
    <s v="Master’s degree"/>
    <m/>
    <m/>
    <s v="Public Sector"/>
    <m/>
    <m/>
    <m/>
    <m/>
    <m/>
    <s v="Other"/>
    <m/>
    <m/>
    <m/>
    <m/>
    <m/>
  </r>
  <r>
    <n v="90"/>
    <d v="2020-04-10T17:18:24"/>
    <d v="2020-04-10T17:25:21"/>
    <s v="anonymous"/>
    <m/>
    <m/>
    <m/>
    <m/>
    <s v="No"/>
    <m/>
    <m/>
    <s v="Yes"/>
    <m/>
    <m/>
    <s v="Not to remain connected after your work because the resources are limited._x000a_"/>
    <m/>
    <m/>
    <s v="Laptop;"/>
    <m/>
    <m/>
    <s v="Yes"/>
    <m/>
    <m/>
    <s v="Personal assets"/>
    <m/>
    <m/>
    <m/>
    <m/>
    <m/>
    <x v="1"/>
    <m/>
    <m/>
    <s v="Using VPN "/>
    <m/>
    <m/>
    <m/>
    <m/>
    <m/>
    <s v="No"/>
    <m/>
    <m/>
    <m/>
    <m/>
    <m/>
    <s v="Yes"/>
    <m/>
    <m/>
    <s v="Project/Workflow/Task management;Scheduling;Teleconferencing;"/>
    <m/>
    <m/>
    <s v="Spyware/Virus infection;"/>
    <m/>
    <m/>
    <m/>
    <m/>
    <m/>
    <m/>
    <m/>
    <s v="Undecided"/>
    <m/>
    <m/>
    <s v="Disagree"/>
    <m/>
    <m/>
    <s v="Disagree"/>
    <m/>
    <m/>
    <s v="Agree"/>
    <m/>
    <m/>
    <s v="Agree"/>
    <m/>
    <m/>
    <s v="Agree"/>
    <m/>
    <m/>
    <s v="Agree"/>
    <m/>
    <m/>
    <s v="35-44 years old"/>
    <m/>
    <m/>
    <s v="Master’s degree"/>
    <m/>
    <m/>
    <s v="Public Sector"/>
    <m/>
    <m/>
    <m/>
    <m/>
    <m/>
    <s v="Other"/>
    <m/>
    <m/>
    <m/>
    <m/>
    <m/>
  </r>
  <r>
    <n v="90"/>
    <d v="2020-04-10T17:18:24"/>
    <d v="2020-04-10T17:25:21"/>
    <s v="anonymous"/>
    <m/>
    <m/>
    <m/>
    <m/>
    <s v="No"/>
    <m/>
    <m/>
    <s v="Yes"/>
    <m/>
    <m/>
    <s v="Not to remain connected after your work because the resources are limited._x000a_"/>
    <m/>
    <m/>
    <s v="Laptop;"/>
    <m/>
    <m/>
    <s v="Yes"/>
    <m/>
    <m/>
    <s v="Personal assets"/>
    <m/>
    <m/>
    <m/>
    <m/>
    <m/>
    <x v="2"/>
    <m/>
    <m/>
    <s v="Using VPN "/>
    <m/>
    <m/>
    <m/>
    <m/>
    <m/>
    <s v="No"/>
    <m/>
    <m/>
    <m/>
    <m/>
    <m/>
    <s v="Yes"/>
    <m/>
    <m/>
    <s v="Project/Workflow/Task management;Scheduling;Teleconferencing;"/>
    <m/>
    <m/>
    <s v="Spyware/Virus infection;"/>
    <m/>
    <m/>
    <m/>
    <m/>
    <m/>
    <m/>
    <m/>
    <s v="Undecided"/>
    <m/>
    <m/>
    <s v="Disagree"/>
    <m/>
    <m/>
    <s v="Disagree"/>
    <m/>
    <m/>
    <s v="Agree"/>
    <m/>
    <m/>
    <s v="Agree"/>
    <m/>
    <m/>
    <s v="Agree"/>
    <m/>
    <m/>
    <s v="Agree"/>
    <m/>
    <m/>
    <s v="35-44 years old"/>
    <m/>
    <m/>
    <s v="Master’s degree"/>
    <m/>
    <m/>
    <s v="Public Sector"/>
    <m/>
    <m/>
    <m/>
    <m/>
    <m/>
    <s v="Other"/>
    <m/>
    <m/>
    <m/>
    <m/>
    <m/>
  </r>
  <r>
    <n v="90"/>
    <d v="2020-04-10T17:18:24"/>
    <d v="2020-04-10T17:25:21"/>
    <s v="anonymous"/>
    <m/>
    <m/>
    <m/>
    <m/>
    <s v="No"/>
    <m/>
    <m/>
    <s v="Yes"/>
    <m/>
    <m/>
    <s v="Not to remain connected after your work because the resources are limited._x000a_"/>
    <m/>
    <m/>
    <s v="Laptop;"/>
    <m/>
    <m/>
    <s v="Yes"/>
    <m/>
    <m/>
    <s v="Personal assets"/>
    <m/>
    <m/>
    <m/>
    <m/>
    <m/>
    <x v="3"/>
    <m/>
    <m/>
    <s v="Using VPN "/>
    <m/>
    <m/>
    <m/>
    <m/>
    <m/>
    <s v="No"/>
    <m/>
    <m/>
    <m/>
    <m/>
    <m/>
    <s v="Yes"/>
    <m/>
    <m/>
    <s v="Project/Workflow/Task management;Scheduling;Teleconferencing;"/>
    <m/>
    <m/>
    <s v="Spyware/Virus infection;"/>
    <m/>
    <m/>
    <m/>
    <m/>
    <m/>
    <m/>
    <m/>
    <s v="Undecided"/>
    <m/>
    <m/>
    <s v="Disagree"/>
    <m/>
    <m/>
    <s v="Disagree"/>
    <m/>
    <m/>
    <s v="Agree"/>
    <m/>
    <m/>
    <s v="Agree"/>
    <m/>
    <m/>
    <s v="Agree"/>
    <m/>
    <m/>
    <s v="Agree"/>
    <m/>
    <m/>
    <s v="35-44 years old"/>
    <m/>
    <m/>
    <s v="Master’s degree"/>
    <m/>
    <m/>
    <s v="Public Sector"/>
    <m/>
    <m/>
    <m/>
    <m/>
    <m/>
    <s v="Other"/>
    <m/>
    <m/>
    <m/>
    <m/>
    <m/>
  </r>
  <r>
    <n v="91"/>
    <d v="2020-04-10T17:32:33"/>
    <d v="2020-04-10T17:35:40"/>
    <s v="anonymous"/>
    <m/>
    <m/>
    <m/>
    <m/>
    <s v="Yes"/>
    <m/>
    <m/>
    <s v="No"/>
    <m/>
    <m/>
    <m/>
    <m/>
    <m/>
    <s v="Laptop;"/>
    <m/>
    <m/>
    <s v="No"/>
    <m/>
    <m/>
    <s v="Personal assets"/>
    <m/>
    <m/>
    <m/>
    <m/>
    <m/>
    <x v="0"/>
    <m/>
    <m/>
    <s v="Direct access"/>
    <m/>
    <m/>
    <m/>
    <m/>
    <m/>
    <s v="Yes"/>
    <m/>
    <m/>
    <s v="Instructions available to the corporate portal or website;"/>
    <m/>
    <m/>
    <s v="Yes"/>
    <m/>
    <m/>
    <s v="Scheduling;Real-time chatting;Teleconferencing;"/>
    <m/>
    <m/>
    <s v="None;"/>
    <m/>
    <m/>
    <m/>
    <m/>
    <m/>
    <m/>
    <m/>
    <s v="Strongly agree"/>
    <m/>
    <m/>
    <s v="Strongly agree"/>
    <m/>
    <m/>
    <s v="Strongly agree"/>
    <m/>
    <m/>
    <s v="Strongly agree"/>
    <m/>
    <m/>
    <s v="Agree"/>
    <m/>
    <m/>
    <s v="Strongly agree"/>
    <m/>
    <m/>
    <s v="Strongly agree"/>
    <m/>
    <m/>
    <s v="25-34 years old"/>
    <m/>
    <m/>
    <s v="Doctorate degree"/>
    <m/>
    <m/>
    <s v="Education &amp; Research"/>
    <m/>
    <m/>
    <m/>
    <m/>
    <m/>
    <s v="Researcher"/>
    <m/>
    <m/>
    <m/>
    <m/>
    <m/>
  </r>
  <r>
    <n v="91"/>
    <d v="2020-04-10T17:32:33"/>
    <d v="2020-04-10T17:35:40"/>
    <s v="anonymous"/>
    <m/>
    <m/>
    <m/>
    <m/>
    <s v="Yes"/>
    <m/>
    <m/>
    <s v="No"/>
    <m/>
    <m/>
    <m/>
    <m/>
    <m/>
    <s v="Laptop;"/>
    <m/>
    <m/>
    <s v="No"/>
    <m/>
    <m/>
    <s v="Personal assets"/>
    <m/>
    <m/>
    <m/>
    <m/>
    <m/>
    <x v="4"/>
    <m/>
    <m/>
    <s v="Direct access"/>
    <m/>
    <m/>
    <m/>
    <m/>
    <m/>
    <s v="Yes"/>
    <m/>
    <m/>
    <s v="Instructions available to the corporate portal or website;"/>
    <m/>
    <m/>
    <s v="Yes"/>
    <m/>
    <m/>
    <s v="Scheduling;Real-time chatting;Teleconferencing;"/>
    <m/>
    <m/>
    <s v="None;"/>
    <m/>
    <m/>
    <m/>
    <m/>
    <m/>
    <m/>
    <m/>
    <s v="Strongly agree"/>
    <m/>
    <m/>
    <s v="Strongly agree"/>
    <m/>
    <m/>
    <s v="Strongly agree"/>
    <m/>
    <m/>
    <s v="Strongly agree"/>
    <m/>
    <m/>
    <s v="Agree"/>
    <m/>
    <m/>
    <s v="Strongly agree"/>
    <m/>
    <m/>
    <s v="Strongly agree"/>
    <m/>
    <m/>
    <s v="25-34 years old"/>
    <m/>
    <m/>
    <s v="Doctorate degree"/>
    <m/>
    <m/>
    <s v="Education &amp; Research"/>
    <m/>
    <m/>
    <m/>
    <m/>
    <m/>
    <s v="Researcher"/>
    <m/>
    <m/>
    <m/>
    <m/>
    <m/>
  </r>
  <r>
    <n v="91"/>
    <d v="2020-04-10T17:32:33"/>
    <d v="2020-04-10T17:35:40"/>
    <s v="anonymous"/>
    <m/>
    <m/>
    <m/>
    <m/>
    <s v="Yes"/>
    <m/>
    <m/>
    <s v="No"/>
    <m/>
    <m/>
    <m/>
    <m/>
    <m/>
    <s v="Laptop;"/>
    <m/>
    <m/>
    <s v="No"/>
    <m/>
    <m/>
    <s v="Personal assets"/>
    <m/>
    <m/>
    <m/>
    <m/>
    <m/>
    <x v="1"/>
    <m/>
    <m/>
    <s v="Direct access"/>
    <m/>
    <m/>
    <m/>
    <m/>
    <m/>
    <s v="Yes"/>
    <m/>
    <m/>
    <s v="Instructions available to the corporate portal or website;"/>
    <m/>
    <m/>
    <s v="Yes"/>
    <m/>
    <m/>
    <s v="Scheduling;Real-time chatting;Teleconferencing;"/>
    <m/>
    <m/>
    <s v="None;"/>
    <m/>
    <m/>
    <m/>
    <m/>
    <m/>
    <m/>
    <m/>
    <s v="Strongly agree"/>
    <m/>
    <m/>
    <s v="Strongly agree"/>
    <m/>
    <m/>
    <s v="Strongly agree"/>
    <m/>
    <m/>
    <s v="Strongly agree"/>
    <m/>
    <m/>
    <s v="Agree"/>
    <m/>
    <m/>
    <s v="Strongly agree"/>
    <m/>
    <m/>
    <s v="Strongly agree"/>
    <m/>
    <m/>
    <s v="25-34 years old"/>
    <m/>
    <m/>
    <s v="Doctorate degree"/>
    <m/>
    <m/>
    <s v="Education &amp; Research"/>
    <m/>
    <m/>
    <m/>
    <m/>
    <m/>
    <s v="Researcher"/>
    <m/>
    <m/>
    <m/>
    <m/>
    <m/>
  </r>
  <r>
    <n v="91"/>
    <d v="2020-04-10T17:32:33"/>
    <d v="2020-04-10T17:35:40"/>
    <s v="anonymous"/>
    <m/>
    <m/>
    <m/>
    <m/>
    <s v="Yes"/>
    <m/>
    <m/>
    <s v="No"/>
    <m/>
    <m/>
    <m/>
    <m/>
    <m/>
    <s v="Laptop;"/>
    <m/>
    <m/>
    <s v="No"/>
    <m/>
    <m/>
    <s v="Personal assets"/>
    <m/>
    <m/>
    <m/>
    <m/>
    <m/>
    <x v="2"/>
    <m/>
    <m/>
    <s v="Direct access"/>
    <m/>
    <m/>
    <m/>
    <m/>
    <m/>
    <s v="Yes"/>
    <m/>
    <m/>
    <s v="Instructions available to the corporate portal or website;"/>
    <m/>
    <m/>
    <s v="Yes"/>
    <m/>
    <m/>
    <s v="Scheduling;Real-time chatting;Teleconferencing;"/>
    <m/>
    <m/>
    <s v="None;"/>
    <m/>
    <m/>
    <m/>
    <m/>
    <m/>
    <m/>
    <m/>
    <s v="Strongly agree"/>
    <m/>
    <m/>
    <s v="Strongly agree"/>
    <m/>
    <m/>
    <s v="Strongly agree"/>
    <m/>
    <m/>
    <s v="Strongly agree"/>
    <m/>
    <m/>
    <s v="Agree"/>
    <m/>
    <m/>
    <s v="Strongly agree"/>
    <m/>
    <m/>
    <s v="Strongly agree"/>
    <m/>
    <m/>
    <s v="25-34 years old"/>
    <m/>
    <m/>
    <s v="Doctorate degree"/>
    <m/>
    <m/>
    <s v="Education &amp; Research"/>
    <m/>
    <m/>
    <m/>
    <m/>
    <m/>
    <s v="Researcher"/>
    <m/>
    <m/>
    <m/>
    <m/>
    <m/>
  </r>
  <r>
    <n v="91"/>
    <d v="2020-04-10T17:32:33"/>
    <d v="2020-04-10T17:35:40"/>
    <s v="anonymous"/>
    <m/>
    <m/>
    <m/>
    <m/>
    <s v="Yes"/>
    <m/>
    <m/>
    <s v="No"/>
    <m/>
    <m/>
    <m/>
    <m/>
    <m/>
    <s v="Laptop;"/>
    <m/>
    <m/>
    <s v="No"/>
    <m/>
    <m/>
    <s v="Personal assets"/>
    <m/>
    <m/>
    <m/>
    <m/>
    <m/>
    <x v="3"/>
    <m/>
    <m/>
    <s v="Direct access"/>
    <m/>
    <m/>
    <m/>
    <m/>
    <m/>
    <s v="Yes"/>
    <m/>
    <m/>
    <s v="Instructions available to the corporate portal or website;"/>
    <m/>
    <m/>
    <s v="Yes"/>
    <m/>
    <m/>
    <s v="Scheduling;Real-time chatting;Teleconferencing;"/>
    <m/>
    <m/>
    <s v="None;"/>
    <m/>
    <m/>
    <m/>
    <m/>
    <m/>
    <m/>
    <m/>
    <s v="Strongly agree"/>
    <m/>
    <m/>
    <s v="Strongly agree"/>
    <m/>
    <m/>
    <s v="Strongly agree"/>
    <m/>
    <m/>
    <s v="Strongly agree"/>
    <m/>
    <m/>
    <s v="Agree"/>
    <m/>
    <m/>
    <s v="Strongly agree"/>
    <m/>
    <m/>
    <s v="Strongly agree"/>
    <m/>
    <m/>
    <s v="25-34 years old"/>
    <m/>
    <m/>
    <s v="Doctorate degree"/>
    <m/>
    <m/>
    <s v="Education &amp; Research"/>
    <m/>
    <m/>
    <m/>
    <m/>
    <m/>
    <s v="Researcher"/>
    <m/>
    <m/>
    <m/>
    <m/>
    <m/>
  </r>
  <r>
    <n v="92"/>
    <d v="2020-04-10T17:53:28"/>
    <d v="2020-04-10T17:58:31"/>
    <s v="anonymous"/>
    <m/>
    <m/>
    <m/>
    <m/>
    <s v="Yes"/>
    <m/>
    <m/>
    <s v="No"/>
    <m/>
    <m/>
    <m/>
    <m/>
    <m/>
    <s v="Laptop;"/>
    <m/>
    <m/>
    <s v="No"/>
    <m/>
    <m/>
    <s v="Corporate assets"/>
    <m/>
    <m/>
    <s v="Yes, partly"/>
    <m/>
    <m/>
    <x v="0"/>
    <m/>
    <m/>
    <s v="Direct access"/>
    <m/>
    <m/>
    <m/>
    <m/>
    <m/>
    <s v="No"/>
    <m/>
    <m/>
    <m/>
    <m/>
    <m/>
    <s v="No"/>
    <m/>
    <m/>
    <m/>
    <m/>
    <m/>
    <s v="None;"/>
    <m/>
    <m/>
    <m/>
    <m/>
    <m/>
    <m/>
    <m/>
    <s v="Disagree"/>
    <m/>
    <m/>
    <s v="Disagree"/>
    <m/>
    <m/>
    <s v="Disagree"/>
    <m/>
    <m/>
    <s v="Agree"/>
    <m/>
    <m/>
    <s v="Agree"/>
    <m/>
    <m/>
    <s v="Agree"/>
    <m/>
    <m/>
    <s v="Agree"/>
    <m/>
    <m/>
    <s v="25-34 years old"/>
    <m/>
    <m/>
    <s v="Bachelor’s degree"/>
    <m/>
    <m/>
    <s v="IT (Information Technology)"/>
    <m/>
    <m/>
    <m/>
    <m/>
    <m/>
    <s v="Other"/>
    <m/>
    <m/>
    <m/>
    <m/>
    <m/>
  </r>
  <r>
    <n v="92"/>
    <d v="2020-04-10T17:53:28"/>
    <d v="2020-04-10T17:58:31"/>
    <s v="anonymous"/>
    <m/>
    <m/>
    <m/>
    <m/>
    <s v="Yes"/>
    <m/>
    <m/>
    <s v="No"/>
    <m/>
    <m/>
    <m/>
    <m/>
    <m/>
    <s v="Laptop;"/>
    <m/>
    <m/>
    <s v="No"/>
    <m/>
    <m/>
    <s v="Corporate assets"/>
    <m/>
    <m/>
    <s v="Yes, partly"/>
    <m/>
    <m/>
    <x v="4"/>
    <m/>
    <m/>
    <s v="Direct access"/>
    <m/>
    <m/>
    <m/>
    <m/>
    <m/>
    <s v="No"/>
    <m/>
    <m/>
    <m/>
    <m/>
    <m/>
    <s v="No"/>
    <m/>
    <m/>
    <m/>
    <m/>
    <m/>
    <s v="None;"/>
    <m/>
    <m/>
    <m/>
    <m/>
    <m/>
    <m/>
    <m/>
    <s v="Disagree"/>
    <m/>
    <m/>
    <s v="Disagree"/>
    <m/>
    <m/>
    <s v="Disagree"/>
    <m/>
    <m/>
    <s v="Agree"/>
    <m/>
    <m/>
    <s v="Agree"/>
    <m/>
    <m/>
    <s v="Agree"/>
    <m/>
    <m/>
    <s v="Agree"/>
    <m/>
    <m/>
    <s v="25-34 years old"/>
    <m/>
    <m/>
    <s v="Bachelor’s degree"/>
    <m/>
    <m/>
    <s v="IT (Information Technology)"/>
    <m/>
    <m/>
    <m/>
    <m/>
    <m/>
    <s v="Other"/>
    <m/>
    <m/>
    <m/>
    <m/>
    <m/>
  </r>
  <r>
    <n v="92"/>
    <d v="2020-04-10T17:53:28"/>
    <d v="2020-04-10T17:58:31"/>
    <s v="anonymous"/>
    <m/>
    <m/>
    <m/>
    <m/>
    <s v="Yes"/>
    <m/>
    <m/>
    <s v="No"/>
    <m/>
    <m/>
    <m/>
    <m/>
    <m/>
    <s v="Laptop;"/>
    <m/>
    <m/>
    <s v="No"/>
    <m/>
    <m/>
    <s v="Corporate assets"/>
    <m/>
    <m/>
    <s v="Yes, partly"/>
    <m/>
    <m/>
    <x v="1"/>
    <m/>
    <m/>
    <s v="Direct access"/>
    <m/>
    <m/>
    <m/>
    <m/>
    <m/>
    <s v="No"/>
    <m/>
    <m/>
    <m/>
    <m/>
    <m/>
    <s v="No"/>
    <m/>
    <m/>
    <m/>
    <m/>
    <m/>
    <s v="None;"/>
    <m/>
    <m/>
    <m/>
    <m/>
    <m/>
    <m/>
    <m/>
    <s v="Disagree"/>
    <m/>
    <m/>
    <s v="Disagree"/>
    <m/>
    <m/>
    <s v="Disagree"/>
    <m/>
    <m/>
    <s v="Agree"/>
    <m/>
    <m/>
    <s v="Agree"/>
    <m/>
    <m/>
    <s v="Agree"/>
    <m/>
    <m/>
    <s v="Agree"/>
    <m/>
    <m/>
    <s v="25-34 years old"/>
    <m/>
    <m/>
    <s v="Bachelor’s degree"/>
    <m/>
    <m/>
    <s v="IT (Information Technology)"/>
    <m/>
    <m/>
    <m/>
    <m/>
    <m/>
    <s v="Other"/>
    <m/>
    <m/>
    <m/>
    <m/>
    <m/>
  </r>
  <r>
    <n v="92"/>
    <d v="2020-04-10T17:53:28"/>
    <d v="2020-04-10T17:58:31"/>
    <s v="anonymous"/>
    <m/>
    <m/>
    <m/>
    <m/>
    <s v="Yes"/>
    <m/>
    <m/>
    <s v="No"/>
    <m/>
    <m/>
    <m/>
    <m/>
    <m/>
    <s v="Laptop;"/>
    <m/>
    <m/>
    <s v="No"/>
    <m/>
    <m/>
    <s v="Corporate assets"/>
    <m/>
    <m/>
    <s v="Yes, partly"/>
    <m/>
    <m/>
    <x v="3"/>
    <m/>
    <m/>
    <s v="Direct access"/>
    <m/>
    <m/>
    <m/>
    <m/>
    <m/>
    <s v="No"/>
    <m/>
    <m/>
    <m/>
    <m/>
    <m/>
    <s v="No"/>
    <m/>
    <m/>
    <m/>
    <m/>
    <m/>
    <s v="None;"/>
    <m/>
    <m/>
    <m/>
    <m/>
    <m/>
    <m/>
    <m/>
    <s v="Disagree"/>
    <m/>
    <m/>
    <s v="Disagree"/>
    <m/>
    <m/>
    <s v="Disagree"/>
    <m/>
    <m/>
    <s v="Agree"/>
    <m/>
    <m/>
    <s v="Agree"/>
    <m/>
    <m/>
    <s v="Agree"/>
    <m/>
    <m/>
    <s v="Agree"/>
    <m/>
    <m/>
    <s v="25-34 years old"/>
    <m/>
    <m/>
    <s v="Bachelor’s degree"/>
    <m/>
    <m/>
    <s v="IT (Information Technology)"/>
    <m/>
    <m/>
    <m/>
    <m/>
    <m/>
    <s v="Other"/>
    <m/>
    <m/>
    <m/>
    <m/>
    <m/>
  </r>
  <r>
    <n v="93"/>
    <d v="2020-04-10T17:55:30"/>
    <d v="2020-04-10T17:59:31"/>
    <s v="anonymous"/>
    <m/>
    <m/>
    <m/>
    <m/>
    <s v="Yes"/>
    <m/>
    <m/>
    <s v="No"/>
    <m/>
    <m/>
    <m/>
    <m/>
    <m/>
    <s v="Laptop;"/>
    <m/>
    <m/>
    <s v="No"/>
    <m/>
    <m/>
    <s v="Personal assets"/>
    <m/>
    <m/>
    <m/>
    <m/>
    <m/>
    <x v="0"/>
    <m/>
    <m/>
    <s v="Using VPN "/>
    <m/>
    <m/>
    <m/>
    <m/>
    <m/>
    <s v="No"/>
    <m/>
    <m/>
    <m/>
    <m/>
    <m/>
    <s v="Yes"/>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s v="25-34 years old"/>
    <m/>
    <m/>
    <s v="Master’s degree"/>
    <m/>
    <m/>
    <s v="Other"/>
    <m/>
    <m/>
    <s v="E-commerce"/>
    <m/>
    <m/>
    <s v="Other"/>
    <m/>
    <m/>
    <m/>
    <m/>
    <m/>
  </r>
  <r>
    <n v="93"/>
    <d v="2020-04-10T17:55:30"/>
    <d v="2020-04-10T17:59:31"/>
    <s v="anonymous"/>
    <m/>
    <m/>
    <m/>
    <m/>
    <s v="Yes"/>
    <m/>
    <m/>
    <s v="No"/>
    <m/>
    <m/>
    <m/>
    <m/>
    <m/>
    <s v="Laptop;"/>
    <m/>
    <m/>
    <s v="No"/>
    <m/>
    <m/>
    <s v="Personal assets"/>
    <m/>
    <m/>
    <m/>
    <m/>
    <m/>
    <x v="5"/>
    <m/>
    <m/>
    <s v="Using VPN "/>
    <m/>
    <m/>
    <m/>
    <m/>
    <m/>
    <s v="No"/>
    <m/>
    <m/>
    <m/>
    <m/>
    <m/>
    <s v="Yes"/>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s v="25-34 years old"/>
    <m/>
    <m/>
    <s v="Master’s degree"/>
    <m/>
    <m/>
    <s v="Other"/>
    <m/>
    <m/>
    <s v="E-commerce"/>
    <m/>
    <m/>
    <s v="Other"/>
    <m/>
    <m/>
    <m/>
    <m/>
    <m/>
  </r>
  <r>
    <n v="93"/>
    <d v="2020-04-10T17:55:30"/>
    <d v="2020-04-10T17:59:31"/>
    <s v="anonymous"/>
    <m/>
    <m/>
    <m/>
    <m/>
    <s v="Yes"/>
    <m/>
    <m/>
    <s v="No"/>
    <m/>
    <m/>
    <m/>
    <m/>
    <m/>
    <s v="Laptop;"/>
    <m/>
    <m/>
    <s v="No"/>
    <m/>
    <m/>
    <s v="Personal assets"/>
    <m/>
    <m/>
    <m/>
    <m/>
    <m/>
    <x v="6"/>
    <m/>
    <m/>
    <s v="Using VPN "/>
    <m/>
    <m/>
    <m/>
    <m/>
    <m/>
    <s v="No"/>
    <m/>
    <m/>
    <m/>
    <m/>
    <m/>
    <s v="Yes"/>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s v="25-34 years old"/>
    <m/>
    <m/>
    <s v="Master’s degree"/>
    <m/>
    <m/>
    <s v="Other"/>
    <m/>
    <m/>
    <s v="E-commerce"/>
    <m/>
    <m/>
    <s v="Other"/>
    <m/>
    <m/>
    <m/>
    <m/>
    <m/>
  </r>
  <r>
    <n v="93"/>
    <d v="2020-04-10T17:55:30"/>
    <d v="2020-04-10T17:59:31"/>
    <s v="anonymous"/>
    <m/>
    <m/>
    <m/>
    <m/>
    <s v="Yes"/>
    <m/>
    <m/>
    <s v="No"/>
    <m/>
    <m/>
    <m/>
    <m/>
    <m/>
    <s v="Laptop;"/>
    <m/>
    <m/>
    <s v="No"/>
    <m/>
    <m/>
    <s v="Personal assets"/>
    <m/>
    <m/>
    <m/>
    <m/>
    <m/>
    <x v="3"/>
    <m/>
    <m/>
    <s v="Using VPN "/>
    <m/>
    <m/>
    <m/>
    <m/>
    <m/>
    <s v="No"/>
    <m/>
    <m/>
    <m/>
    <m/>
    <m/>
    <s v="Yes"/>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s v="25-34 years old"/>
    <m/>
    <m/>
    <s v="Master’s degree"/>
    <m/>
    <m/>
    <s v="Other"/>
    <m/>
    <m/>
    <s v="E-commerce"/>
    <m/>
    <m/>
    <s v="Other"/>
    <m/>
    <m/>
    <m/>
    <m/>
    <m/>
  </r>
  <r>
    <n v="94"/>
    <d v="2020-04-10T18:01:48"/>
    <d v="2020-04-10T18:08:52"/>
    <s v="anonymous"/>
    <m/>
    <m/>
    <m/>
    <m/>
    <s v="Yes"/>
    <m/>
    <m/>
    <s v="Yes"/>
    <m/>
    <m/>
    <s v="Only use work laptops for work-related task_x000a_Use VPN connection_x000a_Do not expose confidential work-papers/conversations to family members"/>
    <m/>
    <m/>
    <s v="Laptop;Smartphone;"/>
    <m/>
    <m/>
    <s v="No"/>
    <m/>
    <m/>
    <s v="Corporate assets"/>
    <m/>
    <m/>
    <s v="Yes, fully"/>
    <m/>
    <m/>
    <x v="0"/>
    <m/>
    <m/>
    <s v="Using VPN "/>
    <m/>
    <m/>
    <m/>
    <m/>
    <m/>
    <s v="Yes"/>
    <m/>
    <m/>
    <s v="Instructions available to the corporate portal or website;"/>
    <m/>
    <m/>
    <s v="No"/>
    <m/>
    <m/>
    <m/>
    <m/>
    <m/>
    <s v="None;"/>
    <m/>
    <m/>
    <m/>
    <m/>
    <m/>
    <m/>
    <m/>
    <s v="Agree"/>
    <m/>
    <m/>
    <s v="Disagree"/>
    <m/>
    <m/>
    <s v="Disagree"/>
    <m/>
    <m/>
    <s v="Undecided"/>
    <m/>
    <m/>
    <s v="Disagree"/>
    <m/>
    <m/>
    <s v="Agree"/>
    <m/>
    <m/>
    <s v="Agree"/>
    <m/>
    <m/>
    <s v="35-44 years old"/>
    <m/>
    <m/>
    <s v="Doctorate degree"/>
    <m/>
    <m/>
    <s v="Education &amp; Research"/>
    <m/>
    <m/>
    <m/>
    <m/>
    <m/>
    <s v="Researcher"/>
    <m/>
    <m/>
    <m/>
    <m/>
    <m/>
  </r>
  <r>
    <n v="94"/>
    <d v="2020-04-10T18:01:48"/>
    <d v="2020-04-10T18:08:52"/>
    <s v="anonymous"/>
    <m/>
    <m/>
    <m/>
    <m/>
    <s v="Yes"/>
    <m/>
    <m/>
    <s v="Yes"/>
    <m/>
    <m/>
    <s v="Only use work laptops for work-related task_x000a_Use VPN connection_x000a_Do not expose confidential work-papers/conversations to family members"/>
    <m/>
    <m/>
    <s v="Laptop;Smartphone;"/>
    <m/>
    <m/>
    <s v="No"/>
    <m/>
    <m/>
    <s v="Corporate assets"/>
    <m/>
    <m/>
    <s v="Yes, fully"/>
    <m/>
    <m/>
    <x v="4"/>
    <m/>
    <m/>
    <s v="Using VPN "/>
    <m/>
    <m/>
    <m/>
    <m/>
    <m/>
    <s v="Yes"/>
    <m/>
    <m/>
    <s v="Instructions available to the corporate portal or website;"/>
    <m/>
    <m/>
    <s v="No"/>
    <m/>
    <m/>
    <m/>
    <m/>
    <m/>
    <s v="None;"/>
    <m/>
    <m/>
    <m/>
    <m/>
    <m/>
    <m/>
    <m/>
    <s v="Agree"/>
    <m/>
    <m/>
    <s v="Disagree"/>
    <m/>
    <m/>
    <s v="Disagree"/>
    <m/>
    <m/>
    <s v="Undecided"/>
    <m/>
    <m/>
    <s v="Disagree"/>
    <m/>
    <m/>
    <s v="Agree"/>
    <m/>
    <m/>
    <s v="Agree"/>
    <m/>
    <m/>
    <s v="35-44 years old"/>
    <m/>
    <m/>
    <s v="Doctorate degree"/>
    <m/>
    <m/>
    <s v="Education &amp; Research"/>
    <m/>
    <m/>
    <m/>
    <m/>
    <m/>
    <s v="Researcher"/>
    <m/>
    <m/>
    <m/>
    <m/>
    <m/>
  </r>
  <r>
    <n v="94"/>
    <d v="2020-04-10T18:01:48"/>
    <d v="2020-04-10T18:08:52"/>
    <s v="anonymous"/>
    <m/>
    <m/>
    <m/>
    <m/>
    <s v="Yes"/>
    <m/>
    <m/>
    <s v="Yes"/>
    <m/>
    <m/>
    <s v="Only use work laptops for work-related task_x000a_Use VPN connection_x000a_Do not expose confidential work-papers/conversations to family members"/>
    <m/>
    <m/>
    <s v="Laptop;Smartphone;"/>
    <m/>
    <m/>
    <s v="No"/>
    <m/>
    <m/>
    <s v="Corporate assets"/>
    <m/>
    <m/>
    <s v="Yes, fully"/>
    <m/>
    <m/>
    <x v="1"/>
    <m/>
    <m/>
    <s v="Using VPN "/>
    <m/>
    <m/>
    <m/>
    <m/>
    <m/>
    <s v="Yes"/>
    <m/>
    <m/>
    <s v="Instructions available to the corporate portal or website;"/>
    <m/>
    <m/>
    <s v="No"/>
    <m/>
    <m/>
    <m/>
    <m/>
    <m/>
    <s v="None;"/>
    <m/>
    <m/>
    <m/>
    <m/>
    <m/>
    <m/>
    <m/>
    <s v="Agree"/>
    <m/>
    <m/>
    <s v="Disagree"/>
    <m/>
    <m/>
    <s v="Disagree"/>
    <m/>
    <m/>
    <s v="Undecided"/>
    <m/>
    <m/>
    <s v="Disagree"/>
    <m/>
    <m/>
    <s v="Agree"/>
    <m/>
    <m/>
    <s v="Agree"/>
    <m/>
    <m/>
    <s v="35-44 years old"/>
    <m/>
    <m/>
    <s v="Doctorate degree"/>
    <m/>
    <m/>
    <s v="Education &amp; Research"/>
    <m/>
    <m/>
    <m/>
    <m/>
    <m/>
    <s v="Researcher"/>
    <m/>
    <m/>
    <m/>
    <m/>
    <m/>
  </r>
  <r>
    <n v="94"/>
    <d v="2020-04-10T18:01:48"/>
    <d v="2020-04-10T18:08:52"/>
    <s v="anonymous"/>
    <m/>
    <m/>
    <m/>
    <m/>
    <s v="Yes"/>
    <m/>
    <m/>
    <s v="Yes"/>
    <m/>
    <m/>
    <s v="Only use work laptops for work-related task_x000a_Use VPN connection_x000a_Do not expose confidential work-papers/conversations to family members"/>
    <m/>
    <m/>
    <s v="Laptop;Smartphone;"/>
    <m/>
    <m/>
    <s v="No"/>
    <m/>
    <m/>
    <s v="Corporate assets"/>
    <m/>
    <m/>
    <s v="Yes, fully"/>
    <m/>
    <m/>
    <x v="2"/>
    <m/>
    <m/>
    <s v="Using VPN "/>
    <m/>
    <m/>
    <m/>
    <m/>
    <m/>
    <s v="Yes"/>
    <m/>
    <m/>
    <s v="Instructions available to the corporate portal or website;"/>
    <m/>
    <m/>
    <s v="No"/>
    <m/>
    <m/>
    <m/>
    <m/>
    <m/>
    <s v="None;"/>
    <m/>
    <m/>
    <m/>
    <m/>
    <m/>
    <m/>
    <m/>
    <s v="Agree"/>
    <m/>
    <m/>
    <s v="Disagree"/>
    <m/>
    <m/>
    <s v="Disagree"/>
    <m/>
    <m/>
    <s v="Undecided"/>
    <m/>
    <m/>
    <s v="Disagree"/>
    <m/>
    <m/>
    <s v="Agree"/>
    <m/>
    <m/>
    <s v="Agree"/>
    <m/>
    <m/>
    <s v="35-44 years old"/>
    <m/>
    <m/>
    <s v="Doctorate degree"/>
    <m/>
    <m/>
    <s v="Education &amp; Research"/>
    <m/>
    <m/>
    <m/>
    <m/>
    <m/>
    <s v="Researcher"/>
    <m/>
    <m/>
    <m/>
    <m/>
    <m/>
  </r>
  <r>
    <n v="94"/>
    <d v="2020-04-10T18:01:48"/>
    <d v="2020-04-10T18:08:52"/>
    <s v="anonymous"/>
    <m/>
    <m/>
    <m/>
    <m/>
    <s v="Yes"/>
    <m/>
    <m/>
    <s v="Yes"/>
    <m/>
    <m/>
    <s v="Only use work laptops for work-related task_x000a_Use VPN connection_x000a_Do not expose confidential work-papers/conversations to family members"/>
    <m/>
    <m/>
    <s v="Laptop;Smartphone;"/>
    <m/>
    <m/>
    <s v="No"/>
    <m/>
    <m/>
    <s v="Corporate assets"/>
    <m/>
    <m/>
    <s v="Yes, fully"/>
    <m/>
    <m/>
    <x v="3"/>
    <m/>
    <m/>
    <s v="Using VPN "/>
    <m/>
    <m/>
    <m/>
    <m/>
    <m/>
    <s v="Yes"/>
    <m/>
    <m/>
    <s v="Instructions available to the corporate portal or website;"/>
    <m/>
    <m/>
    <s v="No"/>
    <m/>
    <m/>
    <m/>
    <m/>
    <m/>
    <s v="None;"/>
    <m/>
    <m/>
    <m/>
    <m/>
    <m/>
    <m/>
    <m/>
    <s v="Agree"/>
    <m/>
    <m/>
    <s v="Disagree"/>
    <m/>
    <m/>
    <s v="Disagree"/>
    <m/>
    <m/>
    <s v="Undecided"/>
    <m/>
    <m/>
    <s v="Disagree"/>
    <m/>
    <m/>
    <s v="Agree"/>
    <m/>
    <m/>
    <s v="Agree"/>
    <m/>
    <m/>
    <s v="35-44 years old"/>
    <m/>
    <m/>
    <s v="Doctorate degree"/>
    <m/>
    <m/>
    <s v="Education &amp; Research"/>
    <m/>
    <m/>
    <m/>
    <m/>
    <m/>
    <s v="Researcher"/>
    <m/>
    <m/>
    <m/>
    <m/>
    <m/>
  </r>
  <r>
    <n v="95"/>
    <d v="2020-04-10T18:15:52"/>
    <d v="2020-04-10T18:19:10"/>
    <s v="anonymous"/>
    <m/>
    <m/>
    <m/>
    <m/>
    <s v="Yes"/>
    <m/>
    <m/>
    <s v="No"/>
    <m/>
    <m/>
    <m/>
    <m/>
    <m/>
    <s v="Desktop;"/>
    <m/>
    <m/>
    <s v="No"/>
    <m/>
    <m/>
    <s v="Corporate assets"/>
    <m/>
    <m/>
    <s v="Yes, fully"/>
    <m/>
    <m/>
    <x v="0"/>
    <m/>
    <m/>
    <s v="Using VPN "/>
    <m/>
    <m/>
    <m/>
    <m/>
    <m/>
    <s v="No"/>
    <m/>
    <m/>
    <m/>
    <m/>
    <m/>
    <s v="Yes"/>
    <m/>
    <m/>
    <s v="Document management;Real-time document co-authoring;Project/Workflow/Task management;Scheduling;Real-time chatting;Teleconferencing;"/>
    <m/>
    <m/>
    <s v="None;"/>
    <m/>
    <m/>
    <m/>
    <m/>
    <m/>
    <m/>
    <m/>
    <s v="Undecided"/>
    <m/>
    <m/>
    <s v="Strongly agree"/>
    <m/>
    <m/>
    <s v="Agree"/>
    <m/>
    <m/>
    <s v="Strongly agree"/>
    <m/>
    <m/>
    <s v="Strongly agree"/>
    <m/>
    <m/>
    <s v="Strongly agree"/>
    <m/>
    <m/>
    <s v="Strongly agree"/>
    <m/>
    <m/>
    <s v="25-34 years old"/>
    <m/>
    <m/>
    <s v="Master’s degree"/>
    <m/>
    <m/>
    <s v="Other"/>
    <m/>
    <m/>
    <s v="e-commerse"/>
    <m/>
    <m/>
    <s v="Other"/>
    <m/>
    <m/>
    <m/>
    <m/>
    <m/>
  </r>
  <r>
    <n v="95"/>
    <d v="2020-04-10T18:15:52"/>
    <d v="2020-04-10T18:19:10"/>
    <s v="anonymous"/>
    <m/>
    <m/>
    <m/>
    <m/>
    <s v="Yes"/>
    <m/>
    <m/>
    <s v="No"/>
    <m/>
    <m/>
    <m/>
    <m/>
    <m/>
    <s v="Desktop;"/>
    <m/>
    <m/>
    <s v="No"/>
    <m/>
    <m/>
    <s v="Corporate assets"/>
    <m/>
    <m/>
    <s v="Yes, fully"/>
    <m/>
    <m/>
    <x v="5"/>
    <m/>
    <m/>
    <s v="Using VPN "/>
    <m/>
    <m/>
    <m/>
    <m/>
    <m/>
    <s v="No"/>
    <m/>
    <m/>
    <m/>
    <m/>
    <m/>
    <s v="Yes"/>
    <m/>
    <m/>
    <s v="Document management;Real-time document co-authoring;Project/Workflow/Task management;Scheduling;Real-time chatting;Teleconferencing;"/>
    <m/>
    <m/>
    <s v="None;"/>
    <m/>
    <m/>
    <m/>
    <m/>
    <m/>
    <m/>
    <m/>
    <s v="Undecided"/>
    <m/>
    <m/>
    <s v="Strongly agree"/>
    <m/>
    <m/>
    <s v="Agree"/>
    <m/>
    <m/>
    <s v="Strongly agree"/>
    <m/>
    <m/>
    <s v="Strongly agree"/>
    <m/>
    <m/>
    <s v="Strongly agree"/>
    <m/>
    <m/>
    <s v="Strongly agree"/>
    <m/>
    <m/>
    <s v="25-34 years old"/>
    <m/>
    <m/>
    <s v="Master’s degree"/>
    <m/>
    <m/>
    <s v="Other"/>
    <m/>
    <m/>
    <s v="e-commerse"/>
    <m/>
    <m/>
    <s v="Other"/>
    <m/>
    <m/>
    <m/>
    <m/>
    <m/>
  </r>
  <r>
    <n v="95"/>
    <d v="2020-04-10T18:15:52"/>
    <d v="2020-04-10T18:19:10"/>
    <s v="anonymous"/>
    <m/>
    <m/>
    <m/>
    <m/>
    <s v="Yes"/>
    <m/>
    <m/>
    <s v="No"/>
    <m/>
    <m/>
    <m/>
    <m/>
    <m/>
    <s v="Desktop;"/>
    <m/>
    <m/>
    <s v="No"/>
    <m/>
    <m/>
    <s v="Corporate assets"/>
    <m/>
    <m/>
    <s v="Yes, fully"/>
    <m/>
    <m/>
    <x v="4"/>
    <m/>
    <m/>
    <s v="Using VPN "/>
    <m/>
    <m/>
    <m/>
    <m/>
    <m/>
    <s v="No"/>
    <m/>
    <m/>
    <m/>
    <m/>
    <m/>
    <s v="Yes"/>
    <m/>
    <m/>
    <s v="Document management;Real-time document co-authoring;Project/Workflow/Task management;Scheduling;Real-time chatting;Teleconferencing;"/>
    <m/>
    <m/>
    <s v="None;"/>
    <m/>
    <m/>
    <m/>
    <m/>
    <m/>
    <m/>
    <m/>
    <s v="Undecided"/>
    <m/>
    <m/>
    <s v="Strongly agree"/>
    <m/>
    <m/>
    <s v="Agree"/>
    <m/>
    <m/>
    <s v="Strongly agree"/>
    <m/>
    <m/>
    <s v="Strongly agree"/>
    <m/>
    <m/>
    <s v="Strongly agree"/>
    <m/>
    <m/>
    <s v="Strongly agree"/>
    <m/>
    <m/>
    <s v="25-34 years old"/>
    <m/>
    <m/>
    <s v="Master’s degree"/>
    <m/>
    <m/>
    <s v="Other"/>
    <m/>
    <m/>
    <s v="e-commerse"/>
    <m/>
    <m/>
    <s v="Other"/>
    <m/>
    <m/>
    <m/>
    <m/>
    <m/>
  </r>
  <r>
    <n v="95"/>
    <d v="2020-04-10T18:15:52"/>
    <d v="2020-04-10T18:19:10"/>
    <s v="anonymous"/>
    <m/>
    <m/>
    <m/>
    <m/>
    <s v="Yes"/>
    <m/>
    <m/>
    <s v="No"/>
    <m/>
    <m/>
    <m/>
    <m/>
    <m/>
    <s v="Desktop;"/>
    <m/>
    <m/>
    <s v="No"/>
    <m/>
    <m/>
    <s v="Corporate assets"/>
    <m/>
    <m/>
    <s v="Yes, fully"/>
    <m/>
    <m/>
    <x v="6"/>
    <m/>
    <m/>
    <s v="Using VPN "/>
    <m/>
    <m/>
    <m/>
    <m/>
    <m/>
    <s v="No"/>
    <m/>
    <m/>
    <m/>
    <m/>
    <m/>
    <s v="Yes"/>
    <m/>
    <m/>
    <s v="Document management;Real-time document co-authoring;Project/Workflow/Task management;Scheduling;Real-time chatting;Teleconferencing;"/>
    <m/>
    <m/>
    <s v="None;"/>
    <m/>
    <m/>
    <m/>
    <m/>
    <m/>
    <m/>
    <m/>
    <s v="Undecided"/>
    <m/>
    <m/>
    <s v="Strongly agree"/>
    <m/>
    <m/>
    <s v="Agree"/>
    <m/>
    <m/>
    <s v="Strongly agree"/>
    <m/>
    <m/>
    <s v="Strongly agree"/>
    <m/>
    <m/>
    <s v="Strongly agree"/>
    <m/>
    <m/>
    <s v="Strongly agree"/>
    <m/>
    <m/>
    <s v="25-34 years old"/>
    <m/>
    <m/>
    <s v="Master’s degree"/>
    <m/>
    <m/>
    <s v="Other"/>
    <m/>
    <m/>
    <s v="e-commerse"/>
    <m/>
    <m/>
    <s v="Other"/>
    <m/>
    <m/>
    <m/>
    <m/>
    <m/>
  </r>
  <r>
    <n v="95"/>
    <d v="2020-04-10T18:15:52"/>
    <d v="2020-04-10T18:19:10"/>
    <s v="anonymous"/>
    <m/>
    <m/>
    <m/>
    <m/>
    <s v="Yes"/>
    <m/>
    <m/>
    <s v="No"/>
    <m/>
    <m/>
    <m/>
    <m/>
    <m/>
    <s v="Desktop;"/>
    <m/>
    <m/>
    <s v="No"/>
    <m/>
    <m/>
    <s v="Corporate assets"/>
    <m/>
    <m/>
    <s v="Yes, fully"/>
    <m/>
    <m/>
    <x v="1"/>
    <m/>
    <m/>
    <s v="Using VPN "/>
    <m/>
    <m/>
    <m/>
    <m/>
    <m/>
    <s v="No"/>
    <m/>
    <m/>
    <m/>
    <m/>
    <m/>
    <s v="Yes"/>
    <m/>
    <m/>
    <s v="Document management;Real-time document co-authoring;Project/Workflow/Task management;Scheduling;Real-time chatting;Teleconferencing;"/>
    <m/>
    <m/>
    <s v="None;"/>
    <m/>
    <m/>
    <m/>
    <m/>
    <m/>
    <m/>
    <m/>
    <s v="Undecided"/>
    <m/>
    <m/>
    <s v="Strongly agree"/>
    <m/>
    <m/>
    <s v="Agree"/>
    <m/>
    <m/>
    <s v="Strongly agree"/>
    <m/>
    <m/>
    <s v="Strongly agree"/>
    <m/>
    <m/>
    <s v="Strongly agree"/>
    <m/>
    <m/>
    <s v="Strongly agree"/>
    <m/>
    <m/>
    <s v="25-34 years old"/>
    <m/>
    <m/>
    <s v="Master’s degree"/>
    <m/>
    <m/>
    <s v="Other"/>
    <m/>
    <m/>
    <s v="e-commerse"/>
    <m/>
    <m/>
    <s v="Other"/>
    <m/>
    <m/>
    <m/>
    <m/>
    <m/>
  </r>
  <r>
    <n v="95"/>
    <d v="2020-04-10T18:15:52"/>
    <d v="2020-04-10T18:19:10"/>
    <s v="anonymous"/>
    <m/>
    <m/>
    <m/>
    <m/>
    <s v="Yes"/>
    <m/>
    <m/>
    <s v="No"/>
    <m/>
    <m/>
    <m/>
    <m/>
    <m/>
    <s v="Desktop;"/>
    <m/>
    <m/>
    <s v="No"/>
    <m/>
    <m/>
    <s v="Corporate assets"/>
    <m/>
    <m/>
    <s v="Yes, fully"/>
    <m/>
    <m/>
    <x v="3"/>
    <m/>
    <m/>
    <s v="Using VPN "/>
    <m/>
    <m/>
    <m/>
    <m/>
    <m/>
    <s v="No"/>
    <m/>
    <m/>
    <m/>
    <m/>
    <m/>
    <s v="Yes"/>
    <m/>
    <m/>
    <s v="Document management;Real-time document co-authoring;Project/Workflow/Task management;Scheduling;Real-time chatting;Teleconferencing;"/>
    <m/>
    <m/>
    <s v="None;"/>
    <m/>
    <m/>
    <m/>
    <m/>
    <m/>
    <m/>
    <m/>
    <s v="Undecided"/>
    <m/>
    <m/>
    <s v="Strongly agree"/>
    <m/>
    <m/>
    <s v="Agree"/>
    <m/>
    <m/>
    <s v="Strongly agree"/>
    <m/>
    <m/>
    <s v="Strongly agree"/>
    <m/>
    <m/>
    <s v="Strongly agree"/>
    <m/>
    <m/>
    <s v="Strongly agree"/>
    <m/>
    <m/>
    <s v="25-34 years old"/>
    <m/>
    <m/>
    <s v="Master’s degree"/>
    <m/>
    <m/>
    <s v="Other"/>
    <m/>
    <m/>
    <s v="e-commerse"/>
    <m/>
    <m/>
    <s v="Other"/>
    <m/>
    <m/>
    <m/>
    <m/>
    <m/>
  </r>
  <r>
    <n v="96"/>
    <d v="2020-04-10T18:16:35"/>
    <d v="2020-04-10T18:19:15"/>
    <s v="anonymous"/>
    <m/>
    <m/>
    <m/>
    <m/>
    <s v="Yes"/>
    <m/>
    <m/>
    <s v="Yes"/>
    <m/>
    <m/>
    <m/>
    <m/>
    <m/>
    <s v="Laptop;"/>
    <m/>
    <m/>
    <s v="Yes"/>
    <m/>
    <m/>
    <s v="Corporate assets"/>
    <m/>
    <m/>
    <s v="Yes, fully"/>
    <m/>
    <m/>
    <x v="0"/>
    <m/>
    <m/>
    <s v="Using VPN "/>
    <m/>
    <m/>
    <m/>
    <m/>
    <m/>
    <s v="No"/>
    <m/>
    <m/>
    <m/>
    <m/>
    <m/>
    <s v="Yes"/>
    <m/>
    <m/>
    <s v="Real-time chatting;Teleconferencing;"/>
    <m/>
    <m/>
    <s v="None;"/>
    <m/>
    <m/>
    <m/>
    <m/>
    <m/>
    <m/>
    <m/>
    <s v="Undecided"/>
    <m/>
    <m/>
    <s v="Disagree"/>
    <m/>
    <m/>
    <s v="Disagree"/>
    <m/>
    <m/>
    <s v="Agree"/>
    <m/>
    <m/>
    <s v="Agree"/>
    <m/>
    <m/>
    <s v="Agree"/>
    <m/>
    <m/>
    <s v="Agree"/>
    <m/>
    <m/>
    <s v="25-34 years old"/>
    <m/>
    <m/>
    <s v="Bachelor’s degree"/>
    <m/>
    <m/>
    <s v="IT (Information Technology)"/>
    <m/>
    <m/>
    <m/>
    <m/>
    <m/>
    <s v="IT professional"/>
    <m/>
    <m/>
    <m/>
    <m/>
    <m/>
  </r>
  <r>
    <n v="96"/>
    <d v="2020-04-10T18:16:35"/>
    <d v="2020-04-10T18:19:15"/>
    <s v="anonymous"/>
    <m/>
    <m/>
    <m/>
    <m/>
    <s v="Yes"/>
    <m/>
    <m/>
    <s v="Yes"/>
    <m/>
    <m/>
    <m/>
    <m/>
    <m/>
    <s v="Laptop;"/>
    <m/>
    <m/>
    <s v="Yes"/>
    <m/>
    <m/>
    <s v="Corporate assets"/>
    <m/>
    <m/>
    <s v="Yes, fully"/>
    <m/>
    <m/>
    <x v="4"/>
    <m/>
    <m/>
    <s v="Using VPN "/>
    <m/>
    <m/>
    <m/>
    <m/>
    <m/>
    <s v="No"/>
    <m/>
    <m/>
    <m/>
    <m/>
    <m/>
    <s v="Yes"/>
    <m/>
    <m/>
    <s v="Real-time chatting;Teleconferencing;"/>
    <m/>
    <m/>
    <s v="None;"/>
    <m/>
    <m/>
    <m/>
    <m/>
    <m/>
    <m/>
    <m/>
    <s v="Undecided"/>
    <m/>
    <m/>
    <s v="Disagree"/>
    <m/>
    <m/>
    <s v="Disagree"/>
    <m/>
    <m/>
    <s v="Agree"/>
    <m/>
    <m/>
    <s v="Agree"/>
    <m/>
    <m/>
    <s v="Agree"/>
    <m/>
    <m/>
    <s v="Agree"/>
    <m/>
    <m/>
    <s v="25-34 years old"/>
    <m/>
    <m/>
    <s v="Bachelor’s degree"/>
    <m/>
    <m/>
    <s v="IT (Information Technology)"/>
    <m/>
    <m/>
    <m/>
    <m/>
    <m/>
    <s v="IT professional"/>
    <m/>
    <m/>
    <m/>
    <m/>
    <m/>
  </r>
  <r>
    <n v="96"/>
    <d v="2020-04-10T18:16:35"/>
    <d v="2020-04-10T18:19:15"/>
    <s v="anonymous"/>
    <m/>
    <m/>
    <m/>
    <m/>
    <s v="Yes"/>
    <m/>
    <m/>
    <s v="Yes"/>
    <m/>
    <m/>
    <m/>
    <m/>
    <m/>
    <s v="Laptop;"/>
    <m/>
    <m/>
    <s v="Yes"/>
    <m/>
    <m/>
    <s v="Corporate assets"/>
    <m/>
    <m/>
    <s v="Yes, fully"/>
    <m/>
    <m/>
    <x v="6"/>
    <m/>
    <m/>
    <s v="Using VPN "/>
    <m/>
    <m/>
    <m/>
    <m/>
    <m/>
    <s v="No"/>
    <m/>
    <m/>
    <m/>
    <m/>
    <m/>
    <s v="Yes"/>
    <m/>
    <m/>
    <s v="Real-time chatting;Teleconferencing;"/>
    <m/>
    <m/>
    <s v="None;"/>
    <m/>
    <m/>
    <m/>
    <m/>
    <m/>
    <m/>
    <m/>
    <s v="Undecided"/>
    <m/>
    <m/>
    <s v="Disagree"/>
    <m/>
    <m/>
    <s v="Disagree"/>
    <m/>
    <m/>
    <s v="Agree"/>
    <m/>
    <m/>
    <s v="Agree"/>
    <m/>
    <m/>
    <s v="Agree"/>
    <m/>
    <m/>
    <s v="Agree"/>
    <m/>
    <m/>
    <s v="25-34 years old"/>
    <m/>
    <m/>
    <s v="Bachelor’s degree"/>
    <m/>
    <m/>
    <s v="IT (Information Technology)"/>
    <m/>
    <m/>
    <m/>
    <m/>
    <m/>
    <s v="IT professional"/>
    <m/>
    <m/>
    <m/>
    <m/>
    <m/>
  </r>
  <r>
    <n v="96"/>
    <d v="2020-04-10T18:16:35"/>
    <d v="2020-04-10T18:19:15"/>
    <s v="anonymous"/>
    <m/>
    <m/>
    <m/>
    <m/>
    <s v="Yes"/>
    <m/>
    <m/>
    <s v="Yes"/>
    <m/>
    <m/>
    <m/>
    <m/>
    <m/>
    <s v="Laptop;"/>
    <m/>
    <m/>
    <s v="Yes"/>
    <m/>
    <m/>
    <s v="Corporate assets"/>
    <m/>
    <m/>
    <s v="Yes, fully"/>
    <m/>
    <m/>
    <x v="3"/>
    <m/>
    <m/>
    <s v="Using VPN "/>
    <m/>
    <m/>
    <m/>
    <m/>
    <m/>
    <s v="No"/>
    <m/>
    <m/>
    <m/>
    <m/>
    <m/>
    <s v="Yes"/>
    <m/>
    <m/>
    <s v="Real-time chatting;Teleconferencing;"/>
    <m/>
    <m/>
    <s v="None;"/>
    <m/>
    <m/>
    <m/>
    <m/>
    <m/>
    <m/>
    <m/>
    <s v="Undecided"/>
    <m/>
    <m/>
    <s v="Disagree"/>
    <m/>
    <m/>
    <s v="Disagree"/>
    <m/>
    <m/>
    <s v="Agree"/>
    <m/>
    <m/>
    <s v="Agree"/>
    <m/>
    <m/>
    <s v="Agree"/>
    <m/>
    <m/>
    <s v="Agree"/>
    <m/>
    <m/>
    <s v="25-34 years old"/>
    <m/>
    <m/>
    <s v="Bachelor’s degree"/>
    <m/>
    <m/>
    <s v="IT (Information Technology)"/>
    <m/>
    <m/>
    <m/>
    <m/>
    <m/>
    <s v="IT professional"/>
    <m/>
    <m/>
    <m/>
    <m/>
    <m/>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x v="0"/>
    <m/>
    <m/>
    <s v="Using VPN "/>
    <m/>
    <m/>
    <m/>
    <m/>
    <m/>
    <s v="No"/>
    <m/>
    <m/>
    <m/>
    <m/>
    <m/>
    <s v="Yes"/>
    <m/>
    <m/>
    <s v="Document management;Real-time document co-authoring;Project/Workflow/Task management;Scheduling;Real-time chatting;Teleconferencing;"/>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x v="4"/>
    <m/>
    <m/>
    <s v="Using VPN "/>
    <m/>
    <m/>
    <m/>
    <m/>
    <m/>
    <s v="No"/>
    <m/>
    <m/>
    <m/>
    <m/>
    <m/>
    <s v="Yes"/>
    <m/>
    <m/>
    <s v="Document management;Real-time document co-authoring;Project/Workflow/Task management;Scheduling;Real-time chatting;Teleconferencing;"/>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r>
  <r>
    <n v="97"/>
    <d v="2020-04-10T18:18:04"/>
    <d v="2020-04-10T18:24:25"/>
    <s v="anonymous"/>
    <m/>
    <m/>
    <m/>
    <m/>
    <s v="Yes"/>
    <m/>
    <m/>
    <s v="Yes"/>
    <m/>
    <m/>
    <s v="- Communicate only through official channels (company email, company wide IM system)_x000a_- work on equipment provided (company laptop)_x000a_- do not transfer files on personal computer"/>
    <m/>
    <m/>
    <s v="Laptop;"/>
    <m/>
    <m/>
    <s v="No"/>
    <m/>
    <m/>
    <s v="Corporate assets"/>
    <m/>
    <m/>
    <s v="Yes, partly"/>
    <m/>
    <m/>
    <x v="3"/>
    <m/>
    <m/>
    <s v="Using VPN "/>
    <m/>
    <m/>
    <m/>
    <m/>
    <m/>
    <s v="No"/>
    <m/>
    <m/>
    <m/>
    <m/>
    <m/>
    <s v="Yes"/>
    <m/>
    <m/>
    <s v="Document management;Real-time document co-authoring;Project/Workflow/Task management;Scheduling;Real-time chatting;Teleconferencing;"/>
    <m/>
    <m/>
    <s v="None;"/>
    <m/>
    <m/>
    <m/>
    <m/>
    <m/>
    <m/>
    <m/>
    <s v="Undecided"/>
    <m/>
    <m/>
    <s v="Undecided"/>
    <m/>
    <m/>
    <s v="Agree"/>
    <m/>
    <m/>
    <s v="Strongly agree"/>
    <m/>
    <m/>
    <s v="Agree"/>
    <m/>
    <m/>
    <s v="Agree"/>
    <m/>
    <m/>
    <s v="Agree"/>
    <m/>
    <m/>
    <s v="25-34 years old"/>
    <m/>
    <m/>
    <s v="Master’s degree"/>
    <m/>
    <m/>
    <s v="Other"/>
    <m/>
    <m/>
    <s v="E-commerce"/>
    <m/>
    <m/>
    <s v="Other"/>
    <m/>
    <m/>
    <s v="I think question 9 &quot;How do you obtain access to your corporate working environment?&quot;, should be multiple choice, since I use both VPN and a cloud service to connect to various services._x000a_"/>
    <m/>
    <m/>
  </r>
  <r>
    <n v="98"/>
    <d v="2020-04-10T18:20:00"/>
    <d v="2020-04-10T18:25:22"/>
    <s v="anonymous"/>
    <m/>
    <m/>
    <m/>
    <m/>
    <s v="Yes"/>
    <m/>
    <m/>
    <s v="Yes"/>
    <m/>
    <m/>
    <m/>
    <m/>
    <m/>
    <s v="Laptop;"/>
    <m/>
    <m/>
    <s v="No"/>
    <m/>
    <m/>
    <s v="Corporate assets"/>
    <m/>
    <m/>
    <s v="Yes, partly"/>
    <m/>
    <m/>
    <x v="0"/>
    <m/>
    <m/>
    <s v="Using VPN "/>
    <m/>
    <m/>
    <m/>
    <m/>
    <m/>
    <s v="No"/>
    <m/>
    <m/>
    <m/>
    <m/>
    <m/>
    <s v="Yes"/>
    <m/>
    <m/>
    <s v="Document management;Project/Workflow/Task management;Real-time chatting;"/>
    <m/>
    <m/>
    <s v="None;"/>
    <m/>
    <m/>
    <m/>
    <m/>
    <m/>
    <m/>
    <m/>
    <s v="Undecided"/>
    <m/>
    <m/>
    <s v="Undecided"/>
    <m/>
    <m/>
    <s v="Agree"/>
    <m/>
    <m/>
    <s v="Strongly agree"/>
    <m/>
    <m/>
    <s v="Strongly agree"/>
    <m/>
    <m/>
    <s v="Strongly agree"/>
    <m/>
    <m/>
    <s v="Strongly agree"/>
    <m/>
    <m/>
    <s v="25-34 years old"/>
    <m/>
    <m/>
    <s v="Bachelor’s degree"/>
    <m/>
    <m/>
    <s v="IT (Information Technology)"/>
    <m/>
    <m/>
    <m/>
    <m/>
    <m/>
    <s v="Other"/>
    <m/>
    <m/>
    <m/>
    <m/>
    <m/>
  </r>
  <r>
    <n v="98"/>
    <d v="2020-04-10T18:20:00"/>
    <d v="2020-04-10T18:25:22"/>
    <s v="anonymous"/>
    <m/>
    <m/>
    <m/>
    <m/>
    <s v="Yes"/>
    <m/>
    <m/>
    <s v="Yes"/>
    <m/>
    <m/>
    <m/>
    <m/>
    <m/>
    <s v="Laptop;"/>
    <m/>
    <m/>
    <s v="No"/>
    <m/>
    <m/>
    <s v="Corporate assets"/>
    <m/>
    <m/>
    <s v="Yes, partly"/>
    <m/>
    <m/>
    <x v="1"/>
    <m/>
    <m/>
    <s v="Using VPN "/>
    <m/>
    <m/>
    <m/>
    <m/>
    <m/>
    <s v="No"/>
    <m/>
    <m/>
    <m/>
    <m/>
    <m/>
    <s v="Yes"/>
    <m/>
    <m/>
    <s v="Document management;Project/Workflow/Task management;Real-time chatting;"/>
    <m/>
    <m/>
    <s v="None;"/>
    <m/>
    <m/>
    <m/>
    <m/>
    <m/>
    <m/>
    <m/>
    <s v="Undecided"/>
    <m/>
    <m/>
    <s v="Undecided"/>
    <m/>
    <m/>
    <s v="Agree"/>
    <m/>
    <m/>
    <s v="Strongly agree"/>
    <m/>
    <m/>
    <s v="Strongly agree"/>
    <m/>
    <m/>
    <s v="Strongly agree"/>
    <m/>
    <m/>
    <s v="Strongly agree"/>
    <m/>
    <m/>
    <s v="25-34 years old"/>
    <m/>
    <m/>
    <s v="Bachelor’s degree"/>
    <m/>
    <m/>
    <s v="IT (Information Technology)"/>
    <m/>
    <m/>
    <m/>
    <m/>
    <m/>
    <s v="Other"/>
    <m/>
    <m/>
    <m/>
    <m/>
    <m/>
  </r>
  <r>
    <n v="98"/>
    <d v="2020-04-10T18:20:00"/>
    <d v="2020-04-10T18:25:22"/>
    <s v="anonymous"/>
    <m/>
    <m/>
    <m/>
    <m/>
    <s v="Yes"/>
    <m/>
    <m/>
    <s v="Yes"/>
    <m/>
    <m/>
    <m/>
    <m/>
    <m/>
    <s v="Laptop;"/>
    <m/>
    <m/>
    <s v="No"/>
    <m/>
    <m/>
    <s v="Corporate assets"/>
    <m/>
    <m/>
    <s v="Yes, partly"/>
    <m/>
    <m/>
    <x v="3"/>
    <m/>
    <m/>
    <s v="Using VPN "/>
    <m/>
    <m/>
    <m/>
    <m/>
    <m/>
    <s v="No"/>
    <m/>
    <m/>
    <m/>
    <m/>
    <m/>
    <s v="Yes"/>
    <m/>
    <m/>
    <s v="Document management;Project/Workflow/Task management;Real-time chatting;"/>
    <m/>
    <m/>
    <s v="None;"/>
    <m/>
    <m/>
    <m/>
    <m/>
    <m/>
    <m/>
    <m/>
    <s v="Undecided"/>
    <m/>
    <m/>
    <s v="Undecided"/>
    <m/>
    <m/>
    <s v="Agree"/>
    <m/>
    <m/>
    <s v="Strongly agree"/>
    <m/>
    <m/>
    <s v="Strongly agree"/>
    <m/>
    <m/>
    <s v="Strongly agree"/>
    <m/>
    <m/>
    <s v="Strongly agree"/>
    <m/>
    <m/>
    <s v="25-34 years old"/>
    <m/>
    <m/>
    <s v="Bachelor’s degree"/>
    <m/>
    <m/>
    <s v="IT (Information Technology)"/>
    <m/>
    <m/>
    <m/>
    <m/>
    <m/>
    <s v="Other"/>
    <m/>
    <m/>
    <m/>
    <m/>
    <m/>
  </r>
  <r>
    <n v="99"/>
    <d v="2020-04-10T18:21:34"/>
    <d v="2020-04-10T18:27:04"/>
    <s v="anonymous"/>
    <m/>
    <m/>
    <m/>
    <m/>
    <s v="Yes"/>
    <m/>
    <m/>
    <s v="Yes"/>
    <m/>
    <m/>
    <s v="- avoid leave unlock your pc_x000a_- be careful with weird emails asked you personal details_x000a_- don't photoshoot, screenshot, print company's files and if you print something then destroy it"/>
    <m/>
    <m/>
    <s v="Laptop;"/>
    <m/>
    <m/>
    <s v="No"/>
    <m/>
    <m/>
    <s v="Corporate assets"/>
    <m/>
    <m/>
    <s v="Yes, fully"/>
    <m/>
    <m/>
    <x v="0"/>
    <m/>
    <m/>
    <s v="Using VPN "/>
    <m/>
    <m/>
    <m/>
    <m/>
    <m/>
    <s v="No"/>
    <m/>
    <m/>
    <m/>
    <m/>
    <m/>
    <s v="Yes"/>
    <m/>
    <m/>
    <s v="Document management;Project/Workflow/Task management;Scheduling;Real-time chatting;Teleconferencing;"/>
    <m/>
    <m/>
    <s v="None;"/>
    <m/>
    <m/>
    <m/>
    <m/>
    <m/>
    <m/>
    <m/>
    <s v="Undecided"/>
    <m/>
    <m/>
    <s v="Agree"/>
    <m/>
    <m/>
    <s v="Agree"/>
    <m/>
    <m/>
    <s v="Strongly agree"/>
    <m/>
    <m/>
    <s v="Strongly agree"/>
    <m/>
    <m/>
    <s v="Strongly agree"/>
    <m/>
    <m/>
    <s v="Strongly agree"/>
    <m/>
    <m/>
    <s v="25-34 years old"/>
    <m/>
    <m/>
    <s v="Master’s degree"/>
    <m/>
    <m/>
    <s v="Other"/>
    <m/>
    <m/>
    <s v="E-commerce"/>
    <m/>
    <m/>
    <s v="Manager"/>
    <m/>
    <m/>
    <m/>
    <m/>
    <m/>
  </r>
  <r>
    <n v="99"/>
    <d v="2020-04-10T18:21:34"/>
    <d v="2020-04-10T18:27:04"/>
    <s v="anonymous"/>
    <m/>
    <m/>
    <m/>
    <m/>
    <s v="Yes"/>
    <m/>
    <m/>
    <s v="Yes"/>
    <m/>
    <m/>
    <s v="- avoid leave unlock your pc_x000a_- be careful with weird emails asked you personal details_x000a_- don't photoshoot, screenshot, print company's files and if you print something then destroy it"/>
    <m/>
    <m/>
    <s v="Laptop;"/>
    <m/>
    <m/>
    <s v="No"/>
    <m/>
    <m/>
    <s v="Corporate assets"/>
    <m/>
    <m/>
    <s v="Yes, fully"/>
    <m/>
    <m/>
    <x v="3"/>
    <m/>
    <m/>
    <s v="Using VPN "/>
    <m/>
    <m/>
    <m/>
    <m/>
    <m/>
    <s v="No"/>
    <m/>
    <m/>
    <m/>
    <m/>
    <m/>
    <s v="Yes"/>
    <m/>
    <m/>
    <s v="Document management;Project/Workflow/Task management;Scheduling;Real-time chatting;Teleconferencing;"/>
    <m/>
    <m/>
    <s v="None;"/>
    <m/>
    <m/>
    <m/>
    <m/>
    <m/>
    <m/>
    <m/>
    <s v="Undecided"/>
    <m/>
    <m/>
    <s v="Agree"/>
    <m/>
    <m/>
    <s v="Agree"/>
    <m/>
    <m/>
    <s v="Strongly agree"/>
    <m/>
    <m/>
    <s v="Strongly agree"/>
    <m/>
    <m/>
    <s v="Strongly agree"/>
    <m/>
    <m/>
    <s v="Strongly agree"/>
    <m/>
    <m/>
    <s v="25-34 years old"/>
    <m/>
    <m/>
    <s v="Master’s degree"/>
    <m/>
    <m/>
    <s v="Other"/>
    <m/>
    <m/>
    <s v="E-commerce"/>
    <m/>
    <m/>
    <s v="Manager"/>
    <m/>
    <m/>
    <m/>
    <m/>
    <m/>
  </r>
  <r>
    <n v="100"/>
    <d v="2020-04-10T18:32:29"/>
    <d v="2020-04-10T18:36:11"/>
    <s v="anonymous"/>
    <m/>
    <m/>
    <m/>
    <m/>
    <s v="Yes"/>
    <m/>
    <m/>
    <s v="Yes"/>
    <m/>
    <m/>
    <s v="- vpn_x000a_- updated software_x000a_- lock unattended machine"/>
    <m/>
    <m/>
    <s v="Desktop;Laptop;"/>
    <m/>
    <m/>
    <s v="No"/>
    <m/>
    <m/>
    <s v="Corporate assets"/>
    <m/>
    <m/>
    <s v="No"/>
    <m/>
    <m/>
    <x v="0"/>
    <m/>
    <m/>
    <s v="Using VPN "/>
    <m/>
    <m/>
    <m/>
    <m/>
    <m/>
    <s v="No"/>
    <m/>
    <m/>
    <m/>
    <m/>
    <m/>
    <s v="No"/>
    <m/>
    <m/>
    <m/>
    <m/>
    <m/>
    <s v="None;"/>
    <m/>
    <m/>
    <m/>
    <m/>
    <m/>
    <m/>
    <m/>
    <s v="Disagree"/>
    <m/>
    <m/>
    <s v="Disagree"/>
    <m/>
    <m/>
    <s v="Undecided"/>
    <m/>
    <m/>
    <s v="Strongly agree"/>
    <m/>
    <m/>
    <s v="Strongly agree"/>
    <m/>
    <m/>
    <s v="Strongly agree"/>
    <m/>
    <m/>
    <s v="Strongly agree"/>
    <m/>
    <m/>
    <s v="35-44 years old"/>
    <m/>
    <m/>
    <s v="Doctorate degree"/>
    <m/>
    <m/>
    <s v="Other"/>
    <m/>
    <m/>
    <s v="Ecommerce"/>
    <m/>
    <m/>
    <s v="Other"/>
    <m/>
    <m/>
    <m/>
    <m/>
    <m/>
  </r>
  <r>
    <n v="100"/>
    <d v="2020-04-10T18:32:29"/>
    <d v="2020-04-10T18:36:11"/>
    <s v="anonymous"/>
    <m/>
    <m/>
    <m/>
    <m/>
    <s v="Yes"/>
    <m/>
    <m/>
    <s v="Yes"/>
    <m/>
    <m/>
    <s v="- vpn_x000a_- updated software_x000a_- lock unattended machine"/>
    <m/>
    <m/>
    <s v="Desktop;Laptop;"/>
    <m/>
    <m/>
    <s v="No"/>
    <m/>
    <m/>
    <s v="Corporate assets"/>
    <m/>
    <m/>
    <s v="No"/>
    <m/>
    <m/>
    <x v="6"/>
    <m/>
    <m/>
    <s v="Using VPN "/>
    <m/>
    <m/>
    <m/>
    <m/>
    <m/>
    <s v="No"/>
    <m/>
    <m/>
    <m/>
    <m/>
    <m/>
    <s v="No"/>
    <m/>
    <m/>
    <m/>
    <m/>
    <m/>
    <s v="None;"/>
    <m/>
    <m/>
    <m/>
    <m/>
    <m/>
    <m/>
    <m/>
    <s v="Disagree"/>
    <m/>
    <m/>
    <s v="Disagree"/>
    <m/>
    <m/>
    <s v="Undecided"/>
    <m/>
    <m/>
    <s v="Strongly agree"/>
    <m/>
    <m/>
    <s v="Strongly agree"/>
    <m/>
    <m/>
    <s v="Strongly agree"/>
    <m/>
    <m/>
    <s v="Strongly agree"/>
    <m/>
    <m/>
    <s v="35-44 years old"/>
    <m/>
    <m/>
    <s v="Doctorate degree"/>
    <m/>
    <m/>
    <s v="Other"/>
    <m/>
    <m/>
    <s v="Ecommerce"/>
    <m/>
    <m/>
    <s v="Other"/>
    <m/>
    <m/>
    <m/>
    <m/>
    <m/>
  </r>
  <r>
    <n v="100"/>
    <d v="2020-04-10T18:32:29"/>
    <d v="2020-04-10T18:36:11"/>
    <s v="anonymous"/>
    <m/>
    <m/>
    <m/>
    <m/>
    <s v="Yes"/>
    <m/>
    <m/>
    <s v="Yes"/>
    <m/>
    <m/>
    <s v="- vpn_x000a_- updated software_x000a_- lock unattended machine"/>
    <m/>
    <m/>
    <s v="Desktop;Laptop;"/>
    <m/>
    <m/>
    <s v="No"/>
    <m/>
    <m/>
    <s v="Corporate assets"/>
    <m/>
    <m/>
    <s v="No"/>
    <m/>
    <m/>
    <x v="3"/>
    <m/>
    <m/>
    <s v="Using VPN "/>
    <m/>
    <m/>
    <m/>
    <m/>
    <m/>
    <s v="No"/>
    <m/>
    <m/>
    <m/>
    <m/>
    <m/>
    <s v="No"/>
    <m/>
    <m/>
    <m/>
    <m/>
    <m/>
    <s v="None;"/>
    <m/>
    <m/>
    <m/>
    <m/>
    <m/>
    <m/>
    <m/>
    <s v="Disagree"/>
    <m/>
    <m/>
    <s v="Disagree"/>
    <m/>
    <m/>
    <s v="Undecided"/>
    <m/>
    <m/>
    <s v="Strongly agree"/>
    <m/>
    <m/>
    <s v="Strongly agree"/>
    <m/>
    <m/>
    <s v="Strongly agree"/>
    <m/>
    <m/>
    <s v="Strongly agree"/>
    <m/>
    <m/>
    <s v="35-44 years old"/>
    <m/>
    <m/>
    <s v="Doctorate degree"/>
    <m/>
    <m/>
    <s v="Other"/>
    <m/>
    <m/>
    <s v="Ecommerce"/>
    <m/>
    <m/>
    <s v="Other"/>
    <m/>
    <m/>
    <m/>
    <m/>
    <m/>
  </r>
  <r>
    <n v="101"/>
    <d v="2020-04-10T18:43:52"/>
    <d v="2020-04-10T18:46:37"/>
    <s v="anonymous"/>
    <m/>
    <m/>
    <m/>
    <m/>
    <s v="Yes"/>
    <m/>
    <m/>
    <s v="No"/>
    <m/>
    <m/>
    <m/>
    <m/>
    <m/>
    <s v="Laptop;"/>
    <m/>
    <m/>
    <s v="No"/>
    <m/>
    <m/>
    <s v="Corporate assets"/>
    <m/>
    <m/>
    <s v="Yes, partly"/>
    <m/>
    <m/>
    <x v="0"/>
    <m/>
    <m/>
    <s v="Using VPN "/>
    <m/>
    <m/>
    <m/>
    <m/>
    <m/>
    <s v="No"/>
    <m/>
    <m/>
    <m/>
    <m/>
    <m/>
    <s v="Yes"/>
    <m/>
    <m/>
    <s v="Document management;Real-time document co-authoring;Project/Workflow/Task management;Scheduling;Real-time chatting;Teleconferencing;"/>
    <m/>
    <m/>
    <s v="None;"/>
    <m/>
    <m/>
    <m/>
    <m/>
    <m/>
    <m/>
    <m/>
    <s v="Strongly agree"/>
    <m/>
    <m/>
    <s v="Strongly agree"/>
    <m/>
    <m/>
    <s v="Agree"/>
    <m/>
    <m/>
    <s v="Strongly agree"/>
    <m/>
    <m/>
    <s v="Strongly agree"/>
    <m/>
    <m/>
    <s v="Undecided"/>
    <m/>
    <m/>
    <s v="Strongly agree"/>
    <m/>
    <m/>
    <s v="25-34 years old"/>
    <m/>
    <m/>
    <s v="Master’s degree"/>
    <m/>
    <m/>
    <s v="Other"/>
    <m/>
    <m/>
    <s v="E-commerce"/>
    <m/>
    <m/>
    <s v="Other"/>
    <m/>
    <m/>
    <m/>
    <m/>
    <m/>
  </r>
  <r>
    <n v="101"/>
    <d v="2020-04-10T18:43:52"/>
    <d v="2020-04-10T18:46:37"/>
    <s v="anonymous"/>
    <m/>
    <m/>
    <m/>
    <m/>
    <s v="Yes"/>
    <m/>
    <m/>
    <s v="No"/>
    <m/>
    <m/>
    <m/>
    <m/>
    <m/>
    <s v="Laptop;"/>
    <m/>
    <m/>
    <s v="No"/>
    <m/>
    <m/>
    <s v="Corporate assets"/>
    <m/>
    <m/>
    <s v="Yes, partly"/>
    <m/>
    <m/>
    <x v="6"/>
    <m/>
    <m/>
    <s v="Using VPN "/>
    <m/>
    <m/>
    <m/>
    <m/>
    <m/>
    <s v="No"/>
    <m/>
    <m/>
    <m/>
    <m/>
    <m/>
    <s v="Yes"/>
    <m/>
    <m/>
    <s v="Document management;Real-time document co-authoring;Project/Workflow/Task management;Scheduling;Real-time chatting;Teleconferencing;"/>
    <m/>
    <m/>
    <s v="None;"/>
    <m/>
    <m/>
    <m/>
    <m/>
    <m/>
    <m/>
    <m/>
    <s v="Strongly agree"/>
    <m/>
    <m/>
    <s v="Strongly agree"/>
    <m/>
    <m/>
    <s v="Agree"/>
    <m/>
    <m/>
    <s v="Strongly agree"/>
    <m/>
    <m/>
    <s v="Strongly agree"/>
    <m/>
    <m/>
    <s v="Undecided"/>
    <m/>
    <m/>
    <s v="Strongly agree"/>
    <m/>
    <m/>
    <s v="25-34 years old"/>
    <m/>
    <m/>
    <s v="Master’s degree"/>
    <m/>
    <m/>
    <s v="Other"/>
    <m/>
    <m/>
    <s v="E-commerce"/>
    <m/>
    <m/>
    <s v="Other"/>
    <m/>
    <m/>
    <m/>
    <m/>
    <m/>
  </r>
  <r>
    <n v="101"/>
    <d v="2020-04-10T18:43:52"/>
    <d v="2020-04-10T18:46:37"/>
    <s v="anonymous"/>
    <m/>
    <m/>
    <m/>
    <m/>
    <s v="Yes"/>
    <m/>
    <m/>
    <s v="No"/>
    <m/>
    <m/>
    <m/>
    <m/>
    <m/>
    <s v="Laptop;"/>
    <m/>
    <m/>
    <s v="No"/>
    <m/>
    <m/>
    <s v="Corporate assets"/>
    <m/>
    <m/>
    <s v="Yes, partly"/>
    <m/>
    <m/>
    <x v="3"/>
    <m/>
    <m/>
    <s v="Using VPN "/>
    <m/>
    <m/>
    <m/>
    <m/>
    <m/>
    <s v="No"/>
    <m/>
    <m/>
    <m/>
    <m/>
    <m/>
    <s v="Yes"/>
    <m/>
    <m/>
    <s v="Document management;Real-time document co-authoring;Project/Workflow/Task management;Scheduling;Real-time chatting;Teleconferencing;"/>
    <m/>
    <m/>
    <s v="None;"/>
    <m/>
    <m/>
    <m/>
    <m/>
    <m/>
    <m/>
    <m/>
    <s v="Strongly agree"/>
    <m/>
    <m/>
    <s v="Strongly agree"/>
    <m/>
    <m/>
    <s v="Agree"/>
    <m/>
    <m/>
    <s v="Strongly agree"/>
    <m/>
    <m/>
    <s v="Strongly agree"/>
    <m/>
    <m/>
    <s v="Undecided"/>
    <m/>
    <m/>
    <s v="Strongly agree"/>
    <m/>
    <m/>
    <s v="25-34 years old"/>
    <m/>
    <m/>
    <s v="Master’s degree"/>
    <m/>
    <m/>
    <s v="Other"/>
    <m/>
    <m/>
    <s v="E-commerce"/>
    <m/>
    <m/>
    <s v="Other"/>
    <m/>
    <m/>
    <m/>
    <m/>
    <m/>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x v="0"/>
    <m/>
    <m/>
    <s v="Using VPN "/>
    <m/>
    <m/>
    <m/>
    <m/>
    <m/>
    <s v="No"/>
    <m/>
    <m/>
    <m/>
    <m/>
    <m/>
    <s v="Yes"/>
    <m/>
    <m/>
    <s v="Document management;Real-time document co-authoring;Project/Workflow/Task management;Scheduling;Real-time chatting;Teleconferencing;"/>
    <m/>
    <m/>
    <s v="None;"/>
    <m/>
    <m/>
    <m/>
    <m/>
    <m/>
    <m/>
    <m/>
    <s v="Disagree"/>
    <m/>
    <m/>
    <s v="Disagree"/>
    <m/>
    <m/>
    <s v="Undecided"/>
    <m/>
    <m/>
    <s v="Strongly agree"/>
    <m/>
    <m/>
    <s v="Agree"/>
    <m/>
    <m/>
    <s v="Agree"/>
    <m/>
    <m/>
    <s v="Strongly agree"/>
    <m/>
    <m/>
    <s v="25-34 years old"/>
    <m/>
    <m/>
    <s v="Master’s degree"/>
    <m/>
    <m/>
    <s v="IT (Information Technology)"/>
    <m/>
    <m/>
    <m/>
    <m/>
    <m/>
    <s v="IT professional"/>
    <m/>
    <m/>
    <m/>
    <m/>
    <m/>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x v="6"/>
    <m/>
    <m/>
    <s v="Using VPN "/>
    <m/>
    <m/>
    <m/>
    <m/>
    <m/>
    <s v="No"/>
    <m/>
    <m/>
    <m/>
    <m/>
    <m/>
    <s v="Yes"/>
    <m/>
    <m/>
    <s v="Document management;Real-time document co-authoring;Project/Workflow/Task management;Scheduling;Real-time chatting;Teleconferencing;"/>
    <m/>
    <m/>
    <s v="None;"/>
    <m/>
    <m/>
    <m/>
    <m/>
    <m/>
    <m/>
    <m/>
    <s v="Disagree"/>
    <m/>
    <m/>
    <s v="Disagree"/>
    <m/>
    <m/>
    <s v="Undecided"/>
    <m/>
    <m/>
    <s v="Strongly agree"/>
    <m/>
    <m/>
    <s v="Agree"/>
    <m/>
    <m/>
    <s v="Agree"/>
    <m/>
    <m/>
    <s v="Strongly agree"/>
    <m/>
    <m/>
    <s v="25-34 years old"/>
    <m/>
    <m/>
    <s v="Master’s degree"/>
    <m/>
    <m/>
    <s v="IT (Information Technology)"/>
    <m/>
    <m/>
    <m/>
    <m/>
    <m/>
    <s v="IT professional"/>
    <m/>
    <m/>
    <m/>
    <m/>
    <m/>
  </r>
  <r>
    <n v="102"/>
    <d v="2020-04-10T18:44:50"/>
    <d v="2020-04-10T18:49:37"/>
    <s v="anonymous"/>
    <m/>
    <m/>
    <m/>
    <m/>
    <s v="Yes"/>
    <m/>
    <m/>
    <s v="Yes"/>
    <m/>
    <m/>
    <s v="1. Lock computer when not using it._x000a_2. Disconnect from VPN when not using it._x000a_3. Beware of printed documents, telephone calls, snakes and dragons."/>
    <m/>
    <m/>
    <s v="Laptop;"/>
    <m/>
    <m/>
    <s v="No"/>
    <m/>
    <m/>
    <s v="Corporate assets"/>
    <m/>
    <m/>
    <s v="Yes, partly"/>
    <m/>
    <m/>
    <x v="3"/>
    <m/>
    <m/>
    <s v="Using VPN "/>
    <m/>
    <m/>
    <m/>
    <m/>
    <m/>
    <s v="No"/>
    <m/>
    <m/>
    <m/>
    <m/>
    <m/>
    <s v="Yes"/>
    <m/>
    <m/>
    <s v="Document management;Real-time document co-authoring;Project/Workflow/Task management;Scheduling;Real-time chatting;Teleconferencing;"/>
    <m/>
    <m/>
    <s v="None;"/>
    <m/>
    <m/>
    <m/>
    <m/>
    <m/>
    <m/>
    <m/>
    <s v="Disagree"/>
    <m/>
    <m/>
    <s v="Disagree"/>
    <m/>
    <m/>
    <s v="Undecided"/>
    <m/>
    <m/>
    <s v="Strongly agree"/>
    <m/>
    <m/>
    <s v="Agree"/>
    <m/>
    <m/>
    <s v="Agree"/>
    <m/>
    <m/>
    <s v="Strongly agree"/>
    <m/>
    <m/>
    <s v="25-34 years old"/>
    <m/>
    <m/>
    <s v="Master’s degree"/>
    <m/>
    <m/>
    <s v="IT (Information Technology)"/>
    <m/>
    <m/>
    <m/>
    <m/>
    <m/>
    <s v="IT professional"/>
    <m/>
    <m/>
    <m/>
    <m/>
    <m/>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x v="0"/>
    <m/>
    <m/>
    <s v="Using VPN "/>
    <m/>
    <m/>
    <m/>
    <m/>
    <m/>
    <s v="No"/>
    <m/>
    <m/>
    <m/>
    <m/>
    <m/>
    <s v="Yes"/>
    <m/>
    <m/>
    <s v="Document management;Real-time document co-authoring;Project/Workflow/Task management;Scheduling;Real-time chatting;Teleconferencing;"/>
    <m/>
    <m/>
    <s v="None;"/>
    <m/>
    <m/>
    <m/>
    <m/>
    <m/>
    <m/>
    <m/>
    <s v="Undecided"/>
    <m/>
    <m/>
    <s v="Undecided"/>
    <m/>
    <m/>
    <s v="Agree"/>
    <m/>
    <m/>
    <s v="Strongly agree"/>
    <m/>
    <m/>
    <s v="Strongly agree"/>
    <m/>
    <m/>
    <s v="Strongly agree"/>
    <m/>
    <m/>
    <s v="Strongly agree"/>
    <m/>
    <m/>
    <s v="25-34 years old"/>
    <m/>
    <m/>
    <s v="Bachelor’s degree"/>
    <m/>
    <m/>
    <s v="IT (Information Technology)"/>
    <m/>
    <m/>
    <m/>
    <m/>
    <m/>
    <s v="IT professional"/>
    <m/>
    <m/>
    <m/>
    <m/>
    <m/>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x v="5"/>
    <m/>
    <m/>
    <s v="Using VPN "/>
    <m/>
    <m/>
    <m/>
    <m/>
    <m/>
    <s v="No"/>
    <m/>
    <m/>
    <m/>
    <m/>
    <m/>
    <s v="Yes"/>
    <m/>
    <m/>
    <s v="Document management;Real-time document co-authoring;Project/Workflow/Task management;Scheduling;Real-time chatting;Teleconferencing;"/>
    <m/>
    <m/>
    <s v="None;"/>
    <m/>
    <m/>
    <m/>
    <m/>
    <m/>
    <m/>
    <m/>
    <s v="Undecided"/>
    <m/>
    <m/>
    <s v="Undecided"/>
    <m/>
    <m/>
    <s v="Agree"/>
    <m/>
    <m/>
    <s v="Strongly agree"/>
    <m/>
    <m/>
    <s v="Strongly agree"/>
    <m/>
    <m/>
    <s v="Strongly agree"/>
    <m/>
    <m/>
    <s v="Strongly agree"/>
    <m/>
    <m/>
    <s v="25-34 years old"/>
    <m/>
    <m/>
    <s v="Bachelor’s degree"/>
    <m/>
    <m/>
    <s v="IT (Information Technology)"/>
    <m/>
    <m/>
    <m/>
    <m/>
    <m/>
    <s v="IT professional"/>
    <m/>
    <m/>
    <m/>
    <m/>
    <m/>
  </r>
  <r>
    <n v="103"/>
    <d v="2020-04-10T19:02:43"/>
    <d v="2020-04-10T19:06:22"/>
    <s v="anonymous"/>
    <m/>
    <m/>
    <m/>
    <m/>
    <s v="Yes"/>
    <m/>
    <m/>
    <s v="Yes"/>
    <m/>
    <m/>
    <s v="Work using a safe network / do not leave laptop unlocked/ do not show any details or info about work to any body if working outside of home."/>
    <m/>
    <m/>
    <s v="Laptop;"/>
    <m/>
    <m/>
    <s v="No"/>
    <m/>
    <m/>
    <s v="Corporate assets"/>
    <m/>
    <m/>
    <s v="Yes, fully"/>
    <m/>
    <m/>
    <x v="3"/>
    <m/>
    <m/>
    <s v="Using VPN "/>
    <m/>
    <m/>
    <m/>
    <m/>
    <m/>
    <s v="No"/>
    <m/>
    <m/>
    <m/>
    <m/>
    <m/>
    <s v="Yes"/>
    <m/>
    <m/>
    <s v="Document management;Real-time document co-authoring;Project/Workflow/Task management;Scheduling;Real-time chatting;Teleconferencing;"/>
    <m/>
    <m/>
    <s v="None;"/>
    <m/>
    <m/>
    <m/>
    <m/>
    <m/>
    <m/>
    <m/>
    <s v="Undecided"/>
    <m/>
    <m/>
    <s v="Undecided"/>
    <m/>
    <m/>
    <s v="Agree"/>
    <m/>
    <m/>
    <s v="Strongly agree"/>
    <m/>
    <m/>
    <s v="Strongly agree"/>
    <m/>
    <m/>
    <s v="Strongly agree"/>
    <m/>
    <m/>
    <s v="Strongly agree"/>
    <m/>
    <m/>
    <s v="25-34 years old"/>
    <m/>
    <m/>
    <s v="Bachelor’s degree"/>
    <m/>
    <m/>
    <s v="IT (Information Technology)"/>
    <m/>
    <m/>
    <m/>
    <m/>
    <m/>
    <s v="IT professional"/>
    <m/>
    <m/>
    <m/>
    <m/>
    <m/>
  </r>
  <r>
    <n v="104"/>
    <d v="2020-04-10T18:59:52"/>
    <d v="2020-04-10T19:07:51"/>
    <s v="anonymous"/>
    <m/>
    <m/>
    <m/>
    <m/>
    <s v="Yes"/>
    <m/>
    <m/>
    <s v="Yes"/>
    <m/>
    <m/>
    <s v="Lock device, use VPN, look out for phising"/>
    <m/>
    <m/>
    <s v="Laptop;"/>
    <m/>
    <m/>
    <s v="No"/>
    <m/>
    <m/>
    <s v="Corporate assets"/>
    <m/>
    <m/>
    <s v="Yes, partly"/>
    <m/>
    <m/>
    <x v="0"/>
    <m/>
    <m/>
    <s v="Using VPN "/>
    <m/>
    <m/>
    <m/>
    <m/>
    <m/>
    <s v="No"/>
    <m/>
    <m/>
    <m/>
    <m/>
    <m/>
    <s v="Yes"/>
    <m/>
    <m/>
    <s v="Document management;Real-time document co-authoring;Real-time chatting;Teleconferencing;"/>
    <m/>
    <m/>
    <s v="None;"/>
    <m/>
    <m/>
    <m/>
    <m/>
    <m/>
    <m/>
    <m/>
    <s v="Undecided"/>
    <m/>
    <m/>
    <s v="Agree"/>
    <m/>
    <m/>
    <s v="Agree"/>
    <m/>
    <m/>
    <s v="Strongly agree"/>
    <m/>
    <m/>
    <s v="Agree"/>
    <m/>
    <m/>
    <s v="Strongly agree"/>
    <m/>
    <m/>
    <s v="Strongly agree"/>
    <m/>
    <m/>
    <s v="35-44 years old"/>
    <m/>
    <m/>
    <s v="Master’s degree"/>
    <m/>
    <m/>
    <s v="IT (Information Technology)"/>
    <m/>
    <m/>
    <m/>
    <m/>
    <m/>
    <s v="IT professional"/>
    <m/>
    <m/>
    <m/>
    <m/>
    <m/>
  </r>
  <r>
    <n v="104"/>
    <d v="2020-04-10T18:59:52"/>
    <d v="2020-04-10T19:07:51"/>
    <s v="anonymous"/>
    <m/>
    <m/>
    <m/>
    <m/>
    <s v="Yes"/>
    <m/>
    <m/>
    <s v="Yes"/>
    <m/>
    <m/>
    <s v="Lock device, use VPN, look out for phising"/>
    <m/>
    <m/>
    <s v="Laptop;"/>
    <m/>
    <m/>
    <s v="No"/>
    <m/>
    <m/>
    <s v="Corporate assets"/>
    <m/>
    <m/>
    <s v="Yes, partly"/>
    <m/>
    <m/>
    <x v="5"/>
    <m/>
    <m/>
    <s v="Using VPN "/>
    <m/>
    <m/>
    <m/>
    <m/>
    <m/>
    <s v="No"/>
    <m/>
    <m/>
    <m/>
    <m/>
    <m/>
    <s v="Yes"/>
    <m/>
    <m/>
    <s v="Document management;Real-time document co-authoring;Real-time chatting;Teleconferencing;"/>
    <m/>
    <m/>
    <s v="None;"/>
    <m/>
    <m/>
    <m/>
    <m/>
    <m/>
    <m/>
    <m/>
    <s v="Undecided"/>
    <m/>
    <m/>
    <s v="Agree"/>
    <m/>
    <m/>
    <s v="Agree"/>
    <m/>
    <m/>
    <s v="Strongly agree"/>
    <m/>
    <m/>
    <s v="Agree"/>
    <m/>
    <m/>
    <s v="Strongly agree"/>
    <m/>
    <m/>
    <s v="Strongly agree"/>
    <m/>
    <m/>
    <s v="35-44 years old"/>
    <m/>
    <m/>
    <s v="Master’s degree"/>
    <m/>
    <m/>
    <s v="IT (Information Technology)"/>
    <m/>
    <m/>
    <m/>
    <m/>
    <m/>
    <s v="IT professional"/>
    <m/>
    <m/>
    <m/>
    <m/>
    <m/>
  </r>
  <r>
    <n v="104"/>
    <d v="2020-04-10T18:59:52"/>
    <d v="2020-04-10T19:07:51"/>
    <s v="anonymous"/>
    <m/>
    <m/>
    <m/>
    <m/>
    <s v="Yes"/>
    <m/>
    <m/>
    <s v="Yes"/>
    <m/>
    <m/>
    <s v="Lock device, use VPN, look out for phising"/>
    <m/>
    <m/>
    <s v="Laptop;"/>
    <m/>
    <m/>
    <s v="No"/>
    <m/>
    <m/>
    <s v="Corporate assets"/>
    <m/>
    <m/>
    <s v="Yes, partly"/>
    <m/>
    <m/>
    <x v="4"/>
    <m/>
    <m/>
    <s v="Using VPN "/>
    <m/>
    <m/>
    <m/>
    <m/>
    <m/>
    <s v="No"/>
    <m/>
    <m/>
    <m/>
    <m/>
    <m/>
    <s v="Yes"/>
    <m/>
    <m/>
    <s v="Document management;Real-time document co-authoring;Real-time chatting;Teleconferencing;"/>
    <m/>
    <m/>
    <s v="None;"/>
    <m/>
    <m/>
    <m/>
    <m/>
    <m/>
    <m/>
    <m/>
    <s v="Undecided"/>
    <m/>
    <m/>
    <s v="Agree"/>
    <m/>
    <m/>
    <s v="Agree"/>
    <m/>
    <m/>
    <s v="Strongly agree"/>
    <m/>
    <m/>
    <s v="Agree"/>
    <m/>
    <m/>
    <s v="Strongly agree"/>
    <m/>
    <m/>
    <s v="Strongly agree"/>
    <m/>
    <m/>
    <s v="35-44 years old"/>
    <m/>
    <m/>
    <s v="Master’s degree"/>
    <m/>
    <m/>
    <s v="IT (Information Technology)"/>
    <m/>
    <m/>
    <m/>
    <m/>
    <m/>
    <s v="IT professional"/>
    <m/>
    <m/>
    <m/>
    <m/>
    <m/>
  </r>
  <r>
    <n v="104"/>
    <d v="2020-04-10T18:59:52"/>
    <d v="2020-04-10T19:07:51"/>
    <s v="anonymous"/>
    <m/>
    <m/>
    <m/>
    <m/>
    <s v="Yes"/>
    <m/>
    <m/>
    <s v="Yes"/>
    <m/>
    <m/>
    <s v="Lock device, use VPN, look out for phising"/>
    <m/>
    <m/>
    <s v="Laptop;"/>
    <m/>
    <m/>
    <s v="No"/>
    <m/>
    <m/>
    <s v="Corporate assets"/>
    <m/>
    <m/>
    <s v="Yes, partly"/>
    <m/>
    <m/>
    <x v="6"/>
    <m/>
    <m/>
    <s v="Using VPN "/>
    <m/>
    <m/>
    <m/>
    <m/>
    <m/>
    <s v="No"/>
    <m/>
    <m/>
    <m/>
    <m/>
    <m/>
    <s v="Yes"/>
    <m/>
    <m/>
    <s v="Document management;Real-time document co-authoring;Real-time chatting;Teleconferencing;"/>
    <m/>
    <m/>
    <s v="None;"/>
    <m/>
    <m/>
    <m/>
    <m/>
    <m/>
    <m/>
    <m/>
    <s v="Undecided"/>
    <m/>
    <m/>
    <s v="Agree"/>
    <m/>
    <m/>
    <s v="Agree"/>
    <m/>
    <m/>
    <s v="Strongly agree"/>
    <m/>
    <m/>
    <s v="Agree"/>
    <m/>
    <m/>
    <s v="Strongly agree"/>
    <m/>
    <m/>
    <s v="Strongly agree"/>
    <m/>
    <m/>
    <s v="35-44 years old"/>
    <m/>
    <m/>
    <s v="Master’s degree"/>
    <m/>
    <m/>
    <s v="IT (Information Technology)"/>
    <m/>
    <m/>
    <m/>
    <m/>
    <m/>
    <s v="IT professional"/>
    <m/>
    <m/>
    <m/>
    <m/>
    <m/>
  </r>
  <r>
    <n v="104"/>
    <d v="2020-04-10T18:59:52"/>
    <d v="2020-04-10T19:07:51"/>
    <s v="anonymous"/>
    <m/>
    <m/>
    <m/>
    <m/>
    <s v="Yes"/>
    <m/>
    <m/>
    <s v="Yes"/>
    <m/>
    <m/>
    <s v="Lock device, use VPN, look out for phising"/>
    <m/>
    <m/>
    <s v="Laptop;"/>
    <m/>
    <m/>
    <s v="No"/>
    <m/>
    <m/>
    <s v="Corporate assets"/>
    <m/>
    <m/>
    <s v="Yes, partly"/>
    <m/>
    <m/>
    <x v="3"/>
    <m/>
    <m/>
    <s v="Using VPN "/>
    <m/>
    <m/>
    <m/>
    <m/>
    <m/>
    <s v="No"/>
    <m/>
    <m/>
    <m/>
    <m/>
    <m/>
    <s v="Yes"/>
    <m/>
    <m/>
    <s v="Document management;Real-time document co-authoring;Real-time chatting;Teleconferencing;"/>
    <m/>
    <m/>
    <s v="None;"/>
    <m/>
    <m/>
    <m/>
    <m/>
    <m/>
    <m/>
    <m/>
    <s v="Undecided"/>
    <m/>
    <m/>
    <s v="Agree"/>
    <m/>
    <m/>
    <s v="Agree"/>
    <m/>
    <m/>
    <s v="Strongly agree"/>
    <m/>
    <m/>
    <s v="Agree"/>
    <m/>
    <m/>
    <s v="Strongly agree"/>
    <m/>
    <m/>
    <s v="Strongly agree"/>
    <m/>
    <m/>
    <s v="35-44 years old"/>
    <m/>
    <m/>
    <s v="Master’s degree"/>
    <m/>
    <m/>
    <s v="IT (Information Technology)"/>
    <m/>
    <m/>
    <m/>
    <m/>
    <m/>
    <s v="IT professional"/>
    <m/>
    <m/>
    <m/>
    <m/>
    <m/>
  </r>
  <r>
    <n v="105"/>
    <d v="2020-04-10T19:05:37"/>
    <d v="2020-04-10T19:10:56"/>
    <s v="anonymous"/>
    <m/>
    <m/>
    <m/>
    <m/>
    <s v="Yes"/>
    <m/>
    <m/>
    <s v="Yes"/>
    <m/>
    <m/>
    <s v="Limited access to my computer by others._x000a_Locking._x000a_Caution with internet access over company VPN"/>
    <m/>
    <m/>
    <s v="Laptop;"/>
    <m/>
    <m/>
    <s v="No"/>
    <m/>
    <m/>
    <s v="Corporate assets"/>
    <m/>
    <m/>
    <s v="No"/>
    <m/>
    <m/>
    <x v="0"/>
    <m/>
    <m/>
    <s v="Using VPN "/>
    <m/>
    <m/>
    <m/>
    <m/>
    <m/>
    <s v="No"/>
    <m/>
    <m/>
    <m/>
    <m/>
    <m/>
    <s v="Yes"/>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s v="35-44 years old"/>
    <m/>
    <m/>
    <s v="Master’s degree"/>
    <m/>
    <m/>
    <s v="IT (Information Technology)"/>
    <m/>
    <m/>
    <m/>
    <m/>
    <m/>
    <s v="Manager"/>
    <m/>
    <m/>
    <m/>
    <m/>
    <m/>
  </r>
  <r>
    <n v="105"/>
    <d v="2020-04-10T19:05:37"/>
    <d v="2020-04-10T19:10:56"/>
    <s v="anonymous"/>
    <m/>
    <m/>
    <m/>
    <m/>
    <s v="Yes"/>
    <m/>
    <m/>
    <s v="Yes"/>
    <m/>
    <m/>
    <s v="Limited access to my computer by others._x000a_Locking._x000a_Caution with internet access over company VPN"/>
    <m/>
    <m/>
    <s v="Laptop;"/>
    <m/>
    <m/>
    <s v="No"/>
    <m/>
    <m/>
    <s v="Corporate assets"/>
    <m/>
    <m/>
    <s v="No"/>
    <m/>
    <m/>
    <x v="6"/>
    <m/>
    <m/>
    <s v="Using VPN "/>
    <m/>
    <m/>
    <m/>
    <m/>
    <m/>
    <s v="No"/>
    <m/>
    <m/>
    <m/>
    <m/>
    <m/>
    <s v="Yes"/>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s v="35-44 years old"/>
    <m/>
    <m/>
    <s v="Master’s degree"/>
    <m/>
    <m/>
    <s v="IT (Information Technology)"/>
    <m/>
    <m/>
    <m/>
    <m/>
    <m/>
    <s v="Manager"/>
    <m/>
    <m/>
    <m/>
    <m/>
    <m/>
  </r>
  <r>
    <n v="105"/>
    <d v="2020-04-10T19:05:37"/>
    <d v="2020-04-10T19:10:56"/>
    <s v="anonymous"/>
    <m/>
    <m/>
    <m/>
    <m/>
    <s v="Yes"/>
    <m/>
    <m/>
    <s v="Yes"/>
    <m/>
    <m/>
    <s v="Limited access to my computer by others._x000a_Locking._x000a_Caution with internet access over company VPN"/>
    <m/>
    <m/>
    <s v="Laptop;"/>
    <m/>
    <m/>
    <s v="No"/>
    <m/>
    <m/>
    <s v="Corporate assets"/>
    <m/>
    <m/>
    <s v="No"/>
    <m/>
    <m/>
    <x v="3"/>
    <m/>
    <m/>
    <s v="Using VPN "/>
    <m/>
    <m/>
    <m/>
    <m/>
    <m/>
    <s v="No"/>
    <m/>
    <m/>
    <m/>
    <m/>
    <m/>
    <s v="Yes"/>
    <m/>
    <m/>
    <s v="Document management;Real-time document co-authoring;Project/Workflow/Task management;Scheduling;Real-time chatting;Teleconferencing;"/>
    <m/>
    <m/>
    <s v="None;"/>
    <m/>
    <m/>
    <m/>
    <m/>
    <m/>
    <m/>
    <m/>
    <s v="Undecided"/>
    <m/>
    <m/>
    <s v="Undecided"/>
    <m/>
    <m/>
    <s v="Strongly agree"/>
    <m/>
    <m/>
    <s v="Strongly agree"/>
    <m/>
    <m/>
    <s v="Strongly agree"/>
    <m/>
    <m/>
    <s v="Strongly agree"/>
    <m/>
    <m/>
    <s v="Strongly agree"/>
    <m/>
    <m/>
    <s v="35-44 years old"/>
    <m/>
    <m/>
    <s v="Master’s degree"/>
    <m/>
    <m/>
    <s v="IT (Information Technology)"/>
    <m/>
    <m/>
    <m/>
    <m/>
    <m/>
    <s v="Manager"/>
    <m/>
    <m/>
    <m/>
    <m/>
    <m/>
  </r>
  <r>
    <n v="106"/>
    <d v="2020-04-10T19:07:41"/>
    <d v="2020-04-10T19:12:15"/>
    <s v="anonymous"/>
    <m/>
    <m/>
    <m/>
    <m/>
    <s v="Yes"/>
    <m/>
    <m/>
    <s v="Yes"/>
    <m/>
    <m/>
    <s v="email phising, unattended devices"/>
    <m/>
    <m/>
    <s v="Laptop;"/>
    <m/>
    <m/>
    <s v="No"/>
    <m/>
    <m/>
    <s v="Corporate assets"/>
    <m/>
    <m/>
    <s v="No"/>
    <m/>
    <m/>
    <x v="0"/>
    <m/>
    <m/>
    <s v="Using VPN "/>
    <m/>
    <m/>
    <m/>
    <m/>
    <m/>
    <s v="No"/>
    <m/>
    <m/>
    <m/>
    <m/>
    <m/>
    <s v="No"/>
    <m/>
    <m/>
    <m/>
    <m/>
    <m/>
    <s v="None;"/>
    <m/>
    <m/>
    <m/>
    <m/>
    <m/>
    <m/>
    <m/>
    <s v="Agree"/>
    <m/>
    <m/>
    <s v="Strongly agree"/>
    <m/>
    <m/>
    <s v="Agree"/>
    <m/>
    <m/>
    <s v="Agree"/>
    <m/>
    <m/>
    <s v="Agree"/>
    <m/>
    <m/>
    <s v="Strongly agree"/>
    <m/>
    <m/>
    <s v="Strongly agree"/>
    <m/>
    <m/>
    <s v="35-44 years old"/>
    <m/>
    <m/>
    <s v="Bachelor’s degree"/>
    <m/>
    <m/>
    <s v="IT (Information Technology)"/>
    <m/>
    <m/>
    <m/>
    <m/>
    <m/>
    <s v="Manager"/>
    <m/>
    <m/>
    <m/>
    <m/>
    <m/>
  </r>
  <r>
    <n v="106"/>
    <d v="2020-04-10T19:07:41"/>
    <d v="2020-04-10T19:12:15"/>
    <s v="anonymous"/>
    <m/>
    <m/>
    <m/>
    <m/>
    <s v="Yes"/>
    <m/>
    <m/>
    <s v="Yes"/>
    <m/>
    <m/>
    <s v="email phising, unattended devices"/>
    <m/>
    <m/>
    <s v="Laptop;"/>
    <m/>
    <m/>
    <s v="No"/>
    <m/>
    <m/>
    <s v="Corporate assets"/>
    <m/>
    <m/>
    <s v="No"/>
    <m/>
    <m/>
    <x v="4"/>
    <m/>
    <m/>
    <s v="Using VPN "/>
    <m/>
    <m/>
    <m/>
    <m/>
    <m/>
    <s v="No"/>
    <m/>
    <m/>
    <m/>
    <m/>
    <m/>
    <s v="No"/>
    <m/>
    <m/>
    <m/>
    <m/>
    <m/>
    <s v="None;"/>
    <m/>
    <m/>
    <m/>
    <m/>
    <m/>
    <m/>
    <m/>
    <s v="Agree"/>
    <m/>
    <m/>
    <s v="Strongly agree"/>
    <m/>
    <m/>
    <s v="Agree"/>
    <m/>
    <m/>
    <s v="Agree"/>
    <m/>
    <m/>
    <s v="Agree"/>
    <m/>
    <m/>
    <s v="Strongly agree"/>
    <m/>
    <m/>
    <s v="Strongly agree"/>
    <m/>
    <m/>
    <s v="35-44 years old"/>
    <m/>
    <m/>
    <s v="Bachelor’s degree"/>
    <m/>
    <m/>
    <s v="IT (Information Technology)"/>
    <m/>
    <m/>
    <m/>
    <m/>
    <m/>
    <s v="Manager"/>
    <m/>
    <m/>
    <m/>
    <m/>
    <m/>
  </r>
  <r>
    <n v="106"/>
    <d v="2020-04-10T19:07:41"/>
    <d v="2020-04-10T19:12:15"/>
    <s v="anonymous"/>
    <m/>
    <m/>
    <m/>
    <m/>
    <s v="Yes"/>
    <m/>
    <m/>
    <s v="Yes"/>
    <m/>
    <m/>
    <s v="email phising, unattended devices"/>
    <m/>
    <m/>
    <s v="Laptop;"/>
    <m/>
    <m/>
    <s v="No"/>
    <m/>
    <m/>
    <s v="Corporate assets"/>
    <m/>
    <m/>
    <s v="No"/>
    <m/>
    <m/>
    <x v="6"/>
    <m/>
    <m/>
    <s v="Using VPN "/>
    <m/>
    <m/>
    <m/>
    <m/>
    <m/>
    <s v="No"/>
    <m/>
    <m/>
    <m/>
    <m/>
    <m/>
    <s v="No"/>
    <m/>
    <m/>
    <m/>
    <m/>
    <m/>
    <s v="None;"/>
    <m/>
    <m/>
    <m/>
    <m/>
    <m/>
    <m/>
    <m/>
    <s v="Agree"/>
    <m/>
    <m/>
    <s v="Strongly agree"/>
    <m/>
    <m/>
    <s v="Agree"/>
    <m/>
    <m/>
    <s v="Agree"/>
    <m/>
    <m/>
    <s v="Agree"/>
    <m/>
    <m/>
    <s v="Strongly agree"/>
    <m/>
    <m/>
    <s v="Strongly agree"/>
    <m/>
    <m/>
    <s v="35-44 years old"/>
    <m/>
    <m/>
    <s v="Bachelor’s degree"/>
    <m/>
    <m/>
    <s v="IT (Information Technology)"/>
    <m/>
    <m/>
    <m/>
    <m/>
    <m/>
    <s v="Manager"/>
    <m/>
    <m/>
    <m/>
    <m/>
    <m/>
  </r>
  <r>
    <n v="106"/>
    <d v="2020-04-10T19:07:41"/>
    <d v="2020-04-10T19:12:15"/>
    <s v="anonymous"/>
    <m/>
    <m/>
    <m/>
    <m/>
    <s v="Yes"/>
    <m/>
    <m/>
    <s v="Yes"/>
    <m/>
    <m/>
    <s v="email phising, unattended devices"/>
    <m/>
    <m/>
    <s v="Laptop;"/>
    <m/>
    <m/>
    <s v="No"/>
    <m/>
    <m/>
    <s v="Corporate assets"/>
    <m/>
    <m/>
    <s v="No"/>
    <m/>
    <m/>
    <x v="3"/>
    <m/>
    <m/>
    <s v="Using VPN "/>
    <m/>
    <m/>
    <m/>
    <m/>
    <m/>
    <s v="No"/>
    <m/>
    <m/>
    <m/>
    <m/>
    <m/>
    <s v="No"/>
    <m/>
    <m/>
    <m/>
    <m/>
    <m/>
    <s v="None;"/>
    <m/>
    <m/>
    <m/>
    <m/>
    <m/>
    <m/>
    <m/>
    <s v="Agree"/>
    <m/>
    <m/>
    <s v="Strongly agree"/>
    <m/>
    <m/>
    <s v="Agree"/>
    <m/>
    <m/>
    <s v="Agree"/>
    <m/>
    <m/>
    <s v="Agree"/>
    <m/>
    <m/>
    <s v="Strongly agree"/>
    <m/>
    <m/>
    <s v="Strongly agree"/>
    <m/>
    <m/>
    <s v="35-44 years old"/>
    <m/>
    <m/>
    <s v="Bachelor’s degree"/>
    <m/>
    <m/>
    <s v="IT (Information Technology)"/>
    <m/>
    <m/>
    <m/>
    <m/>
    <m/>
    <s v="Manager"/>
    <m/>
    <m/>
    <m/>
    <m/>
    <m/>
  </r>
  <r>
    <n v="107"/>
    <d v="2020-04-10T19:26:32"/>
    <d v="2020-04-10T19:29:59"/>
    <s v="anonymous"/>
    <m/>
    <m/>
    <m/>
    <m/>
    <s v="Yes"/>
    <m/>
    <m/>
    <s v="No"/>
    <m/>
    <m/>
    <m/>
    <m/>
    <m/>
    <s v="Laptop;"/>
    <m/>
    <m/>
    <s v="No"/>
    <m/>
    <m/>
    <s v="Corporate assets"/>
    <m/>
    <m/>
    <s v="No"/>
    <m/>
    <m/>
    <x v="0"/>
    <m/>
    <m/>
    <s v="Using VPN "/>
    <m/>
    <m/>
    <m/>
    <m/>
    <m/>
    <s v="No"/>
    <m/>
    <m/>
    <m/>
    <m/>
    <m/>
    <s v="No"/>
    <m/>
    <m/>
    <m/>
    <m/>
    <m/>
    <s v="None;"/>
    <m/>
    <m/>
    <m/>
    <m/>
    <m/>
    <m/>
    <m/>
    <s v="Agree"/>
    <m/>
    <m/>
    <s v="Strongly agree"/>
    <m/>
    <m/>
    <s v="Strongly agree"/>
    <m/>
    <m/>
    <s v="Strongly agree"/>
    <m/>
    <m/>
    <s v="Agree"/>
    <m/>
    <m/>
    <s v="Agree"/>
    <m/>
    <m/>
    <s v="Strongly agree"/>
    <m/>
    <m/>
    <s v="25-34 years old"/>
    <m/>
    <m/>
    <s v="High school graduate, diploma or the equivalent"/>
    <m/>
    <m/>
    <s v="Other"/>
    <m/>
    <m/>
    <s v="Ecommerce"/>
    <m/>
    <m/>
    <s v="IT professional"/>
    <m/>
    <m/>
    <m/>
    <m/>
    <m/>
  </r>
  <r>
    <n v="107"/>
    <d v="2020-04-10T19:26:32"/>
    <d v="2020-04-10T19:29:59"/>
    <s v="anonymous"/>
    <m/>
    <m/>
    <m/>
    <m/>
    <s v="Yes"/>
    <m/>
    <m/>
    <s v="No"/>
    <m/>
    <m/>
    <m/>
    <m/>
    <m/>
    <s v="Laptop;"/>
    <m/>
    <m/>
    <s v="No"/>
    <m/>
    <m/>
    <s v="Corporate assets"/>
    <m/>
    <m/>
    <s v="No"/>
    <m/>
    <m/>
    <x v="4"/>
    <m/>
    <m/>
    <s v="Using VPN "/>
    <m/>
    <m/>
    <m/>
    <m/>
    <m/>
    <s v="No"/>
    <m/>
    <m/>
    <m/>
    <m/>
    <m/>
    <s v="No"/>
    <m/>
    <m/>
    <m/>
    <m/>
    <m/>
    <s v="None;"/>
    <m/>
    <m/>
    <m/>
    <m/>
    <m/>
    <m/>
    <m/>
    <s v="Agree"/>
    <m/>
    <m/>
    <s v="Strongly agree"/>
    <m/>
    <m/>
    <s v="Strongly agree"/>
    <m/>
    <m/>
    <s v="Strongly agree"/>
    <m/>
    <m/>
    <s v="Agree"/>
    <m/>
    <m/>
    <s v="Agree"/>
    <m/>
    <m/>
    <s v="Strongly agree"/>
    <m/>
    <m/>
    <s v="25-34 years old"/>
    <m/>
    <m/>
    <s v="High school graduate, diploma or the equivalent"/>
    <m/>
    <m/>
    <s v="Other"/>
    <m/>
    <m/>
    <s v="Ecommerce"/>
    <m/>
    <m/>
    <s v="IT professional"/>
    <m/>
    <m/>
    <m/>
    <m/>
    <m/>
  </r>
  <r>
    <n v="107"/>
    <d v="2020-04-10T19:26:32"/>
    <d v="2020-04-10T19:29:59"/>
    <s v="anonymous"/>
    <m/>
    <m/>
    <m/>
    <m/>
    <s v="Yes"/>
    <m/>
    <m/>
    <s v="No"/>
    <m/>
    <m/>
    <m/>
    <m/>
    <m/>
    <s v="Laptop;"/>
    <m/>
    <m/>
    <s v="No"/>
    <m/>
    <m/>
    <s v="Corporate assets"/>
    <m/>
    <m/>
    <s v="No"/>
    <m/>
    <m/>
    <x v="6"/>
    <m/>
    <m/>
    <s v="Using VPN "/>
    <m/>
    <m/>
    <m/>
    <m/>
    <m/>
    <s v="No"/>
    <m/>
    <m/>
    <m/>
    <m/>
    <m/>
    <s v="No"/>
    <m/>
    <m/>
    <m/>
    <m/>
    <m/>
    <s v="None;"/>
    <m/>
    <m/>
    <m/>
    <m/>
    <m/>
    <m/>
    <m/>
    <s v="Agree"/>
    <m/>
    <m/>
    <s v="Strongly agree"/>
    <m/>
    <m/>
    <s v="Strongly agree"/>
    <m/>
    <m/>
    <s v="Strongly agree"/>
    <m/>
    <m/>
    <s v="Agree"/>
    <m/>
    <m/>
    <s v="Agree"/>
    <m/>
    <m/>
    <s v="Strongly agree"/>
    <m/>
    <m/>
    <s v="25-34 years old"/>
    <m/>
    <m/>
    <s v="High school graduate, diploma or the equivalent"/>
    <m/>
    <m/>
    <s v="Other"/>
    <m/>
    <m/>
    <s v="Ecommerce"/>
    <m/>
    <m/>
    <s v="IT professional"/>
    <m/>
    <m/>
    <m/>
    <m/>
    <m/>
  </r>
  <r>
    <n v="107"/>
    <d v="2020-04-10T19:26:32"/>
    <d v="2020-04-10T19:29:59"/>
    <s v="anonymous"/>
    <m/>
    <m/>
    <m/>
    <m/>
    <s v="Yes"/>
    <m/>
    <m/>
    <s v="No"/>
    <m/>
    <m/>
    <m/>
    <m/>
    <m/>
    <s v="Laptop;"/>
    <m/>
    <m/>
    <s v="No"/>
    <m/>
    <m/>
    <s v="Corporate assets"/>
    <m/>
    <m/>
    <s v="No"/>
    <m/>
    <m/>
    <x v="3"/>
    <m/>
    <m/>
    <s v="Using VPN "/>
    <m/>
    <m/>
    <m/>
    <m/>
    <m/>
    <s v="No"/>
    <m/>
    <m/>
    <m/>
    <m/>
    <m/>
    <s v="No"/>
    <m/>
    <m/>
    <m/>
    <m/>
    <m/>
    <s v="None;"/>
    <m/>
    <m/>
    <m/>
    <m/>
    <m/>
    <m/>
    <m/>
    <s v="Agree"/>
    <m/>
    <m/>
    <s v="Strongly agree"/>
    <m/>
    <m/>
    <s v="Strongly agree"/>
    <m/>
    <m/>
    <s v="Strongly agree"/>
    <m/>
    <m/>
    <s v="Agree"/>
    <m/>
    <m/>
    <s v="Agree"/>
    <m/>
    <m/>
    <s v="Strongly agree"/>
    <m/>
    <m/>
    <s v="25-34 years old"/>
    <m/>
    <m/>
    <s v="High school graduate, diploma or the equivalent"/>
    <m/>
    <m/>
    <s v="Other"/>
    <m/>
    <m/>
    <s v="Ecommerce"/>
    <m/>
    <m/>
    <s v="IT professional"/>
    <m/>
    <m/>
    <m/>
    <m/>
    <m/>
  </r>
  <r>
    <n v="108"/>
    <d v="2020-04-10T21:02:35"/>
    <d v="2020-04-10T21:08:05"/>
    <s v="anonymous"/>
    <m/>
    <m/>
    <m/>
    <m/>
    <s v="No"/>
    <m/>
    <m/>
    <s v="Yes"/>
    <m/>
    <m/>
    <s v="Avoid using unsecure wireless connections._x000a_Avoid spam emails related with Covid-19 (phishing etc). "/>
    <m/>
    <m/>
    <s v="Laptop;"/>
    <m/>
    <m/>
    <s v="No"/>
    <m/>
    <m/>
    <s v="Personal assets"/>
    <m/>
    <m/>
    <m/>
    <m/>
    <m/>
    <x v="0"/>
    <m/>
    <m/>
    <s v="Using VPN "/>
    <m/>
    <m/>
    <m/>
    <m/>
    <m/>
    <s v="No"/>
    <m/>
    <m/>
    <m/>
    <m/>
    <m/>
    <s v="Yes"/>
    <m/>
    <m/>
    <s v="Teleconferencing;"/>
    <m/>
    <m/>
    <s v="None;"/>
    <m/>
    <m/>
    <m/>
    <m/>
    <m/>
    <m/>
    <m/>
    <s v="Agree"/>
    <m/>
    <m/>
    <s v="Agree"/>
    <m/>
    <m/>
    <s v="Undecided"/>
    <m/>
    <m/>
    <s v="Strongly agree"/>
    <m/>
    <m/>
    <s v="Agree"/>
    <m/>
    <m/>
    <s v="Strongly agree"/>
    <m/>
    <m/>
    <s v="Strongly agree"/>
    <m/>
    <m/>
    <s v="35-44 years old"/>
    <m/>
    <m/>
    <s v="Doctorate degree"/>
    <m/>
    <m/>
    <s v="Banking &amp; Financial"/>
    <m/>
    <m/>
    <m/>
    <m/>
    <m/>
    <s v="IT professional"/>
    <m/>
    <m/>
    <m/>
    <m/>
    <m/>
  </r>
  <r>
    <n v="108"/>
    <d v="2020-04-10T21:02:35"/>
    <d v="2020-04-10T21:08:05"/>
    <s v="anonymous"/>
    <m/>
    <m/>
    <m/>
    <m/>
    <s v="No"/>
    <m/>
    <m/>
    <s v="Yes"/>
    <m/>
    <m/>
    <s v="Avoid using unsecure wireless connections._x000a_Avoid spam emails related with Covid-19 (phishing etc). "/>
    <m/>
    <m/>
    <s v="Laptop;"/>
    <m/>
    <m/>
    <s v="No"/>
    <m/>
    <m/>
    <s v="Personal assets"/>
    <m/>
    <m/>
    <m/>
    <m/>
    <m/>
    <x v="5"/>
    <m/>
    <m/>
    <s v="Using VPN "/>
    <m/>
    <m/>
    <m/>
    <m/>
    <m/>
    <s v="No"/>
    <m/>
    <m/>
    <m/>
    <m/>
    <m/>
    <s v="Yes"/>
    <m/>
    <m/>
    <s v="Teleconferencing;"/>
    <m/>
    <m/>
    <s v="None;"/>
    <m/>
    <m/>
    <m/>
    <m/>
    <m/>
    <m/>
    <m/>
    <s v="Agree"/>
    <m/>
    <m/>
    <s v="Agree"/>
    <m/>
    <m/>
    <s v="Undecided"/>
    <m/>
    <m/>
    <s v="Strongly agree"/>
    <m/>
    <m/>
    <s v="Agree"/>
    <m/>
    <m/>
    <s v="Strongly agree"/>
    <m/>
    <m/>
    <s v="Strongly agree"/>
    <m/>
    <m/>
    <s v="35-44 years old"/>
    <m/>
    <m/>
    <s v="Doctorate degree"/>
    <m/>
    <m/>
    <s v="Banking &amp; Financial"/>
    <m/>
    <m/>
    <m/>
    <m/>
    <m/>
    <s v="IT professional"/>
    <m/>
    <m/>
    <m/>
    <m/>
    <m/>
  </r>
  <r>
    <n v="108"/>
    <d v="2020-04-10T21:02:35"/>
    <d v="2020-04-10T21:08:05"/>
    <s v="anonymous"/>
    <m/>
    <m/>
    <m/>
    <m/>
    <s v="No"/>
    <m/>
    <m/>
    <s v="Yes"/>
    <m/>
    <m/>
    <s v="Avoid using unsecure wireless connections._x000a_Avoid spam emails related with Covid-19 (phishing etc). "/>
    <m/>
    <m/>
    <s v="Laptop;"/>
    <m/>
    <m/>
    <s v="No"/>
    <m/>
    <m/>
    <s v="Personal assets"/>
    <m/>
    <m/>
    <m/>
    <m/>
    <m/>
    <x v="4"/>
    <m/>
    <m/>
    <s v="Using VPN "/>
    <m/>
    <m/>
    <m/>
    <m/>
    <m/>
    <s v="No"/>
    <m/>
    <m/>
    <m/>
    <m/>
    <m/>
    <s v="Yes"/>
    <m/>
    <m/>
    <s v="Teleconferencing;"/>
    <m/>
    <m/>
    <s v="None;"/>
    <m/>
    <m/>
    <m/>
    <m/>
    <m/>
    <m/>
    <m/>
    <s v="Agree"/>
    <m/>
    <m/>
    <s v="Agree"/>
    <m/>
    <m/>
    <s v="Undecided"/>
    <m/>
    <m/>
    <s v="Strongly agree"/>
    <m/>
    <m/>
    <s v="Agree"/>
    <m/>
    <m/>
    <s v="Strongly agree"/>
    <m/>
    <m/>
    <s v="Strongly agree"/>
    <m/>
    <m/>
    <s v="35-44 years old"/>
    <m/>
    <m/>
    <s v="Doctorate degree"/>
    <m/>
    <m/>
    <s v="Banking &amp; Financial"/>
    <m/>
    <m/>
    <m/>
    <m/>
    <m/>
    <s v="IT professional"/>
    <m/>
    <m/>
    <m/>
    <m/>
    <m/>
  </r>
  <r>
    <n v="108"/>
    <d v="2020-04-10T21:02:35"/>
    <d v="2020-04-10T21:08:05"/>
    <s v="anonymous"/>
    <m/>
    <m/>
    <m/>
    <m/>
    <s v="No"/>
    <m/>
    <m/>
    <s v="Yes"/>
    <m/>
    <m/>
    <s v="Avoid using unsecure wireless connections._x000a_Avoid spam emails related with Covid-19 (phishing etc). "/>
    <m/>
    <m/>
    <s v="Laptop;"/>
    <m/>
    <m/>
    <s v="No"/>
    <m/>
    <m/>
    <s v="Personal assets"/>
    <m/>
    <m/>
    <m/>
    <m/>
    <m/>
    <x v="6"/>
    <m/>
    <m/>
    <s v="Using VPN "/>
    <m/>
    <m/>
    <m/>
    <m/>
    <m/>
    <s v="No"/>
    <m/>
    <m/>
    <m/>
    <m/>
    <m/>
    <s v="Yes"/>
    <m/>
    <m/>
    <s v="Teleconferencing;"/>
    <m/>
    <m/>
    <s v="None;"/>
    <m/>
    <m/>
    <m/>
    <m/>
    <m/>
    <m/>
    <m/>
    <s v="Agree"/>
    <m/>
    <m/>
    <s v="Agree"/>
    <m/>
    <m/>
    <s v="Undecided"/>
    <m/>
    <m/>
    <s v="Strongly agree"/>
    <m/>
    <m/>
    <s v="Agree"/>
    <m/>
    <m/>
    <s v="Strongly agree"/>
    <m/>
    <m/>
    <s v="Strongly agree"/>
    <m/>
    <m/>
    <s v="35-44 years old"/>
    <m/>
    <m/>
    <s v="Doctorate degree"/>
    <m/>
    <m/>
    <s v="Banking &amp; Financial"/>
    <m/>
    <m/>
    <m/>
    <m/>
    <m/>
    <s v="IT professional"/>
    <m/>
    <m/>
    <m/>
    <m/>
    <m/>
  </r>
  <r>
    <n v="108"/>
    <d v="2020-04-10T21:02:35"/>
    <d v="2020-04-10T21:08:05"/>
    <s v="anonymous"/>
    <m/>
    <m/>
    <m/>
    <m/>
    <s v="No"/>
    <m/>
    <m/>
    <s v="Yes"/>
    <m/>
    <m/>
    <s v="Avoid using unsecure wireless connections._x000a_Avoid spam emails related with Covid-19 (phishing etc). "/>
    <m/>
    <m/>
    <s v="Laptop;"/>
    <m/>
    <m/>
    <s v="No"/>
    <m/>
    <m/>
    <s v="Personal assets"/>
    <m/>
    <m/>
    <m/>
    <m/>
    <m/>
    <x v="1"/>
    <m/>
    <m/>
    <s v="Using VPN "/>
    <m/>
    <m/>
    <m/>
    <m/>
    <m/>
    <s v="No"/>
    <m/>
    <m/>
    <m/>
    <m/>
    <m/>
    <s v="Yes"/>
    <m/>
    <m/>
    <s v="Teleconferencing;"/>
    <m/>
    <m/>
    <s v="None;"/>
    <m/>
    <m/>
    <m/>
    <m/>
    <m/>
    <m/>
    <m/>
    <s v="Agree"/>
    <m/>
    <m/>
    <s v="Agree"/>
    <m/>
    <m/>
    <s v="Undecided"/>
    <m/>
    <m/>
    <s v="Strongly agree"/>
    <m/>
    <m/>
    <s v="Agree"/>
    <m/>
    <m/>
    <s v="Strongly agree"/>
    <m/>
    <m/>
    <s v="Strongly agree"/>
    <m/>
    <m/>
    <s v="35-44 years old"/>
    <m/>
    <m/>
    <s v="Doctorate degree"/>
    <m/>
    <m/>
    <s v="Banking &amp; Financial"/>
    <m/>
    <m/>
    <m/>
    <m/>
    <m/>
    <s v="IT professional"/>
    <m/>
    <m/>
    <m/>
    <m/>
    <m/>
  </r>
  <r>
    <n v="108"/>
    <d v="2020-04-10T21:02:35"/>
    <d v="2020-04-10T21:08:05"/>
    <s v="anonymous"/>
    <m/>
    <m/>
    <m/>
    <m/>
    <s v="No"/>
    <m/>
    <m/>
    <s v="Yes"/>
    <m/>
    <m/>
    <s v="Avoid using unsecure wireless connections._x000a_Avoid spam emails related with Covid-19 (phishing etc). "/>
    <m/>
    <m/>
    <s v="Laptop;"/>
    <m/>
    <m/>
    <s v="No"/>
    <m/>
    <m/>
    <s v="Personal assets"/>
    <m/>
    <m/>
    <m/>
    <m/>
    <m/>
    <x v="2"/>
    <m/>
    <m/>
    <s v="Using VPN "/>
    <m/>
    <m/>
    <m/>
    <m/>
    <m/>
    <s v="No"/>
    <m/>
    <m/>
    <m/>
    <m/>
    <m/>
    <s v="Yes"/>
    <m/>
    <m/>
    <s v="Teleconferencing;"/>
    <m/>
    <m/>
    <s v="None;"/>
    <m/>
    <m/>
    <m/>
    <m/>
    <m/>
    <m/>
    <m/>
    <s v="Agree"/>
    <m/>
    <m/>
    <s v="Agree"/>
    <m/>
    <m/>
    <s v="Undecided"/>
    <m/>
    <m/>
    <s v="Strongly agree"/>
    <m/>
    <m/>
    <s v="Agree"/>
    <m/>
    <m/>
    <s v="Strongly agree"/>
    <m/>
    <m/>
    <s v="Strongly agree"/>
    <m/>
    <m/>
    <s v="35-44 years old"/>
    <m/>
    <m/>
    <s v="Doctorate degree"/>
    <m/>
    <m/>
    <s v="Banking &amp; Financial"/>
    <m/>
    <m/>
    <m/>
    <m/>
    <m/>
    <s v="IT professional"/>
    <m/>
    <m/>
    <m/>
    <m/>
    <m/>
  </r>
  <r>
    <n v="108"/>
    <d v="2020-04-10T21:02:35"/>
    <d v="2020-04-10T21:08:05"/>
    <s v="anonymous"/>
    <m/>
    <m/>
    <m/>
    <m/>
    <s v="No"/>
    <m/>
    <m/>
    <s v="Yes"/>
    <m/>
    <m/>
    <s v="Avoid using unsecure wireless connections._x000a_Avoid spam emails related with Covid-19 (phishing etc). "/>
    <m/>
    <m/>
    <s v="Laptop;"/>
    <m/>
    <m/>
    <s v="No"/>
    <m/>
    <m/>
    <s v="Personal assets"/>
    <m/>
    <m/>
    <m/>
    <m/>
    <m/>
    <x v="3"/>
    <m/>
    <m/>
    <s v="Using VPN "/>
    <m/>
    <m/>
    <m/>
    <m/>
    <m/>
    <s v="No"/>
    <m/>
    <m/>
    <m/>
    <m/>
    <m/>
    <s v="Yes"/>
    <m/>
    <m/>
    <s v="Teleconferencing;"/>
    <m/>
    <m/>
    <s v="None;"/>
    <m/>
    <m/>
    <m/>
    <m/>
    <m/>
    <m/>
    <m/>
    <s v="Agree"/>
    <m/>
    <m/>
    <s v="Agree"/>
    <m/>
    <m/>
    <s v="Undecided"/>
    <m/>
    <m/>
    <s v="Strongly agree"/>
    <m/>
    <m/>
    <s v="Agree"/>
    <m/>
    <m/>
    <s v="Strongly agree"/>
    <m/>
    <m/>
    <s v="Strongly agree"/>
    <m/>
    <m/>
    <s v="35-44 years old"/>
    <m/>
    <m/>
    <s v="Doctorate degree"/>
    <m/>
    <m/>
    <s v="Banking &amp; Financial"/>
    <m/>
    <m/>
    <m/>
    <m/>
    <m/>
    <s v="IT professional"/>
    <m/>
    <m/>
    <m/>
    <m/>
    <m/>
  </r>
  <r>
    <n v="109"/>
    <d v="2020-04-10T21:10:51"/>
    <d v="2020-04-10T21:14:58"/>
    <s v="anonymous"/>
    <m/>
    <m/>
    <m/>
    <m/>
    <s v="Yes"/>
    <m/>
    <m/>
    <s v="No"/>
    <m/>
    <m/>
    <m/>
    <m/>
    <m/>
    <s v="Laptop;"/>
    <m/>
    <m/>
    <s v="No"/>
    <m/>
    <m/>
    <s v="Corporate assets"/>
    <m/>
    <m/>
    <s v="Yes, fully"/>
    <m/>
    <m/>
    <x v="0"/>
    <m/>
    <m/>
    <s v="Using VPN "/>
    <m/>
    <m/>
    <m/>
    <m/>
    <m/>
    <s v="No"/>
    <m/>
    <m/>
    <m/>
    <m/>
    <m/>
    <s v="No"/>
    <m/>
    <m/>
    <m/>
    <m/>
    <m/>
    <s v="None;"/>
    <m/>
    <m/>
    <m/>
    <m/>
    <m/>
    <m/>
    <m/>
    <s v="Disagree"/>
    <m/>
    <m/>
    <s v="Agree"/>
    <m/>
    <m/>
    <s v="Disagree"/>
    <m/>
    <m/>
    <s v="Strongly agree"/>
    <m/>
    <m/>
    <s v="Strongly agree"/>
    <m/>
    <m/>
    <s v="Strongly agree"/>
    <m/>
    <m/>
    <s v="Strongly agree"/>
    <m/>
    <m/>
    <s v="35-44 years old"/>
    <m/>
    <m/>
    <s v="Trade/technical/vocational training"/>
    <m/>
    <m/>
    <s v="Other"/>
    <m/>
    <m/>
    <s v="Price comparison"/>
    <m/>
    <m/>
    <s v="Manager"/>
    <m/>
    <m/>
    <m/>
    <m/>
    <m/>
  </r>
  <r>
    <n v="109"/>
    <d v="2020-04-10T21:10:51"/>
    <d v="2020-04-10T21:14:58"/>
    <s v="anonymous"/>
    <m/>
    <m/>
    <m/>
    <m/>
    <s v="Yes"/>
    <m/>
    <m/>
    <s v="No"/>
    <m/>
    <m/>
    <m/>
    <m/>
    <m/>
    <s v="Laptop;"/>
    <m/>
    <m/>
    <s v="No"/>
    <m/>
    <m/>
    <s v="Corporate assets"/>
    <m/>
    <m/>
    <s v="Yes, fully"/>
    <m/>
    <m/>
    <x v="3"/>
    <m/>
    <m/>
    <s v="Using VPN "/>
    <m/>
    <m/>
    <m/>
    <m/>
    <m/>
    <s v="No"/>
    <m/>
    <m/>
    <m/>
    <m/>
    <m/>
    <s v="No"/>
    <m/>
    <m/>
    <m/>
    <m/>
    <m/>
    <s v="None;"/>
    <m/>
    <m/>
    <m/>
    <m/>
    <m/>
    <m/>
    <m/>
    <s v="Disagree"/>
    <m/>
    <m/>
    <s v="Agree"/>
    <m/>
    <m/>
    <s v="Disagree"/>
    <m/>
    <m/>
    <s v="Strongly agree"/>
    <m/>
    <m/>
    <s v="Strongly agree"/>
    <m/>
    <m/>
    <s v="Strongly agree"/>
    <m/>
    <m/>
    <s v="Strongly agree"/>
    <m/>
    <m/>
    <s v="35-44 years old"/>
    <m/>
    <m/>
    <s v="Trade/technical/vocational training"/>
    <m/>
    <m/>
    <s v="Other"/>
    <m/>
    <m/>
    <s v="Price comparison"/>
    <m/>
    <m/>
    <s v="Manager"/>
    <m/>
    <m/>
    <m/>
    <m/>
    <m/>
  </r>
  <r>
    <n v="110"/>
    <d v="2020-04-10T21:57:37"/>
    <d v="2020-04-10T22:25:04"/>
    <s v="anonymous"/>
    <m/>
    <m/>
    <m/>
    <m/>
    <s v="Yes"/>
    <m/>
    <m/>
    <s v="No"/>
    <m/>
    <m/>
    <m/>
    <m/>
    <m/>
    <s v="Laptop;"/>
    <m/>
    <m/>
    <s v="No"/>
    <m/>
    <m/>
    <s v="Corporate assets"/>
    <m/>
    <m/>
    <s v="Yes, partly"/>
    <m/>
    <m/>
    <x v="0"/>
    <m/>
    <m/>
    <s v="Using VPN "/>
    <m/>
    <m/>
    <m/>
    <m/>
    <m/>
    <s v="No"/>
    <m/>
    <m/>
    <m/>
    <m/>
    <m/>
    <s v="Yes"/>
    <m/>
    <m/>
    <s v="Scheduling;Real-time chatting;Teleconferencing;"/>
    <m/>
    <m/>
    <s v="None;"/>
    <m/>
    <m/>
    <m/>
    <m/>
    <m/>
    <m/>
    <m/>
    <s v="Disagree"/>
    <m/>
    <m/>
    <s v="Disagree"/>
    <m/>
    <m/>
    <s v="Disagree"/>
    <m/>
    <m/>
    <s v="Agree"/>
    <m/>
    <m/>
    <s v="Agree"/>
    <m/>
    <m/>
    <s v="Agree"/>
    <m/>
    <m/>
    <s v="Agree"/>
    <m/>
    <m/>
    <s v="25-34 years old"/>
    <m/>
    <m/>
    <s v="Master’s degree"/>
    <m/>
    <m/>
    <s v="Other"/>
    <m/>
    <m/>
    <s v="E-commerce"/>
    <m/>
    <m/>
    <s v="Other"/>
    <m/>
    <m/>
    <m/>
    <m/>
    <m/>
  </r>
  <r>
    <n v="110"/>
    <d v="2020-04-10T21:57:37"/>
    <d v="2020-04-10T22:25:04"/>
    <s v="anonymous"/>
    <m/>
    <m/>
    <m/>
    <m/>
    <s v="Yes"/>
    <m/>
    <m/>
    <s v="No"/>
    <m/>
    <m/>
    <m/>
    <m/>
    <m/>
    <s v="Laptop;"/>
    <m/>
    <m/>
    <s v="No"/>
    <m/>
    <m/>
    <s v="Corporate assets"/>
    <m/>
    <m/>
    <s v="Yes, partly"/>
    <m/>
    <m/>
    <x v="6"/>
    <m/>
    <m/>
    <s v="Using VPN "/>
    <m/>
    <m/>
    <m/>
    <m/>
    <m/>
    <s v="No"/>
    <m/>
    <m/>
    <m/>
    <m/>
    <m/>
    <s v="Yes"/>
    <m/>
    <m/>
    <s v="Scheduling;Real-time chatting;Teleconferencing;"/>
    <m/>
    <m/>
    <s v="None;"/>
    <m/>
    <m/>
    <m/>
    <m/>
    <m/>
    <m/>
    <m/>
    <s v="Disagree"/>
    <m/>
    <m/>
    <s v="Disagree"/>
    <m/>
    <m/>
    <s v="Disagree"/>
    <m/>
    <m/>
    <s v="Agree"/>
    <m/>
    <m/>
    <s v="Agree"/>
    <m/>
    <m/>
    <s v="Agree"/>
    <m/>
    <m/>
    <s v="Agree"/>
    <m/>
    <m/>
    <s v="25-34 years old"/>
    <m/>
    <m/>
    <s v="Master’s degree"/>
    <m/>
    <m/>
    <s v="Other"/>
    <m/>
    <m/>
    <s v="E-commerce"/>
    <m/>
    <m/>
    <s v="Other"/>
    <m/>
    <m/>
    <m/>
    <m/>
    <m/>
  </r>
  <r>
    <n v="110"/>
    <d v="2020-04-10T21:57:37"/>
    <d v="2020-04-10T22:25:04"/>
    <s v="anonymous"/>
    <m/>
    <m/>
    <m/>
    <m/>
    <s v="Yes"/>
    <m/>
    <m/>
    <s v="No"/>
    <m/>
    <m/>
    <m/>
    <m/>
    <m/>
    <s v="Laptop;"/>
    <m/>
    <m/>
    <s v="No"/>
    <m/>
    <m/>
    <s v="Corporate assets"/>
    <m/>
    <m/>
    <s v="Yes, partly"/>
    <m/>
    <m/>
    <x v="3"/>
    <m/>
    <m/>
    <s v="Using VPN "/>
    <m/>
    <m/>
    <m/>
    <m/>
    <m/>
    <s v="No"/>
    <m/>
    <m/>
    <m/>
    <m/>
    <m/>
    <s v="Yes"/>
    <m/>
    <m/>
    <s v="Scheduling;Real-time chatting;Teleconferencing;"/>
    <m/>
    <m/>
    <s v="None;"/>
    <m/>
    <m/>
    <m/>
    <m/>
    <m/>
    <m/>
    <m/>
    <s v="Disagree"/>
    <m/>
    <m/>
    <s v="Disagree"/>
    <m/>
    <m/>
    <s v="Disagree"/>
    <m/>
    <m/>
    <s v="Agree"/>
    <m/>
    <m/>
    <s v="Agree"/>
    <m/>
    <m/>
    <s v="Agree"/>
    <m/>
    <m/>
    <s v="Agree"/>
    <m/>
    <m/>
    <s v="25-34 years old"/>
    <m/>
    <m/>
    <s v="Master’s degree"/>
    <m/>
    <m/>
    <s v="Other"/>
    <m/>
    <m/>
    <s v="E-commerce"/>
    <m/>
    <m/>
    <s v="Other"/>
    <m/>
    <m/>
    <m/>
    <m/>
    <m/>
  </r>
  <r>
    <n v="111"/>
    <d v="2020-04-11T00:03:23"/>
    <d v="2020-04-11T00:05:45"/>
    <s v="anonymous"/>
    <m/>
    <m/>
    <m/>
    <m/>
    <s v="Yes"/>
    <m/>
    <m/>
    <s v="Yes"/>
    <m/>
    <m/>
    <m/>
    <m/>
    <m/>
    <s v="Laptop;"/>
    <m/>
    <m/>
    <s v="No"/>
    <m/>
    <m/>
    <s v="Corporate assets"/>
    <m/>
    <m/>
    <s v="Yes, fully"/>
    <m/>
    <m/>
    <x v="0"/>
    <m/>
    <m/>
    <s v="Using VPN "/>
    <m/>
    <m/>
    <m/>
    <m/>
    <m/>
    <s v="No"/>
    <m/>
    <m/>
    <m/>
    <m/>
    <m/>
    <s v="Yes"/>
    <m/>
    <m/>
    <s v="Document management;Real-time document co-authoring;Project/Workflow/Task management;Scheduling;Real-time chatting;Teleconferencing;"/>
    <m/>
    <m/>
    <s v="None;"/>
    <m/>
    <m/>
    <m/>
    <m/>
    <m/>
    <m/>
    <m/>
    <s v="Strongly agree"/>
    <m/>
    <m/>
    <s v="Agree"/>
    <m/>
    <m/>
    <s v="Strongly agree"/>
    <m/>
    <m/>
    <s v="Strongly agree"/>
    <m/>
    <m/>
    <s v="Strongly agree"/>
    <m/>
    <m/>
    <s v="Agree"/>
    <m/>
    <m/>
    <s v="Strongly agree"/>
    <m/>
    <m/>
    <s v="25-34 years old"/>
    <m/>
    <m/>
    <s v="Bachelor’s degree"/>
    <m/>
    <m/>
    <s v="Telecommunications"/>
    <m/>
    <m/>
    <m/>
    <m/>
    <m/>
    <s v="IT professional"/>
    <m/>
    <m/>
    <m/>
    <m/>
    <m/>
  </r>
  <r>
    <n v="111"/>
    <d v="2020-04-11T00:03:23"/>
    <d v="2020-04-11T00:05:45"/>
    <s v="anonymous"/>
    <m/>
    <m/>
    <m/>
    <m/>
    <s v="Yes"/>
    <m/>
    <m/>
    <s v="Yes"/>
    <m/>
    <m/>
    <m/>
    <m/>
    <m/>
    <s v="Laptop;"/>
    <m/>
    <m/>
    <s v="No"/>
    <m/>
    <m/>
    <s v="Corporate assets"/>
    <m/>
    <m/>
    <s v="Yes, fully"/>
    <m/>
    <m/>
    <x v="5"/>
    <m/>
    <m/>
    <s v="Using VPN "/>
    <m/>
    <m/>
    <m/>
    <m/>
    <m/>
    <s v="No"/>
    <m/>
    <m/>
    <m/>
    <m/>
    <m/>
    <s v="Yes"/>
    <m/>
    <m/>
    <s v="Document management;Real-time document co-authoring;Project/Workflow/Task management;Scheduling;Real-time chatting;Teleconferencing;"/>
    <m/>
    <m/>
    <s v="None;"/>
    <m/>
    <m/>
    <m/>
    <m/>
    <m/>
    <m/>
    <m/>
    <s v="Strongly agree"/>
    <m/>
    <m/>
    <s v="Agree"/>
    <m/>
    <m/>
    <s v="Strongly agree"/>
    <m/>
    <m/>
    <s v="Strongly agree"/>
    <m/>
    <m/>
    <s v="Strongly agree"/>
    <m/>
    <m/>
    <s v="Agree"/>
    <m/>
    <m/>
    <s v="Strongly agree"/>
    <m/>
    <m/>
    <s v="25-34 years old"/>
    <m/>
    <m/>
    <s v="Bachelor’s degree"/>
    <m/>
    <m/>
    <s v="Telecommunications"/>
    <m/>
    <m/>
    <m/>
    <m/>
    <m/>
    <s v="IT professional"/>
    <m/>
    <m/>
    <m/>
    <m/>
    <m/>
  </r>
  <r>
    <n v="111"/>
    <d v="2020-04-11T00:03:23"/>
    <d v="2020-04-11T00:05:45"/>
    <s v="anonymous"/>
    <m/>
    <m/>
    <m/>
    <m/>
    <s v="Yes"/>
    <m/>
    <m/>
    <s v="Yes"/>
    <m/>
    <m/>
    <m/>
    <m/>
    <m/>
    <s v="Laptop;"/>
    <m/>
    <m/>
    <s v="No"/>
    <m/>
    <m/>
    <s v="Corporate assets"/>
    <m/>
    <m/>
    <s v="Yes, fully"/>
    <m/>
    <m/>
    <x v="4"/>
    <m/>
    <m/>
    <s v="Using VPN "/>
    <m/>
    <m/>
    <m/>
    <m/>
    <m/>
    <s v="No"/>
    <m/>
    <m/>
    <m/>
    <m/>
    <m/>
    <s v="Yes"/>
    <m/>
    <m/>
    <s v="Document management;Real-time document co-authoring;Project/Workflow/Task management;Scheduling;Real-time chatting;Teleconferencing;"/>
    <m/>
    <m/>
    <s v="None;"/>
    <m/>
    <m/>
    <m/>
    <m/>
    <m/>
    <m/>
    <m/>
    <s v="Strongly agree"/>
    <m/>
    <m/>
    <s v="Agree"/>
    <m/>
    <m/>
    <s v="Strongly agree"/>
    <m/>
    <m/>
    <s v="Strongly agree"/>
    <m/>
    <m/>
    <s v="Strongly agree"/>
    <m/>
    <m/>
    <s v="Agree"/>
    <m/>
    <m/>
    <s v="Strongly agree"/>
    <m/>
    <m/>
    <s v="25-34 years old"/>
    <m/>
    <m/>
    <s v="Bachelor’s degree"/>
    <m/>
    <m/>
    <s v="Telecommunications"/>
    <m/>
    <m/>
    <m/>
    <m/>
    <m/>
    <s v="IT professional"/>
    <m/>
    <m/>
    <m/>
    <m/>
    <m/>
  </r>
  <r>
    <n v="111"/>
    <d v="2020-04-11T00:03:23"/>
    <d v="2020-04-11T00:05:45"/>
    <s v="anonymous"/>
    <m/>
    <m/>
    <m/>
    <m/>
    <s v="Yes"/>
    <m/>
    <m/>
    <s v="Yes"/>
    <m/>
    <m/>
    <m/>
    <m/>
    <m/>
    <s v="Laptop;"/>
    <m/>
    <m/>
    <s v="No"/>
    <m/>
    <m/>
    <s v="Corporate assets"/>
    <m/>
    <m/>
    <s v="Yes, fully"/>
    <m/>
    <m/>
    <x v="6"/>
    <m/>
    <m/>
    <s v="Using VPN "/>
    <m/>
    <m/>
    <m/>
    <m/>
    <m/>
    <s v="No"/>
    <m/>
    <m/>
    <m/>
    <m/>
    <m/>
    <s v="Yes"/>
    <m/>
    <m/>
    <s v="Document management;Real-time document co-authoring;Project/Workflow/Task management;Scheduling;Real-time chatting;Teleconferencing;"/>
    <m/>
    <m/>
    <s v="None;"/>
    <m/>
    <m/>
    <m/>
    <m/>
    <m/>
    <m/>
    <m/>
    <s v="Strongly agree"/>
    <m/>
    <m/>
    <s v="Agree"/>
    <m/>
    <m/>
    <s v="Strongly agree"/>
    <m/>
    <m/>
    <s v="Strongly agree"/>
    <m/>
    <m/>
    <s v="Strongly agree"/>
    <m/>
    <m/>
    <s v="Agree"/>
    <m/>
    <m/>
    <s v="Strongly agree"/>
    <m/>
    <m/>
    <s v="25-34 years old"/>
    <m/>
    <m/>
    <s v="Bachelor’s degree"/>
    <m/>
    <m/>
    <s v="Telecommunications"/>
    <m/>
    <m/>
    <m/>
    <m/>
    <m/>
    <s v="IT professional"/>
    <m/>
    <m/>
    <m/>
    <m/>
    <m/>
  </r>
  <r>
    <n v="111"/>
    <d v="2020-04-11T00:03:23"/>
    <d v="2020-04-11T00:05:45"/>
    <s v="anonymous"/>
    <m/>
    <m/>
    <m/>
    <m/>
    <s v="Yes"/>
    <m/>
    <m/>
    <s v="Yes"/>
    <m/>
    <m/>
    <m/>
    <m/>
    <m/>
    <s v="Laptop;"/>
    <m/>
    <m/>
    <s v="No"/>
    <m/>
    <m/>
    <s v="Corporate assets"/>
    <m/>
    <m/>
    <s v="Yes, fully"/>
    <m/>
    <m/>
    <x v="1"/>
    <m/>
    <m/>
    <s v="Using VPN "/>
    <m/>
    <m/>
    <m/>
    <m/>
    <m/>
    <s v="No"/>
    <m/>
    <m/>
    <m/>
    <m/>
    <m/>
    <s v="Yes"/>
    <m/>
    <m/>
    <s v="Document management;Real-time document co-authoring;Project/Workflow/Task management;Scheduling;Real-time chatting;Teleconferencing;"/>
    <m/>
    <m/>
    <s v="None;"/>
    <m/>
    <m/>
    <m/>
    <m/>
    <m/>
    <m/>
    <m/>
    <s v="Strongly agree"/>
    <m/>
    <m/>
    <s v="Agree"/>
    <m/>
    <m/>
    <s v="Strongly agree"/>
    <m/>
    <m/>
    <s v="Strongly agree"/>
    <m/>
    <m/>
    <s v="Strongly agree"/>
    <m/>
    <m/>
    <s v="Agree"/>
    <m/>
    <m/>
    <s v="Strongly agree"/>
    <m/>
    <m/>
    <s v="25-34 years old"/>
    <m/>
    <m/>
    <s v="Bachelor’s degree"/>
    <m/>
    <m/>
    <s v="Telecommunications"/>
    <m/>
    <m/>
    <m/>
    <m/>
    <m/>
    <s v="IT professional"/>
    <m/>
    <m/>
    <m/>
    <m/>
    <m/>
  </r>
  <r>
    <n v="111"/>
    <d v="2020-04-11T00:03:23"/>
    <d v="2020-04-11T00:05:45"/>
    <s v="anonymous"/>
    <m/>
    <m/>
    <m/>
    <m/>
    <s v="Yes"/>
    <m/>
    <m/>
    <s v="Yes"/>
    <m/>
    <m/>
    <m/>
    <m/>
    <m/>
    <s v="Laptop;"/>
    <m/>
    <m/>
    <s v="No"/>
    <m/>
    <m/>
    <s v="Corporate assets"/>
    <m/>
    <m/>
    <s v="Yes, fully"/>
    <m/>
    <m/>
    <x v="3"/>
    <m/>
    <m/>
    <s v="Using VPN "/>
    <m/>
    <m/>
    <m/>
    <m/>
    <m/>
    <s v="No"/>
    <m/>
    <m/>
    <m/>
    <m/>
    <m/>
    <s v="Yes"/>
    <m/>
    <m/>
    <s v="Document management;Real-time document co-authoring;Project/Workflow/Task management;Scheduling;Real-time chatting;Teleconferencing;"/>
    <m/>
    <m/>
    <s v="None;"/>
    <m/>
    <m/>
    <m/>
    <m/>
    <m/>
    <m/>
    <m/>
    <s v="Strongly agree"/>
    <m/>
    <m/>
    <s v="Agree"/>
    <m/>
    <m/>
    <s v="Strongly agree"/>
    <m/>
    <m/>
    <s v="Strongly agree"/>
    <m/>
    <m/>
    <s v="Strongly agree"/>
    <m/>
    <m/>
    <s v="Agree"/>
    <m/>
    <m/>
    <s v="Strongly agree"/>
    <m/>
    <m/>
    <s v="25-34 years old"/>
    <m/>
    <m/>
    <s v="Bachelor’s degree"/>
    <m/>
    <m/>
    <s v="Telecommunications"/>
    <m/>
    <m/>
    <m/>
    <m/>
    <m/>
    <s v="IT professional"/>
    <m/>
    <m/>
    <m/>
    <m/>
    <m/>
  </r>
  <r>
    <n v="112"/>
    <d v="2020-04-11T01:58:36"/>
    <d v="2020-04-11T02:02:16"/>
    <s v="anonymous"/>
    <m/>
    <m/>
    <m/>
    <m/>
    <s v="Yes"/>
    <m/>
    <m/>
    <s v="No"/>
    <m/>
    <m/>
    <m/>
    <m/>
    <m/>
    <s v="Laptop;"/>
    <m/>
    <m/>
    <s v="No"/>
    <m/>
    <m/>
    <s v="Corporate assets"/>
    <m/>
    <m/>
    <s v="No"/>
    <m/>
    <m/>
    <x v="0"/>
    <m/>
    <m/>
    <s v="Using VPN "/>
    <m/>
    <m/>
    <m/>
    <m/>
    <m/>
    <s v="No"/>
    <m/>
    <m/>
    <m/>
    <m/>
    <m/>
    <s v="No"/>
    <m/>
    <m/>
    <m/>
    <m/>
    <m/>
    <s v="None;"/>
    <m/>
    <m/>
    <m/>
    <m/>
    <m/>
    <m/>
    <m/>
    <s v="Undecided"/>
    <m/>
    <m/>
    <s v="Disagree"/>
    <m/>
    <m/>
    <s v="Undecided"/>
    <m/>
    <m/>
    <s v="Agree"/>
    <m/>
    <m/>
    <s v="Agree"/>
    <m/>
    <m/>
    <s v="Strongly agree"/>
    <m/>
    <m/>
    <s v="Agree"/>
    <m/>
    <m/>
    <s v="25-34 years old"/>
    <m/>
    <m/>
    <s v="Master’s degree"/>
    <m/>
    <m/>
    <s v="IT (Information Technology)"/>
    <m/>
    <m/>
    <m/>
    <m/>
    <m/>
    <s v="Other"/>
    <m/>
    <m/>
    <m/>
    <m/>
    <m/>
  </r>
  <r>
    <n v="112"/>
    <d v="2020-04-11T01:58:36"/>
    <d v="2020-04-11T02:02:16"/>
    <s v="anonymous"/>
    <m/>
    <m/>
    <m/>
    <m/>
    <s v="Yes"/>
    <m/>
    <m/>
    <s v="No"/>
    <m/>
    <m/>
    <m/>
    <m/>
    <m/>
    <s v="Laptop;"/>
    <m/>
    <m/>
    <s v="No"/>
    <m/>
    <m/>
    <s v="Corporate assets"/>
    <m/>
    <m/>
    <s v="No"/>
    <m/>
    <m/>
    <x v="6"/>
    <m/>
    <m/>
    <s v="Using VPN "/>
    <m/>
    <m/>
    <m/>
    <m/>
    <m/>
    <s v="No"/>
    <m/>
    <m/>
    <m/>
    <m/>
    <m/>
    <s v="No"/>
    <m/>
    <m/>
    <m/>
    <m/>
    <m/>
    <s v="None;"/>
    <m/>
    <m/>
    <m/>
    <m/>
    <m/>
    <m/>
    <m/>
    <s v="Undecided"/>
    <m/>
    <m/>
    <s v="Disagree"/>
    <m/>
    <m/>
    <s v="Undecided"/>
    <m/>
    <m/>
    <s v="Agree"/>
    <m/>
    <m/>
    <s v="Agree"/>
    <m/>
    <m/>
    <s v="Strongly agree"/>
    <m/>
    <m/>
    <s v="Agree"/>
    <m/>
    <m/>
    <s v="25-34 years old"/>
    <m/>
    <m/>
    <s v="Master’s degree"/>
    <m/>
    <m/>
    <s v="IT (Information Technology)"/>
    <m/>
    <m/>
    <m/>
    <m/>
    <m/>
    <s v="Other"/>
    <m/>
    <m/>
    <m/>
    <m/>
    <m/>
  </r>
  <r>
    <n v="112"/>
    <d v="2020-04-11T01:58:36"/>
    <d v="2020-04-11T02:02:16"/>
    <s v="anonymous"/>
    <m/>
    <m/>
    <m/>
    <m/>
    <s v="Yes"/>
    <m/>
    <m/>
    <s v="No"/>
    <m/>
    <m/>
    <m/>
    <m/>
    <m/>
    <s v="Laptop;"/>
    <m/>
    <m/>
    <s v="No"/>
    <m/>
    <m/>
    <s v="Corporate assets"/>
    <m/>
    <m/>
    <s v="No"/>
    <m/>
    <m/>
    <x v="3"/>
    <m/>
    <m/>
    <s v="Using VPN "/>
    <m/>
    <m/>
    <m/>
    <m/>
    <m/>
    <s v="No"/>
    <m/>
    <m/>
    <m/>
    <m/>
    <m/>
    <s v="No"/>
    <m/>
    <m/>
    <m/>
    <m/>
    <m/>
    <s v="None;"/>
    <m/>
    <m/>
    <m/>
    <m/>
    <m/>
    <m/>
    <m/>
    <s v="Undecided"/>
    <m/>
    <m/>
    <s v="Disagree"/>
    <m/>
    <m/>
    <s v="Undecided"/>
    <m/>
    <m/>
    <s v="Agree"/>
    <m/>
    <m/>
    <s v="Agree"/>
    <m/>
    <m/>
    <s v="Strongly agree"/>
    <m/>
    <m/>
    <s v="Agree"/>
    <m/>
    <m/>
    <s v="25-34 years old"/>
    <m/>
    <m/>
    <s v="Master’s degree"/>
    <m/>
    <m/>
    <s v="IT (Information Technology)"/>
    <m/>
    <m/>
    <m/>
    <m/>
    <m/>
    <s v="Other"/>
    <m/>
    <m/>
    <m/>
    <m/>
    <m/>
  </r>
  <r>
    <n v="113"/>
    <d v="2020-04-11T10:51:40"/>
    <d v="2020-04-11T11:03:20"/>
    <s v="anonymous"/>
    <m/>
    <m/>
    <m/>
    <m/>
    <s v="Yes"/>
    <m/>
    <m/>
    <s v="Yes"/>
    <m/>
    <m/>
    <s v="passwords for connection to our system"/>
    <m/>
    <m/>
    <s v="Desktop;Laptop;"/>
    <m/>
    <m/>
    <s v="Yes"/>
    <m/>
    <m/>
    <s v="Corporate assets"/>
    <m/>
    <m/>
    <s v="Yes, partly"/>
    <m/>
    <m/>
    <x v="0"/>
    <m/>
    <m/>
    <s v="Using VPN "/>
    <m/>
    <m/>
    <m/>
    <m/>
    <m/>
    <s v="No"/>
    <m/>
    <m/>
    <m/>
    <m/>
    <m/>
    <s v="Yes"/>
    <m/>
    <m/>
    <s v="Document management;Real-time document co-authoring;Project/Workflow/Task management;Real-time chatting;Teleconferencing;"/>
    <m/>
    <m/>
    <s v="None;"/>
    <m/>
    <m/>
    <m/>
    <m/>
    <m/>
    <m/>
    <m/>
    <s v="Disagree"/>
    <m/>
    <m/>
    <s v="Disagree"/>
    <m/>
    <m/>
    <s v="Disagree"/>
    <m/>
    <m/>
    <s v="Agree"/>
    <m/>
    <m/>
    <s v="Agree"/>
    <m/>
    <m/>
    <s v="Agree"/>
    <m/>
    <m/>
    <s v="Agree"/>
    <m/>
    <m/>
    <s v="35-44 years old"/>
    <m/>
    <m/>
    <s v="Bachelor’s degree"/>
    <m/>
    <m/>
    <s v="Education &amp; Research"/>
    <m/>
    <m/>
    <m/>
    <m/>
    <m/>
    <s v="Other"/>
    <m/>
    <m/>
    <m/>
    <m/>
    <m/>
  </r>
  <r>
    <n v="113"/>
    <d v="2020-04-11T10:51:40"/>
    <d v="2020-04-11T11:03:20"/>
    <s v="anonymous"/>
    <m/>
    <m/>
    <m/>
    <m/>
    <s v="Yes"/>
    <m/>
    <m/>
    <s v="Yes"/>
    <m/>
    <m/>
    <s v="passwords for connection to our system"/>
    <m/>
    <m/>
    <s v="Desktop;Laptop;"/>
    <m/>
    <m/>
    <s v="Yes"/>
    <m/>
    <m/>
    <s v="Corporate assets"/>
    <m/>
    <m/>
    <s v="Yes, partly"/>
    <m/>
    <m/>
    <x v="5"/>
    <m/>
    <m/>
    <s v="Using VPN "/>
    <m/>
    <m/>
    <m/>
    <m/>
    <m/>
    <s v="No"/>
    <m/>
    <m/>
    <m/>
    <m/>
    <m/>
    <s v="Yes"/>
    <m/>
    <m/>
    <s v="Document management;Real-time document co-authoring;Project/Workflow/Task management;Real-time chatting;Teleconferencing;"/>
    <m/>
    <m/>
    <s v="None;"/>
    <m/>
    <m/>
    <m/>
    <m/>
    <m/>
    <m/>
    <m/>
    <s v="Disagree"/>
    <m/>
    <m/>
    <s v="Disagree"/>
    <m/>
    <m/>
    <s v="Disagree"/>
    <m/>
    <m/>
    <s v="Agree"/>
    <m/>
    <m/>
    <s v="Agree"/>
    <m/>
    <m/>
    <s v="Agree"/>
    <m/>
    <m/>
    <s v="Agree"/>
    <m/>
    <m/>
    <s v="35-44 years old"/>
    <m/>
    <m/>
    <s v="Bachelor’s degree"/>
    <m/>
    <m/>
    <s v="Education &amp; Research"/>
    <m/>
    <m/>
    <m/>
    <m/>
    <m/>
    <s v="Other"/>
    <m/>
    <m/>
    <m/>
    <m/>
    <m/>
  </r>
  <r>
    <n v="113"/>
    <d v="2020-04-11T10:51:40"/>
    <d v="2020-04-11T11:03:20"/>
    <s v="anonymous"/>
    <m/>
    <m/>
    <m/>
    <m/>
    <s v="Yes"/>
    <m/>
    <m/>
    <s v="Yes"/>
    <m/>
    <m/>
    <s v="passwords for connection to our system"/>
    <m/>
    <m/>
    <s v="Desktop;Laptop;"/>
    <m/>
    <m/>
    <s v="Yes"/>
    <m/>
    <m/>
    <s v="Corporate assets"/>
    <m/>
    <m/>
    <s v="Yes, partly"/>
    <m/>
    <m/>
    <x v="1"/>
    <m/>
    <m/>
    <s v="Using VPN "/>
    <m/>
    <m/>
    <m/>
    <m/>
    <m/>
    <s v="No"/>
    <m/>
    <m/>
    <m/>
    <m/>
    <m/>
    <s v="Yes"/>
    <m/>
    <m/>
    <s v="Document management;Real-time document co-authoring;Project/Workflow/Task management;Real-time chatting;Teleconferencing;"/>
    <m/>
    <m/>
    <s v="None;"/>
    <m/>
    <m/>
    <m/>
    <m/>
    <m/>
    <m/>
    <m/>
    <s v="Disagree"/>
    <m/>
    <m/>
    <s v="Disagree"/>
    <m/>
    <m/>
    <s v="Disagree"/>
    <m/>
    <m/>
    <s v="Agree"/>
    <m/>
    <m/>
    <s v="Agree"/>
    <m/>
    <m/>
    <s v="Agree"/>
    <m/>
    <m/>
    <s v="Agree"/>
    <m/>
    <m/>
    <s v="35-44 years old"/>
    <m/>
    <m/>
    <s v="Bachelor’s degree"/>
    <m/>
    <m/>
    <s v="Education &amp; Research"/>
    <m/>
    <m/>
    <m/>
    <m/>
    <m/>
    <s v="Other"/>
    <m/>
    <m/>
    <m/>
    <m/>
    <m/>
  </r>
  <r>
    <n v="113"/>
    <d v="2020-04-11T10:51:40"/>
    <d v="2020-04-11T11:03:20"/>
    <s v="anonymous"/>
    <m/>
    <m/>
    <m/>
    <m/>
    <s v="Yes"/>
    <m/>
    <m/>
    <s v="Yes"/>
    <m/>
    <m/>
    <s v="passwords for connection to our system"/>
    <m/>
    <m/>
    <s v="Desktop;Laptop;"/>
    <m/>
    <m/>
    <s v="Yes"/>
    <m/>
    <m/>
    <s v="Corporate assets"/>
    <m/>
    <m/>
    <s v="Yes, partly"/>
    <m/>
    <m/>
    <x v="3"/>
    <m/>
    <m/>
    <s v="Using VPN "/>
    <m/>
    <m/>
    <m/>
    <m/>
    <m/>
    <s v="No"/>
    <m/>
    <m/>
    <m/>
    <m/>
    <m/>
    <s v="Yes"/>
    <m/>
    <m/>
    <s v="Document management;Real-time document co-authoring;Project/Workflow/Task management;Real-time chatting;Teleconferencing;"/>
    <m/>
    <m/>
    <s v="None;"/>
    <m/>
    <m/>
    <m/>
    <m/>
    <m/>
    <m/>
    <m/>
    <s v="Disagree"/>
    <m/>
    <m/>
    <s v="Disagree"/>
    <m/>
    <m/>
    <s v="Disagree"/>
    <m/>
    <m/>
    <s v="Agree"/>
    <m/>
    <m/>
    <s v="Agree"/>
    <m/>
    <m/>
    <s v="Agree"/>
    <m/>
    <m/>
    <s v="Agree"/>
    <m/>
    <m/>
    <s v="35-44 years old"/>
    <m/>
    <m/>
    <s v="Bachelor’s degree"/>
    <m/>
    <m/>
    <s v="Education &amp; Research"/>
    <m/>
    <m/>
    <m/>
    <m/>
    <m/>
    <s v="Other"/>
    <m/>
    <m/>
    <m/>
    <m/>
    <m/>
  </r>
  <r>
    <n v="114"/>
    <d v="2020-04-11T11:50:42"/>
    <d v="2020-04-11T11:52:39"/>
    <s v="anonymous"/>
    <m/>
    <m/>
    <m/>
    <m/>
    <s v="Yes"/>
    <m/>
    <m/>
    <s v="No"/>
    <m/>
    <m/>
    <m/>
    <m/>
    <m/>
    <s v="Laptop;Tablet;Smartphone;"/>
    <m/>
    <m/>
    <s v="No"/>
    <m/>
    <m/>
    <s v="Corporate assets"/>
    <m/>
    <m/>
    <s v="No"/>
    <m/>
    <m/>
    <x v="0"/>
    <m/>
    <m/>
    <s v="Using VPN "/>
    <m/>
    <m/>
    <m/>
    <m/>
    <m/>
    <s v="No"/>
    <m/>
    <m/>
    <m/>
    <m/>
    <m/>
    <s v="No"/>
    <m/>
    <m/>
    <m/>
    <m/>
    <m/>
    <s v="None;"/>
    <m/>
    <m/>
    <m/>
    <m/>
    <m/>
    <m/>
    <m/>
    <s v="Strongly agree"/>
    <m/>
    <m/>
    <s v="Strongly agree"/>
    <m/>
    <m/>
    <s v="Strongly agree"/>
    <m/>
    <m/>
    <s v="Undecided"/>
    <m/>
    <m/>
    <s v="Agree"/>
    <m/>
    <m/>
    <s v="Agree"/>
    <m/>
    <m/>
    <s v="Strongly agree"/>
    <m/>
    <m/>
    <s v="45-54 years old"/>
    <m/>
    <m/>
    <s v="Doctorate degree"/>
    <m/>
    <m/>
    <s v="Education &amp; Research"/>
    <m/>
    <m/>
    <m/>
    <m/>
    <m/>
    <s v="Researcher"/>
    <m/>
    <m/>
    <m/>
    <m/>
    <m/>
  </r>
  <r>
    <n v="114"/>
    <d v="2020-04-11T11:50:42"/>
    <d v="2020-04-11T11:52:39"/>
    <s v="anonymous"/>
    <m/>
    <m/>
    <m/>
    <m/>
    <s v="Yes"/>
    <m/>
    <m/>
    <s v="No"/>
    <m/>
    <m/>
    <m/>
    <m/>
    <m/>
    <s v="Laptop;Tablet;Smartphone;"/>
    <m/>
    <m/>
    <s v="No"/>
    <m/>
    <m/>
    <s v="Corporate assets"/>
    <m/>
    <m/>
    <s v="No"/>
    <m/>
    <m/>
    <x v="4"/>
    <m/>
    <m/>
    <s v="Using VPN "/>
    <m/>
    <m/>
    <m/>
    <m/>
    <m/>
    <s v="No"/>
    <m/>
    <m/>
    <m/>
    <m/>
    <m/>
    <s v="No"/>
    <m/>
    <m/>
    <m/>
    <m/>
    <m/>
    <s v="None;"/>
    <m/>
    <m/>
    <m/>
    <m/>
    <m/>
    <m/>
    <m/>
    <s v="Strongly agree"/>
    <m/>
    <m/>
    <s v="Strongly agree"/>
    <m/>
    <m/>
    <s v="Strongly agree"/>
    <m/>
    <m/>
    <s v="Undecided"/>
    <m/>
    <m/>
    <s v="Agree"/>
    <m/>
    <m/>
    <s v="Agree"/>
    <m/>
    <m/>
    <s v="Strongly agree"/>
    <m/>
    <m/>
    <s v="45-54 years old"/>
    <m/>
    <m/>
    <s v="Doctorate degree"/>
    <m/>
    <m/>
    <s v="Education &amp; Research"/>
    <m/>
    <m/>
    <m/>
    <m/>
    <m/>
    <s v="Researcher"/>
    <m/>
    <m/>
    <m/>
    <m/>
    <m/>
  </r>
  <r>
    <n v="114"/>
    <d v="2020-04-11T11:50:42"/>
    <d v="2020-04-11T11:52:39"/>
    <s v="anonymous"/>
    <m/>
    <m/>
    <m/>
    <m/>
    <s v="Yes"/>
    <m/>
    <m/>
    <s v="No"/>
    <m/>
    <m/>
    <m/>
    <m/>
    <m/>
    <s v="Laptop;Tablet;Smartphone;"/>
    <m/>
    <m/>
    <s v="No"/>
    <m/>
    <m/>
    <s v="Corporate assets"/>
    <m/>
    <m/>
    <s v="No"/>
    <m/>
    <m/>
    <x v="1"/>
    <m/>
    <m/>
    <s v="Using VPN "/>
    <m/>
    <m/>
    <m/>
    <m/>
    <m/>
    <s v="No"/>
    <m/>
    <m/>
    <m/>
    <m/>
    <m/>
    <s v="No"/>
    <m/>
    <m/>
    <m/>
    <m/>
    <m/>
    <s v="None;"/>
    <m/>
    <m/>
    <m/>
    <m/>
    <m/>
    <m/>
    <m/>
    <s v="Strongly agree"/>
    <m/>
    <m/>
    <s v="Strongly agree"/>
    <m/>
    <m/>
    <s v="Strongly agree"/>
    <m/>
    <m/>
    <s v="Undecided"/>
    <m/>
    <m/>
    <s v="Agree"/>
    <m/>
    <m/>
    <s v="Agree"/>
    <m/>
    <m/>
    <s v="Strongly agree"/>
    <m/>
    <m/>
    <s v="45-54 years old"/>
    <m/>
    <m/>
    <s v="Doctorate degree"/>
    <m/>
    <m/>
    <s v="Education &amp; Research"/>
    <m/>
    <m/>
    <m/>
    <m/>
    <m/>
    <s v="Researcher"/>
    <m/>
    <m/>
    <m/>
    <m/>
    <m/>
  </r>
  <r>
    <n v="114"/>
    <d v="2020-04-11T11:50:42"/>
    <d v="2020-04-11T11:52:39"/>
    <s v="anonymous"/>
    <m/>
    <m/>
    <m/>
    <m/>
    <s v="Yes"/>
    <m/>
    <m/>
    <s v="No"/>
    <m/>
    <m/>
    <m/>
    <m/>
    <m/>
    <s v="Laptop;Tablet;Smartphone;"/>
    <m/>
    <m/>
    <s v="No"/>
    <m/>
    <m/>
    <s v="Corporate assets"/>
    <m/>
    <m/>
    <s v="No"/>
    <m/>
    <m/>
    <x v="2"/>
    <m/>
    <m/>
    <s v="Using VPN "/>
    <m/>
    <m/>
    <m/>
    <m/>
    <m/>
    <s v="No"/>
    <m/>
    <m/>
    <m/>
    <m/>
    <m/>
    <s v="No"/>
    <m/>
    <m/>
    <m/>
    <m/>
    <m/>
    <s v="None;"/>
    <m/>
    <m/>
    <m/>
    <m/>
    <m/>
    <m/>
    <m/>
    <s v="Strongly agree"/>
    <m/>
    <m/>
    <s v="Strongly agree"/>
    <m/>
    <m/>
    <s v="Strongly agree"/>
    <m/>
    <m/>
    <s v="Undecided"/>
    <m/>
    <m/>
    <s v="Agree"/>
    <m/>
    <m/>
    <s v="Agree"/>
    <m/>
    <m/>
    <s v="Strongly agree"/>
    <m/>
    <m/>
    <s v="45-54 years old"/>
    <m/>
    <m/>
    <s v="Doctorate degree"/>
    <m/>
    <m/>
    <s v="Education &amp; Research"/>
    <m/>
    <m/>
    <m/>
    <m/>
    <m/>
    <s v="Researcher"/>
    <m/>
    <m/>
    <m/>
    <m/>
    <m/>
  </r>
  <r>
    <n v="114"/>
    <d v="2020-04-11T11:50:42"/>
    <d v="2020-04-11T11:52:39"/>
    <s v="anonymous"/>
    <m/>
    <m/>
    <m/>
    <m/>
    <s v="Yes"/>
    <m/>
    <m/>
    <s v="No"/>
    <m/>
    <m/>
    <m/>
    <m/>
    <m/>
    <s v="Laptop;Tablet;Smartphone;"/>
    <m/>
    <m/>
    <s v="No"/>
    <m/>
    <m/>
    <s v="Corporate assets"/>
    <m/>
    <m/>
    <s v="No"/>
    <m/>
    <m/>
    <x v="3"/>
    <m/>
    <m/>
    <s v="Using VPN "/>
    <m/>
    <m/>
    <m/>
    <m/>
    <m/>
    <s v="No"/>
    <m/>
    <m/>
    <m/>
    <m/>
    <m/>
    <s v="No"/>
    <m/>
    <m/>
    <m/>
    <m/>
    <m/>
    <s v="None;"/>
    <m/>
    <m/>
    <m/>
    <m/>
    <m/>
    <m/>
    <m/>
    <s v="Strongly agree"/>
    <m/>
    <m/>
    <s v="Strongly agree"/>
    <m/>
    <m/>
    <s v="Strongly agree"/>
    <m/>
    <m/>
    <s v="Undecided"/>
    <m/>
    <m/>
    <s v="Agree"/>
    <m/>
    <m/>
    <s v="Agree"/>
    <m/>
    <m/>
    <s v="Strongly agree"/>
    <m/>
    <m/>
    <s v="45-54 years old"/>
    <m/>
    <m/>
    <s v="Doctorate degree"/>
    <m/>
    <m/>
    <s v="Education &amp; Research"/>
    <m/>
    <m/>
    <m/>
    <m/>
    <m/>
    <s v="Researcher"/>
    <m/>
    <m/>
    <m/>
    <m/>
    <m/>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x v="0"/>
    <m/>
    <m/>
    <s v="Using 3rd party cloud solutions (e.g. G Cloud, Microsoft 365)"/>
    <m/>
    <m/>
    <m/>
    <m/>
    <m/>
    <s v="No"/>
    <m/>
    <m/>
    <m/>
    <m/>
    <m/>
    <s v="Yes"/>
    <m/>
    <m/>
    <s v="Document management;Real-time document co-authoring;Project/Workflow/Task management;Scheduling;Real-time chatting;Teleconferencing;"/>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x v="6"/>
    <m/>
    <m/>
    <s v="Using 3rd party cloud solutions (e.g. G Cloud, Microsoft 365)"/>
    <m/>
    <m/>
    <m/>
    <m/>
    <m/>
    <s v="No"/>
    <m/>
    <m/>
    <m/>
    <m/>
    <m/>
    <s v="Yes"/>
    <m/>
    <m/>
    <s v="Document management;Real-time document co-authoring;Project/Workflow/Task management;Scheduling;Real-time chatting;Teleconferencing;"/>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x v="1"/>
    <m/>
    <m/>
    <s v="Using 3rd party cloud solutions (e.g. G Cloud, Microsoft 365)"/>
    <m/>
    <m/>
    <m/>
    <m/>
    <m/>
    <s v="No"/>
    <m/>
    <m/>
    <m/>
    <m/>
    <m/>
    <s v="Yes"/>
    <m/>
    <m/>
    <s v="Document management;Real-time document co-authoring;Project/Workflow/Task management;Scheduling;Real-time chatting;Teleconferencing;"/>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x v="2"/>
    <m/>
    <m/>
    <s v="Using 3rd party cloud solutions (e.g. G Cloud, Microsoft 365)"/>
    <m/>
    <m/>
    <m/>
    <m/>
    <m/>
    <s v="No"/>
    <m/>
    <m/>
    <m/>
    <m/>
    <m/>
    <s v="Yes"/>
    <m/>
    <m/>
    <s v="Document management;Real-time document co-authoring;Project/Workflow/Task management;Scheduling;Real-time chatting;Teleconferencing;"/>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r>
  <r>
    <n v="115"/>
    <d v="2020-04-11T12:04:01"/>
    <d v="2020-04-11T12:13:30"/>
    <s v="anonymous"/>
    <m/>
    <m/>
    <m/>
    <m/>
    <s v="Yes"/>
    <m/>
    <m/>
    <s v="Yes"/>
    <m/>
    <m/>
    <s v="1) Change all the passwords_x000a_2) Distinguish devices to be used for work from the ones to be used for leisure_x000a_3) Vigilate for what concerns phishing"/>
    <m/>
    <m/>
    <s v="Laptop;"/>
    <m/>
    <m/>
    <s v="Yes"/>
    <m/>
    <m/>
    <s v="Personal assets"/>
    <m/>
    <m/>
    <m/>
    <m/>
    <m/>
    <x v="3"/>
    <m/>
    <m/>
    <s v="Using 3rd party cloud solutions (e.g. G Cloud, Microsoft 365)"/>
    <m/>
    <m/>
    <m/>
    <m/>
    <m/>
    <s v="No"/>
    <m/>
    <m/>
    <m/>
    <m/>
    <m/>
    <s v="Yes"/>
    <m/>
    <m/>
    <s v="Document management;Real-time document co-authoring;Project/Workflow/Task management;Scheduling;Real-time chatting;Teleconferencing;"/>
    <m/>
    <m/>
    <s v="Phishing;"/>
    <m/>
    <m/>
    <m/>
    <m/>
    <m/>
    <m/>
    <m/>
    <s v="Disagree"/>
    <m/>
    <m/>
    <s v="Disagree"/>
    <m/>
    <m/>
    <s v="Agree"/>
    <m/>
    <m/>
    <s v="Strongly agree"/>
    <m/>
    <m/>
    <s v="Strongly agree"/>
    <m/>
    <m/>
    <s v="Strongly agree"/>
    <m/>
    <m/>
    <s v="Strongly agree"/>
    <m/>
    <m/>
    <s v="35-44 years old"/>
    <m/>
    <m/>
    <s v="Doctorate degree"/>
    <m/>
    <m/>
    <s v="Education &amp; Research"/>
    <m/>
    <m/>
    <m/>
    <m/>
    <m/>
    <s v="Manager"/>
    <m/>
    <m/>
    <s v="I have been smart working for extensive periods of time also in the past."/>
    <m/>
    <m/>
  </r>
  <r>
    <n v="116"/>
    <d v="2020-04-11T14:11:43"/>
    <d v="2020-04-11T14:17:50"/>
    <s v="anonymous"/>
    <m/>
    <m/>
    <m/>
    <m/>
    <s v="Yes"/>
    <m/>
    <m/>
    <s v="Yes"/>
    <m/>
    <m/>
    <s v="- lock the PC when away_x000a_- connect/disconnect to vpn"/>
    <m/>
    <m/>
    <s v="Laptop;"/>
    <m/>
    <m/>
    <s v="No"/>
    <m/>
    <m/>
    <s v="Corporate assets"/>
    <m/>
    <m/>
    <s v="Yes, partly"/>
    <m/>
    <m/>
    <x v="0"/>
    <m/>
    <m/>
    <s v="Using VPN "/>
    <m/>
    <m/>
    <m/>
    <m/>
    <m/>
    <s v="No"/>
    <m/>
    <m/>
    <m/>
    <m/>
    <m/>
    <s v="No"/>
    <m/>
    <m/>
    <m/>
    <m/>
    <m/>
    <s v="None;"/>
    <m/>
    <m/>
    <m/>
    <m/>
    <m/>
    <m/>
    <m/>
    <s v="Agree"/>
    <m/>
    <m/>
    <s v="Strongly agree"/>
    <m/>
    <m/>
    <s v="Agree"/>
    <m/>
    <m/>
    <s v="Agree"/>
    <m/>
    <m/>
    <s v="Agree"/>
    <m/>
    <m/>
    <s v="Agree"/>
    <m/>
    <m/>
    <s v="Agree"/>
    <m/>
    <m/>
    <s v="25-34 years old"/>
    <m/>
    <m/>
    <s v="Master’s degree"/>
    <m/>
    <m/>
    <s v="IT (Information Technology)"/>
    <m/>
    <m/>
    <m/>
    <m/>
    <m/>
    <s v="Manager"/>
    <m/>
    <m/>
    <m/>
    <m/>
    <m/>
  </r>
  <r>
    <n v="116"/>
    <d v="2020-04-11T14:11:43"/>
    <d v="2020-04-11T14:17:50"/>
    <s v="anonymous"/>
    <m/>
    <m/>
    <m/>
    <m/>
    <s v="Yes"/>
    <m/>
    <m/>
    <s v="Yes"/>
    <m/>
    <m/>
    <s v="- lock the PC when away_x000a_- connect/disconnect to vpn"/>
    <m/>
    <m/>
    <s v="Laptop;"/>
    <m/>
    <m/>
    <s v="No"/>
    <m/>
    <m/>
    <s v="Corporate assets"/>
    <m/>
    <m/>
    <s v="Yes, partly"/>
    <m/>
    <m/>
    <x v="6"/>
    <m/>
    <m/>
    <s v="Using VPN "/>
    <m/>
    <m/>
    <m/>
    <m/>
    <m/>
    <s v="No"/>
    <m/>
    <m/>
    <m/>
    <m/>
    <m/>
    <s v="No"/>
    <m/>
    <m/>
    <m/>
    <m/>
    <m/>
    <s v="None;"/>
    <m/>
    <m/>
    <m/>
    <m/>
    <m/>
    <m/>
    <m/>
    <s v="Agree"/>
    <m/>
    <m/>
    <s v="Strongly agree"/>
    <m/>
    <m/>
    <s v="Agree"/>
    <m/>
    <m/>
    <s v="Agree"/>
    <m/>
    <m/>
    <s v="Agree"/>
    <m/>
    <m/>
    <s v="Agree"/>
    <m/>
    <m/>
    <s v="Agree"/>
    <m/>
    <m/>
    <s v="25-34 years old"/>
    <m/>
    <m/>
    <s v="Master’s degree"/>
    <m/>
    <m/>
    <s v="IT (Information Technology)"/>
    <m/>
    <m/>
    <m/>
    <m/>
    <m/>
    <s v="Manager"/>
    <m/>
    <m/>
    <m/>
    <m/>
    <m/>
  </r>
  <r>
    <n v="116"/>
    <d v="2020-04-11T14:11:43"/>
    <d v="2020-04-11T14:17:50"/>
    <s v="anonymous"/>
    <m/>
    <m/>
    <m/>
    <m/>
    <s v="Yes"/>
    <m/>
    <m/>
    <s v="Yes"/>
    <m/>
    <m/>
    <s v="- lock the PC when away_x000a_- connect/disconnect to vpn"/>
    <m/>
    <m/>
    <s v="Laptop;"/>
    <m/>
    <m/>
    <s v="No"/>
    <m/>
    <m/>
    <s v="Corporate assets"/>
    <m/>
    <m/>
    <s v="Yes, partly"/>
    <m/>
    <m/>
    <x v="3"/>
    <m/>
    <m/>
    <s v="Using VPN "/>
    <m/>
    <m/>
    <m/>
    <m/>
    <m/>
    <s v="No"/>
    <m/>
    <m/>
    <m/>
    <m/>
    <m/>
    <s v="No"/>
    <m/>
    <m/>
    <m/>
    <m/>
    <m/>
    <s v="None;"/>
    <m/>
    <m/>
    <m/>
    <m/>
    <m/>
    <m/>
    <m/>
    <s v="Agree"/>
    <m/>
    <m/>
    <s v="Strongly agree"/>
    <m/>
    <m/>
    <s v="Agree"/>
    <m/>
    <m/>
    <s v="Agree"/>
    <m/>
    <m/>
    <s v="Agree"/>
    <m/>
    <m/>
    <s v="Agree"/>
    <m/>
    <m/>
    <s v="Agree"/>
    <m/>
    <m/>
    <s v="25-34 years old"/>
    <m/>
    <m/>
    <s v="Master’s degree"/>
    <m/>
    <m/>
    <s v="IT (Information Technology)"/>
    <m/>
    <m/>
    <m/>
    <m/>
    <m/>
    <s v="Manager"/>
    <m/>
    <m/>
    <m/>
    <m/>
    <m/>
  </r>
  <r>
    <n v="117"/>
    <d v="2020-04-11T18:40:27"/>
    <d v="2020-04-11T18:42:56"/>
    <s v="anonymous"/>
    <m/>
    <m/>
    <m/>
    <m/>
    <s v="Yes"/>
    <m/>
    <m/>
    <s v="Yes"/>
    <m/>
    <m/>
    <s v="1) dont share laptop with others, 2) do the updates , 3) do virus scan often"/>
    <m/>
    <m/>
    <s v="Laptop;"/>
    <m/>
    <m/>
    <s v="No"/>
    <m/>
    <m/>
    <s v="Corporate assets"/>
    <m/>
    <m/>
    <s v="No"/>
    <m/>
    <m/>
    <x v="0"/>
    <m/>
    <m/>
    <s v="Using 3rd party cloud solutions (e.g. G Cloud, Microsoft 365)"/>
    <m/>
    <m/>
    <m/>
    <m/>
    <m/>
    <s v="Yes"/>
    <m/>
    <m/>
    <s v="Instructions provided via email;"/>
    <m/>
    <m/>
    <s v="Yes"/>
    <m/>
    <m/>
    <s v="Document management;Teleconferencing;"/>
    <m/>
    <m/>
    <s v="None;"/>
    <m/>
    <m/>
    <m/>
    <m/>
    <m/>
    <m/>
    <m/>
    <s v="Strongly agree"/>
    <m/>
    <m/>
    <s v="Strongly agree"/>
    <m/>
    <m/>
    <s v="Strongly agree"/>
    <m/>
    <m/>
    <s v="Disagree"/>
    <m/>
    <m/>
    <s v="Strongly agree"/>
    <m/>
    <m/>
    <s v="Strongly agree"/>
    <m/>
    <m/>
    <s v="Strongly agree"/>
    <m/>
    <m/>
    <s v="35-44 years old"/>
    <m/>
    <m/>
    <s v="Bachelor’s degree"/>
    <m/>
    <m/>
    <s v="Other"/>
    <m/>
    <m/>
    <s v="Marketing"/>
    <m/>
    <m/>
    <s v="Other"/>
    <m/>
    <m/>
    <m/>
    <m/>
    <m/>
  </r>
  <r>
    <n v="117"/>
    <d v="2020-04-11T18:40:27"/>
    <d v="2020-04-11T18:42:56"/>
    <s v="anonymous"/>
    <m/>
    <m/>
    <m/>
    <m/>
    <s v="Yes"/>
    <m/>
    <m/>
    <s v="Yes"/>
    <m/>
    <m/>
    <s v="1) dont share laptop with others, 2) do the updates , 3) do virus scan often"/>
    <m/>
    <m/>
    <s v="Laptop;"/>
    <m/>
    <m/>
    <s v="No"/>
    <m/>
    <m/>
    <s v="Corporate assets"/>
    <m/>
    <m/>
    <s v="No"/>
    <m/>
    <m/>
    <x v="4"/>
    <m/>
    <m/>
    <s v="Using 3rd party cloud solutions (e.g. G Cloud, Microsoft 365)"/>
    <m/>
    <m/>
    <m/>
    <m/>
    <m/>
    <s v="Yes"/>
    <m/>
    <m/>
    <s v="Instructions provided via email;"/>
    <m/>
    <m/>
    <s v="Yes"/>
    <m/>
    <m/>
    <s v="Document management;Teleconferencing;"/>
    <m/>
    <m/>
    <s v="None;"/>
    <m/>
    <m/>
    <m/>
    <m/>
    <m/>
    <m/>
    <m/>
    <s v="Strongly agree"/>
    <m/>
    <m/>
    <s v="Strongly agree"/>
    <m/>
    <m/>
    <s v="Strongly agree"/>
    <m/>
    <m/>
    <s v="Disagree"/>
    <m/>
    <m/>
    <s v="Strongly agree"/>
    <m/>
    <m/>
    <s v="Strongly agree"/>
    <m/>
    <m/>
    <s v="Strongly agree"/>
    <m/>
    <m/>
    <s v="35-44 years old"/>
    <m/>
    <m/>
    <s v="Bachelor’s degree"/>
    <m/>
    <m/>
    <s v="Other"/>
    <m/>
    <m/>
    <s v="Marketing"/>
    <m/>
    <m/>
    <s v="Other"/>
    <m/>
    <m/>
    <m/>
    <m/>
    <m/>
  </r>
  <r>
    <n v="117"/>
    <d v="2020-04-11T18:40:27"/>
    <d v="2020-04-11T18:42:56"/>
    <s v="anonymous"/>
    <m/>
    <m/>
    <m/>
    <m/>
    <s v="Yes"/>
    <m/>
    <m/>
    <s v="Yes"/>
    <m/>
    <m/>
    <s v="1) dont share laptop with others, 2) do the updates , 3) do virus scan often"/>
    <m/>
    <m/>
    <s v="Laptop;"/>
    <m/>
    <m/>
    <s v="No"/>
    <m/>
    <m/>
    <s v="Corporate assets"/>
    <m/>
    <m/>
    <s v="No"/>
    <m/>
    <m/>
    <x v="3"/>
    <m/>
    <m/>
    <s v="Using 3rd party cloud solutions (e.g. G Cloud, Microsoft 365)"/>
    <m/>
    <m/>
    <m/>
    <m/>
    <m/>
    <s v="Yes"/>
    <m/>
    <m/>
    <s v="Instructions provided via email;"/>
    <m/>
    <m/>
    <s v="Yes"/>
    <m/>
    <m/>
    <s v="Document management;Teleconferencing;"/>
    <m/>
    <m/>
    <s v="None;"/>
    <m/>
    <m/>
    <m/>
    <m/>
    <m/>
    <m/>
    <m/>
    <s v="Strongly agree"/>
    <m/>
    <m/>
    <s v="Strongly agree"/>
    <m/>
    <m/>
    <s v="Strongly agree"/>
    <m/>
    <m/>
    <s v="Disagree"/>
    <m/>
    <m/>
    <s v="Strongly agree"/>
    <m/>
    <m/>
    <s v="Strongly agree"/>
    <m/>
    <m/>
    <s v="Strongly agree"/>
    <m/>
    <m/>
    <s v="35-44 years old"/>
    <m/>
    <m/>
    <s v="Bachelor’s degree"/>
    <m/>
    <m/>
    <s v="Other"/>
    <m/>
    <m/>
    <s v="Marketing"/>
    <m/>
    <m/>
    <s v="Other"/>
    <m/>
    <m/>
    <m/>
    <m/>
    <m/>
  </r>
  <r>
    <n v="118"/>
    <d v="2020-04-11T18:47:26"/>
    <d v="2020-04-11T19:22:21"/>
    <s v="anonymous"/>
    <m/>
    <m/>
    <m/>
    <m/>
    <s v="Yes"/>
    <m/>
    <m/>
    <s v="Yes"/>
    <m/>
    <m/>
    <s v="1. All work must be done from a home office and only use your personal computer_x000a_2. Don't discuss the project guidelines, tools, processes, URLs and the identity of clients outside the team_x000a__x000a_"/>
    <m/>
    <m/>
    <s v="Laptop;Smartphone;"/>
    <m/>
    <m/>
    <s v="No"/>
    <m/>
    <m/>
    <s v="Personal assets"/>
    <m/>
    <m/>
    <m/>
    <m/>
    <m/>
    <x v="0"/>
    <m/>
    <m/>
    <s v="Direct access"/>
    <m/>
    <m/>
    <m/>
    <m/>
    <m/>
    <s v="No"/>
    <m/>
    <m/>
    <m/>
    <m/>
    <m/>
    <s v="No"/>
    <m/>
    <m/>
    <m/>
    <m/>
    <m/>
    <s v="None;"/>
    <m/>
    <m/>
    <s v="N/A"/>
    <m/>
    <m/>
    <m/>
    <m/>
    <s v="Strongly agree"/>
    <m/>
    <m/>
    <s v="Agree"/>
    <m/>
    <m/>
    <s v="Agree"/>
    <m/>
    <m/>
    <s v="Agree"/>
    <m/>
    <m/>
    <s v="Agree"/>
    <m/>
    <m/>
    <s v="Agree"/>
    <m/>
    <m/>
    <s v="Agree"/>
    <m/>
    <m/>
    <s v="25-34 years old"/>
    <m/>
    <m/>
    <s v="Bachelor’s degree"/>
    <m/>
    <m/>
    <s v="IT (Information Technology)"/>
    <m/>
    <m/>
    <m/>
    <m/>
    <m/>
    <s v="Other"/>
    <m/>
    <m/>
    <m/>
    <m/>
    <m/>
  </r>
  <r>
    <n v="118"/>
    <d v="2020-04-11T18:47:26"/>
    <d v="2020-04-11T19:22:21"/>
    <s v="anonymous"/>
    <m/>
    <m/>
    <m/>
    <m/>
    <s v="Yes"/>
    <m/>
    <m/>
    <s v="Yes"/>
    <m/>
    <m/>
    <s v="1. All work must be done from a home office and only use your personal computer_x000a_2. Don't discuss the project guidelines, tools, processes, URLs and the identity of clients outside the team_x000a__x000a_"/>
    <m/>
    <m/>
    <s v="Laptop;Smartphone;"/>
    <m/>
    <m/>
    <s v="No"/>
    <m/>
    <m/>
    <s v="Personal assets"/>
    <m/>
    <m/>
    <m/>
    <m/>
    <m/>
    <x v="5"/>
    <m/>
    <m/>
    <s v="Direct access"/>
    <m/>
    <m/>
    <m/>
    <m/>
    <m/>
    <s v="No"/>
    <m/>
    <m/>
    <m/>
    <m/>
    <m/>
    <s v="No"/>
    <m/>
    <m/>
    <m/>
    <m/>
    <m/>
    <s v="None;"/>
    <m/>
    <m/>
    <s v="N/A"/>
    <m/>
    <m/>
    <m/>
    <m/>
    <s v="Strongly agree"/>
    <m/>
    <m/>
    <s v="Agree"/>
    <m/>
    <m/>
    <s v="Agree"/>
    <m/>
    <m/>
    <s v="Agree"/>
    <m/>
    <m/>
    <s v="Agree"/>
    <m/>
    <m/>
    <s v="Agree"/>
    <m/>
    <m/>
    <s v="Agree"/>
    <m/>
    <m/>
    <s v="25-34 years old"/>
    <m/>
    <m/>
    <s v="Bachelor’s degree"/>
    <m/>
    <m/>
    <s v="IT (Information Technology)"/>
    <m/>
    <m/>
    <m/>
    <m/>
    <m/>
    <s v="Other"/>
    <m/>
    <m/>
    <m/>
    <m/>
    <m/>
  </r>
  <r>
    <n v="118"/>
    <d v="2020-04-11T18:47:26"/>
    <d v="2020-04-11T19:22:21"/>
    <s v="anonymous"/>
    <m/>
    <m/>
    <m/>
    <m/>
    <s v="Yes"/>
    <m/>
    <m/>
    <s v="Yes"/>
    <m/>
    <m/>
    <s v="1. All work must be done from a home office and only use your personal computer_x000a_2. Don't discuss the project guidelines, tools, processes, URLs and the identity of clients outside the team_x000a__x000a_"/>
    <m/>
    <m/>
    <s v="Laptop;Smartphone;"/>
    <m/>
    <m/>
    <s v="No"/>
    <m/>
    <m/>
    <s v="Personal assets"/>
    <m/>
    <m/>
    <m/>
    <m/>
    <m/>
    <x v="4"/>
    <m/>
    <m/>
    <s v="Direct access"/>
    <m/>
    <m/>
    <m/>
    <m/>
    <m/>
    <s v="No"/>
    <m/>
    <m/>
    <m/>
    <m/>
    <m/>
    <s v="No"/>
    <m/>
    <m/>
    <m/>
    <m/>
    <m/>
    <s v="None;"/>
    <m/>
    <m/>
    <s v="N/A"/>
    <m/>
    <m/>
    <m/>
    <m/>
    <s v="Strongly agree"/>
    <m/>
    <m/>
    <s v="Agree"/>
    <m/>
    <m/>
    <s v="Agree"/>
    <m/>
    <m/>
    <s v="Agree"/>
    <m/>
    <m/>
    <s v="Agree"/>
    <m/>
    <m/>
    <s v="Agree"/>
    <m/>
    <m/>
    <s v="Agree"/>
    <m/>
    <m/>
    <s v="25-34 years old"/>
    <m/>
    <m/>
    <s v="Bachelor’s degree"/>
    <m/>
    <m/>
    <s v="IT (Information Technology)"/>
    <m/>
    <m/>
    <m/>
    <m/>
    <m/>
    <s v="Other"/>
    <m/>
    <m/>
    <m/>
    <m/>
    <m/>
  </r>
  <r>
    <n v="118"/>
    <d v="2020-04-11T18:47:26"/>
    <d v="2020-04-11T19:22:21"/>
    <s v="anonymous"/>
    <m/>
    <m/>
    <m/>
    <m/>
    <s v="Yes"/>
    <m/>
    <m/>
    <s v="Yes"/>
    <m/>
    <m/>
    <s v="1. All work must be done from a home office and only use your personal computer_x000a_2. Don't discuss the project guidelines, tools, processes, URLs and the identity of clients outside the team_x000a__x000a_"/>
    <m/>
    <m/>
    <s v="Laptop;Smartphone;"/>
    <m/>
    <m/>
    <s v="No"/>
    <m/>
    <m/>
    <s v="Personal assets"/>
    <m/>
    <m/>
    <m/>
    <m/>
    <m/>
    <x v="1"/>
    <m/>
    <m/>
    <s v="Direct access"/>
    <m/>
    <m/>
    <m/>
    <m/>
    <m/>
    <s v="No"/>
    <m/>
    <m/>
    <m/>
    <m/>
    <m/>
    <s v="No"/>
    <m/>
    <m/>
    <m/>
    <m/>
    <m/>
    <s v="None;"/>
    <m/>
    <m/>
    <s v="N/A"/>
    <m/>
    <m/>
    <m/>
    <m/>
    <s v="Strongly agree"/>
    <m/>
    <m/>
    <s v="Agree"/>
    <m/>
    <m/>
    <s v="Agree"/>
    <m/>
    <m/>
    <s v="Agree"/>
    <m/>
    <m/>
    <s v="Agree"/>
    <m/>
    <m/>
    <s v="Agree"/>
    <m/>
    <m/>
    <s v="Agree"/>
    <m/>
    <m/>
    <s v="25-34 years old"/>
    <m/>
    <m/>
    <s v="Bachelor’s degree"/>
    <m/>
    <m/>
    <s v="IT (Information Technology)"/>
    <m/>
    <m/>
    <m/>
    <m/>
    <m/>
    <s v="Other"/>
    <m/>
    <m/>
    <m/>
    <m/>
    <m/>
  </r>
  <r>
    <n v="118"/>
    <d v="2020-04-11T18:47:26"/>
    <d v="2020-04-11T19:22:21"/>
    <s v="anonymous"/>
    <m/>
    <m/>
    <m/>
    <m/>
    <s v="Yes"/>
    <m/>
    <m/>
    <s v="Yes"/>
    <m/>
    <m/>
    <s v="1. All work must be done from a home office and only use your personal computer_x000a_2. Don't discuss the project guidelines, tools, processes, URLs and the identity of clients outside the team_x000a__x000a_"/>
    <m/>
    <m/>
    <s v="Laptop;Smartphone;"/>
    <m/>
    <m/>
    <s v="No"/>
    <m/>
    <m/>
    <s v="Personal assets"/>
    <m/>
    <m/>
    <m/>
    <m/>
    <m/>
    <x v="3"/>
    <m/>
    <m/>
    <s v="Direct access"/>
    <m/>
    <m/>
    <m/>
    <m/>
    <m/>
    <s v="No"/>
    <m/>
    <m/>
    <m/>
    <m/>
    <m/>
    <s v="No"/>
    <m/>
    <m/>
    <m/>
    <m/>
    <m/>
    <s v="None;"/>
    <m/>
    <m/>
    <s v="N/A"/>
    <m/>
    <m/>
    <m/>
    <m/>
    <s v="Strongly agree"/>
    <m/>
    <m/>
    <s v="Agree"/>
    <m/>
    <m/>
    <s v="Agree"/>
    <m/>
    <m/>
    <s v="Agree"/>
    <m/>
    <m/>
    <s v="Agree"/>
    <m/>
    <m/>
    <s v="Agree"/>
    <m/>
    <m/>
    <s v="Agree"/>
    <m/>
    <m/>
    <s v="25-34 years old"/>
    <m/>
    <m/>
    <s v="Bachelor’s degree"/>
    <m/>
    <m/>
    <s v="IT (Information Technology)"/>
    <m/>
    <m/>
    <m/>
    <m/>
    <m/>
    <s v="Other"/>
    <m/>
    <m/>
    <m/>
    <m/>
    <m/>
  </r>
  <r>
    <n v="119"/>
    <d v="2020-04-11T19:27:48"/>
    <d v="2020-04-11T19:31:21"/>
    <s v="anonymous"/>
    <m/>
    <m/>
    <m/>
    <m/>
    <s v="No"/>
    <m/>
    <m/>
    <s v="Yes"/>
    <m/>
    <m/>
    <s v="Avoid public places and unsecured wireless connections. Don’t access work email from public devices."/>
    <m/>
    <m/>
    <s v="Laptop;"/>
    <m/>
    <m/>
    <s v="No"/>
    <m/>
    <m/>
    <s v="Corporate assets"/>
    <m/>
    <m/>
    <s v="Yes, fully"/>
    <m/>
    <m/>
    <x v="0"/>
    <m/>
    <m/>
    <s v="Using VPN "/>
    <m/>
    <m/>
    <m/>
    <m/>
    <m/>
    <s v="No"/>
    <m/>
    <m/>
    <m/>
    <m/>
    <m/>
    <s v="No"/>
    <m/>
    <m/>
    <m/>
    <m/>
    <m/>
    <s v="Phishing;"/>
    <m/>
    <m/>
    <m/>
    <m/>
    <m/>
    <m/>
    <m/>
    <s v="Undecided"/>
    <m/>
    <m/>
    <s v="Disagree"/>
    <m/>
    <m/>
    <s v="Disagree"/>
    <m/>
    <m/>
    <s v="Agree"/>
    <m/>
    <m/>
    <s v="Agree"/>
    <m/>
    <m/>
    <s v="Agree"/>
    <m/>
    <m/>
    <s v="Agree"/>
    <m/>
    <m/>
    <s v="35-44 years old"/>
    <m/>
    <m/>
    <s v="Bachelor’s degree"/>
    <m/>
    <m/>
    <s v="IT (Information Technology)"/>
    <m/>
    <m/>
    <m/>
    <m/>
    <m/>
    <s v="Manager"/>
    <m/>
    <m/>
    <m/>
    <m/>
    <m/>
  </r>
  <r>
    <n v="119"/>
    <d v="2020-04-11T19:27:48"/>
    <d v="2020-04-11T19:31:21"/>
    <s v="anonymous"/>
    <m/>
    <m/>
    <m/>
    <m/>
    <s v="No"/>
    <m/>
    <m/>
    <s v="Yes"/>
    <m/>
    <m/>
    <s v="Avoid public places and unsecured wireless connections. Don’t access work email from public devices."/>
    <m/>
    <m/>
    <s v="Laptop;"/>
    <m/>
    <m/>
    <s v="No"/>
    <m/>
    <m/>
    <s v="Corporate assets"/>
    <m/>
    <m/>
    <s v="Yes, fully"/>
    <m/>
    <m/>
    <x v="6"/>
    <m/>
    <m/>
    <s v="Using VPN "/>
    <m/>
    <m/>
    <m/>
    <m/>
    <m/>
    <s v="No"/>
    <m/>
    <m/>
    <m/>
    <m/>
    <m/>
    <s v="No"/>
    <m/>
    <m/>
    <m/>
    <m/>
    <m/>
    <s v="Phishing;"/>
    <m/>
    <m/>
    <m/>
    <m/>
    <m/>
    <m/>
    <m/>
    <s v="Undecided"/>
    <m/>
    <m/>
    <s v="Disagree"/>
    <m/>
    <m/>
    <s v="Disagree"/>
    <m/>
    <m/>
    <s v="Agree"/>
    <m/>
    <m/>
    <s v="Agree"/>
    <m/>
    <m/>
    <s v="Agree"/>
    <m/>
    <m/>
    <s v="Agree"/>
    <m/>
    <m/>
    <s v="35-44 years old"/>
    <m/>
    <m/>
    <s v="Bachelor’s degree"/>
    <m/>
    <m/>
    <s v="IT (Information Technology)"/>
    <m/>
    <m/>
    <m/>
    <m/>
    <m/>
    <s v="Manager"/>
    <m/>
    <m/>
    <m/>
    <m/>
    <m/>
  </r>
  <r>
    <n v="119"/>
    <d v="2020-04-11T19:27:48"/>
    <d v="2020-04-11T19:31:21"/>
    <s v="anonymous"/>
    <m/>
    <m/>
    <m/>
    <m/>
    <s v="No"/>
    <m/>
    <m/>
    <s v="Yes"/>
    <m/>
    <m/>
    <s v="Avoid public places and unsecured wireless connections. Don’t access work email from public devices."/>
    <m/>
    <m/>
    <s v="Laptop;"/>
    <m/>
    <m/>
    <s v="No"/>
    <m/>
    <m/>
    <s v="Corporate assets"/>
    <m/>
    <m/>
    <s v="Yes, fully"/>
    <m/>
    <m/>
    <x v="1"/>
    <m/>
    <m/>
    <s v="Using VPN "/>
    <m/>
    <m/>
    <m/>
    <m/>
    <m/>
    <s v="No"/>
    <m/>
    <m/>
    <m/>
    <m/>
    <m/>
    <s v="No"/>
    <m/>
    <m/>
    <m/>
    <m/>
    <m/>
    <s v="Phishing;"/>
    <m/>
    <m/>
    <m/>
    <m/>
    <m/>
    <m/>
    <m/>
    <s v="Undecided"/>
    <m/>
    <m/>
    <s v="Disagree"/>
    <m/>
    <m/>
    <s v="Disagree"/>
    <m/>
    <m/>
    <s v="Agree"/>
    <m/>
    <m/>
    <s v="Agree"/>
    <m/>
    <m/>
    <s v="Agree"/>
    <m/>
    <m/>
    <s v="Agree"/>
    <m/>
    <m/>
    <s v="35-44 years old"/>
    <m/>
    <m/>
    <s v="Bachelor’s degree"/>
    <m/>
    <m/>
    <s v="IT (Information Technology)"/>
    <m/>
    <m/>
    <m/>
    <m/>
    <m/>
    <s v="Manager"/>
    <m/>
    <m/>
    <m/>
    <m/>
    <m/>
  </r>
  <r>
    <n v="119"/>
    <d v="2020-04-11T19:27:48"/>
    <d v="2020-04-11T19:31:21"/>
    <s v="anonymous"/>
    <m/>
    <m/>
    <m/>
    <m/>
    <s v="No"/>
    <m/>
    <m/>
    <s v="Yes"/>
    <m/>
    <m/>
    <s v="Avoid public places and unsecured wireless connections. Don’t access work email from public devices."/>
    <m/>
    <m/>
    <s v="Laptop;"/>
    <m/>
    <m/>
    <s v="No"/>
    <m/>
    <m/>
    <s v="Corporate assets"/>
    <m/>
    <m/>
    <s v="Yes, fully"/>
    <m/>
    <m/>
    <x v="3"/>
    <m/>
    <m/>
    <s v="Using VPN "/>
    <m/>
    <m/>
    <m/>
    <m/>
    <m/>
    <s v="No"/>
    <m/>
    <m/>
    <m/>
    <m/>
    <m/>
    <s v="No"/>
    <m/>
    <m/>
    <m/>
    <m/>
    <m/>
    <s v="Phishing;"/>
    <m/>
    <m/>
    <m/>
    <m/>
    <m/>
    <m/>
    <m/>
    <s v="Undecided"/>
    <m/>
    <m/>
    <s v="Disagree"/>
    <m/>
    <m/>
    <s v="Disagree"/>
    <m/>
    <m/>
    <s v="Agree"/>
    <m/>
    <m/>
    <s v="Agree"/>
    <m/>
    <m/>
    <s v="Agree"/>
    <m/>
    <m/>
    <s v="Agree"/>
    <m/>
    <m/>
    <s v="35-44 years old"/>
    <m/>
    <m/>
    <s v="Bachelor’s degree"/>
    <m/>
    <m/>
    <s v="IT (Information Technology)"/>
    <m/>
    <m/>
    <m/>
    <m/>
    <m/>
    <s v="Manager"/>
    <m/>
    <m/>
    <m/>
    <m/>
    <m/>
  </r>
  <r>
    <n v="120"/>
    <d v="2020-04-11T19:45:22"/>
    <d v="2020-04-11T19:49:36"/>
    <s v="anonymous"/>
    <m/>
    <m/>
    <m/>
    <m/>
    <s v="No"/>
    <m/>
    <m/>
    <s v="No"/>
    <m/>
    <m/>
    <m/>
    <m/>
    <m/>
    <s v="Laptop;Smartphone;"/>
    <m/>
    <m/>
    <s v="No"/>
    <m/>
    <m/>
    <s v="Corporate assets"/>
    <m/>
    <m/>
    <s v="Yes, fully"/>
    <m/>
    <m/>
    <x v="7"/>
    <m/>
    <m/>
    <s v="Using VPN "/>
    <m/>
    <m/>
    <m/>
    <m/>
    <m/>
    <s v="No"/>
    <m/>
    <m/>
    <m/>
    <m/>
    <m/>
    <s v="Yes"/>
    <m/>
    <m/>
    <s v="Project/Workflow/Task management;Scheduling;Real-time chatting;"/>
    <m/>
    <m/>
    <s v="None;"/>
    <m/>
    <m/>
    <m/>
    <m/>
    <m/>
    <m/>
    <m/>
    <s v="Undecided"/>
    <m/>
    <m/>
    <s v="Undecided"/>
    <m/>
    <m/>
    <s v="Agree"/>
    <m/>
    <m/>
    <s v="Undecided"/>
    <m/>
    <m/>
    <s v="Undecided"/>
    <m/>
    <m/>
    <s v="Strongly agree"/>
    <m/>
    <m/>
    <s v="Strongly agree"/>
    <m/>
    <m/>
    <s v="35-44 years old"/>
    <m/>
    <m/>
    <s v="Trade/technical/vocational training"/>
    <m/>
    <m/>
    <s v="IT (Information Technology)"/>
    <m/>
    <m/>
    <m/>
    <m/>
    <m/>
    <s v="Manager"/>
    <m/>
    <m/>
    <m/>
    <m/>
    <m/>
  </r>
  <r>
    <n v="120"/>
    <d v="2020-04-11T19:45:22"/>
    <d v="2020-04-11T19:49:36"/>
    <s v="anonymous"/>
    <m/>
    <m/>
    <m/>
    <m/>
    <s v="No"/>
    <m/>
    <m/>
    <s v="No"/>
    <m/>
    <m/>
    <m/>
    <m/>
    <m/>
    <s v="Laptop;Smartphone;"/>
    <m/>
    <m/>
    <s v="No"/>
    <m/>
    <m/>
    <s v="Corporate assets"/>
    <m/>
    <m/>
    <s v="Yes, fully"/>
    <m/>
    <m/>
    <x v="3"/>
    <m/>
    <m/>
    <s v="Using VPN "/>
    <m/>
    <m/>
    <m/>
    <m/>
    <m/>
    <s v="No"/>
    <m/>
    <m/>
    <m/>
    <m/>
    <m/>
    <s v="Yes"/>
    <m/>
    <m/>
    <s v="Project/Workflow/Task management;Scheduling;Real-time chatting;"/>
    <m/>
    <m/>
    <s v="None;"/>
    <m/>
    <m/>
    <m/>
    <m/>
    <m/>
    <m/>
    <m/>
    <s v="Undecided"/>
    <m/>
    <m/>
    <s v="Undecided"/>
    <m/>
    <m/>
    <s v="Agree"/>
    <m/>
    <m/>
    <s v="Undecided"/>
    <m/>
    <m/>
    <s v="Undecided"/>
    <m/>
    <m/>
    <s v="Strongly agree"/>
    <m/>
    <m/>
    <s v="Strongly agree"/>
    <m/>
    <m/>
    <s v="35-44 years old"/>
    <m/>
    <m/>
    <s v="Trade/technical/vocational training"/>
    <m/>
    <m/>
    <s v="IT (Information Technology)"/>
    <m/>
    <m/>
    <m/>
    <m/>
    <m/>
    <s v="Manager"/>
    <m/>
    <m/>
    <m/>
    <m/>
    <m/>
  </r>
  <r>
    <n v="121"/>
    <d v="2020-04-11T20:26:56"/>
    <d v="2020-04-11T20:33:57"/>
    <s v="anonymous"/>
    <m/>
    <m/>
    <m/>
    <m/>
    <s v="Yes"/>
    <m/>
    <m/>
    <s v="Yes"/>
    <m/>
    <m/>
    <s v="Lock your device, log out when you finish, close your vpn network"/>
    <m/>
    <m/>
    <s v="Laptop;"/>
    <m/>
    <m/>
    <s v="No"/>
    <m/>
    <m/>
    <s v="Corporate assets"/>
    <m/>
    <m/>
    <s v="Yes, fully"/>
    <m/>
    <m/>
    <x v="0"/>
    <m/>
    <m/>
    <s v="Using VPN "/>
    <m/>
    <m/>
    <m/>
    <m/>
    <m/>
    <s v="No"/>
    <m/>
    <m/>
    <m/>
    <m/>
    <m/>
    <s v="Yes"/>
    <m/>
    <m/>
    <s v="Document management;Real-time document co-authoring;Project/Workflow/Task management;Scheduling;Real-time chatting;Teleconferencing;"/>
    <m/>
    <m/>
    <s v="None;"/>
    <m/>
    <m/>
    <m/>
    <m/>
    <m/>
    <m/>
    <m/>
    <s v="Agree"/>
    <m/>
    <m/>
    <s v="Agree"/>
    <m/>
    <m/>
    <s v="Disagree"/>
    <m/>
    <m/>
    <s v="Agree"/>
    <m/>
    <m/>
    <s v="Agree"/>
    <m/>
    <m/>
    <s v="Undecided"/>
    <m/>
    <m/>
    <s v="Agree"/>
    <m/>
    <m/>
    <s v="25-34 years old"/>
    <m/>
    <m/>
    <s v="Bachelor’s degree"/>
    <m/>
    <m/>
    <s v="IT (Information Technology)"/>
    <m/>
    <m/>
    <m/>
    <m/>
    <m/>
    <s v="Manager"/>
    <m/>
    <m/>
    <m/>
    <m/>
    <m/>
  </r>
  <r>
    <n v="121"/>
    <d v="2020-04-11T20:26:56"/>
    <d v="2020-04-11T20:33:57"/>
    <s v="anonymous"/>
    <m/>
    <m/>
    <m/>
    <m/>
    <s v="Yes"/>
    <m/>
    <m/>
    <s v="Yes"/>
    <m/>
    <m/>
    <s v="Lock your device, log out when you finish, close your vpn network"/>
    <m/>
    <m/>
    <s v="Laptop;"/>
    <m/>
    <m/>
    <s v="No"/>
    <m/>
    <m/>
    <s v="Corporate assets"/>
    <m/>
    <m/>
    <s v="Yes, fully"/>
    <m/>
    <m/>
    <x v="3"/>
    <m/>
    <m/>
    <s v="Using VPN "/>
    <m/>
    <m/>
    <m/>
    <m/>
    <m/>
    <s v="No"/>
    <m/>
    <m/>
    <m/>
    <m/>
    <m/>
    <s v="Yes"/>
    <m/>
    <m/>
    <s v="Document management;Real-time document co-authoring;Project/Workflow/Task management;Scheduling;Real-time chatting;Teleconferencing;"/>
    <m/>
    <m/>
    <s v="None;"/>
    <m/>
    <m/>
    <m/>
    <m/>
    <m/>
    <m/>
    <m/>
    <s v="Agree"/>
    <m/>
    <m/>
    <s v="Agree"/>
    <m/>
    <m/>
    <s v="Disagree"/>
    <m/>
    <m/>
    <s v="Agree"/>
    <m/>
    <m/>
    <s v="Agree"/>
    <m/>
    <m/>
    <s v="Undecided"/>
    <m/>
    <m/>
    <s v="Agree"/>
    <m/>
    <m/>
    <s v="25-34 years old"/>
    <m/>
    <m/>
    <s v="Bachelor’s degree"/>
    <m/>
    <m/>
    <s v="IT (Information Technology)"/>
    <m/>
    <m/>
    <m/>
    <m/>
    <m/>
    <s v="Manager"/>
    <m/>
    <m/>
    <m/>
    <m/>
    <m/>
  </r>
  <r>
    <n v="122"/>
    <d v="2020-04-11T21:35:18"/>
    <d v="2020-04-11T21:40:37"/>
    <s v="anonymous"/>
    <m/>
    <m/>
    <m/>
    <m/>
    <s v="No"/>
    <m/>
    <m/>
    <s v="Yes"/>
    <m/>
    <m/>
    <s v="Avoid zoom application_x000a_Avoid pressing unknown links"/>
    <m/>
    <m/>
    <s v="Laptop;"/>
    <m/>
    <m/>
    <s v="No"/>
    <m/>
    <m/>
    <s v="Personal assets"/>
    <m/>
    <m/>
    <m/>
    <m/>
    <m/>
    <x v="0"/>
    <m/>
    <m/>
    <s v="Using VPN "/>
    <m/>
    <m/>
    <m/>
    <m/>
    <m/>
    <s v="Yes"/>
    <m/>
    <m/>
    <s v="Instructions available to the corporate portal or website;Instructions provided via email;"/>
    <m/>
    <m/>
    <s v="Yes"/>
    <m/>
    <m/>
    <s v="Document management;Real-time chatting;Teleconferencing;"/>
    <m/>
    <m/>
    <s v="None;"/>
    <m/>
    <m/>
    <m/>
    <m/>
    <m/>
    <m/>
    <m/>
    <s v="Strongly agree"/>
    <m/>
    <m/>
    <s v="Agree"/>
    <m/>
    <m/>
    <s v="Agree"/>
    <m/>
    <m/>
    <s v="Strongly agree"/>
    <m/>
    <m/>
    <s v="Strongly agree"/>
    <m/>
    <m/>
    <s v="Strongly agree"/>
    <m/>
    <m/>
    <s v="Strongly agree"/>
    <m/>
    <m/>
    <s v="25-34 years old"/>
    <m/>
    <m/>
    <s v="Master’s degree"/>
    <m/>
    <m/>
    <s v="Other"/>
    <m/>
    <m/>
    <s v="Shipping company "/>
    <m/>
    <m/>
    <s v="Other"/>
    <m/>
    <m/>
    <m/>
    <m/>
    <m/>
  </r>
  <r>
    <n v="122"/>
    <d v="2020-04-11T21:35:18"/>
    <d v="2020-04-11T21:40:37"/>
    <s v="anonymous"/>
    <m/>
    <m/>
    <m/>
    <m/>
    <s v="No"/>
    <m/>
    <m/>
    <s v="Yes"/>
    <m/>
    <m/>
    <s v="Avoid zoom application_x000a_Avoid pressing unknown links"/>
    <m/>
    <m/>
    <s v="Laptop;"/>
    <m/>
    <m/>
    <s v="No"/>
    <m/>
    <m/>
    <s v="Personal assets"/>
    <m/>
    <m/>
    <m/>
    <m/>
    <m/>
    <x v="4"/>
    <m/>
    <m/>
    <s v="Using VPN "/>
    <m/>
    <m/>
    <m/>
    <m/>
    <m/>
    <s v="Yes"/>
    <m/>
    <m/>
    <s v="Instructions available to the corporate portal or website;Instructions provided via email;"/>
    <m/>
    <m/>
    <s v="Yes"/>
    <m/>
    <m/>
    <s v="Document management;Real-time chatting;Teleconferencing;"/>
    <m/>
    <m/>
    <s v="None;"/>
    <m/>
    <m/>
    <m/>
    <m/>
    <m/>
    <m/>
    <m/>
    <s v="Strongly agree"/>
    <m/>
    <m/>
    <s v="Agree"/>
    <m/>
    <m/>
    <s v="Agree"/>
    <m/>
    <m/>
    <s v="Strongly agree"/>
    <m/>
    <m/>
    <s v="Strongly agree"/>
    <m/>
    <m/>
    <s v="Strongly agree"/>
    <m/>
    <m/>
    <s v="Strongly agree"/>
    <m/>
    <m/>
    <s v="25-34 years old"/>
    <m/>
    <m/>
    <s v="Master’s degree"/>
    <m/>
    <m/>
    <s v="Other"/>
    <m/>
    <m/>
    <s v="Shipping company "/>
    <m/>
    <m/>
    <s v="Other"/>
    <m/>
    <m/>
    <m/>
    <m/>
    <m/>
  </r>
  <r>
    <n v="122"/>
    <d v="2020-04-11T21:35:18"/>
    <d v="2020-04-11T21:40:37"/>
    <s v="anonymous"/>
    <m/>
    <m/>
    <m/>
    <m/>
    <s v="No"/>
    <m/>
    <m/>
    <s v="Yes"/>
    <m/>
    <m/>
    <s v="Avoid zoom application_x000a_Avoid pressing unknown links"/>
    <m/>
    <m/>
    <s v="Laptop;"/>
    <m/>
    <m/>
    <s v="No"/>
    <m/>
    <m/>
    <s v="Personal assets"/>
    <m/>
    <m/>
    <m/>
    <m/>
    <m/>
    <x v="1"/>
    <m/>
    <m/>
    <s v="Using VPN "/>
    <m/>
    <m/>
    <m/>
    <m/>
    <m/>
    <s v="Yes"/>
    <m/>
    <m/>
    <s v="Instructions available to the corporate portal or website;Instructions provided via email;"/>
    <m/>
    <m/>
    <s v="Yes"/>
    <m/>
    <m/>
    <s v="Document management;Real-time chatting;Teleconferencing;"/>
    <m/>
    <m/>
    <s v="None;"/>
    <m/>
    <m/>
    <m/>
    <m/>
    <m/>
    <m/>
    <m/>
    <s v="Strongly agree"/>
    <m/>
    <m/>
    <s v="Agree"/>
    <m/>
    <m/>
    <s v="Agree"/>
    <m/>
    <m/>
    <s v="Strongly agree"/>
    <m/>
    <m/>
    <s v="Strongly agree"/>
    <m/>
    <m/>
    <s v="Strongly agree"/>
    <m/>
    <m/>
    <s v="Strongly agree"/>
    <m/>
    <m/>
    <s v="25-34 years old"/>
    <m/>
    <m/>
    <s v="Master’s degree"/>
    <m/>
    <m/>
    <s v="Other"/>
    <m/>
    <m/>
    <s v="Shipping company "/>
    <m/>
    <m/>
    <s v="Other"/>
    <m/>
    <m/>
    <m/>
    <m/>
    <m/>
  </r>
  <r>
    <n v="122"/>
    <d v="2020-04-11T21:35:18"/>
    <d v="2020-04-11T21:40:37"/>
    <s v="anonymous"/>
    <m/>
    <m/>
    <m/>
    <m/>
    <s v="No"/>
    <m/>
    <m/>
    <s v="Yes"/>
    <m/>
    <m/>
    <s v="Avoid zoom application_x000a_Avoid pressing unknown links"/>
    <m/>
    <m/>
    <s v="Laptop;"/>
    <m/>
    <m/>
    <s v="No"/>
    <m/>
    <m/>
    <s v="Personal assets"/>
    <m/>
    <m/>
    <m/>
    <m/>
    <m/>
    <x v="3"/>
    <m/>
    <m/>
    <s v="Using VPN "/>
    <m/>
    <m/>
    <m/>
    <m/>
    <m/>
    <s v="Yes"/>
    <m/>
    <m/>
    <s v="Instructions available to the corporate portal or website;Instructions provided via email;"/>
    <m/>
    <m/>
    <s v="Yes"/>
    <m/>
    <m/>
    <s v="Document management;Real-time chatting;Teleconferencing;"/>
    <m/>
    <m/>
    <s v="None;"/>
    <m/>
    <m/>
    <m/>
    <m/>
    <m/>
    <m/>
    <m/>
    <s v="Strongly agree"/>
    <m/>
    <m/>
    <s v="Agree"/>
    <m/>
    <m/>
    <s v="Agree"/>
    <m/>
    <m/>
    <s v="Strongly agree"/>
    <m/>
    <m/>
    <s v="Strongly agree"/>
    <m/>
    <m/>
    <s v="Strongly agree"/>
    <m/>
    <m/>
    <s v="Strongly agree"/>
    <m/>
    <m/>
    <s v="25-34 years old"/>
    <m/>
    <m/>
    <s v="Master’s degree"/>
    <m/>
    <m/>
    <s v="Other"/>
    <m/>
    <m/>
    <s v="Shipping company "/>
    <m/>
    <m/>
    <s v="Other"/>
    <m/>
    <m/>
    <m/>
    <m/>
    <m/>
  </r>
  <r>
    <n v="123"/>
    <d v="2020-04-12T05:00:34"/>
    <d v="2020-04-12T05:17:34"/>
    <s v="anonymous"/>
    <m/>
    <m/>
    <m/>
    <m/>
    <s v="Yes"/>
    <m/>
    <m/>
    <s v="Yes"/>
    <m/>
    <m/>
    <s v="Wash your hand, social distancing, wear mask"/>
    <m/>
    <m/>
    <s v="Laptop;"/>
    <m/>
    <m/>
    <s v="Yes"/>
    <m/>
    <m/>
    <s v="Corporate assets"/>
    <m/>
    <m/>
    <s v="Yes, partly"/>
    <m/>
    <m/>
    <x v="0"/>
    <m/>
    <m/>
    <s v="Direct access"/>
    <m/>
    <m/>
    <m/>
    <m/>
    <m/>
    <s v="Yes"/>
    <m/>
    <m/>
    <s v="Online training program;Instructions available to the corporate portal or website;"/>
    <m/>
    <m/>
    <s v="Yes"/>
    <m/>
    <m/>
    <s v="Document management;Project/Workflow/Task management;Scheduling;Teleconferencing;"/>
    <m/>
    <m/>
    <s v="Ransomware;Data loss;"/>
    <m/>
    <m/>
    <m/>
    <m/>
    <m/>
    <m/>
    <m/>
    <s v="Disagree"/>
    <m/>
    <m/>
    <s v="Undecided"/>
    <m/>
    <m/>
    <s v="Agree"/>
    <m/>
    <m/>
    <s v="Agree"/>
    <m/>
    <m/>
    <s v="Disagree"/>
    <m/>
    <m/>
    <s v="Undecided"/>
    <m/>
    <m/>
    <s v="Undecided"/>
    <m/>
    <m/>
    <s v="35-44 years old"/>
    <m/>
    <m/>
    <s v="Bachelor’s degree"/>
    <m/>
    <m/>
    <s v="Other"/>
    <m/>
    <m/>
    <s v="Real project "/>
    <m/>
    <m/>
    <s v="Manager"/>
    <m/>
    <m/>
    <s v="Think positive and always happy"/>
    <m/>
    <m/>
  </r>
  <r>
    <n v="123"/>
    <d v="2020-04-12T05:00:34"/>
    <d v="2020-04-12T05:17:34"/>
    <s v="anonymous"/>
    <m/>
    <m/>
    <m/>
    <m/>
    <s v="Yes"/>
    <m/>
    <m/>
    <s v="Yes"/>
    <m/>
    <m/>
    <s v="Wash your hand, social distancing, wear mask"/>
    <m/>
    <m/>
    <s v="Laptop;"/>
    <m/>
    <m/>
    <s v="Yes"/>
    <m/>
    <m/>
    <s v="Corporate assets"/>
    <m/>
    <m/>
    <s v="Yes, partly"/>
    <m/>
    <m/>
    <x v="4"/>
    <m/>
    <m/>
    <s v="Direct access"/>
    <m/>
    <m/>
    <m/>
    <m/>
    <m/>
    <s v="Yes"/>
    <m/>
    <m/>
    <s v="Online training program;Instructions available to the corporate portal or website;"/>
    <m/>
    <m/>
    <s v="Yes"/>
    <m/>
    <m/>
    <s v="Document management;Project/Workflow/Task management;Scheduling;Teleconferencing;"/>
    <m/>
    <m/>
    <s v="Ransomware;Data loss;"/>
    <m/>
    <m/>
    <m/>
    <m/>
    <m/>
    <m/>
    <m/>
    <s v="Disagree"/>
    <m/>
    <m/>
    <s v="Undecided"/>
    <m/>
    <m/>
    <s v="Agree"/>
    <m/>
    <m/>
    <s v="Agree"/>
    <m/>
    <m/>
    <s v="Disagree"/>
    <m/>
    <m/>
    <s v="Undecided"/>
    <m/>
    <m/>
    <s v="Undecided"/>
    <m/>
    <m/>
    <s v="35-44 years old"/>
    <m/>
    <m/>
    <s v="Bachelor’s degree"/>
    <m/>
    <m/>
    <s v="Other"/>
    <m/>
    <m/>
    <s v="Real project "/>
    <m/>
    <m/>
    <s v="Manager"/>
    <m/>
    <m/>
    <s v="Think positive and always happy"/>
    <m/>
    <m/>
  </r>
  <r>
    <n v="123"/>
    <d v="2020-04-12T05:00:34"/>
    <d v="2020-04-12T05:17:34"/>
    <s v="anonymous"/>
    <m/>
    <m/>
    <m/>
    <m/>
    <s v="Yes"/>
    <m/>
    <m/>
    <s v="Yes"/>
    <m/>
    <m/>
    <s v="Wash your hand, social distancing, wear mask"/>
    <m/>
    <m/>
    <s v="Laptop;"/>
    <m/>
    <m/>
    <s v="Yes"/>
    <m/>
    <m/>
    <s v="Corporate assets"/>
    <m/>
    <m/>
    <s v="Yes, partly"/>
    <m/>
    <m/>
    <x v="1"/>
    <m/>
    <m/>
    <s v="Direct access"/>
    <m/>
    <m/>
    <m/>
    <m/>
    <m/>
    <s v="Yes"/>
    <m/>
    <m/>
    <s v="Online training program;Instructions available to the corporate portal or website;"/>
    <m/>
    <m/>
    <s v="Yes"/>
    <m/>
    <m/>
    <s v="Document management;Project/Workflow/Task management;Scheduling;Teleconferencing;"/>
    <m/>
    <m/>
    <s v="Ransomware;Data loss;"/>
    <m/>
    <m/>
    <m/>
    <m/>
    <m/>
    <m/>
    <m/>
    <s v="Disagree"/>
    <m/>
    <m/>
    <s v="Undecided"/>
    <m/>
    <m/>
    <s v="Agree"/>
    <m/>
    <m/>
    <s v="Agree"/>
    <m/>
    <m/>
    <s v="Disagree"/>
    <m/>
    <m/>
    <s v="Undecided"/>
    <m/>
    <m/>
    <s v="Undecided"/>
    <m/>
    <m/>
    <s v="35-44 years old"/>
    <m/>
    <m/>
    <s v="Bachelor’s degree"/>
    <m/>
    <m/>
    <s v="Other"/>
    <m/>
    <m/>
    <s v="Real project "/>
    <m/>
    <m/>
    <s v="Manager"/>
    <m/>
    <m/>
    <s v="Think positive and always happy"/>
    <m/>
    <m/>
  </r>
  <r>
    <n v="123"/>
    <d v="2020-04-12T05:00:34"/>
    <d v="2020-04-12T05:17:34"/>
    <s v="anonymous"/>
    <m/>
    <m/>
    <m/>
    <m/>
    <s v="Yes"/>
    <m/>
    <m/>
    <s v="Yes"/>
    <m/>
    <m/>
    <s v="Wash your hand, social distancing, wear mask"/>
    <m/>
    <m/>
    <s v="Laptop;"/>
    <m/>
    <m/>
    <s v="Yes"/>
    <m/>
    <m/>
    <s v="Corporate assets"/>
    <m/>
    <m/>
    <s v="Yes, partly"/>
    <m/>
    <m/>
    <x v="3"/>
    <m/>
    <m/>
    <s v="Direct access"/>
    <m/>
    <m/>
    <m/>
    <m/>
    <m/>
    <s v="Yes"/>
    <m/>
    <m/>
    <s v="Online training program;Instructions available to the corporate portal or website;"/>
    <m/>
    <m/>
    <s v="Yes"/>
    <m/>
    <m/>
    <s v="Document management;Project/Workflow/Task management;Scheduling;Teleconferencing;"/>
    <m/>
    <m/>
    <s v="Ransomware;Data loss;"/>
    <m/>
    <m/>
    <m/>
    <m/>
    <m/>
    <m/>
    <m/>
    <s v="Disagree"/>
    <m/>
    <m/>
    <s v="Undecided"/>
    <m/>
    <m/>
    <s v="Agree"/>
    <m/>
    <m/>
    <s v="Agree"/>
    <m/>
    <m/>
    <s v="Disagree"/>
    <m/>
    <m/>
    <s v="Undecided"/>
    <m/>
    <m/>
    <s v="Undecided"/>
    <m/>
    <m/>
    <s v="35-44 years old"/>
    <m/>
    <m/>
    <s v="Bachelor’s degree"/>
    <m/>
    <m/>
    <s v="Other"/>
    <m/>
    <m/>
    <s v="Real project "/>
    <m/>
    <m/>
    <s v="Manager"/>
    <m/>
    <m/>
    <s v="Think positive and always happy"/>
    <m/>
    <m/>
  </r>
  <r>
    <n v="124"/>
    <d v="2020-04-12T06:01:04"/>
    <d v="2020-04-12T06:11:43"/>
    <s v="anonymous"/>
    <m/>
    <m/>
    <m/>
    <m/>
    <s v="Yes"/>
    <m/>
    <m/>
    <s v="No"/>
    <m/>
    <m/>
    <m/>
    <m/>
    <m/>
    <s v="Laptop;Smartphone;"/>
    <m/>
    <m/>
    <s v="No"/>
    <m/>
    <m/>
    <s v="Personal assets"/>
    <m/>
    <m/>
    <m/>
    <m/>
    <m/>
    <x v="7"/>
    <m/>
    <m/>
    <s v="Direct access"/>
    <m/>
    <m/>
    <m/>
    <m/>
    <m/>
    <s v="No"/>
    <m/>
    <m/>
    <m/>
    <m/>
    <m/>
    <s v="No"/>
    <m/>
    <m/>
    <m/>
    <m/>
    <m/>
    <s v="Spyware/Virus infection;"/>
    <m/>
    <m/>
    <m/>
    <m/>
    <m/>
    <m/>
    <m/>
    <s v="Disagree"/>
    <m/>
    <m/>
    <s v="Disagree"/>
    <m/>
    <m/>
    <s v="Disagree"/>
    <m/>
    <m/>
    <s v="Agree"/>
    <m/>
    <m/>
    <s v="Undecided"/>
    <m/>
    <m/>
    <s v="Agree"/>
    <m/>
    <m/>
    <s v="Disagree"/>
    <m/>
    <m/>
    <s v="25-34 years old"/>
    <m/>
    <m/>
    <s v="Bachelor’s degree"/>
    <m/>
    <m/>
    <s v="Other"/>
    <m/>
    <m/>
    <s v="Logistics &amp; trading"/>
    <m/>
    <m/>
    <s v="Other"/>
    <m/>
    <m/>
    <m/>
    <m/>
    <m/>
  </r>
  <r>
    <n v="124"/>
    <d v="2020-04-12T06:01:04"/>
    <d v="2020-04-12T06:11:43"/>
    <s v="anonymous"/>
    <m/>
    <m/>
    <m/>
    <m/>
    <s v="Yes"/>
    <m/>
    <m/>
    <s v="No"/>
    <m/>
    <m/>
    <m/>
    <m/>
    <m/>
    <s v="Laptop;Smartphone;"/>
    <m/>
    <m/>
    <s v="No"/>
    <m/>
    <m/>
    <s v="Personal assets"/>
    <m/>
    <m/>
    <m/>
    <m/>
    <m/>
    <x v="3"/>
    <m/>
    <m/>
    <s v="Direct access"/>
    <m/>
    <m/>
    <m/>
    <m/>
    <m/>
    <s v="No"/>
    <m/>
    <m/>
    <m/>
    <m/>
    <m/>
    <s v="No"/>
    <m/>
    <m/>
    <m/>
    <m/>
    <m/>
    <s v="Spyware/Virus infection;"/>
    <m/>
    <m/>
    <m/>
    <m/>
    <m/>
    <m/>
    <m/>
    <s v="Disagree"/>
    <m/>
    <m/>
    <s v="Disagree"/>
    <m/>
    <m/>
    <s v="Disagree"/>
    <m/>
    <m/>
    <s v="Agree"/>
    <m/>
    <m/>
    <s v="Undecided"/>
    <m/>
    <m/>
    <s v="Agree"/>
    <m/>
    <m/>
    <s v="Disagree"/>
    <m/>
    <m/>
    <s v="25-34 years old"/>
    <m/>
    <m/>
    <s v="Bachelor’s degree"/>
    <m/>
    <m/>
    <s v="Other"/>
    <m/>
    <m/>
    <s v="Logistics &amp; trading"/>
    <m/>
    <m/>
    <s v="Other"/>
    <m/>
    <m/>
    <m/>
    <m/>
    <m/>
  </r>
  <r>
    <n v="125"/>
    <d v="2020-04-12T07:01:22"/>
    <d v="2020-04-12T07:07:04"/>
    <s v="anonymous"/>
    <m/>
    <m/>
    <m/>
    <m/>
    <s v="No"/>
    <m/>
    <m/>
    <s v="No"/>
    <m/>
    <m/>
    <m/>
    <m/>
    <m/>
    <s v="Laptop;"/>
    <m/>
    <m/>
    <s v="No"/>
    <m/>
    <m/>
    <s v="Corporate assets"/>
    <m/>
    <m/>
    <s v="No"/>
    <m/>
    <m/>
    <x v="0"/>
    <m/>
    <m/>
    <s v="Direct access"/>
    <m/>
    <m/>
    <m/>
    <m/>
    <m/>
    <s v="No"/>
    <m/>
    <m/>
    <m/>
    <m/>
    <m/>
    <s v="Yes"/>
    <m/>
    <m/>
    <s v="Real-time chatting;"/>
    <m/>
    <m/>
    <s v="None;"/>
    <m/>
    <m/>
    <m/>
    <m/>
    <m/>
    <m/>
    <m/>
    <s v="Strongly agree"/>
    <m/>
    <m/>
    <s v="Agree"/>
    <m/>
    <m/>
    <s v="Undecided"/>
    <m/>
    <m/>
    <s v="Undecided"/>
    <m/>
    <m/>
    <s v="Disagree"/>
    <m/>
    <m/>
    <s v="Agree"/>
    <m/>
    <m/>
    <s v="Agree"/>
    <m/>
    <m/>
    <s v="35-44 years old"/>
    <m/>
    <m/>
    <s v="Master’s degree"/>
    <m/>
    <m/>
    <s v="Public Sector"/>
    <m/>
    <m/>
    <m/>
    <m/>
    <m/>
    <s v="Other"/>
    <m/>
    <m/>
    <m/>
    <m/>
    <m/>
  </r>
  <r>
    <n v="125"/>
    <d v="2020-04-12T07:01:22"/>
    <d v="2020-04-12T07:07:04"/>
    <s v="anonymous"/>
    <m/>
    <m/>
    <m/>
    <m/>
    <s v="No"/>
    <m/>
    <m/>
    <s v="No"/>
    <m/>
    <m/>
    <m/>
    <m/>
    <m/>
    <s v="Laptop;"/>
    <m/>
    <m/>
    <s v="No"/>
    <m/>
    <m/>
    <s v="Corporate assets"/>
    <m/>
    <m/>
    <s v="No"/>
    <m/>
    <m/>
    <x v="4"/>
    <m/>
    <m/>
    <s v="Direct access"/>
    <m/>
    <m/>
    <m/>
    <m/>
    <m/>
    <s v="No"/>
    <m/>
    <m/>
    <m/>
    <m/>
    <m/>
    <s v="Yes"/>
    <m/>
    <m/>
    <s v="Real-time chatting;"/>
    <m/>
    <m/>
    <s v="None;"/>
    <m/>
    <m/>
    <m/>
    <m/>
    <m/>
    <m/>
    <m/>
    <s v="Strongly agree"/>
    <m/>
    <m/>
    <s v="Agree"/>
    <m/>
    <m/>
    <s v="Undecided"/>
    <m/>
    <m/>
    <s v="Undecided"/>
    <m/>
    <m/>
    <s v="Disagree"/>
    <m/>
    <m/>
    <s v="Agree"/>
    <m/>
    <m/>
    <s v="Agree"/>
    <m/>
    <m/>
    <s v="35-44 years old"/>
    <m/>
    <m/>
    <s v="Master’s degree"/>
    <m/>
    <m/>
    <s v="Public Sector"/>
    <m/>
    <m/>
    <m/>
    <m/>
    <m/>
    <s v="Other"/>
    <m/>
    <m/>
    <m/>
    <m/>
    <m/>
  </r>
  <r>
    <n v="125"/>
    <d v="2020-04-12T07:01:22"/>
    <d v="2020-04-12T07:07:04"/>
    <s v="anonymous"/>
    <m/>
    <m/>
    <m/>
    <m/>
    <s v="No"/>
    <m/>
    <m/>
    <s v="No"/>
    <m/>
    <m/>
    <m/>
    <m/>
    <m/>
    <s v="Laptop;"/>
    <m/>
    <m/>
    <s v="No"/>
    <m/>
    <m/>
    <s v="Corporate assets"/>
    <m/>
    <m/>
    <s v="No"/>
    <m/>
    <m/>
    <x v="3"/>
    <m/>
    <m/>
    <s v="Direct access"/>
    <m/>
    <m/>
    <m/>
    <m/>
    <m/>
    <s v="No"/>
    <m/>
    <m/>
    <m/>
    <m/>
    <m/>
    <s v="Yes"/>
    <m/>
    <m/>
    <s v="Real-time chatting;"/>
    <m/>
    <m/>
    <s v="None;"/>
    <m/>
    <m/>
    <m/>
    <m/>
    <m/>
    <m/>
    <m/>
    <s v="Strongly agree"/>
    <m/>
    <m/>
    <s v="Agree"/>
    <m/>
    <m/>
    <s v="Undecided"/>
    <m/>
    <m/>
    <s v="Undecided"/>
    <m/>
    <m/>
    <s v="Disagree"/>
    <m/>
    <m/>
    <s v="Agree"/>
    <m/>
    <m/>
    <s v="Agree"/>
    <m/>
    <m/>
    <s v="35-44 years old"/>
    <m/>
    <m/>
    <s v="Master’s degree"/>
    <m/>
    <m/>
    <s v="Public Sector"/>
    <m/>
    <m/>
    <m/>
    <m/>
    <m/>
    <s v="Other"/>
    <m/>
    <m/>
    <m/>
    <m/>
    <m/>
  </r>
  <r>
    <n v="126"/>
    <d v="2020-04-12T18:41:46"/>
    <d v="2020-04-12T18:45:17"/>
    <s v="anonymous"/>
    <m/>
    <m/>
    <m/>
    <m/>
    <s v="Yes"/>
    <m/>
    <m/>
    <s v="Yes"/>
    <m/>
    <m/>
    <s v="VPN set up guidelines_x000a_Continuous alerts on threatening emails_x000a_Malware if not able or did not have at home "/>
    <m/>
    <m/>
    <s v="Desktop;Laptop;"/>
    <m/>
    <m/>
    <s v="Yes"/>
    <m/>
    <m/>
    <s v="Personal assets"/>
    <m/>
    <m/>
    <m/>
    <m/>
    <m/>
    <x v="0"/>
    <m/>
    <m/>
    <s v="Using VPN "/>
    <m/>
    <m/>
    <m/>
    <m/>
    <m/>
    <s v="No"/>
    <m/>
    <m/>
    <m/>
    <m/>
    <m/>
    <s v="Yes"/>
    <m/>
    <m/>
    <s v="Project/Workflow/Task management;Real-time chatting;Teleconferencing;"/>
    <m/>
    <m/>
    <s v="None;"/>
    <m/>
    <m/>
    <m/>
    <m/>
    <m/>
    <m/>
    <m/>
    <s v="Undecided"/>
    <m/>
    <m/>
    <s v="Strongly disagree"/>
    <m/>
    <m/>
    <s v="Agree"/>
    <m/>
    <m/>
    <s v="Strongly agree"/>
    <m/>
    <m/>
    <s v="Strongly agree"/>
    <m/>
    <m/>
    <s v="Agree"/>
    <m/>
    <m/>
    <s v="Agree"/>
    <m/>
    <m/>
    <s v="35-44 years old"/>
    <m/>
    <m/>
    <s v="Master’s degree"/>
    <m/>
    <m/>
    <s v="Education &amp; Research"/>
    <m/>
    <m/>
    <m/>
    <m/>
    <m/>
    <s v="Researcher"/>
    <m/>
    <m/>
    <m/>
    <m/>
    <m/>
  </r>
  <r>
    <n v="126"/>
    <d v="2020-04-12T18:41:46"/>
    <d v="2020-04-12T18:45:17"/>
    <s v="anonymous"/>
    <m/>
    <m/>
    <m/>
    <m/>
    <s v="Yes"/>
    <m/>
    <m/>
    <s v="Yes"/>
    <m/>
    <m/>
    <s v="VPN set up guidelines_x000a_Continuous alerts on threatening emails_x000a_Malware if not able or did not have at home "/>
    <m/>
    <m/>
    <s v="Desktop;Laptop;"/>
    <m/>
    <m/>
    <s v="Yes"/>
    <m/>
    <m/>
    <s v="Personal assets"/>
    <m/>
    <m/>
    <m/>
    <m/>
    <m/>
    <x v="5"/>
    <m/>
    <m/>
    <s v="Using VPN "/>
    <m/>
    <m/>
    <m/>
    <m/>
    <m/>
    <s v="No"/>
    <m/>
    <m/>
    <m/>
    <m/>
    <m/>
    <s v="Yes"/>
    <m/>
    <m/>
    <s v="Project/Workflow/Task management;Real-time chatting;Teleconferencing;"/>
    <m/>
    <m/>
    <s v="None;"/>
    <m/>
    <m/>
    <m/>
    <m/>
    <m/>
    <m/>
    <m/>
    <s v="Undecided"/>
    <m/>
    <m/>
    <s v="Strongly disagree"/>
    <m/>
    <m/>
    <s v="Agree"/>
    <m/>
    <m/>
    <s v="Strongly agree"/>
    <m/>
    <m/>
    <s v="Strongly agree"/>
    <m/>
    <m/>
    <s v="Agree"/>
    <m/>
    <m/>
    <s v="Agree"/>
    <m/>
    <m/>
    <s v="35-44 years old"/>
    <m/>
    <m/>
    <s v="Master’s degree"/>
    <m/>
    <m/>
    <s v="Education &amp; Research"/>
    <m/>
    <m/>
    <m/>
    <m/>
    <m/>
    <s v="Researcher"/>
    <m/>
    <m/>
    <m/>
    <m/>
    <m/>
  </r>
  <r>
    <n v="126"/>
    <d v="2020-04-12T18:41:46"/>
    <d v="2020-04-12T18:45:17"/>
    <s v="anonymous"/>
    <m/>
    <m/>
    <m/>
    <m/>
    <s v="Yes"/>
    <m/>
    <m/>
    <s v="Yes"/>
    <m/>
    <m/>
    <s v="VPN set up guidelines_x000a_Continuous alerts on threatening emails_x000a_Malware if not able or did not have at home "/>
    <m/>
    <m/>
    <s v="Desktop;Laptop;"/>
    <m/>
    <m/>
    <s v="Yes"/>
    <m/>
    <m/>
    <s v="Personal assets"/>
    <m/>
    <m/>
    <m/>
    <m/>
    <m/>
    <x v="1"/>
    <m/>
    <m/>
    <s v="Using VPN "/>
    <m/>
    <m/>
    <m/>
    <m/>
    <m/>
    <s v="No"/>
    <m/>
    <m/>
    <m/>
    <m/>
    <m/>
    <s v="Yes"/>
    <m/>
    <m/>
    <s v="Project/Workflow/Task management;Real-time chatting;Teleconferencing;"/>
    <m/>
    <m/>
    <s v="None;"/>
    <m/>
    <m/>
    <m/>
    <m/>
    <m/>
    <m/>
    <m/>
    <s v="Undecided"/>
    <m/>
    <m/>
    <s v="Strongly disagree"/>
    <m/>
    <m/>
    <s v="Agree"/>
    <m/>
    <m/>
    <s v="Strongly agree"/>
    <m/>
    <m/>
    <s v="Strongly agree"/>
    <m/>
    <m/>
    <s v="Agree"/>
    <m/>
    <m/>
    <s v="Agree"/>
    <m/>
    <m/>
    <s v="35-44 years old"/>
    <m/>
    <m/>
    <s v="Master’s degree"/>
    <m/>
    <m/>
    <s v="Education &amp; Research"/>
    <m/>
    <m/>
    <m/>
    <m/>
    <m/>
    <s v="Researcher"/>
    <m/>
    <m/>
    <m/>
    <m/>
    <m/>
  </r>
  <r>
    <n v="126"/>
    <d v="2020-04-12T18:41:46"/>
    <d v="2020-04-12T18:45:17"/>
    <s v="anonymous"/>
    <m/>
    <m/>
    <m/>
    <m/>
    <s v="Yes"/>
    <m/>
    <m/>
    <s v="Yes"/>
    <m/>
    <m/>
    <s v="VPN set up guidelines_x000a_Continuous alerts on threatening emails_x000a_Malware if not able or did not have at home "/>
    <m/>
    <m/>
    <s v="Desktop;Laptop;"/>
    <m/>
    <m/>
    <s v="Yes"/>
    <m/>
    <m/>
    <s v="Personal assets"/>
    <m/>
    <m/>
    <m/>
    <m/>
    <m/>
    <x v="2"/>
    <m/>
    <m/>
    <s v="Using VPN "/>
    <m/>
    <m/>
    <m/>
    <m/>
    <m/>
    <s v="No"/>
    <m/>
    <m/>
    <m/>
    <m/>
    <m/>
    <s v="Yes"/>
    <m/>
    <m/>
    <s v="Project/Workflow/Task management;Real-time chatting;Teleconferencing;"/>
    <m/>
    <m/>
    <s v="None;"/>
    <m/>
    <m/>
    <m/>
    <m/>
    <m/>
    <m/>
    <m/>
    <s v="Undecided"/>
    <m/>
    <m/>
    <s v="Strongly disagree"/>
    <m/>
    <m/>
    <s v="Agree"/>
    <m/>
    <m/>
    <s v="Strongly agree"/>
    <m/>
    <m/>
    <s v="Strongly agree"/>
    <m/>
    <m/>
    <s v="Agree"/>
    <m/>
    <m/>
    <s v="Agree"/>
    <m/>
    <m/>
    <s v="35-44 years old"/>
    <m/>
    <m/>
    <s v="Master’s degree"/>
    <m/>
    <m/>
    <s v="Education &amp; Research"/>
    <m/>
    <m/>
    <m/>
    <m/>
    <m/>
    <s v="Researcher"/>
    <m/>
    <m/>
    <m/>
    <m/>
    <m/>
  </r>
  <r>
    <n v="126"/>
    <d v="2020-04-12T18:41:46"/>
    <d v="2020-04-12T18:45:17"/>
    <s v="anonymous"/>
    <m/>
    <m/>
    <m/>
    <m/>
    <s v="Yes"/>
    <m/>
    <m/>
    <s v="Yes"/>
    <m/>
    <m/>
    <s v="VPN set up guidelines_x000a_Continuous alerts on threatening emails_x000a_Malware if not able or did not have at home "/>
    <m/>
    <m/>
    <s v="Desktop;Laptop;"/>
    <m/>
    <m/>
    <s v="Yes"/>
    <m/>
    <m/>
    <s v="Personal assets"/>
    <m/>
    <m/>
    <m/>
    <m/>
    <m/>
    <x v="3"/>
    <m/>
    <m/>
    <s v="Using VPN "/>
    <m/>
    <m/>
    <m/>
    <m/>
    <m/>
    <s v="No"/>
    <m/>
    <m/>
    <m/>
    <m/>
    <m/>
    <s v="Yes"/>
    <m/>
    <m/>
    <s v="Project/Workflow/Task management;Real-time chatting;Teleconferencing;"/>
    <m/>
    <m/>
    <s v="None;"/>
    <m/>
    <m/>
    <m/>
    <m/>
    <m/>
    <m/>
    <m/>
    <s v="Undecided"/>
    <m/>
    <m/>
    <s v="Strongly disagree"/>
    <m/>
    <m/>
    <s v="Agree"/>
    <m/>
    <m/>
    <s v="Strongly agree"/>
    <m/>
    <m/>
    <s v="Strongly agree"/>
    <m/>
    <m/>
    <s v="Agree"/>
    <m/>
    <m/>
    <s v="Agree"/>
    <m/>
    <m/>
    <s v="35-44 years old"/>
    <m/>
    <m/>
    <s v="Master’s degree"/>
    <m/>
    <m/>
    <s v="Education &amp; Research"/>
    <m/>
    <m/>
    <m/>
    <m/>
    <m/>
    <s v="Researcher"/>
    <m/>
    <m/>
    <m/>
    <m/>
    <m/>
  </r>
  <r>
    <n v="127"/>
    <d v="2020-04-12T19:20:55"/>
    <d v="2020-04-12T19:26:00"/>
    <s v="anonymous"/>
    <m/>
    <m/>
    <m/>
    <m/>
    <s v="Yes"/>
    <m/>
    <m/>
    <s v="Yes"/>
    <m/>
    <m/>
    <s v=" avoid using unsecure wireless connections, use only VPN connections"/>
    <m/>
    <m/>
    <s v="Laptop;Tablet;"/>
    <m/>
    <m/>
    <s v="Yes"/>
    <m/>
    <m/>
    <s v="Personal assets"/>
    <m/>
    <m/>
    <m/>
    <m/>
    <m/>
    <x v="0"/>
    <m/>
    <m/>
    <s v="Using VPN "/>
    <m/>
    <m/>
    <m/>
    <m/>
    <m/>
    <s v="No"/>
    <m/>
    <m/>
    <m/>
    <m/>
    <m/>
    <s v="Yes"/>
    <m/>
    <m/>
    <s v="Document management;Real-time chatting;Teleconferencing;"/>
    <m/>
    <m/>
    <s v="None;"/>
    <m/>
    <m/>
    <m/>
    <m/>
    <m/>
    <m/>
    <m/>
    <s v="Agree"/>
    <m/>
    <m/>
    <s v="Undecided"/>
    <m/>
    <m/>
    <s v="Agree"/>
    <m/>
    <m/>
    <s v="Strongly agree"/>
    <m/>
    <m/>
    <s v="Agree"/>
    <m/>
    <m/>
    <s v="Agree"/>
    <m/>
    <m/>
    <s v="Agree"/>
    <m/>
    <m/>
    <s v="45-54 years old"/>
    <m/>
    <m/>
    <s v="Bachelor’s degree"/>
    <m/>
    <m/>
    <s v="IT (Information Technology)"/>
    <m/>
    <m/>
    <m/>
    <m/>
    <m/>
    <s v="IT professional"/>
    <m/>
    <m/>
    <m/>
    <m/>
    <m/>
  </r>
  <r>
    <n v="127"/>
    <d v="2020-04-12T19:20:55"/>
    <d v="2020-04-12T19:26:00"/>
    <s v="anonymous"/>
    <m/>
    <m/>
    <m/>
    <m/>
    <s v="Yes"/>
    <m/>
    <m/>
    <s v="Yes"/>
    <m/>
    <m/>
    <s v=" avoid using unsecure wireless connections, use only VPN connections"/>
    <m/>
    <m/>
    <s v="Laptop;Tablet;"/>
    <m/>
    <m/>
    <s v="Yes"/>
    <m/>
    <m/>
    <s v="Personal assets"/>
    <m/>
    <m/>
    <m/>
    <m/>
    <m/>
    <x v="4"/>
    <m/>
    <m/>
    <s v="Using VPN "/>
    <m/>
    <m/>
    <m/>
    <m/>
    <m/>
    <s v="No"/>
    <m/>
    <m/>
    <m/>
    <m/>
    <m/>
    <s v="Yes"/>
    <m/>
    <m/>
    <s v="Document management;Real-time chatting;Teleconferencing;"/>
    <m/>
    <m/>
    <s v="None;"/>
    <m/>
    <m/>
    <m/>
    <m/>
    <m/>
    <m/>
    <m/>
    <s v="Agree"/>
    <m/>
    <m/>
    <s v="Undecided"/>
    <m/>
    <m/>
    <s v="Agree"/>
    <m/>
    <m/>
    <s v="Strongly agree"/>
    <m/>
    <m/>
    <s v="Agree"/>
    <m/>
    <m/>
    <s v="Agree"/>
    <m/>
    <m/>
    <s v="Agree"/>
    <m/>
    <m/>
    <s v="45-54 years old"/>
    <m/>
    <m/>
    <s v="Bachelor’s degree"/>
    <m/>
    <m/>
    <s v="IT (Information Technology)"/>
    <m/>
    <m/>
    <m/>
    <m/>
    <m/>
    <s v="IT professional"/>
    <m/>
    <m/>
    <m/>
    <m/>
    <m/>
  </r>
  <r>
    <n v="127"/>
    <d v="2020-04-12T19:20:55"/>
    <d v="2020-04-12T19:26:00"/>
    <s v="anonymous"/>
    <m/>
    <m/>
    <m/>
    <m/>
    <s v="Yes"/>
    <m/>
    <m/>
    <s v="Yes"/>
    <m/>
    <m/>
    <s v=" avoid using unsecure wireless connections, use only VPN connections"/>
    <m/>
    <m/>
    <s v="Laptop;Tablet;"/>
    <m/>
    <m/>
    <s v="Yes"/>
    <m/>
    <m/>
    <s v="Personal assets"/>
    <m/>
    <m/>
    <m/>
    <m/>
    <m/>
    <x v="1"/>
    <m/>
    <m/>
    <s v="Using VPN "/>
    <m/>
    <m/>
    <m/>
    <m/>
    <m/>
    <s v="No"/>
    <m/>
    <m/>
    <m/>
    <m/>
    <m/>
    <s v="Yes"/>
    <m/>
    <m/>
    <s v="Document management;Real-time chatting;Teleconferencing;"/>
    <m/>
    <m/>
    <s v="None;"/>
    <m/>
    <m/>
    <m/>
    <m/>
    <m/>
    <m/>
    <m/>
    <s v="Agree"/>
    <m/>
    <m/>
    <s v="Undecided"/>
    <m/>
    <m/>
    <s v="Agree"/>
    <m/>
    <m/>
    <s v="Strongly agree"/>
    <m/>
    <m/>
    <s v="Agree"/>
    <m/>
    <m/>
    <s v="Agree"/>
    <m/>
    <m/>
    <s v="Agree"/>
    <m/>
    <m/>
    <s v="45-54 years old"/>
    <m/>
    <m/>
    <s v="Bachelor’s degree"/>
    <m/>
    <m/>
    <s v="IT (Information Technology)"/>
    <m/>
    <m/>
    <m/>
    <m/>
    <m/>
    <s v="IT professional"/>
    <m/>
    <m/>
    <m/>
    <m/>
    <m/>
  </r>
  <r>
    <n v="127"/>
    <d v="2020-04-12T19:20:55"/>
    <d v="2020-04-12T19:26:00"/>
    <s v="anonymous"/>
    <m/>
    <m/>
    <m/>
    <m/>
    <s v="Yes"/>
    <m/>
    <m/>
    <s v="Yes"/>
    <m/>
    <m/>
    <s v=" avoid using unsecure wireless connections, use only VPN connections"/>
    <m/>
    <m/>
    <s v="Laptop;Tablet;"/>
    <m/>
    <m/>
    <s v="Yes"/>
    <m/>
    <m/>
    <s v="Personal assets"/>
    <m/>
    <m/>
    <m/>
    <m/>
    <m/>
    <x v="3"/>
    <m/>
    <m/>
    <s v="Using VPN "/>
    <m/>
    <m/>
    <m/>
    <m/>
    <m/>
    <s v="No"/>
    <m/>
    <m/>
    <m/>
    <m/>
    <m/>
    <s v="Yes"/>
    <m/>
    <m/>
    <s v="Document management;Real-time chatting;Teleconferencing;"/>
    <m/>
    <m/>
    <s v="None;"/>
    <m/>
    <m/>
    <m/>
    <m/>
    <m/>
    <m/>
    <m/>
    <s v="Agree"/>
    <m/>
    <m/>
    <s v="Undecided"/>
    <m/>
    <m/>
    <s v="Agree"/>
    <m/>
    <m/>
    <s v="Strongly agree"/>
    <m/>
    <m/>
    <s v="Agree"/>
    <m/>
    <m/>
    <s v="Agree"/>
    <m/>
    <m/>
    <s v="Agree"/>
    <m/>
    <m/>
    <s v="45-54 years old"/>
    <m/>
    <m/>
    <s v="Bachelor’s degree"/>
    <m/>
    <m/>
    <s v="IT (Information Technology)"/>
    <m/>
    <m/>
    <m/>
    <m/>
    <m/>
    <s v="IT professional"/>
    <m/>
    <m/>
    <m/>
    <m/>
    <m/>
  </r>
  <r>
    <n v="128"/>
    <d v="2020-04-12T19:51:11"/>
    <d v="2020-04-12T19:55:23"/>
    <s v="anonymous"/>
    <m/>
    <m/>
    <m/>
    <m/>
    <s v="Yes"/>
    <m/>
    <m/>
    <s v="Yes"/>
    <m/>
    <m/>
    <s v="Work via VPN (Virtual Private Network) to connect in my institution's network"/>
    <m/>
    <m/>
    <s v="Laptop;"/>
    <m/>
    <m/>
    <s v="No"/>
    <m/>
    <m/>
    <s v="Personal assets"/>
    <m/>
    <m/>
    <m/>
    <m/>
    <m/>
    <x v="0"/>
    <m/>
    <m/>
    <s v="Using VPN "/>
    <m/>
    <m/>
    <m/>
    <m/>
    <m/>
    <s v="No"/>
    <m/>
    <m/>
    <m/>
    <m/>
    <m/>
    <s v="No"/>
    <m/>
    <m/>
    <m/>
    <m/>
    <m/>
    <s v="None;"/>
    <m/>
    <m/>
    <m/>
    <m/>
    <m/>
    <m/>
    <m/>
    <s v="Agree"/>
    <m/>
    <m/>
    <s v="Undecided"/>
    <m/>
    <m/>
    <s v="Disagree"/>
    <m/>
    <m/>
    <s v="Strongly agree"/>
    <m/>
    <m/>
    <s v="Strongly agree"/>
    <m/>
    <m/>
    <s v="Agree"/>
    <m/>
    <m/>
    <s v="Strongly agree"/>
    <m/>
    <m/>
    <s v="35-44 years old"/>
    <m/>
    <m/>
    <s v="Master’s degree"/>
    <m/>
    <m/>
    <s v="Education &amp; Research"/>
    <m/>
    <m/>
    <m/>
    <m/>
    <m/>
    <s v="Other"/>
    <m/>
    <m/>
    <m/>
    <m/>
    <m/>
  </r>
  <r>
    <n v="128"/>
    <d v="2020-04-12T19:51:11"/>
    <d v="2020-04-12T19:55:23"/>
    <s v="anonymous"/>
    <m/>
    <m/>
    <m/>
    <m/>
    <s v="Yes"/>
    <m/>
    <m/>
    <s v="Yes"/>
    <m/>
    <m/>
    <s v="Work via VPN (Virtual Private Network) to connect in my institution's network"/>
    <m/>
    <m/>
    <s v="Laptop;"/>
    <m/>
    <m/>
    <s v="No"/>
    <m/>
    <m/>
    <s v="Personal assets"/>
    <m/>
    <m/>
    <m/>
    <m/>
    <m/>
    <x v="3"/>
    <m/>
    <m/>
    <s v="Using VPN "/>
    <m/>
    <m/>
    <m/>
    <m/>
    <m/>
    <s v="No"/>
    <m/>
    <m/>
    <m/>
    <m/>
    <m/>
    <s v="No"/>
    <m/>
    <m/>
    <m/>
    <m/>
    <m/>
    <s v="None;"/>
    <m/>
    <m/>
    <m/>
    <m/>
    <m/>
    <m/>
    <m/>
    <s v="Agree"/>
    <m/>
    <m/>
    <s v="Undecided"/>
    <m/>
    <m/>
    <s v="Disagree"/>
    <m/>
    <m/>
    <s v="Strongly agree"/>
    <m/>
    <m/>
    <s v="Strongly agree"/>
    <m/>
    <m/>
    <s v="Agree"/>
    <m/>
    <m/>
    <s v="Strongly agree"/>
    <m/>
    <m/>
    <s v="35-44 years old"/>
    <m/>
    <m/>
    <s v="Master’s degree"/>
    <m/>
    <m/>
    <s v="Education &amp; Research"/>
    <m/>
    <m/>
    <m/>
    <m/>
    <m/>
    <s v="Other"/>
    <m/>
    <m/>
    <m/>
    <m/>
    <m/>
  </r>
  <r>
    <n v="129"/>
    <d v="2020-04-12T22:02:30"/>
    <d v="2020-04-12T22:06:39"/>
    <s v="anonymous"/>
    <m/>
    <m/>
    <m/>
    <m/>
    <s v="Yes"/>
    <m/>
    <m/>
    <s v="Yes"/>
    <m/>
    <m/>
    <s v="avoid phishing emails_x000a_vpn best practices"/>
    <m/>
    <m/>
    <s v="Laptop;Smartphone;"/>
    <m/>
    <m/>
    <s v="No"/>
    <m/>
    <m/>
    <s v="Personal assets"/>
    <m/>
    <m/>
    <m/>
    <m/>
    <m/>
    <x v="0"/>
    <m/>
    <m/>
    <s v="Using VPN "/>
    <m/>
    <m/>
    <m/>
    <m/>
    <m/>
    <s v="No"/>
    <m/>
    <m/>
    <m/>
    <m/>
    <m/>
    <s v="Yes"/>
    <m/>
    <m/>
    <s v="Document management;Real-time document co-authoring;Real-time chatting;Teleconferencing;"/>
    <m/>
    <m/>
    <s v="Phishing;"/>
    <m/>
    <m/>
    <m/>
    <m/>
    <m/>
    <m/>
    <m/>
    <s v="Strongly agree"/>
    <m/>
    <m/>
    <s v="Strongly agree"/>
    <m/>
    <m/>
    <s v="Agree"/>
    <m/>
    <m/>
    <s v="Undecided"/>
    <m/>
    <m/>
    <s v="Agree"/>
    <m/>
    <m/>
    <s v="Agree"/>
    <m/>
    <m/>
    <s v="Agree"/>
    <m/>
    <m/>
    <s v="25-34 years old"/>
    <m/>
    <m/>
    <s v="Master’s degree"/>
    <m/>
    <m/>
    <s v="Public Sector"/>
    <m/>
    <m/>
    <m/>
    <m/>
    <m/>
    <s v="Other"/>
    <m/>
    <m/>
    <m/>
    <m/>
    <m/>
  </r>
  <r>
    <n v="129"/>
    <d v="2020-04-12T22:02:30"/>
    <d v="2020-04-12T22:06:39"/>
    <s v="anonymous"/>
    <m/>
    <m/>
    <m/>
    <m/>
    <s v="Yes"/>
    <m/>
    <m/>
    <s v="Yes"/>
    <m/>
    <m/>
    <s v="avoid phishing emails_x000a_vpn best practices"/>
    <m/>
    <m/>
    <s v="Laptop;Smartphone;"/>
    <m/>
    <m/>
    <s v="No"/>
    <m/>
    <m/>
    <s v="Personal assets"/>
    <m/>
    <m/>
    <m/>
    <m/>
    <m/>
    <x v="4"/>
    <m/>
    <m/>
    <s v="Using VPN "/>
    <m/>
    <m/>
    <m/>
    <m/>
    <m/>
    <s v="No"/>
    <m/>
    <m/>
    <m/>
    <m/>
    <m/>
    <s v="Yes"/>
    <m/>
    <m/>
    <s v="Document management;Real-time document co-authoring;Real-time chatting;Teleconferencing;"/>
    <m/>
    <m/>
    <s v="Phishing;"/>
    <m/>
    <m/>
    <m/>
    <m/>
    <m/>
    <m/>
    <m/>
    <s v="Strongly agree"/>
    <m/>
    <m/>
    <s v="Strongly agree"/>
    <m/>
    <m/>
    <s v="Agree"/>
    <m/>
    <m/>
    <s v="Undecided"/>
    <m/>
    <m/>
    <s v="Agree"/>
    <m/>
    <m/>
    <s v="Agree"/>
    <m/>
    <m/>
    <s v="Agree"/>
    <m/>
    <m/>
    <s v="25-34 years old"/>
    <m/>
    <m/>
    <s v="Master’s degree"/>
    <m/>
    <m/>
    <s v="Public Sector"/>
    <m/>
    <m/>
    <m/>
    <m/>
    <m/>
    <s v="Other"/>
    <m/>
    <m/>
    <m/>
    <m/>
    <m/>
  </r>
  <r>
    <n v="129"/>
    <d v="2020-04-12T22:02:30"/>
    <d v="2020-04-12T22:06:39"/>
    <s v="anonymous"/>
    <m/>
    <m/>
    <m/>
    <m/>
    <s v="Yes"/>
    <m/>
    <m/>
    <s v="Yes"/>
    <m/>
    <m/>
    <s v="avoid phishing emails_x000a_vpn best practices"/>
    <m/>
    <m/>
    <s v="Laptop;Smartphone;"/>
    <m/>
    <m/>
    <s v="No"/>
    <m/>
    <m/>
    <s v="Personal assets"/>
    <m/>
    <m/>
    <m/>
    <m/>
    <m/>
    <x v="6"/>
    <m/>
    <m/>
    <s v="Using VPN "/>
    <m/>
    <m/>
    <m/>
    <m/>
    <m/>
    <s v="No"/>
    <m/>
    <m/>
    <m/>
    <m/>
    <m/>
    <s v="Yes"/>
    <m/>
    <m/>
    <s v="Document management;Real-time document co-authoring;Real-time chatting;Teleconferencing;"/>
    <m/>
    <m/>
    <s v="Phishing;"/>
    <m/>
    <m/>
    <m/>
    <m/>
    <m/>
    <m/>
    <m/>
    <s v="Strongly agree"/>
    <m/>
    <m/>
    <s v="Strongly agree"/>
    <m/>
    <m/>
    <s v="Agree"/>
    <m/>
    <m/>
    <s v="Undecided"/>
    <m/>
    <m/>
    <s v="Agree"/>
    <m/>
    <m/>
    <s v="Agree"/>
    <m/>
    <m/>
    <s v="Agree"/>
    <m/>
    <m/>
    <s v="25-34 years old"/>
    <m/>
    <m/>
    <s v="Master’s degree"/>
    <m/>
    <m/>
    <s v="Public Sector"/>
    <m/>
    <m/>
    <m/>
    <m/>
    <m/>
    <s v="Other"/>
    <m/>
    <m/>
    <m/>
    <m/>
    <m/>
  </r>
  <r>
    <n v="129"/>
    <d v="2020-04-12T22:02:30"/>
    <d v="2020-04-12T22:06:39"/>
    <s v="anonymous"/>
    <m/>
    <m/>
    <m/>
    <m/>
    <s v="Yes"/>
    <m/>
    <m/>
    <s v="Yes"/>
    <m/>
    <m/>
    <s v="avoid phishing emails_x000a_vpn best practices"/>
    <m/>
    <m/>
    <s v="Laptop;Smartphone;"/>
    <m/>
    <m/>
    <s v="No"/>
    <m/>
    <m/>
    <s v="Personal assets"/>
    <m/>
    <m/>
    <m/>
    <m/>
    <m/>
    <x v="1"/>
    <m/>
    <m/>
    <s v="Using VPN "/>
    <m/>
    <m/>
    <m/>
    <m/>
    <m/>
    <s v="No"/>
    <m/>
    <m/>
    <m/>
    <m/>
    <m/>
    <s v="Yes"/>
    <m/>
    <m/>
    <s v="Document management;Real-time document co-authoring;Real-time chatting;Teleconferencing;"/>
    <m/>
    <m/>
    <s v="Phishing;"/>
    <m/>
    <m/>
    <m/>
    <m/>
    <m/>
    <m/>
    <m/>
    <s v="Strongly agree"/>
    <m/>
    <m/>
    <s v="Strongly agree"/>
    <m/>
    <m/>
    <s v="Agree"/>
    <m/>
    <m/>
    <s v="Undecided"/>
    <m/>
    <m/>
    <s v="Agree"/>
    <m/>
    <m/>
    <s v="Agree"/>
    <m/>
    <m/>
    <s v="Agree"/>
    <m/>
    <m/>
    <s v="25-34 years old"/>
    <m/>
    <m/>
    <s v="Master’s degree"/>
    <m/>
    <m/>
    <s v="Public Sector"/>
    <m/>
    <m/>
    <m/>
    <m/>
    <m/>
    <s v="Other"/>
    <m/>
    <m/>
    <m/>
    <m/>
    <m/>
  </r>
  <r>
    <n v="129"/>
    <d v="2020-04-12T22:02:30"/>
    <d v="2020-04-12T22:06:39"/>
    <s v="anonymous"/>
    <m/>
    <m/>
    <m/>
    <m/>
    <s v="Yes"/>
    <m/>
    <m/>
    <s v="Yes"/>
    <m/>
    <m/>
    <s v="avoid phishing emails_x000a_vpn best practices"/>
    <m/>
    <m/>
    <s v="Laptop;Smartphone;"/>
    <m/>
    <m/>
    <s v="No"/>
    <m/>
    <m/>
    <s v="Personal assets"/>
    <m/>
    <m/>
    <m/>
    <m/>
    <m/>
    <x v="2"/>
    <m/>
    <m/>
    <s v="Using VPN "/>
    <m/>
    <m/>
    <m/>
    <m/>
    <m/>
    <s v="No"/>
    <m/>
    <m/>
    <m/>
    <m/>
    <m/>
    <s v="Yes"/>
    <m/>
    <m/>
    <s v="Document management;Real-time document co-authoring;Real-time chatting;Teleconferencing;"/>
    <m/>
    <m/>
    <s v="Phishing;"/>
    <m/>
    <m/>
    <m/>
    <m/>
    <m/>
    <m/>
    <m/>
    <s v="Strongly agree"/>
    <m/>
    <m/>
    <s v="Strongly agree"/>
    <m/>
    <m/>
    <s v="Agree"/>
    <m/>
    <m/>
    <s v="Undecided"/>
    <m/>
    <m/>
    <s v="Agree"/>
    <m/>
    <m/>
    <s v="Agree"/>
    <m/>
    <m/>
    <s v="Agree"/>
    <m/>
    <m/>
    <s v="25-34 years old"/>
    <m/>
    <m/>
    <s v="Master’s degree"/>
    <m/>
    <m/>
    <s v="Public Sector"/>
    <m/>
    <m/>
    <m/>
    <m/>
    <m/>
    <s v="Other"/>
    <m/>
    <m/>
    <m/>
    <m/>
    <m/>
  </r>
  <r>
    <n v="129"/>
    <d v="2020-04-12T22:02:30"/>
    <d v="2020-04-12T22:06:39"/>
    <s v="anonymous"/>
    <m/>
    <m/>
    <m/>
    <m/>
    <s v="Yes"/>
    <m/>
    <m/>
    <s v="Yes"/>
    <m/>
    <m/>
    <s v="avoid phishing emails_x000a_vpn best practices"/>
    <m/>
    <m/>
    <s v="Laptop;Smartphone;"/>
    <m/>
    <m/>
    <s v="No"/>
    <m/>
    <m/>
    <s v="Personal assets"/>
    <m/>
    <m/>
    <m/>
    <m/>
    <m/>
    <x v="3"/>
    <m/>
    <m/>
    <s v="Using VPN "/>
    <m/>
    <m/>
    <m/>
    <m/>
    <m/>
    <s v="No"/>
    <m/>
    <m/>
    <m/>
    <m/>
    <m/>
    <s v="Yes"/>
    <m/>
    <m/>
    <s v="Document management;Real-time document co-authoring;Real-time chatting;Teleconferencing;"/>
    <m/>
    <m/>
    <s v="Phishing;"/>
    <m/>
    <m/>
    <m/>
    <m/>
    <m/>
    <m/>
    <m/>
    <s v="Strongly agree"/>
    <m/>
    <m/>
    <s v="Strongly agree"/>
    <m/>
    <m/>
    <s v="Agree"/>
    <m/>
    <m/>
    <s v="Undecided"/>
    <m/>
    <m/>
    <s v="Agree"/>
    <m/>
    <m/>
    <s v="Agree"/>
    <m/>
    <m/>
    <s v="Agree"/>
    <m/>
    <m/>
    <s v="25-34 years old"/>
    <m/>
    <m/>
    <s v="Master’s degree"/>
    <m/>
    <m/>
    <s v="Public Sector"/>
    <m/>
    <m/>
    <m/>
    <m/>
    <m/>
    <s v="Other"/>
    <m/>
    <m/>
    <m/>
    <m/>
    <m/>
  </r>
  <r>
    <n v="130"/>
    <d v="2020-04-13T08:03:31"/>
    <d v="2020-04-13T08:08:28"/>
    <s v="anonymous"/>
    <m/>
    <m/>
    <m/>
    <m/>
    <s v="No"/>
    <m/>
    <m/>
    <s v="No"/>
    <m/>
    <m/>
    <m/>
    <m/>
    <m/>
    <s v="Laptop;"/>
    <m/>
    <m/>
    <s v="No"/>
    <m/>
    <m/>
    <s v="Corporate assets"/>
    <m/>
    <m/>
    <s v="Yes, fully"/>
    <m/>
    <m/>
    <x v="0"/>
    <m/>
    <m/>
    <s v="Using VPN "/>
    <m/>
    <m/>
    <m/>
    <m/>
    <m/>
    <s v="No"/>
    <m/>
    <m/>
    <m/>
    <m/>
    <m/>
    <s v="Yes"/>
    <m/>
    <m/>
    <s v="Document management;Real-time chatting;Teleconferencing;"/>
    <m/>
    <m/>
    <s v="None;"/>
    <m/>
    <m/>
    <m/>
    <m/>
    <m/>
    <m/>
    <m/>
    <s v="Undecided"/>
    <m/>
    <m/>
    <s v="Strongly agree"/>
    <m/>
    <m/>
    <s v="Agree"/>
    <m/>
    <m/>
    <s v="Agree"/>
    <m/>
    <m/>
    <s v="Agree"/>
    <m/>
    <m/>
    <s v="Strongly agree"/>
    <m/>
    <m/>
    <s v="Strongly agree"/>
    <m/>
    <m/>
    <s v="35-44 years old"/>
    <m/>
    <m/>
    <s v="Master’s degree"/>
    <m/>
    <m/>
    <s v="Other"/>
    <m/>
    <m/>
    <s v="Administrative employee"/>
    <m/>
    <m/>
    <s v="Other"/>
    <m/>
    <m/>
    <m/>
    <m/>
    <m/>
  </r>
  <r>
    <n v="130"/>
    <d v="2020-04-13T08:03:31"/>
    <d v="2020-04-13T08:08:28"/>
    <s v="anonymous"/>
    <m/>
    <m/>
    <m/>
    <m/>
    <s v="No"/>
    <m/>
    <m/>
    <s v="No"/>
    <m/>
    <m/>
    <m/>
    <m/>
    <m/>
    <s v="Laptop;"/>
    <m/>
    <m/>
    <s v="No"/>
    <m/>
    <m/>
    <s v="Corporate assets"/>
    <m/>
    <m/>
    <s v="Yes, fully"/>
    <m/>
    <m/>
    <x v="5"/>
    <m/>
    <m/>
    <s v="Using VPN "/>
    <m/>
    <m/>
    <m/>
    <m/>
    <m/>
    <s v="No"/>
    <m/>
    <m/>
    <m/>
    <m/>
    <m/>
    <s v="Yes"/>
    <m/>
    <m/>
    <s v="Document management;Real-time chatting;Teleconferencing;"/>
    <m/>
    <m/>
    <s v="None;"/>
    <m/>
    <m/>
    <m/>
    <m/>
    <m/>
    <m/>
    <m/>
    <s v="Undecided"/>
    <m/>
    <m/>
    <s v="Strongly agree"/>
    <m/>
    <m/>
    <s v="Agree"/>
    <m/>
    <m/>
    <s v="Agree"/>
    <m/>
    <m/>
    <s v="Agree"/>
    <m/>
    <m/>
    <s v="Strongly agree"/>
    <m/>
    <m/>
    <s v="Strongly agree"/>
    <m/>
    <m/>
    <s v="35-44 years old"/>
    <m/>
    <m/>
    <s v="Master’s degree"/>
    <m/>
    <m/>
    <s v="Other"/>
    <m/>
    <m/>
    <s v="Administrative employee"/>
    <m/>
    <m/>
    <s v="Other"/>
    <m/>
    <m/>
    <m/>
    <m/>
    <m/>
  </r>
  <r>
    <n v="130"/>
    <d v="2020-04-13T08:03:31"/>
    <d v="2020-04-13T08:08:28"/>
    <s v="anonymous"/>
    <m/>
    <m/>
    <m/>
    <m/>
    <s v="No"/>
    <m/>
    <m/>
    <s v="No"/>
    <m/>
    <m/>
    <m/>
    <m/>
    <m/>
    <s v="Laptop;"/>
    <m/>
    <m/>
    <s v="No"/>
    <m/>
    <m/>
    <s v="Corporate assets"/>
    <m/>
    <m/>
    <s v="Yes, fully"/>
    <m/>
    <m/>
    <x v="1"/>
    <m/>
    <m/>
    <s v="Using VPN "/>
    <m/>
    <m/>
    <m/>
    <m/>
    <m/>
    <s v="No"/>
    <m/>
    <m/>
    <m/>
    <m/>
    <m/>
    <s v="Yes"/>
    <m/>
    <m/>
    <s v="Document management;Real-time chatting;Teleconferencing;"/>
    <m/>
    <m/>
    <s v="None;"/>
    <m/>
    <m/>
    <m/>
    <m/>
    <m/>
    <m/>
    <m/>
    <s v="Undecided"/>
    <m/>
    <m/>
    <s v="Strongly agree"/>
    <m/>
    <m/>
    <s v="Agree"/>
    <m/>
    <m/>
    <s v="Agree"/>
    <m/>
    <m/>
    <s v="Agree"/>
    <m/>
    <m/>
    <s v="Strongly agree"/>
    <m/>
    <m/>
    <s v="Strongly agree"/>
    <m/>
    <m/>
    <s v="35-44 years old"/>
    <m/>
    <m/>
    <s v="Master’s degree"/>
    <m/>
    <m/>
    <s v="Other"/>
    <m/>
    <m/>
    <s v="Administrative employee"/>
    <m/>
    <m/>
    <s v="Other"/>
    <m/>
    <m/>
    <m/>
    <m/>
    <m/>
  </r>
  <r>
    <n v="130"/>
    <d v="2020-04-13T08:03:31"/>
    <d v="2020-04-13T08:08:28"/>
    <s v="anonymous"/>
    <m/>
    <m/>
    <m/>
    <m/>
    <s v="No"/>
    <m/>
    <m/>
    <s v="No"/>
    <m/>
    <m/>
    <m/>
    <m/>
    <m/>
    <s v="Laptop;"/>
    <m/>
    <m/>
    <s v="No"/>
    <m/>
    <m/>
    <s v="Corporate assets"/>
    <m/>
    <m/>
    <s v="Yes, fully"/>
    <m/>
    <m/>
    <x v="2"/>
    <m/>
    <m/>
    <s v="Using VPN "/>
    <m/>
    <m/>
    <m/>
    <m/>
    <m/>
    <s v="No"/>
    <m/>
    <m/>
    <m/>
    <m/>
    <m/>
    <s v="Yes"/>
    <m/>
    <m/>
    <s v="Document management;Real-time chatting;Teleconferencing;"/>
    <m/>
    <m/>
    <s v="None;"/>
    <m/>
    <m/>
    <m/>
    <m/>
    <m/>
    <m/>
    <m/>
    <s v="Undecided"/>
    <m/>
    <m/>
    <s v="Strongly agree"/>
    <m/>
    <m/>
    <s v="Agree"/>
    <m/>
    <m/>
    <s v="Agree"/>
    <m/>
    <m/>
    <s v="Agree"/>
    <m/>
    <m/>
    <s v="Strongly agree"/>
    <m/>
    <m/>
    <s v="Strongly agree"/>
    <m/>
    <m/>
    <s v="35-44 years old"/>
    <m/>
    <m/>
    <s v="Master’s degree"/>
    <m/>
    <m/>
    <s v="Other"/>
    <m/>
    <m/>
    <s v="Administrative employee"/>
    <m/>
    <m/>
    <s v="Other"/>
    <m/>
    <m/>
    <m/>
    <m/>
    <m/>
  </r>
  <r>
    <n v="130"/>
    <d v="2020-04-13T08:03:31"/>
    <d v="2020-04-13T08:08:28"/>
    <s v="anonymous"/>
    <m/>
    <m/>
    <m/>
    <m/>
    <s v="No"/>
    <m/>
    <m/>
    <s v="No"/>
    <m/>
    <m/>
    <m/>
    <m/>
    <m/>
    <s v="Laptop;"/>
    <m/>
    <m/>
    <s v="No"/>
    <m/>
    <m/>
    <s v="Corporate assets"/>
    <m/>
    <m/>
    <s v="Yes, fully"/>
    <m/>
    <m/>
    <x v="3"/>
    <m/>
    <m/>
    <s v="Using VPN "/>
    <m/>
    <m/>
    <m/>
    <m/>
    <m/>
    <s v="No"/>
    <m/>
    <m/>
    <m/>
    <m/>
    <m/>
    <s v="Yes"/>
    <m/>
    <m/>
    <s v="Document management;Real-time chatting;Teleconferencing;"/>
    <m/>
    <m/>
    <s v="None;"/>
    <m/>
    <m/>
    <m/>
    <m/>
    <m/>
    <m/>
    <m/>
    <s v="Undecided"/>
    <m/>
    <m/>
    <s v="Strongly agree"/>
    <m/>
    <m/>
    <s v="Agree"/>
    <m/>
    <m/>
    <s v="Agree"/>
    <m/>
    <m/>
    <s v="Agree"/>
    <m/>
    <m/>
    <s v="Strongly agree"/>
    <m/>
    <m/>
    <s v="Strongly agree"/>
    <m/>
    <m/>
    <s v="35-44 years old"/>
    <m/>
    <m/>
    <s v="Master’s degree"/>
    <m/>
    <m/>
    <s v="Other"/>
    <m/>
    <m/>
    <s v="Administrative employee"/>
    <m/>
    <m/>
    <s v="Other"/>
    <m/>
    <m/>
    <m/>
    <m/>
    <m/>
  </r>
  <r>
    <n v="131"/>
    <d v="2020-04-13T08:49:36"/>
    <d v="2020-04-13T08:54:14"/>
    <s v="anonymous"/>
    <m/>
    <m/>
    <m/>
    <m/>
    <s v="Yes"/>
    <m/>
    <m/>
    <s v="No"/>
    <m/>
    <m/>
    <m/>
    <m/>
    <m/>
    <s v="Laptop;"/>
    <m/>
    <m/>
    <s v="No"/>
    <m/>
    <m/>
    <s v="Personal assets"/>
    <m/>
    <m/>
    <m/>
    <m/>
    <m/>
    <x v="0"/>
    <m/>
    <m/>
    <s v="Using VPN "/>
    <m/>
    <m/>
    <m/>
    <m/>
    <m/>
    <s v="No"/>
    <m/>
    <m/>
    <m/>
    <m/>
    <m/>
    <s v="No"/>
    <m/>
    <m/>
    <m/>
    <m/>
    <m/>
    <s v="Spyware/Virus infection;"/>
    <m/>
    <m/>
    <m/>
    <m/>
    <m/>
    <m/>
    <m/>
    <s v="Disagree"/>
    <m/>
    <m/>
    <s v="Disagree"/>
    <m/>
    <m/>
    <s v="Agree"/>
    <m/>
    <m/>
    <s v="Disagree"/>
    <m/>
    <m/>
    <s v="Agree"/>
    <m/>
    <m/>
    <s v="Agree"/>
    <m/>
    <m/>
    <s v="Agree"/>
    <m/>
    <m/>
    <s v="25-34 years old"/>
    <m/>
    <m/>
    <s v="Master’s degree"/>
    <m/>
    <m/>
    <s v="Education &amp; Research"/>
    <m/>
    <m/>
    <m/>
    <m/>
    <m/>
    <s v="Other"/>
    <m/>
    <m/>
    <m/>
    <m/>
    <m/>
  </r>
  <r>
    <n v="131"/>
    <d v="2020-04-13T08:49:36"/>
    <d v="2020-04-13T08:54:14"/>
    <s v="anonymous"/>
    <m/>
    <m/>
    <m/>
    <m/>
    <s v="Yes"/>
    <m/>
    <m/>
    <s v="No"/>
    <m/>
    <m/>
    <m/>
    <m/>
    <m/>
    <s v="Laptop;"/>
    <m/>
    <m/>
    <s v="No"/>
    <m/>
    <m/>
    <s v="Personal assets"/>
    <m/>
    <m/>
    <m/>
    <m/>
    <m/>
    <x v="5"/>
    <m/>
    <m/>
    <s v="Using VPN "/>
    <m/>
    <m/>
    <m/>
    <m/>
    <m/>
    <s v="No"/>
    <m/>
    <m/>
    <m/>
    <m/>
    <m/>
    <s v="No"/>
    <m/>
    <m/>
    <m/>
    <m/>
    <m/>
    <s v="Spyware/Virus infection;"/>
    <m/>
    <m/>
    <m/>
    <m/>
    <m/>
    <m/>
    <m/>
    <s v="Disagree"/>
    <m/>
    <m/>
    <s v="Disagree"/>
    <m/>
    <m/>
    <s v="Agree"/>
    <m/>
    <m/>
    <s v="Disagree"/>
    <m/>
    <m/>
    <s v="Agree"/>
    <m/>
    <m/>
    <s v="Agree"/>
    <m/>
    <m/>
    <s v="Agree"/>
    <m/>
    <m/>
    <s v="25-34 years old"/>
    <m/>
    <m/>
    <s v="Master’s degree"/>
    <m/>
    <m/>
    <s v="Education &amp; Research"/>
    <m/>
    <m/>
    <m/>
    <m/>
    <m/>
    <s v="Other"/>
    <m/>
    <m/>
    <m/>
    <m/>
    <m/>
  </r>
  <r>
    <n v="131"/>
    <d v="2020-04-13T08:49:36"/>
    <d v="2020-04-13T08:54:14"/>
    <s v="anonymous"/>
    <m/>
    <m/>
    <m/>
    <m/>
    <s v="Yes"/>
    <m/>
    <m/>
    <s v="No"/>
    <m/>
    <m/>
    <m/>
    <m/>
    <m/>
    <s v="Laptop;"/>
    <m/>
    <m/>
    <s v="No"/>
    <m/>
    <m/>
    <s v="Personal assets"/>
    <m/>
    <m/>
    <m/>
    <m/>
    <m/>
    <x v="1"/>
    <m/>
    <m/>
    <s v="Using VPN "/>
    <m/>
    <m/>
    <m/>
    <m/>
    <m/>
    <s v="No"/>
    <m/>
    <m/>
    <m/>
    <m/>
    <m/>
    <s v="No"/>
    <m/>
    <m/>
    <m/>
    <m/>
    <m/>
    <s v="Spyware/Virus infection;"/>
    <m/>
    <m/>
    <m/>
    <m/>
    <m/>
    <m/>
    <m/>
    <s v="Disagree"/>
    <m/>
    <m/>
    <s v="Disagree"/>
    <m/>
    <m/>
    <s v="Agree"/>
    <m/>
    <m/>
    <s v="Disagree"/>
    <m/>
    <m/>
    <s v="Agree"/>
    <m/>
    <m/>
    <s v="Agree"/>
    <m/>
    <m/>
    <s v="Agree"/>
    <m/>
    <m/>
    <s v="25-34 years old"/>
    <m/>
    <m/>
    <s v="Master’s degree"/>
    <m/>
    <m/>
    <s v="Education &amp; Research"/>
    <m/>
    <m/>
    <m/>
    <m/>
    <m/>
    <s v="Other"/>
    <m/>
    <m/>
    <m/>
    <m/>
    <m/>
  </r>
  <r>
    <n v="131"/>
    <d v="2020-04-13T08:49:36"/>
    <d v="2020-04-13T08:54:14"/>
    <s v="anonymous"/>
    <m/>
    <m/>
    <m/>
    <m/>
    <s v="Yes"/>
    <m/>
    <m/>
    <s v="No"/>
    <m/>
    <m/>
    <m/>
    <m/>
    <m/>
    <s v="Laptop;"/>
    <m/>
    <m/>
    <s v="No"/>
    <m/>
    <m/>
    <s v="Personal assets"/>
    <m/>
    <m/>
    <m/>
    <m/>
    <m/>
    <x v="2"/>
    <m/>
    <m/>
    <s v="Using VPN "/>
    <m/>
    <m/>
    <m/>
    <m/>
    <m/>
    <s v="No"/>
    <m/>
    <m/>
    <m/>
    <m/>
    <m/>
    <s v="No"/>
    <m/>
    <m/>
    <m/>
    <m/>
    <m/>
    <s v="Spyware/Virus infection;"/>
    <m/>
    <m/>
    <m/>
    <m/>
    <m/>
    <m/>
    <m/>
    <s v="Disagree"/>
    <m/>
    <m/>
    <s v="Disagree"/>
    <m/>
    <m/>
    <s v="Agree"/>
    <m/>
    <m/>
    <s v="Disagree"/>
    <m/>
    <m/>
    <s v="Agree"/>
    <m/>
    <m/>
    <s v="Agree"/>
    <m/>
    <m/>
    <s v="Agree"/>
    <m/>
    <m/>
    <s v="25-34 years old"/>
    <m/>
    <m/>
    <s v="Master’s degree"/>
    <m/>
    <m/>
    <s v="Education &amp; Research"/>
    <m/>
    <m/>
    <m/>
    <m/>
    <m/>
    <s v="Other"/>
    <m/>
    <m/>
    <m/>
    <m/>
    <m/>
  </r>
  <r>
    <n v="131"/>
    <d v="2020-04-13T08:49:36"/>
    <d v="2020-04-13T08:54:14"/>
    <s v="anonymous"/>
    <m/>
    <m/>
    <m/>
    <m/>
    <s v="Yes"/>
    <m/>
    <m/>
    <s v="No"/>
    <m/>
    <m/>
    <m/>
    <m/>
    <m/>
    <s v="Laptop;"/>
    <m/>
    <m/>
    <s v="No"/>
    <m/>
    <m/>
    <s v="Personal assets"/>
    <m/>
    <m/>
    <m/>
    <m/>
    <m/>
    <x v="3"/>
    <m/>
    <m/>
    <s v="Using VPN "/>
    <m/>
    <m/>
    <m/>
    <m/>
    <m/>
    <s v="No"/>
    <m/>
    <m/>
    <m/>
    <m/>
    <m/>
    <s v="No"/>
    <m/>
    <m/>
    <m/>
    <m/>
    <m/>
    <s v="Spyware/Virus infection;"/>
    <m/>
    <m/>
    <m/>
    <m/>
    <m/>
    <m/>
    <m/>
    <s v="Disagree"/>
    <m/>
    <m/>
    <s v="Disagree"/>
    <m/>
    <m/>
    <s v="Agree"/>
    <m/>
    <m/>
    <s v="Disagree"/>
    <m/>
    <m/>
    <s v="Agree"/>
    <m/>
    <m/>
    <s v="Agree"/>
    <m/>
    <m/>
    <s v="Agree"/>
    <m/>
    <m/>
    <s v="25-34 years old"/>
    <m/>
    <m/>
    <s v="Master’s degree"/>
    <m/>
    <m/>
    <s v="Education &amp; Research"/>
    <m/>
    <m/>
    <m/>
    <m/>
    <m/>
    <s v="Other"/>
    <m/>
    <m/>
    <m/>
    <m/>
    <m/>
  </r>
  <r>
    <n v="132"/>
    <d v="2020-04-13T08:58:22"/>
    <d v="2020-04-13T09:02:36"/>
    <s v="anonymous"/>
    <m/>
    <m/>
    <m/>
    <m/>
    <s v="Yes"/>
    <m/>
    <m/>
    <s v="Yes"/>
    <m/>
    <m/>
    <m/>
    <m/>
    <m/>
    <s v="Laptop;"/>
    <m/>
    <m/>
    <s v="No"/>
    <m/>
    <m/>
    <s v="Corporate assets"/>
    <m/>
    <m/>
    <s v="Yes, partly"/>
    <m/>
    <m/>
    <x v="0"/>
    <m/>
    <m/>
    <s v="Using VPN "/>
    <m/>
    <m/>
    <m/>
    <m/>
    <m/>
    <s v="No"/>
    <m/>
    <m/>
    <m/>
    <m/>
    <m/>
    <s v="No"/>
    <m/>
    <m/>
    <m/>
    <m/>
    <m/>
    <s v="Ransomware;"/>
    <m/>
    <m/>
    <m/>
    <m/>
    <m/>
    <m/>
    <m/>
    <s v="Agree"/>
    <m/>
    <m/>
    <s v="Agree"/>
    <m/>
    <m/>
    <s v="Agree"/>
    <m/>
    <m/>
    <s v="Strongly agree"/>
    <m/>
    <m/>
    <s v="Strongly agree"/>
    <m/>
    <m/>
    <s v="Strongly agree"/>
    <m/>
    <m/>
    <s v="Strongly agree"/>
    <m/>
    <m/>
    <s v="35-44 years old"/>
    <m/>
    <m/>
    <s v="Bachelor’s degree"/>
    <m/>
    <m/>
    <s v="IT (Information Technology)"/>
    <m/>
    <m/>
    <m/>
    <m/>
    <m/>
    <s v="IT professional"/>
    <m/>
    <m/>
    <m/>
    <m/>
    <m/>
  </r>
  <r>
    <n v="132"/>
    <d v="2020-04-13T08:58:22"/>
    <d v="2020-04-13T09:02:36"/>
    <s v="anonymous"/>
    <m/>
    <m/>
    <m/>
    <m/>
    <s v="Yes"/>
    <m/>
    <m/>
    <s v="Yes"/>
    <m/>
    <m/>
    <m/>
    <m/>
    <m/>
    <s v="Laptop;"/>
    <m/>
    <m/>
    <s v="No"/>
    <m/>
    <m/>
    <s v="Corporate assets"/>
    <m/>
    <m/>
    <s v="Yes, partly"/>
    <m/>
    <m/>
    <x v="6"/>
    <m/>
    <m/>
    <s v="Using VPN "/>
    <m/>
    <m/>
    <m/>
    <m/>
    <m/>
    <s v="No"/>
    <m/>
    <m/>
    <m/>
    <m/>
    <m/>
    <s v="No"/>
    <m/>
    <m/>
    <m/>
    <m/>
    <m/>
    <s v="Ransomware;"/>
    <m/>
    <m/>
    <m/>
    <m/>
    <m/>
    <m/>
    <m/>
    <s v="Agree"/>
    <m/>
    <m/>
    <s v="Agree"/>
    <m/>
    <m/>
    <s v="Agree"/>
    <m/>
    <m/>
    <s v="Strongly agree"/>
    <m/>
    <m/>
    <s v="Strongly agree"/>
    <m/>
    <m/>
    <s v="Strongly agree"/>
    <m/>
    <m/>
    <s v="Strongly agree"/>
    <m/>
    <m/>
    <s v="35-44 years old"/>
    <m/>
    <m/>
    <s v="Bachelor’s degree"/>
    <m/>
    <m/>
    <s v="IT (Information Technology)"/>
    <m/>
    <m/>
    <m/>
    <m/>
    <m/>
    <s v="IT professional"/>
    <m/>
    <m/>
    <m/>
    <m/>
    <m/>
  </r>
  <r>
    <n v="132"/>
    <d v="2020-04-13T08:58:22"/>
    <d v="2020-04-13T09:02:36"/>
    <s v="anonymous"/>
    <m/>
    <m/>
    <m/>
    <m/>
    <s v="Yes"/>
    <m/>
    <m/>
    <s v="Yes"/>
    <m/>
    <m/>
    <m/>
    <m/>
    <m/>
    <s v="Laptop;"/>
    <m/>
    <m/>
    <s v="No"/>
    <m/>
    <m/>
    <s v="Corporate assets"/>
    <m/>
    <m/>
    <s v="Yes, partly"/>
    <m/>
    <m/>
    <x v="3"/>
    <m/>
    <m/>
    <s v="Using VPN "/>
    <m/>
    <m/>
    <m/>
    <m/>
    <m/>
    <s v="No"/>
    <m/>
    <m/>
    <m/>
    <m/>
    <m/>
    <s v="No"/>
    <m/>
    <m/>
    <m/>
    <m/>
    <m/>
    <s v="Ransomware;"/>
    <m/>
    <m/>
    <m/>
    <m/>
    <m/>
    <m/>
    <m/>
    <s v="Agree"/>
    <m/>
    <m/>
    <s v="Agree"/>
    <m/>
    <m/>
    <s v="Agree"/>
    <m/>
    <m/>
    <s v="Strongly agree"/>
    <m/>
    <m/>
    <s v="Strongly agree"/>
    <m/>
    <m/>
    <s v="Strongly agree"/>
    <m/>
    <m/>
    <s v="Strongly agree"/>
    <m/>
    <m/>
    <s v="35-44 years old"/>
    <m/>
    <m/>
    <s v="Bachelor’s degree"/>
    <m/>
    <m/>
    <s v="IT (Information Technology)"/>
    <m/>
    <m/>
    <m/>
    <m/>
    <m/>
    <s v="IT professional"/>
    <m/>
    <m/>
    <m/>
    <m/>
    <m/>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s v="Yes, partly"/>
    <m/>
    <m/>
    <x v="0"/>
    <m/>
    <m/>
    <s v="Using VPN "/>
    <m/>
    <m/>
    <m/>
    <m/>
    <m/>
    <s v="Yes"/>
    <m/>
    <m/>
    <s v="Nothing of the above;"/>
    <m/>
    <m/>
    <s v="Yes"/>
    <m/>
    <m/>
    <s v="Document management;Real-time document co-authoring;Scheduling;Real-time chatting;Teleconferencing;"/>
    <m/>
    <m/>
    <s v="None;"/>
    <m/>
    <m/>
    <m/>
    <m/>
    <m/>
    <m/>
    <m/>
    <s v="Agree"/>
    <m/>
    <m/>
    <s v="Undecided"/>
    <m/>
    <m/>
    <s v="Undecided"/>
    <m/>
    <m/>
    <s v="Strongly agree"/>
    <m/>
    <m/>
    <s v="Agree"/>
    <m/>
    <m/>
    <s v="Agree"/>
    <m/>
    <m/>
    <s v="Strongly agree"/>
    <m/>
    <m/>
    <s v="25-34 years old"/>
    <m/>
    <m/>
    <s v="Bachelor’s degree"/>
    <m/>
    <m/>
    <s v="Other"/>
    <m/>
    <m/>
    <s v="Ecommerce services"/>
    <m/>
    <m/>
    <s v="Manager"/>
    <m/>
    <m/>
    <m/>
    <m/>
    <m/>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s v="Yes, partly"/>
    <m/>
    <m/>
    <x v="4"/>
    <m/>
    <m/>
    <s v="Using VPN "/>
    <m/>
    <m/>
    <m/>
    <m/>
    <m/>
    <s v="Yes"/>
    <m/>
    <m/>
    <s v="Nothing of the above;"/>
    <m/>
    <m/>
    <s v="Yes"/>
    <m/>
    <m/>
    <s v="Document management;Real-time document co-authoring;Scheduling;Real-time chatting;Teleconferencing;"/>
    <m/>
    <m/>
    <s v="None;"/>
    <m/>
    <m/>
    <m/>
    <m/>
    <m/>
    <m/>
    <m/>
    <s v="Agree"/>
    <m/>
    <m/>
    <s v="Undecided"/>
    <m/>
    <m/>
    <s v="Undecided"/>
    <m/>
    <m/>
    <s v="Strongly agree"/>
    <m/>
    <m/>
    <s v="Agree"/>
    <m/>
    <m/>
    <s v="Agree"/>
    <m/>
    <m/>
    <s v="Strongly agree"/>
    <m/>
    <m/>
    <s v="25-34 years old"/>
    <m/>
    <m/>
    <s v="Bachelor’s degree"/>
    <m/>
    <m/>
    <s v="Other"/>
    <m/>
    <m/>
    <s v="Ecommerce services"/>
    <m/>
    <m/>
    <s v="Manager"/>
    <m/>
    <m/>
    <m/>
    <m/>
    <m/>
  </r>
  <r>
    <n v="133"/>
    <d v="2020-04-13T08:55:45"/>
    <d v="2020-04-13T09:02:52"/>
    <s v="anonymous"/>
    <m/>
    <m/>
    <m/>
    <m/>
    <s v="No"/>
    <m/>
    <m/>
    <s v="Yes"/>
    <m/>
    <m/>
    <s v="mainly password protection_x000a_reminder to close vpn when using the pc outside working hours_x000a_lock screen when leaving pc open"/>
    <m/>
    <m/>
    <s v="Desktop;"/>
    <m/>
    <m/>
    <s v="No"/>
    <m/>
    <m/>
    <s v="Corporate assets"/>
    <m/>
    <m/>
    <s v="Yes, partly"/>
    <m/>
    <m/>
    <x v="3"/>
    <m/>
    <m/>
    <s v="Using VPN "/>
    <m/>
    <m/>
    <m/>
    <m/>
    <m/>
    <s v="Yes"/>
    <m/>
    <m/>
    <s v="Nothing of the above;"/>
    <m/>
    <m/>
    <s v="Yes"/>
    <m/>
    <m/>
    <s v="Document management;Real-time document co-authoring;Scheduling;Real-time chatting;Teleconferencing;"/>
    <m/>
    <m/>
    <s v="None;"/>
    <m/>
    <m/>
    <m/>
    <m/>
    <m/>
    <m/>
    <m/>
    <s v="Agree"/>
    <m/>
    <m/>
    <s v="Undecided"/>
    <m/>
    <m/>
    <s v="Undecided"/>
    <m/>
    <m/>
    <s v="Strongly agree"/>
    <m/>
    <m/>
    <s v="Agree"/>
    <m/>
    <m/>
    <s v="Agree"/>
    <m/>
    <m/>
    <s v="Strongly agree"/>
    <m/>
    <m/>
    <s v="25-34 years old"/>
    <m/>
    <m/>
    <s v="Bachelor’s degree"/>
    <m/>
    <m/>
    <s v="Other"/>
    <m/>
    <m/>
    <s v="Ecommerce services"/>
    <m/>
    <m/>
    <s v="Manager"/>
    <m/>
    <m/>
    <m/>
    <m/>
    <m/>
  </r>
  <r>
    <n v="134"/>
    <d v="2020-04-13T08:53:50"/>
    <d v="2020-04-13T09:08:34"/>
    <s v="anonymous"/>
    <m/>
    <m/>
    <m/>
    <m/>
    <s v="Yes"/>
    <m/>
    <m/>
    <s v="Yes"/>
    <m/>
    <m/>
    <m/>
    <m/>
    <m/>
    <s v="Desktop;"/>
    <m/>
    <m/>
    <s v="Yes"/>
    <m/>
    <m/>
    <s v="Personal assets"/>
    <m/>
    <m/>
    <m/>
    <m/>
    <m/>
    <x v="5"/>
    <m/>
    <m/>
    <s v="Using VPN "/>
    <m/>
    <m/>
    <m/>
    <m/>
    <m/>
    <s v="No"/>
    <m/>
    <m/>
    <m/>
    <m/>
    <m/>
    <s v="Yes"/>
    <m/>
    <m/>
    <s v="Real-time chatting;Teleconferencing;"/>
    <m/>
    <m/>
    <s v="None;"/>
    <m/>
    <m/>
    <m/>
    <m/>
    <m/>
    <m/>
    <m/>
    <s v="Strongly disagree"/>
    <m/>
    <m/>
    <s v="Strongly disagree"/>
    <m/>
    <m/>
    <s v="Disagree"/>
    <m/>
    <m/>
    <s v="Agree"/>
    <m/>
    <m/>
    <s v="Agree"/>
    <m/>
    <m/>
    <s v="Undecided"/>
    <m/>
    <m/>
    <s v="Agree"/>
    <m/>
    <m/>
    <s v="45-54 years old"/>
    <m/>
    <m/>
    <s v="Some college credit, no degree"/>
    <m/>
    <m/>
    <s v="EPES (Electrical Power &amp; Energy Systems)"/>
    <m/>
    <m/>
    <m/>
    <m/>
    <m/>
    <s v="Other"/>
    <m/>
    <m/>
    <m/>
    <m/>
    <m/>
  </r>
  <r>
    <n v="134"/>
    <d v="2020-04-13T08:53:50"/>
    <d v="2020-04-13T09:08:34"/>
    <s v="anonymous"/>
    <m/>
    <m/>
    <m/>
    <m/>
    <s v="Yes"/>
    <m/>
    <m/>
    <s v="Yes"/>
    <m/>
    <m/>
    <m/>
    <m/>
    <m/>
    <s v="Desktop;"/>
    <m/>
    <m/>
    <s v="Yes"/>
    <m/>
    <m/>
    <s v="Personal assets"/>
    <m/>
    <m/>
    <m/>
    <m/>
    <m/>
    <x v="3"/>
    <m/>
    <m/>
    <s v="Using VPN "/>
    <m/>
    <m/>
    <m/>
    <m/>
    <m/>
    <s v="No"/>
    <m/>
    <m/>
    <m/>
    <m/>
    <m/>
    <s v="Yes"/>
    <m/>
    <m/>
    <s v="Real-time chatting;Teleconferencing;"/>
    <m/>
    <m/>
    <s v="None;"/>
    <m/>
    <m/>
    <m/>
    <m/>
    <m/>
    <m/>
    <m/>
    <s v="Strongly disagree"/>
    <m/>
    <m/>
    <s v="Strongly disagree"/>
    <m/>
    <m/>
    <s v="Disagree"/>
    <m/>
    <m/>
    <s v="Agree"/>
    <m/>
    <m/>
    <s v="Agree"/>
    <m/>
    <m/>
    <s v="Undecided"/>
    <m/>
    <m/>
    <s v="Agree"/>
    <m/>
    <m/>
    <s v="45-54 years old"/>
    <m/>
    <m/>
    <s v="Some college credit, no degree"/>
    <m/>
    <m/>
    <s v="EPES (Electrical Power &amp; Energy Systems)"/>
    <m/>
    <m/>
    <m/>
    <m/>
    <m/>
    <s v="Other"/>
    <m/>
    <m/>
    <m/>
    <m/>
    <m/>
  </r>
  <r>
    <n v="135"/>
    <d v="2020-04-13T09:13:02"/>
    <d v="2020-04-13T09:19:29"/>
    <s v="anonymous"/>
    <m/>
    <m/>
    <m/>
    <m/>
    <s v="Yes"/>
    <m/>
    <m/>
    <s v="Yes"/>
    <m/>
    <m/>
    <m/>
    <m/>
    <m/>
    <s v="Laptop;"/>
    <m/>
    <m/>
    <s v="No"/>
    <m/>
    <m/>
    <s v="Corporate assets"/>
    <m/>
    <m/>
    <s v="Yes, partly"/>
    <m/>
    <m/>
    <x v="0"/>
    <m/>
    <m/>
    <s v="Using VPN "/>
    <m/>
    <m/>
    <m/>
    <m/>
    <m/>
    <s v="No"/>
    <m/>
    <m/>
    <m/>
    <m/>
    <m/>
    <s v="Yes"/>
    <m/>
    <m/>
    <s v="Teleconferencing;"/>
    <m/>
    <m/>
    <s v="None;"/>
    <m/>
    <m/>
    <m/>
    <m/>
    <m/>
    <m/>
    <m/>
    <s v="Agree"/>
    <m/>
    <m/>
    <s v="Agree"/>
    <m/>
    <m/>
    <s v="Undecided"/>
    <m/>
    <m/>
    <s v="Agree"/>
    <m/>
    <m/>
    <s v="Undecided"/>
    <m/>
    <m/>
    <s v="Agree"/>
    <m/>
    <m/>
    <s v="Agree"/>
    <m/>
    <m/>
    <s v="35-44 years old"/>
    <m/>
    <m/>
    <s v="Master’s degree"/>
    <m/>
    <m/>
    <s v="EPES (Electrical Power &amp; Energy Systems)"/>
    <m/>
    <m/>
    <m/>
    <m/>
    <m/>
    <s v="Other"/>
    <m/>
    <m/>
    <m/>
    <m/>
    <m/>
  </r>
  <r>
    <n v="135"/>
    <d v="2020-04-13T09:13:02"/>
    <d v="2020-04-13T09:19:29"/>
    <s v="anonymous"/>
    <m/>
    <m/>
    <m/>
    <m/>
    <s v="Yes"/>
    <m/>
    <m/>
    <s v="Yes"/>
    <m/>
    <m/>
    <m/>
    <m/>
    <m/>
    <s v="Laptop;"/>
    <m/>
    <m/>
    <s v="No"/>
    <m/>
    <m/>
    <s v="Corporate assets"/>
    <m/>
    <m/>
    <s v="Yes, partly"/>
    <m/>
    <m/>
    <x v="5"/>
    <m/>
    <m/>
    <s v="Using VPN "/>
    <m/>
    <m/>
    <m/>
    <m/>
    <m/>
    <s v="No"/>
    <m/>
    <m/>
    <m/>
    <m/>
    <m/>
    <s v="Yes"/>
    <m/>
    <m/>
    <s v="Teleconferencing;"/>
    <m/>
    <m/>
    <s v="None;"/>
    <m/>
    <m/>
    <m/>
    <m/>
    <m/>
    <m/>
    <m/>
    <s v="Agree"/>
    <m/>
    <m/>
    <s v="Agree"/>
    <m/>
    <m/>
    <s v="Undecided"/>
    <m/>
    <m/>
    <s v="Agree"/>
    <m/>
    <m/>
    <s v="Undecided"/>
    <m/>
    <m/>
    <s v="Agree"/>
    <m/>
    <m/>
    <s v="Agree"/>
    <m/>
    <m/>
    <s v="35-44 years old"/>
    <m/>
    <m/>
    <s v="Master’s degree"/>
    <m/>
    <m/>
    <s v="EPES (Electrical Power &amp; Energy Systems)"/>
    <m/>
    <m/>
    <m/>
    <m/>
    <m/>
    <s v="Other"/>
    <m/>
    <m/>
    <m/>
    <m/>
    <m/>
  </r>
  <r>
    <n v="135"/>
    <d v="2020-04-13T09:13:02"/>
    <d v="2020-04-13T09:19:29"/>
    <s v="anonymous"/>
    <m/>
    <m/>
    <m/>
    <m/>
    <s v="Yes"/>
    <m/>
    <m/>
    <s v="Yes"/>
    <m/>
    <m/>
    <m/>
    <m/>
    <m/>
    <s v="Laptop;"/>
    <m/>
    <m/>
    <s v="No"/>
    <m/>
    <m/>
    <s v="Corporate assets"/>
    <m/>
    <m/>
    <s v="Yes, partly"/>
    <m/>
    <m/>
    <x v="4"/>
    <m/>
    <m/>
    <s v="Using VPN "/>
    <m/>
    <m/>
    <m/>
    <m/>
    <m/>
    <s v="No"/>
    <m/>
    <m/>
    <m/>
    <m/>
    <m/>
    <s v="Yes"/>
    <m/>
    <m/>
    <s v="Teleconferencing;"/>
    <m/>
    <m/>
    <s v="None;"/>
    <m/>
    <m/>
    <m/>
    <m/>
    <m/>
    <m/>
    <m/>
    <s v="Agree"/>
    <m/>
    <m/>
    <s v="Agree"/>
    <m/>
    <m/>
    <s v="Undecided"/>
    <m/>
    <m/>
    <s v="Agree"/>
    <m/>
    <m/>
    <s v="Undecided"/>
    <m/>
    <m/>
    <s v="Agree"/>
    <m/>
    <m/>
    <s v="Agree"/>
    <m/>
    <m/>
    <s v="35-44 years old"/>
    <m/>
    <m/>
    <s v="Master’s degree"/>
    <m/>
    <m/>
    <s v="EPES (Electrical Power &amp; Energy Systems)"/>
    <m/>
    <m/>
    <m/>
    <m/>
    <m/>
    <s v="Other"/>
    <m/>
    <m/>
    <m/>
    <m/>
    <m/>
  </r>
  <r>
    <n v="135"/>
    <d v="2020-04-13T09:13:02"/>
    <d v="2020-04-13T09:19:29"/>
    <s v="anonymous"/>
    <m/>
    <m/>
    <m/>
    <m/>
    <s v="Yes"/>
    <m/>
    <m/>
    <s v="Yes"/>
    <m/>
    <m/>
    <m/>
    <m/>
    <m/>
    <s v="Laptop;"/>
    <m/>
    <m/>
    <s v="No"/>
    <m/>
    <m/>
    <s v="Corporate assets"/>
    <m/>
    <m/>
    <s v="Yes, partly"/>
    <m/>
    <m/>
    <x v="1"/>
    <m/>
    <m/>
    <s v="Using VPN "/>
    <m/>
    <m/>
    <m/>
    <m/>
    <m/>
    <s v="No"/>
    <m/>
    <m/>
    <m/>
    <m/>
    <m/>
    <s v="Yes"/>
    <m/>
    <m/>
    <s v="Teleconferencing;"/>
    <m/>
    <m/>
    <s v="None;"/>
    <m/>
    <m/>
    <m/>
    <m/>
    <m/>
    <m/>
    <m/>
    <s v="Agree"/>
    <m/>
    <m/>
    <s v="Agree"/>
    <m/>
    <m/>
    <s v="Undecided"/>
    <m/>
    <m/>
    <s v="Agree"/>
    <m/>
    <m/>
    <s v="Undecided"/>
    <m/>
    <m/>
    <s v="Agree"/>
    <m/>
    <m/>
    <s v="Agree"/>
    <m/>
    <m/>
    <s v="35-44 years old"/>
    <m/>
    <m/>
    <s v="Master’s degree"/>
    <m/>
    <m/>
    <s v="EPES (Electrical Power &amp; Energy Systems)"/>
    <m/>
    <m/>
    <m/>
    <m/>
    <m/>
    <s v="Other"/>
    <m/>
    <m/>
    <m/>
    <m/>
    <m/>
  </r>
  <r>
    <n v="135"/>
    <d v="2020-04-13T09:13:02"/>
    <d v="2020-04-13T09:19:29"/>
    <s v="anonymous"/>
    <m/>
    <m/>
    <m/>
    <m/>
    <s v="Yes"/>
    <m/>
    <m/>
    <s v="Yes"/>
    <m/>
    <m/>
    <m/>
    <m/>
    <m/>
    <s v="Laptop;"/>
    <m/>
    <m/>
    <s v="No"/>
    <m/>
    <m/>
    <s v="Corporate assets"/>
    <m/>
    <m/>
    <s v="Yes, partly"/>
    <m/>
    <m/>
    <x v="3"/>
    <m/>
    <m/>
    <s v="Using VPN "/>
    <m/>
    <m/>
    <m/>
    <m/>
    <m/>
    <s v="No"/>
    <m/>
    <m/>
    <m/>
    <m/>
    <m/>
    <s v="Yes"/>
    <m/>
    <m/>
    <s v="Teleconferencing;"/>
    <m/>
    <m/>
    <s v="None;"/>
    <m/>
    <m/>
    <m/>
    <m/>
    <m/>
    <m/>
    <m/>
    <s v="Agree"/>
    <m/>
    <m/>
    <s v="Agree"/>
    <m/>
    <m/>
    <s v="Undecided"/>
    <m/>
    <m/>
    <s v="Agree"/>
    <m/>
    <m/>
    <s v="Undecided"/>
    <m/>
    <m/>
    <s v="Agree"/>
    <m/>
    <m/>
    <s v="Agree"/>
    <m/>
    <m/>
    <s v="35-44 years old"/>
    <m/>
    <m/>
    <s v="Master’s degree"/>
    <m/>
    <m/>
    <s v="EPES (Electrical Power &amp; Energy Systems)"/>
    <m/>
    <m/>
    <m/>
    <m/>
    <m/>
    <s v="Other"/>
    <m/>
    <m/>
    <m/>
    <m/>
    <m/>
  </r>
  <r>
    <n v="136"/>
    <d v="2020-04-13T09:10:45"/>
    <d v="2020-04-13T09:23:46"/>
    <s v="anonymous"/>
    <m/>
    <m/>
    <m/>
    <m/>
    <s v="No"/>
    <m/>
    <m/>
    <s v="Yes"/>
    <m/>
    <m/>
    <m/>
    <m/>
    <m/>
    <s v="Laptop;"/>
    <m/>
    <m/>
    <s v="No"/>
    <m/>
    <m/>
    <s v="Corporate assets"/>
    <m/>
    <m/>
    <s v="Yes, fully"/>
    <m/>
    <m/>
    <x v="0"/>
    <m/>
    <m/>
    <s v="Using VPN "/>
    <m/>
    <m/>
    <m/>
    <m/>
    <m/>
    <s v="No"/>
    <m/>
    <m/>
    <m/>
    <m/>
    <m/>
    <s v="Yes"/>
    <m/>
    <m/>
    <s v="Real-time document co-authoring;Project/Workflow/Task management;Scheduling;Real-time chatting;Teleconferencing;"/>
    <m/>
    <m/>
    <s v="None;"/>
    <m/>
    <m/>
    <m/>
    <m/>
    <m/>
    <m/>
    <m/>
    <s v="Undecided"/>
    <m/>
    <m/>
    <s v="Agree"/>
    <m/>
    <m/>
    <s v="Undecided"/>
    <m/>
    <m/>
    <s v="Strongly agree"/>
    <m/>
    <m/>
    <s v="Strongly agree"/>
    <m/>
    <m/>
    <s v="Strongly agree"/>
    <m/>
    <m/>
    <s v="Agree"/>
    <m/>
    <m/>
    <s v="25-34 years old"/>
    <m/>
    <m/>
    <s v="Master’s degree"/>
    <m/>
    <m/>
    <s v="IT (Information Technology)"/>
    <m/>
    <m/>
    <m/>
    <m/>
    <m/>
    <s v="Other"/>
    <m/>
    <m/>
    <m/>
    <m/>
    <m/>
  </r>
  <r>
    <n v="136"/>
    <d v="2020-04-13T09:10:45"/>
    <d v="2020-04-13T09:23:46"/>
    <s v="anonymous"/>
    <m/>
    <m/>
    <m/>
    <m/>
    <s v="No"/>
    <m/>
    <m/>
    <s v="Yes"/>
    <m/>
    <m/>
    <m/>
    <m/>
    <m/>
    <s v="Laptop;"/>
    <m/>
    <m/>
    <s v="No"/>
    <m/>
    <m/>
    <s v="Corporate assets"/>
    <m/>
    <m/>
    <s v="Yes, fully"/>
    <m/>
    <m/>
    <x v="3"/>
    <m/>
    <m/>
    <s v="Using VPN "/>
    <m/>
    <m/>
    <m/>
    <m/>
    <m/>
    <s v="No"/>
    <m/>
    <m/>
    <m/>
    <m/>
    <m/>
    <s v="Yes"/>
    <m/>
    <m/>
    <s v="Real-time document co-authoring;Project/Workflow/Task management;Scheduling;Real-time chatting;Teleconferencing;"/>
    <m/>
    <m/>
    <s v="None;"/>
    <m/>
    <m/>
    <m/>
    <m/>
    <m/>
    <m/>
    <m/>
    <s v="Undecided"/>
    <m/>
    <m/>
    <s v="Agree"/>
    <m/>
    <m/>
    <s v="Undecided"/>
    <m/>
    <m/>
    <s v="Strongly agree"/>
    <m/>
    <m/>
    <s v="Strongly agree"/>
    <m/>
    <m/>
    <s v="Strongly agree"/>
    <m/>
    <m/>
    <s v="Agree"/>
    <m/>
    <m/>
    <s v="25-34 years old"/>
    <m/>
    <m/>
    <s v="Master’s degree"/>
    <m/>
    <m/>
    <s v="IT (Information Technology)"/>
    <m/>
    <m/>
    <m/>
    <m/>
    <m/>
    <s v="Other"/>
    <m/>
    <m/>
    <m/>
    <m/>
    <m/>
  </r>
  <r>
    <n v="137"/>
    <d v="2020-04-13T09:33:38"/>
    <d v="2020-04-13T09:37:07"/>
    <s v="anonymous"/>
    <m/>
    <m/>
    <m/>
    <m/>
    <s v="Yes"/>
    <m/>
    <m/>
    <s v="Yes"/>
    <m/>
    <m/>
    <m/>
    <m/>
    <m/>
    <s v="Desktop;"/>
    <m/>
    <m/>
    <s v="No"/>
    <m/>
    <m/>
    <s v="Corporate assets"/>
    <m/>
    <m/>
    <s v="Yes, fully"/>
    <m/>
    <m/>
    <x v="0"/>
    <m/>
    <m/>
    <s v="Using VPN "/>
    <m/>
    <m/>
    <m/>
    <m/>
    <m/>
    <s v="No"/>
    <m/>
    <m/>
    <m/>
    <m/>
    <m/>
    <s v="Yes"/>
    <m/>
    <m/>
    <s v="Document management;Real-time document co-authoring;Scheduling;Real-time chatting;Teleconferencing;"/>
    <m/>
    <m/>
    <s v="None;"/>
    <m/>
    <m/>
    <m/>
    <m/>
    <m/>
    <m/>
    <m/>
    <s v="Strongly agree"/>
    <m/>
    <m/>
    <s v="Strongly agree"/>
    <m/>
    <m/>
    <s v="Strongly agree"/>
    <m/>
    <m/>
    <s v="Strongly agree"/>
    <m/>
    <m/>
    <s v="Agree"/>
    <m/>
    <m/>
    <s v="Strongly agree"/>
    <m/>
    <m/>
    <s v="Strongly agree"/>
    <m/>
    <m/>
    <s v="35-44 years old"/>
    <m/>
    <m/>
    <s v="Master’s degree"/>
    <m/>
    <m/>
    <s v="Telecommunications"/>
    <m/>
    <m/>
    <m/>
    <m/>
    <m/>
    <s v="IT professional"/>
    <m/>
    <m/>
    <m/>
    <m/>
    <m/>
  </r>
  <r>
    <n v="137"/>
    <d v="2020-04-13T09:33:38"/>
    <d v="2020-04-13T09:37:07"/>
    <s v="anonymous"/>
    <m/>
    <m/>
    <m/>
    <m/>
    <s v="Yes"/>
    <m/>
    <m/>
    <s v="Yes"/>
    <m/>
    <m/>
    <m/>
    <m/>
    <m/>
    <s v="Desktop;"/>
    <m/>
    <m/>
    <s v="No"/>
    <m/>
    <m/>
    <s v="Corporate assets"/>
    <m/>
    <m/>
    <s v="Yes, fully"/>
    <m/>
    <m/>
    <x v="5"/>
    <m/>
    <m/>
    <s v="Using VPN "/>
    <m/>
    <m/>
    <m/>
    <m/>
    <m/>
    <s v="No"/>
    <m/>
    <m/>
    <m/>
    <m/>
    <m/>
    <s v="Yes"/>
    <m/>
    <m/>
    <s v="Document management;Real-time document co-authoring;Scheduling;Real-time chatting;Teleconferencing;"/>
    <m/>
    <m/>
    <s v="None;"/>
    <m/>
    <m/>
    <m/>
    <m/>
    <m/>
    <m/>
    <m/>
    <s v="Strongly agree"/>
    <m/>
    <m/>
    <s v="Strongly agree"/>
    <m/>
    <m/>
    <s v="Strongly agree"/>
    <m/>
    <m/>
    <s v="Strongly agree"/>
    <m/>
    <m/>
    <s v="Agree"/>
    <m/>
    <m/>
    <s v="Strongly agree"/>
    <m/>
    <m/>
    <s v="Strongly agree"/>
    <m/>
    <m/>
    <s v="35-44 years old"/>
    <m/>
    <m/>
    <s v="Master’s degree"/>
    <m/>
    <m/>
    <s v="Telecommunications"/>
    <m/>
    <m/>
    <m/>
    <m/>
    <m/>
    <s v="IT professional"/>
    <m/>
    <m/>
    <m/>
    <m/>
    <m/>
  </r>
  <r>
    <n v="137"/>
    <d v="2020-04-13T09:33:38"/>
    <d v="2020-04-13T09:37:07"/>
    <s v="anonymous"/>
    <m/>
    <m/>
    <m/>
    <m/>
    <s v="Yes"/>
    <m/>
    <m/>
    <s v="Yes"/>
    <m/>
    <m/>
    <m/>
    <m/>
    <m/>
    <s v="Desktop;"/>
    <m/>
    <m/>
    <s v="No"/>
    <m/>
    <m/>
    <s v="Corporate assets"/>
    <m/>
    <m/>
    <s v="Yes, fully"/>
    <m/>
    <m/>
    <x v="4"/>
    <m/>
    <m/>
    <s v="Using VPN "/>
    <m/>
    <m/>
    <m/>
    <m/>
    <m/>
    <s v="No"/>
    <m/>
    <m/>
    <m/>
    <m/>
    <m/>
    <s v="Yes"/>
    <m/>
    <m/>
    <s v="Document management;Real-time document co-authoring;Scheduling;Real-time chatting;Teleconferencing;"/>
    <m/>
    <m/>
    <s v="None;"/>
    <m/>
    <m/>
    <m/>
    <m/>
    <m/>
    <m/>
    <m/>
    <s v="Strongly agree"/>
    <m/>
    <m/>
    <s v="Strongly agree"/>
    <m/>
    <m/>
    <s v="Strongly agree"/>
    <m/>
    <m/>
    <s v="Strongly agree"/>
    <m/>
    <m/>
    <s v="Agree"/>
    <m/>
    <m/>
    <s v="Strongly agree"/>
    <m/>
    <m/>
    <s v="Strongly agree"/>
    <m/>
    <m/>
    <s v="35-44 years old"/>
    <m/>
    <m/>
    <s v="Master’s degree"/>
    <m/>
    <m/>
    <s v="Telecommunications"/>
    <m/>
    <m/>
    <m/>
    <m/>
    <m/>
    <s v="IT professional"/>
    <m/>
    <m/>
    <m/>
    <m/>
    <m/>
  </r>
  <r>
    <n v="137"/>
    <d v="2020-04-13T09:33:38"/>
    <d v="2020-04-13T09:37:07"/>
    <s v="anonymous"/>
    <m/>
    <m/>
    <m/>
    <m/>
    <s v="Yes"/>
    <m/>
    <m/>
    <s v="Yes"/>
    <m/>
    <m/>
    <m/>
    <m/>
    <m/>
    <s v="Desktop;"/>
    <m/>
    <m/>
    <s v="No"/>
    <m/>
    <m/>
    <s v="Corporate assets"/>
    <m/>
    <m/>
    <s v="Yes, fully"/>
    <m/>
    <m/>
    <x v="6"/>
    <m/>
    <m/>
    <s v="Using VPN "/>
    <m/>
    <m/>
    <m/>
    <m/>
    <m/>
    <s v="No"/>
    <m/>
    <m/>
    <m/>
    <m/>
    <m/>
    <s v="Yes"/>
    <m/>
    <m/>
    <s v="Document management;Real-time document co-authoring;Scheduling;Real-time chatting;Teleconferencing;"/>
    <m/>
    <m/>
    <s v="None;"/>
    <m/>
    <m/>
    <m/>
    <m/>
    <m/>
    <m/>
    <m/>
    <s v="Strongly agree"/>
    <m/>
    <m/>
    <s v="Strongly agree"/>
    <m/>
    <m/>
    <s v="Strongly agree"/>
    <m/>
    <m/>
    <s v="Strongly agree"/>
    <m/>
    <m/>
    <s v="Agree"/>
    <m/>
    <m/>
    <s v="Strongly agree"/>
    <m/>
    <m/>
    <s v="Strongly agree"/>
    <m/>
    <m/>
    <s v="35-44 years old"/>
    <m/>
    <m/>
    <s v="Master’s degree"/>
    <m/>
    <m/>
    <s v="Telecommunications"/>
    <m/>
    <m/>
    <m/>
    <m/>
    <m/>
    <s v="IT professional"/>
    <m/>
    <m/>
    <m/>
    <m/>
    <m/>
  </r>
  <r>
    <n v="137"/>
    <d v="2020-04-13T09:33:38"/>
    <d v="2020-04-13T09:37:07"/>
    <s v="anonymous"/>
    <m/>
    <m/>
    <m/>
    <m/>
    <s v="Yes"/>
    <m/>
    <m/>
    <s v="Yes"/>
    <m/>
    <m/>
    <m/>
    <m/>
    <m/>
    <s v="Desktop;"/>
    <m/>
    <m/>
    <s v="No"/>
    <m/>
    <m/>
    <s v="Corporate assets"/>
    <m/>
    <m/>
    <s v="Yes, fully"/>
    <m/>
    <m/>
    <x v="1"/>
    <m/>
    <m/>
    <s v="Using VPN "/>
    <m/>
    <m/>
    <m/>
    <m/>
    <m/>
    <s v="No"/>
    <m/>
    <m/>
    <m/>
    <m/>
    <m/>
    <s v="Yes"/>
    <m/>
    <m/>
    <s v="Document management;Real-time document co-authoring;Scheduling;Real-time chatting;Teleconferencing;"/>
    <m/>
    <m/>
    <s v="None;"/>
    <m/>
    <m/>
    <m/>
    <m/>
    <m/>
    <m/>
    <m/>
    <s v="Strongly agree"/>
    <m/>
    <m/>
    <s v="Strongly agree"/>
    <m/>
    <m/>
    <s v="Strongly agree"/>
    <m/>
    <m/>
    <s v="Strongly agree"/>
    <m/>
    <m/>
    <s v="Agree"/>
    <m/>
    <m/>
    <s v="Strongly agree"/>
    <m/>
    <m/>
    <s v="Strongly agree"/>
    <m/>
    <m/>
    <s v="35-44 years old"/>
    <m/>
    <m/>
    <s v="Master’s degree"/>
    <m/>
    <m/>
    <s v="Telecommunications"/>
    <m/>
    <m/>
    <m/>
    <m/>
    <m/>
    <s v="IT professional"/>
    <m/>
    <m/>
    <m/>
    <m/>
    <m/>
  </r>
  <r>
    <n v="137"/>
    <d v="2020-04-13T09:33:38"/>
    <d v="2020-04-13T09:37:07"/>
    <s v="anonymous"/>
    <m/>
    <m/>
    <m/>
    <m/>
    <s v="Yes"/>
    <m/>
    <m/>
    <s v="Yes"/>
    <m/>
    <m/>
    <m/>
    <m/>
    <m/>
    <s v="Desktop;"/>
    <m/>
    <m/>
    <s v="No"/>
    <m/>
    <m/>
    <s v="Corporate assets"/>
    <m/>
    <m/>
    <s v="Yes, fully"/>
    <m/>
    <m/>
    <x v="3"/>
    <m/>
    <m/>
    <s v="Using VPN "/>
    <m/>
    <m/>
    <m/>
    <m/>
    <m/>
    <s v="No"/>
    <m/>
    <m/>
    <m/>
    <m/>
    <m/>
    <s v="Yes"/>
    <m/>
    <m/>
    <s v="Document management;Real-time document co-authoring;Scheduling;Real-time chatting;Teleconferencing;"/>
    <m/>
    <m/>
    <s v="None;"/>
    <m/>
    <m/>
    <m/>
    <m/>
    <m/>
    <m/>
    <m/>
    <s v="Strongly agree"/>
    <m/>
    <m/>
    <s v="Strongly agree"/>
    <m/>
    <m/>
    <s v="Strongly agree"/>
    <m/>
    <m/>
    <s v="Strongly agree"/>
    <m/>
    <m/>
    <s v="Agree"/>
    <m/>
    <m/>
    <s v="Strongly agree"/>
    <m/>
    <m/>
    <s v="Strongly agree"/>
    <m/>
    <m/>
    <s v="35-44 years old"/>
    <m/>
    <m/>
    <s v="Master’s degree"/>
    <m/>
    <m/>
    <s v="Telecommunications"/>
    <m/>
    <m/>
    <m/>
    <m/>
    <m/>
    <s v="IT professional"/>
    <m/>
    <m/>
    <m/>
    <m/>
    <m/>
  </r>
  <r>
    <n v="138"/>
    <d v="2020-04-13T09:04:38"/>
    <d v="2020-04-13T09:46:21"/>
    <s v="anonymous"/>
    <m/>
    <m/>
    <m/>
    <m/>
    <s v="Yes"/>
    <m/>
    <m/>
    <s v="No"/>
    <m/>
    <m/>
    <m/>
    <m/>
    <m/>
    <s v="Desktop;"/>
    <m/>
    <m/>
    <s v="No"/>
    <m/>
    <m/>
    <s v="Corporate assets"/>
    <m/>
    <m/>
    <s v="Yes, fully"/>
    <m/>
    <m/>
    <x v="0"/>
    <m/>
    <m/>
    <s v="Using VPN "/>
    <m/>
    <m/>
    <m/>
    <m/>
    <m/>
    <s v="No"/>
    <m/>
    <m/>
    <m/>
    <m/>
    <m/>
    <s v="Yes"/>
    <m/>
    <m/>
    <s v="Real-time chatting;Teleconferencing;"/>
    <m/>
    <m/>
    <s v="None;"/>
    <m/>
    <m/>
    <m/>
    <m/>
    <m/>
    <m/>
    <m/>
    <s v="Agree"/>
    <m/>
    <m/>
    <s v="Agree"/>
    <m/>
    <m/>
    <s v="Agree"/>
    <m/>
    <m/>
    <s v="Strongly agree"/>
    <m/>
    <m/>
    <s v="Strongly agree"/>
    <m/>
    <m/>
    <s v="Strongly agree"/>
    <m/>
    <m/>
    <s v="Strongly agree"/>
    <m/>
    <m/>
    <s v="25-34 years old"/>
    <m/>
    <m/>
    <s v="Master’s degree"/>
    <m/>
    <m/>
    <s v="Other"/>
    <m/>
    <m/>
    <s v="E-commerce"/>
    <m/>
    <m/>
    <s v="Other"/>
    <m/>
    <m/>
    <m/>
    <m/>
    <m/>
  </r>
  <r>
    <n v="138"/>
    <d v="2020-04-13T09:04:38"/>
    <d v="2020-04-13T09:46:21"/>
    <s v="anonymous"/>
    <m/>
    <m/>
    <m/>
    <m/>
    <s v="Yes"/>
    <m/>
    <m/>
    <s v="No"/>
    <m/>
    <m/>
    <m/>
    <m/>
    <m/>
    <s v="Desktop;"/>
    <m/>
    <m/>
    <s v="No"/>
    <m/>
    <m/>
    <s v="Corporate assets"/>
    <m/>
    <m/>
    <s v="Yes, fully"/>
    <m/>
    <m/>
    <x v="4"/>
    <m/>
    <m/>
    <s v="Using VPN "/>
    <m/>
    <m/>
    <m/>
    <m/>
    <m/>
    <s v="No"/>
    <m/>
    <m/>
    <m/>
    <m/>
    <m/>
    <s v="Yes"/>
    <m/>
    <m/>
    <s v="Real-time chatting;Teleconferencing;"/>
    <m/>
    <m/>
    <s v="None;"/>
    <m/>
    <m/>
    <m/>
    <m/>
    <m/>
    <m/>
    <m/>
    <s v="Agree"/>
    <m/>
    <m/>
    <s v="Agree"/>
    <m/>
    <m/>
    <s v="Agree"/>
    <m/>
    <m/>
    <s v="Strongly agree"/>
    <m/>
    <m/>
    <s v="Strongly agree"/>
    <m/>
    <m/>
    <s v="Strongly agree"/>
    <m/>
    <m/>
    <s v="Strongly agree"/>
    <m/>
    <m/>
    <s v="25-34 years old"/>
    <m/>
    <m/>
    <s v="Master’s degree"/>
    <m/>
    <m/>
    <s v="Other"/>
    <m/>
    <m/>
    <s v="E-commerce"/>
    <m/>
    <m/>
    <s v="Other"/>
    <m/>
    <m/>
    <m/>
    <m/>
    <m/>
  </r>
  <r>
    <n v="138"/>
    <d v="2020-04-13T09:04:38"/>
    <d v="2020-04-13T09:46:21"/>
    <s v="anonymous"/>
    <m/>
    <m/>
    <m/>
    <m/>
    <s v="Yes"/>
    <m/>
    <m/>
    <s v="No"/>
    <m/>
    <m/>
    <m/>
    <m/>
    <m/>
    <s v="Desktop;"/>
    <m/>
    <m/>
    <s v="No"/>
    <m/>
    <m/>
    <s v="Corporate assets"/>
    <m/>
    <m/>
    <s v="Yes, fully"/>
    <m/>
    <m/>
    <x v="3"/>
    <m/>
    <m/>
    <s v="Using VPN "/>
    <m/>
    <m/>
    <m/>
    <m/>
    <m/>
    <s v="No"/>
    <m/>
    <m/>
    <m/>
    <m/>
    <m/>
    <s v="Yes"/>
    <m/>
    <m/>
    <s v="Real-time chatting;Teleconferencing;"/>
    <m/>
    <m/>
    <s v="None;"/>
    <m/>
    <m/>
    <m/>
    <m/>
    <m/>
    <m/>
    <m/>
    <s v="Agree"/>
    <m/>
    <m/>
    <s v="Agree"/>
    <m/>
    <m/>
    <s v="Agree"/>
    <m/>
    <m/>
    <s v="Strongly agree"/>
    <m/>
    <m/>
    <s v="Strongly agree"/>
    <m/>
    <m/>
    <s v="Strongly agree"/>
    <m/>
    <m/>
    <s v="Strongly agree"/>
    <m/>
    <m/>
    <s v="25-34 years old"/>
    <m/>
    <m/>
    <s v="Master’s degree"/>
    <m/>
    <m/>
    <s v="Other"/>
    <m/>
    <m/>
    <s v="E-commerce"/>
    <m/>
    <m/>
    <s v="Other"/>
    <m/>
    <m/>
    <m/>
    <m/>
    <m/>
  </r>
  <r>
    <n v="139"/>
    <d v="2020-04-13T09:52:36"/>
    <d v="2020-04-13T09:58:56"/>
    <s v="anonymous"/>
    <m/>
    <m/>
    <m/>
    <m/>
    <s v="Yes"/>
    <m/>
    <m/>
    <s v="Yes"/>
    <m/>
    <m/>
    <m/>
    <m/>
    <m/>
    <s v="Laptop;"/>
    <m/>
    <m/>
    <s v="No"/>
    <m/>
    <m/>
    <s v="Corporate assets"/>
    <m/>
    <m/>
    <s v="Yes, partly"/>
    <m/>
    <m/>
    <x v="0"/>
    <m/>
    <m/>
    <s v="Using VPN "/>
    <m/>
    <m/>
    <m/>
    <m/>
    <m/>
    <s v="No"/>
    <m/>
    <m/>
    <m/>
    <m/>
    <m/>
    <s v="No"/>
    <m/>
    <m/>
    <m/>
    <m/>
    <m/>
    <s v="None;"/>
    <m/>
    <m/>
    <m/>
    <m/>
    <m/>
    <m/>
    <m/>
    <s v="Undecided"/>
    <m/>
    <m/>
    <s v="Undecided"/>
    <m/>
    <m/>
    <s v="Disagree"/>
    <m/>
    <m/>
    <s v="Agree"/>
    <m/>
    <m/>
    <s v="Agree"/>
    <m/>
    <m/>
    <s v="Agree"/>
    <m/>
    <m/>
    <s v="Agree"/>
    <m/>
    <m/>
    <s v="45-54 years old"/>
    <m/>
    <m/>
    <s v="Some college credit, no degree"/>
    <m/>
    <m/>
    <s v="IT (Information Technology)"/>
    <m/>
    <m/>
    <m/>
    <m/>
    <m/>
    <s v="IT professional"/>
    <m/>
    <m/>
    <m/>
    <m/>
    <m/>
  </r>
  <r>
    <n v="139"/>
    <d v="2020-04-13T09:52:36"/>
    <d v="2020-04-13T09:58:56"/>
    <s v="anonymous"/>
    <m/>
    <m/>
    <m/>
    <m/>
    <s v="Yes"/>
    <m/>
    <m/>
    <s v="Yes"/>
    <m/>
    <m/>
    <m/>
    <m/>
    <m/>
    <s v="Laptop;"/>
    <m/>
    <m/>
    <s v="No"/>
    <m/>
    <m/>
    <s v="Corporate assets"/>
    <m/>
    <m/>
    <s v="Yes, partly"/>
    <m/>
    <m/>
    <x v="3"/>
    <m/>
    <m/>
    <s v="Using VPN "/>
    <m/>
    <m/>
    <m/>
    <m/>
    <m/>
    <s v="No"/>
    <m/>
    <m/>
    <m/>
    <m/>
    <m/>
    <s v="No"/>
    <m/>
    <m/>
    <m/>
    <m/>
    <m/>
    <s v="None;"/>
    <m/>
    <m/>
    <m/>
    <m/>
    <m/>
    <m/>
    <m/>
    <s v="Undecided"/>
    <m/>
    <m/>
    <s v="Undecided"/>
    <m/>
    <m/>
    <s v="Disagree"/>
    <m/>
    <m/>
    <s v="Agree"/>
    <m/>
    <m/>
    <s v="Agree"/>
    <m/>
    <m/>
    <s v="Agree"/>
    <m/>
    <m/>
    <s v="Agree"/>
    <m/>
    <m/>
    <s v="45-54 years old"/>
    <m/>
    <m/>
    <s v="Some college credit, no degree"/>
    <m/>
    <m/>
    <s v="IT (Information Technology)"/>
    <m/>
    <m/>
    <m/>
    <m/>
    <m/>
    <s v="IT professional"/>
    <m/>
    <m/>
    <m/>
    <m/>
    <m/>
  </r>
  <r>
    <n v="140"/>
    <d v="2020-04-13T10:29:16"/>
    <d v="2020-04-13T10:33:53"/>
    <s v="anonymous"/>
    <m/>
    <m/>
    <m/>
    <m/>
    <s v="No"/>
    <m/>
    <m/>
    <s v="No"/>
    <m/>
    <m/>
    <m/>
    <m/>
    <m/>
    <s v="Desktop;Smartphone;"/>
    <m/>
    <m/>
    <s v="Yes"/>
    <m/>
    <m/>
    <s v="Personal assets"/>
    <m/>
    <m/>
    <m/>
    <m/>
    <m/>
    <x v="0"/>
    <m/>
    <m/>
    <s v="Using 3rd party cloud solutions (e.g. G Cloud, Microsoft 365)"/>
    <m/>
    <m/>
    <m/>
    <m/>
    <m/>
    <s v="No"/>
    <m/>
    <m/>
    <m/>
    <m/>
    <m/>
    <s v="No"/>
    <m/>
    <m/>
    <m/>
    <m/>
    <m/>
    <s v="None;"/>
    <m/>
    <m/>
    <s v="None"/>
    <m/>
    <m/>
    <m/>
    <m/>
    <s v="Agree"/>
    <m/>
    <m/>
    <s v="Undecided"/>
    <m/>
    <m/>
    <s v="Agree"/>
    <m/>
    <m/>
    <s v="Agree"/>
    <m/>
    <m/>
    <s v="Disagree"/>
    <m/>
    <m/>
    <s v="Agree"/>
    <m/>
    <m/>
    <s v="Agree"/>
    <m/>
    <m/>
    <s v="35-44 years old"/>
    <m/>
    <m/>
    <s v="Master’s degree"/>
    <m/>
    <m/>
    <s v="IT (Information Technology)"/>
    <m/>
    <m/>
    <m/>
    <m/>
    <m/>
    <s v="Researcher"/>
    <m/>
    <m/>
    <m/>
    <m/>
    <m/>
  </r>
  <r>
    <n v="140"/>
    <d v="2020-04-13T10:29:16"/>
    <d v="2020-04-13T10:33:53"/>
    <s v="anonymous"/>
    <m/>
    <m/>
    <m/>
    <m/>
    <s v="No"/>
    <m/>
    <m/>
    <s v="No"/>
    <m/>
    <m/>
    <m/>
    <m/>
    <m/>
    <s v="Desktop;Smartphone;"/>
    <m/>
    <m/>
    <s v="Yes"/>
    <m/>
    <m/>
    <s v="Personal assets"/>
    <m/>
    <m/>
    <m/>
    <m/>
    <m/>
    <x v="1"/>
    <m/>
    <m/>
    <s v="Using 3rd party cloud solutions (e.g. G Cloud, Microsoft 365)"/>
    <m/>
    <m/>
    <m/>
    <m/>
    <m/>
    <s v="No"/>
    <m/>
    <m/>
    <m/>
    <m/>
    <m/>
    <s v="No"/>
    <m/>
    <m/>
    <m/>
    <m/>
    <m/>
    <s v="None;"/>
    <m/>
    <m/>
    <s v="None"/>
    <m/>
    <m/>
    <m/>
    <m/>
    <s v="Agree"/>
    <m/>
    <m/>
    <s v="Undecided"/>
    <m/>
    <m/>
    <s v="Agree"/>
    <m/>
    <m/>
    <s v="Agree"/>
    <m/>
    <m/>
    <s v="Disagree"/>
    <m/>
    <m/>
    <s v="Agree"/>
    <m/>
    <m/>
    <s v="Agree"/>
    <m/>
    <m/>
    <s v="35-44 years old"/>
    <m/>
    <m/>
    <s v="Master’s degree"/>
    <m/>
    <m/>
    <s v="IT (Information Technology)"/>
    <m/>
    <m/>
    <m/>
    <m/>
    <m/>
    <s v="Researcher"/>
    <m/>
    <m/>
    <m/>
    <m/>
    <m/>
  </r>
  <r>
    <n v="140"/>
    <d v="2020-04-13T10:29:16"/>
    <d v="2020-04-13T10:33:53"/>
    <s v="anonymous"/>
    <m/>
    <m/>
    <m/>
    <m/>
    <s v="No"/>
    <m/>
    <m/>
    <s v="No"/>
    <m/>
    <m/>
    <m/>
    <m/>
    <m/>
    <s v="Desktop;Smartphone;"/>
    <m/>
    <m/>
    <s v="Yes"/>
    <m/>
    <m/>
    <s v="Personal assets"/>
    <m/>
    <m/>
    <m/>
    <m/>
    <m/>
    <x v="2"/>
    <m/>
    <m/>
    <s v="Using 3rd party cloud solutions (e.g. G Cloud, Microsoft 365)"/>
    <m/>
    <m/>
    <m/>
    <m/>
    <m/>
    <s v="No"/>
    <m/>
    <m/>
    <m/>
    <m/>
    <m/>
    <s v="No"/>
    <m/>
    <m/>
    <m/>
    <m/>
    <m/>
    <s v="None;"/>
    <m/>
    <m/>
    <s v="None"/>
    <m/>
    <m/>
    <m/>
    <m/>
    <s v="Agree"/>
    <m/>
    <m/>
    <s v="Undecided"/>
    <m/>
    <m/>
    <s v="Agree"/>
    <m/>
    <m/>
    <s v="Agree"/>
    <m/>
    <m/>
    <s v="Disagree"/>
    <m/>
    <m/>
    <s v="Agree"/>
    <m/>
    <m/>
    <s v="Agree"/>
    <m/>
    <m/>
    <s v="35-44 years old"/>
    <m/>
    <m/>
    <s v="Master’s degree"/>
    <m/>
    <m/>
    <s v="IT (Information Technology)"/>
    <m/>
    <m/>
    <m/>
    <m/>
    <m/>
    <s v="Researcher"/>
    <m/>
    <m/>
    <m/>
    <m/>
    <m/>
  </r>
  <r>
    <n v="140"/>
    <d v="2020-04-13T10:29:16"/>
    <d v="2020-04-13T10:33:53"/>
    <s v="anonymous"/>
    <m/>
    <m/>
    <m/>
    <m/>
    <s v="No"/>
    <m/>
    <m/>
    <s v="No"/>
    <m/>
    <m/>
    <m/>
    <m/>
    <m/>
    <s v="Desktop;Smartphone;"/>
    <m/>
    <m/>
    <s v="Yes"/>
    <m/>
    <m/>
    <s v="Personal assets"/>
    <m/>
    <m/>
    <m/>
    <m/>
    <m/>
    <x v="3"/>
    <m/>
    <m/>
    <s v="Using 3rd party cloud solutions (e.g. G Cloud, Microsoft 365)"/>
    <m/>
    <m/>
    <m/>
    <m/>
    <m/>
    <s v="No"/>
    <m/>
    <m/>
    <m/>
    <m/>
    <m/>
    <s v="No"/>
    <m/>
    <m/>
    <m/>
    <m/>
    <m/>
    <s v="None;"/>
    <m/>
    <m/>
    <s v="None"/>
    <m/>
    <m/>
    <m/>
    <m/>
    <s v="Agree"/>
    <m/>
    <m/>
    <s v="Undecided"/>
    <m/>
    <m/>
    <s v="Agree"/>
    <m/>
    <m/>
    <s v="Agree"/>
    <m/>
    <m/>
    <s v="Disagree"/>
    <m/>
    <m/>
    <s v="Agree"/>
    <m/>
    <m/>
    <s v="Agree"/>
    <m/>
    <m/>
    <s v="35-44 years old"/>
    <m/>
    <m/>
    <s v="Master’s degree"/>
    <m/>
    <m/>
    <s v="IT (Information Technology)"/>
    <m/>
    <m/>
    <m/>
    <m/>
    <m/>
    <s v="Researcher"/>
    <m/>
    <m/>
    <m/>
    <m/>
    <m/>
  </r>
  <r>
    <n v="141"/>
    <d v="2020-04-13T11:31:43"/>
    <d v="2020-04-13T11:41:31"/>
    <s v="anonymous"/>
    <m/>
    <m/>
    <m/>
    <m/>
    <s v="No"/>
    <m/>
    <m/>
    <s v="No"/>
    <m/>
    <m/>
    <m/>
    <m/>
    <m/>
    <s v="Laptop;Smartphone;"/>
    <m/>
    <m/>
    <s v="No"/>
    <m/>
    <m/>
    <s v="Corporate assets"/>
    <m/>
    <m/>
    <s v="Yes, fully"/>
    <m/>
    <m/>
    <x v="0"/>
    <m/>
    <m/>
    <s v="Using VPN "/>
    <m/>
    <m/>
    <m/>
    <m/>
    <m/>
    <s v="No"/>
    <m/>
    <m/>
    <m/>
    <m/>
    <m/>
    <s v="Yes"/>
    <m/>
    <m/>
    <s v="Project/Workflow/Task management;Real-time chatting;Teleconferencing;"/>
    <m/>
    <m/>
    <s v="None;"/>
    <m/>
    <m/>
    <m/>
    <m/>
    <m/>
    <m/>
    <m/>
    <s v="Disagree"/>
    <m/>
    <m/>
    <s v="Disagree"/>
    <m/>
    <m/>
    <s v="Disagree"/>
    <m/>
    <m/>
    <s v="Agree"/>
    <m/>
    <m/>
    <s v="Agree"/>
    <m/>
    <m/>
    <s v="Undecided"/>
    <m/>
    <m/>
    <s v="Agree"/>
    <m/>
    <m/>
    <s v="35-44 years old"/>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r>
  <r>
    <n v="141"/>
    <d v="2020-04-13T11:31:43"/>
    <d v="2020-04-13T11:41:31"/>
    <s v="anonymous"/>
    <m/>
    <m/>
    <m/>
    <m/>
    <s v="No"/>
    <m/>
    <m/>
    <s v="No"/>
    <m/>
    <m/>
    <m/>
    <m/>
    <m/>
    <s v="Laptop;Smartphone;"/>
    <m/>
    <m/>
    <s v="No"/>
    <m/>
    <m/>
    <s v="Corporate assets"/>
    <m/>
    <m/>
    <s v="Yes, fully"/>
    <m/>
    <m/>
    <x v="4"/>
    <m/>
    <m/>
    <s v="Using VPN "/>
    <m/>
    <m/>
    <m/>
    <m/>
    <m/>
    <s v="No"/>
    <m/>
    <m/>
    <m/>
    <m/>
    <m/>
    <s v="Yes"/>
    <m/>
    <m/>
    <s v="Project/Workflow/Task management;Real-time chatting;Teleconferencing;"/>
    <m/>
    <m/>
    <s v="None;"/>
    <m/>
    <m/>
    <m/>
    <m/>
    <m/>
    <m/>
    <m/>
    <s v="Disagree"/>
    <m/>
    <m/>
    <s v="Disagree"/>
    <m/>
    <m/>
    <s v="Disagree"/>
    <m/>
    <m/>
    <s v="Agree"/>
    <m/>
    <m/>
    <s v="Agree"/>
    <m/>
    <m/>
    <s v="Undecided"/>
    <m/>
    <m/>
    <s v="Agree"/>
    <m/>
    <m/>
    <s v="35-44 years old"/>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r>
  <r>
    <n v="141"/>
    <d v="2020-04-13T11:31:43"/>
    <d v="2020-04-13T11:41:31"/>
    <s v="anonymous"/>
    <m/>
    <m/>
    <m/>
    <m/>
    <s v="No"/>
    <m/>
    <m/>
    <s v="No"/>
    <m/>
    <m/>
    <m/>
    <m/>
    <m/>
    <s v="Laptop;Smartphone;"/>
    <m/>
    <m/>
    <s v="No"/>
    <m/>
    <m/>
    <s v="Corporate assets"/>
    <m/>
    <m/>
    <s v="Yes, fully"/>
    <m/>
    <m/>
    <x v="1"/>
    <m/>
    <m/>
    <s v="Using VPN "/>
    <m/>
    <m/>
    <m/>
    <m/>
    <m/>
    <s v="No"/>
    <m/>
    <m/>
    <m/>
    <m/>
    <m/>
    <s v="Yes"/>
    <m/>
    <m/>
    <s v="Project/Workflow/Task management;Real-time chatting;Teleconferencing;"/>
    <m/>
    <m/>
    <s v="None;"/>
    <m/>
    <m/>
    <m/>
    <m/>
    <m/>
    <m/>
    <m/>
    <s v="Disagree"/>
    <m/>
    <m/>
    <s v="Disagree"/>
    <m/>
    <m/>
    <s v="Disagree"/>
    <m/>
    <m/>
    <s v="Agree"/>
    <m/>
    <m/>
    <s v="Agree"/>
    <m/>
    <m/>
    <s v="Undecided"/>
    <m/>
    <m/>
    <s v="Agree"/>
    <m/>
    <m/>
    <s v="35-44 years old"/>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r>
  <r>
    <n v="141"/>
    <d v="2020-04-13T11:31:43"/>
    <d v="2020-04-13T11:41:31"/>
    <s v="anonymous"/>
    <m/>
    <m/>
    <m/>
    <m/>
    <s v="No"/>
    <m/>
    <m/>
    <s v="No"/>
    <m/>
    <m/>
    <m/>
    <m/>
    <m/>
    <s v="Laptop;Smartphone;"/>
    <m/>
    <m/>
    <s v="No"/>
    <m/>
    <m/>
    <s v="Corporate assets"/>
    <m/>
    <m/>
    <s v="Yes, fully"/>
    <m/>
    <m/>
    <x v="2"/>
    <m/>
    <m/>
    <s v="Using VPN "/>
    <m/>
    <m/>
    <m/>
    <m/>
    <m/>
    <s v="No"/>
    <m/>
    <m/>
    <m/>
    <m/>
    <m/>
    <s v="Yes"/>
    <m/>
    <m/>
    <s v="Project/Workflow/Task management;Real-time chatting;Teleconferencing;"/>
    <m/>
    <m/>
    <s v="None;"/>
    <m/>
    <m/>
    <m/>
    <m/>
    <m/>
    <m/>
    <m/>
    <s v="Disagree"/>
    <m/>
    <m/>
    <s v="Disagree"/>
    <m/>
    <m/>
    <s v="Disagree"/>
    <m/>
    <m/>
    <s v="Agree"/>
    <m/>
    <m/>
    <s v="Agree"/>
    <m/>
    <m/>
    <s v="Undecided"/>
    <m/>
    <m/>
    <s v="Agree"/>
    <m/>
    <m/>
    <s v="35-44 years old"/>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r>
  <r>
    <n v="141"/>
    <d v="2020-04-13T11:31:43"/>
    <d v="2020-04-13T11:41:31"/>
    <s v="anonymous"/>
    <m/>
    <m/>
    <m/>
    <m/>
    <s v="No"/>
    <m/>
    <m/>
    <s v="No"/>
    <m/>
    <m/>
    <m/>
    <m/>
    <m/>
    <s v="Laptop;Smartphone;"/>
    <m/>
    <m/>
    <s v="No"/>
    <m/>
    <m/>
    <s v="Corporate assets"/>
    <m/>
    <m/>
    <s v="Yes, fully"/>
    <m/>
    <m/>
    <x v="3"/>
    <m/>
    <m/>
    <s v="Using VPN "/>
    <m/>
    <m/>
    <m/>
    <m/>
    <m/>
    <s v="No"/>
    <m/>
    <m/>
    <m/>
    <m/>
    <m/>
    <s v="Yes"/>
    <m/>
    <m/>
    <s v="Project/Workflow/Task management;Real-time chatting;Teleconferencing;"/>
    <m/>
    <m/>
    <s v="None;"/>
    <m/>
    <m/>
    <m/>
    <m/>
    <m/>
    <m/>
    <m/>
    <s v="Disagree"/>
    <m/>
    <m/>
    <s v="Disagree"/>
    <m/>
    <m/>
    <s v="Disagree"/>
    <m/>
    <m/>
    <s v="Agree"/>
    <m/>
    <m/>
    <s v="Agree"/>
    <m/>
    <m/>
    <s v="Undecided"/>
    <m/>
    <m/>
    <s v="Agree"/>
    <m/>
    <m/>
    <s v="35-44 years old"/>
    <m/>
    <m/>
    <s v="Bachelor’s degree"/>
    <m/>
    <m/>
    <s v="IT (Information Technology)"/>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r>
  <r>
    <n v="142"/>
    <d v="2020-04-13T11:40:03"/>
    <d v="2020-04-13T11:42:11"/>
    <s v="anonymous"/>
    <m/>
    <m/>
    <m/>
    <m/>
    <s v="Yes"/>
    <m/>
    <m/>
    <s v="No"/>
    <m/>
    <m/>
    <m/>
    <m/>
    <m/>
    <s v="Laptop;"/>
    <m/>
    <m/>
    <s v="No"/>
    <m/>
    <m/>
    <s v="Corporate assets"/>
    <m/>
    <m/>
    <s v="No"/>
    <m/>
    <m/>
    <x v="0"/>
    <m/>
    <m/>
    <s v="Using 3rd party cloud solutions (e.g. G Cloud, Microsoft 365)"/>
    <m/>
    <m/>
    <m/>
    <m/>
    <m/>
    <s v="No"/>
    <m/>
    <m/>
    <m/>
    <m/>
    <m/>
    <s v="No"/>
    <m/>
    <m/>
    <m/>
    <m/>
    <m/>
    <s v="None;"/>
    <m/>
    <m/>
    <m/>
    <m/>
    <m/>
    <m/>
    <m/>
    <s v="Agree"/>
    <m/>
    <m/>
    <s v="Strongly agree"/>
    <m/>
    <m/>
    <s v="Undecided"/>
    <m/>
    <m/>
    <s v="Agree"/>
    <m/>
    <m/>
    <s v="Agree"/>
    <m/>
    <m/>
    <s v="Strongly agree"/>
    <m/>
    <m/>
    <s v="Strongly agree"/>
    <m/>
    <m/>
    <s v="25-34 years old"/>
    <m/>
    <m/>
    <s v="Master’s degree"/>
    <m/>
    <m/>
    <s v="Telecommunications"/>
    <m/>
    <m/>
    <m/>
    <m/>
    <m/>
    <s v="Manager"/>
    <m/>
    <m/>
    <m/>
    <m/>
    <m/>
  </r>
  <r>
    <n v="142"/>
    <d v="2020-04-13T11:40:03"/>
    <d v="2020-04-13T11:42:11"/>
    <s v="anonymous"/>
    <m/>
    <m/>
    <m/>
    <m/>
    <s v="Yes"/>
    <m/>
    <m/>
    <s v="No"/>
    <m/>
    <m/>
    <m/>
    <m/>
    <m/>
    <s v="Laptop;"/>
    <m/>
    <m/>
    <s v="No"/>
    <m/>
    <m/>
    <s v="Corporate assets"/>
    <m/>
    <m/>
    <s v="No"/>
    <m/>
    <m/>
    <x v="5"/>
    <m/>
    <m/>
    <s v="Using 3rd party cloud solutions (e.g. G Cloud, Microsoft 365)"/>
    <m/>
    <m/>
    <m/>
    <m/>
    <m/>
    <s v="No"/>
    <m/>
    <m/>
    <m/>
    <m/>
    <m/>
    <s v="No"/>
    <m/>
    <m/>
    <m/>
    <m/>
    <m/>
    <s v="None;"/>
    <m/>
    <m/>
    <m/>
    <m/>
    <m/>
    <m/>
    <m/>
    <s v="Agree"/>
    <m/>
    <m/>
    <s v="Strongly agree"/>
    <m/>
    <m/>
    <s v="Undecided"/>
    <m/>
    <m/>
    <s v="Agree"/>
    <m/>
    <m/>
    <s v="Agree"/>
    <m/>
    <m/>
    <s v="Strongly agree"/>
    <m/>
    <m/>
    <s v="Strongly agree"/>
    <m/>
    <m/>
    <s v="25-34 years old"/>
    <m/>
    <m/>
    <s v="Master’s degree"/>
    <m/>
    <m/>
    <s v="Telecommunications"/>
    <m/>
    <m/>
    <m/>
    <m/>
    <m/>
    <s v="Manager"/>
    <m/>
    <m/>
    <m/>
    <m/>
    <m/>
  </r>
  <r>
    <n v="142"/>
    <d v="2020-04-13T11:40:03"/>
    <d v="2020-04-13T11:42:11"/>
    <s v="anonymous"/>
    <m/>
    <m/>
    <m/>
    <m/>
    <s v="Yes"/>
    <m/>
    <m/>
    <s v="No"/>
    <m/>
    <m/>
    <m/>
    <m/>
    <m/>
    <s v="Laptop;"/>
    <m/>
    <m/>
    <s v="No"/>
    <m/>
    <m/>
    <s v="Corporate assets"/>
    <m/>
    <m/>
    <s v="No"/>
    <m/>
    <m/>
    <x v="3"/>
    <m/>
    <m/>
    <s v="Using 3rd party cloud solutions (e.g. G Cloud, Microsoft 365)"/>
    <m/>
    <m/>
    <m/>
    <m/>
    <m/>
    <s v="No"/>
    <m/>
    <m/>
    <m/>
    <m/>
    <m/>
    <s v="No"/>
    <m/>
    <m/>
    <m/>
    <m/>
    <m/>
    <s v="None;"/>
    <m/>
    <m/>
    <m/>
    <m/>
    <m/>
    <m/>
    <m/>
    <s v="Agree"/>
    <m/>
    <m/>
    <s v="Strongly agree"/>
    <m/>
    <m/>
    <s v="Undecided"/>
    <m/>
    <m/>
    <s v="Agree"/>
    <m/>
    <m/>
    <s v="Agree"/>
    <m/>
    <m/>
    <s v="Strongly agree"/>
    <m/>
    <m/>
    <s v="Strongly agree"/>
    <m/>
    <m/>
    <s v="25-34 years old"/>
    <m/>
    <m/>
    <s v="Master’s degree"/>
    <m/>
    <m/>
    <s v="Telecommunications"/>
    <m/>
    <m/>
    <m/>
    <m/>
    <m/>
    <s v="Manager"/>
    <m/>
    <m/>
    <m/>
    <m/>
    <m/>
  </r>
  <r>
    <n v="143"/>
    <d v="2020-04-13T11:53:10"/>
    <d v="2020-04-13T11:57:36"/>
    <s v="anonymous"/>
    <m/>
    <m/>
    <m/>
    <m/>
    <s v="Yes"/>
    <m/>
    <m/>
    <s v="Yes"/>
    <m/>
    <m/>
    <s v="VPN_x000a_"/>
    <m/>
    <m/>
    <s v="Laptop;"/>
    <m/>
    <m/>
    <s v="No"/>
    <m/>
    <m/>
    <s v="Corporate assets"/>
    <m/>
    <m/>
    <s v="No"/>
    <m/>
    <m/>
    <x v="0"/>
    <m/>
    <m/>
    <s v="Using VPN "/>
    <m/>
    <m/>
    <m/>
    <m/>
    <m/>
    <s v="No"/>
    <m/>
    <m/>
    <m/>
    <m/>
    <m/>
    <s v="Yes"/>
    <m/>
    <m/>
    <s v="Document management;Real-time document co-authoring;Project/Workflow/Task management;Scheduling;Real-time chatting;Teleconferencing;"/>
    <m/>
    <m/>
    <s v="None;"/>
    <m/>
    <m/>
    <m/>
    <m/>
    <m/>
    <m/>
    <m/>
    <s v="Undecided"/>
    <m/>
    <m/>
    <s v="Agree"/>
    <m/>
    <m/>
    <s v="Disagree"/>
    <m/>
    <m/>
    <s v="Strongly agree"/>
    <m/>
    <m/>
    <s v="Agree"/>
    <m/>
    <m/>
    <s v="Agree"/>
    <m/>
    <m/>
    <s v="Strongly agree"/>
    <m/>
    <m/>
    <s v="35-44 years old"/>
    <m/>
    <m/>
    <s v="Doctorate degree"/>
    <m/>
    <m/>
    <s v="IT (Information Technology)"/>
    <m/>
    <m/>
    <m/>
    <m/>
    <m/>
    <s v="IT professional"/>
    <m/>
    <m/>
    <m/>
    <m/>
    <m/>
  </r>
  <r>
    <n v="143"/>
    <d v="2020-04-13T11:53:10"/>
    <d v="2020-04-13T11:57:36"/>
    <s v="anonymous"/>
    <m/>
    <m/>
    <m/>
    <m/>
    <s v="Yes"/>
    <m/>
    <m/>
    <s v="Yes"/>
    <m/>
    <m/>
    <s v="VPN_x000a_"/>
    <m/>
    <m/>
    <s v="Laptop;"/>
    <m/>
    <m/>
    <s v="No"/>
    <m/>
    <m/>
    <s v="Corporate assets"/>
    <m/>
    <m/>
    <s v="No"/>
    <m/>
    <m/>
    <x v="4"/>
    <m/>
    <m/>
    <s v="Using VPN "/>
    <m/>
    <m/>
    <m/>
    <m/>
    <m/>
    <s v="No"/>
    <m/>
    <m/>
    <m/>
    <m/>
    <m/>
    <s v="Yes"/>
    <m/>
    <m/>
    <s v="Document management;Real-time document co-authoring;Project/Workflow/Task management;Scheduling;Real-time chatting;Teleconferencing;"/>
    <m/>
    <m/>
    <s v="None;"/>
    <m/>
    <m/>
    <m/>
    <m/>
    <m/>
    <m/>
    <m/>
    <s v="Undecided"/>
    <m/>
    <m/>
    <s v="Agree"/>
    <m/>
    <m/>
    <s v="Disagree"/>
    <m/>
    <m/>
    <s v="Strongly agree"/>
    <m/>
    <m/>
    <s v="Agree"/>
    <m/>
    <m/>
    <s v="Agree"/>
    <m/>
    <m/>
    <s v="Strongly agree"/>
    <m/>
    <m/>
    <s v="35-44 years old"/>
    <m/>
    <m/>
    <s v="Doctorate degree"/>
    <m/>
    <m/>
    <s v="IT (Information Technology)"/>
    <m/>
    <m/>
    <m/>
    <m/>
    <m/>
    <s v="IT professional"/>
    <m/>
    <m/>
    <m/>
    <m/>
    <m/>
  </r>
  <r>
    <n v="143"/>
    <d v="2020-04-13T11:53:10"/>
    <d v="2020-04-13T11:57:36"/>
    <s v="anonymous"/>
    <m/>
    <m/>
    <m/>
    <m/>
    <s v="Yes"/>
    <m/>
    <m/>
    <s v="Yes"/>
    <m/>
    <m/>
    <s v="VPN_x000a_"/>
    <m/>
    <m/>
    <s v="Laptop;"/>
    <m/>
    <m/>
    <s v="No"/>
    <m/>
    <m/>
    <s v="Corporate assets"/>
    <m/>
    <m/>
    <s v="No"/>
    <m/>
    <m/>
    <x v="3"/>
    <m/>
    <m/>
    <s v="Using VPN "/>
    <m/>
    <m/>
    <m/>
    <m/>
    <m/>
    <s v="No"/>
    <m/>
    <m/>
    <m/>
    <m/>
    <m/>
    <s v="Yes"/>
    <m/>
    <m/>
    <s v="Document management;Real-time document co-authoring;Project/Workflow/Task management;Scheduling;Real-time chatting;Teleconferencing;"/>
    <m/>
    <m/>
    <s v="None;"/>
    <m/>
    <m/>
    <m/>
    <m/>
    <m/>
    <m/>
    <m/>
    <s v="Undecided"/>
    <m/>
    <m/>
    <s v="Agree"/>
    <m/>
    <m/>
    <s v="Disagree"/>
    <m/>
    <m/>
    <s v="Strongly agree"/>
    <m/>
    <m/>
    <s v="Agree"/>
    <m/>
    <m/>
    <s v="Agree"/>
    <m/>
    <m/>
    <s v="Strongly agree"/>
    <m/>
    <m/>
    <s v="35-44 years old"/>
    <m/>
    <m/>
    <s v="Doctorate degree"/>
    <m/>
    <m/>
    <s v="IT (Information Technology)"/>
    <m/>
    <m/>
    <m/>
    <m/>
    <m/>
    <s v="IT professional"/>
    <m/>
    <m/>
    <m/>
    <m/>
    <m/>
  </r>
  <r>
    <n v="144"/>
    <d v="2020-04-13T11:58:15"/>
    <d v="2020-04-13T12:11:56"/>
    <s v="anonymous"/>
    <m/>
    <m/>
    <m/>
    <m/>
    <s v="Yes"/>
    <m/>
    <m/>
    <s v="No"/>
    <m/>
    <m/>
    <m/>
    <m/>
    <m/>
    <s v="Laptop;"/>
    <m/>
    <m/>
    <s v="No"/>
    <m/>
    <m/>
    <s v="Corporate assets"/>
    <m/>
    <m/>
    <s v="No"/>
    <m/>
    <m/>
    <x v="0"/>
    <m/>
    <m/>
    <s v="Using 3rd party cloud solutions (e.g. G Cloud, Microsoft 365)"/>
    <m/>
    <m/>
    <m/>
    <m/>
    <m/>
    <s v="No"/>
    <m/>
    <m/>
    <m/>
    <m/>
    <m/>
    <s v="Yes"/>
    <m/>
    <m/>
    <s v="Document management;Real-time document co-authoring;Project/Workflow/Task management;Scheduling;Real-time chatting;Teleconferencing;"/>
    <m/>
    <m/>
    <s v="None;"/>
    <m/>
    <m/>
    <m/>
    <m/>
    <m/>
    <m/>
    <m/>
    <s v="Agree"/>
    <m/>
    <m/>
    <s v="Strongly agree"/>
    <m/>
    <m/>
    <s v="Disagree"/>
    <m/>
    <m/>
    <s v="Agree"/>
    <m/>
    <m/>
    <s v="Undecided"/>
    <m/>
    <m/>
    <s v="Agree"/>
    <m/>
    <m/>
    <s v="Agree"/>
    <m/>
    <m/>
    <s v="35-44 years old"/>
    <m/>
    <m/>
    <s v="Doctorate degree"/>
    <m/>
    <m/>
    <s v="IT (Information Technology)"/>
    <m/>
    <m/>
    <m/>
    <m/>
    <m/>
    <s v="Manager"/>
    <m/>
    <m/>
    <m/>
    <m/>
    <m/>
  </r>
  <r>
    <n v="144"/>
    <d v="2020-04-13T11:58:15"/>
    <d v="2020-04-13T12:11:56"/>
    <s v="anonymous"/>
    <m/>
    <m/>
    <m/>
    <m/>
    <s v="Yes"/>
    <m/>
    <m/>
    <s v="No"/>
    <m/>
    <m/>
    <m/>
    <m/>
    <m/>
    <s v="Laptop;"/>
    <m/>
    <m/>
    <s v="No"/>
    <m/>
    <m/>
    <s v="Corporate assets"/>
    <m/>
    <m/>
    <s v="No"/>
    <m/>
    <m/>
    <x v="1"/>
    <m/>
    <m/>
    <s v="Using 3rd party cloud solutions (e.g. G Cloud, Microsoft 365)"/>
    <m/>
    <m/>
    <m/>
    <m/>
    <m/>
    <s v="No"/>
    <m/>
    <m/>
    <m/>
    <m/>
    <m/>
    <s v="Yes"/>
    <m/>
    <m/>
    <s v="Document management;Real-time document co-authoring;Project/Workflow/Task management;Scheduling;Real-time chatting;Teleconferencing;"/>
    <m/>
    <m/>
    <s v="None;"/>
    <m/>
    <m/>
    <m/>
    <m/>
    <m/>
    <m/>
    <m/>
    <s v="Agree"/>
    <m/>
    <m/>
    <s v="Strongly agree"/>
    <m/>
    <m/>
    <s v="Disagree"/>
    <m/>
    <m/>
    <s v="Agree"/>
    <m/>
    <m/>
    <s v="Undecided"/>
    <m/>
    <m/>
    <s v="Agree"/>
    <m/>
    <m/>
    <s v="Agree"/>
    <m/>
    <m/>
    <s v="35-44 years old"/>
    <m/>
    <m/>
    <s v="Doctorate degree"/>
    <m/>
    <m/>
    <s v="IT (Information Technology)"/>
    <m/>
    <m/>
    <m/>
    <m/>
    <m/>
    <s v="Manager"/>
    <m/>
    <m/>
    <m/>
    <m/>
    <m/>
  </r>
  <r>
    <n v="144"/>
    <d v="2020-04-13T11:58:15"/>
    <d v="2020-04-13T12:11:56"/>
    <s v="anonymous"/>
    <m/>
    <m/>
    <m/>
    <m/>
    <s v="Yes"/>
    <m/>
    <m/>
    <s v="No"/>
    <m/>
    <m/>
    <m/>
    <m/>
    <m/>
    <s v="Laptop;"/>
    <m/>
    <m/>
    <s v="No"/>
    <m/>
    <m/>
    <s v="Corporate assets"/>
    <m/>
    <m/>
    <s v="No"/>
    <m/>
    <m/>
    <x v="3"/>
    <m/>
    <m/>
    <s v="Using 3rd party cloud solutions (e.g. G Cloud, Microsoft 365)"/>
    <m/>
    <m/>
    <m/>
    <m/>
    <m/>
    <s v="No"/>
    <m/>
    <m/>
    <m/>
    <m/>
    <m/>
    <s v="Yes"/>
    <m/>
    <m/>
    <s v="Document management;Real-time document co-authoring;Project/Workflow/Task management;Scheduling;Real-time chatting;Teleconferencing;"/>
    <m/>
    <m/>
    <s v="None;"/>
    <m/>
    <m/>
    <m/>
    <m/>
    <m/>
    <m/>
    <m/>
    <s v="Agree"/>
    <m/>
    <m/>
    <s v="Strongly agree"/>
    <m/>
    <m/>
    <s v="Disagree"/>
    <m/>
    <m/>
    <s v="Agree"/>
    <m/>
    <m/>
    <s v="Undecided"/>
    <m/>
    <m/>
    <s v="Agree"/>
    <m/>
    <m/>
    <s v="Agree"/>
    <m/>
    <m/>
    <s v="35-44 years old"/>
    <m/>
    <m/>
    <s v="Doctorate degree"/>
    <m/>
    <m/>
    <s v="IT (Information Technology)"/>
    <m/>
    <m/>
    <m/>
    <m/>
    <m/>
    <s v="Manager"/>
    <m/>
    <m/>
    <m/>
    <m/>
    <m/>
  </r>
  <r>
    <n v="145"/>
    <d v="2020-04-13T12:37:56"/>
    <d v="2020-04-13T12:40:02"/>
    <s v="anonymous"/>
    <m/>
    <m/>
    <m/>
    <m/>
    <s v="Yes"/>
    <m/>
    <m/>
    <s v="No"/>
    <m/>
    <m/>
    <m/>
    <m/>
    <m/>
    <s v="Laptop;"/>
    <m/>
    <m/>
    <s v="No"/>
    <m/>
    <m/>
    <s v="Corporate assets"/>
    <m/>
    <m/>
    <s v="No"/>
    <m/>
    <m/>
    <x v="0"/>
    <m/>
    <m/>
    <s v="No Access"/>
    <m/>
    <m/>
    <m/>
    <m/>
    <m/>
    <s v="No"/>
    <m/>
    <m/>
    <m/>
    <m/>
    <m/>
    <s v="No"/>
    <m/>
    <m/>
    <m/>
    <m/>
    <m/>
    <s v="None;"/>
    <m/>
    <m/>
    <m/>
    <m/>
    <m/>
    <m/>
    <m/>
    <s v="Disagree"/>
    <m/>
    <m/>
    <s v="Strongly disagree"/>
    <m/>
    <m/>
    <s v="Agree"/>
    <m/>
    <m/>
    <s v="Agree"/>
    <m/>
    <m/>
    <s v="Agree"/>
    <m/>
    <m/>
    <s v="Undecided"/>
    <m/>
    <m/>
    <s v="Agree"/>
    <m/>
    <m/>
    <s v="35-44 years old"/>
    <m/>
    <m/>
    <s v="Doctorate degree"/>
    <m/>
    <m/>
    <s v="IT (Information Technology)"/>
    <m/>
    <m/>
    <m/>
    <m/>
    <m/>
    <s v="Researcher"/>
    <m/>
    <m/>
    <m/>
    <m/>
    <m/>
  </r>
  <r>
    <n v="145"/>
    <d v="2020-04-13T12:37:56"/>
    <d v="2020-04-13T12:40:02"/>
    <s v="anonymous"/>
    <m/>
    <m/>
    <m/>
    <m/>
    <s v="Yes"/>
    <m/>
    <m/>
    <s v="No"/>
    <m/>
    <m/>
    <m/>
    <m/>
    <m/>
    <s v="Laptop;"/>
    <m/>
    <m/>
    <s v="No"/>
    <m/>
    <m/>
    <s v="Corporate assets"/>
    <m/>
    <m/>
    <s v="No"/>
    <m/>
    <m/>
    <x v="3"/>
    <m/>
    <m/>
    <s v="No Access"/>
    <m/>
    <m/>
    <m/>
    <m/>
    <m/>
    <s v="No"/>
    <m/>
    <m/>
    <m/>
    <m/>
    <m/>
    <s v="No"/>
    <m/>
    <m/>
    <m/>
    <m/>
    <m/>
    <s v="None;"/>
    <m/>
    <m/>
    <m/>
    <m/>
    <m/>
    <m/>
    <m/>
    <s v="Disagree"/>
    <m/>
    <m/>
    <s v="Strongly disagree"/>
    <m/>
    <m/>
    <s v="Agree"/>
    <m/>
    <m/>
    <s v="Agree"/>
    <m/>
    <m/>
    <s v="Agree"/>
    <m/>
    <m/>
    <s v="Undecided"/>
    <m/>
    <m/>
    <s v="Agree"/>
    <m/>
    <m/>
    <s v="35-44 years old"/>
    <m/>
    <m/>
    <s v="Doctorate degree"/>
    <m/>
    <m/>
    <s v="IT (Information Technology)"/>
    <m/>
    <m/>
    <m/>
    <m/>
    <m/>
    <s v="Researcher"/>
    <m/>
    <m/>
    <m/>
    <m/>
    <m/>
  </r>
  <r>
    <n v="146"/>
    <d v="2020-04-13T12:39:07"/>
    <d v="2020-04-13T12:44:53"/>
    <s v="anonymous"/>
    <m/>
    <m/>
    <m/>
    <m/>
    <s v="Yes"/>
    <m/>
    <m/>
    <s v="No"/>
    <m/>
    <m/>
    <m/>
    <m/>
    <m/>
    <s v="Laptop;"/>
    <m/>
    <m/>
    <s v="No"/>
    <m/>
    <m/>
    <s v="Corporate assets"/>
    <m/>
    <m/>
    <s v="Yes, partly"/>
    <m/>
    <m/>
    <x v="0"/>
    <m/>
    <m/>
    <s v="Using VPN "/>
    <m/>
    <m/>
    <m/>
    <m/>
    <m/>
    <s v="No"/>
    <m/>
    <m/>
    <m/>
    <m/>
    <m/>
    <s v="Yes"/>
    <m/>
    <m/>
    <s v="Document management;Real-time document co-authoring;Project/Workflow/Task management;Scheduling;Real-time chatting;Teleconferencing;"/>
    <m/>
    <m/>
    <s v="None;"/>
    <m/>
    <m/>
    <m/>
    <m/>
    <m/>
    <m/>
    <m/>
    <s v="Disagree"/>
    <m/>
    <m/>
    <s v="Agree"/>
    <m/>
    <m/>
    <s v="Strongly agree"/>
    <m/>
    <m/>
    <s v="Strongly agree"/>
    <m/>
    <m/>
    <s v="Agree"/>
    <m/>
    <m/>
    <s v="Strongly agree"/>
    <m/>
    <m/>
    <s v="Strongly agree"/>
    <m/>
    <m/>
    <s v="25-34 years old"/>
    <m/>
    <m/>
    <s v="Master’s degree"/>
    <m/>
    <m/>
    <s v="Education &amp; Research"/>
    <m/>
    <m/>
    <m/>
    <m/>
    <m/>
    <s v="Researcher"/>
    <m/>
    <m/>
    <m/>
    <m/>
    <m/>
  </r>
  <r>
    <n v="146"/>
    <d v="2020-04-13T12:39:07"/>
    <d v="2020-04-13T12:44:53"/>
    <s v="anonymous"/>
    <m/>
    <m/>
    <m/>
    <m/>
    <s v="Yes"/>
    <m/>
    <m/>
    <s v="No"/>
    <m/>
    <m/>
    <m/>
    <m/>
    <m/>
    <s v="Laptop;"/>
    <m/>
    <m/>
    <s v="No"/>
    <m/>
    <m/>
    <s v="Corporate assets"/>
    <m/>
    <m/>
    <s v="Yes, partly"/>
    <m/>
    <m/>
    <x v="1"/>
    <m/>
    <m/>
    <s v="Using VPN "/>
    <m/>
    <m/>
    <m/>
    <m/>
    <m/>
    <s v="No"/>
    <m/>
    <m/>
    <m/>
    <m/>
    <m/>
    <s v="Yes"/>
    <m/>
    <m/>
    <s v="Document management;Real-time document co-authoring;Project/Workflow/Task management;Scheduling;Real-time chatting;Teleconferencing;"/>
    <m/>
    <m/>
    <s v="None;"/>
    <m/>
    <m/>
    <m/>
    <m/>
    <m/>
    <m/>
    <m/>
    <s v="Disagree"/>
    <m/>
    <m/>
    <s v="Agree"/>
    <m/>
    <m/>
    <s v="Strongly agree"/>
    <m/>
    <m/>
    <s v="Strongly agree"/>
    <m/>
    <m/>
    <s v="Agree"/>
    <m/>
    <m/>
    <s v="Strongly agree"/>
    <m/>
    <m/>
    <s v="Strongly agree"/>
    <m/>
    <m/>
    <s v="25-34 years old"/>
    <m/>
    <m/>
    <s v="Master’s degree"/>
    <m/>
    <m/>
    <s v="Education &amp; Research"/>
    <m/>
    <m/>
    <m/>
    <m/>
    <m/>
    <s v="Researcher"/>
    <m/>
    <m/>
    <m/>
    <m/>
    <m/>
  </r>
  <r>
    <n v="146"/>
    <d v="2020-04-13T12:39:07"/>
    <d v="2020-04-13T12:44:53"/>
    <s v="anonymous"/>
    <m/>
    <m/>
    <m/>
    <m/>
    <s v="Yes"/>
    <m/>
    <m/>
    <s v="No"/>
    <m/>
    <m/>
    <m/>
    <m/>
    <m/>
    <s v="Laptop;"/>
    <m/>
    <m/>
    <s v="No"/>
    <m/>
    <m/>
    <s v="Corporate assets"/>
    <m/>
    <m/>
    <s v="Yes, partly"/>
    <m/>
    <m/>
    <x v="3"/>
    <m/>
    <m/>
    <s v="Using VPN "/>
    <m/>
    <m/>
    <m/>
    <m/>
    <m/>
    <s v="No"/>
    <m/>
    <m/>
    <m/>
    <m/>
    <m/>
    <s v="Yes"/>
    <m/>
    <m/>
    <s v="Document management;Real-time document co-authoring;Project/Workflow/Task management;Scheduling;Real-time chatting;Teleconferencing;"/>
    <m/>
    <m/>
    <s v="None;"/>
    <m/>
    <m/>
    <m/>
    <m/>
    <m/>
    <m/>
    <m/>
    <s v="Disagree"/>
    <m/>
    <m/>
    <s v="Agree"/>
    <m/>
    <m/>
    <s v="Strongly agree"/>
    <m/>
    <m/>
    <s v="Strongly agree"/>
    <m/>
    <m/>
    <s v="Agree"/>
    <m/>
    <m/>
    <s v="Strongly agree"/>
    <m/>
    <m/>
    <s v="Strongly agree"/>
    <m/>
    <m/>
    <s v="25-34 years old"/>
    <m/>
    <m/>
    <s v="Master’s degree"/>
    <m/>
    <m/>
    <s v="Education &amp; Research"/>
    <m/>
    <m/>
    <m/>
    <m/>
    <m/>
    <s v="Researcher"/>
    <m/>
    <m/>
    <m/>
    <m/>
    <m/>
  </r>
  <r>
    <n v="147"/>
    <d v="2020-04-13T13:23:39"/>
    <d v="2020-04-13T13:25:43"/>
    <s v="anonymous"/>
    <m/>
    <m/>
    <m/>
    <m/>
    <s v="Yes"/>
    <m/>
    <m/>
    <s v="No"/>
    <m/>
    <m/>
    <m/>
    <m/>
    <m/>
    <s v="Laptop;"/>
    <m/>
    <m/>
    <s v="No"/>
    <m/>
    <m/>
    <s v="Personal assets"/>
    <m/>
    <m/>
    <m/>
    <m/>
    <m/>
    <x v="0"/>
    <m/>
    <m/>
    <s v="Using VPN "/>
    <m/>
    <m/>
    <m/>
    <m/>
    <m/>
    <s v="No"/>
    <m/>
    <m/>
    <m/>
    <m/>
    <m/>
    <s v="No"/>
    <m/>
    <m/>
    <m/>
    <m/>
    <m/>
    <s v="None;"/>
    <m/>
    <m/>
    <m/>
    <m/>
    <m/>
    <m/>
    <m/>
    <s v="Agree"/>
    <m/>
    <m/>
    <s v="Undecided"/>
    <m/>
    <m/>
    <s v="Disagree"/>
    <m/>
    <m/>
    <s v="Strongly agree"/>
    <m/>
    <m/>
    <s v="Strongly agree"/>
    <m/>
    <m/>
    <s v="Strongly agree"/>
    <m/>
    <m/>
    <s v="Strongly agree"/>
    <m/>
    <m/>
    <s v="45-54 years old"/>
    <m/>
    <m/>
    <s v="Master’s degree"/>
    <m/>
    <m/>
    <s v="Public Sector"/>
    <m/>
    <m/>
    <m/>
    <m/>
    <m/>
    <s v="IT professional"/>
    <m/>
    <m/>
    <m/>
    <m/>
    <m/>
  </r>
  <r>
    <n v="147"/>
    <d v="2020-04-13T13:23:39"/>
    <d v="2020-04-13T13:25:43"/>
    <s v="anonymous"/>
    <m/>
    <m/>
    <m/>
    <m/>
    <s v="Yes"/>
    <m/>
    <m/>
    <s v="No"/>
    <m/>
    <m/>
    <m/>
    <m/>
    <m/>
    <s v="Laptop;"/>
    <m/>
    <m/>
    <s v="No"/>
    <m/>
    <m/>
    <s v="Personal assets"/>
    <m/>
    <m/>
    <m/>
    <m/>
    <m/>
    <x v="1"/>
    <m/>
    <m/>
    <s v="Using VPN "/>
    <m/>
    <m/>
    <m/>
    <m/>
    <m/>
    <s v="No"/>
    <m/>
    <m/>
    <m/>
    <m/>
    <m/>
    <s v="No"/>
    <m/>
    <m/>
    <m/>
    <m/>
    <m/>
    <s v="None;"/>
    <m/>
    <m/>
    <m/>
    <m/>
    <m/>
    <m/>
    <m/>
    <s v="Agree"/>
    <m/>
    <m/>
    <s v="Undecided"/>
    <m/>
    <m/>
    <s v="Disagree"/>
    <m/>
    <m/>
    <s v="Strongly agree"/>
    <m/>
    <m/>
    <s v="Strongly agree"/>
    <m/>
    <m/>
    <s v="Strongly agree"/>
    <m/>
    <m/>
    <s v="Strongly agree"/>
    <m/>
    <m/>
    <s v="45-54 years old"/>
    <m/>
    <m/>
    <s v="Master’s degree"/>
    <m/>
    <m/>
    <s v="Public Sector"/>
    <m/>
    <m/>
    <m/>
    <m/>
    <m/>
    <s v="IT professional"/>
    <m/>
    <m/>
    <m/>
    <m/>
    <m/>
  </r>
  <r>
    <n v="147"/>
    <d v="2020-04-13T13:23:39"/>
    <d v="2020-04-13T13:25:43"/>
    <s v="anonymous"/>
    <m/>
    <m/>
    <m/>
    <m/>
    <s v="Yes"/>
    <m/>
    <m/>
    <s v="No"/>
    <m/>
    <m/>
    <m/>
    <m/>
    <m/>
    <s v="Laptop;"/>
    <m/>
    <m/>
    <s v="No"/>
    <m/>
    <m/>
    <s v="Personal assets"/>
    <m/>
    <m/>
    <m/>
    <m/>
    <m/>
    <x v="3"/>
    <m/>
    <m/>
    <s v="Using VPN "/>
    <m/>
    <m/>
    <m/>
    <m/>
    <m/>
    <s v="No"/>
    <m/>
    <m/>
    <m/>
    <m/>
    <m/>
    <s v="No"/>
    <m/>
    <m/>
    <m/>
    <m/>
    <m/>
    <s v="None;"/>
    <m/>
    <m/>
    <m/>
    <m/>
    <m/>
    <m/>
    <m/>
    <s v="Agree"/>
    <m/>
    <m/>
    <s v="Undecided"/>
    <m/>
    <m/>
    <s v="Disagree"/>
    <m/>
    <m/>
    <s v="Strongly agree"/>
    <m/>
    <m/>
    <s v="Strongly agree"/>
    <m/>
    <m/>
    <s v="Strongly agree"/>
    <m/>
    <m/>
    <s v="Strongly agree"/>
    <m/>
    <m/>
    <s v="45-54 years old"/>
    <m/>
    <m/>
    <s v="Master’s degree"/>
    <m/>
    <m/>
    <s v="Public Sector"/>
    <m/>
    <m/>
    <m/>
    <m/>
    <m/>
    <s v="IT professional"/>
    <m/>
    <m/>
    <m/>
    <m/>
    <m/>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x v="0"/>
    <m/>
    <m/>
    <s v="Using VPN "/>
    <m/>
    <m/>
    <m/>
    <m/>
    <m/>
    <s v="No"/>
    <m/>
    <m/>
    <m/>
    <m/>
    <m/>
    <s v="Yes"/>
    <m/>
    <m/>
    <s v="Document management;Real-time document co-authoring;Project/Workflow/Task management;Scheduling;Real-time chatting;Teleconferencing;"/>
    <m/>
    <m/>
    <s v="None;"/>
    <m/>
    <m/>
    <m/>
    <m/>
    <m/>
    <m/>
    <m/>
    <s v="Agree"/>
    <m/>
    <m/>
    <s v="Undecided"/>
    <m/>
    <m/>
    <s v="Agree"/>
    <m/>
    <m/>
    <s v="Agree"/>
    <m/>
    <m/>
    <s v="Strongly agree"/>
    <m/>
    <m/>
    <s v="Strongly agree"/>
    <m/>
    <m/>
    <s v="Strongly agree"/>
    <m/>
    <m/>
    <s v="35-44 years old"/>
    <m/>
    <m/>
    <s v="Bachelor’s degree"/>
    <m/>
    <m/>
    <s v="Education &amp; Research"/>
    <m/>
    <m/>
    <m/>
    <m/>
    <m/>
    <s v="IT professional"/>
    <m/>
    <m/>
    <m/>
    <m/>
    <m/>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x v="5"/>
    <m/>
    <m/>
    <s v="Using VPN "/>
    <m/>
    <m/>
    <m/>
    <m/>
    <m/>
    <s v="No"/>
    <m/>
    <m/>
    <m/>
    <m/>
    <m/>
    <s v="Yes"/>
    <m/>
    <m/>
    <s v="Document management;Real-time document co-authoring;Project/Workflow/Task management;Scheduling;Real-time chatting;Teleconferencing;"/>
    <m/>
    <m/>
    <s v="None;"/>
    <m/>
    <m/>
    <m/>
    <m/>
    <m/>
    <m/>
    <m/>
    <s v="Agree"/>
    <m/>
    <m/>
    <s v="Undecided"/>
    <m/>
    <m/>
    <s v="Agree"/>
    <m/>
    <m/>
    <s v="Agree"/>
    <m/>
    <m/>
    <s v="Strongly agree"/>
    <m/>
    <m/>
    <s v="Strongly agree"/>
    <m/>
    <m/>
    <s v="Strongly agree"/>
    <m/>
    <m/>
    <s v="35-44 years old"/>
    <m/>
    <m/>
    <s v="Bachelor’s degree"/>
    <m/>
    <m/>
    <s v="Education &amp; Research"/>
    <m/>
    <m/>
    <m/>
    <m/>
    <m/>
    <s v="IT professional"/>
    <m/>
    <m/>
    <m/>
    <m/>
    <m/>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x v="4"/>
    <m/>
    <m/>
    <s v="Using VPN "/>
    <m/>
    <m/>
    <m/>
    <m/>
    <m/>
    <s v="No"/>
    <m/>
    <m/>
    <m/>
    <m/>
    <m/>
    <s v="Yes"/>
    <m/>
    <m/>
    <s v="Document management;Real-time document co-authoring;Project/Workflow/Task management;Scheduling;Real-time chatting;Teleconferencing;"/>
    <m/>
    <m/>
    <s v="None;"/>
    <m/>
    <m/>
    <m/>
    <m/>
    <m/>
    <m/>
    <m/>
    <s v="Agree"/>
    <m/>
    <m/>
    <s v="Undecided"/>
    <m/>
    <m/>
    <s v="Agree"/>
    <m/>
    <m/>
    <s v="Agree"/>
    <m/>
    <m/>
    <s v="Strongly agree"/>
    <m/>
    <m/>
    <s v="Strongly agree"/>
    <m/>
    <m/>
    <s v="Strongly agree"/>
    <m/>
    <m/>
    <s v="35-44 years old"/>
    <m/>
    <m/>
    <s v="Bachelor’s degree"/>
    <m/>
    <m/>
    <s v="Education &amp; Research"/>
    <m/>
    <m/>
    <m/>
    <m/>
    <m/>
    <s v="IT professional"/>
    <m/>
    <m/>
    <m/>
    <m/>
    <m/>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x v="6"/>
    <m/>
    <m/>
    <s v="Using VPN "/>
    <m/>
    <m/>
    <m/>
    <m/>
    <m/>
    <s v="No"/>
    <m/>
    <m/>
    <m/>
    <m/>
    <m/>
    <s v="Yes"/>
    <m/>
    <m/>
    <s v="Document management;Real-time document co-authoring;Project/Workflow/Task management;Scheduling;Real-time chatting;Teleconferencing;"/>
    <m/>
    <m/>
    <s v="None;"/>
    <m/>
    <m/>
    <m/>
    <m/>
    <m/>
    <m/>
    <m/>
    <s v="Agree"/>
    <m/>
    <m/>
    <s v="Undecided"/>
    <m/>
    <m/>
    <s v="Agree"/>
    <m/>
    <m/>
    <s v="Agree"/>
    <m/>
    <m/>
    <s v="Strongly agree"/>
    <m/>
    <m/>
    <s v="Strongly agree"/>
    <m/>
    <m/>
    <s v="Strongly agree"/>
    <m/>
    <m/>
    <s v="35-44 years old"/>
    <m/>
    <m/>
    <s v="Bachelor’s degree"/>
    <m/>
    <m/>
    <s v="Education &amp; Research"/>
    <m/>
    <m/>
    <m/>
    <m/>
    <m/>
    <s v="IT professional"/>
    <m/>
    <m/>
    <m/>
    <m/>
    <m/>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x v="1"/>
    <m/>
    <m/>
    <s v="Using VPN "/>
    <m/>
    <m/>
    <m/>
    <m/>
    <m/>
    <s v="No"/>
    <m/>
    <m/>
    <m/>
    <m/>
    <m/>
    <s v="Yes"/>
    <m/>
    <m/>
    <s v="Document management;Real-time document co-authoring;Project/Workflow/Task management;Scheduling;Real-time chatting;Teleconferencing;"/>
    <m/>
    <m/>
    <s v="None;"/>
    <m/>
    <m/>
    <m/>
    <m/>
    <m/>
    <m/>
    <m/>
    <s v="Agree"/>
    <m/>
    <m/>
    <s v="Undecided"/>
    <m/>
    <m/>
    <s v="Agree"/>
    <m/>
    <m/>
    <s v="Agree"/>
    <m/>
    <m/>
    <s v="Strongly agree"/>
    <m/>
    <m/>
    <s v="Strongly agree"/>
    <m/>
    <m/>
    <s v="Strongly agree"/>
    <m/>
    <m/>
    <s v="35-44 years old"/>
    <m/>
    <m/>
    <s v="Bachelor’s degree"/>
    <m/>
    <m/>
    <s v="Education &amp; Research"/>
    <m/>
    <m/>
    <m/>
    <m/>
    <m/>
    <s v="IT professional"/>
    <m/>
    <m/>
    <m/>
    <m/>
    <m/>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x v="2"/>
    <m/>
    <m/>
    <s v="Using VPN "/>
    <m/>
    <m/>
    <m/>
    <m/>
    <m/>
    <s v="No"/>
    <m/>
    <m/>
    <m/>
    <m/>
    <m/>
    <s v="Yes"/>
    <m/>
    <m/>
    <s v="Document management;Real-time document co-authoring;Project/Workflow/Task management;Scheduling;Real-time chatting;Teleconferencing;"/>
    <m/>
    <m/>
    <s v="None;"/>
    <m/>
    <m/>
    <m/>
    <m/>
    <m/>
    <m/>
    <m/>
    <s v="Agree"/>
    <m/>
    <m/>
    <s v="Undecided"/>
    <m/>
    <m/>
    <s v="Agree"/>
    <m/>
    <m/>
    <s v="Agree"/>
    <m/>
    <m/>
    <s v="Strongly agree"/>
    <m/>
    <m/>
    <s v="Strongly agree"/>
    <m/>
    <m/>
    <s v="Strongly agree"/>
    <m/>
    <m/>
    <s v="35-44 years old"/>
    <m/>
    <m/>
    <s v="Bachelor’s degree"/>
    <m/>
    <m/>
    <s v="Education &amp; Research"/>
    <m/>
    <m/>
    <m/>
    <m/>
    <m/>
    <s v="IT professional"/>
    <m/>
    <m/>
    <m/>
    <m/>
    <m/>
  </r>
  <r>
    <n v="148"/>
    <d v="2020-04-13T12:41:47"/>
    <d v="2020-04-13T14:03:55"/>
    <s v="anonymous"/>
    <m/>
    <m/>
    <m/>
    <m/>
    <s v="Yes"/>
    <m/>
    <m/>
    <s v="Yes"/>
    <m/>
    <m/>
    <s v="Use only company's approved devices_x000a_Use VPN for work to access company's network_x000a_Never connect to unsecure wifi networks"/>
    <m/>
    <m/>
    <s v="Laptop;Smartphone;"/>
    <m/>
    <m/>
    <s v="No"/>
    <m/>
    <m/>
    <s v="Corporate assets"/>
    <m/>
    <m/>
    <s v="Yes, fully"/>
    <m/>
    <m/>
    <x v="3"/>
    <m/>
    <m/>
    <s v="Using VPN "/>
    <m/>
    <m/>
    <m/>
    <m/>
    <m/>
    <s v="No"/>
    <m/>
    <m/>
    <m/>
    <m/>
    <m/>
    <s v="Yes"/>
    <m/>
    <m/>
    <s v="Document management;Real-time document co-authoring;Project/Workflow/Task management;Scheduling;Real-time chatting;Teleconferencing;"/>
    <m/>
    <m/>
    <s v="None;"/>
    <m/>
    <m/>
    <m/>
    <m/>
    <m/>
    <m/>
    <m/>
    <s v="Agree"/>
    <m/>
    <m/>
    <s v="Undecided"/>
    <m/>
    <m/>
    <s v="Agree"/>
    <m/>
    <m/>
    <s v="Agree"/>
    <m/>
    <m/>
    <s v="Strongly agree"/>
    <m/>
    <m/>
    <s v="Strongly agree"/>
    <m/>
    <m/>
    <s v="Strongly agree"/>
    <m/>
    <m/>
    <s v="35-44 years old"/>
    <m/>
    <m/>
    <s v="Bachelor’s degree"/>
    <m/>
    <m/>
    <s v="Education &amp; Research"/>
    <m/>
    <m/>
    <m/>
    <m/>
    <m/>
    <s v="IT professional"/>
    <m/>
    <m/>
    <m/>
    <m/>
    <m/>
  </r>
  <r>
    <n v="149"/>
    <d v="2020-04-13T14:53:45"/>
    <d v="2020-04-13T14:56:09"/>
    <s v="anonymous"/>
    <m/>
    <m/>
    <m/>
    <m/>
    <s v="Yes"/>
    <m/>
    <m/>
    <s v="No"/>
    <m/>
    <m/>
    <m/>
    <m/>
    <m/>
    <s v="Laptop;"/>
    <m/>
    <m/>
    <s v="No"/>
    <m/>
    <m/>
    <s v="Personal assets"/>
    <m/>
    <m/>
    <m/>
    <m/>
    <m/>
    <x v="0"/>
    <m/>
    <m/>
    <s v="Using 3rd party cloud solutions (e.g. G Cloud, Microsoft 365)"/>
    <m/>
    <m/>
    <m/>
    <m/>
    <m/>
    <s v="No"/>
    <m/>
    <m/>
    <m/>
    <m/>
    <m/>
    <s v="Yes"/>
    <m/>
    <m/>
    <s v="Document management;Real-time document co-authoring;Project/Workflow/Task management;Scheduling;Real-time chatting;Teleconferencing;"/>
    <m/>
    <m/>
    <s v="None;"/>
    <m/>
    <m/>
    <m/>
    <m/>
    <m/>
    <m/>
    <m/>
    <s v="Undecided"/>
    <m/>
    <m/>
    <s v="Disagree"/>
    <m/>
    <m/>
    <s v="Disagree"/>
    <m/>
    <m/>
    <s v="Agree"/>
    <m/>
    <m/>
    <s v="Agree"/>
    <m/>
    <m/>
    <s v="Strongly agree"/>
    <m/>
    <m/>
    <s v="Strongly agree"/>
    <m/>
    <m/>
    <s v="35-44 years old"/>
    <m/>
    <m/>
    <s v="Bachelor’s degree"/>
    <m/>
    <m/>
    <s v="IT (Information Technology)"/>
    <m/>
    <m/>
    <m/>
    <m/>
    <m/>
    <s v="Manager"/>
    <m/>
    <m/>
    <m/>
    <m/>
    <m/>
  </r>
  <r>
    <n v="149"/>
    <d v="2020-04-13T14:53:45"/>
    <d v="2020-04-13T14:56:09"/>
    <s v="anonymous"/>
    <m/>
    <m/>
    <m/>
    <m/>
    <s v="Yes"/>
    <m/>
    <m/>
    <s v="No"/>
    <m/>
    <m/>
    <m/>
    <m/>
    <m/>
    <s v="Laptop;"/>
    <m/>
    <m/>
    <s v="No"/>
    <m/>
    <m/>
    <s v="Personal assets"/>
    <m/>
    <m/>
    <m/>
    <m/>
    <m/>
    <x v="5"/>
    <m/>
    <m/>
    <s v="Using 3rd party cloud solutions (e.g. G Cloud, Microsoft 365)"/>
    <m/>
    <m/>
    <m/>
    <m/>
    <m/>
    <s v="No"/>
    <m/>
    <m/>
    <m/>
    <m/>
    <m/>
    <s v="Yes"/>
    <m/>
    <m/>
    <s v="Document management;Real-time document co-authoring;Project/Workflow/Task management;Scheduling;Real-time chatting;Teleconferencing;"/>
    <m/>
    <m/>
    <s v="None;"/>
    <m/>
    <m/>
    <m/>
    <m/>
    <m/>
    <m/>
    <m/>
    <s v="Undecided"/>
    <m/>
    <m/>
    <s v="Disagree"/>
    <m/>
    <m/>
    <s v="Disagree"/>
    <m/>
    <m/>
    <s v="Agree"/>
    <m/>
    <m/>
    <s v="Agree"/>
    <m/>
    <m/>
    <s v="Strongly agree"/>
    <m/>
    <m/>
    <s v="Strongly agree"/>
    <m/>
    <m/>
    <s v="35-44 years old"/>
    <m/>
    <m/>
    <s v="Bachelor’s degree"/>
    <m/>
    <m/>
    <s v="IT (Information Technology)"/>
    <m/>
    <m/>
    <m/>
    <m/>
    <m/>
    <s v="Manager"/>
    <m/>
    <m/>
    <m/>
    <m/>
    <m/>
  </r>
  <r>
    <n v="149"/>
    <d v="2020-04-13T14:53:45"/>
    <d v="2020-04-13T14:56:09"/>
    <s v="anonymous"/>
    <m/>
    <m/>
    <m/>
    <m/>
    <s v="Yes"/>
    <m/>
    <m/>
    <s v="No"/>
    <m/>
    <m/>
    <m/>
    <m/>
    <m/>
    <s v="Laptop;"/>
    <m/>
    <m/>
    <s v="No"/>
    <m/>
    <m/>
    <s v="Personal assets"/>
    <m/>
    <m/>
    <m/>
    <m/>
    <m/>
    <x v="4"/>
    <m/>
    <m/>
    <s v="Using 3rd party cloud solutions (e.g. G Cloud, Microsoft 365)"/>
    <m/>
    <m/>
    <m/>
    <m/>
    <m/>
    <s v="No"/>
    <m/>
    <m/>
    <m/>
    <m/>
    <m/>
    <s v="Yes"/>
    <m/>
    <m/>
    <s v="Document management;Real-time document co-authoring;Project/Workflow/Task management;Scheduling;Real-time chatting;Teleconferencing;"/>
    <m/>
    <m/>
    <s v="None;"/>
    <m/>
    <m/>
    <m/>
    <m/>
    <m/>
    <m/>
    <m/>
    <s v="Undecided"/>
    <m/>
    <m/>
    <s v="Disagree"/>
    <m/>
    <m/>
    <s v="Disagree"/>
    <m/>
    <m/>
    <s v="Agree"/>
    <m/>
    <m/>
    <s v="Agree"/>
    <m/>
    <m/>
    <s v="Strongly agree"/>
    <m/>
    <m/>
    <s v="Strongly agree"/>
    <m/>
    <m/>
    <s v="35-44 years old"/>
    <m/>
    <m/>
    <s v="Bachelor’s degree"/>
    <m/>
    <m/>
    <s v="IT (Information Technology)"/>
    <m/>
    <m/>
    <m/>
    <m/>
    <m/>
    <s v="Manager"/>
    <m/>
    <m/>
    <m/>
    <m/>
    <m/>
  </r>
  <r>
    <n v="149"/>
    <d v="2020-04-13T14:53:45"/>
    <d v="2020-04-13T14:56:09"/>
    <s v="anonymous"/>
    <m/>
    <m/>
    <m/>
    <m/>
    <s v="Yes"/>
    <m/>
    <m/>
    <s v="No"/>
    <m/>
    <m/>
    <m/>
    <m/>
    <m/>
    <s v="Laptop;"/>
    <m/>
    <m/>
    <s v="No"/>
    <m/>
    <m/>
    <s v="Personal assets"/>
    <m/>
    <m/>
    <m/>
    <m/>
    <m/>
    <x v="6"/>
    <m/>
    <m/>
    <s v="Using 3rd party cloud solutions (e.g. G Cloud, Microsoft 365)"/>
    <m/>
    <m/>
    <m/>
    <m/>
    <m/>
    <s v="No"/>
    <m/>
    <m/>
    <m/>
    <m/>
    <m/>
    <s v="Yes"/>
    <m/>
    <m/>
    <s v="Document management;Real-time document co-authoring;Project/Workflow/Task management;Scheduling;Real-time chatting;Teleconferencing;"/>
    <m/>
    <m/>
    <s v="None;"/>
    <m/>
    <m/>
    <m/>
    <m/>
    <m/>
    <m/>
    <m/>
    <s v="Undecided"/>
    <m/>
    <m/>
    <s v="Disagree"/>
    <m/>
    <m/>
    <s v="Disagree"/>
    <m/>
    <m/>
    <s v="Agree"/>
    <m/>
    <m/>
    <s v="Agree"/>
    <m/>
    <m/>
    <s v="Strongly agree"/>
    <m/>
    <m/>
    <s v="Strongly agree"/>
    <m/>
    <m/>
    <s v="35-44 years old"/>
    <m/>
    <m/>
    <s v="Bachelor’s degree"/>
    <m/>
    <m/>
    <s v="IT (Information Technology)"/>
    <m/>
    <m/>
    <m/>
    <m/>
    <m/>
    <s v="Manager"/>
    <m/>
    <m/>
    <m/>
    <m/>
    <m/>
  </r>
  <r>
    <n v="149"/>
    <d v="2020-04-13T14:53:45"/>
    <d v="2020-04-13T14:56:09"/>
    <s v="anonymous"/>
    <m/>
    <m/>
    <m/>
    <m/>
    <s v="Yes"/>
    <m/>
    <m/>
    <s v="No"/>
    <m/>
    <m/>
    <m/>
    <m/>
    <m/>
    <s v="Laptop;"/>
    <m/>
    <m/>
    <s v="No"/>
    <m/>
    <m/>
    <s v="Personal assets"/>
    <m/>
    <m/>
    <m/>
    <m/>
    <m/>
    <x v="1"/>
    <m/>
    <m/>
    <s v="Using 3rd party cloud solutions (e.g. G Cloud, Microsoft 365)"/>
    <m/>
    <m/>
    <m/>
    <m/>
    <m/>
    <s v="No"/>
    <m/>
    <m/>
    <m/>
    <m/>
    <m/>
    <s v="Yes"/>
    <m/>
    <m/>
    <s v="Document management;Real-time document co-authoring;Project/Workflow/Task management;Scheduling;Real-time chatting;Teleconferencing;"/>
    <m/>
    <m/>
    <s v="None;"/>
    <m/>
    <m/>
    <m/>
    <m/>
    <m/>
    <m/>
    <m/>
    <s v="Undecided"/>
    <m/>
    <m/>
    <s v="Disagree"/>
    <m/>
    <m/>
    <s v="Disagree"/>
    <m/>
    <m/>
    <s v="Agree"/>
    <m/>
    <m/>
    <s v="Agree"/>
    <m/>
    <m/>
    <s v="Strongly agree"/>
    <m/>
    <m/>
    <s v="Strongly agree"/>
    <m/>
    <m/>
    <s v="35-44 years old"/>
    <m/>
    <m/>
    <s v="Bachelor’s degree"/>
    <m/>
    <m/>
    <s v="IT (Information Technology)"/>
    <m/>
    <m/>
    <m/>
    <m/>
    <m/>
    <s v="Manager"/>
    <m/>
    <m/>
    <m/>
    <m/>
    <m/>
  </r>
  <r>
    <n v="149"/>
    <d v="2020-04-13T14:53:45"/>
    <d v="2020-04-13T14:56:09"/>
    <s v="anonymous"/>
    <m/>
    <m/>
    <m/>
    <m/>
    <s v="Yes"/>
    <m/>
    <m/>
    <s v="No"/>
    <m/>
    <m/>
    <m/>
    <m/>
    <m/>
    <s v="Laptop;"/>
    <m/>
    <m/>
    <s v="No"/>
    <m/>
    <m/>
    <s v="Personal assets"/>
    <m/>
    <m/>
    <m/>
    <m/>
    <m/>
    <x v="2"/>
    <m/>
    <m/>
    <s v="Using 3rd party cloud solutions (e.g. G Cloud, Microsoft 365)"/>
    <m/>
    <m/>
    <m/>
    <m/>
    <m/>
    <s v="No"/>
    <m/>
    <m/>
    <m/>
    <m/>
    <m/>
    <s v="Yes"/>
    <m/>
    <m/>
    <s v="Document management;Real-time document co-authoring;Project/Workflow/Task management;Scheduling;Real-time chatting;Teleconferencing;"/>
    <m/>
    <m/>
    <s v="None;"/>
    <m/>
    <m/>
    <m/>
    <m/>
    <m/>
    <m/>
    <m/>
    <s v="Undecided"/>
    <m/>
    <m/>
    <s v="Disagree"/>
    <m/>
    <m/>
    <s v="Disagree"/>
    <m/>
    <m/>
    <s v="Agree"/>
    <m/>
    <m/>
    <s v="Agree"/>
    <m/>
    <m/>
    <s v="Strongly agree"/>
    <m/>
    <m/>
    <s v="Strongly agree"/>
    <m/>
    <m/>
    <s v="35-44 years old"/>
    <m/>
    <m/>
    <s v="Bachelor’s degree"/>
    <m/>
    <m/>
    <s v="IT (Information Technology)"/>
    <m/>
    <m/>
    <m/>
    <m/>
    <m/>
    <s v="Manager"/>
    <m/>
    <m/>
    <m/>
    <m/>
    <m/>
  </r>
  <r>
    <n v="149"/>
    <d v="2020-04-13T14:53:45"/>
    <d v="2020-04-13T14:56:09"/>
    <s v="anonymous"/>
    <m/>
    <m/>
    <m/>
    <m/>
    <s v="Yes"/>
    <m/>
    <m/>
    <s v="No"/>
    <m/>
    <m/>
    <m/>
    <m/>
    <m/>
    <s v="Laptop;"/>
    <m/>
    <m/>
    <s v="No"/>
    <m/>
    <m/>
    <s v="Personal assets"/>
    <m/>
    <m/>
    <m/>
    <m/>
    <m/>
    <x v="3"/>
    <m/>
    <m/>
    <s v="Using 3rd party cloud solutions (e.g. G Cloud, Microsoft 365)"/>
    <m/>
    <m/>
    <m/>
    <m/>
    <m/>
    <s v="No"/>
    <m/>
    <m/>
    <m/>
    <m/>
    <m/>
    <s v="Yes"/>
    <m/>
    <m/>
    <s v="Document management;Real-time document co-authoring;Project/Workflow/Task management;Scheduling;Real-time chatting;Teleconferencing;"/>
    <m/>
    <m/>
    <s v="None;"/>
    <m/>
    <m/>
    <m/>
    <m/>
    <m/>
    <m/>
    <m/>
    <s v="Undecided"/>
    <m/>
    <m/>
    <s v="Disagree"/>
    <m/>
    <m/>
    <s v="Disagree"/>
    <m/>
    <m/>
    <s v="Agree"/>
    <m/>
    <m/>
    <s v="Agree"/>
    <m/>
    <m/>
    <s v="Strongly agree"/>
    <m/>
    <m/>
    <s v="Strongly agree"/>
    <m/>
    <m/>
    <s v="35-44 years old"/>
    <m/>
    <m/>
    <s v="Bachelor’s degree"/>
    <m/>
    <m/>
    <s v="IT (Information Technology)"/>
    <m/>
    <m/>
    <m/>
    <m/>
    <m/>
    <s v="Manager"/>
    <m/>
    <m/>
    <m/>
    <m/>
    <m/>
  </r>
  <r>
    <n v="150"/>
    <d v="2020-04-13T14:53:48"/>
    <d v="2020-04-13T15:04:22"/>
    <s v="anonymous"/>
    <m/>
    <m/>
    <m/>
    <m/>
    <s v="Yes"/>
    <m/>
    <m/>
    <s v="No"/>
    <m/>
    <m/>
    <m/>
    <m/>
    <m/>
    <s v="Laptop;"/>
    <m/>
    <m/>
    <s v="No"/>
    <m/>
    <m/>
    <s v="Corporate assets"/>
    <m/>
    <m/>
    <s v="No"/>
    <m/>
    <m/>
    <x v="0"/>
    <m/>
    <m/>
    <s v="Direct access"/>
    <m/>
    <m/>
    <m/>
    <m/>
    <m/>
    <s v="No"/>
    <m/>
    <m/>
    <m/>
    <m/>
    <m/>
    <s v="Yes"/>
    <m/>
    <m/>
    <s v="Real-time chatting;Teleconferencing;"/>
    <m/>
    <m/>
    <s v="None;"/>
    <m/>
    <m/>
    <m/>
    <m/>
    <m/>
    <m/>
    <m/>
    <s v="Disagree"/>
    <m/>
    <m/>
    <s v="Undecided"/>
    <m/>
    <m/>
    <s v="Disagree"/>
    <m/>
    <m/>
    <s v="Agree"/>
    <m/>
    <m/>
    <s v="Agree"/>
    <m/>
    <m/>
    <s v="Agree"/>
    <m/>
    <m/>
    <s v="Agree"/>
    <m/>
    <m/>
    <s v="25-34 years old"/>
    <m/>
    <m/>
    <s v="Bachelor’s degree"/>
    <m/>
    <m/>
    <s v="IT (Information Technology)"/>
    <m/>
    <m/>
    <m/>
    <m/>
    <m/>
    <s v="IT professional"/>
    <m/>
    <m/>
    <m/>
    <m/>
    <m/>
  </r>
  <r>
    <n v="150"/>
    <d v="2020-04-13T14:53:48"/>
    <d v="2020-04-13T15:04:22"/>
    <s v="anonymous"/>
    <m/>
    <m/>
    <m/>
    <m/>
    <s v="Yes"/>
    <m/>
    <m/>
    <s v="No"/>
    <m/>
    <m/>
    <m/>
    <m/>
    <m/>
    <s v="Laptop;"/>
    <m/>
    <m/>
    <s v="No"/>
    <m/>
    <m/>
    <s v="Corporate assets"/>
    <m/>
    <m/>
    <s v="No"/>
    <m/>
    <m/>
    <x v="3"/>
    <m/>
    <m/>
    <s v="Direct access"/>
    <m/>
    <m/>
    <m/>
    <m/>
    <m/>
    <s v="No"/>
    <m/>
    <m/>
    <m/>
    <m/>
    <m/>
    <s v="Yes"/>
    <m/>
    <m/>
    <s v="Real-time chatting;Teleconferencing;"/>
    <m/>
    <m/>
    <s v="None;"/>
    <m/>
    <m/>
    <m/>
    <m/>
    <m/>
    <m/>
    <m/>
    <s v="Disagree"/>
    <m/>
    <m/>
    <s v="Undecided"/>
    <m/>
    <m/>
    <s v="Disagree"/>
    <m/>
    <m/>
    <s v="Agree"/>
    <m/>
    <m/>
    <s v="Agree"/>
    <m/>
    <m/>
    <s v="Agree"/>
    <m/>
    <m/>
    <s v="Agree"/>
    <m/>
    <m/>
    <s v="25-34 years old"/>
    <m/>
    <m/>
    <s v="Bachelor’s degree"/>
    <m/>
    <m/>
    <s v="IT (Information Technology)"/>
    <m/>
    <m/>
    <m/>
    <m/>
    <m/>
    <s v="IT professional"/>
    <m/>
    <m/>
    <m/>
    <m/>
    <m/>
  </r>
  <r>
    <n v="151"/>
    <d v="2020-04-13T15:06:32"/>
    <d v="2020-04-13T15:09:47"/>
    <s v="anonymous"/>
    <m/>
    <m/>
    <m/>
    <m/>
    <s v="Yes"/>
    <m/>
    <m/>
    <s v="No"/>
    <m/>
    <m/>
    <m/>
    <m/>
    <m/>
    <s v="Laptop;"/>
    <m/>
    <m/>
    <s v="No"/>
    <m/>
    <m/>
    <s v="Corporate assets"/>
    <m/>
    <m/>
    <s v="Yes, partly"/>
    <m/>
    <m/>
    <x v="0"/>
    <m/>
    <m/>
    <s v="Direct access"/>
    <m/>
    <m/>
    <m/>
    <m/>
    <m/>
    <s v="No"/>
    <m/>
    <m/>
    <m/>
    <m/>
    <m/>
    <s v="Yes"/>
    <m/>
    <m/>
    <s v="Document management;Real-time document co-authoring;Project/Workflow/Task management;Scheduling;Real-time chatting;Teleconferencing;"/>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r>
  <r>
    <n v="151"/>
    <d v="2020-04-13T15:06:32"/>
    <d v="2020-04-13T15:09:47"/>
    <s v="anonymous"/>
    <m/>
    <m/>
    <m/>
    <m/>
    <s v="Yes"/>
    <m/>
    <m/>
    <s v="No"/>
    <m/>
    <m/>
    <m/>
    <m/>
    <m/>
    <s v="Laptop;"/>
    <m/>
    <m/>
    <s v="No"/>
    <m/>
    <m/>
    <s v="Corporate assets"/>
    <m/>
    <m/>
    <s v="Yes, partly"/>
    <m/>
    <m/>
    <x v="4"/>
    <m/>
    <m/>
    <s v="Direct access"/>
    <m/>
    <m/>
    <m/>
    <m/>
    <m/>
    <s v="No"/>
    <m/>
    <m/>
    <m/>
    <m/>
    <m/>
    <s v="Yes"/>
    <m/>
    <m/>
    <s v="Document management;Real-time document co-authoring;Project/Workflow/Task management;Scheduling;Real-time chatting;Teleconferencing;"/>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r>
  <r>
    <n v="151"/>
    <d v="2020-04-13T15:06:32"/>
    <d v="2020-04-13T15:09:47"/>
    <s v="anonymous"/>
    <m/>
    <m/>
    <m/>
    <m/>
    <s v="Yes"/>
    <m/>
    <m/>
    <s v="No"/>
    <m/>
    <m/>
    <m/>
    <m/>
    <m/>
    <s v="Laptop;"/>
    <m/>
    <m/>
    <s v="No"/>
    <m/>
    <m/>
    <s v="Corporate assets"/>
    <m/>
    <m/>
    <s v="Yes, partly"/>
    <m/>
    <m/>
    <x v="3"/>
    <m/>
    <m/>
    <s v="Direct access"/>
    <m/>
    <m/>
    <m/>
    <m/>
    <m/>
    <s v="No"/>
    <m/>
    <m/>
    <m/>
    <m/>
    <m/>
    <s v="Yes"/>
    <m/>
    <m/>
    <s v="Document management;Real-time document co-authoring;Project/Workflow/Task management;Scheduling;Real-time chatting;Teleconferencing;"/>
    <m/>
    <m/>
    <s v="None;"/>
    <m/>
    <m/>
    <m/>
    <m/>
    <m/>
    <m/>
    <m/>
    <s v="Disagree"/>
    <m/>
    <m/>
    <s v="Undecided"/>
    <m/>
    <m/>
    <s v="Strongly disagree"/>
    <m/>
    <m/>
    <s v="Strongly agree"/>
    <m/>
    <m/>
    <s v="Strongly agree"/>
    <m/>
    <m/>
    <s v="Strongly agree"/>
    <m/>
    <m/>
    <s v="Strongly agree"/>
    <m/>
    <m/>
    <s v="25-34 years old"/>
    <m/>
    <m/>
    <s v="Master’s degree"/>
    <m/>
    <m/>
    <s v="IT (Information Technology)"/>
    <m/>
    <m/>
    <m/>
    <m/>
    <m/>
    <s v="IT professional"/>
    <m/>
    <m/>
    <m/>
    <m/>
    <m/>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x v="0"/>
    <m/>
    <m/>
    <s v="Other"/>
    <m/>
    <m/>
    <m/>
    <m/>
    <m/>
    <s v="No"/>
    <m/>
    <m/>
    <m/>
    <m/>
    <m/>
    <s v="Yes"/>
    <m/>
    <m/>
    <s v="Document management;Real-time document co-authoring;Project/Workflow/Task management;Scheduling;Real-time chatting;Teleconferencing;"/>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x v="5"/>
    <m/>
    <m/>
    <s v="Other"/>
    <m/>
    <m/>
    <m/>
    <m/>
    <m/>
    <s v="No"/>
    <m/>
    <m/>
    <m/>
    <m/>
    <m/>
    <s v="Yes"/>
    <m/>
    <m/>
    <s v="Document management;Real-time document co-authoring;Project/Workflow/Task management;Scheduling;Real-time chatting;Teleconferencing;"/>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x v="4"/>
    <m/>
    <m/>
    <s v="Other"/>
    <m/>
    <m/>
    <m/>
    <m/>
    <m/>
    <s v="No"/>
    <m/>
    <m/>
    <m/>
    <m/>
    <m/>
    <s v="Yes"/>
    <m/>
    <m/>
    <s v="Document management;Real-time document co-authoring;Project/Workflow/Task management;Scheduling;Real-time chatting;Teleconferencing;"/>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x v="6"/>
    <m/>
    <m/>
    <s v="Other"/>
    <m/>
    <m/>
    <m/>
    <m/>
    <m/>
    <s v="No"/>
    <m/>
    <m/>
    <m/>
    <m/>
    <m/>
    <s v="Yes"/>
    <m/>
    <m/>
    <s v="Document management;Real-time document co-authoring;Project/Workflow/Task management;Scheduling;Real-time chatting;Teleconferencing;"/>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x v="1"/>
    <m/>
    <m/>
    <s v="Other"/>
    <m/>
    <m/>
    <m/>
    <m/>
    <m/>
    <s v="No"/>
    <m/>
    <m/>
    <m/>
    <m/>
    <m/>
    <s v="Yes"/>
    <m/>
    <m/>
    <s v="Document management;Real-time document co-authoring;Project/Workflow/Task management;Scheduling;Real-time chatting;Teleconferencing;"/>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x v="2"/>
    <m/>
    <m/>
    <s v="Other"/>
    <m/>
    <m/>
    <m/>
    <m/>
    <m/>
    <s v="No"/>
    <m/>
    <m/>
    <m/>
    <m/>
    <m/>
    <s v="Yes"/>
    <m/>
    <m/>
    <s v="Document management;Real-time document co-authoring;Project/Workflow/Task management;Scheduling;Real-time chatting;Teleconferencing;"/>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r>
  <r>
    <n v="152"/>
    <d v="2020-04-13T15:09:06"/>
    <d v="2020-04-13T15:17:39"/>
    <s v="anonymous"/>
    <m/>
    <m/>
    <m/>
    <m/>
    <s v="Yes"/>
    <m/>
    <m/>
    <s v="Yes"/>
    <m/>
    <m/>
    <s v="Provision security protection, Run a password audit, Ensure that software is updated, Mandatory backups, avoid using unsecured wireless connections_x000a_"/>
    <m/>
    <m/>
    <s v="Laptop;"/>
    <m/>
    <m/>
    <s v="No"/>
    <m/>
    <m/>
    <s v="Corporate assets"/>
    <m/>
    <m/>
    <s v="Yes, fully"/>
    <m/>
    <m/>
    <x v="3"/>
    <m/>
    <m/>
    <s v="Other"/>
    <m/>
    <m/>
    <m/>
    <m/>
    <m/>
    <s v="No"/>
    <m/>
    <m/>
    <m/>
    <m/>
    <m/>
    <s v="Yes"/>
    <m/>
    <m/>
    <s v="Document management;Real-time document co-authoring;Project/Workflow/Task management;Scheduling;Real-time chatting;Teleconferencing;"/>
    <m/>
    <m/>
    <s v="None;"/>
    <m/>
    <m/>
    <m/>
    <m/>
    <m/>
    <m/>
    <m/>
    <s v="Strongly disagree"/>
    <m/>
    <m/>
    <s v="Undecided"/>
    <m/>
    <m/>
    <s v="Agree"/>
    <m/>
    <m/>
    <s v="Strongly agree"/>
    <m/>
    <m/>
    <s v="Strongly agree"/>
    <m/>
    <m/>
    <s v="Strongly agree"/>
    <m/>
    <m/>
    <s v="Strongly agree"/>
    <m/>
    <m/>
    <s v="35-44 years old"/>
    <m/>
    <m/>
    <s v="Doctorate degree"/>
    <m/>
    <m/>
    <s v="IT (Information Technology)"/>
    <m/>
    <m/>
    <m/>
    <m/>
    <m/>
    <s v="IT professional"/>
    <m/>
    <m/>
    <m/>
    <m/>
    <m/>
  </r>
  <r>
    <n v="153"/>
    <d v="2020-04-13T15:17:41"/>
    <d v="2020-04-13T15:30:40"/>
    <s v="anonymous"/>
    <m/>
    <m/>
    <m/>
    <m/>
    <s v="No"/>
    <m/>
    <m/>
    <s v="Yes"/>
    <m/>
    <m/>
    <s v="Avoid public Wi-Fi; Keep Work Data on Work Computers; update software daily"/>
    <m/>
    <m/>
    <s v="Desktop;"/>
    <m/>
    <m/>
    <s v="No"/>
    <m/>
    <m/>
    <s v="Corporate assets"/>
    <m/>
    <m/>
    <s v="Yes, fully"/>
    <m/>
    <m/>
    <x v="0"/>
    <m/>
    <m/>
    <s v="Other"/>
    <m/>
    <m/>
    <m/>
    <m/>
    <m/>
    <s v="No"/>
    <m/>
    <m/>
    <m/>
    <m/>
    <m/>
    <s v="Yes"/>
    <m/>
    <m/>
    <s v="Document management;Real-time document co-authoring;Project/Workflow/Task management;Scheduling;Real-time chatting;Teleconferencing;"/>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r>
  <r>
    <n v="153"/>
    <d v="2020-04-13T15:17:41"/>
    <d v="2020-04-13T15:30:40"/>
    <s v="anonymous"/>
    <m/>
    <m/>
    <m/>
    <m/>
    <s v="No"/>
    <m/>
    <m/>
    <s v="Yes"/>
    <m/>
    <m/>
    <s v="Avoid public Wi-Fi; Keep Work Data on Work Computers; update software daily"/>
    <m/>
    <m/>
    <s v="Desktop;"/>
    <m/>
    <m/>
    <s v="No"/>
    <m/>
    <m/>
    <s v="Corporate assets"/>
    <m/>
    <m/>
    <s v="Yes, fully"/>
    <m/>
    <m/>
    <x v="5"/>
    <m/>
    <m/>
    <s v="Other"/>
    <m/>
    <m/>
    <m/>
    <m/>
    <m/>
    <s v="No"/>
    <m/>
    <m/>
    <m/>
    <m/>
    <m/>
    <s v="Yes"/>
    <m/>
    <m/>
    <s v="Document management;Real-time document co-authoring;Project/Workflow/Task management;Scheduling;Real-time chatting;Teleconferencing;"/>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r>
  <r>
    <n v="153"/>
    <d v="2020-04-13T15:17:41"/>
    <d v="2020-04-13T15:30:40"/>
    <s v="anonymous"/>
    <m/>
    <m/>
    <m/>
    <m/>
    <s v="No"/>
    <m/>
    <m/>
    <s v="Yes"/>
    <m/>
    <m/>
    <s v="Avoid public Wi-Fi; Keep Work Data on Work Computers; update software daily"/>
    <m/>
    <m/>
    <s v="Desktop;"/>
    <m/>
    <m/>
    <s v="No"/>
    <m/>
    <m/>
    <s v="Corporate assets"/>
    <m/>
    <m/>
    <s v="Yes, fully"/>
    <m/>
    <m/>
    <x v="4"/>
    <m/>
    <m/>
    <s v="Other"/>
    <m/>
    <m/>
    <m/>
    <m/>
    <m/>
    <s v="No"/>
    <m/>
    <m/>
    <m/>
    <m/>
    <m/>
    <s v="Yes"/>
    <m/>
    <m/>
    <s v="Document management;Real-time document co-authoring;Project/Workflow/Task management;Scheduling;Real-time chatting;Teleconferencing;"/>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r>
  <r>
    <n v="153"/>
    <d v="2020-04-13T15:17:41"/>
    <d v="2020-04-13T15:30:40"/>
    <s v="anonymous"/>
    <m/>
    <m/>
    <m/>
    <m/>
    <s v="No"/>
    <m/>
    <m/>
    <s v="Yes"/>
    <m/>
    <m/>
    <s v="Avoid public Wi-Fi; Keep Work Data on Work Computers; update software daily"/>
    <m/>
    <m/>
    <s v="Desktop;"/>
    <m/>
    <m/>
    <s v="No"/>
    <m/>
    <m/>
    <s v="Corporate assets"/>
    <m/>
    <m/>
    <s v="Yes, fully"/>
    <m/>
    <m/>
    <x v="6"/>
    <m/>
    <m/>
    <s v="Other"/>
    <m/>
    <m/>
    <m/>
    <m/>
    <m/>
    <s v="No"/>
    <m/>
    <m/>
    <m/>
    <m/>
    <m/>
    <s v="Yes"/>
    <m/>
    <m/>
    <s v="Document management;Real-time document co-authoring;Project/Workflow/Task management;Scheduling;Real-time chatting;Teleconferencing;"/>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r>
  <r>
    <n v="153"/>
    <d v="2020-04-13T15:17:41"/>
    <d v="2020-04-13T15:30:40"/>
    <s v="anonymous"/>
    <m/>
    <m/>
    <m/>
    <m/>
    <s v="No"/>
    <m/>
    <m/>
    <s v="Yes"/>
    <m/>
    <m/>
    <s v="Avoid public Wi-Fi; Keep Work Data on Work Computers; update software daily"/>
    <m/>
    <m/>
    <s v="Desktop;"/>
    <m/>
    <m/>
    <s v="No"/>
    <m/>
    <m/>
    <s v="Corporate assets"/>
    <m/>
    <m/>
    <s v="Yes, fully"/>
    <m/>
    <m/>
    <x v="1"/>
    <m/>
    <m/>
    <s v="Other"/>
    <m/>
    <m/>
    <m/>
    <m/>
    <m/>
    <s v="No"/>
    <m/>
    <m/>
    <m/>
    <m/>
    <m/>
    <s v="Yes"/>
    <m/>
    <m/>
    <s v="Document management;Real-time document co-authoring;Project/Workflow/Task management;Scheduling;Real-time chatting;Teleconferencing;"/>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r>
  <r>
    <n v="153"/>
    <d v="2020-04-13T15:17:41"/>
    <d v="2020-04-13T15:30:40"/>
    <s v="anonymous"/>
    <m/>
    <m/>
    <m/>
    <m/>
    <s v="No"/>
    <m/>
    <m/>
    <s v="Yes"/>
    <m/>
    <m/>
    <s v="Avoid public Wi-Fi; Keep Work Data on Work Computers; update software daily"/>
    <m/>
    <m/>
    <s v="Desktop;"/>
    <m/>
    <m/>
    <s v="No"/>
    <m/>
    <m/>
    <s v="Corporate assets"/>
    <m/>
    <m/>
    <s v="Yes, fully"/>
    <m/>
    <m/>
    <x v="2"/>
    <m/>
    <m/>
    <s v="Other"/>
    <m/>
    <m/>
    <m/>
    <m/>
    <m/>
    <s v="No"/>
    <m/>
    <m/>
    <m/>
    <m/>
    <m/>
    <s v="Yes"/>
    <m/>
    <m/>
    <s v="Document management;Real-time document co-authoring;Project/Workflow/Task management;Scheduling;Real-time chatting;Teleconferencing;"/>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r>
  <r>
    <n v="153"/>
    <d v="2020-04-13T15:17:41"/>
    <d v="2020-04-13T15:30:40"/>
    <s v="anonymous"/>
    <m/>
    <m/>
    <m/>
    <m/>
    <s v="No"/>
    <m/>
    <m/>
    <s v="Yes"/>
    <m/>
    <m/>
    <s v="Avoid public Wi-Fi; Keep Work Data on Work Computers; update software daily"/>
    <m/>
    <m/>
    <s v="Desktop;"/>
    <m/>
    <m/>
    <s v="No"/>
    <m/>
    <m/>
    <s v="Corporate assets"/>
    <m/>
    <m/>
    <s v="Yes, fully"/>
    <m/>
    <m/>
    <x v="3"/>
    <m/>
    <m/>
    <s v="Other"/>
    <m/>
    <m/>
    <m/>
    <m/>
    <m/>
    <s v="No"/>
    <m/>
    <m/>
    <m/>
    <m/>
    <m/>
    <s v="Yes"/>
    <m/>
    <m/>
    <s v="Document management;Real-time document co-authoring;Project/Workflow/Task management;Scheduling;Real-time chatting;Teleconferencing;"/>
    <m/>
    <m/>
    <s v="None;"/>
    <m/>
    <m/>
    <m/>
    <m/>
    <m/>
    <m/>
    <m/>
    <s v="Strongly disagree"/>
    <m/>
    <m/>
    <s v="Undecided"/>
    <m/>
    <m/>
    <s v="Strongly agree"/>
    <m/>
    <m/>
    <s v="Strongly agree"/>
    <m/>
    <m/>
    <s v="Strongly agree"/>
    <m/>
    <m/>
    <s v="Strongly agree"/>
    <m/>
    <m/>
    <s v="Strongly agree"/>
    <m/>
    <m/>
    <s v="45-54 years old"/>
    <m/>
    <m/>
    <s v="Master’s degree"/>
    <m/>
    <m/>
    <s v="EPES (Electrical Power &amp; Energy Systems)"/>
    <m/>
    <m/>
    <m/>
    <m/>
    <m/>
    <s v="Researcher"/>
    <m/>
    <m/>
    <m/>
    <m/>
    <m/>
  </r>
  <r>
    <n v="154"/>
    <d v="2020-04-13T15:21:40"/>
    <d v="2020-04-13T15:30:41"/>
    <s v="anonymous"/>
    <m/>
    <m/>
    <m/>
    <m/>
    <s v="No"/>
    <m/>
    <m/>
    <s v="Yes"/>
    <m/>
    <m/>
    <s v="Avoid public Wi-Fi; Keep Work Data on Work Computers; update software daily"/>
    <m/>
    <m/>
    <s v="Laptop;"/>
    <m/>
    <m/>
    <s v="No"/>
    <m/>
    <m/>
    <s v="Corporate assets"/>
    <m/>
    <m/>
    <s v="Yes, fully"/>
    <m/>
    <m/>
    <x v="0"/>
    <m/>
    <m/>
    <s v="Other"/>
    <m/>
    <m/>
    <m/>
    <m/>
    <m/>
    <s v="No"/>
    <m/>
    <m/>
    <m/>
    <m/>
    <m/>
    <s v="Yes"/>
    <m/>
    <m/>
    <s v="Document management;Real-time document co-authoring;Project/Workflow/Task management;Scheduling;Real-time chatting;Teleconferencing;"/>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r>
  <r>
    <n v="154"/>
    <d v="2020-04-13T15:21:40"/>
    <d v="2020-04-13T15:30:41"/>
    <s v="anonymous"/>
    <m/>
    <m/>
    <m/>
    <m/>
    <s v="No"/>
    <m/>
    <m/>
    <s v="Yes"/>
    <m/>
    <m/>
    <s v="Avoid public Wi-Fi; Keep Work Data on Work Computers; update software daily"/>
    <m/>
    <m/>
    <s v="Laptop;"/>
    <m/>
    <m/>
    <s v="No"/>
    <m/>
    <m/>
    <s v="Corporate assets"/>
    <m/>
    <m/>
    <s v="Yes, fully"/>
    <m/>
    <m/>
    <x v="5"/>
    <m/>
    <m/>
    <s v="Other"/>
    <m/>
    <m/>
    <m/>
    <m/>
    <m/>
    <s v="No"/>
    <m/>
    <m/>
    <m/>
    <m/>
    <m/>
    <s v="Yes"/>
    <m/>
    <m/>
    <s v="Document management;Real-time document co-authoring;Project/Workflow/Task management;Scheduling;Real-time chatting;Teleconferencing;"/>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r>
  <r>
    <n v="154"/>
    <d v="2020-04-13T15:21:40"/>
    <d v="2020-04-13T15:30:41"/>
    <s v="anonymous"/>
    <m/>
    <m/>
    <m/>
    <m/>
    <s v="No"/>
    <m/>
    <m/>
    <s v="Yes"/>
    <m/>
    <m/>
    <s v="Avoid public Wi-Fi; Keep Work Data on Work Computers; update software daily"/>
    <m/>
    <m/>
    <s v="Laptop;"/>
    <m/>
    <m/>
    <s v="No"/>
    <m/>
    <m/>
    <s v="Corporate assets"/>
    <m/>
    <m/>
    <s v="Yes, fully"/>
    <m/>
    <m/>
    <x v="4"/>
    <m/>
    <m/>
    <s v="Other"/>
    <m/>
    <m/>
    <m/>
    <m/>
    <m/>
    <s v="No"/>
    <m/>
    <m/>
    <m/>
    <m/>
    <m/>
    <s v="Yes"/>
    <m/>
    <m/>
    <s v="Document management;Real-time document co-authoring;Project/Workflow/Task management;Scheduling;Real-time chatting;Teleconferencing;"/>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r>
  <r>
    <n v="154"/>
    <d v="2020-04-13T15:21:40"/>
    <d v="2020-04-13T15:30:41"/>
    <s v="anonymous"/>
    <m/>
    <m/>
    <m/>
    <m/>
    <s v="No"/>
    <m/>
    <m/>
    <s v="Yes"/>
    <m/>
    <m/>
    <s v="Avoid public Wi-Fi; Keep Work Data on Work Computers; update software daily"/>
    <m/>
    <m/>
    <s v="Laptop;"/>
    <m/>
    <m/>
    <s v="No"/>
    <m/>
    <m/>
    <s v="Corporate assets"/>
    <m/>
    <m/>
    <s v="Yes, fully"/>
    <m/>
    <m/>
    <x v="6"/>
    <m/>
    <m/>
    <s v="Other"/>
    <m/>
    <m/>
    <m/>
    <m/>
    <m/>
    <s v="No"/>
    <m/>
    <m/>
    <m/>
    <m/>
    <m/>
    <s v="Yes"/>
    <m/>
    <m/>
    <s v="Document management;Real-time document co-authoring;Project/Workflow/Task management;Scheduling;Real-time chatting;Teleconferencing;"/>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r>
  <r>
    <n v="154"/>
    <d v="2020-04-13T15:21:40"/>
    <d v="2020-04-13T15:30:41"/>
    <s v="anonymous"/>
    <m/>
    <m/>
    <m/>
    <m/>
    <s v="No"/>
    <m/>
    <m/>
    <s v="Yes"/>
    <m/>
    <m/>
    <s v="Avoid public Wi-Fi; Keep Work Data on Work Computers; update software daily"/>
    <m/>
    <m/>
    <s v="Laptop;"/>
    <m/>
    <m/>
    <s v="No"/>
    <m/>
    <m/>
    <s v="Corporate assets"/>
    <m/>
    <m/>
    <s v="Yes, fully"/>
    <m/>
    <m/>
    <x v="1"/>
    <m/>
    <m/>
    <s v="Other"/>
    <m/>
    <m/>
    <m/>
    <m/>
    <m/>
    <s v="No"/>
    <m/>
    <m/>
    <m/>
    <m/>
    <m/>
    <s v="Yes"/>
    <m/>
    <m/>
    <s v="Document management;Real-time document co-authoring;Project/Workflow/Task management;Scheduling;Real-time chatting;Teleconferencing;"/>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r>
  <r>
    <n v="154"/>
    <d v="2020-04-13T15:21:40"/>
    <d v="2020-04-13T15:30:41"/>
    <s v="anonymous"/>
    <m/>
    <m/>
    <m/>
    <m/>
    <s v="No"/>
    <m/>
    <m/>
    <s v="Yes"/>
    <m/>
    <m/>
    <s v="Avoid public Wi-Fi; Keep Work Data on Work Computers; update software daily"/>
    <m/>
    <m/>
    <s v="Laptop;"/>
    <m/>
    <m/>
    <s v="No"/>
    <m/>
    <m/>
    <s v="Corporate assets"/>
    <m/>
    <m/>
    <s v="Yes, fully"/>
    <m/>
    <m/>
    <x v="2"/>
    <m/>
    <m/>
    <s v="Other"/>
    <m/>
    <m/>
    <m/>
    <m/>
    <m/>
    <s v="No"/>
    <m/>
    <m/>
    <m/>
    <m/>
    <m/>
    <s v="Yes"/>
    <m/>
    <m/>
    <s v="Document management;Real-time document co-authoring;Project/Workflow/Task management;Scheduling;Real-time chatting;Teleconferencing;"/>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r>
  <r>
    <n v="154"/>
    <d v="2020-04-13T15:21:40"/>
    <d v="2020-04-13T15:30:41"/>
    <s v="anonymous"/>
    <m/>
    <m/>
    <m/>
    <m/>
    <s v="No"/>
    <m/>
    <m/>
    <s v="Yes"/>
    <m/>
    <m/>
    <s v="Avoid public Wi-Fi; Keep Work Data on Work Computers; update software daily"/>
    <m/>
    <m/>
    <s v="Laptop;"/>
    <m/>
    <m/>
    <s v="No"/>
    <m/>
    <m/>
    <s v="Corporate assets"/>
    <m/>
    <m/>
    <s v="Yes, fully"/>
    <m/>
    <m/>
    <x v="3"/>
    <m/>
    <m/>
    <s v="Other"/>
    <m/>
    <m/>
    <m/>
    <m/>
    <m/>
    <s v="No"/>
    <m/>
    <m/>
    <m/>
    <m/>
    <m/>
    <s v="Yes"/>
    <m/>
    <m/>
    <s v="Document management;Real-time document co-authoring;Project/Workflow/Task management;Scheduling;Real-time chatting;Teleconferencing;"/>
    <m/>
    <m/>
    <s v="None;"/>
    <m/>
    <m/>
    <m/>
    <m/>
    <m/>
    <m/>
    <m/>
    <s v="Strongly disagree"/>
    <m/>
    <m/>
    <s v="Disagree"/>
    <m/>
    <m/>
    <s v="Strongly agree"/>
    <m/>
    <m/>
    <s v="Strongly agree"/>
    <m/>
    <m/>
    <s v="Strongly agree"/>
    <m/>
    <m/>
    <s v="Strongly agree"/>
    <m/>
    <m/>
    <s v="Strongly agree"/>
    <m/>
    <m/>
    <s v="35-44 years old"/>
    <m/>
    <m/>
    <s v="Master’s degree"/>
    <m/>
    <m/>
    <s v="EPES (Electrical Power &amp; Energy Systems)"/>
    <m/>
    <m/>
    <m/>
    <m/>
    <m/>
    <s v="Researcher"/>
    <m/>
    <m/>
    <m/>
    <m/>
    <m/>
  </r>
  <r>
    <n v="155"/>
    <d v="2020-04-13T15:31:26"/>
    <d v="2020-04-13T15:35:08"/>
    <s v="anonymous"/>
    <m/>
    <m/>
    <m/>
    <m/>
    <s v="No"/>
    <m/>
    <m/>
    <s v="Yes"/>
    <m/>
    <m/>
    <m/>
    <m/>
    <m/>
    <s v="Desktop;"/>
    <m/>
    <m/>
    <s v="No"/>
    <m/>
    <m/>
    <s v="Corporate assets"/>
    <m/>
    <m/>
    <s v="Yes, fully"/>
    <m/>
    <m/>
    <x v="0"/>
    <m/>
    <m/>
    <s v="Other"/>
    <m/>
    <m/>
    <m/>
    <m/>
    <m/>
    <s v="No"/>
    <m/>
    <m/>
    <m/>
    <m/>
    <m/>
    <s v="Yes"/>
    <m/>
    <m/>
    <s v="Document management;Project/Workflow/Task management;Scheduling;Real-time chatting;Teleconferencing;"/>
    <m/>
    <m/>
    <s v="None;"/>
    <m/>
    <m/>
    <m/>
    <m/>
    <m/>
    <m/>
    <m/>
    <s v="Disagree"/>
    <m/>
    <m/>
    <s v="Disagree"/>
    <m/>
    <m/>
    <s v="Strongly agree"/>
    <m/>
    <m/>
    <s v="Strongly agree"/>
    <m/>
    <m/>
    <s v="Strongly agree"/>
    <m/>
    <m/>
    <s v="Strongly agree"/>
    <m/>
    <m/>
    <s v="Strongly agree"/>
    <m/>
    <m/>
    <s v="35-44 years old"/>
    <m/>
    <m/>
    <s v="Master’s degree"/>
    <m/>
    <m/>
    <s v="IT (Information Technology)"/>
    <m/>
    <m/>
    <m/>
    <m/>
    <m/>
    <s v="Other"/>
    <m/>
    <m/>
    <m/>
    <m/>
    <m/>
  </r>
  <r>
    <n v="155"/>
    <d v="2020-04-13T15:31:26"/>
    <d v="2020-04-13T15:35:08"/>
    <s v="anonymous"/>
    <m/>
    <m/>
    <m/>
    <m/>
    <s v="No"/>
    <m/>
    <m/>
    <s v="Yes"/>
    <m/>
    <m/>
    <m/>
    <m/>
    <m/>
    <s v="Desktop;"/>
    <m/>
    <m/>
    <s v="No"/>
    <m/>
    <m/>
    <s v="Corporate assets"/>
    <m/>
    <m/>
    <s v="Yes, fully"/>
    <m/>
    <m/>
    <x v="5"/>
    <m/>
    <m/>
    <s v="Other"/>
    <m/>
    <m/>
    <m/>
    <m/>
    <m/>
    <s v="No"/>
    <m/>
    <m/>
    <m/>
    <m/>
    <m/>
    <s v="Yes"/>
    <m/>
    <m/>
    <s v="Document management;Project/Workflow/Task management;Scheduling;Real-time chatting;Teleconferencing;"/>
    <m/>
    <m/>
    <s v="None;"/>
    <m/>
    <m/>
    <m/>
    <m/>
    <m/>
    <m/>
    <m/>
    <s v="Disagree"/>
    <m/>
    <m/>
    <s v="Disagree"/>
    <m/>
    <m/>
    <s v="Strongly agree"/>
    <m/>
    <m/>
    <s v="Strongly agree"/>
    <m/>
    <m/>
    <s v="Strongly agree"/>
    <m/>
    <m/>
    <s v="Strongly agree"/>
    <m/>
    <m/>
    <s v="Strongly agree"/>
    <m/>
    <m/>
    <s v="35-44 years old"/>
    <m/>
    <m/>
    <s v="Master’s degree"/>
    <m/>
    <m/>
    <s v="IT (Information Technology)"/>
    <m/>
    <m/>
    <m/>
    <m/>
    <m/>
    <s v="Other"/>
    <m/>
    <m/>
    <m/>
    <m/>
    <m/>
  </r>
  <r>
    <n v="155"/>
    <d v="2020-04-13T15:31:26"/>
    <d v="2020-04-13T15:35:08"/>
    <s v="anonymous"/>
    <m/>
    <m/>
    <m/>
    <m/>
    <s v="No"/>
    <m/>
    <m/>
    <s v="Yes"/>
    <m/>
    <m/>
    <m/>
    <m/>
    <m/>
    <s v="Desktop;"/>
    <m/>
    <m/>
    <s v="No"/>
    <m/>
    <m/>
    <s v="Corporate assets"/>
    <m/>
    <m/>
    <s v="Yes, fully"/>
    <m/>
    <m/>
    <x v="4"/>
    <m/>
    <m/>
    <s v="Other"/>
    <m/>
    <m/>
    <m/>
    <m/>
    <m/>
    <s v="No"/>
    <m/>
    <m/>
    <m/>
    <m/>
    <m/>
    <s v="Yes"/>
    <m/>
    <m/>
    <s v="Document management;Project/Workflow/Task management;Scheduling;Real-time chatting;Teleconferencing;"/>
    <m/>
    <m/>
    <s v="None;"/>
    <m/>
    <m/>
    <m/>
    <m/>
    <m/>
    <m/>
    <m/>
    <s v="Disagree"/>
    <m/>
    <m/>
    <s v="Disagree"/>
    <m/>
    <m/>
    <s v="Strongly agree"/>
    <m/>
    <m/>
    <s v="Strongly agree"/>
    <m/>
    <m/>
    <s v="Strongly agree"/>
    <m/>
    <m/>
    <s v="Strongly agree"/>
    <m/>
    <m/>
    <s v="Strongly agree"/>
    <m/>
    <m/>
    <s v="35-44 years old"/>
    <m/>
    <m/>
    <s v="Master’s degree"/>
    <m/>
    <m/>
    <s v="IT (Information Technology)"/>
    <m/>
    <m/>
    <m/>
    <m/>
    <m/>
    <s v="Other"/>
    <m/>
    <m/>
    <m/>
    <m/>
    <m/>
  </r>
  <r>
    <n v="155"/>
    <d v="2020-04-13T15:31:26"/>
    <d v="2020-04-13T15:35:08"/>
    <s v="anonymous"/>
    <m/>
    <m/>
    <m/>
    <m/>
    <s v="No"/>
    <m/>
    <m/>
    <s v="Yes"/>
    <m/>
    <m/>
    <m/>
    <m/>
    <m/>
    <s v="Desktop;"/>
    <m/>
    <m/>
    <s v="No"/>
    <m/>
    <m/>
    <s v="Corporate assets"/>
    <m/>
    <m/>
    <s v="Yes, fully"/>
    <m/>
    <m/>
    <x v="6"/>
    <m/>
    <m/>
    <s v="Other"/>
    <m/>
    <m/>
    <m/>
    <m/>
    <m/>
    <s v="No"/>
    <m/>
    <m/>
    <m/>
    <m/>
    <m/>
    <s v="Yes"/>
    <m/>
    <m/>
    <s v="Document management;Project/Workflow/Task management;Scheduling;Real-time chatting;Teleconferencing;"/>
    <m/>
    <m/>
    <s v="None;"/>
    <m/>
    <m/>
    <m/>
    <m/>
    <m/>
    <m/>
    <m/>
    <s v="Disagree"/>
    <m/>
    <m/>
    <s v="Disagree"/>
    <m/>
    <m/>
    <s v="Strongly agree"/>
    <m/>
    <m/>
    <s v="Strongly agree"/>
    <m/>
    <m/>
    <s v="Strongly agree"/>
    <m/>
    <m/>
    <s v="Strongly agree"/>
    <m/>
    <m/>
    <s v="Strongly agree"/>
    <m/>
    <m/>
    <s v="35-44 years old"/>
    <m/>
    <m/>
    <s v="Master’s degree"/>
    <m/>
    <m/>
    <s v="IT (Information Technology)"/>
    <m/>
    <m/>
    <m/>
    <m/>
    <m/>
    <s v="Other"/>
    <m/>
    <m/>
    <m/>
    <m/>
    <m/>
  </r>
  <r>
    <n v="155"/>
    <d v="2020-04-13T15:31:26"/>
    <d v="2020-04-13T15:35:08"/>
    <s v="anonymous"/>
    <m/>
    <m/>
    <m/>
    <m/>
    <s v="No"/>
    <m/>
    <m/>
    <s v="Yes"/>
    <m/>
    <m/>
    <m/>
    <m/>
    <m/>
    <s v="Desktop;"/>
    <m/>
    <m/>
    <s v="No"/>
    <m/>
    <m/>
    <s v="Corporate assets"/>
    <m/>
    <m/>
    <s v="Yes, fully"/>
    <m/>
    <m/>
    <x v="1"/>
    <m/>
    <m/>
    <s v="Other"/>
    <m/>
    <m/>
    <m/>
    <m/>
    <m/>
    <s v="No"/>
    <m/>
    <m/>
    <m/>
    <m/>
    <m/>
    <s v="Yes"/>
    <m/>
    <m/>
    <s v="Document management;Project/Workflow/Task management;Scheduling;Real-time chatting;Teleconferencing;"/>
    <m/>
    <m/>
    <s v="None;"/>
    <m/>
    <m/>
    <m/>
    <m/>
    <m/>
    <m/>
    <m/>
    <s v="Disagree"/>
    <m/>
    <m/>
    <s v="Disagree"/>
    <m/>
    <m/>
    <s v="Strongly agree"/>
    <m/>
    <m/>
    <s v="Strongly agree"/>
    <m/>
    <m/>
    <s v="Strongly agree"/>
    <m/>
    <m/>
    <s v="Strongly agree"/>
    <m/>
    <m/>
    <s v="Strongly agree"/>
    <m/>
    <m/>
    <s v="35-44 years old"/>
    <m/>
    <m/>
    <s v="Master’s degree"/>
    <m/>
    <m/>
    <s v="IT (Information Technology)"/>
    <m/>
    <m/>
    <m/>
    <m/>
    <m/>
    <s v="Other"/>
    <m/>
    <m/>
    <m/>
    <m/>
    <m/>
  </r>
  <r>
    <n v="155"/>
    <d v="2020-04-13T15:31:26"/>
    <d v="2020-04-13T15:35:08"/>
    <s v="anonymous"/>
    <m/>
    <m/>
    <m/>
    <m/>
    <s v="No"/>
    <m/>
    <m/>
    <s v="Yes"/>
    <m/>
    <m/>
    <m/>
    <m/>
    <m/>
    <s v="Desktop;"/>
    <m/>
    <m/>
    <s v="No"/>
    <m/>
    <m/>
    <s v="Corporate assets"/>
    <m/>
    <m/>
    <s v="Yes, fully"/>
    <m/>
    <m/>
    <x v="2"/>
    <m/>
    <m/>
    <s v="Other"/>
    <m/>
    <m/>
    <m/>
    <m/>
    <m/>
    <s v="No"/>
    <m/>
    <m/>
    <m/>
    <m/>
    <m/>
    <s v="Yes"/>
    <m/>
    <m/>
    <s v="Document management;Project/Workflow/Task management;Scheduling;Real-time chatting;Teleconferencing;"/>
    <m/>
    <m/>
    <s v="None;"/>
    <m/>
    <m/>
    <m/>
    <m/>
    <m/>
    <m/>
    <m/>
    <s v="Disagree"/>
    <m/>
    <m/>
    <s v="Disagree"/>
    <m/>
    <m/>
    <s v="Strongly agree"/>
    <m/>
    <m/>
    <s v="Strongly agree"/>
    <m/>
    <m/>
    <s v="Strongly agree"/>
    <m/>
    <m/>
    <s v="Strongly agree"/>
    <m/>
    <m/>
    <s v="Strongly agree"/>
    <m/>
    <m/>
    <s v="35-44 years old"/>
    <m/>
    <m/>
    <s v="Master’s degree"/>
    <m/>
    <m/>
    <s v="IT (Information Technology)"/>
    <m/>
    <m/>
    <m/>
    <m/>
    <m/>
    <s v="Other"/>
    <m/>
    <m/>
    <m/>
    <m/>
    <m/>
  </r>
  <r>
    <n v="155"/>
    <d v="2020-04-13T15:31:26"/>
    <d v="2020-04-13T15:35:08"/>
    <s v="anonymous"/>
    <m/>
    <m/>
    <m/>
    <m/>
    <s v="No"/>
    <m/>
    <m/>
    <s v="Yes"/>
    <m/>
    <m/>
    <m/>
    <m/>
    <m/>
    <s v="Desktop;"/>
    <m/>
    <m/>
    <s v="No"/>
    <m/>
    <m/>
    <s v="Corporate assets"/>
    <m/>
    <m/>
    <s v="Yes, fully"/>
    <m/>
    <m/>
    <x v="3"/>
    <m/>
    <m/>
    <s v="Other"/>
    <m/>
    <m/>
    <m/>
    <m/>
    <m/>
    <s v="No"/>
    <m/>
    <m/>
    <m/>
    <m/>
    <m/>
    <s v="Yes"/>
    <m/>
    <m/>
    <s v="Document management;Project/Workflow/Task management;Scheduling;Real-time chatting;Teleconferencing;"/>
    <m/>
    <m/>
    <s v="None;"/>
    <m/>
    <m/>
    <m/>
    <m/>
    <m/>
    <m/>
    <m/>
    <s v="Disagree"/>
    <m/>
    <m/>
    <s v="Disagree"/>
    <m/>
    <m/>
    <s v="Strongly agree"/>
    <m/>
    <m/>
    <s v="Strongly agree"/>
    <m/>
    <m/>
    <s v="Strongly agree"/>
    <m/>
    <m/>
    <s v="Strongly agree"/>
    <m/>
    <m/>
    <s v="Strongly agree"/>
    <m/>
    <m/>
    <s v="35-44 years old"/>
    <m/>
    <m/>
    <s v="Master’s degree"/>
    <m/>
    <m/>
    <s v="IT (Information Technology)"/>
    <m/>
    <m/>
    <m/>
    <m/>
    <m/>
    <s v="Other"/>
    <m/>
    <m/>
    <m/>
    <m/>
    <m/>
  </r>
  <r>
    <n v="156"/>
    <d v="2020-04-13T15:31:16"/>
    <d v="2020-04-13T15:35:08"/>
    <s v="anonymous"/>
    <m/>
    <m/>
    <m/>
    <m/>
    <s v="No"/>
    <m/>
    <m/>
    <s v="Yes"/>
    <m/>
    <m/>
    <m/>
    <m/>
    <m/>
    <s v="Laptop;"/>
    <m/>
    <m/>
    <s v="No"/>
    <m/>
    <m/>
    <s v="Corporate assets"/>
    <m/>
    <m/>
    <s v="Yes, fully"/>
    <m/>
    <m/>
    <x v="0"/>
    <m/>
    <m/>
    <s v="Other"/>
    <m/>
    <m/>
    <m/>
    <m/>
    <m/>
    <s v="No"/>
    <m/>
    <m/>
    <m/>
    <m/>
    <m/>
    <s v="Yes"/>
    <m/>
    <m/>
    <s v="Document management;Project/Workflow/Task management;Scheduling;Real-time chatting;"/>
    <m/>
    <m/>
    <s v="None;"/>
    <m/>
    <m/>
    <m/>
    <m/>
    <m/>
    <m/>
    <m/>
    <s v="Disagree"/>
    <m/>
    <m/>
    <s v="Undecided"/>
    <m/>
    <m/>
    <s v="Strongly agree"/>
    <m/>
    <m/>
    <s v="Strongly agree"/>
    <m/>
    <m/>
    <s v="Strongly agree"/>
    <m/>
    <m/>
    <s v="Strongly agree"/>
    <m/>
    <m/>
    <s v="Strongly agree"/>
    <m/>
    <m/>
    <s v="45-54 years old"/>
    <m/>
    <m/>
    <s v="Master’s degree"/>
    <m/>
    <m/>
    <s v="IT (Information Technology)"/>
    <m/>
    <m/>
    <m/>
    <m/>
    <m/>
    <s v="Other"/>
    <m/>
    <m/>
    <m/>
    <m/>
    <m/>
  </r>
  <r>
    <n v="156"/>
    <d v="2020-04-13T15:31:16"/>
    <d v="2020-04-13T15:35:08"/>
    <s v="anonymous"/>
    <m/>
    <m/>
    <m/>
    <m/>
    <s v="No"/>
    <m/>
    <m/>
    <s v="Yes"/>
    <m/>
    <m/>
    <m/>
    <m/>
    <m/>
    <s v="Laptop;"/>
    <m/>
    <m/>
    <s v="No"/>
    <m/>
    <m/>
    <s v="Corporate assets"/>
    <m/>
    <m/>
    <s v="Yes, fully"/>
    <m/>
    <m/>
    <x v="5"/>
    <m/>
    <m/>
    <s v="Other"/>
    <m/>
    <m/>
    <m/>
    <m/>
    <m/>
    <s v="No"/>
    <m/>
    <m/>
    <m/>
    <m/>
    <m/>
    <s v="Yes"/>
    <m/>
    <m/>
    <s v="Document management;Project/Workflow/Task management;Scheduling;Real-time chatting;"/>
    <m/>
    <m/>
    <s v="None;"/>
    <m/>
    <m/>
    <m/>
    <m/>
    <m/>
    <m/>
    <m/>
    <s v="Disagree"/>
    <m/>
    <m/>
    <s v="Undecided"/>
    <m/>
    <m/>
    <s v="Strongly agree"/>
    <m/>
    <m/>
    <s v="Strongly agree"/>
    <m/>
    <m/>
    <s v="Strongly agree"/>
    <m/>
    <m/>
    <s v="Strongly agree"/>
    <m/>
    <m/>
    <s v="Strongly agree"/>
    <m/>
    <m/>
    <s v="45-54 years old"/>
    <m/>
    <m/>
    <s v="Master’s degree"/>
    <m/>
    <m/>
    <s v="IT (Information Technology)"/>
    <m/>
    <m/>
    <m/>
    <m/>
    <m/>
    <s v="Other"/>
    <m/>
    <m/>
    <m/>
    <m/>
    <m/>
  </r>
  <r>
    <n v="156"/>
    <d v="2020-04-13T15:31:16"/>
    <d v="2020-04-13T15:35:08"/>
    <s v="anonymous"/>
    <m/>
    <m/>
    <m/>
    <m/>
    <s v="No"/>
    <m/>
    <m/>
    <s v="Yes"/>
    <m/>
    <m/>
    <m/>
    <m/>
    <m/>
    <s v="Laptop;"/>
    <m/>
    <m/>
    <s v="No"/>
    <m/>
    <m/>
    <s v="Corporate assets"/>
    <m/>
    <m/>
    <s v="Yes, fully"/>
    <m/>
    <m/>
    <x v="4"/>
    <m/>
    <m/>
    <s v="Other"/>
    <m/>
    <m/>
    <m/>
    <m/>
    <m/>
    <s v="No"/>
    <m/>
    <m/>
    <m/>
    <m/>
    <m/>
    <s v="Yes"/>
    <m/>
    <m/>
    <s v="Document management;Project/Workflow/Task management;Scheduling;Real-time chatting;"/>
    <m/>
    <m/>
    <s v="None;"/>
    <m/>
    <m/>
    <m/>
    <m/>
    <m/>
    <m/>
    <m/>
    <s v="Disagree"/>
    <m/>
    <m/>
    <s v="Undecided"/>
    <m/>
    <m/>
    <s v="Strongly agree"/>
    <m/>
    <m/>
    <s v="Strongly agree"/>
    <m/>
    <m/>
    <s v="Strongly agree"/>
    <m/>
    <m/>
    <s v="Strongly agree"/>
    <m/>
    <m/>
    <s v="Strongly agree"/>
    <m/>
    <m/>
    <s v="45-54 years old"/>
    <m/>
    <m/>
    <s v="Master’s degree"/>
    <m/>
    <m/>
    <s v="IT (Information Technology)"/>
    <m/>
    <m/>
    <m/>
    <m/>
    <m/>
    <s v="Other"/>
    <m/>
    <m/>
    <m/>
    <m/>
    <m/>
  </r>
  <r>
    <n v="156"/>
    <d v="2020-04-13T15:31:16"/>
    <d v="2020-04-13T15:35:08"/>
    <s v="anonymous"/>
    <m/>
    <m/>
    <m/>
    <m/>
    <s v="No"/>
    <m/>
    <m/>
    <s v="Yes"/>
    <m/>
    <m/>
    <m/>
    <m/>
    <m/>
    <s v="Laptop;"/>
    <m/>
    <m/>
    <s v="No"/>
    <m/>
    <m/>
    <s v="Corporate assets"/>
    <m/>
    <m/>
    <s v="Yes, fully"/>
    <m/>
    <m/>
    <x v="6"/>
    <m/>
    <m/>
    <s v="Other"/>
    <m/>
    <m/>
    <m/>
    <m/>
    <m/>
    <s v="No"/>
    <m/>
    <m/>
    <m/>
    <m/>
    <m/>
    <s v="Yes"/>
    <m/>
    <m/>
    <s v="Document management;Project/Workflow/Task management;Scheduling;Real-time chatting;"/>
    <m/>
    <m/>
    <s v="None;"/>
    <m/>
    <m/>
    <m/>
    <m/>
    <m/>
    <m/>
    <m/>
    <s v="Disagree"/>
    <m/>
    <m/>
    <s v="Undecided"/>
    <m/>
    <m/>
    <s v="Strongly agree"/>
    <m/>
    <m/>
    <s v="Strongly agree"/>
    <m/>
    <m/>
    <s v="Strongly agree"/>
    <m/>
    <m/>
    <s v="Strongly agree"/>
    <m/>
    <m/>
    <s v="Strongly agree"/>
    <m/>
    <m/>
    <s v="45-54 years old"/>
    <m/>
    <m/>
    <s v="Master’s degree"/>
    <m/>
    <m/>
    <s v="IT (Information Technology)"/>
    <m/>
    <m/>
    <m/>
    <m/>
    <m/>
    <s v="Other"/>
    <m/>
    <m/>
    <m/>
    <m/>
    <m/>
  </r>
  <r>
    <n v="156"/>
    <d v="2020-04-13T15:31:16"/>
    <d v="2020-04-13T15:35:08"/>
    <s v="anonymous"/>
    <m/>
    <m/>
    <m/>
    <m/>
    <s v="No"/>
    <m/>
    <m/>
    <s v="Yes"/>
    <m/>
    <m/>
    <m/>
    <m/>
    <m/>
    <s v="Laptop;"/>
    <m/>
    <m/>
    <s v="No"/>
    <m/>
    <m/>
    <s v="Corporate assets"/>
    <m/>
    <m/>
    <s v="Yes, fully"/>
    <m/>
    <m/>
    <x v="1"/>
    <m/>
    <m/>
    <s v="Other"/>
    <m/>
    <m/>
    <m/>
    <m/>
    <m/>
    <s v="No"/>
    <m/>
    <m/>
    <m/>
    <m/>
    <m/>
    <s v="Yes"/>
    <m/>
    <m/>
    <s v="Document management;Project/Workflow/Task management;Scheduling;Real-time chatting;"/>
    <m/>
    <m/>
    <s v="None;"/>
    <m/>
    <m/>
    <m/>
    <m/>
    <m/>
    <m/>
    <m/>
    <s v="Disagree"/>
    <m/>
    <m/>
    <s v="Undecided"/>
    <m/>
    <m/>
    <s v="Strongly agree"/>
    <m/>
    <m/>
    <s v="Strongly agree"/>
    <m/>
    <m/>
    <s v="Strongly agree"/>
    <m/>
    <m/>
    <s v="Strongly agree"/>
    <m/>
    <m/>
    <s v="Strongly agree"/>
    <m/>
    <m/>
    <s v="45-54 years old"/>
    <m/>
    <m/>
    <s v="Master’s degree"/>
    <m/>
    <m/>
    <s v="IT (Information Technology)"/>
    <m/>
    <m/>
    <m/>
    <m/>
    <m/>
    <s v="Other"/>
    <m/>
    <m/>
    <m/>
    <m/>
    <m/>
  </r>
  <r>
    <n v="156"/>
    <d v="2020-04-13T15:31:16"/>
    <d v="2020-04-13T15:35:08"/>
    <s v="anonymous"/>
    <m/>
    <m/>
    <m/>
    <m/>
    <s v="No"/>
    <m/>
    <m/>
    <s v="Yes"/>
    <m/>
    <m/>
    <m/>
    <m/>
    <m/>
    <s v="Laptop;"/>
    <m/>
    <m/>
    <s v="No"/>
    <m/>
    <m/>
    <s v="Corporate assets"/>
    <m/>
    <m/>
    <s v="Yes, fully"/>
    <m/>
    <m/>
    <x v="2"/>
    <m/>
    <m/>
    <s v="Other"/>
    <m/>
    <m/>
    <m/>
    <m/>
    <m/>
    <s v="No"/>
    <m/>
    <m/>
    <m/>
    <m/>
    <m/>
    <s v="Yes"/>
    <m/>
    <m/>
    <s v="Document management;Project/Workflow/Task management;Scheduling;Real-time chatting;"/>
    <m/>
    <m/>
    <s v="None;"/>
    <m/>
    <m/>
    <m/>
    <m/>
    <m/>
    <m/>
    <m/>
    <s v="Disagree"/>
    <m/>
    <m/>
    <s v="Undecided"/>
    <m/>
    <m/>
    <s v="Strongly agree"/>
    <m/>
    <m/>
    <s v="Strongly agree"/>
    <m/>
    <m/>
    <s v="Strongly agree"/>
    <m/>
    <m/>
    <s v="Strongly agree"/>
    <m/>
    <m/>
    <s v="Strongly agree"/>
    <m/>
    <m/>
    <s v="45-54 years old"/>
    <m/>
    <m/>
    <s v="Master’s degree"/>
    <m/>
    <m/>
    <s v="IT (Information Technology)"/>
    <m/>
    <m/>
    <m/>
    <m/>
    <m/>
    <s v="Other"/>
    <m/>
    <m/>
    <m/>
    <m/>
    <m/>
  </r>
  <r>
    <n v="156"/>
    <d v="2020-04-13T15:31:16"/>
    <d v="2020-04-13T15:35:08"/>
    <s v="anonymous"/>
    <m/>
    <m/>
    <m/>
    <m/>
    <s v="No"/>
    <m/>
    <m/>
    <s v="Yes"/>
    <m/>
    <m/>
    <m/>
    <m/>
    <m/>
    <s v="Laptop;"/>
    <m/>
    <m/>
    <s v="No"/>
    <m/>
    <m/>
    <s v="Corporate assets"/>
    <m/>
    <m/>
    <s v="Yes, fully"/>
    <m/>
    <m/>
    <x v="3"/>
    <m/>
    <m/>
    <s v="Other"/>
    <m/>
    <m/>
    <m/>
    <m/>
    <m/>
    <s v="No"/>
    <m/>
    <m/>
    <m/>
    <m/>
    <m/>
    <s v="Yes"/>
    <m/>
    <m/>
    <s v="Document management;Project/Workflow/Task management;Scheduling;Real-time chatting;"/>
    <m/>
    <m/>
    <s v="None;"/>
    <m/>
    <m/>
    <m/>
    <m/>
    <m/>
    <m/>
    <m/>
    <s v="Disagree"/>
    <m/>
    <m/>
    <s v="Undecided"/>
    <m/>
    <m/>
    <s v="Strongly agree"/>
    <m/>
    <m/>
    <s v="Strongly agree"/>
    <m/>
    <m/>
    <s v="Strongly agree"/>
    <m/>
    <m/>
    <s v="Strongly agree"/>
    <m/>
    <m/>
    <s v="Strongly agree"/>
    <m/>
    <m/>
    <s v="45-54 years old"/>
    <m/>
    <m/>
    <s v="Master’s degree"/>
    <m/>
    <m/>
    <s v="IT (Information Technology)"/>
    <m/>
    <m/>
    <m/>
    <m/>
    <m/>
    <s v="Other"/>
    <m/>
    <m/>
    <m/>
    <m/>
    <m/>
  </r>
  <r>
    <n v="157"/>
    <d v="2020-04-13T15:35:11"/>
    <d v="2020-04-13T15:39:42"/>
    <s v="anonymous"/>
    <m/>
    <m/>
    <m/>
    <m/>
    <s v="No"/>
    <m/>
    <m/>
    <s v="Yes"/>
    <m/>
    <m/>
    <s v="Avoid public Wi-Fi; Keep Work Data on Work Computers; update software daily,  Run a password audit"/>
    <m/>
    <m/>
    <s v="Laptop;"/>
    <m/>
    <m/>
    <s v="No"/>
    <m/>
    <m/>
    <s v="Corporate assets"/>
    <m/>
    <m/>
    <s v="Yes, fully"/>
    <m/>
    <m/>
    <x v="0"/>
    <m/>
    <m/>
    <s v="Other"/>
    <m/>
    <m/>
    <m/>
    <m/>
    <m/>
    <s v="No"/>
    <m/>
    <m/>
    <m/>
    <m/>
    <m/>
    <s v="Yes"/>
    <m/>
    <m/>
    <s v="Document management;Real-time document co-authoring;Project/Workflow/Task management;Scheduling;Real-time chatting;Teleconferencing;"/>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r>
  <r>
    <n v="157"/>
    <d v="2020-04-13T15:35:11"/>
    <d v="2020-04-13T15:39:42"/>
    <s v="anonymous"/>
    <m/>
    <m/>
    <m/>
    <m/>
    <s v="No"/>
    <m/>
    <m/>
    <s v="Yes"/>
    <m/>
    <m/>
    <s v="Avoid public Wi-Fi; Keep Work Data on Work Computers; update software daily,  Run a password audit"/>
    <m/>
    <m/>
    <s v="Laptop;"/>
    <m/>
    <m/>
    <s v="No"/>
    <m/>
    <m/>
    <s v="Corporate assets"/>
    <m/>
    <m/>
    <s v="Yes, fully"/>
    <m/>
    <m/>
    <x v="5"/>
    <m/>
    <m/>
    <s v="Other"/>
    <m/>
    <m/>
    <m/>
    <m/>
    <m/>
    <s v="No"/>
    <m/>
    <m/>
    <m/>
    <m/>
    <m/>
    <s v="Yes"/>
    <m/>
    <m/>
    <s v="Document management;Real-time document co-authoring;Project/Workflow/Task management;Scheduling;Real-time chatting;Teleconferencing;"/>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r>
  <r>
    <n v="157"/>
    <d v="2020-04-13T15:35:11"/>
    <d v="2020-04-13T15:39:42"/>
    <s v="anonymous"/>
    <m/>
    <m/>
    <m/>
    <m/>
    <s v="No"/>
    <m/>
    <m/>
    <s v="Yes"/>
    <m/>
    <m/>
    <s v="Avoid public Wi-Fi; Keep Work Data on Work Computers; update software daily,  Run a password audit"/>
    <m/>
    <m/>
    <s v="Laptop;"/>
    <m/>
    <m/>
    <s v="No"/>
    <m/>
    <m/>
    <s v="Corporate assets"/>
    <m/>
    <m/>
    <s v="Yes, fully"/>
    <m/>
    <m/>
    <x v="4"/>
    <m/>
    <m/>
    <s v="Other"/>
    <m/>
    <m/>
    <m/>
    <m/>
    <m/>
    <s v="No"/>
    <m/>
    <m/>
    <m/>
    <m/>
    <m/>
    <s v="Yes"/>
    <m/>
    <m/>
    <s v="Document management;Real-time document co-authoring;Project/Workflow/Task management;Scheduling;Real-time chatting;Teleconferencing;"/>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r>
  <r>
    <n v="157"/>
    <d v="2020-04-13T15:35:11"/>
    <d v="2020-04-13T15:39:42"/>
    <s v="anonymous"/>
    <m/>
    <m/>
    <m/>
    <m/>
    <s v="No"/>
    <m/>
    <m/>
    <s v="Yes"/>
    <m/>
    <m/>
    <s v="Avoid public Wi-Fi; Keep Work Data on Work Computers; update software daily,  Run a password audit"/>
    <m/>
    <m/>
    <s v="Laptop;"/>
    <m/>
    <m/>
    <s v="No"/>
    <m/>
    <m/>
    <s v="Corporate assets"/>
    <m/>
    <m/>
    <s v="Yes, fully"/>
    <m/>
    <m/>
    <x v="6"/>
    <m/>
    <m/>
    <s v="Other"/>
    <m/>
    <m/>
    <m/>
    <m/>
    <m/>
    <s v="No"/>
    <m/>
    <m/>
    <m/>
    <m/>
    <m/>
    <s v="Yes"/>
    <m/>
    <m/>
    <s v="Document management;Real-time document co-authoring;Project/Workflow/Task management;Scheduling;Real-time chatting;Teleconferencing;"/>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r>
  <r>
    <n v="157"/>
    <d v="2020-04-13T15:35:11"/>
    <d v="2020-04-13T15:39:42"/>
    <s v="anonymous"/>
    <m/>
    <m/>
    <m/>
    <m/>
    <s v="No"/>
    <m/>
    <m/>
    <s v="Yes"/>
    <m/>
    <m/>
    <s v="Avoid public Wi-Fi; Keep Work Data on Work Computers; update software daily,  Run a password audit"/>
    <m/>
    <m/>
    <s v="Laptop;"/>
    <m/>
    <m/>
    <s v="No"/>
    <m/>
    <m/>
    <s v="Corporate assets"/>
    <m/>
    <m/>
    <s v="Yes, fully"/>
    <m/>
    <m/>
    <x v="1"/>
    <m/>
    <m/>
    <s v="Other"/>
    <m/>
    <m/>
    <m/>
    <m/>
    <m/>
    <s v="No"/>
    <m/>
    <m/>
    <m/>
    <m/>
    <m/>
    <s v="Yes"/>
    <m/>
    <m/>
    <s v="Document management;Real-time document co-authoring;Project/Workflow/Task management;Scheduling;Real-time chatting;Teleconferencing;"/>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r>
  <r>
    <n v="157"/>
    <d v="2020-04-13T15:35:11"/>
    <d v="2020-04-13T15:39:42"/>
    <s v="anonymous"/>
    <m/>
    <m/>
    <m/>
    <m/>
    <s v="No"/>
    <m/>
    <m/>
    <s v="Yes"/>
    <m/>
    <m/>
    <s v="Avoid public Wi-Fi; Keep Work Data on Work Computers; update software daily,  Run a password audit"/>
    <m/>
    <m/>
    <s v="Laptop;"/>
    <m/>
    <m/>
    <s v="No"/>
    <m/>
    <m/>
    <s v="Corporate assets"/>
    <m/>
    <m/>
    <s v="Yes, fully"/>
    <m/>
    <m/>
    <x v="2"/>
    <m/>
    <m/>
    <s v="Other"/>
    <m/>
    <m/>
    <m/>
    <m/>
    <m/>
    <s v="No"/>
    <m/>
    <m/>
    <m/>
    <m/>
    <m/>
    <s v="Yes"/>
    <m/>
    <m/>
    <s v="Document management;Real-time document co-authoring;Project/Workflow/Task management;Scheduling;Real-time chatting;Teleconferencing;"/>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r>
  <r>
    <n v="157"/>
    <d v="2020-04-13T15:35:11"/>
    <d v="2020-04-13T15:39:42"/>
    <s v="anonymous"/>
    <m/>
    <m/>
    <m/>
    <m/>
    <s v="No"/>
    <m/>
    <m/>
    <s v="Yes"/>
    <m/>
    <m/>
    <s v="Avoid public Wi-Fi; Keep Work Data on Work Computers; update software daily,  Run a password audit"/>
    <m/>
    <m/>
    <s v="Laptop;"/>
    <m/>
    <m/>
    <s v="No"/>
    <m/>
    <m/>
    <s v="Corporate assets"/>
    <m/>
    <m/>
    <s v="Yes, fully"/>
    <m/>
    <m/>
    <x v="3"/>
    <m/>
    <m/>
    <s v="Other"/>
    <m/>
    <m/>
    <m/>
    <m/>
    <m/>
    <s v="No"/>
    <m/>
    <m/>
    <m/>
    <m/>
    <m/>
    <s v="Yes"/>
    <m/>
    <m/>
    <s v="Document management;Real-time document co-authoring;Project/Workflow/Task management;Scheduling;Real-time chatting;Teleconferencing;"/>
    <m/>
    <m/>
    <s v="None;"/>
    <m/>
    <m/>
    <m/>
    <m/>
    <m/>
    <m/>
    <m/>
    <s v="Disagree"/>
    <m/>
    <m/>
    <s v="Strongly disagree"/>
    <m/>
    <m/>
    <s v="Strongly agree"/>
    <m/>
    <m/>
    <s v="Strongly agree"/>
    <m/>
    <m/>
    <s v="Strongly agree"/>
    <m/>
    <m/>
    <s v="Strongly agree"/>
    <m/>
    <m/>
    <s v="Strongly agree"/>
    <m/>
    <m/>
    <s v="45-54 years old"/>
    <m/>
    <m/>
    <s v="Doctorate degree"/>
    <m/>
    <m/>
    <s v="EPES (Electrical Power &amp; Energy Systems)"/>
    <m/>
    <m/>
    <m/>
    <m/>
    <m/>
    <s v="Researcher"/>
    <m/>
    <m/>
    <m/>
    <m/>
    <m/>
  </r>
  <r>
    <n v="158"/>
    <d v="2020-04-13T15:50:38"/>
    <d v="2020-04-13T15:53:24"/>
    <s v="anonymous"/>
    <m/>
    <m/>
    <m/>
    <m/>
    <s v="Yes"/>
    <m/>
    <m/>
    <s v="No"/>
    <m/>
    <m/>
    <m/>
    <m/>
    <m/>
    <s v="Laptop;Smartphone;"/>
    <m/>
    <m/>
    <s v="No"/>
    <m/>
    <m/>
    <s v="Corporate assets"/>
    <m/>
    <m/>
    <s v="Yes, partly"/>
    <m/>
    <m/>
    <x v="0"/>
    <m/>
    <m/>
    <s v="Using 3rd party cloud solutions (e.g. G Cloud, Microsoft 365)"/>
    <m/>
    <m/>
    <m/>
    <m/>
    <m/>
    <s v="No"/>
    <m/>
    <m/>
    <m/>
    <m/>
    <m/>
    <s v="Yes"/>
    <m/>
    <m/>
    <s v="Document management;Real-time document co-authoring;Project/Workflow/Task management;Scheduling;Real-time chatting;Teleconferencing;"/>
    <m/>
    <m/>
    <s v="None;"/>
    <m/>
    <m/>
    <m/>
    <m/>
    <m/>
    <m/>
    <m/>
    <s v="Strongly agree"/>
    <m/>
    <m/>
    <s v="Agree"/>
    <m/>
    <m/>
    <s v="Agree"/>
    <m/>
    <m/>
    <s v="Agree"/>
    <m/>
    <m/>
    <s v="Undecided"/>
    <m/>
    <m/>
    <s v="Disagree"/>
    <m/>
    <m/>
    <s v="Agree"/>
    <m/>
    <m/>
    <s v="25-34 years old"/>
    <m/>
    <m/>
    <s v="Master’s degree"/>
    <m/>
    <m/>
    <s v="EPES (Electrical Power &amp; Energy Systems)"/>
    <m/>
    <m/>
    <m/>
    <m/>
    <m/>
    <s v="Researcher"/>
    <m/>
    <m/>
    <m/>
    <m/>
    <m/>
  </r>
  <r>
    <n v="158"/>
    <d v="2020-04-13T15:50:38"/>
    <d v="2020-04-13T15:53:24"/>
    <s v="anonymous"/>
    <m/>
    <m/>
    <m/>
    <m/>
    <s v="Yes"/>
    <m/>
    <m/>
    <s v="No"/>
    <m/>
    <m/>
    <m/>
    <m/>
    <m/>
    <s v="Laptop;Smartphone;"/>
    <m/>
    <m/>
    <s v="No"/>
    <m/>
    <m/>
    <s v="Corporate assets"/>
    <m/>
    <m/>
    <s v="Yes, partly"/>
    <m/>
    <m/>
    <x v="4"/>
    <m/>
    <m/>
    <s v="Using 3rd party cloud solutions (e.g. G Cloud, Microsoft 365)"/>
    <m/>
    <m/>
    <m/>
    <m/>
    <m/>
    <s v="No"/>
    <m/>
    <m/>
    <m/>
    <m/>
    <m/>
    <s v="Yes"/>
    <m/>
    <m/>
    <s v="Document management;Real-time document co-authoring;Project/Workflow/Task management;Scheduling;Real-time chatting;Teleconferencing;"/>
    <m/>
    <m/>
    <s v="None;"/>
    <m/>
    <m/>
    <m/>
    <m/>
    <m/>
    <m/>
    <m/>
    <s v="Strongly agree"/>
    <m/>
    <m/>
    <s v="Agree"/>
    <m/>
    <m/>
    <s v="Agree"/>
    <m/>
    <m/>
    <s v="Agree"/>
    <m/>
    <m/>
    <s v="Undecided"/>
    <m/>
    <m/>
    <s v="Disagree"/>
    <m/>
    <m/>
    <s v="Agree"/>
    <m/>
    <m/>
    <s v="25-34 years old"/>
    <m/>
    <m/>
    <s v="Master’s degree"/>
    <m/>
    <m/>
    <s v="EPES (Electrical Power &amp; Energy Systems)"/>
    <m/>
    <m/>
    <m/>
    <m/>
    <m/>
    <s v="Researcher"/>
    <m/>
    <m/>
    <m/>
    <m/>
    <m/>
  </r>
  <r>
    <n v="158"/>
    <d v="2020-04-13T15:50:38"/>
    <d v="2020-04-13T15:53:24"/>
    <s v="anonymous"/>
    <m/>
    <m/>
    <m/>
    <m/>
    <s v="Yes"/>
    <m/>
    <m/>
    <s v="No"/>
    <m/>
    <m/>
    <m/>
    <m/>
    <m/>
    <s v="Laptop;Smartphone;"/>
    <m/>
    <m/>
    <s v="No"/>
    <m/>
    <m/>
    <s v="Corporate assets"/>
    <m/>
    <m/>
    <s v="Yes, partly"/>
    <m/>
    <m/>
    <x v="3"/>
    <m/>
    <m/>
    <s v="Using 3rd party cloud solutions (e.g. G Cloud, Microsoft 365)"/>
    <m/>
    <m/>
    <m/>
    <m/>
    <m/>
    <s v="No"/>
    <m/>
    <m/>
    <m/>
    <m/>
    <m/>
    <s v="Yes"/>
    <m/>
    <m/>
    <s v="Document management;Real-time document co-authoring;Project/Workflow/Task management;Scheduling;Real-time chatting;Teleconferencing;"/>
    <m/>
    <m/>
    <s v="None;"/>
    <m/>
    <m/>
    <m/>
    <m/>
    <m/>
    <m/>
    <m/>
    <s v="Strongly agree"/>
    <m/>
    <m/>
    <s v="Agree"/>
    <m/>
    <m/>
    <s v="Agree"/>
    <m/>
    <m/>
    <s v="Agree"/>
    <m/>
    <m/>
    <s v="Undecided"/>
    <m/>
    <m/>
    <s v="Disagree"/>
    <m/>
    <m/>
    <s v="Agree"/>
    <m/>
    <m/>
    <s v="25-34 years old"/>
    <m/>
    <m/>
    <s v="Master’s degree"/>
    <m/>
    <m/>
    <s v="EPES (Electrical Power &amp; Energy Systems)"/>
    <m/>
    <m/>
    <m/>
    <m/>
    <m/>
    <s v="Researcher"/>
    <m/>
    <m/>
    <m/>
    <m/>
    <m/>
  </r>
  <r>
    <n v="159"/>
    <d v="2020-04-13T16:31:49"/>
    <d v="2020-04-13T16:36:10"/>
    <s v="anonymous"/>
    <m/>
    <m/>
    <m/>
    <m/>
    <s v="No"/>
    <m/>
    <m/>
    <s v="Yes"/>
    <m/>
    <m/>
    <s v="- Use VPN access_x000a_- Lock remote devices"/>
    <m/>
    <m/>
    <s v="Laptop;Smartphone;"/>
    <m/>
    <m/>
    <s v="Yes"/>
    <m/>
    <m/>
    <s v="Corporate assets"/>
    <m/>
    <m/>
    <s v="Yes, partly"/>
    <m/>
    <m/>
    <x v="0"/>
    <m/>
    <m/>
    <s v="Using VPN "/>
    <m/>
    <m/>
    <m/>
    <m/>
    <m/>
    <s v="Yes"/>
    <m/>
    <m/>
    <s v="Instructions provided via email;"/>
    <m/>
    <m/>
    <s v="Yes"/>
    <m/>
    <m/>
    <s v="Scheduling;Real-time chatting;Teleconferencing;"/>
    <m/>
    <m/>
    <s v="Phishing;"/>
    <m/>
    <m/>
    <m/>
    <m/>
    <m/>
    <m/>
    <m/>
    <s v="Agree"/>
    <m/>
    <m/>
    <s v="Agree"/>
    <m/>
    <m/>
    <s v="Disagree"/>
    <m/>
    <m/>
    <s v="Agree"/>
    <m/>
    <m/>
    <s v="Undecided"/>
    <m/>
    <m/>
    <s v="Disagree"/>
    <m/>
    <m/>
    <s v="Agree"/>
    <m/>
    <m/>
    <s v="45-54 years old"/>
    <m/>
    <m/>
    <s v="Trade/technical/vocational training"/>
    <m/>
    <m/>
    <s v="EPES (Electrical Power &amp; Energy Systems)"/>
    <m/>
    <m/>
    <m/>
    <m/>
    <m/>
    <s v="IT professional"/>
    <m/>
    <m/>
    <m/>
    <m/>
    <m/>
  </r>
  <r>
    <n v="159"/>
    <d v="2020-04-13T16:31:49"/>
    <d v="2020-04-13T16:36:10"/>
    <s v="anonymous"/>
    <m/>
    <m/>
    <m/>
    <m/>
    <s v="No"/>
    <m/>
    <m/>
    <s v="Yes"/>
    <m/>
    <m/>
    <s v="- Use VPN access_x000a_- Lock remote devices"/>
    <m/>
    <m/>
    <s v="Laptop;Smartphone;"/>
    <m/>
    <m/>
    <s v="Yes"/>
    <m/>
    <m/>
    <s v="Corporate assets"/>
    <m/>
    <m/>
    <s v="Yes, partly"/>
    <m/>
    <m/>
    <x v="4"/>
    <m/>
    <m/>
    <s v="Using VPN "/>
    <m/>
    <m/>
    <m/>
    <m/>
    <m/>
    <s v="Yes"/>
    <m/>
    <m/>
    <s v="Instructions provided via email;"/>
    <m/>
    <m/>
    <s v="Yes"/>
    <m/>
    <m/>
    <s v="Scheduling;Real-time chatting;Teleconferencing;"/>
    <m/>
    <m/>
    <s v="Phishing;"/>
    <m/>
    <m/>
    <m/>
    <m/>
    <m/>
    <m/>
    <m/>
    <s v="Agree"/>
    <m/>
    <m/>
    <s v="Agree"/>
    <m/>
    <m/>
    <s v="Disagree"/>
    <m/>
    <m/>
    <s v="Agree"/>
    <m/>
    <m/>
    <s v="Undecided"/>
    <m/>
    <m/>
    <s v="Disagree"/>
    <m/>
    <m/>
    <s v="Agree"/>
    <m/>
    <m/>
    <s v="45-54 years old"/>
    <m/>
    <m/>
    <s v="Trade/technical/vocational training"/>
    <m/>
    <m/>
    <s v="EPES (Electrical Power &amp; Energy Systems)"/>
    <m/>
    <m/>
    <m/>
    <m/>
    <m/>
    <s v="IT professional"/>
    <m/>
    <m/>
    <m/>
    <m/>
    <m/>
  </r>
  <r>
    <n v="159"/>
    <d v="2020-04-13T16:31:49"/>
    <d v="2020-04-13T16:36:10"/>
    <s v="anonymous"/>
    <m/>
    <m/>
    <m/>
    <m/>
    <s v="No"/>
    <m/>
    <m/>
    <s v="Yes"/>
    <m/>
    <m/>
    <s v="- Use VPN access_x000a_- Lock remote devices"/>
    <m/>
    <m/>
    <s v="Laptop;Smartphone;"/>
    <m/>
    <m/>
    <s v="Yes"/>
    <m/>
    <m/>
    <s v="Corporate assets"/>
    <m/>
    <m/>
    <s v="Yes, partly"/>
    <m/>
    <m/>
    <x v="1"/>
    <m/>
    <m/>
    <s v="Using VPN "/>
    <m/>
    <m/>
    <m/>
    <m/>
    <m/>
    <s v="Yes"/>
    <m/>
    <m/>
    <s v="Instructions provided via email;"/>
    <m/>
    <m/>
    <s v="Yes"/>
    <m/>
    <m/>
    <s v="Scheduling;Real-time chatting;Teleconferencing;"/>
    <m/>
    <m/>
    <s v="Phishing;"/>
    <m/>
    <m/>
    <m/>
    <m/>
    <m/>
    <m/>
    <m/>
    <s v="Agree"/>
    <m/>
    <m/>
    <s v="Agree"/>
    <m/>
    <m/>
    <s v="Disagree"/>
    <m/>
    <m/>
    <s v="Agree"/>
    <m/>
    <m/>
    <s v="Undecided"/>
    <m/>
    <m/>
    <s v="Disagree"/>
    <m/>
    <m/>
    <s v="Agree"/>
    <m/>
    <m/>
    <s v="45-54 years old"/>
    <m/>
    <m/>
    <s v="Trade/technical/vocational training"/>
    <m/>
    <m/>
    <s v="EPES (Electrical Power &amp; Energy Systems)"/>
    <m/>
    <m/>
    <m/>
    <m/>
    <m/>
    <s v="IT professional"/>
    <m/>
    <m/>
    <m/>
    <m/>
    <m/>
  </r>
  <r>
    <n v="159"/>
    <d v="2020-04-13T16:31:49"/>
    <d v="2020-04-13T16:36:10"/>
    <s v="anonymous"/>
    <m/>
    <m/>
    <m/>
    <m/>
    <s v="No"/>
    <m/>
    <m/>
    <s v="Yes"/>
    <m/>
    <m/>
    <s v="- Use VPN access_x000a_- Lock remote devices"/>
    <m/>
    <m/>
    <s v="Laptop;Smartphone;"/>
    <m/>
    <m/>
    <s v="Yes"/>
    <m/>
    <m/>
    <s v="Corporate assets"/>
    <m/>
    <m/>
    <s v="Yes, partly"/>
    <m/>
    <m/>
    <x v="2"/>
    <m/>
    <m/>
    <s v="Using VPN "/>
    <m/>
    <m/>
    <m/>
    <m/>
    <m/>
    <s v="Yes"/>
    <m/>
    <m/>
    <s v="Instructions provided via email;"/>
    <m/>
    <m/>
    <s v="Yes"/>
    <m/>
    <m/>
    <s v="Scheduling;Real-time chatting;Teleconferencing;"/>
    <m/>
    <m/>
    <s v="Phishing;"/>
    <m/>
    <m/>
    <m/>
    <m/>
    <m/>
    <m/>
    <m/>
    <s v="Agree"/>
    <m/>
    <m/>
    <s v="Agree"/>
    <m/>
    <m/>
    <s v="Disagree"/>
    <m/>
    <m/>
    <s v="Agree"/>
    <m/>
    <m/>
    <s v="Undecided"/>
    <m/>
    <m/>
    <s v="Disagree"/>
    <m/>
    <m/>
    <s v="Agree"/>
    <m/>
    <m/>
    <s v="45-54 years old"/>
    <m/>
    <m/>
    <s v="Trade/technical/vocational training"/>
    <m/>
    <m/>
    <s v="EPES (Electrical Power &amp; Energy Systems)"/>
    <m/>
    <m/>
    <m/>
    <m/>
    <m/>
    <s v="IT professional"/>
    <m/>
    <m/>
    <m/>
    <m/>
    <m/>
  </r>
  <r>
    <n v="159"/>
    <d v="2020-04-13T16:31:49"/>
    <d v="2020-04-13T16:36:10"/>
    <s v="anonymous"/>
    <m/>
    <m/>
    <m/>
    <m/>
    <s v="No"/>
    <m/>
    <m/>
    <s v="Yes"/>
    <m/>
    <m/>
    <s v="- Use VPN access_x000a_- Lock remote devices"/>
    <m/>
    <m/>
    <s v="Laptop;Smartphone;"/>
    <m/>
    <m/>
    <s v="Yes"/>
    <m/>
    <m/>
    <s v="Corporate assets"/>
    <m/>
    <m/>
    <s v="Yes, partly"/>
    <m/>
    <m/>
    <x v="3"/>
    <m/>
    <m/>
    <s v="Using VPN "/>
    <m/>
    <m/>
    <m/>
    <m/>
    <m/>
    <s v="Yes"/>
    <m/>
    <m/>
    <s v="Instructions provided via email;"/>
    <m/>
    <m/>
    <s v="Yes"/>
    <m/>
    <m/>
    <s v="Scheduling;Real-time chatting;Teleconferencing;"/>
    <m/>
    <m/>
    <s v="Phishing;"/>
    <m/>
    <m/>
    <m/>
    <m/>
    <m/>
    <m/>
    <m/>
    <s v="Agree"/>
    <m/>
    <m/>
    <s v="Agree"/>
    <m/>
    <m/>
    <s v="Disagree"/>
    <m/>
    <m/>
    <s v="Agree"/>
    <m/>
    <m/>
    <s v="Undecided"/>
    <m/>
    <m/>
    <s v="Disagree"/>
    <m/>
    <m/>
    <s v="Agree"/>
    <m/>
    <m/>
    <s v="45-54 years old"/>
    <m/>
    <m/>
    <s v="Trade/technical/vocational training"/>
    <m/>
    <m/>
    <s v="EPES (Electrical Power &amp; Energy Systems)"/>
    <m/>
    <m/>
    <m/>
    <m/>
    <m/>
    <s v="IT professional"/>
    <m/>
    <m/>
    <m/>
    <m/>
    <m/>
  </r>
  <r>
    <n v="160"/>
    <d v="2020-04-13T16:36:37"/>
    <d v="2020-04-13T16:39:49"/>
    <s v="anonymous"/>
    <m/>
    <m/>
    <m/>
    <m/>
    <s v="No"/>
    <m/>
    <m/>
    <s v="Yes"/>
    <m/>
    <m/>
    <s v="Use VPN._x000a_Wash hands"/>
    <m/>
    <m/>
    <s v="Desktop;"/>
    <m/>
    <m/>
    <s v="Yes"/>
    <m/>
    <m/>
    <s v="Personal assets"/>
    <m/>
    <m/>
    <m/>
    <m/>
    <m/>
    <x v="0"/>
    <m/>
    <m/>
    <s v="Using VPN "/>
    <m/>
    <m/>
    <m/>
    <m/>
    <m/>
    <s v="Yes"/>
    <m/>
    <m/>
    <s v="Instructions provided via email;"/>
    <m/>
    <m/>
    <s v="Yes"/>
    <m/>
    <m/>
    <s v="Scheduling;Real-time chatting;Teleconferencing;"/>
    <m/>
    <m/>
    <s v="Phishing;"/>
    <m/>
    <m/>
    <m/>
    <m/>
    <m/>
    <m/>
    <m/>
    <s v="Disagree"/>
    <m/>
    <m/>
    <s v="Disagree"/>
    <m/>
    <m/>
    <s v="Disagree"/>
    <m/>
    <m/>
    <s v="Strongly agree"/>
    <m/>
    <m/>
    <s v="Agree"/>
    <m/>
    <m/>
    <s v="Strongly agree"/>
    <m/>
    <m/>
    <s v="Undecided"/>
    <m/>
    <m/>
    <s v="55-64 years old"/>
    <m/>
    <m/>
    <s v="Trade/technical/vocational training"/>
    <m/>
    <m/>
    <s v="EPES (Electrical Power &amp; Energy Systems)"/>
    <m/>
    <m/>
    <m/>
    <m/>
    <m/>
    <s v="IT professional"/>
    <m/>
    <m/>
    <m/>
    <m/>
    <m/>
  </r>
  <r>
    <n v="160"/>
    <d v="2020-04-13T16:36:37"/>
    <d v="2020-04-13T16:39:49"/>
    <s v="anonymous"/>
    <m/>
    <m/>
    <m/>
    <m/>
    <s v="No"/>
    <m/>
    <m/>
    <s v="Yes"/>
    <m/>
    <m/>
    <s v="Use VPN._x000a_Wash hands"/>
    <m/>
    <m/>
    <s v="Desktop;"/>
    <m/>
    <m/>
    <s v="Yes"/>
    <m/>
    <m/>
    <s v="Personal assets"/>
    <m/>
    <m/>
    <m/>
    <m/>
    <m/>
    <x v="4"/>
    <m/>
    <m/>
    <s v="Using VPN "/>
    <m/>
    <m/>
    <m/>
    <m/>
    <m/>
    <s v="Yes"/>
    <m/>
    <m/>
    <s v="Instructions provided via email;"/>
    <m/>
    <m/>
    <s v="Yes"/>
    <m/>
    <m/>
    <s v="Scheduling;Real-time chatting;Teleconferencing;"/>
    <m/>
    <m/>
    <s v="Phishing;"/>
    <m/>
    <m/>
    <m/>
    <m/>
    <m/>
    <m/>
    <m/>
    <s v="Disagree"/>
    <m/>
    <m/>
    <s v="Disagree"/>
    <m/>
    <m/>
    <s v="Disagree"/>
    <m/>
    <m/>
    <s v="Strongly agree"/>
    <m/>
    <m/>
    <s v="Agree"/>
    <m/>
    <m/>
    <s v="Strongly agree"/>
    <m/>
    <m/>
    <s v="Undecided"/>
    <m/>
    <m/>
    <s v="55-64 years old"/>
    <m/>
    <m/>
    <s v="Trade/technical/vocational training"/>
    <m/>
    <m/>
    <s v="EPES (Electrical Power &amp; Energy Systems)"/>
    <m/>
    <m/>
    <m/>
    <m/>
    <m/>
    <s v="IT professional"/>
    <m/>
    <m/>
    <m/>
    <m/>
    <m/>
  </r>
  <r>
    <n v="160"/>
    <d v="2020-04-13T16:36:37"/>
    <d v="2020-04-13T16:39:49"/>
    <s v="anonymous"/>
    <m/>
    <m/>
    <m/>
    <m/>
    <s v="No"/>
    <m/>
    <m/>
    <s v="Yes"/>
    <m/>
    <m/>
    <s v="Use VPN._x000a_Wash hands"/>
    <m/>
    <m/>
    <s v="Desktop;"/>
    <m/>
    <m/>
    <s v="Yes"/>
    <m/>
    <m/>
    <s v="Personal assets"/>
    <m/>
    <m/>
    <m/>
    <m/>
    <m/>
    <x v="1"/>
    <m/>
    <m/>
    <s v="Using VPN "/>
    <m/>
    <m/>
    <m/>
    <m/>
    <m/>
    <s v="Yes"/>
    <m/>
    <m/>
    <s v="Instructions provided via email;"/>
    <m/>
    <m/>
    <s v="Yes"/>
    <m/>
    <m/>
    <s v="Scheduling;Real-time chatting;Teleconferencing;"/>
    <m/>
    <m/>
    <s v="Phishing;"/>
    <m/>
    <m/>
    <m/>
    <m/>
    <m/>
    <m/>
    <m/>
    <s v="Disagree"/>
    <m/>
    <m/>
    <s v="Disagree"/>
    <m/>
    <m/>
    <s v="Disagree"/>
    <m/>
    <m/>
    <s v="Strongly agree"/>
    <m/>
    <m/>
    <s v="Agree"/>
    <m/>
    <m/>
    <s v="Strongly agree"/>
    <m/>
    <m/>
    <s v="Undecided"/>
    <m/>
    <m/>
    <s v="55-64 years old"/>
    <m/>
    <m/>
    <s v="Trade/technical/vocational training"/>
    <m/>
    <m/>
    <s v="EPES (Electrical Power &amp; Energy Systems)"/>
    <m/>
    <m/>
    <m/>
    <m/>
    <m/>
    <s v="IT professional"/>
    <m/>
    <m/>
    <m/>
    <m/>
    <m/>
  </r>
  <r>
    <n v="160"/>
    <d v="2020-04-13T16:36:37"/>
    <d v="2020-04-13T16:39:49"/>
    <s v="anonymous"/>
    <m/>
    <m/>
    <m/>
    <m/>
    <s v="No"/>
    <m/>
    <m/>
    <s v="Yes"/>
    <m/>
    <m/>
    <s v="Use VPN._x000a_Wash hands"/>
    <m/>
    <m/>
    <s v="Desktop;"/>
    <m/>
    <m/>
    <s v="Yes"/>
    <m/>
    <m/>
    <s v="Personal assets"/>
    <m/>
    <m/>
    <m/>
    <m/>
    <m/>
    <x v="2"/>
    <m/>
    <m/>
    <s v="Using VPN "/>
    <m/>
    <m/>
    <m/>
    <m/>
    <m/>
    <s v="Yes"/>
    <m/>
    <m/>
    <s v="Instructions provided via email;"/>
    <m/>
    <m/>
    <s v="Yes"/>
    <m/>
    <m/>
    <s v="Scheduling;Real-time chatting;Teleconferencing;"/>
    <m/>
    <m/>
    <s v="Phishing;"/>
    <m/>
    <m/>
    <m/>
    <m/>
    <m/>
    <m/>
    <m/>
    <s v="Disagree"/>
    <m/>
    <m/>
    <s v="Disagree"/>
    <m/>
    <m/>
    <s v="Disagree"/>
    <m/>
    <m/>
    <s v="Strongly agree"/>
    <m/>
    <m/>
    <s v="Agree"/>
    <m/>
    <m/>
    <s v="Strongly agree"/>
    <m/>
    <m/>
    <s v="Undecided"/>
    <m/>
    <m/>
    <s v="55-64 years old"/>
    <m/>
    <m/>
    <s v="Trade/technical/vocational training"/>
    <m/>
    <m/>
    <s v="EPES (Electrical Power &amp; Energy Systems)"/>
    <m/>
    <m/>
    <m/>
    <m/>
    <m/>
    <s v="IT professional"/>
    <m/>
    <m/>
    <m/>
    <m/>
    <m/>
  </r>
  <r>
    <n v="160"/>
    <d v="2020-04-13T16:36:37"/>
    <d v="2020-04-13T16:39:49"/>
    <s v="anonymous"/>
    <m/>
    <m/>
    <m/>
    <m/>
    <s v="No"/>
    <m/>
    <m/>
    <s v="Yes"/>
    <m/>
    <m/>
    <s v="Use VPN._x000a_Wash hands"/>
    <m/>
    <m/>
    <s v="Desktop;"/>
    <m/>
    <m/>
    <s v="Yes"/>
    <m/>
    <m/>
    <s v="Personal assets"/>
    <m/>
    <m/>
    <m/>
    <m/>
    <m/>
    <x v="3"/>
    <m/>
    <m/>
    <s v="Using VPN "/>
    <m/>
    <m/>
    <m/>
    <m/>
    <m/>
    <s v="Yes"/>
    <m/>
    <m/>
    <s v="Instructions provided via email;"/>
    <m/>
    <m/>
    <s v="Yes"/>
    <m/>
    <m/>
    <s v="Scheduling;Real-time chatting;Teleconferencing;"/>
    <m/>
    <m/>
    <s v="Phishing;"/>
    <m/>
    <m/>
    <m/>
    <m/>
    <m/>
    <m/>
    <m/>
    <s v="Disagree"/>
    <m/>
    <m/>
    <s v="Disagree"/>
    <m/>
    <m/>
    <s v="Disagree"/>
    <m/>
    <m/>
    <s v="Strongly agree"/>
    <m/>
    <m/>
    <s v="Agree"/>
    <m/>
    <m/>
    <s v="Strongly agree"/>
    <m/>
    <m/>
    <s v="Undecided"/>
    <m/>
    <m/>
    <s v="55-64 years old"/>
    <m/>
    <m/>
    <s v="Trade/technical/vocational training"/>
    <m/>
    <m/>
    <s v="EPES (Electrical Power &amp; Energy Systems)"/>
    <m/>
    <m/>
    <m/>
    <m/>
    <m/>
    <s v="IT professional"/>
    <m/>
    <m/>
    <m/>
    <m/>
    <m/>
  </r>
  <r>
    <n v="161"/>
    <d v="2020-04-13T16:36:00"/>
    <d v="2020-04-13T16:39:55"/>
    <s v="anonymous"/>
    <m/>
    <m/>
    <m/>
    <m/>
    <s v="Yes"/>
    <m/>
    <m/>
    <s v="Yes"/>
    <m/>
    <m/>
    <s v="1. To update the tool that we use (Zoom)_x000a_2. To use a user name and a password, instead of blank credentials_x000a_3. Disable the possibility of recordig the session"/>
    <m/>
    <m/>
    <s v="Laptop;"/>
    <m/>
    <m/>
    <s v="No"/>
    <m/>
    <m/>
    <s v="Corporate assets"/>
    <m/>
    <m/>
    <s v="No"/>
    <m/>
    <m/>
    <x v="0"/>
    <m/>
    <m/>
    <s v="Using VPN "/>
    <m/>
    <m/>
    <m/>
    <m/>
    <m/>
    <s v="Yes"/>
    <m/>
    <m/>
    <s v="Instructions provided via email;"/>
    <m/>
    <m/>
    <s v="Yes"/>
    <m/>
    <m/>
    <s v="Real-time chatting;Teleconferencing;"/>
    <m/>
    <m/>
    <s v="Phishing;"/>
    <m/>
    <m/>
    <m/>
    <m/>
    <m/>
    <m/>
    <m/>
    <s v="Strongly disagree"/>
    <m/>
    <m/>
    <s v="Strongly disagree"/>
    <m/>
    <m/>
    <s v="Strongly disagree"/>
    <m/>
    <m/>
    <s v="Agree"/>
    <m/>
    <m/>
    <s v="Undecided"/>
    <m/>
    <m/>
    <s v="Agree"/>
    <m/>
    <m/>
    <s v="Undecided"/>
    <m/>
    <m/>
    <s v="45-54 years old"/>
    <m/>
    <m/>
    <s v="Doctorate degree"/>
    <m/>
    <m/>
    <s v="Education &amp; Research"/>
    <m/>
    <m/>
    <m/>
    <m/>
    <m/>
    <s v="Researcher"/>
    <m/>
    <m/>
    <m/>
    <m/>
    <m/>
  </r>
  <r>
    <n v="161"/>
    <d v="2020-04-13T16:36:00"/>
    <d v="2020-04-13T16:39:55"/>
    <s v="anonymous"/>
    <m/>
    <m/>
    <m/>
    <m/>
    <s v="Yes"/>
    <m/>
    <m/>
    <s v="Yes"/>
    <m/>
    <m/>
    <s v="1. To update the tool that we use (Zoom)_x000a_2. To use a user name and a password, instead of blank credentials_x000a_3. Disable the possibility of recordig the session"/>
    <m/>
    <m/>
    <s v="Laptop;"/>
    <m/>
    <m/>
    <s v="No"/>
    <m/>
    <m/>
    <s v="Corporate assets"/>
    <m/>
    <m/>
    <s v="No"/>
    <m/>
    <m/>
    <x v="4"/>
    <m/>
    <m/>
    <s v="Using VPN "/>
    <m/>
    <m/>
    <m/>
    <m/>
    <m/>
    <s v="Yes"/>
    <m/>
    <m/>
    <s v="Instructions provided via email;"/>
    <m/>
    <m/>
    <s v="Yes"/>
    <m/>
    <m/>
    <s v="Real-time chatting;Teleconferencing;"/>
    <m/>
    <m/>
    <s v="Phishing;"/>
    <m/>
    <m/>
    <m/>
    <m/>
    <m/>
    <m/>
    <m/>
    <s v="Strongly disagree"/>
    <m/>
    <m/>
    <s v="Strongly disagree"/>
    <m/>
    <m/>
    <s v="Strongly disagree"/>
    <m/>
    <m/>
    <s v="Agree"/>
    <m/>
    <m/>
    <s v="Undecided"/>
    <m/>
    <m/>
    <s v="Agree"/>
    <m/>
    <m/>
    <s v="Undecided"/>
    <m/>
    <m/>
    <s v="45-54 years old"/>
    <m/>
    <m/>
    <s v="Doctorate degree"/>
    <m/>
    <m/>
    <s v="Education &amp; Research"/>
    <m/>
    <m/>
    <m/>
    <m/>
    <m/>
    <s v="Researcher"/>
    <m/>
    <m/>
    <m/>
    <m/>
    <m/>
  </r>
  <r>
    <n v="161"/>
    <d v="2020-04-13T16:36:00"/>
    <d v="2020-04-13T16:39:55"/>
    <s v="anonymous"/>
    <m/>
    <m/>
    <m/>
    <m/>
    <s v="Yes"/>
    <m/>
    <m/>
    <s v="Yes"/>
    <m/>
    <m/>
    <s v="1. To update the tool that we use (Zoom)_x000a_2. To use a user name and a password, instead of blank credentials_x000a_3. Disable the possibility of recordig the session"/>
    <m/>
    <m/>
    <s v="Laptop;"/>
    <m/>
    <m/>
    <s v="No"/>
    <m/>
    <m/>
    <s v="Corporate assets"/>
    <m/>
    <m/>
    <s v="No"/>
    <m/>
    <m/>
    <x v="1"/>
    <m/>
    <m/>
    <s v="Using VPN "/>
    <m/>
    <m/>
    <m/>
    <m/>
    <m/>
    <s v="Yes"/>
    <m/>
    <m/>
    <s v="Instructions provided via email;"/>
    <m/>
    <m/>
    <s v="Yes"/>
    <m/>
    <m/>
    <s v="Real-time chatting;Teleconferencing;"/>
    <m/>
    <m/>
    <s v="Phishing;"/>
    <m/>
    <m/>
    <m/>
    <m/>
    <m/>
    <m/>
    <m/>
    <s v="Strongly disagree"/>
    <m/>
    <m/>
    <s v="Strongly disagree"/>
    <m/>
    <m/>
    <s v="Strongly disagree"/>
    <m/>
    <m/>
    <s v="Agree"/>
    <m/>
    <m/>
    <s v="Undecided"/>
    <m/>
    <m/>
    <s v="Agree"/>
    <m/>
    <m/>
    <s v="Undecided"/>
    <m/>
    <m/>
    <s v="45-54 years old"/>
    <m/>
    <m/>
    <s v="Doctorate degree"/>
    <m/>
    <m/>
    <s v="Education &amp; Research"/>
    <m/>
    <m/>
    <m/>
    <m/>
    <m/>
    <s v="Researcher"/>
    <m/>
    <m/>
    <m/>
    <m/>
    <m/>
  </r>
  <r>
    <n v="161"/>
    <d v="2020-04-13T16:36:00"/>
    <d v="2020-04-13T16:39:55"/>
    <s v="anonymous"/>
    <m/>
    <m/>
    <m/>
    <m/>
    <s v="Yes"/>
    <m/>
    <m/>
    <s v="Yes"/>
    <m/>
    <m/>
    <s v="1. To update the tool that we use (Zoom)_x000a_2. To use a user name and a password, instead of blank credentials_x000a_3. Disable the possibility of recordig the session"/>
    <m/>
    <m/>
    <s v="Laptop;"/>
    <m/>
    <m/>
    <s v="No"/>
    <m/>
    <m/>
    <s v="Corporate assets"/>
    <m/>
    <m/>
    <s v="No"/>
    <m/>
    <m/>
    <x v="3"/>
    <m/>
    <m/>
    <s v="Using VPN "/>
    <m/>
    <m/>
    <m/>
    <m/>
    <m/>
    <s v="Yes"/>
    <m/>
    <m/>
    <s v="Instructions provided via email;"/>
    <m/>
    <m/>
    <s v="Yes"/>
    <m/>
    <m/>
    <s v="Real-time chatting;Teleconferencing;"/>
    <m/>
    <m/>
    <s v="Phishing;"/>
    <m/>
    <m/>
    <m/>
    <m/>
    <m/>
    <m/>
    <m/>
    <s v="Strongly disagree"/>
    <m/>
    <m/>
    <s v="Strongly disagree"/>
    <m/>
    <m/>
    <s v="Strongly disagree"/>
    <m/>
    <m/>
    <s v="Agree"/>
    <m/>
    <m/>
    <s v="Undecided"/>
    <m/>
    <m/>
    <s v="Agree"/>
    <m/>
    <m/>
    <s v="Undecided"/>
    <m/>
    <m/>
    <s v="45-54 years old"/>
    <m/>
    <m/>
    <s v="Doctorate degree"/>
    <m/>
    <m/>
    <s v="Education &amp; Research"/>
    <m/>
    <m/>
    <m/>
    <m/>
    <m/>
    <s v="Researcher"/>
    <m/>
    <m/>
    <m/>
    <m/>
    <m/>
  </r>
  <r>
    <n v="162"/>
    <d v="2020-04-13T16:40:08"/>
    <d v="2020-04-13T16:42:51"/>
    <s v="anonymous"/>
    <m/>
    <m/>
    <m/>
    <m/>
    <s v="No"/>
    <m/>
    <m/>
    <s v="Yes"/>
    <m/>
    <m/>
    <s v="use VPN"/>
    <m/>
    <m/>
    <s v="Laptop;Tablet;Smartphone;"/>
    <m/>
    <m/>
    <s v="Yes"/>
    <m/>
    <m/>
    <s v="Personal assets"/>
    <m/>
    <m/>
    <m/>
    <m/>
    <m/>
    <x v="0"/>
    <m/>
    <m/>
    <s v="Using VPN "/>
    <m/>
    <m/>
    <m/>
    <m/>
    <m/>
    <s v="Yes"/>
    <m/>
    <m/>
    <s v="Instructions provided via email;"/>
    <m/>
    <m/>
    <s v="Yes"/>
    <m/>
    <m/>
    <s v="Scheduling;Real-time chatting;Teleconferencing;"/>
    <m/>
    <m/>
    <s v="Phishing;Ransomware;Spyware/Virus infection;"/>
    <m/>
    <m/>
    <m/>
    <m/>
    <m/>
    <m/>
    <m/>
    <s v="Strongly agree"/>
    <m/>
    <m/>
    <s v="Agree"/>
    <m/>
    <m/>
    <s v="Agree"/>
    <m/>
    <m/>
    <s v="Disagree"/>
    <m/>
    <m/>
    <s v="Agree"/>
    <m/>
    <m/>
    <s v="Agree"/>
    <m/>
    <m/>
    <s v="Agree"/>
    <m/>
    <m/>
    <s v="45-54 years old"/>
    <m/>
    <m/>
    <s v="Trade/technical/vocational training"/>
    <m/>
    <m/>
    <s v="EPES (Electrical Power &amp; Energy Systems)"/>
    <m/>
    <m/>
    <m/>
    <m/>
    <m/>
    <s v="Other"/>
    <m/>
    <m/>
    <m/>
    <m/>
    <m/>
  </r>
  <r>
    <n v="162"/>
    <d v="2020-04-13T16:40:08"/>
    <d v="2020-04-13T16:42:51"/>
    <s v="anonymous"/>
    <m/>
    <m/>
    <m/>
    <m/>
    <s v="No"/>
    <m/>
    <m/>
    <s v="Yes"/>
    <m/>
    <m/>
    <s v="use VPN"/>
    <m/>
    <m/>
    <s v="Laptop;Tablet;Smartphone;"/>
    <m/>
    <m/>
    <s v="Yes"/>
    <m/>
    <m/>
    <s v="Personal assets"/>
    <m/>
    <m/>
    <m/>
    <m/>
    <m/>
    <x v="4"/>
    <m/>
    <m/>
    <s v="Using VPN "/>
    <m/>
    <m/>
    <m/>
    <m/>
    <m/>
    <s v="Yes"/>
    <m/>
    <m/>
    <s v="Instructions provided via email;"/>
    <m/>
    <m/>
    <s v="Yes"/>
    <m/>
    <m/>
    <s v="Scheduling;Real-time chatting;Teleconferencing;"/>
    <m/>
    <m/>
    <s v="Phishing;Ransomware;Spyware/Virus infection;"/>
    <m/>
    <m/>
    <m/>
    <m/>
    <m/>
    <m/>
    <m/>
    <s v="Strongly agree"/>
    <m/>
    <m/>
    <s v="Agree"/>
    <m/>
    <m/>
    <s v="Agree"/>
    <m/>
    <m/>
    <s v="Disagree"/>
    <m/>
    <m/>
    <s v="Agree"/>
    <m/>
    <m/>
    <s v="Agree"/>
    <m/>
    <m/>
    <s v="Agree"/>
    <m/>
    <m/>
    <s v="45-54 years old"/>
    <m/>
    <m/>
    <s v="Trade/technical/vocational training"/>
    <m/>
    <m/>
    <s v="EPES (Electrical Power &amp; Energy Systems)"/>
    <m/>
    <m/>
    <m/>
    <m/>
    <m/>
    <s v="Other"/>
    <m/>
    <m/>
    <m/>
    <m/>
    <m/>
  </r>
  <r>
    <n v="162"/>
    <d v="2020-04-13T16:40:08"/>
    <d v="2020-04-13T16:42:51"/>
    <s v="anonymous"/>
    <m/>
    <m/>
    <m/>
    <m/>
    <s v="No"/>
    <m/>
    <m/>
    <s v="Yes"/>
    <m/>
    <m/>
    <s v="use VPN"/>
    <m/>
    <m/>
    <s v="Laptop;Tablet;Smartphone;"/>
    <m/>
    <m/>
    <s v="Yes"/>
    <m/>
    <m/>
    <s v="Personal assets"/>
    <m/>
    <m/>
    <m/>
    <m/>
    <m/>
    <x v="3"/>
    <m/>
    <m/>
    <s v="Using VPN "/>
    <m/>
    <m/>
    <m/>
    <m/>
    <m/>
    <s v="Yes"/>
    <m/>
    <m/>
    <s v="Instructions provided via email;"/>
    <m/>
    <m/>
    <s v="Yes"/>
    <m/>
    <m/>
    <s v="Scheduling;Real-time chatting;Teleconferencing;"/>
    <m/>
    <m/>
    <s v="Phishing;Ransomware;Spyware/Virus infection;"/>
    <m/>
    <m/>
    <m/>
    <m/>
    <m/>
    <m/>
    <m/>
    <s v="Strongly agree"/>
    <m/>
    <m/>
    <s v="Agree"/>
    <m/>
    <m/>
    <s v="Agree"/>
    <m/>
    <m/>
    <s v="Disagree"/>
    <m/>
    <m/>
    <s v="Agree"/>
    <m/>
    <m/>
    <s v="Agree"/>
    <m/>
    <m/>
    <s v="Agree"/>
    <m/>
    <m/>
    <s v="45-54 years old"/>
    <m/>
    <m/>
    <s v="Trade/technical/vocational training"/>
    <m/>
    <m/>
    <s v="EPES (Electrical Power &amp; Energy Systems)"/>
    <m/>
    <m/>
    <m/>
    <m/>
    <m/>
    <s v="Other"/>
    <m/>
    <m/>
    <m/>
    <m/>
    <m/>
  </r>
  <r>
    <n v="163"/>
    <d v="2020-04-13T16:43:24"/>
    <d v="2020-04-13T16:45:31"/>
    <s v="anonymous"/>
    <m/>
    <m/>
    <m/>
    <m/>
    <s v="Yes"/>
    <m/>
    <m/>
    <s v="Yes"/>
    <m/>
    <m/>
    <s v="Use VPN, lock devices, wash hands"/>
    <m/>
    <m/>
    <s v="Laptop;Smartphone;"/>
    <m/>
    <m/>
    <s v="Yes"/>
    <m/>
    <m/>
    <s v="Corporate assets"/>
    <m/>
    <m/>
    <s v="Yes, partly"/>
    <m/>
    <m/>
    <x v="0"/>
    <m/>
    <m/>
    <s v="Using VPN "/>
    <m/>
    <m/>
    <m/>
    <m/>
    <m/>
    <s v="Yes"/>
    <m/>
    <m/>
    <s v="Nothing of the above;"/>
    <m/>
    <m/>
    <s v="Yes"/>
    <m/>
    <m/>
    <s v="Scheduling;Real-time chatting;Teleconferencing;"/>
    <m/>
    <m/>
    <s v="Phishing;Ransomware;"/>
    <m/>
    <m/>
    <m/>
    <m/>
    <m/>
    <m/>
    <m/>
    <s v="Disagree"/>
    <m/>
    <m/>
    <s v="Disagree"/>
    <m/>
    <m/>
    <s v="Disagree"/>
    <m/>
    <m/>
    <s v="Strongly agree"/>
    <m/>
    <m/>
    <s v="Agree"/>
    <m/>
    <m/>
    <s v="Strongly agree"/>
    <m/>
    <m/>
    <s v="Agree"/>
    <m/>
    <m/>
    <s v="45-54 years old"/>
    <m/>
    <m/>
    <s v="Trade/technical/vocational training"/>
    <m/>
    <m/>
    <s v="EPES (Electrical Power &amp; Energy Systems)"/>
    <m/>
    <m/>
    <m/>
    <m/>
    <m/>
    <s v="Manager"/>
    <m/>
    <m/>
    <m/>
    <m/>
    <m/>
  </r>
  <r>
    <n v="163"/>
    <d v="2020-04-13T16:43:24"/>
    <d v="2020-04-13T16:45:31"/>
    <s v="anonymous"/>
    <m/>
    <m/>
    <m/>
    <m/>
    <s v="Yes"/>
    <m/>
    <m/>
    <s v="Yes"/>
    <m/>
    <m/>
    <s v="Use VPN, lock devices, wash hands"/>
    <m/>
    <m/>
    <s v="Laptop;Smartphone;"/>
    <m/>
    <m/>
    <s v="Yes"/>
    <m/>
    <m/>
    <s v="Corporate assets"/>
    <m/>
    <m/>
    <s v="Yes, partly"/>
    <m/>
    <m/>
    <x v="4"/>
    <m/>
    <m/>
    <s v="Using VPN "/>
    <m/>
    <m/>
    <m/>
    <m/>
    <m/>
    <s v="Yes"/>
    <m/>
    <m/>
    <s v="Nothing of the above;"/>
    <m/>
    <m/>
    <s v="Yes"/>
    <m/>
    <m/>
    <s v="Scheduling;Real-time chatting;Teleconferencing;"/>
    <m/>
    <m/>
    <s v="Phishing;Ransomware;"/>
    <m/>
    <m/>
    <m/>
    <m/>
    <m/>
    <m/>
    <m/>
    <s v="Disagree"/>
    <m/>
    <m/>
    <s v="Disagree"/>
    <m/>
    <m/>
    <s v="Disagree"/>
    <m/>
    <m/>
    <s v="Strongly agree"/>
    <m/>
    <m/>
    <s v="Agree"/>
    <m/>
    <m/>
    <s v="Strongly agree"/>
    <m/>
    <m/>
    <s v="Agree"/>
    <m/>
    <m/>
    <s v="45-54 years old"/>
    <m/>
    <m/>
    <s v="Trade/technical/vocational training"/>
    <m/>
    <m/>
    <s v="EPES (Electrical Power &amp; Energy Systems)"/>
    <m/>
    <m/>
    <m/>
    <m/>
    <m/>
    <s v="Manager"/>
    <m/>
    <m/>
    <m/>
    <m/>
    <m/>
  </r>
  <r>
    <n v="163"/>
    <d v="2020-04-13T16:43:24"/>
    <d v="2020-04-13T16:45:31"/>
    <s v="anonymous"/>
    <m/>
    <m/>
    <m/>
    <m/>
    <s v="Yes"/>
    <m/>
    <m/>
    <s v="Yes"/>
    <m/>
    <m/>
    <s v="Use VPN, lock devices, wash hands"/>
    <m/>
    <m/>
    <s v="Laptop;Smartphone;"/>
    <m/>
    <m/>
    <s v="Yes"/>
    <m/>
    <m/>
    <s v="Corporate assets"/>
    <m/>
    <m/>
    <s v="Yes, partly"/>
    <m/>
    <m/>
    <x v="1"/>
    <m/>
    <m/>
    <s v="Using VPN "/>
    <m/>
    <m/>
    <m/>
    <m/>
    <m/>
    <s v="Yes"/>
    <m/>
    <m/>
    <s v="Nothing of the above;"/>
    <m/>
    <m/>
    <s v="Yes"/>
    <m/>
    <m/>
    <s v="Scheduling;Real-time chatting;Teleconferencing;"/>
    <m/>
    <m/>
    <s v="Phishing;Ransomware;"/>
    <m/>
    <m/>
    <m/>
    <m/>
    <m/>
    <m/>
    <m/>
    <s v="Disagree"/>
    <m/>
    <m/>
    <s v="Disagree"/>
    <m/>
    <m/>
    <s v="Disagree"/>
    <m/>
    <m/>
    <s v="Strongly agree"/>
    <m/>
    <m/>
    <s v="Agree"/>
    <m/>
    <m/>
    <s v="Strongly agree"/>
    <m/>
    <m/>
    <s v="Agree"/>
    <m/>
    <m/>
    <s v="45-54 years old"/>
    <m/>
    <m/>
    <s v="Trade/technical/vocational training"/>
    <m/>
    <m/>
    <s v="EPES (Electrical Power &amp; Energy Systems)"/>
    <m/>
    <m/>
    <m/>
    <m/>
    <m/>
    <s v="Manager"/>
    <m/>
    <m/>
    <m/>
    <m/>
    <m/>
  </r>
  <r>
    <n v="163"/>
    <d v="2020-04-13T16:43:24"/>
    <d v="2020-04-13T16:45:31"/>
    <s v="anonymous"/>
    <m/>
    <m/>
    <m/>
    <m/>
    <s v="Yes"/>
    <m/>
    <m/>
    <s v="Yes"/>
    <m/>
    <m/>
    <s v="Use VPN, lock devices, wash hands"/>
    <m/>
    <m/>
    <s v="Laptop;Smartphone;"/>
    <m/>
    <m/>
    <s v="Yes"/>
    <m/>
    <m/>
    <s v="Corporate assets"/>
    <m/>
    <m/>
    <s v="Yes, partly"/>
    <m/>
    <m/>
    <x v="2"/>
    <m/>
    <m/>
    <s v="Using VPN "/>
    <m/>
    <m/>
    <m/>
    <m/>
    <m/>
    <s v="Yes"/>
    <m/>
    <m/>
    <s v="Nothing of the above;"/>
    <m/>
    <m/>
    <s v="Yes"/>
    <m/>
    <m/>
    <s v="Scheduling;Real-time chatting;Teleconferencing;"/>
    <m/>
    <m/>
    <s v="Phishing;Ransomware;"/>
    <m/>
    <m/>
    <m/>
    <m/>
    <m/>
    <m/>
    <m/>
    <s v="Disagree"/>
    <m/>
    <m/>
    <s v="Disagree"/>
    <m/>
    <m/>
    <s v="Disagree"/>
    <m/>
    <m/>
    <s v="Strongly agree"/>
    <m/>
    <m/>
    <s v="Agree"/>
    <m/>
    <m/>
    <s v="Strongly agree"/>
    <m/>
    <m/>
    <s v="Agree"/>
    <m/>
    <m/>
    <s v="45-54 years old"/>
    <m/>
    <m/>
    <s v="Trade/technical/vocational training"/>
    <m/>
    <m/>
    <s v="EPES (Electrical Power &amp; Energy Systems)"/>
    <m/>
    <m/>
    <m/>
    <m/>
    <m/>
    <s v="Manager"/>
    <m/>
    <m/>
    <m/>
    <m/>
    <m/>
  </r>
  <r>
    <n v="163"/>
    <d v="2020-04-13T16:43:24"/>
    <d v="2020-04-13T16:45:31"/>
    <s v="anonymous"/>
    <m/>
    <m/>
    <m/>
    <m/>
    <s v="Yes"/>
    <m/>
    <m/>
    <s v="Yes"/>
    <m/>
    <m/>
    <s v="Use VPN, lock devices, wash hands"/>
    <m/>
    <m/>
    <s v="Laptop;Smartphone;"/>
    <m/>
    <m/>
    <s v="Yes"/>
    <m/>
    <m/>
    <s v="Corporate assets"/>
    <m/>
    <m/>
    <s v="Yes, partly"/>
    <m/>
    <m/>
    <x v="3"/>
    <m/>
    <m/>
    <s v="Using VPN "/>
    <m/>
    <m/>
    <m/>
    <m/>
    <m/>
    <s v="Yes"/>
    <m/>
    <m/>
    <s v="Nothing of the above;"/>
    <m/>
    <m/>
    <s v="Yes"/>
    <m/>
    <m/>
    <s v="Scheduling;Real-time chatting;Teleconferencing;"/>
    <m/>
    <m/>
    <s v="Phishing;Ransomware;"/>
    <m/>
    <m/>
    <m/>
    <m/>
    <m/>
    <m/>
    <m/>
    <s v="Disagree"/>
    <m/>
    <m/>
    <s v="Disagree"/>
    <m/>
    <m/>
    <s v="Disagree"/>
    <m/>
    <m/>
    <s v="Strongly agree"/>
    <m/>
    <m/>
    <s v="Agree"/>
    <m/>
    <m/>
    <s v="Strongly agree"/>
    <m/>
    <m/>
    <s v="Agree"/>
    <m/>
    <m/>
    <s v="45-54 years old"/>
    <m/>
    <m/>
    <s v="Trade/technical/vocational training"/>
    <m/>
    <m/>
    <s v="EPES (Electrical Power &amp; Energy Systems)"/>
    <m/>
    <m/>
    <m/>
    <m/>
    <m/>
    <s v="Manager"/>
    <m/>
    <m/>
    <m/>
    <m/>
    <m/>
  </r>
  <r>
    <n v="164"/>
    <d v="2020-04-13T16:45:46"/>
    <d v="2020-04-13T16:47:24"/>
    <s v="anonymous"/>
    <m/>
    <m/>
    <m/>
    <m/>
    <s v="No"/>
    <m/>
    <m/>
    <s v="Yes"/>
    <m/>
    <m/>
    <m/>
    <m/>
    <m/>
    <s v="Laptop;"/>
    <m/>
    <m/>
    <s v="Yes"/>
    <m/>
    <m/>
    <s v="Personal assets"/>
    <m/>
    <m/>
    <m/>
    <m/>
    <m/>
    <x v="0"/>
    <m/>
    <m/>
    <s v="Using VPN "/>
    <m/>
    <m/>
    <m/>
    <m/>
    <m/>
    <s v="No"/>
    <m/>
    <m/>
    <m/>
    <m/>
    <m/>
    <s v="Yes"/>
    <m/>
    <m/>
    <s v="Scheduling;Real-time chatting;Teleconferencing;"/>
    <m/>
    <m/>
    <s v="None;"/>
    <m/>
    <m/>
    <m/>
    <m/>
    <m/>
    <m/>
    <m/>
    <s v="Agree"/>
    <m/>
    <m/>
    <s v="Agree"/>
    <m/>
    <m/>
    <s v="Agree"/>
    <m/>
    <m/>
    <s v="Agree"/>
    <m/>
    <m/>
    <s v="Strongly agree"/>
    <m/>
    <m/>
    <s v="Disagree"/>
    <m/>
    <m/>
    <s v="Disagree"/>
    <m/>
    <m/>
    <s v="45-54 years old"/>
    <m/>
    <m/>
    <s v="Associate degree"/>
    <m/>
    <m/>
    <s v="EPES (Electrical Power &amp; Energy Systems)"/>
    <m/>
    <m/>
    <m/>
    <m/>
    <m/>
    <s v="Other"/>
    <m/>
    <m/>
    <m/>
    <m/>
    <m/>
  </r>
  <r>
    <n v="164"/>
    <d v="2020-04-13T16:45:46"/>
    <d v="2020-04-13T16:47:24"/>
    <s v="anonymous"/>
    <m/>
    <m/>
    <m/>
    <m/>
    <s v="No"/>
    <m/>
    <m/>
    <s v="Yes"/>
    <m/>
    <m/>
    <m/>
    <m/>
    <m/>
    <s v="Laptop;"/>
    <m/>
    <m/>
    <s v="Yes"/>
    <m/>
    <m/>
    <s v="Personal assets"/>
    <m/>
    <m/>
    <m/>
    <m/>
    <m/>
    <x v="3"/>
    <m/>
    <m/>
    <s v="Using VPN "/>
    <m/>
    <m/>
    <m/>
    <m/>
    <m/>
    <s v="No"/>
    <m/>
    <m/>
    <m/>
    <m/>
    <m/>
    <s v="Yes"/>
    <m/>
    <m/>
    <s v="Scheduling;Real-time chatting;Teleconferencing;"/>
    <m/>
    <m/>
    <s v="None;"/>
    <m/>
    <m/>
    <m/>
    <m/>
    <m/>
    <m/>
    <m/>
    <s v="Agree"/>
    <m/>
    <m/>
    <s v="Agree"/>
    <m/>
    <m/>
    <s v="Agree"/>
    <m/>
    <m/>
    <s v="Agree"/>
    <m/>
    <m/>
    <s v="Strongly agree"/>
    <m/>
    <m/>
    <s v="Disagree"/>
    <m/>
    <m/>
    <s v="Disagree"/>
    <m/>
    <m/>
    <s v="45-54 years old"/>
    <m/>
    <m/>
    <s v="Associate degree"/>
    <m/>
    <m/>
    <s v="EPES (Electrical Power &amp; Energy Systems)"/>
    <m/>
    <m/>
    <m/>
    <m/>
    <m/>
    <s v="Other"/>
    <m/>
    <m/>
    <m/>
    <m/>
    <m/>
  </r>
  <r>
    <n v="165"/>
    <d v="2020-04-13T16:49:43"/>
    <d v="2020-04-13T16:51:50"/>
    <s v="anonymous"/>
    <m/>
    <m/>
    <m/>
    <m/>
    <s v="No"/>
    <m/>
    <m/>
    <s v="Yes"/>
    <m/>
    <m/>
    <m/>
    <m/>
    <m/>
    <s v="Laptop;"/>
    <m/>
    <m/>
    <s v="No"/>
    <m/>
    <m/>
    <s v="Personal assets"/>
    <m/>
    <m/>
    <m/>
    <m/>
    <m/>
    <x v="0"/>
    <m/>
    <m/>
    <s v="Using VPN "/>
    <m/>
    <m/>
    <m/>
    <m/>
    <m/>
    <s v="No"/>
    <m/>
    <m/>
    <m/>
    <m/>
    <m/>
    <s v="No"/>
    <m/>
    <m/>
    <m/>
    <m/>
    <m/>
    <s v="None;"/>
    <m/>
    <m/>
    <m/>
    <m/>
    <m/>
    <m/>
    <m/>
    <s v="Strongly agree"/>
    <m/>
    <m/>
    <s v="Strongly agree"/>
    <m/>
    <m/>
    <s v="Agree"/>
    <m/>
    <m/>
    <s v="Agree"/>
    <m/>
    <m/>
    <s v="Undecided"/>
    <m/>
    <m/>
    <s v="Undecided"/>
    <m/>
    <m/>
    <s v="Agree"/>
    <m/>
    <m/>
    <s v="25-34 years old"/>
    <m/>
    <m/>
    <s v="Master’s degree"/>
    <m/>
    <m/>
    <s v="EPES (Electrical Power &amp; Energy Systems)"/>
    <m/>
    <m/>
    <m/>
    <m/>
    <m/>
    <s v="Other"/>
    <m/>
    <m/>
    <m/>
    <m/>
    <m/>
  </r>
  <r>
    <n v="165"/>
    <d v="2020-04-13T16:49:43"/>
    <d v="2020-04-13T16:51:50"/>
    <s v="anonymous"/>
    <m/>
    <m/>
    <m/>
    <m/>
    <s v="No"/>
    <m/>
    <m/>
    <s v="Yes"/>
    <m/>
    <m/>
    <m/>
    <m/>
    <m/>
    <s v="Laptop;"/>
    <m/>
    <m/>
    <s v="No"/>
    <m/>
    <m/>
    <s v="Personal assets"/>
    <m/>
    <m/>
    <m/>
    <m/>
    <m/>
    <x v="1"/>
    <m/>
    <m/>
    <s v="Using VPN "/>
    <m/>
    <m/>
    <m/>
    <m/>
    <m/>
    <s v="No"/>
    <m/>
    <m/>
    <m/>
    <m/>
    <m/>
    <s v="No"/>
    <m/>
    <m/>
    <m/>
    <m/>
    <m/>
    <s v="None;"/>
    <m/>
    <m/>
    <m/>
    <m/>
    <m/>
    <m/>
    <m/>
    <s v="Strongly agree"/>
    <m/>
    <m/>
    <s v="Strongly agree"/>
    <m/>
    <m/>
    <s v="Agree"/>
    <m/>
    <m/>
    <s v="Agree"/>
    <m/>
    <m/>
    <s v="Undecided"/>
    <m/>
    <m/>
    <s v="Undecided"/>
    <m/>
    <m/>
    <s v="Agree"/>
    <m/>
    <m/>
    <s v="25-34 years old"/>
    <m/>
    <m/>
    <s v="Master’s degree"/>
    <m/>
    <m/>
    <s v="EPES (Electrical Power &amp; Energy Systems)"/>
    <m/>
    <m/>
    <m/>
    <m/>
    <m/>
    <s v="Other"/>
    <m/>
    <m/>
    <m/>
    <m/>
    <m/>
  </r>
  <r>
    <n v="165"/>
    <d v="2020-04-13T16:49:43"/>
    <d v="2020-04-13T16:51:50"/>
    <s v="anonymous"/>
    <m/>
    <m/>
    <m/>
    <m/>
    <s v="No"/>
    <m/>
    <m/>
    <s v="Yes"/>
    <m/>
    <m/>
    <m/>
    <m/>
    <m/>
    <s v="Laptop;"/>
    <m/>
    <m/>
    <s v="No"/>
    <m/>
    <m/>
    <s v="Personal assets"/>
    <m/>
    <m/>
    <m/>
    <m/>
    <m/>
    <x v="3"/>
    <m/>
    <m/>
    <s v="Using VPN "/>
    <m/>
    <m/>
    <m/>
    <m/>
    <m/>
    <s v="No"/>
    <m/>
    <m/>
    <m/>
    <m/>
    <m/>
    <s v="No"/>
    <m/>
    <m/>
    <m/>
    <m/>
    <m/>
    <s v="None;"/>
    <m/>
    <m/>
    <m/>
    <m/>
    <m/>
    <m/>
    <m/>
    <s v="Strongly agree"/>
    <m/>
    <m/>
    <s v="Strongly agree"/>
    <m/>
    <m/>
    <s v="Agree"/>
    <m/>
    <m/>
    <s v="Agree"/>
    <m/>
    <m/>
    <s v="Undecided"/>
    <m/>
    <m/>
    <s v="Undecided"/>
    <m/>
    <m/>
    <s v="Agree"/>
    <m/>
    <m/>
    <s v="25-34 years old"/>
    <m/>
    <m/>
    <s v="Master’s degree"/>
    <m/>
    <m/>
    <s v="EPES (Electrical Power &amp; Energy Systems)"/>
    <m/>
    <m/>
    <m/>
    <m/>
    <m/>
    <s v="Other"/>
    <m/>
    <m/>
    <m/>
    <m/>
    <m/>
  </r>
  <r>
    <n v="166"/>
    <d v="2020-04-13T17:44:37"/>
    <d v="2020-04-13T17:49:25"/>
    <s v="anonymous"/>
    <m/>
    <m/>
    <m/>
    <m/>
    <s v="Yes"/>
    <m/>
    <m/>
    <s v="No"/>
    <m/>
    <m/>
    <m/>
    <m/>
    <m/>
    <s v="Laptop;"/>
    <m/>
    <m/>
    <s v="No"/>
    <m/>
    <m/>
    <s v="Corporate assets"/>
    <m/>
    <m/>
    <s v="Yes, partly"/>
    <m/>
    <m/>
    <x v="0"/>
    <m/>
    <m/>
    <s v="Using 3rd party cloud solutions (e.g. G Cloud, Microsoft 365)"/>
    <m/>
    <m/>
    <m/>
    <m/>
    <m/>
    <s v="No"/>
    <m/>
    <m/>
    <m/>
    <m/>
    <m/>
    <s v="No"/>
    <m/>
    <m/>
    <m/>
    <m/>
    <m/>
    <s v="None;"/>
    <m/>
    <m/>
    <m/>
    <m/>
    <m/>
    <m/>
    <m/>
    <s v="Disagree"/>
    <m/>
    <m/>
    <s v="Disagree"/>
    <m/>
    <m/>
    <s v="Undecided"/>
    <m/>
    <m/>
    <s v="Strongly agree"/>
    <m/>
    <m/>
    <s v="Strongly agree"/>
    <m/>
    <m/>
    <s v="Strongly agree"/>
    <m/>
    <m/>
    <s v="Strongly agree"/>
    <m/>
    <m/>
    <s v="25-34 years old"/>
    <m/>
    <m/>
    <s v="Master’s degree"/>
    <m/>
    <m/>
    <s v="IT (Information Technology)"/>
    <m/>
    <m/>
    <m/>
    <m/>
    <m/>
    <s v="IT professional"/>
    <m/>
    <m/>
    <m/>
    <m/>
    <m/>
  </r>
  <r>
    <n v="166"/>
    <d v="2020-04-13T17:44:37"/>
    <d v="2020-04-13T17:49:25"/>
    <s v="anonymous"/>
    <m/>
    <m/>
    <m/>
    <m/>
    <s v="Yes"/>
    <m/>
    <m/>
    <s v="No"/>
    <m/>
    <m/>
    <m/>
    <m/>
    <m/>
    <s v="Laptop;"/>
    <m/>
    <m/>
    <s v="No"/>
    <m/>
    <m/>
    <s v="Corporate assets"/>
    <m/>
    <m/>
    <s v="Yes, partly"/>
    <m/>
    <m/>
    <x v="5"/>
    <m/>
    <m/>
    <s v="Using 3rd party cloud solutions (e.g. G Cloud, Microsoft 365)"/>
    <m/>
    <m/>
    <m/>
    <m/>
    <m/>
    <s v="No"/>
    <m/>
    <m/>
    <m/>
    <m/>
    <m/>
    <s v="No"/>
    <m/>
    <m/>
    <m/>
    <m/>
    <m/>
    <s v="None;"/>
    <m/>
    <m/>
    <m/>
    <m/>
    <m/>
    <m/>
    <m/>
    <s v="Disagree"/>
    <m/>
    <m/>
    <s v="Disagree"/>
    <m/>
    <m/>
    <s v="Undecided"/>
    <m/>
    <m/>
    <s v="Strongly agree"/>
    <m/>
    <m/>
    <s v="Strongly agree"/>
    <m/>
    <m/>
    <s v="Strongly agree"/>
    <m/>
    <m/>
    <s v="Strongly agree"/>
    <m/>
    <m/>
    <s v="25-34 years old"/>
    <m/>
    <m/>
    <s v="Master’s degree"/>
    <m/>
    <m/>
    <s v="IT (Information Technology)"/>
    <m/>
    <m/>
    <m/>
    <m/>
    <m/>
    <s v="IT professional"/>
    <m/>
    <m/>
    <m/>
    <m/>
    <m/>
  </r>
  <r>
    <n v="166"/>
    <d v="2020-04-13T17:44:37"/>
    <d v="2020-04-13T17:49:25"/>
    <s v="anonymous"/>
    <m/>
    <m/>
    <m/>
    <m/>
    <s v="Yes"/>
    <m/>
    <m/>
    <s v="No"/>
    <m/>
    <m/>
    <m/>
    <m/>
    <m/>
    <s v="Laptop;"/>
    <m/>
    <m/>
    <s v="No"/>
    <m/>
    <m/>
    <s v="Corporate assets"/>
    <m/>
    <m/>
    <s v="Yes, partly"/>
    <m/>
    <m/>
    <x v="4"/>
    <m/>
    <m/>
    <s v="Using 3rd party cloud solutions (e.g. G Cloud, Microsoft 365)"/>
    <m/>
    <m/>
    <m/>
    <m/>
    <m/>
    <s v="No"/>
    <m/>
    <m/>
    <m/>
    <m/>
    <m/>
    <s v="No"/>
    <m/>
    <m/>
    <m/>
    <m/>
    <m/>
    <s v="None;"/>
    <m/>
    <m/>
    <m/>
    <m/>
    <m/>
    <m/>
    <m/>
    <s v="Disagree"/>
    <m/>
    <m/>
    <s v="Disagree"/>
    <m/>
    <m/>
    <s v="Undecided"/>
    <m/>
    <m/>
    <s v="Strongly agree"/>
    <m/>
    <m/>
    <s v="Strongly agree"/>
    <m/>
    <m/>
    <s v="Strongly agree"/>
    <m/>
    <m/>
    <s v="Strongly agree"/>
    <m/>
    <m/>
    <s v="25-34 years old"/>
    <m/>
    <m/>
    <s v="Master’s degree"/>
    <m/>
    <m/>
    <s v="IT (Information Technology)"/>
    <m/>
    <m/>
    <m/>
    <m/>
    <m/>
    <s v="IT professional"/>
    <m/>
    <m/>
    <m/>
    <m/>
    <m/>
  </r>
  <r>
    <n v="166"/>
    <d v="2020-04-13T17:44:37"/>
    <d v="2020-04-13T17:49:25"/>
    <s v="anonymous"/>
    <m/>
    <m/>
    <m/>
    <m/>
    <s v="Yes"/>
    <m/>
    <m/>
    <s v="No"/>
    <m/>
    <m/>
    <m/>
    <m/>
    <m/>
    <s v="Laptop;"/>
    <m/>
    <m/>
    <s v="No"/>
    <m/>
    <m/>
    <s v="Corporate assets"/>
    <m/>
    <m/>
    <s v="Yes, partly"/>
    <m/>
    <m/>
    <x v="6"/>
    <m/>
    <m/>
    <s v="Using 3rd party cloud solutions (e.g. G Cloud, Microsoft 365)"/>
    <m/>
    <m/>
    <m/>
    <m/>
    <m/>
    <s v="No"/>
    <m/>
    <m/>
    <m/>
    <m/>
    <m/>
    <s v="No"/>
    <m/>
    <m/>
    <m/>
    <m/>
    <m/>
    <s v="None;"/>
    <m/>
    <m/>
    <m/>
    <m/>
    <m/>
    <m/>
    <m/>
    <s v="Disagree"/>
    <m/>
    <m/>
    <s v="Disagree"/>
    <m/>
    <m/>
    <s v="Undecided"/>
    <m/>
    <m/>
    <s v="Strongly agree"/>
    <m/>
    <m/>
    <s v="Strongly agree"/>
    <m/>
    <m/>
    <s v="Strongly agree"/>
    <m/>
    <m/>
    <s v="Strongly agree"/>
    <m/>
    <m/>
    <s v="25-34 years old"/>
    <m/>
    <m/>
    <s v="Master’s degree"/>
    <m/>
    <m/>
    <s v="IT (Information Technology)"/>
    <m/>
    <m/>
    <m/>
    <m/>
    <m/>
    <s v="IT professional"/>
    <m/>
    <m/>
    <m/>
    <m/>
    <m/>
  </r>
  <r>
    <n v="166"/>
    <d v="2020-04-13T17:44:37"/>
    <d v="2020-04-13T17:49:25"/>
    <s v="anonymous"/>
    <m/>
    <m/>
    <m/>
    <m/>
    <s v="Yes"/>
    <m/>
    <m/>
    <s v="No"/>
    <m/>
    <m/>
    <m/>
    <m/>
    <m/>
    <s v="Laptop;"/>
    <m/>
    <m/>
    <s v="No"/>
    <m/>
    <m/>
    <s v="Corporate assets"/>
    <m/>
    <m/>
    <s v="Yes, partly"/>
    <m/>
    <m/>
    <x v="1"/>
    <m/>
    <m/>
    <s v="Using 3rd party cloud solutions (e.g. G Cloud, Microsoft 365)"/>
    <m/>
    <m/>
    <m/>
    <m/>
    <m/>
    <s v="No"/>
    <m/>
    <m/>
    <m/>
    <m/>
    <m/>
    <s v="No"/>
    <m/>
    <m/>
    <m/>
    <m/>
    <m/>
    <s v="None;"/>
    <m/>
    <m/>
    <m/>
    <m/>
    <m/>
    <m/>
    <m/>
    <s v="Disagree"/>
    <m/>
    <m/>
    <s v="Disagree"/>
    <m/>
    <m/>
    <s v="Undecided"/>
    <m/>
    <m/>
    <s v="Strongly agree"/>
    <m/>
    <m/>
    <s v="Strongly agree"/>
    <m/>
    <m/>
    <s v="Strongly agree"/>
    <m/>
    <m/>
    <s v="Strongly agree"/>
    <m/>
    <m/>
    <s v="25-34 years old"/>
    <m/>
    <m/>
    <s v="Master’s degree"/>
    <m/>
    <m/>
    <s v="IT (Information Technology)"/>
    <m/>
    <m/>
    <m/>
    <m/>
    <m/>
    <s v="IT professional"/>
    <m/>
    <m/>
    <m/>
    <m/>
    <m/>
  </r>
  <r>
    <n v="166"/>
    <d v="2020-04-13T17:44:37"/>
    <d v="2020-04-13T17:49:25"/>
    <s v="anonymous"/>
    <m/>
    <m/>
    <m/>
    <m/>
    <s v="Yes"/>
    <m/>
    <m/>
    <s v="No"/>
    <m/>
    <m/>
    <m/>
    <m/>
    <m/>
    <s v="Laptop;"/>
    <m/>
    <m/>
    <s v="No"/>
    <m/>
    <m/>
    <s v="Corporate assets"/>
    <m/>
    <m/>
    <s v="Yes, partly"/>
    <m/>
    <m/>
    <x v="2"/>
    <m/>
    <m/>
    <s v="Using 3rd party cloud solutions (e.g. G Cloud, Microsoft 365)"/>
    <m/>
    <m/>
    <m/>
    <m/>
    <m/>
    <s v="No"/>
    <m/>
    <m/>
    <m/>
    <m/>
    <m/>
    <s v="No"/>
    <m/>
    <m/>
    <m/>
    <m/>
    <m/>
    <s v="None;"/>
    <m/>
    <m/>
    <m/>
    <m/>
    <m/>
    <m/>
    <m/>
    <s v="Disagree"/>
    <m/>
    <m/>
    <s v="Disagree"/>
    <m/>
    <m/>
    <s v="Undecided"/>
    <m/>
    <m/>
    <s v="Strongly agree"/>
    <m/>
    <m/>
    <s v="Strongly agree"/>
    <m/>
    <m/>
    <s v="Strongly agree"/>
    <m/>
    <m/>
    <s v="Strongly agree"/>
    <m/>
    <m/>
    <s v="25-34 years old"/>
    <m/>
    <m/>
    <s v="Master’s degree"/>
    <m/>
    <m/>
    <s v="IT (Information Technology)"/>
    <m/>
    <m/>
    <m/>
    <m/>
    <m/>
    <s v="IT professional"/>
    <m/>
    <m/>
    <m/>
    <m/>
    <m/>
  </r>
  <r>
    <n v="166"/>
    <d v="2020-04-13T17:44:37"/>
    <d v="2020-04-13T17:49:25"/>
    <s v="anonymous"/>
    <m/>
    <m/>
    <m/>
    <m/>
    <s v="Yes"/>
    <m/>
    <m/>
    <s v="No"/>
    <m/>
    <m/>
    <m/>
    <m/>
    <m/>
    <s v="Laptop;"/>
    <m/>
    <m/>
    <s v="No"/>
    <m/>
    <m/>
    <s v="Corporate assets"/>
    <m/>
    <m/>
    <s v="Yes, partly"/>
    <m/>
    <m/>
    <x v="3"/>
    <m/>
    <m/>
    <s v="Using 3rd party cloud solutions (e.g. G Cloud, Microsoft 365)"/>
    <m/>
    <m/>
    <m/>
    <m/>
    <m/>
    <s v="No"/>
    <m/>
    <m/>
    <m/>
    <m/>
    <m/>
    <s v="No"/>
    <m/>
    <m/>
    <m/>
    <m/>
    <m/>
    <s v="None;"/>
    <m/>
    <m/>
    <m/>
    <m/>
    <m/>
    <m/>
    <m/>
    <s v="Disagree"/>
    <m/>
    <m/>
    <s v="Disagree"/>
    <m/>
    <m/>
    <s v="Undecided"/>
    <m/>
    <m/>
    <s v="Strongly agree"/>
    <m/>
    <m/>
    <s v="Strongly agree"/>
    <m/>
    <m/>
    <s v="Strongly agree"/>
    <m/>
    <m/>
    <s v="Strongly agree"/>
    <m/>
    <m/>
    <s v="25-34 years old"/>
    <m/>
    <m/>
    <s v="Master’s degree"/>
    <m/>
    <m/>
    <s v="IT (Information Technology)"/>
    <m/>
    <m/>
    <m/>
    <m/>
    <m/>
    <s v="IT professional"/>
    <m/>
    <m/>
    <m/>
    <m/>
    <m/>
  </r>
  <r>
    <n v="167"/>
    <d v="2020-04-13T19:35:11"/>
    <d v="2020-04-13T19:36:49"/>
    <s v="anonymous"/>
    <m/>
    <m/>
    <m/>
    <m/>
    <s v="Yes"/>
    <m/>
    <m/>
    <s v="No"/>
    <m/>
    <m/>
    <m/>
    <m/>
    <m/>
    <s v="Desktop;Laptop;Tablet;Smartphone;"/>
    <m/>
    <m/>
    <s v="No"/>
    <m/>
    <m/>
    <s v="Corporate assets"/>
    <m/>
    <m/>
    <s v="Yes, fully"/>
    <m/>
    <m/>
    <x v="0"/>
    <m/>
    <m/>
    <s v="Using VPN "/>
    <m/>
    <m/>
    <m/>
    <m/>
    <m/>
    <s v="No"/>
    <m/>
    <m/>
    <m/>
    <m/>
    <m/>
    <s v="Yes"/>
    <m/>
    <m/>
    <s v="Document management;Real-time document co-authoring;Project/Workflow/Task management;Scheduling;Real-time chatting;Teleconferencing;"/>
    <m/>
    <m/>
    <s v="None;"/>
    <m/>
    <m/>
    <m/>
    <m/>
    <m/>
    <m/>
    <m/>
    <s v="Disagree"/>
    <m/>
    <m/>
    <s v="Strongly disagree"/>
    <m/>
    <m/>
    <s v="Strongly disagree"/>
    <m/>
    <m/>
    <s v="Disagree"/>
    <m/>
    <m/>
    <s v="Undecided"/>
    <m/>
    <m/>
    <s v="Undecided"/>
    <m/>
    <m/>
    <s v="Strongly agree"/>
    <m/>
    <m/>
    <s v="45-54 years old"/>
    <m/>
    <m/>
    <s v="Master’s degree"/>
    <m/>
    <m/>
    <s v="Telecommunications"/>
    <m/>
    <m/>
    <m/>
    <m/>
    <m/>
    <s v="Other"/>
    <m/>
    <m/>
    <m/>
    <m/>
    <m/>
  </r>
  <r>
    <n v="167"/>
    <d v="2020-04-13T19:35:11"/>
    <d v="2020-04-13T19:36:49"/>
    <s v="anonymous"/>
    <m/>
    <m/>
    <m/>
    <m/>
    <s v="Yes"/>
    <m/>
    <m/>
    <s v="No"/>
    <m/>
    <m/>
    <m/>
    <m/>
    <m/>
    <s v="Desktop;Laptop;Tablet;Smartphone;"/>
    <m/>
    <m/>
    <s v="No"/>
    <m/>
    <m/>
    <s v="Corporate assets"/>
    <m/>
    <m/>
    <s v="Yes, fully"/>
    <m/>
    <m/>
    <x v="5"/>
    <m/>
    <m/>
    <s v="Using VPN "/>
    <m/>
    <m/>
    <m/>
    <m/>
    <m/>
    <s v="No"/>
    <m/>
    <m/>
    <m/>
    <m/>
    <m/>
    <s v="Yes"/>
    <m/>
    <m/>
    <s v="Document management;Real-time document co-authoring;Project/Workflow/Task management;Scheduling;Real-time chatting;Teleconferencing;"/>
    <m/>
    <m/>
    <s v="None;"/>
    <m/>
    <m/>
    <m/>
    <m/>
    <m/>
    <m/>
    <m/>
    <s v="Disagree"/>
    <m/>
    <m/>
    <s v="Strongly disagree"/>
    <m/>
    <m/>
    <s v="Strongly disagree"/>
    <m/>
    <m/>
    <s v="Disagree"/>
    <m/>
    <m/>
    <s v="Undecided"/>
    <m/>
    <m/>
    <s v="Undecided"/>
    <m/>
    <m/>
    <s v="Strongly agree"/>
    <m/>
    <m/>
    <s v="45-54 years old"/>
    <m/>
    <m/>
    <s v="Master’s degree"/>
    <m/>
    <m/>
    <s v="Telecommunications"/>
    <m/>
    <m/>
    <m/>
    <m/>
    <m/>
    <s v="Other"/>
    <m/>
    <m/>
    <m/>
    <m/>
    <m/>
  </r>
  <r>
    <n v="167"/>
    <d v="2020-04-13T19:35:11"/>
    <d v="2020-04-13T19:36:49"/>
    <s v="anonymous"/>
    <m/>
    <m/>
    <m/>
    <m/>
    <s v="Yes"/>
    <m/>
    <m/>
    <s v="No"/>
    <m/>
    <m/>
    <m/>
    <m/>
    <m/>
    <s v="Desktop;Laptop;Tablet;Smartphone;"/>
    <m/>
    <m/>
    <s v="No"/>
    <m/>
    <m/>
    <s v="Corporate assets"/>
    <m/>
    <m/>
    <s v="Yes, fully"/>
    <m/>
    <m/>
    <x v="4"/>
    <m/>
    <m/>
    <s v="Using VPN "/>
    <m/>
    <m/>
    <m/>
    <m/>
    <m/>
    <s v="No"/>
    <m/>
    <m/>
    <m/>
    <m/>
    <m/>
    <s v="Yes"/>
    <m/>
    <m/>
    <s v="Document management;Real-time document co-authoring;Project/Workflow/Task management;Scheduling;Real-time chatting;Teleconferencing;"/>
    <m/>
    <m/>
    <s v="None;"/>
    <m/>
    <m/>
    <m/>
    <m/>
    <m/>
    <m/>
    <m/>
    <s v="Disagree"/>
    <m/>
    <m/>
    <s v="Strongly disagree"/>
    <m/>
    <m/>
    <s v="Strongly disagree"/>
    <m/>
    <m/>
    <s v="Disagree"/>
    <m/>
    <m/>
    <s v="Undecided"/>
    <m/>
    <m/>
    <s v="Undecided"/>
    <m/>
    <m/>
    <s v="Strongly agree"/>
    <m/>
    <m/>
    <s v="45-54 years old"/>
    <m/>
    <m/>
    <s v="Master’s degree"/>
    <m/>
    <m/>
    <s v="Telecommunications"/>
    <m/>
    <m/>
    <m/>
    <m/>
    <m/>
    <s v="Other"/>
    <m/>
    <m/>
    <m/>
    <m/>
    <m/>
  </r>
  <r>
    <n v="167"/>
    <d v="2020-04-13T19:35:11"/>
    <d v="2020-04-13T19:36:49"/>
    <s v="anonymous"/>
    <m/>
    <m/>
    <m/>
    <m/>
    <s v="Yes"/>
    <m/>
    <m/>
    <s v="No"/>
    <m/>
    <m/>
    <m/>
    <m/>
    <m/>
    <s v="Desktop;Laptop;Tablet;Smartphone;"/>
    <m/>
    <m/>
    <s v="No"/>
    <m/>
    <m/>
    <s v="Corporate assets"/>
    <m/>
    <m/>
    <s v="Yes, fully"/>
    <m/>
    <m/>
    <x v="1"/>
    <m/>
    <m/>
    <s v="Using VPN "/>
    <m/>
    <m/>
    <m/>
    <m/>
    <m/>
    <s v="No"/>
    <m/>
    <m/>
    <m/>
    <m/>
    <m/>
    <s v="Yes"/>
    <m/>
    <m/>
    <s v="Document management;Real-time document co-authoring;Project/Workflow/Task management;Scheduling;Real-time chatting;Teleconferencing;"/>
    <m/>
    <m/>
    <s v="None;"/>
    <m/>
    <m/>
    <m/>
    <m/>
    <m/>
    <m/>
    <m/>
    <s v="Disagree"/>
    <m/>
    <m/>
    <s v="Strongly disagree"/>
    <m/>
    <m/>
    <s v="Strongly disagree"/>
    <m/>
    <m/>
    <s v="Disagree"/>
    <m/>
    <m/>
    <s v="Undecided"/>
    <m/>
    <m/>
    <s v="Undecided"/>
    <m/>
    <m/>
    <s v="Strongly agree"/>
    <m/>
    <m/>
    <s v="45-54 years old"/>
    <m/>
    <m/>
    <s v="Master’s degree"/>
    <m/>
    <m/>
    <s v="Telecommunications"/>
    <m/>
    <m/>
    <m/>
    <m/>
    <m/>
    <s v="Other"/>
    <m/>
    <m/>
    <m/>
    <m/>
    <m/>
  </r>
  <r>
    <n v="167"/>
    <d v="2020-04-13T19:35:11"/>
    <d v="2020-04-13T19:36:49"/>
    <s v="anonymous"/>
    <m/>
    <m/>
    <m/>
    <m/>
    <s v="Yes"/>
    <m/>
    <m/>
    <s v="No"/>
    <m/>
    <m/>
    <m/>
    <m/>
    <m/>
    <s v="Desktop;Laptop;Tablet;Smartphone;"/>
    <m/>
    <m/>
    <s v="No"/>
    <m/>
    <m/>
    <s v="Corporate assets"/>
    <m/>
    <m/>
    <s v="Yes, fully"/>
    <m/>
    <m/>
    <x v="2"/>
    <m/>
    <m/>
    <s v="Using VPN "/>
    <m/>
    <m/>
    <m/>
    <m/>
    <m/>
    <s v="No"/>
    <m/>
    <m/>
    <m/>
    <m/>
    <m/>
    <s v="Yes"/>
    <m/>
    <m/>
    <s v="Document management;Real-time document co-authoring;Project/Workflow/Task management;Scheduling;Real-time chatting;Teleconferencing;"/>
    <m/>
    <m/>
    <s v="None;"/>
    <m/>
    <m/>
    <m/>
    <m/>
    <m/>
    <m/>
    <m/>
    <s v="Disagree"/>
    <m/>
    <m/>
    <s v="Strongly disagree"/>
    <m/>
    <m/>
    <s v="Strongly disagree"/>
    <m/>
    <m/>
    <s v="Disagree"/>
    <m/>
    <m/>
    <s v="Undecided"/>
    <m/>
    <m/>
    <s v="Undecided"/>
    <m/>
    <m/>
    <s v="Strongly agree"/>
    <m/>
    <m/>
    <s v="45-54 years old"/>
    <m/>
    <m/>
    <s v="Master’s degree"/>
    <m/>
    <m/>
    <s v="Telecommunications"/>
    <m/>
    <m/>
    <m/>
    <m/>
    <m/>
    <s v="Other"/>
    <m/>
    <m/>
    <m/>
    <m/>
    <m/>
  </r>
  <r>
    <n v="167"/>
    <d v="2020-04-13T19:35:11"/>
    <d v="2020-04-13T19:36:49"/>
    <s v="anonymous"/>
    <m/>
    <m/>
    <m/>
    <m/>
    <s v="Yes"/>
    <m/>
    <m/>
    <s v="No"/>
    <m/>
    <m/>
    <m/>
    <m/>
    <m/>
    <s v="Desktop;Laptop;Tablet;Smartphone;"/>
    <m/>
    <m/>
    <s v="No"/>
    <m/>
    <m/>
    <s v="Corporate assets"/>
    <m/>
    <m/>
    <s v="Yes, fully"/>
    <m/>
    <m/>
    <x v="3"/>
    <m/>
    <m/>
    <s v="Using VPN "/>
    <m/>
    <m/>
    <m/>
    <m/>
    <m/>
    <s v="No"/>
    <m/>
    <m/>
    <m/>
    <m/>
    <m/>
    <s v="Yes"/>
    <m/>
    <m/>
    <s v="Document management;Real-time document co-authoring;Project/Workflow/Task management;Scheduling;Real-time chatting;Teleconferencing;"/>
    <m/>
    <m/>
    <s v="None;"/>
    <m/>
    <m/>
    <m/>
    <m/>
    <m/>
    <m/>
    <m/>
    <s v="Disagree"/>
    <m/>
    <m/>
    <s v="Strongly disagree"/>
    <m/>
    <m/>
    <s v="Strongly disagree"/>
    <m/>
    <m/>
    <s v="Disagree"/>
    <m/>
    <m/>
    <s v="Undecided"/>
    <m/>
    <m/>
    <s v="Undecided"/>
    <m/>
    <m/>
    <s v="Strongly agree"/>
    <m/>
    <m/>
    <s v="45-54 years old"/>
    <m/>
    <m/>
    <s v="Master’s degree"/>
    <m/>
    <m/>
    <s v="Telecommunications"/>
    <m/>
    <m/>
    <m/>
    <m/>
    <m/>
    <s v="Other"/>
    <m/>
    <m/>
    <m/>
    <m/>
    <m/>
  </r>
  <r>
    <n v="168"/>
    <d v="2020-04-13T20:00:49"/>
    <d v="2020-04-13T20:06:39"/>
    <s v="anonymous"/>
    <m/>
    <m/>
    <m/>
    <m/>
    <s v="Yes"/>
    <m/>
    <m/>
    <s v="No"/>
    <m/>
    <m/>
    <m/>
    <m/>
    <m/>
    <s v="Laptop;"/>
    <m/>
    <m/>
    <s v="No"/>
    <m/>
    <m/>
    <s v="Corporate assets"/>
    <m/>
    <m/>
    <s v="Yes, fully"/>
    <m/>
    <m/>
    <x v="0"/>
    <m/>
    <m/>
    <s v="Using 3rd party cloud solutions (e.g. G Cloud, Microsoft 365)"/>
    <m/>
    <m/>
    <m/>
    <m/>
    <m/>
    <s v="No"/>
    <m/>
    <m/>
    <m/>
    <m/>
    <m/>
    <s v="Yes"/>
    <m/>
    <m/>
    <s v="Real-time document co-authoring;Project/Workflow/Task management;Scheduling;Real-time chatting;Teleconferencing;"/>
    <m/>
    <m/>
    <s v="None;"/>
    <m/>
    <m/>
    <m/>
    <m/>
    <m/>
    <m/>
    <m/>
    <s v="Disagree"/>
    <m/>
    <m/>
    <s v="Undecided"/>
    <m/>
    <m/>
    <s v="Disagree"/>
    <m/>
    <m/>
    <s v="Strongly agree"/>
    <m/>
    <m/>
    <s v="Agree"/>
    <m/>
    <m/>
    <s v="Strongly agree"/>
    <m/>
    <m/>
    <s v="Agree"/>
    <m/>
    <m/>
    <s v="35-44 years old"/>
    <m/>
    <m/>
    <s v="Master’s degree"/>
    <m/>
    <m/>
    <s v="IT (Information Technology)"/>
    <m/>
    <m/>
    <m/>
    <m/>
    <m/>
    <s v="Manager"/>
    <m/>
    <m/>
    <m/>
    <m/>
    <m/>
  </r>
  <r>
    <n v="168"/>
    <d v="2020-04-13T20:00:49"/>
    <d v="2020-04-13T20:06:39"/>
    <s v="anonymous"/>
    <m/>
    <m/>
    <m/>
    <m/>
    <s v="Yes"/>
    <m/>
    <m/>
    <s v="No"/>
    <m/>
    <m/>
    <m/>
    <m/>
    <m/>
    <s v="Laptop;"/>
    <m/>
    <m/>
    <s v="No"/>
    <m/>
    <m/>
    <s v="Corporate assets"/>
    <m/>
    <m/>
    <s v="Yes, fully"/>
    <m/>
    <m/>
    <x v="4"/>
    <m/>
    <m/>
    <s v="Using 3rd party cloud solutions (e.g. G Cloud, Microsoft 365)"/>
    <m/>
    <m/>
    <m/>
    <m/>
    <m/>
    <s v="No"/>
    <m/>
    <m/>
    <m/>
    <m/>
    <m/>
    <s v="Yes"/>
    <m/>
    <m/>
    <s v="Real-time document co-authoring;Project/Workflow/Task management;Scheduling;Real-time chatting;Teleconferencing;"/>
    <m/>
    <m/>
    <s v="None;"/>
    <m/>
    <m/>
    <m/>
    <m/>
    <m/>
    <m/>
    <m/>
    <s v="Disagree"/>
    <m/>
    <m/>
    <s v="Undecided"/>
    <m/>
    <m/>
    <s v="Disagree"/>
    <m/>
    <m/>
    <s v="Strongly agree"/>
    <m/>
    <m/>
    <s v="Agree"/>
    <m/>
    <m/>
    <s v="Strongly agree"/>
    <m/>
    <m/>
    <s v="Agree"/>
    <m/>
    <m/>
    <s v="35-44 years old"/>
    <m/>
    <m/>
    <s v="Master’s degree"/>
    <m/>
    <m/>
    <s v="IT (Information Technology)"/>
    <m/>
    <m/>
    <m/>
    <m/>
    <m/>
    <s v="Manager"/>
    <m/>
    <m/>
    <m/>
    <m/>
    <m/>
  </r>
  <r>
    <n v="168"/>
    <d v="2020-04-13T20:00:49"/>
    <d v="2020-04-13T20:06:39"/>
    <s v="anonymous"/>
    <m/>
    <m/>
    <m/>
    <m/>
    <s v="Yes"/>
    <m/>
    <m/>
    <s v="No"/>
    <m/>
    <m/>
    <m/>
    <m/>
    <m/>
    <s v="Laptop;"/>
    <m/>
    <m/>
    <s v="No"/>
    <m/>
    <m/>
    <s v="Corporate assets"/>
    <m/>
    <m/>
    <s v="Yes, fully"/>
    <m/>
    <m/>
    <x v="3"/>
    <m/>
    <m/>
    <s v="Using 3rd party cloud solutions (e.g. G Cloud, Microsoft 365)"/>
    <m/>
    <m/>
    <m/>
    <m/>
    <m/>
    <s v="No"/>
    <m/>
    <m/>
    <m/>
    <m/>
    <m/>
    <s v="Yes"/>
    <m/>
    <m/>
    <s v="Real-time document co-authoring;Project/Workflow/Task management;Scheduling;Real-time chatting;Teleconferencing;"/>
    <m/>
    <m/>
    <s v="None;"/>
    <m/>
    <m/>
    <m/>
    <m/>
    <m/>
    <m/>
    <m/>
    <s v="Disagree"/>
    <m/>
    <m/>
    <s v="Undecided"/>
    <m/>
    <m/>
    <s v="Disagree"/>
    <m/>
    <m/>
    <s v="Strongly agree"/>
    <m/>
    <m/>
    <s v="Agree"/>
    <m/>
    <m/>
    <s v="Strongly agree"/>
    <m/>
    <m/>
    <s v="Agree"/>
    <m/>
    <m/>
    <s v="35-44 years old"/>
    <m/>
    <m/>
    <s v="Master’s degree"/>
    <m/>
    <m/>
    <s v="IT (Information Technology)"/>
    <m/>
    <m/>
    <m/>
    <m/>
    <m/>
    <s v="Manager"/>
    <m/>
    <m/>
    <m/>
    <m/>
    <m/>
  </r>
  <r>
    <n v="169"/>
    <d v="2020-04-14T00:52:14"/>
    <d v="2020-04-14T00:55:09"/>
    <s v="anonymous"/>
    <m/>
    <m/>
    <m/>
    <m/>
    <s v="Yes"/>
    <m/>
    <m/>
    <s v="No"/>
    <m/>
    <m/>
    <m/>
    <m/>
    <m/>
    <s v="Laptop;Smartphone;"/>
    <m/>
    <m/>
    <s v="No"/>
    <m/>
    <m/>
    <s v="Personal assets"/>
    <m/>
    <m/>
    <m/>
    <m/>
    <m/>
    <x v="0"/>
    <m/>
    <m/>
    <s v="No Access"/>
    <m/>
    <m/>
    <m/>
    <m/>
    <m/>
    <s v="Yes"/>
    <m/>
    <m/>
    <s v="Instructions provided via email;"/>
    <m/>
    <m/>
    <s v="No"/>
    <m/>
    <m/>
    <m/>
    <m/>
    <m/>
    <s v="None;"/>
    <m/>
    <m/>
    <m/>
    <m/>
    <m/>
    <m/>
    <m/>
    <s v="Undecided"/>
    <m/>
    <m/>
    <s v="Undecided"/>
    <m/>
    <m/>
    <s v="Undecided"/>
    <m/>
    <m/>
    <s v="Agree"/>
    <m/>
    <m/>
    <s v="Agree"/>
    <m/>
    <m/>
    <s v="Strongly agree"/>
    <m/>
    <m/>
    <s v="Strongly agree"/>
    <m/>
    <m/>
    <s v="45-54 years old"/>
    <m/>
    <m/>
    <s v="Doctorate degree"/>
    <m/>
    <m/>
    <s v="Education &amp; Research"/>
    <m/>
    <m/>
    <m/>
    <m/>
    <m/>
    <s v="Researcher"/>
    <m/>
    <m/>
    <m/>
    <m/>
    <m/>
  </r>
  <r>
    <n v="169"/>
    <d v="2020-04-14T00:52:14"/>
    <d v="2020-04-14T00:55:09"/>
    <s v="anonymous"/>
    <m/>
    <m/>
    <m/>
    <m/>
    <s v="Yes"/>
    <m/>
    <m/>
    <s v="No"/>
    <m/>
    <m/>
    <m/>
    <m/>
    <m/>
    <s v="Laptop;Smartphone;"/>
    <m/>
    <m/>
    <s v="No"/>
    <m/>
    <m/>
    <s v="Personal assets"/>
    <m/>
    <m/>
    <m/>
    <m/>
    <m/>
    <x v="5"/>
    <m/>
    <m/>
    <s v="No Access"/>
    <m/>
    <m/>
    <m/>
    <m/>
    <m/>
    <s v="Yes"/>
    <m/>
    <m/>
    <s v="Instructions provided via email;"/>
    <m/>
    <m/>
    <s v="No"/>
    <m/>
    <m/>
    <m/>
    <m/>
    <m/>
    <s v="None;"/>
    <m/>
    <m/>
    <m/>
    <m/>
    <m/>
    <m/>
    <m/>
    <s v="Undecided"/>
    <m/>
    <m/>
    <s v="Undecided"/>
    <m/>
    <m/>
    <s v="Undecided"/>
    <m/>
    <m/>
    <s v="Agree"/>
    <m/>
    <m/>
    <s v="Agree"/>
    <m/>
    <m/>
    <s v="Strongly agree"/>
    <m/>
    <m/>
    <s v="Strongly agree"/>
    <m/>
    <m/>
    <s v="45-54 years old"/>
    <m/>
    <m/>
    <s v="Doctorate degree"/>
    <m/>
    <m/>
    <s v="Education &amp; Research"/>
    <m/>
    <m/>
    <m/>
    <m/>
    <m/>
    <s v="Researcher"/>
    <m/>
    <m/>
    <m/>
    <m/>
    <m/>
  </r>
  <r>
    <n v="169"/>
    <d v="2020-04-14T00:52:14"/>
    <d v="2020-04-14T00:55:09"/>
    <s v="anonymous"/>
    <m/>
    <m/>
    <m/>
    <m/>
    <s v="Yes"/>
    <m/>
    <m/>
    <s v="No"/>
    <m/>
    <m/>
    <m/>
    <m/>
    <m/>
    <s v="Laptop;Smartphone;"/>
    <m/>
    <m/>
    <s v="No"/>
    <m/>
    <m/>
    <s v="Personal assets"/>
    <m/>
    <m/>
    <m/>
    <m/>
    <m/>
    <x v="4"/>
    <m/>
    <m/>
    <s v="No Access"/>
    <m/>
    <m/>
    <m/>
    <m/>
    <m/>
    <s v="Yes"/>
    <m/>
    <m/>
    <s v="Instructions provided via email;"/>
    <m/>
    <m/>
    <s v="No"/>
    <m/>
    <m/>
    <m/>
    <m/>
    <m/>
    <s v="None;"/>
    <m/>
    <m/>
    <m/>
    <m/>
    <m/>
    <m/>
    <m/>
    <s v="Undecided"/>
    <m/>
    <m/>
    <s v="Undecided"/>
    <m/>
    <m/>
    <s v="Undecided"/>
    <m/>
    <m/>
    <s v="Agree"/>
    <m/>
    <m/>
    <s v="Agree"/>
    <m/>
    <m/>
    <s v="Strongly agree"/>
    <m/>
    <m/>
    <s v="Strongly agree"/>
    <m/>
    <m/>
    <s v="45-54 years old"/>
    <m/>
    <m/>
    <s v="Doctorate degree"/>
    <m/>
    <m/>
    <s v="Education &amp; Research"/>
    <m/>
    <m/>
    <m/>
    <m/>
    <m/>
    <s v="Researcher"/>
    <m/>
    <m/>
    <m/>
    <m/>
    <m/>
  </r>
  <r>
    <n v="169"/>
    <d v="2020-04-14T00:52:14"/>
    <d v="2020-04-14T00:55:09"/>
    <s v="anonymous"/>
    <m/>
    <m/>
    <m/>
    <m/>
    <s v="Yes"/>
    <m/>
    <m/>
    <s v="No"/>
    <m/>
    <m/>
    <m/>
    <m/>
    <m/>
    <s v="Laptop;Smartphone;"/>
    <m/>
    <m/>
    <s v="No"/>
    <m/>
    <m/>
    <s v="Personal assets"/>
    <m/>
    <m/>
    <m/>
    <m/>
    <m/>
    <x v="1"/>
    <m/>
    <m/>
    <s v="No Access"/>
    <m/>
    <m/>
    <m/>
    <m/>
    <m/>
    <s v="Yes"/>
    <m/>
    <m/>
    <s v="Instructions provided via email;"/>
    <m/>
    <m/>
    <s v="No"/>
    <m/>
    <m/>
    <m/>
    <m/>
    <m/>
    <s v="None;"/>
    <m/>
    <m/>
    <m/>
    <m/>
    <m/>
    <m/>
    <m/>
    <s v="Undecided"/>
    <m/>
    <m/>
    <s v="Undecided"/>
    <m/>
    <m/>
    <s v="Undecided"/>
    <m/>
    <m/>
    <s v="Agree"/>
    <m/>
    <m/>
    <s v="Agree"/>
    <m/>
    <m/>
    <s v="Strongly agree"/>
    <m/>
    <m/>
    <s v="Strongly agree"/>
    <m/>
    <m/>
    <s v="45-54 years old"/>
    <m/>
    <m/>
    <s v="Doctorate degree"/>
    <m/>
    <m/>
    <s v="Education &amp; Research"/>
    <m/>
    <m/>
    <m/>
    <m/>
    <m/>
    <s v="Researcher"/>
    <m/>
    <m/>
    <m/>
    <m/>
    <m/>
  </r>
  <r>
    <n v="169"/>
    <d v="2020-04-14T00:52:14"/>
    <d v="2020-04-14T00:55:09"/>
    <s v="anonymous"/>
    <m/>
    <m/>
    <m/>
    <m/>
    <s v="Yes"/>
    <m/>
    <m/>
    <s v="No"/>
    <m/>
    <m/>
    <m/>
    <m/>
    <m/>
    <s v="Laptop;Smartphone;"/>
    <m/>
    <m/>
    <s v="No"/>
    <m/>
    <m/>
    <s v="Personal assets"/>
    <m/>
    <m/>
    <m/>
    <m/>
    <m/>
    <x v="2"/>
    <m/>
    <m/>
    <s v="No Access"/>
    <m/>
    <m/>
    <m/>
    <m/>
    <m/>
    <s v="Yes"/>
    <m/>
    <m/>
    <s v="Instructions provided via email;"/>
    <m/>
    <m/>
    <s v="No"/>
    <m/>
    <m/>
    <m/>
    <m/>
    <m/>
    <s v="None;"/>
    <m/>
    <m/>
    <m/>
    <m/>
    <m/>
    <m/>
    <m/>
    <s v="Undecided"/>
    <m/>
    <m/>
    <s v="Undecided"/>
    <m/>
    <m/>
    <s v="Undecided"/>
    <m/>
    <m/>
    <s v="Agree"/>
    <m/>
    <m/>
    <s v="Agree"/>
    <m/>
    <m/>
    <s v="Strongly agree"/>
    <m/>
    <m/>
    <s v="Strongly agree"/>
    <m/>
    <m/>
    <s v="45-54 years old"/>
    <m/>
    <m/>
    <s v="Doctorate degree"/>
    <m/>
    <m/>
    <s v="Education &amp; Research"/>
    <m/>
    <m/>
    <m/>
    <m/>
    <m/>
    <s v="Researcher"/>
    <m/>
    <m/>
    <m/>
    <m/>
    <m/>
  </r>
  <r>
    <n v="169"/>
    <d v="2020-04-14T00:52:14"/>
    <d v="2020-04-14T00:55:09"/>
    <s v="anonymous"/>
    <m/>
    <m/>
    <m/>
    <m/>
    <s v="Yes"/>
    <m/>
    <m/>
    <s v="No"/>
    <m/>
    <m/>
    <m/>
    <m/>
    <m/>
    <s v="Laptop;Smartphone;"/>
    <m/>
    <m/>
    <s v="No"/>
    <m/>
    <m/>
    <s v="Personal assets"/>
    <m/>
    <m/>
    <m/>
    <m/>
    <m/>
    <x v="3"/>
    <m/>
    <m/>
    <s v="No Access"/>
    <m/>
    <m/>
    <m/>
    <m/>
    <m/>
    <s v="Yes"/>
    <m/>
    <m/>
    <s v="Instructions provided via email;"/>
    <m/>
    <m/>
    <s v="No"/>
    <m/>
    <m/>
    <m/>
    <m/>
    <m/>
    <s v="None;"/>
    <m/>
    <m/>
    <m/>
    <m/>
    <m/>
    <m/>
    <m/>
    <s v="Undecided"/>
    <m/>
    <m/>
    <s v="Undecided"/>
    <m/>
    <m/>
    <s v="Undecided"/>
    <m/>
    <m/>
    <s v="Agree"/>
    <m/>
    <m/>
    <s v="Agree"/>
    <m/>
    <m/>
    <s v="Strongly agree"/>
    <m/>
    <m/>
    <s v="Strongly agree"/>
    <m/>
    <m/>
    <s v="45-54 years old"/>
    <m/>
    <m/>
    <s v="Doctorate degree"/>
    <m/>
    <m/>
    <s v="Education &amp; Research"/>
    <m/>
    <m/>
    <m/>
    <m/>
    <m/>
    <s v="Researcher"/>
    <m/>
    <m/>
    <m/>
    <m/>
    <m/>
  </r>
  <r>
    <n v="170"/>
    <d v="2020-04-14T08:40:09"/>
    <d v="2020-04-14T08:46:18"/>
    <s v="anonymous"/>
    <m/>
    <m/>
    <m/>
    <m/>
    <s v="No"/>
    <m/>
    <m/>
    <s v="No"/>
    <m/>
    <m/>
    <m/>
    <m/>
    <m/>
    <s v="Laptop;"/>
    <m/>
    <m/>
    <s v="No"/>
    <m/>
    <m/>
    <s v="Corporate assets"/>
    <m/>
    <m/>
    <s v="Yes, partly"/>
    <m/>
    <m/>
    <x v="0"/>
    <m/>
    <m/>
    <s v="Using VPN "/>
    <m/>
    <m/>
    <m/>
    <m/>
    <m/>
    <s v="No"/>
    <m/>
    <m/>
    <m/>
    <m/>
    <m/>
    <s v="Yes"/>
    <m/>
    <m/>
    <s v="Document management;Real-time chatting;Teleconferencing;"/>
    <m/>
    <m/>
    <s v="None;"/>
    <m/>
    <m/>
    <m/>
    <m/>
    <m/>
    <m/>
    <m/>
    <s v="Undecided"/>
    <m/>
    <m/>
    <s v="Disagree"/>
    <m/>
    <m/>
    <s v="Strongly disagree"/>
    <m/>
    <m/>
    <s v="Agree"/>
    <m/>
    <m/>
    <s v="Agree"/>
    <m/>
    <m/>
    <s v="Undecided"/>
    <m/>
    <m/>
    <s v="Agree"/>
    <m/>
    <m/>
    <s v="35-44 years old"/>
    <m/>
    <m/>
    <s v="High school graduate, diploma or the equivalent"/>
    <m/>
    <m/>
    <s v="Education &amp; Research"/>
    <m/>
    <m/>
    <m/>
    <m/>
    <m/>
    <s v="Researcher"/>
    <m/>
    <m/>
    <m/>
    <m/>
    <m/>
  </r>
  <r>
    <n v="170"/>
    <d v="2020-04-14T08:40:09"/>
    <d v="2020-04-14T08:46:18"/>
    <s v="anonymous"/>
    <m/>
    <m/>
    <m/>
    <m/>
    <s v="No"/>
    <m/>
    <m/>
    <s v="No"/>
    <m/>
    <m/>
    <m/>
    <m/>
    <m/>
    <s v="Laptop;"/>
    <m/>
    <m/>
    <s v="No"/>
    <m/>
    <m/>
    <s v="Corporate assets"/>
    <m/>
    <m/>
    <s v="Yes, partly"/>
    <m/>
    <m/>
    <x v="1"/>
    <m/>
    <m/>
    <s v="Using VPN "/>
    <m/>
    <m/>
    <m/>
    <m/>
    <m/>
    <s v="No"/>
    <m/>
    <m/>
    <m/>
    <m/>
    <m/>
    <s v="Yes"/>
    <m/>
    <m/>
    <s v="Document management;Real-time chatting;Teleconferencing;"/>
    <m/>
    <m/>
    <s v="None;"/>
    <m/>
    <m/>
    <m/>
    <m/>
    <m/>
    <m/>
    <m/>
    <s v="Undecided"/>
    <m/>
    <m/>
    <s v="Disagree"/>
    <m/>
    <m/>
    <s v="Strongly disagree"/>
    <m/>
    <m/>
    <s v="Agree"/>
    <m/>
    <m/>
    <s v="Agree"/>
    <m/>
    <m/>
    <s v="Undecided"/>
    <m/>
    <m/>
    <s v="Agree"/>
    <m/>
    <m/>
    <s v="35-44 years old"/>
    <m/>
    <m/>
    <s v="High school graduate, diploma or the equivalent"/>
    <m/>
    <m/>
    <s v="Education &amp; Research"/>
    <m/>
    <m/>
    <m/>
    <m/>
    <m/>
    <s v="Researcher"/>
    <m/>
    <m/>
    <m/>
    <m/>
    <m/>
  </r>
  <r>
    <n v="170"/>
    <d v="2020-04-14T08:40:09"/>
    <d v="2020-04-14T08:46:18"/>
    <s v="anonymous"/>
    <m/>
    <m/>
    <m/>
    <m/>
    <s v="No"/>
    <m/>
    <m/>
    <s v="No"/>
    <m/>
    <m/>
    <m/>
    <m/>
    <m/>
    <s v="Laptop;"/>
    <m/>
    <m/>
    <s v="No"/>
    <m/>
    <m/>
    <s v="Corporate assets"/>
    <m/>
    <m/>
    <s v="Yes, partly"/>
    <m/>
    <m/>
    <x v="3"/>
    <m/>
    <m/>
    <s v="Using VPN "/>
    <m/>
    <m/>
    <m/>
    <m/>
    <m/>
    <s v="No"/>
    <m/>
    <m/>
    <m/>
    <m/>
    <m/>
    <s v="Yes"/>
    <m/>
    <m/>
    <s v="Document management;Real-time chatting;Teleconferencing;"/>
    <m/>
    <m/>
    <s v="None;"/>
    <m/>
    <m/>
    <m/>
    <m/>
    <m/>
    <m/>
    <m/>
    <s v="Undecided"/>
    <m/>
    <m/>
    <s v="Disagree"/>
    <m/>
    <m/>
    <s v="Strongly disagree"/>
    <m/>
    <m/>
    <s v="Agree"/>
    <m/>
    <m/>
    <s v="Agree"/>
    <m/>
    <m/>
    <s v="Undecided"/>
    <m/>
    <m/>
    <s v="Agree"/>
    <m/>
    <m/>
    <s v="35-44 years old"/>
    <m/>
    <m/>
    <s v="High school graduate, diploma or the equivalent"/>
    <m/>
    <m/>
    <s v="Education &amp; Research"/>
    <m/>
    <m/>
    <m/>
    <m/>
    <m/>
    <s v="Researcher"/>
    <m/>
    <m/>
    <m/>
    <m/>
    <m/>
  </r>
  <r>
    <n v="171"/>
    <d v="2020-04-14T08:52:58"/>
    <d v="2020-04-14T08:56:13"/>
    <s v="anonymous"/>
    <m/>
    <m/>
    <m/>
    <m/>
    <s v="Yes"/>
    <m/>
    <m/>
    <s v="No"/>
    <m/>
    <m/>
    <m/>
    <m/>
    <m/>
    <s v="Laptop;Smartphone;"/>
    <m/>
    <m/>
    <s v="Yes"/>
    <m/>
    <m/>
    <s v="Corporate assets"/>
    <m/>
    <m/>
    <s v="Yes, partly"/>
    <m/>
    <m/>
    <x v="0"/>
    <m/>
    <m/>
    <s v="Using VPN "/>
    <m/>
    <m/>
    <m/>
    <m/>
    <m/>
    <s v="No"/>
    <m/>
    <m/>
    <m/>
    <m/>
    <m/>
    <s v="Yes"/>
    <m/>
    <m/>
    <s v="Real-time chatting;Teleconferencing;"/>
    <m/>
    <m/>
    <s v="None;"/>
    <m/>
    <m/>
    <m/>
    <m/>
    <m/>
    <m/>
    <m/>
    <s v="Undecided"/>
    <m/>
    <m/>
    <s v="Strongly agree"/>
    <m/>
    <m/>
    <s v="Agree"/>
    <m/>
    <m/>
    <s v="Strongly agree"/>
    <m/>
    <m/>
    <s v="Agree"/>
    <m/>
    <m/>
    <s v="Agree"/>
    <m/>
    <m/>
    <s v="Strongly agree"/>
    <m/>
    <m/>
    <s v="25-34 years old"/>
    <m/>
    <m/>
    <s v="Master’s degree"/>
    <m/>
    <m/>
    <s v="IT (Information Technology)"/>
    <m/>
    <m/>
    <m/>
    <m/>
    <m/>
    <s v="Security professional"/>
    <m/>
    <m/>
    <m/>
    <m/>
    <m/>
  </r>
  <r>
    <n v="171"/>
    <d v="2020-04-14T08:52:58"/>
    <d v="2020-04-14T08:56:13"/>
    <s v="anonymous"/>
    <m/>
    <m/>
    <m/>
    <m/>
    <s v="Yes"/>
    <m/>
    <m/>
    <s v="No"/>
    <m/>
    <m/>
    <m/>
    <m/>
    <m/>
    <s v="Laptop;Smartphone;"/>
    <m/>
    <m/>
    <s v="Yes"/>
    <m/>
    <m/>
    <s v="Corporate assets"/>
    <m/>
    <m/>
    <s v="Yes, partly"/>
    <m/>
    <m/>
    <x v="4"/>
    <m/>
    <m/>
    <s v="Using VPN "/>
    <m/>
    <m/>
    <m/>
    <m/>
    <m/>
    <s v="No"/>
    <m/>
    <m/>
    <m/>
    <m/>
    <m/>
    <s v="Yes"/>
    <m/>
    <m/>
    <s v="Real-time chatting;Teleconferencing;"/>
    <m/>
    <m/>
    <s v="None;"/>
    <m/>
    <m/>
    <m/>
    <m/>
    <m/>
    <m/>
    <m/>
    <s v="Undecided"/>
    <m/>
    <m/>
    <s v="Strongly agree"/>
    <m/>
    <m/>
    <s v="Agree"/>
    <m/>
    <m/>
    <s v="Strongly agree"/>
    <m/>
    <m/>
    <s v="Agree"/>
    <m/>
    <m/>
    <s v="Agree"/>
    <m/>
    <m/>
    <s v="Strongly agree"/>
    <m/>
    <m/>
    <s v="25-34 years old"/>
    <m/>
    <m/>
    <s v="Master’s degree"/>
    <m/>
    <m/>
    <s v="IT (Information Technology)"/>
    <m/>
    <m/>
    <m/>
    <m/>
    <m/>
    <s v="Security professional"/>
    <m/>
    <m/>
    <m/>
    <m/>
    <m/>
  </r>
  <r>
    <n v="171"/>
    <d v="2020-04-14T08:52:58"/>
    <d v="2020-04-14T08:56:13"/>
    <s v="anonymous"/>
    <m/>
    <m/>
    <m/>
    <m/>
    <s v="Yes"/>
    <m/>
    <m/>
    <s v="No"/>
    <m/>
    <m/>
    <m/>
    <m/>
    <m/>
    <s v="Laptop;Smartphone;"/>
    <m/>
    <m/>
    <s v="Yes"/>
    <m/>
    <m/>
    <s v="Corporate assets"/>
    <m/>
    <m/>
    <s v="Yes, partly"/>
    <m/>
    <m/>
    <x v="1"/>
    <m/>
    <m/>
    <s v="Using VPN "/>
    <m/>
    <m/>
    <m/>
    <m/>
    <m/>
    <s v="No"/>
    <m/>
    <m/>
    <m/>
    <m/>
    <m/>
    <s v="Yes"/>
    <m/>
    <m/>
    <s v="Real-time chatting;Teleconferencing;"/>
    <m/>
    <m/>
    <s v="None;"/>
    <m/>
    <m/>
    <m/>
    <m/>
    <m/>
    <m/>
    <m/>
    <s v="Undecided"/>
    <m/>
    <m/>
    <s v="Strongly agree"/>
    <m/>
    <m/>
    <s v="Agree"/>
    <m/>
    <m/>
    <s v="Strongly agree"/>
    <m/>
    <m/>
    <s v="Agree"/>
    <m/>
    <m/>
    <s v="Agree"/>
    <m/>
    <m/>
    <s v="Strongly agree"/>
    <m/>
    <m/>
    <s v="25-34 years old"/>
    <m/>
    <m/>
    <s v="Master’s degree"/>
    <m/>
    <m/>
    <s v="IT (Information Technology)"/>
    <m/>
    <m/>
    <m/>
    <m/>
    <m/>
    <s v="Security professional"/>
    <m/>
    <m/>
    <m/>
    <m/>
    <m/>
  </r>
  <r>
    <n v="171"/>
    <d v="2020-04-14T08:52:58"/>
    <d v="2020-04-14T08:56:13"/>
    <s v="anonymous"/>
    <m/>
    <m/>
    <m/>
    <m/>
    <s v="Yes"/>
    <m/>
    <m/>
    <s v="No"/>
    <m/>
    <m/>
    <m/>
    <m/>
    <m/>
    <s v="Laptop;Smartphone;"/>
    <m/>
    <m/>
    <s v="Yes"/>
    <m/>
    <m/>
    <s v="Corporate assets"/>
    <m/>
    <m/>
    <s v="Yes, partly"/>
    <m/>
    <m/>
    <x v="2"/>
    <m/>
    <m/>
    <s v="Using VPN "/>
    <m/>
    <m/>
    <m/>
    <m/>
    <m/>
    <s v="No"/>
    <m/>
    <m/>
    <m/>
    <m/>
    <m/>
    <s v="Yes"/>
    <m/>
    <m/>
    <s v="Real-time chatting;Teleconferencing;"/>
    <m/>
    <m/>
    <s v="None;"/>
    <m/>
    <m/>
    <m/>
    <m/>
    <m/>
    <m/>
    <m/>
    <s v="Undecided"/>
    <m/>
    <m/>
    <s v="Strongly agree"/>
    <m/>
    <m/>
    <s v="Agree"/>
    <m/>
    <m/>
    <s v="Strongly agree"/>
    <m/>
    <m/>
    <s v="Agree"/>
    <m/>
    <m/>
    <s v="Agree"/>
    <m/>
    <m/>
    <s v="Strongly agree"/>
    <m/>
    <m/>
    <s v="25-34 years old"/>
    <m/>
    <m/>
    <s v="Master’s degree"/>
    <m/>
    <m/>
    <s v="IT (Information Technology)"/>
    <m/>
    <m/>
    <m/>
    <m/>
    <m/>
    <s v="Security professional"/>
    <m/>
    <m/>
    <m/>
    <m/>
    <m/>
  </r>
  <r>
    <n v="171"/>
    <d v="2020-04-14T08:52:58"/>
    <d v="2020-04-14T08:56:13"/>
    <s v="anonymous"/>
    <m/>
    <m/>
    <m/>
    <m/>
    <s v="Yes"/>
    <m/>
    <m/>
    <s v="No"/>
    <m/>
    <m/>
    <m/>
    <m/>
    <m/>
    <s v="Laptop;Smartphone;"/>
    <m/>
    <m/>
    <s v="Yes"/>
    <m/>
    <m/>
    <s v="Corporate assets"/>
    <m/>
    <m/>
    <s v="Yes, partly"/>
    <m/>
    <m/>
    <x v="3"/>
    <m/>
    <m/>
    <s v="Using VPN "/>
    <m/>
    <m/>
    <m/>
    <m/>
    <m/>
    <s v="No"/>
    <m/>
    <m/>
    <m/>
    <m/>
    <m/>
    <s v="Yes"/>
    <m/>
    <m/>
    <s v="Real-time chatting;Teleconferencing;"/>
    <m/>
    <m/>
    <s v="None;"/>
    <m/>
    <m/>
    <m/>
    <m/>
    <m/>
    <m/>
    <m/>
    <s v="Undecided"/>
    <m/>
    <m/>
    <s v="Strongly agree"/>
    <m/>
    <m/>
    <s v="Agree"/>
    <m/>
    <m/>
    <s v="Strongly agree"/>
    <m/>
    <m/>
    <s v="Agree"/>
    <m/>
    <m/>
    <s v="Agree"/>
    <m/>
    <m/>
    <s v="Strongly agree"/>
    <m/>
    <m/>
    <s v="25-34 years old"/>
    <m/>
    <m/>
    <s v="Master’s degree"/>
    <m/>
    <m/>
    <s v="IT (Information Technology)"/>
    <m/>
    <m/>
    <m/>
    <m/>
    <m/>
    <s v="Security professional"/>
    <m/>
    <m/>
    <m/>
    <m/>
    <m/>
  </r>
  <r>
    <n v="172"/>
    <d v="2020-04-14T09:14:04"/>
    <d v="2020-04-14T09:17:36"/>
    <s v="anonymous"/>
    <m/>
    <m/>
    <m/>
    <m/>
    <s v="No"/>
    <m/>
    <m/>
    <s v="Yes"/>
    <m/>
    <m/>
    <m/>
    <m/>
    <m/>
    <s v="Laptop;"/>
    <m/>
    <m/>
    <s v="Yes"/>
    <m/>
    <m/>
    <s v="Personal assets"/>
    <m/>
    <m/>
    <m/>
    <m/>
    <m/>
    <x v="0"/>
    <m/>
    <m/>
    <s v="Using VPN "/>
    <m/>
    <m/>
    <m/>
    <m/>
    <m/>
    <s v="No"/>
    <m/>
    <m/>
    <m/>
    <m/>
    <m/>
    <s v="Yes"/>
    <m/>
    <m/>
    <s v="Real-time chatting;Teleconferencing;"/>
    <m/>
    <m/>
    <s v="None;"/>
    <m/>
    <m/>
    <m/>
    <m/>
    <m/>
    <m/>
    <m/>
    <s v="Strongly agree"/>
    <m/>
    <m/>
    <s v="Strongly agree"/>
    <m/>
    <m/>
    <s v="Agree"/>
    <m/>
    <m/>
    <s v="Strongly agree"/>
    <m/>
    <m/>
    <s v="Strongly agree"/>
    <m/>
    <m/>
    <s v="Agree"/>
    <m/>
    <m/>
    <s v="Agree"/>
    <m/>
    <m/>
    <s v="45-54 years old"/>
    <m/>
    <m/>
    <s v="Doctorate degree"/>
    <m/>
    <m/>
    <s v="IT (Information Technology)"/>
    <m/>
    <m/>
    <m/>
    <m/>
    <m/>
    <s v="IT professional"/>
    <m/>
    <m/>
    <m/>
    <m/>
    <m/>
  </r>
  <r>
    <n v="172"/>
    <d v="2020-04-14T09:14:04"/>
    <d v="2020-04-14T09:17:36"/>
    <s v="anonymous"/>
    <m/>
    <m/>
    <m/>
    <m/>
    <s v="No"/>
    <m/>
    <m/>
    <s v="Yes"/>
    <m/>
    <m/>
    <m/>
    <m/>
    <m/>
    <s v="Laptop;"/>
    <m/>
    <m/>
    <s v="Yes"/>
    <m/>
    <m/>
    <s v="Personal assets"/>
    <m/>
    <m/>
    <m/>
    <m/>
    <m/>
    <x v="3"/>
    <m/>
    <m/>
    <s v="Using VPN "/>
    <m/>
    <m/>
    <m/>
    <m/>
    <m/>
    <s v="No"/>
    <m/>
    <m/>
    <m/>
    <m/>
    <m/>
    <s v="Yes"/>
    <m/>
    <m/>
    <s v="Real-time chatting;Teleconferencing;"/>
    <m/>
    <m/>
    <s v="None;"/>
    <m/>
    <m/>
    <m/>
    <m/>
    <m/>
    <m/>
    <m/>
    <s v="Strongly agree"/>
    <m/>
    <m/>
    <s v="Strongly agree"/>
    <m/>
    <m/>
    <s v="Agree"/>
    <m/>
    <m/>
    <s v="Strongly agree"/>
    <m/>
    <m/>
    <s v="Strongly agree"/>
    <m/>
    <m/>
    <s v="Agree"/>
    <m/>
    <m/>
    <s v="Agree"/>
    <m/>
    <m/>
    <s v="45-54 years old"/>
    <m/>
    <m/>
    <s v="Doctorate degree"/>
    <m/>
    <m/>
    <s v="IT (Information Technology)"/>
    <m/>
    <m/>
    <m/>
    <m/>
    <m/>
    <s v="IT professional"/>
    <m/>
    <m/>
    <m/>
    <m/>
    <m/>
  </r>
  <r>
    <n v="173"/>
    <d v="2020-04-14T09:33:59"/>
    <d v="2020-04-14T10:29:20"/>
    <s v="anonymous"/>
    <m/>
    <m/>
    <m/>
    <m/>
    <s v="Yes"/>
    <m/>
    <m/>
    <s v="No"/>
    <m/>
    <m/>
    <m/>
    <m/>
    <m/>
    <s v="Laptop;"/>
    <m/>
    <m/>
    <s v="No"/>
    <m/>
    <m/>
    <s v="Corporate assets"/>
    <m/>
    <m/>
    <s v="Yes, fully"/>
    <m/>
    <m/>
    <x v="0"/>
    <m/>
    <m/>
    <s v="Other"/>
    <m/>
    <m/>
    <s v="Production and R&amp;D environments - connected by VPN. Other systems connected directly through websites (CRM, e-mail, etc...)"/>
    <m/>
    <m/>
    <s v="No"/>
    <m/>
    <m/>
    <m/>
    <m/>
    <m/>
    <s v="No"/>
    <m/>
    <m/>
    <m/>
    <m/>
    <m/>
    <s v="None;"/>
    <m/>
    <m/>
    <m/>
    <m/>
    <m/>
    <m/>
    <m/>
    <s v="Agree"/>
    <m/>
    <m/>
    <s v="Undecided"/>
    <m/>
    <m/>
    <s v="Disagree"/>
    <m/>
    <m/>
    <s v="Strongly agree"/>
    <m/>
    <m/>
    <s v="Agree"/>
    <m/>
    <m/>
    <s v="Strongly agree"/>
    <m/>
    <m/>
    <s v="Agree"/>
    <m/>
    <m/>
    <s v="35-44 years old"/>
    <m/>
    <m/>
    <s v="Bachelor’s degree"/>
    <m/>
    <m/>
    <s v="Other"/>
    <m/>
    <m/>
    <s v="OT Solutions"/>
    <m/>
    <m/>
    <s v="Manager"/>
    <m/>
    <m/>
    <m/>
    <m/>
    <m/>
  </r>
  <r>
    <n v="173"/>
    <d v="2020-04-14T09:33:59"/>
    <d v="2020-04-14T10:29:20"/>
    <s v="anonymous"/>
    <m/>
    <m/>
    <m/>
    <m/>
    <s v="Yes"/>
    <m/>
    <m/>
    <s v="No"/>
    <m/>
    <m/>
    <m/>
    <m/>
    <m/>
    <s v="Laptop;"/>
    <m/>
    <m/>
    <s v="No"/>
    <m/>
    <m/>
    <s v="Corporate assets"/>
    <m/>
    <m/>
    <s v="Yes, fully"/>
    <m/>
    <m/>
    <x v="5"/>
    <m/>
    <m/>
    <s v="Other"/>
    <m/>
    <m/>
    <s v="Production and R&amp;D environments - connected by VPN. Other systems connected directly through websites (CRM, e-mail, etc...)"/>
    <m/>
    <m/>
    <s v="No"/>
    <m/>
    <m/>
    <m/>
    <m/>
    <m/>
    <s v="No"/>
    <m/>
    <m/>
    <m/>
    <m/>
    <m/>
    <s v="None;"/>
    <m/>
    <m/>
    <m/>
    <m/>
    <m/>
    <m/>
    <m/>
    <s v="Agree"/>
    <m/>
    <m/>
    <s v="Undecided"/>
    <m/>
    <m/>
    <s v="Disagree"/>
    <m/>
    <m/>
    <s v="Strongly agree"/>
    <m/>
    <m/>
    <s v="Agree"/>
    <m/>
    <m/>
    <s v="Strongly agree"/>
    <m/>
    <m/>
    <s v="Agree"/>
    <m/>
    <m/>
    <s v="35-44 years old"/>
    <m/>
    <m/>
    <s v="Bachelor’s degree"/>
    <m/>
    <m/>
    <s v="Other"/>
    <m/>
    <m/>
    <s v="OT Solutions"/>
    <m/>
    <m/>
    <s v="Manager"/>
    <m/>
    <m/>
    <m/>
    <m/>
    <m/>
  </r>
  <r>
    <n v="173"/>
    <d v="2020-04-14T09:33:59"/>
    <d v="2020-04-14T10:29:20"/>
    <s v="anonymous"/>
    <m/>
    <m/>
    <m/>
    <m/>
    <s v="Yes"/>
    <m/>
    <m/>
    <s v="No"/>
    <m/>
    <m/>
    <m/>
    <m/>
    <m/>
    <s v="Laptop;"/>
    <m/>
    <m/>
    <s v="No"/>
    <m/>
    <m/>
    <s v="Corporate assets"/>
    <m/>
    <m/>
    <s v="Yes, fully"/>
    <m/>
    <m/>
    <x v="4"/>
    <m/>
    <m/>
    <s v="Other"/>
    <m/>
    <m/>
    <s v="Production and R&amp;D environments - connected by VPN. Other systems connected directly through websites (CRM, e-mail, etc...)"/>
    <m/>
    <m/>
    <s v="No"/>
    <m/>
    <m/>
    <m/>
    <m/>
    <m/>
    <s v="No"/>
    <m/>
    <m/>
    <m/>
    <m/>
    <m/>
    <s v="None;"/>
    <m/>
    <m/>
    <m/>
    <m/>
    <m/>
    <m/>
    <m/>
    <s v="Agree"/>
    <m/>
    <m/>
    <s v="Undecided"/>
    <m/>
    <m/>
    <s v="Disagree"/>
    <m/>
    <m/>
    <s v="Strongly agree"/>
    <m/>
    <m/>
    <s v="Agree"/>
    <m/>
    <m/>
    <s v="Strongly agree"/>
    <m/>
    <m/>
    <s v="Agree"/>
    <m/>
    <m/>
    <s v="35-44 years old"/>
    <m/>
    <m/>
    <s v="Bachelor’s degree"/>
    <m/>
    <m/>
    <s v="Other"/>
    <m/>
    <m/>
    <s v="OT Solutions"/>
    <m/>
    <m/>
    <s v="Manager"/>
    <m/>
    <m/>
    <m/>
    <m/>
    <m/>
  </r>
  <r>
    <n v="173"/>
    <d v="2020-04-14T09:33:59"/>
    <d v="2020-04-14T10:29:20"/>
    <s v="anonymous"/>
    <m/>
    <m/>
    <m/>
    <m/>
    <s v="Yes"/>
    <m/>
    <m/>
    <s v="No"/>
    <m/>
    <m/>
    <m/>
    <m/>
    <m/>
    <s v="Laptop;"/>
    <m/>
    <m/>
    <s v="No"/>
    <m/>
    <m/>
    <s v="Corporate assets"/>
    <m/>
    <m/>
    <s v="Yes, fully"/>
    <m/>
    <m/>
    <x v="6"/>
    <m/>
    <m/>
    <s v="Other"/>
    <m/>
    <m/>
    <s v="Production and R&amp;D environments - connected by VPN. Other systems connected directly through websites (CRM, e-mail, etc...)"/>
    <m/>
    <m/>
    <s v="No"/>
    <m/>
    <m/>
    <m/>
    <m/>
    <m/>
    <s v="No"/>
    <m/>
    <m/>
    <m/>
    <m/>
    <m/>
    <s v="None;"/>
    <m/>
    <m/>
    <m/>
    <m/>
    <m/>
    <m/>
    <m/>
    <s v="Agree"/>
    <m/>
    <m/>
    <s v="Undecided"/>
    <m/>
    <m/>
    <s v="Disagree"/>
    <m/>
    <m/>
    <s v="Strongly agree"/>
    <m/>
    <m/>
    <s v="Agree"/>
    <m/>
    <m/>
    <s v="Strongly agree"/>
    <m/>
    <m/>
    <s v="Agree"/>
    <m/>
    <m/>
    <s v="35-44 years old"/>
    <m/>
    <m/>
    <s v="Bachelor’s degree"/>
    <m/>
    <m/>
    <s v="Other"/>
    <m/>
    <m/>
    <s v="OT Solutions"/>
    <m/>
    <m/>
    <s v="Manager"/>
    <m/>
    <m/>
    <m/>
    <m/>
    <m/>
  </r>
  <r>
    <n v="173"/>
    <d v="2020-04-14T09:33:59"/>
    <d v="2020-04-14T10:29:20"/>
    <s v="anonymous"/>
    <m/>
    <m/>
    <m/>
    <m/>
    <s v="Yes"/>
    <m/>
    <m/>
    <s v="No"/>
    <m/>
    <m/>
    <m/>
    <m/>
    <m/>
    <s v="Laptop;"/>
    <m/>
    <m/>
    <s v="No"/>
    <m/>
    <m/>
    <s v="Corporate assets"/>
    <m/>
    <m/>
    <s v="Yes, fully"/>
    <m/>
    <m/>
    <x v="1"/>
    <m/>
    <m/>
    <s v="Other"/>
    <m/>
    <m/>
    <s v="Production and R&amp;D environments - connected by VPN. Other systems connected directly through websites (CRM, e-mail, etc...)"/>
    <m/>
    <m/>
    <s v="No"/>
    <m/>
    <m/>
    <m/>
    <m/>
    <m/>
    <s v="No"/>
    <m/>
    <m/>
    <m/>
    <m/>
    <m/>
    <s v="None;"/>
    <m/>
    <m/>
    <m/>
    <m/>
    <m/>
    <m/>
    <m/>
    <s v="Agree"/>
    <m/>
    <m/>
    <s v="Undecided"/>
    <m/>
    <m/>
    <s v="Disagree"/>
    <m/>
    <m/>
    <s v="Strongly agree"/>
    <m/>
    <m/>
    <s v="Agree"/>
    <m/>
    <m/>
    <s v="Strongly agree"/>
    <m/>
    <m/>
    <s v="Agree"/>
    <m/>
    <m/>
    <s v="35-44 years old"/>
    <m/>
    <m/>
    <s v="Bachelor’s degree"/>
    <m/>
    <m/>
    <s v="Other"/>
    <m/>
    <m/>
    <s v="OT Solutions"/>
    <m/>
    <m/>
    <s v="Manager"/>
    <m/>
    <m/>
    <m/>
    <m/>
    <m/>
  </r>
  <r>
    <n v="173"/>
    <d v="2020-04-14T09:33:59"/>
    <d v="2020-04-14T10:29:20"/>
    <s v="anonymous"/>
    <m/>
    <m/>
    <m/>
    <m/>
    <s v="Yes"/>
    <m/>
    <m/>
    <s v="No"/>
    <m/>
    <m/>
    <m/>
    <m/>
    <m/>
    <s v="Laptop;"/>
    <m/>
    <m/>
    <s v="No"/>
    <m/>
    <m/>
    <s v="Corporate assets"/>
    <m/>
    <m/>
    <s v="Yes, fully"/>
    <m/>
    <m/>
    <x v="3"/>
    <m/>
    <m/>
    <s v="Other"/>
    <m/>
    <m/>
    <s v="Production and R&amp;D environments - connected by VPN. Other systems connected directly through websites (CRM, e-mail, etc...)"/>
    <m/>
    <m/>
    <s v="No"/>
    <m/>
    <m/>
    <m/>
    <m/>
    <m/>
    <s v="No"/>
    <m/>
    <m/>
    <m/>
    <m/>
    <m/>
    <s v="None;"/>
    <m/>
    <m/>
    <m/>
    <m/>
    <m/>
    <m/>
    <m/>
    <s v="Agree"/>
    <m/>
    <m/>
    <s v="Undecided"/>
    <m/>
    <m/>
    <s v="Disagree"/>
    <m/>
    <m/>
    <s v="Strongly agree"/>
    <m/>
    <m/>
    <s v="Agree"/>
    <m/>
    <m/>
    <s v="Strongly agree"/>
    <m/>
    <m/>
    <s v="Agree"/>
    <m/>
    <m/>
    <s v="35-44 years old"/>
    <m/>
    <m/>
    <s v="Bachelor’s degree"/>
    <m/>
    <m/>
    <s v="Other"/>
    <m/>
    <m/>
    <s v="OT Solutions"/>
    <m/>
    <m/>
    <s v="Manager"/>
    <m/>
    <m/>
    <m/>
    <m/>
    <m/>
  </r>
  <r>
    <n v="174"/>
    <d v="2020-04-14T11:05:36"/>
    <d v="2020-04-14T11:10:36"/>
    <s v="anonymous"/>
    <m/>
    <m/>
    <m/>
    <m/>
    <s v="No"/>
    <m/>
    <m/>
    <s v="Yes"/>
    <m/>
    <m/>
    <s v="Use IREN VPN and receive update on critical secuirty issue via mail and/or intranet (pishing and Others)"/>
    <m/>
    <m/>
    <s v="Laptop;Tablet;Smartphone;"/>
    <m/>
    <m/>
    <s v="No"/>
    <m/>
    <m/>
    <s v="Corporate assets"/>
    <m/>
    <m/>
    <s v="Yes, fully"/>
    <m/>
    <m/>
    <x v="0"/>
    <m/>
    <m/>
    <s v="Using VPN "/>
    <m/>
    <m/>
    <m/>
    <m/>
    <m/>
    <s v="No"/>
    <m/>
    <m/>
    <m/>
    <m/>
    <m/>
    <s v="Yes"/>
    <m/>
    <m/>
    <s v="Document management;Real-time chatting;Teleconferencing;"/>
    <m/>
    <m/>
    <s v="Phishing;"/>
    <m/>
    <m/>
    <m/>
    <m/>
    <m/>
    <m/>
    <m/>
    <s v="Disagree"/>
    <m/>
    <m/>
    <s v="Undecided"/>
    <m/>
    <m/>
    <s v="Disagree"/>
    <m/>
    <m/>
    <s v="Agree"/>
    <m/>
    <m/>
    <s v="Agree"/>
    <m/>
    <m/>
    <s v="Agree"/>
    <m/>
    <m/>
    <s v="Agree"/>
    <m/>
    <m/>
    <s v="35-44 years old"/>
    <m/>
    <m/>
    <s v="Master’s degree"/>
    <m/>
    <m/>
    <s v="EPES (Electrical Power &amp; Energy Systems)"/>
    <m/>
    <m/>
    <m/>
    <m/>
    <m/>
    <s v="Other"/>
    <m/>
    <m/>
    <m/>
    <m/>
    <m/>
  </r>
  <r>
    <n v="174"/>
    <d v="2020-04-14T11:05:36"/>
    <d v="2020-04-14T11:10:36"/>
    <s v="anonymous"/>
    <m/>
    <m/>
    <m/>
    <m/>
    <s v="No"/>
    <m/>
    <m/>
    <s v="Yes"/>
    <m/>
    <m/>
    <s v="Use IREN VPN and receive update on critical secuirty issue via mail and/or intranet (pishing and Others)"/>
    <m/>
    <m/>
    <s v="Laptop;Tablet;Smartphone;"/>
    <m/>
    <m/>
    <s v="No"/>
    <m/>
    <m/>
    <s v="Corporate assets"/>
    <m/>
    <m/>
    <s v="Yes, fully"/>
    <m/>
    <m/>
    <x v="4"/>
    <m/>
    <m/>
    <s v="Using VPN "/>
    <m/>
    <m/>
    <m/>
    <m/>
    <m/>
    <s v="No"/>
    <m/>
    <m/>
    <m/>
    <m/>
    <m/>
    <s v="Yes"/>
    <m/>
    <m/>
    <s v="Document management;Real-time chatting;Teleconferencing;"/>
    <m/>
    <m/>
    <s v="Phishing;"/>
    <m/>
    <m/>
    <m/>
    <m/>
    <m/>
    <m/>
    <m/>
    <s v="Disagree"/>
    <m/>
    <m/>
    <s v="Undecided"/>
    <m/>
    <m/>
    <s v="Disagree"/>
    <m/>
    <m/>
    <s v="Agree"/>
    <m/>
    <m/>
    <s v="Agree"/>
    <m/>
    <m/>
    <s v="Agree"/>
    <m/>
    <m/>
    <s v="Agree"/>
    <m/>
    <m/>
    <s v="35-44 years old"/>
    <m/>
    <m/>
    <s v="Master’s degree"/>
    <m/>
    <m/>
    <s v="EPES (Electrical Power &amp; Energy Systems)"/>
    <m/>
    <m/>
    <m/>
    <m/>
    <m/>
    <s v="Other"/>
    <m/>
    <m/>
    <m/>
    <m/>
    <m/>
  </r>
  <r>
    <n v="174"/>
    <d v="2020-04-14T11:05:36"/>
    <d v="2020-04-14T11:10:36"/>
    <s v="anonymous"/>
    <m/>
    <m/>
    <m/>
    <m/>
    <s v="No"/>
    <m/>
    <m/>
    <s v="Yes"/>
    <m/>
    <m/>
    <s v="Use IREN VPN and receive update on critical secuirty issue via mail and/or intranet (pishing and Others)"/>
    <m/>
    <m/>
    <s v="Laptop;Tablet;Smartphone;"/>
    <m/>
    <m/>
    <s v="No"/>
    <m/>
    <m/>
    <s v="Corporate assets"/>
    <m/>
    <m/>
    <s v="Yes, fully"/>
    <m/>
    <m/>
    <x v="1"/>
    <m/>
    <m/>
    <s v="Using VPN "/>
    <m/>
    <m/>
    <m/>
    <m/>
    <m/>
    <s v="No"/>
    <m/>
    <m/>
    <m/>
    <m/>
    <m/>
    <s v="Yes"/>
    <m/>
    <m/>
    <s v="Document management;Real-time chatting;Teleconferencing;"/>
    <m/>
    <m/>
    <s v="Phishing;"/>
    <m/>
    <m/>
    <m/>
    <m/>
    <m/>
    <m/>
    <m/>
    <s v="Disagree"/>
    <m/>
    <m/>
    <s v="Undecided"/>
    <m/>
    <m/>
    <s v="Disagree"/>
    <m/>
    <m/>
    <s v="Agree"/>
    <m/>
    <m/>
    <s v="Agree"/>
    <m/>
    <m/>
    <s v="Agree"/>
    <m/>
    <m/>
    <s v="Agree"/>
    <m/>
    <m/>
    <s v="35-44 years old"/>
    <m/>
    <m/>
    <s v="Master’s degree"/>
    <m/>
    <m/>
    <s v="EPES (Electrical Power &amp; Energy Systems)"/>
    <m/>
    <m/>
    <m/>
    <m/>
    <m/>
    <s v="Other"/>
    <m/>
    <m/>
    <m/>
    <m/>
    <m/>
  </r>
  <r>
    <n v="174"/>
    <d v="2020-04-14T11:05:36"/>
    <d v="2020-04-14T11:10:36"/>
    <s v="anonymous"/>
    <m/>
    <m/>
    <m/>
    <m/>
    <s v="No"/>
    <m/>
    <m/>
    <s v="Yes"/>
    <m/>
    <m/>
    <s v="Use IREN VPN and receive update on critical secuirty issue via mail and/or intranet (pishing and Others)"/>
    <m/>
    <m/>
    <s v="Laptop;Tablet;Smartphone;"/>
    <m/>
    <m/>
    <s v="No"/>
    <m/>
    <m/>
    <s v="Corporate assets"/>
    <m/>
    <m/>
    <s v="Yes, fully"/>
    <m/>
    <m/>
    <x v="2"/>
    <m/>
    <m/>
    <s v="Using VPN "/>
    <m/>
    <m/>
    <m/>
    <m/>
    <m/>
    <s v="No"/>
    <m/>
    <m/>
    <m/>
    <m/>
    <m/>
    <s v="Yes"/>
    <m/>
    <m/>
    <s v="Document management;Real-time chatting;Teleconferencing;"/>
    <m/>
    <m/>
    <s v="Phishing;"/>
    <m/>
    <m/>
    <m/>
    <m/>
    <m/>
    <m/>
    <m/>
    <s v="Disagree"/>
    <m/>
    <m/>
    <s v="Undecided"/>
    <m/>
    <m/>
    <s v="Disagree"/>
    <m/>
    <m/>
    <s v="Agree"/>
    <m/>
    <m/>
    <s v="Agree"/>
    <m/>
    <m/>
    <s v="Agree"/>
    <m/>
    <m/>
    <s v="Agree"/>
    <m/>
    <m/>
    <s v="35-44 years old"/>
    <m/>
    <m/>
    <s v="Master’s degree"/>
    <m/>
    <m/>
    <s v="EPES (Electrical Power &amp; Energy Systems)"/>
    <m/>
    <m/>
    <m/>
    <m/>
    <m/>
    <s v="Other"/>
    <m/>
    <m/>
    <m/>
    <m/>
    <m/>
  </r>
  <r>
    <n v="174"/>
    <d v="2020-04-14T11:05:36"/>
    <d v="2020-04-14T11:10:36"/>
    <s v="anonymous"/>
    <m/>
    <m/>
    <m/>
    <m/>
    <s v="No"/>
    <m/>
    <m/>
    <s v="Yes"/>
    <m/>
    <m/>
    <s v="Use IREN VPN and receive update on critical secuirty issue via mail and/or intranet (pishing and Others)"/>
    <m/>
    <m/>
    <s v="Laptop;Tablet;Smartphone;"/>
    <m/>
    <m/>
    <s v="No"/>
    <m/>
    <m/>
    <s v="Corporate assets"/>
    <m/>
    <m/>
    <s v="Yes, fully"/>
    <m/>
    <m/>
    <x v="3"/>
    <m/>
    <m/>
    <s v="Using VPN "/>
    <m/>
    <m/>
    <m/>
    <m/>
    <m/>
    <s v="No"/>
    <m/>
    <m/>
    <m/>
    <m/>
    <m/>
    <s v="Yes"/>
    <m/>
    <m/>
    <s v="Document management;Real-time chatting;Teleconferencing;"/>
    <m/>
    <m/>
    <s v="Phishing;"/>
    <m/>
    <m/>
    <m/>
    <m/>
    <m/>
    <m/>
    <m/>
    <s v="Disagree"/>
    <m/>
    <m/>
    <s v="Undecided"/>
    <m/>
    <m/>
    <s v="Disagree"/>
    <m/>
    <m/>
    <s v="Agree"/>
    <m/>
    <m/>
    <s v="Agree"/>
    <m/>
    <m/>
    <s v="Agree"/>
    <m/>
    <m/>
    <s v="Agree"/>
    <m/>
    <m/>
    <s v="35-44 years old"/>
    <m/>
    <m/>
    <s v="Master’s degree"/>
    <m/>
    <m/>
    <s v="EPES (Electrical Power &amp; Energy Systems)"/>
    <m/>
    <m/>
    <m/>
    <m/>
    <m/>
    <s v="Other"/>
    <m/>
    <m/>
    <m/>
    <m/>
    <m/>
  </r>
  <r>
    <n v="175"/>
    <d v="2020-04-14T11:20:13"/>
    <d v="2020-04-14T11:31:11"/>
    <s v="anonymous"/>
    <m/>
    <m/>
    <m/>
    <m/>
    <s v="Yes"/>
    <m/>
    <m/>
    <s v="No"/>
    <m/>
    <m/>
    <m/>
    <m/>
    <m/>
    <s v="Laptop;"/>
    <m/>
    <m/>
    <s v="No"/>
    <m/>
    <m/>
    <s v="Corporate assets"/>
    <m/>
    <m/>
    <s v="Yes, partly"/>
    <m/>
    <m/>
    <x v="0"/>
    <m/>
    <m/>
    <s v="Using VPN "/>
    <m/>
    <m/>
    <m/>
    <m/>
    <m/>
    <s v="No"/>
    <m/>
    <m/>
    <m/>
    <m/>
    <m/>
    <s v="Yes"/>
    <m/>
    <m/>
    <s v="Document management;Real-time document co-authoring;Scheduling;Real-time chatting;Teleconferencing;"/>
    <m/>
    <m/>
    <s v="Phishing;"/>
    <m/>
    <m/>
    <m/>
    <m/>
    <m/>
    <m/>
    <m/>
    <s v="Strongly agree"/>
    <m/>
    <m/>
    <s v="Strongly agree"/>
    <m/>
    <m/>
    <s v="Agree"/>
    <m/>
    <m/>
    <s v="Undecided"/>
    <m/>
    <m/>
    <s v="Undecided"/>
    <m/>
    <m/>
    <s v="Agree"/>
    <m/>
    <m/>
    <s v="Strongly agree"/>
    <m/>
    <m/>
    <s v="25-34 years old"/>
    <m/>
    <m/>
    <s v="Master’s degree"/>
    <m/>
    <m/>
    <s v="Education &amp; Research"/>
    <m/>
    <m/>
    <m/>
    <m/>
    <m/>
    <s v="Manager"/>
    <m/>
    <m/>
    <m/>
    <m/>
    <m/>
  </r>
  <r>
    <n v="175"/>
    <d v="2020-04-14T11:20:13"/>
    <d v="2020-04-14T11:31:11"/>
    <s v="anonymous"/>
    <m/>
    <m/>
    <m/>
    <m/>
    <s v="Yes"/>
    <m/>
    <m/>
    <s v="No"/>
    <m/>
    <m/>
    <m/>
    <m/>
    <m/>
    <s v="Laptop;"/>
    <m/>
    <m/>
    <s v="No"/>
    <m/>
    <m/>
    <s v="Corporate assets"/>
    <m/>
    <m/>
    <s v="Yes, partly"/>
    <m/>
    <m/>
    <x v="4"/>
    <m/>
    <m/>
    <s v="Using VPN "/>
    <m/>
    <m/>
    <m/>
    <m/>
    <m/>
    <s v="No"/>
    <m/>
    <m/>
    <m/>
    <m/>
    <m/>
    <s v="Yes"/>
    <m/>
    <m/>
    <s v="Document management;Real-time document co-authoring;Scheduling;Real-time chatting;Teleconferencing;"/>
    <m/>
    <m/>
    <s v="Phishing;"/>
    <m/>
    <m/>
    <m/>
    <m/>
    <m/>
    <m/>
    <m/>
    <s v="Strongly agree"/>
    <m/>
    <m/>
    <s v="Strongly agree"/>
    <m/>
    <m/>
    <s v="Agree"/>
    <m/>
    <m/>
    <s v="Undecided"/>
    <m/>
    <m/>
    <s v="Undecided"/>
    <m/>
    <m/>
    <s v="Agree"/>
    <m/>
    <m/>
    <s v="Strongly agree"/>
    <m/>
    <m/>
    <s v="25-34 years old"/>
    <m/>
    <m/>
    <s v="Master’s degree"/>
    <m/>
    <m/>
    <s v="Education &amp; Research"/>
    <m/>
    <m/>
    <m/>
    <m/>
    <m/>
    <s v="Manager"/>
    <m/>
    <m/>
    <m/>
    <m/>
    <m/>
  </r>
  <r>
    <n v="175"/>
    <d v="2020-04-14T11:20:13"/>
    <d v="2020-04-14T11:31:11"/>
    <s v="anonymous"/>
    <m/>
    <m/>
    <m/>
    <m/>
    <s v="Yes"/>
    <m/>
    <m/>
    <s v="No"/>
    <m/>
    <m/>
    <m/>
    <m/>
    <m/>
    <s v="Laptop;"/>
    <m/>
    <m/>
    <s v="No"/>
    <m/>
    <m/>
    <s v="Corporate assets"/>
    <m/>
    <m/>
    <s v="Yes, partly"/>
    <m/>
    <m/>
    <x v="1"/>
    <m/>
    <m/>
    <s v="Using VPN "/>
    <m/>
    <m/>
    <m/>
    <m/>
    <m/>
    <s v="No"/>
    <m/>
    <m/>
    <m/>
    <m/>
    <m/>
    <s v="Yes"/>
    <m/>
    <m/>
    <s v="Document management;Real-time document co-authoring;Scheduling;Real-time chatting;Teleconferencing;"/>
    <m/>
    <m/>
    <s v="Phishing;"/>
    <m/>
    <m/>
    <m/>
    <m/>
    <m/>
    <m/>
    <m/>
    <s v="Strongly agree"/>
    <m/>
    <m/>
    <s v="Strongly agree"/>
    <m/>
    <m/>
    <s v="Agree"/>
    <m/>
    <m/>
    <s v="Undecided"/>
    <m/>
    <m/>
    <s v="Undecided"/>
    <m/>
    <m/>
    <s v="Agree"/>
    <m/>
    <m/>
    <s v="Strongly agree"/>
    <m/>
    <m/>
    <s v="25-34 years old"/>
    <m/>
    <m/>
    <s v="Master’s degree"/>
    <m/>
    <m/>
    <s v="Education &amp; Research"/>
    <m/>
    <m/>
    <m/>
    <m/>
    <m/>
    <s v="Manager"/>
    <m/>
    <m/>
    <m/>
    <m/>
    <m/>
  </r>
  <r>
    <n v="175"/>
    <d v="2020-04-14T11:20:13"/>
    <d v="2020-04-14T11:31:11"/>
    <s v="anonymous"/>
    <m/>
    <m/>
    <m/>
    <m/>
    <s v="Yes"/>
    <m/>
    <m/>
    <s v="No"/>
    <m/>
    <m/>
    <m/>
    <m/>
    <m/>
    <s v="Laptop;"/>
    <m/>
    <m/>
    <s v="No"/>
    <m/>
    <m/>
    <s v="Corporate assets"/>
    <m/>
    <m/>
    <s v="Yes, partly"/>
    <m/>
    <m/>
    <x v="2"/>
    <m/>
    <m/>
    <s v="Using VPN "/>
    <m/>
    <m/>
    <m/>
    <m/>
    <m/>
    <s v="No"/>
    <m/>
    <m/>
    <m/>
    <m/>
    <m/>
    <s v="Yes"/>
    <m/>
    <m/>
    <s v="Document management;Real-time document co-authoring;Scheduling;Real-time chatting;Teleconferencing;"/>
    <m/>
    <m/>
    <s v="Phishing;"/>
    <m/>
    <m/>
    <m/>
    <m/>
    <m/>
    <m/>
    <m/>
    <s v="Strongly agree"/>
    <m/>
    <m/>
    <s v="Strongly agree"/>
    <m/>
    <m/>
    <s v="Agree"/>
    <m/>
    <m/>
    <s v="Undecided"/>
    <m/>
    <m/>
    <s v="Undecided"/>
    <m/>
    <m/>
    <s v="Agree"/>
    <m/>
    <m/>
    <s v="Strongly agree"/>
    <m/>
    <m/>
    <s v="25-34 years old"/>
    <m/>
    <m/>
    <s v="Master’s degree"/>
    <m/>
    <m/>
    <s v="Education &amp; Research"/>
    <m/>
    <m/>
    <m/>
    <m/>
    <m/>
    <s v="Manager"/>
    <m/>
    <m/>
    <m/>
    <m/>
    <m/>
  </r>
  <r>
    <n v="175"/>
    <d v="2020-04-14T11:20:13"/>
    <d v="2020-04-14T11:31:11"/>
    <s v="anonymous"/>
    <m/>
    <m/>
    <m/>
    <m/>
    <s v="Yes"/>
    <m/>
    <m/>
    <s v="No"/>
    <m/>
    <m/>
    <m/>
    <m/>
    <m/>
    <s v="Laptop;"/>
    <m/>
    <m/>
    <s v="No"/>
    <m/>
    <m/>
    <s v="Corporate assets"/>
    <m/>
    <m/>
    <s v="Yes, partly"/>
    <m/>
    <m/>
    <x v="3"/>
    <m/>
    <m/>
    <s v="Using VPN "/>
    <m/>
    <m/>
    <m/>
    <m/>
    <m/>
    <s v="No"/>
    <m/>
    <m/>
    <m/>
    <m/>
    <m/>
    <s v="Yes"/>
    <m/>
    <m/>
    <s v="Document management;Real-time document co-authoring;Scheduling;Real-time chatting;Teleconferencing;"/>
    <m/>
    <m/>
    <s v="Phishing;"/>
    <m/>
    <m/>
    <m/>
    <m/>
    <m/>
    <m/>
    <m/>
    <s v="Strongly agree"/>
    <m/>
    <m/>
    <s v="Strongly agree"/>
    <m/>
    <m/>
    <s v="Agree"/>
    <m/>
    <m/>
    <s v="Undecided"/>
    <m/>
    <m/>
    <s v="Undecided"/>
    <m/>
    <m/>
    <s v="Agree"/>
    <m/>
    <m/>
    <s v="Strongly agree"/>
    <m/>
    <m/>
    <s v="25-34 years old"/>
    <m/>
    <m/>
    <s v="Master’s degree"/>
    <m/>
    <m/>
    <s v="Education &amp; Research"/>
    <m/>
    <m/>
    <m/>
    <m/>
    <m/>
    <s v="Manager"/>
    <m/>
    <m/>
    <m/>
    <m/>
    <m/>
  </r>
  <r>
    <n v="176"/>
    <d v="2020-04-14T12:11:22"/>
    <d v="2020-04-14T12:19:58"/>
    <s v="anonymous"/>
    <m/>
    <m/>
    <m/>
    <m/>
    <s v="Yes"/>
    <m/>
    <m/>
    <s v="Yes"/>
    <m/>
    <m/>
    <s v="Never give your password to anyone!_x000a_Do not give information to unknown people"/>
    <m/>
    <m/>
    <s v="Laptop;Smartphone;"/>
    <m/>
    <m/>
    <s v="No"/>
    <m/>
    <m/>
    <s v="Corporate assets"/>
    <m/>
    <m/>
    <s v="Yes, partly"/>
    <m/>
    <m/>
    <x v="0"/>
    <m/>
    <m/>
    <s v="Using VPN "/>
    <m/>
    <m/>
    <m/>
    <m/>
    <m/>
    <s v="No"/>
    <m/>
    <m/>
    <m/>
    <m/>
    <m/>
    <s v="No"/>
    <m/>
    <m/>
    <m/>
    <m/>
    <m/>
    <s v="None;"/>
    <m/>
    <m/>
    <m/>
    <m/>
    <m/>
    <m/>
    <m/>
    <s v="Undecided"/>
    <m/>
    <m/>
    <s v="Undecided"/>
    <m/>
    <m/>
    <s v="Disagree"/>
    <m/>
    <m/>
    <s v="Strongly agree"/>
    <m/>
    <m/>
    <s v="Agree"/>
    <m/>
    <m/>
    <s v="Strongly agree"/>
    <m/>
    <m/>
    <s v="Strongly agree"/>
    <m/>
    <m/>
    <s v="45-54 years old"/>
    <m/>
    <m/>
    <s v="Trade/technical/vocational training"/>
    <m/>
    <m/>
    <s v="EPES (Electrical Power &amp; Energy Systems)"/>
    <m/>
    <m/>
    <m/>
    <m/>
    <m/>
    <s v="Other"/>
    <m/>
    <m/>
    <m/>
    <m/>
    <m/>
  </r>
  <r>
    <n v="176"/>
    <d v="2020-04-14T12:11:22"/>
    <d v="2020-04-14T12:19:58"/>
    <s v="anonymous"/>
    <m/>
    <m/>
    <m/>
    <m/>
    <s v="Yes"/>
    <m/>
    <m/>
    <s v="Yes"/>
    <m/>
    <m/>
    <s v="Never give your password to anyone!_x000a_Do not give information to unknown people"/>
    <m/>
    <m/>
    <s v="Laptop;Smartphone;"/>
    <m/>
    <m/>
    <s v="No"/>
    <m/>
    <m/>
    <s v="Corporate assets"/>
    <m/>
    <m/>
    <s v="Yes, partly"/>
    <m/>
    <m/>
    <x v="5"/>
    <m/>
    <m/>
    <s v="Using VPN "/>
    <m/>
    <m/>
    <m/>
    <m/>
    <m/>
    <s v="No"/>
    <m/>
    <m/>
    <m/>
    <m/>
    <m/>
    <s v="No"/>
    <m/>
    <m/>
    <m/>
    <m/>
    <m/>
    <s v="None;"/>
    <m/>
    <m/>
    <m/>
    <m/>
    <m/>
    <m/>
    <m/>
    <s v="Undecided"/>
    <m/>
    <m/>
    <s v="Undecided"/>
    <m/>
    <m/>
    <s v="Disagree"/>
    <m/>
    <m/>
    <s v="Strongly agree"/>
    <m/>
    <m/>
    <s v="Agree"/>
    <m/>
    <m/>
    <s v="Strongly agree"/>
    <m/>
    <m/>
    <s v="Strongly agree"/>
    <m/>
    <m/>
    <s v="45-54 years old"/>
    <m/>
    <m/>
    <s v="Trade/technical/vocational training"/>
    <m/>
    <m/>
    <s v="EPES (Electrical Power &amp; Energy Systems)"/>
    <m/>
    <m/>
    <m/>
    <m/>
    <m/>
    <s v="Other"/>
    <m/>
    <m/>
    <m/>
    <m/>
    <m/>
  </r>
  <r>
    <n v="176"/>
    <d v="2020-04-14T12:11:22"/>
    <d v="2020-04-14T12:19:58"/>
    <s v="anonymous"/>
    <m/>
    <m/>
    <m/>
    <m/>
    <s v="Yes"/>
    <m/>
    <m/>
    <s v="Yes"/>
    <m/>
    <m/>
    <s v="Never give your password to anyone!_x000a_Do not give information to unknown people"/>
    <m/>
    <m/>
    <s v="Laptop;Smartphone;"/>
    <m/>
    <m/>
    <s v="No"/>
    <m/>
    <m/>
    <s v="Corporate assets"/>
    <m/>
    <m/>
    <s v="Yes, partly"/>
    <m/>
    <m/>
    <x v="4"/>
    <m/>
    <m/>
    <s v="Using VPN "/>
    <m/>
    <m/>
    <m/>
    <m/>
    <m/>
    <s v="No"/>
    <m/>
    <m/>
    <m/>
    <m/>
    <m/>
    <s v="No"/>
    <m/>
    <m/>
    <m/>
    <m/>
    <m/>
    <s v="None;"/>
    <m/>
    <m/>
    <m/>
    <m/>
    <m/>
    <m/>
    <m/>
    <s v="Undecided"/>
    <m/>
    <m/>
    <s v="Undecided"/>
    <m/>
    <m/>
    <s v="Disagree"/>
    <m/>
    <m/>
    <s v="Strongly agree"/>
    <m/>
    <m/>
    <s v="Agree"/>
    <m/>
    <m/>
    <s v="Strongly agree"/>
    <m/>
    <m/>
    <s v="Strongly agree"/>
    <m/>
    <m/>
    <s v="45-54 years old"/>
    <m/>
    <m/>
    <s v="Trade/technical/vocational training"/>
    <m/>
    <m/>
    <s v="EPES (Electrical Power &amp; Energy Systems)"/>
    <m/>
    <m/>
    <m/>
    <m/>
    <m/>
    <s v="Other"/>
    <m/>
    <m/>
    <m/>
    <m/>
    <m/>
  </r>
  <r>
    <n v="176"/>
    <d v="2020-04-14T12:11:22"/>
    <d v="2020-04-14T12:19:58"/>
    <s v="anonymous"/>
    <m/>
    <m/>
    <m/>
    <m/>
    <s v="Yes"/>
    <m/>
    <m/>
    <s v="Yes"/>
    <m/>
    <m/>
    <s v="Never give your password to anyone!_x000a_Do not give information to unknown people"/>
    <m/>
    <m/>
    <s v="Laptop;Smartphone;"/>
    <m/>
    <m/>
    <s v="No"/>
    <m/>
    <m/>
    <s v="Corporate assets"/>
    <m/>
    <m/>
    <s v="Yes, partly"/>
    <m/>
    <m/>
    <x v="1"/>
    <m/>
    <m/>
    <s v="Using VPN "/>
    <m/>
    <m/>
    <m/>
    <m/>
    <m/>
    <s v="No"/>
    <m/>
    <m/>
    <m/>
    <m/>
    <m/>
    <s v="No"/>
    <m/>
    <m/>
    <m/>
    <m/>
    <m/>
    <s v="None;"/>
    <m/>
    <m/>
    <m/>
    <m/>
    <m/>
    <m/>
    <m/>
    <s v="Undecided"/>
    <m/>
    <m/>
    <s v="Undecided"/>
    <m/>
    <m/>
    <s v="Disagree"/>
    <m/>
    <m/>
    <s v="Strongly agree"/>
    <m/>
    <m/>
    <s v="Agree"/>
    <m/>
    <m/>
    <s v="Strongly agree"/>
    <m/>
    <m/>
    <s v="Strongly agree"/>
    <m/>
    <m/>
    <s v="45-54 years old"/>
    <m/>
    <m/>
    <s v="Trade/technical/vocational training"/>
    <m/>
    <m/>
    <s v="EPES (Electrical Power &amp; Energy Systems)"/>
    <m/>
    <m/>
    <m/>
    <m/>
    <m/>
    <s v="Other"/>
    <m/>
    <m/>
    <m/>
    <m/>
    <m/>
  </r>
  <r>
    <n v="176"/>
    <d v="2020-04-14T12:11:22"/>
    <d v="2020-04-14T12:19:58"/>
    <s v="anonymous"/>
    <m/>
    <m/>
    <m/>
    <m/>
    <s v="Yes"/>
    <m/>
    <m/>
    <s v="Yes"/>
    <m/>
    <m/>
    <s v="Never give your password to anyone!_x000a_Do not give information to unknown people"/>
    <m/>
    <m/>
    <s v="Laptop;Smartphone;"/>
    <m/>
    <m/>
    <s v="No"/>
    <m/>
    <m/>
    <s v="Corporate assets"/>
    <m/>
    <m/>
    <s v="Yes, partly"/>
    <m/>
    <m/>
    <x v="2"/>
    <m/>
    <m/>
    <s v="Using VPN "/>
    <m/>
    <m/>
    <m/>
    <m/>
    <m/>
    <s v="No"/>
    <m/>
    <m/>
    <m/>
    <m/>
    <m/>
    <s v="No"/>
    <m/>
    <m/>
    <m/>
    <m/>
    <m/>
    <s v="None;"/>
    <m/>
    <m/>
    <m/>
    <m/>
    <m/>
    <m/>
    <m/>
    <s v="Undecided"/>
    <m/>
    <m/>
    <s v="Undecided"/>
    <m/>
    <m/>
    <s v="Disagree"/>
    <m/>
    <m/>
    <s v="Strongly agree"/>
    <m/>
    <m/>
    <s v="Agree"/>
    <m/>
    <m/>
    <s v="Strongly agree"/>
    <m/>
    <m/>
    <s v="Strongly agree"/>
    <m/>
    <m/>
    <s v="45-54 years old"/>
    <m/>
    <m/>
    <s v="Trade/technical/vocational training"/>
    <m/>
    <m/>
    <s v="EPES (Electrical Power &amp; Energy Systems)"/>
    <m/>
    <m/>
    <m/>
    <m/>
    <m/>
    <s v="Other"/>
    <m/>
    <m/>
    <m/>
    <m/>
    <m/>
  </r>
  <r>
    <n v="176"/>
    <d v="2020-04-14T12:11:22"/>
    <d v="2020-04-14T12:19:58"/>
    <s v="anonymous"/>
    <m/>
    <m/>
    <m/>
    <m/>
    <s v="Yes"/>
    <m/>
    <m/>
    <s v="Yes"/>
    <m/>
    <m/>
    <s v="Never give your password to anyone!_x000a_Do not give information to unknown people"/>
    <m/>
    <m/>
    <s v="Laptop;Smartphone;"/>
    <m/>
    <m/>
    <s v="No"/>
    <m/>
    <m/>
    <s v="Corporate assets"/>
    <m/>
    <m/>
    <s v="Yes, partly"/>
    <m/>
    <m/>
    <x v="3"/>
    <m/>
    <m/>
    <s v="Using VPN "/>
    <m/>
    <m/>
    <m/>
    <m/>
    <m/>
    <s v="No"/>
    <m/>
    <m/>
    <m/>
    <m/>
    <m/>
    <s v="No"/>
    <m/>
    <m/>
    <m/>
    <m/>
    <m/>
    <s v="None;"/>
    <m/>
    <m/>
    <m/>
    <m/>
    <m/>
    <m/>
    <m/>
    <s v="Undecided"/>
    <m/>
    <m/>
    <s v="Undecided"/>
    <m/>
    <m/>
    <s v="Disagree"/>
    <m/>
    <m/>
    <s v="Strongly agree"/>
    <m/>
    <m/>
    <s v="Agree"/>
    <m/>
    <m/>
    <s v="Strongly agree"/>
    <m/>
    <m/>
    <s v="Strongly agree"/>
    <m/>
    <m/>
    <s v="45-54 years old"/>
    <m/>
    <m/>
    <s v="Trade/technical/vocational training"/>
    <m/>
    <m/>
    <s v="EPES (Electrical Power &amp; Energy Systems)"/>
    <m/>
    <m/>
    <m/>
    <m/>
    <m/>
    <s v="Other"/>
    <m/>
    <m/>
    <m/>
    <m/>
    <m/>
  </r>
  <r>
    <n v="177"/>
    <d v="2020-04-14T12:36:30"/>
    <d v="2020-04-14T12:40:13"/>
    <s v="anonymous"/>
    <m/>
    <m/>
    <m/>
    <m/>
    <s v="No"/>
    <m/>
    <m/>
    <s v="No"/>
    <m/>
    <m/>
    <m/>
    <m/>
    <m/>
    <s v="Laptop;"/>
    <m/>
    <m/>
    <s v="No"/>
    <m/>
    <m/>
    <s v="Personal assets"/>
    <m/>
    <m/>
    <m/>
    <m/>
    <m/>
    <x v="0"/>
    <m/>
    <m/>
    <s v="No Access"/>
    <m/>
    <m/>
    <m/>
    <m/>
    <m/>
    <s v="No"/>
    <m/>
    <m/>
    <m/>
    <m/>
    <m/>
    <s v="No"/>
    <m/>
    <m/>
    <m/>
    <m/>
    <m/>
    <s v="None;"/>
    <m/>
    <m/>
    <m/>
    <m/>
    <m/>
    <m/>
    <m/>
    <s v="Undecided"/>
    <m/>
    <m/>
    <s v="Agree"/>
    <m/>
    <m/>
    <s v="Agree"/>
    <m/>
    <m/>
    <s v="Agree"/>
    <m/>
    <m/>
    <s v="Disagree"/>
    <m/>
    <m/>
    <s v="Agree"/>
    <m/>
    <m/>
    <s v="Undecided"/>
    <m/>
    <m/>
    <s v="35-44 years old"/>
    <m/>
    <m/>
    <s v="Master’s degree"/>
    <m/>
    <m/>
    <s v="Education &amp; Research"/>
    <m/>
    <m/>
    <m/>
    <m/>
    <m/>
    <s v="Researcher"/>
    <m/>
    <m/>
    <m/>
    <m/>
    <m/>
  </r>
  <r>
    <n v="177"/>
    <d v="2020-04-14T12:36:30"/>
    <d v="2020-04-14T12:40:13"/>
    <s v="anonymous"/>
    <m/>
    <m/>
    <m/>
    <m/>
    <s v="No"/>
    <m/>
    <m/>
    <s v="No"/>
    <m/>
    <m/>
    <m/>
    <m/>
    <m/>
    <s v="Laptop;"/>
    <m/>
    <m/>
    <s v="No"/>
    <m/>
    <m/>
    <s v="Personal assets"/>
    <m/>
    <m/>
    <m/>
    <m/>
    <m/>
    <x v="1"/>
    <m/>
    <m/>
    <s v="No Access"/>
    <m/>
    <m/>
    <m/>
    <m/>
    <m/>
    <s v="No"/>
    <m/>
    <m/>
    <m/>
    <m/>
    <m/>
    <s v="No"/>
    <m/>
    <m/>
    <m/>
    <m/>
    <m/>
    <s v="None;"/>
    <m/>
    <m/>
    <m/>
    <m/>
    <m/>
    <m/>
    <m/>
    <s v="Undecided"/>
    <m/>
    <m/>
    <s v="Agree"/>
    <m/>
    <m/>
    <s v="Agree"/>
    <m/>
    <m/>
    <s v="Agree"/>
    <m/>
    <m/>
    <s v="Disagree"/>
    <m/>
    <m/>
    <s v="Agree"/>
    <m/>
    <m/>
    <s v="Undecided"/>
    <m/>
    <m/>
    <s v="35-44 years old"/>
    <m/>
    <m/>
    <s v="Master’s degree"/>
    <m/>
    <m/>
    <s v="Education &amp; Research"/>
    <m/>
    <m/>
    <m/>
    <m/>
    <m/>
    <s v="Researcher"/>
    <m/>
    <m/>
    <m/>
    <m/>
    <m/>
  </r>
  <r>
    <n v="177"/>
    <d v="2020-04-14T12:36:30"/>
    <d v="2020-04-14T12:40:13"/>
    <s v="anonymous"/>
    <m/>
    <m/>
    <m/>
    <m/>
    <s v="No"/>
    <m/>
    <m/>
    <s v="No"/>
    <m/>
    <m/>
    <m/>
    <m/>
    <m/>
    <s v="Laptop;"/>
    <m/>
    <m/>
    <s v="No"/>
    <m/>
    <m/>
    <s v="Personal assets"/>
    <m/>
    <m/>
    <m/>
    <m/>
    <m/>
    <x v="2"/>
    <m/>
    <m/>
    <s v="No Access"/>
    <m/>
    <m/>
    <m/>
    <m/>
    <m/>
    <s v="No"/>
    <m/>
    <m/>
    <m/>
    <m/>
    <m/>
    <s v="No"/>
    <m/>
    <m/>
    <m/>
    <m/>
    <m/>
    <s v="None;"/>
    <m/>
    <m/>
    <m/>
    <m/>
    <m/>
    <m/>
    <m/>
    <s v="Undecided"/>
    <m/>
    <m/>
    <s v="Agree"/>
    <m/>
    <m/>
    <s v="Agree"/>
    <m/>
    <m/>
    <s v="Agree"/>
    <m/>
    <m/>
    <s v="Disagree"/>
    <m/>
    <m/>
    <s v="Agree"/>
    <m/>
    <m/>
    <s v="Undecided"/>
    <m/>
    <m/>
    <s v="35-44 years old"/>
    <m/>
    <m/>
    <s v="Master’s degree"/>
    <m/>
    <m/>
    <s v="Education &amp; Research"/>
    <m/>
    <m/>
    <m/>
    <m/>
    <m/>
    <s v="Researcher"/>
    <m/>
    <m/>
    <m/>
    <m/>
    <m/>
  </r>
  <r>
    <n v="177"/>
    <d v="2020-04-14T12:36:30"/>
    <d v="2020-04-14T12:40:13"/>
    <s v="anonymous"/>
    <m/>
    <m/>
    <m/>
    <m/>
    <s v="No"/>
    <m/>
    <m/>
    <s v="No"/>
    <m/>
    <m/>
    <m/>
    <m/>
    <m/>
    <s v="Laptop;"/>
    <m/>
    <m/>
    <s v="No"/>
    <m/>
    <m/>
    <s v="Personal assets"/>
    <m/>
    <m/>
    <m/>
    <m/>
    <m/>
    <x v="3"/>
    <m/>
    <m/>
    <s v="No Access"/>
    <m/>
    <m/>
    <m/>
    <m/>
    <m/>
    <s v="No"/>
    <m/>
    <m/>
    <m/>
    <m/>
    <m/>
    <s v="No"/>
    <m/>
    <m/>
    <m/>
    <m/>
    <m/>
    <s v="None;"/>
    <m/>
    <m/>
    <m/>
    <m/>
    <m/>
    <m/>
    <m/>
    <s v="Undecided"/>
    <m/>
    <m/>
    <s v="Agree"/>
    <m/>
    <m/>
    <s v="Agree"/>
    <m/>
    <m/>
    <s v="Agree"/>
    <m/>
    <m/>
    <s v="Disagree"/>
    <m/>
    <m/>
    <s v="Agree"/>
    <m/>
    <m/>
    <s v="Undecided"/>
    <m/>
    <m/>
    <s v="35-44 years old"/>
    <m/>
    <m/>
    <s v="Master’s degree"/>
    <m/>
    <m/>
    <s v="Education &amp; Research"/>
    <m/>
    <m/>
    <m/>
    <m/>
    <m/>
    <s v="Researcher"/>
    <m/>
    <m/>
    <m/>
    <m/>
    <m/>
  </r>
  <r>
    <n v="178"/>
    <d v="2020-04-14T12:20:24"/>
    <d v="2020-04-14T12:47:03"/>
    <s v="anonymous"/>
    <m/>
    <m/>
    <m/>
    <m/>
    <s v="Yes"/>
    <m/>
    <m/>
    <s v="No"/>
    <m/>
    <m/>
    <m/>
    <m/>
    <m/>
    <s v="Desktop;Laptop;Smartphone;"/>
    <m/>
    <m/>
    <s v="No"/>
    <m/>
    <m/>
    <s v="Personal assets"/>
    <m/>
    <m/>
    <m/>
    <m/>
    <m/>
    <x v="0"/>
    <m/>
    <m/>
    <s v="Using VPN "/>
    <m/>
    <m/>
    <m/>
    <m/>
    <m/>
    <s v="No"/>
    <m/>
    <m/>
    <m/>
    <m/>
    <m/>
    <s v="No"/>
    <m/>
    <m/>
    <m/>
    <m/>
    <m/>
    <s v="Phishing;"/>
    <m/>
    <m/>
    <m/>
    <m/>
    <m/>
    <m/>
    <m/>
    <s v="Agree"/>
    <m/>
    <m/>
    <s v="Undecided"/>
    <m/>
    <m/>
    <s v="Agree"/>
    <m/>
    <m/>
    <s v="Agree"/>
    <m/>
    <m/>
    <s v="Agree"/>
    <m/>
    <m/>
    <s v="Agree"/>
    <m/>
    <m/>
    <s v="Agree"/>
    <m/>
    <m/>
    <s v="45-54 years old"/>
    <m/>
    <m/>
    <s v="Master’s degree"/>
    <m/>
    <m/>
    <s v="Education &amp; Research"/>
    <m/>
    <m/>
    <m/>
    <m/>
    <m/>
    <s v="Researcher"/>
    <m/>
    <m/>
    <m/>
    <m/>
    <m/>
  </r>
  <r>
    <n v="178"/>
    <d v="2020-04-14T12:20:24"/>
    <d v="2020-04-14T12:47:03"/>
    <s v="anonymous"/>
    <m/>
    <m/>
    <m/>
    <m/>
    <s v="Yes"/>
    <m/>
    <m/>
    <s v="No"/>
    <m/>
    <m/>
    <m/>
    <m/>
    <m/>
    <s v="Desktop;Laptop;Smartphone;"/>
    <m/>
    <m/>
    <s v="No"/>
    <m/>
    <m/>
    <s v="Personal assets"/>
    <m/>
    <m/>
    <m/>
    <m/>
    <m/>
    <x v="5"/>
    <m/>
    <m/>
    <s v="Using VPN "/>
    <m/>
    <m/>
    <m/>
    <m/>
    <m/>
    <s v="No"/>
    <m/>
    <m/>
    <m/>
    <m/>
    <m/>
    <s v="No"/>
    <m/>
    <m/>
    <m/>
    <m/>
    <m/>
    <s v="Phishing;"/>
    <m/>
    <m/>
    <m/>
    <m/>
    <m/>
    <m/>
    <m/>
    <s v="Agree"/>
    <m/>
    <m/>
    <s v="Undecided"/>
    <m/>
    <m/>
    <s v="Agree"/>
    <m/>
    <m/>
    <s v="Agree"/>
    <m/>
    <m/>
    <s v="Agree"/>
    <m/>
    <m/>
    <s v="Agree"/>
    <m/>
    <m/>
    <s v="Agree"/>
    <m/>
    <m/>
    <s v="45-54 years old"/>
    <m/>
    <m/>
    <s v="Master’s degree"/>
    <m/>
    <m/>
    <s v="Education &amp; Research"/>
    <m/>
    <m/>
    <m/>
    <m/>
    <m/>
    <s v="Researcher"/>
    <m/>
    <m/>
    <m/>
    <m/>
    <m/>
  </r>
  <r>
    <n v="178"/>
    <d v="2020-04-14T12:20:24"/>
    <d v="2020-04-14T12:47:03"/>
    <s v="anonymous"/>
    <m/>
    <m/>
    <m/>
    <m/>
    <s v="Yes"/>
    <m/>
    <m/>
    <s v="No"/>
    <m/>
    <m/>
    <m/>
    <m/>
    <m/>
    <s v="Desktop;Laptop;Smartphone;"/>
    <m/>
    <m/>
    <s v="No"/>
    <m/>
    <m/>
    <s v="Personal assets"/>
    <m/>
    <m/>
    <m/>
    <m/>
    <m/>
    <x v="4"/>
    <m/>
    <m/>
    <s v="Using VPN "/>
    <m/>
    <m/>
    <m/>
    <m/>
    <m/>
    <s v="No"/>
    <m/>
    <m/>
    <m/>
    <m/>
    <m/>
    <s v="No"/>
    <m/>
    <m/>
    <m/>
    <m/>
    <m/>
    <s v="Phishing;"/>
    <m/>
    <m/>
    <m/>
    <m/>
    <m/>
    <m/>
    <m/>
    <s v="Agree"/>
    <m/>
    <m/>
    <s v="Undecided"/>
    <m/>
    <m/>
    <s v="Agree"/>
    <m/>
    <m/>
    <s v="Agree"/>
    <m/>
    <m/>
    <s v="Agree"/>
    <m/>
    <m/>
    <s v="Agree"/>
    <m/>
    <m/>
    <s v="Agree"/>
    <m/>
    <m/>
    <s v="45-54 years old"/>
    <m/>
    <m/>
    <s v="Master’s degree"/>
    <m/>
    <m/>
    <s v="Education &amp; Research"/>
    <m/>
    <m/>
    <m/>
    <m/>
    <m/>
    <s v="Researcher"/>
    <m/>
    <m/>
    <m/>
    <m/>
    <m/>
  </r>
  <r>
    <n v="178"/>
    <d v="2020-04-14T12:20:24"/>
    <d v="2020-04-14T12:47:03"/>
    <s v="anonymous"/>
    <m/>
    <m/>
    <m/>
    <m/>
    <s v="Yes"/>
    <m/>
    <m/>
    <s v="No"/>
    <m/>
    <m/>
    <m/>
    <m/>
    <m/>
    <s v="Desktop;Laptop;Smartphone;"/>
    <m/>
    <m/>
    <s v="No"/>
    <m/>
    <m/>
    <s v="Personal assets"/>
    <m/>
    <m/>
    <m/>
    <m/>
    <m/>
    <x v="1"/>
    <m/>
    <m/>
    <s v="Using VPN "/>
    <m/>
    <m/>
    <m/>
    <m/>
    <m/>
    <s v="No"/>
    <m/>
    <m/>
    <m/>
    <m/>
    <m/>
    <s v="No"/>
    <m/>
    <m/>
    <m/>
    <m/>
    <m/>
    <s v="Phishing;"/>
    <m/>
    <m/>
    <m/>
    <m/>
    <m/>
    <m/>
    <m/>
    <s v="Agree"/>
    <m/>
    <m/>
    <s v="Undecided"/>
    <m/>
    <m/>
    <s v="Agree"/>
    <m/>
    <m/>
    <s v="Agree"/>
    <m/>
    <m/>
    <s v="Agree"/>
    <m/>
    <m/>
    <s v="Agree"/>
    <m/>
    <m/>
    <s v="Agree"/>
    <m/>
    <m/>
    <s v="45-54 years old"/>
    <m/>
    <m/>
    <s v="Master’s degree"/>
    <m/>
    <m/>
    <s v="Education &amp; Research"/>
    <m/>
    <m/>
    <m/>
    <m/>
    <m/>
    <s v="Researcher"/>
    <m/>
    <m/>
    <m/>
    <m/>
    <m/>
  </r>
  <r>
    <n v="178"/>
    <d v="2020-04-14T12:20:24"/>
    <d v="2020-04-14T12:47:03"/>
    <s v="anonymous"/>
    <m/>
    <m/>
    <m/>
    <m/>
    <s v="Yes"/>
    <m/>
    <m/>
    <s v="No"/>
    <m/>
    <m/>
    <m/>
    <m/>
    <m/>
    <s v="Desktop;Laptop;Smartphone;"/>
    <m/>
    <m/>
    <s v="No"/>
    <m/>
    <m/>
    <s v="Personal assets"/>
    <m/>
    <m/>
    <m/>
    <m/>
    <m/>
    <x v="3"/>
    <m/>
    <m/>
    <s v="Using VPN "/>
    <m/>
    <m/>
    <m/>
    <m/>
    <m/>
    <s v="No"/>
    <m/>
    <m/>
    <m/>
    <m/>
    <m/>
    <s v="No"/>
    <m/>
    <m/>
    <m/>
    <m/>
    <m/>
    <s v="Phishing;"/>
    <m/>
    <m/>
    <m/>
    <m/>
    <m/>
    <m/>
    <m/>
    <s v="Agree"/>
    <m/>
    <m/>
    <s v="Undecided"/>
    <m/>
    <m/>
    <s v="Agree"/>
    <m/>
    <m/>
    <s v="Agree"/>
    <m/>
    <m/>
    <s v="Agree"/>
    <m/>
    <m/>
    <s v="Agree"/>
    <m/>
    <m/>
    <s v="Agree"/>
    <m/>
    <m/>
    <s v="45-54 years old"/>
    <m/>
    <m/>
    <s v="Master’s degree"/>
    <m/>
    <m/>
    <s v="Education &amp; Research"/>
    <m/>
    <m/>
    <m/>
    <m/>
    <m/>
    <s v="Researcher"/>
    <m/>
    <m/>
    <m/>
    <m/>
    <m/>
  </r>
  <r>
    <n v="179"/>
    <d v="2020-04-14T12:48:10"/>
    <d v="2020-04-14T13:02:11"/>
    <s v="anonymous"/>
    <m/>
    <m/>
    <m/>
    <m/>
    <s v="Yes"/>
    <m/>
    <m/>
    <s v="Yes"/>
    <m/>
    <m/>
    <m/>
    <m/>
    <m/>
    <s v="Desktop;Laptop;Tablet;Smartphone;"/>
    <m/>
    <m/>
    <s v="Yes"/>
    <m/>
    <m/>
    <s v="Corporate assets"/>
    <m/>
    <m/>
    <s v="Yes, fully"/>
    <m/>
    <m/>
    <x v="0"/>
    <m/>
    <m/>
    <s v="Using VPN "/>
    <m/>
    <m/>
    <m/>
    <m/>
    <m/>
    <s v="No"/>
    <m/>
    <m/>
    <m/>
    <m/>
    <m/>
    <s v="Yes"/>
    <m/>
    <m/>
    <s v="Document management;Real-time document co-authoring;Project/Workflow/Task management;Scheduling;Real-time chatting;Teleconferencing;"/>
    <m/>
    <m/>
    <s v="None;"/>
    <m/>
    <m/>
    <m/>
    <m/>
    <m/>
    <m/>
    <m/>
    <s v="Disagree"/>
    <m/>
    <m/>
    <s v="Undecided"/>
    <m/>
    <m/>
    <s v="Undecided"/>
    <m/>
    <m/>
    <s v="Strongly agree"/>
    <m/>
    <m/>
    <s v="Strongly agree"/>
    <m/>
    <m/>
    <s v="Strongly agree"/>
    <m/>
    <m/>
    <s v="Strongly agree"/>
    <m/>
    <m/>
    <m/>
    <m/>
    <m/>
    <m/>
    <m/>
    <m/>
    <s v="EPES (Electrical Power &amp; Energy Systems)"/>
    <m/>
    <m/>
    <m/>
    <m/>
    <m/>
    <s v="Other"/>
    <m/>
    <m/>
    <m/>
    <m/>
    <m/>
  </r>
  <r>
    <n v="179"/>
    <d v="2020-04-14T12:48:10"/>
    <d v="2020-04-14T13:02:11"/>
    <s v="anonymous"/>
    <m/>
    <m/>
    <m/>
    <m/>
    <s v="Yes"/>
    <m/>
    <m/>
    <s v="Yes"/>
    <m/>
    <m/>
    <m/>
    <m/>
    <m/>
    <s v="Desktop;Laptop;Tablet;Smartphone;"/>
    <m/>
    <m/>
    <s v="Yes"/>
    <m/>
    <m/>
    <s v="Corporate assets"/>
    <m/>
    <m/>
    <s v="Yes, fully"/>
    <m/>
    <m/>
    <x v="4"/>
    <m/>
    <m/>
    <s v="Using VPN "/>
    <m/>
    <m/>
    <m/>
    <m/>
    <m/>
    <s v="No"/>
    <m/>
    <m/>
    <m/>
    <m/>
    <m/>
    <s v="Yes"/>
    <m/>
    <m/>
    <s v="Document management;Real-time document co-authoring;Project/Workflow/Task management;Scheduling;Real-time chatting;Teleconferencing;"/>
    <m/>
    <m/>
    <s v="None;"/>
    <m/>
    <m/>
    <m/>
    <m/>
    <m/>
    <m/>
    <m/>
    <s v="Disagree"/>
    <m/>
    <m/>
    <s v="Undecided"/>
    <m/>
    <m/>
    <s v="Undecided"/>
    <m/>
    <m/>
    <s v="Strongly agree"/>
    <m/>
    <m/>
    <s v="Strongly agree"/>
    <m/>
    <m/>
    <s v="Strongly agree"/>
    <m/>
    <m/>
    <s v="Strongly agree"/>
    <m/>
    <m/>
    <m/>
    <m/>
    <m/>
    <m/>
    <m/>
    <m/>
    <s v="EPES (Electrical Power &amp; Energy Systems)"/>
    <m/>
    <m/>
    <m/>
    <m/>
    <m/>
    <s v="Other"/>
    <m/>
    <m/>
    <m/>
    <m/>
    <m/>
  </r>
  <r>
    <n v="179"/>
    <d v="2020-04-14T12:48:10"/>
    <d v="2020-04-14T13:02:11"/>
    <s v="anonymous"/>
    <m/>
    <m/>
    <m/>
    <m/>
    <s v="Yes"/>
    <m/>
    <m/>
    <s v="Yes"/>
    <m/>
    <m/>
    <m/>
    <m/>
    <m/>
    <s v="Desktop;Laptop;Tablet;Smartphone;"/>
    <m/>
    <m/>
    <s v="Yes"/>
    <m/>
    <m/>
    <s v="Corporate assets"/>
    <m/>
    <m/>
    <s v="Yes, fully"/>
    <m/>
    <m/>
    <x v="1"/>
    <m/>
    <m/>
    <s v="Using VPN "/>
    <m/>
    <m/>
    <m/>
    <m/>
    <m/>
    <s v="No"/>
    <m/>
    <m/>
    <m/>
    <m/>
    <m/>
    <s v="Yes"/>
    <m/>
    <m/>
    <s v="Document management;Real-time document co-authoring;Project/Workflow/Task management;Scheduling;Real-time chatting;Teleconferencing;"/>
    <m/>
    <m/>
    <s v="None;"/>
    <m/>
    <m/>
    <m/>
    <m/>
    <m/>
    <m/>
    <m/>
    <s v="Disagree"/>
    <m/>
    <m/>
    <s v="Undecided"/>
    <m/>
    <m/>
    <s v="Undecided"/>
    <m/>
    <m/>
    <s v="Strongly agree"/>
    <m/>
    <m/>
    <s v="Strongly agree"/>
    <m/>
    <m/>
    <s v="Strongly agree"/>
    <m/>
    <m/>
    <s v="Strongly agree"/>
    <m/>
    <m/>
    <m/>
    <m/>
    <m/>
    <m/>
    <m/>
    <m/>
    <s v="EPES (Electrical Power &amp; Energy Systems)"/>
    <m/>
    <m/>
    <m/>
    <m/>
    <m/>
    <s v="Other"/>
    <m/>
    <m/>
    <m/>
    <m/>
    <m/>
  </r>
  <r>
    <n v="179"/>
    <d v="2020-04-14T12:48:10"/>
    <d v="2020-04-14T13:02:11"/>
    <s v="anonymous"/>
    <m/>
    <m/>
    <m/>
    <m/>
    <s v="Yes"/>
    <m/>
    <m/>
    <s v="Yes"/>
    <m/>
    <m/>
    <m/>
    <m/>
    <m/>
    <s v="Desktop;Laptop;Tablet;Smartphone;"/>
    <m/>
    <m/>
    <s v="Yes"/>
    <m/>
    <m/>
    <s v="Corporate assets"/>
    <m/>
    <m/>
    <s v="Yes, fully"/>
    <m/>
    <m/>
    <x v="2"/>
    <m/>
    <m/>
    <s v="Using VPN "/>
    <m/>
    <m/>
    <m/>
    <m/>
    <m/>
    <s v="No"/>
    <m/>
    <m/>
    <m/>
    <m/>
    <m/>
    <s v="Yes"/>
    <m/>
    <m/>
    <s v="Document management;Real-time document co-authoring;Project/Workflow/Task management;Scheduling;Real-time chatting;Teleconferencing;"/>
    <m/>
    <m/>
    <s v="None;"/>
    <m/>
    <m/>
    <m/>
    <m/>
    <m/>
    <m/>
    <m/>
    <s v="Disagree"/>
    <m/>
    <m/>
    <s v="Undecided"/>
    <m/>
    <m/>
    <s v="Undecided"/>
    <m/>
    <m/>
    <s v="Strongly agree"/>
    <m/>
    <m/>
    <s v="Strongly agree"/>
    <m/>
    <m/>
    <s v="Strongly agree"/>
    <m/>
    <m/>
    <s v="Strongly agree"/>
    <m/>
    <m/>
    <m/>
    <m/>
    <m/>
    <m/>
    <m/>
    <m/>
    <s v="EPES (Electrical Power &amp; Energy Systems)"/>
    <m/>
    <m/>
    <m/>
    <m/>
    <m/>
    <s v="Other"/>
    <m/>
    <m/>
    <m/>
    <m/>
    <m/>
  </r>
  <r>
    <n v="179"/>
    <d v="2020-04-14T12:48:10"/>
    <d v="2020-04-14T13:02:11"/>
    <s v="anonymous"/>
    <m/>
    <m/>
    <m/>
    <m/>
    <s v="Yes"/>
    <m/>
    <m/>
    <s v="Yes"/>
    <m/>
    <m/>
    <m/>
    <m/>
    <m/>
    <s v="Desktop;Laptop;Tablet;Smartphone;"/>
    <m/>
    <m/>
    <s v="Yes"/>
    <m/>
    <m/>
    <s v="Corporate assets"/>
    <m/>
    <m/>
    <s v="Yes, fully"/>
    <m/>
    <m/>
    <x v="3"/>
    <m/>
    <m/>
    <s v="Using VPN "/>
    <m/>
    <m/>
    <m/>
    <m/>
    <m/>
    <s v="No"/>
    <m/>
    <m/>
    <m/>
    <m/>
    <m/>
    <s v="Yes"/>
    <m/>
    <m/>
    <s v="Document management;Real-time document co-authoring;Project/Workflow/Task management;Scheduling;Real-time chatting;Teleconferencing;"/>
    <m/>
    <m/>
    <s v="None;"/>
    <m/>
    <m/>
    <m/>
    <m/>
    <m/>
    <m/>
    <m/>
    <s v="Disagree"/>
    <m/>
    <m/>
    <s v="Undecided"/>
    <m/>
    <m/>
    <s v="Undecided"/>
    <m/>
    <m/>
    <s v="Strongly agree"/>
    <m/>
    <m/>
    <s v="Strongly agree"/>
    <m/>
    <m/>
    <s v="Strongly agree"/>
    <m/>
    <m/>
    <s v="Strongly agree"/>
    <m/>
    <m/>
    <m/>
    <m/>
    <m/>
    <m/>
    <m/>
    <m/>
    <s v="EPES (Electrical Power &amp; Energy Systems)"/>
    <m/>
    <m/>
    <m/>
    <m/>
    <m/>
    <s v="Other"/>
    <m/>
    <m/>
    <m/>
    <m/>
    <m/>
  </r>
  <r>
    <n v="180"/>
    <d v="2020-04-14T18:56:24"/>
    <d v="2020-04-14T19:03:21"/>
    <s v="anonymous"/>
    <m/>
    <m/>
    <m/>
    <m/>
    <s v="Yes"/>
    <m/>
    <m/>
    <s v="Yes"/>
    <m/>
    <m/>
    <s v="Use VNP"/>
    <m/>
    <m/>
    <s v="Laptop;"/>
    <m/>
    <m/>
    <s v="Yes"/>
    <m/>
    <m/>
    <s v="Personal assets"/>
    <m/>
    <m/>
    <m/>
    <m/>
    <m/>
    <x v="4"/>
    <m/>
    <m/>
    <s v="Using VPN "/>
    <m/>
    <m/>
    <m/>
    <m/>
    <m/>
    <s v="Yes"/>
    <m/>
    <m/>
    <s v="Nothing of the above;"/>
    <m/>
    <m/>
    <s v="Yes"/>
    <m/>
    <m/>
    <s v="Scheduling;Real-time chatting;Teleconferencing;"/>
    <m/>
    <m/>
    <s v="None;"/>
    <m/>
    <m/>
    <m/>
    <m/>
    <m/>
    <m/>
    <m/>
    <s v="Disagree"/>
    <m/>
    <m/>
    <s v="Disagree"/>
    <m/>
    <m/>
    <s v="Disagree"/>
    <m/>
    <m/>
    <s v="Undecided"/>
    <m/>
    <m/>
    <s v="Undecided"/>
    <m/>
    <m/>
    <s v="Agree"/>
    <m/>
    <m/>
    <s v="Undecided"/>
    <m/>
    <m/>
    <s v="45-54 years old"/>
    <m/>
    <m/>
    <s v="Trade/technical/vocational training"/>
    <m/>
    <m/>
    <s v="EPES (Electrical Power &amp; Energy Systems)"/>
    <m/>
    <m/>
    <m/>
    <m/>
    <m/>
    <s v="IT professional"/>
    <m/>
    <m/>
    <m/>
    <m/>
    <m/>
  </r>
  <r>
    <n v="180"/>
    <d v="2020-04-14T18:56:24"/>
    <d v="2020-04-14T19:03:21"/>
    <s v="anonymous"/>
    <m/>
    <m/>
    <m/>
    <m/>
    <s v="Yes"/>
    <m/>
    <m/>
    <s v="Yes"/>
    <m/>
    <m/>
    <s v="Use VNP"/>
    <m/>
    <m/>
    <s v="Laptop;"/>
    <m/>
    <m/>
    <s v="Yes"/>
    <m/>
    <m/>
    <s v="Personal assets"/>
    <m/>
    <m/>
    <m/>
    <m/>
    <m/>
    <x v="3"/>
    <m/>
    <m/>
    <s v="Using VPN "/>
    <m/>
    <m/>
    <m/>
    <m/>
    <m/>
    <s v="Yes"/>
    <m/>
    <m/>
    <s v="Nothing of the above;"/>
    <m/>
    <m/>
    <s v="Yes"/>
    <m/>
    <m/>
    <s v="Scheduling;Real-time chatting;Teleconferencing;"/>
    <m/>
    <m/>
    <s v="None;"/>
    <m/>
    <m/>
    <m/>
    <m/>
    <m/>
    <m/>
    <m/>
    <s v="Disagree"/>
    <m/>
    <m/>
    <s v="Disagree"/>
    <m/>
    <m/>
    <s v="Disagree"/>
    <m/>
    <m/>
    <s v="Undecided"/>
    <m/>
    <m/>
    <s v="Undecided"/>
    <m/>
    <m/>
    <s v="Agree"/>
    <m/>
    <m/>
    <s v="Undecided"/>
    <m/>
    <m/>
    <s v="45-54 years old"/>
    <m/>
    <m/>
    <s v="Trade/technical/vocational training"/>
    <m/>
    <m/>
    <s v="EPES (Electrical Power &amp; Energy Systems)"/>
    <m/>
    <m/>
    <m/>
    <m/>
    <m/>
    <s v="IT professional"/>
    <m/>
    <m/>
    <m/>
    <m/>
    <m/>
  </r>
  <r>
    <n v="181"/>
    <d v="2020-04-14T19:00:38"/>
    <d v="2020-04-14T19:04:52"/>
    <s v="anonymous"/>
    <m/>
    <m/>
    <m/>
    <m/>
    <s v="Yes"/>
    <m/>
    <m/>
    <s v="Yes"/>
    <m/>
    <m/>
    <m/>
    <m/>
    <m/>
    <s v="Laptop;"/>
    <m/>
    <m/>
    <s v="No"/>
    <m/>
    <m/>
    <s v="Personal assets"/>
    <m/>
    <m/>
    <m/>
    <m/>
    <m/>
    <x v="7"/>
    <m/>
    <m/>
    <s v="Using VPN "/>
    <m/>
    <m/>
    <m/>
    <m/>
    <m/>
    <s v="No"/>
    <m/>
    <m/>
    <m/>
    <m/>
    <m/>
    <s v="Yes"/>
    <m/>
    <m/>
    <s v="Scheduling;Real-time chatting;Teleconferencing;"/>
    <m/>
    <m/>
    <s v="None;"/>
    <m/>
    <m/>
    <m/>
    <m/>
    <m/>
    <m/>
    <m/>
    <s v="Strongly agree"/>
    <m/>
    <m/>
    <s v="Strongly agree"/>
    <m/>
    <m/>
    <s v="Agree"/>
    <m/>
    <m/>
    <s v="Agree"/>
    <m/>
    <m/>
    <s v="Agree"/>
    <m/>
    <m/>
    <s v="Undecided"/>
    <m/>
    <m/>
    <s v="Agree"/>
    <m/>
    <m/>
    <s v="55-64 years old"/>
    <m/>
    <m/>
    <s v="Trade/technical/vocational training"/>
    <m/>
    <m/>
    <s v="EPES (Electrical Power &amp; Energy Systems)"/>
    <m/>
    <m/>
    <m/>
    <m/>
    <m/>
    <s v="IT professional"/>
    <m/>
    <m/>
    <m/>
    <m/>
    <m/>
  </r>
  <r>
    <n v="181"/>
    <d v="2020-04-14T19:00:38"/>
    <d v="2020-04-14T19:04:52"/>
    <s v="anonymous"/>
    <m/>
    <m/>
    <m/>
    <m/>
    <s v="Yes"/>
    <m/>
    <m/>
    <s v="Yes"/>
    <m/>
    <m/>
    <m/>
    <m/>
    <m/>
    <s v="Laptop;"/>
    <m/>
    <m/>
    <s v="No"/>
    <m/>
    <m/>
    <s v="Personal assets"/>
    <m/>
    <m/>
    <m/>
    <m/>
    <m/>
    <x v="3"/>
    <m/>
    <m/>
    <s v="Using VPN "/>
    <m/>
    <m/>
    <m/>
    <m/>
    <m/>
    <s v="No"/>
    <m/>
    <m/>
    <m/>
    <m/>
    <m/>
    <s v="Yes"/>
    <m/>
    <m/>
    <s v="Scheduling;Real-time chatting;Teleconferencing;"/>
    <m/>
    <m/>
    <s v="None;"/>
    <m/>
    <m/>
    <m/>
    <m/>
    <m/>
    <m/>
    <m/>
    <s v="Strongly agree"/>
    <m/>
    <m/>
    <s v="Strongly agree"/>
    <m/>
    <m/>
    <s v="Agree"/>
    <m/>
    <m/>
    <s v="Agree"/>
    <m/>
    <m/>
    <s v="Agree"/>
    <m/>
    <m/>
    <s v="Undecided"/>
    <m/>
    <m/>
    <s v="Agree"/>
    <m/>
    <m/>
    <s v="55-64 years old"/>
    <m/>
    <m/>
    <s v="Trade/technical/vocational training"/>
    <m/>
    <m/>
    <s v="EPES (Electrical Power &amp; Energy Systems)"/>
    <m/>
    <m/>
    <m/>
    <m/>
    <m/>
    <s v="IT professional"/>
    <m/>
    <m/>
    <m/>
    <m/>
    <m/>
  </r>
  <r>
    <n v="182"/>
    <d v="2020-04-14T19:07:38"/>
    <d v="2020-04-14T19:09:39"/>
    <s v="anonymous"/>
    <m/>
    <m/>
    <m/>
    <m/>
    <s v="Yes"/>
    <m/>
    <m/>
    <s v="No"/>
    <m/>
    <m/>
    <m/>
    <m/>
    <m/>
    <s v="Laptop;"/>
    <m/>
    <m/>
    <s v="No"/>
    <m/>
    <m/>
    <s v="Personal assets"/>
    <m/>
    <m/>
    <m/>
    <m/>
    <m/>
    <x v="7"/>
    <m/>
    <m/>
    <s v="Using VPN "/>
    <m/>
    <m/>
    <m/>
    <m/>
    <m/>
    <s v="Yes"/>
    <m/>
    <m/>
    <s v="Nothing of the above;"/>
    <m/>
    <m/>
    <s v="Yes"/>
    <m/>
    <m/>
    <s v="Scheduling;Real-time chatting;Teleconferencing;"/>
    <m/>
    <m/>
    <s v="Phishing;Spyware/Virus infection;"/>
    <m/>
    <m/>
    <m/>
    <m/>
    <m/>
    <m/>
    <m/>
    <s v="Agree"/>
    <m/>
    <m/>
    <s v="Agree"/>
    <m/>
    <m/>
    <s v="Agree"/>
    <m/>
    <m/>
    <s v="Undecided"/>
    <m/>
    <m/>
    <s v="Undecided"/>
    <m/>
    <m/>
    <s v="Strongly agree"/>
    <m/>
    <m/>
    <s v="Agree"/>
    <m/>
    <m/>
    <s v="45-54 years old"/>
    <m/>
    <m/>
    <s v="Trade/technical/vocational training"/>
    <m/>
    <m/>
    <s v="EPES (Electrical Power &amp; Energy Systems)"/>
    <m/>
    <m/>
    <m/>
    <m/>
    <m/>
    <s v="Manager"/>
    <m/>
    <m/>
    <m/>
    <m/>
    <m/>
  </r>
  <r>
    <n v="182"/>
    <d v="2020-04-14T19:07:38"/>
    <d v="2020-04-14T19:09:39"/>
    <s v="anonymous"/>
    <m/>
    <m/>
    <m/>
    <m/>
    <s v="Yes"/>
    <m/>
    <m/>
    <s v="No"/>
    <m/>
    <m/>
    <m/>
    <m/>
    <m/>
    <s v="Laptop;"/>
    <m/>
    <m/>
    <s v="No"/>
    <m/>
    <m/>
    <s v="Personal assets"/>
    <m/>
    <m/>
    <m/>
    <m/>
    <m/>
    <x v="3"/>
    <m/>
    <m/>
    <s v="Using VPN "/>
    <m/>
    <m/>
    <m/>
    <m/>
    <m/>
    <s v="Yes"/>
    <m/>
    <m/>
    <s v="Nothing of the above;"/>
    <m/>
    <m/>
    <s v="Yes"/>
    <m/>
    <m/>
    <s v="Scheduling;Real-time chatting;Teleconferencing;"/>
    <m/>
    <m/>
    <s v="Phishing;Spyware/Virus infection;"/>
    <m/>
    <m/>
    <m/>
    <m/>
    <m/>
    <m/>
    <m/>
    <s v="Agree"/>
    <m/>
    <m/>
    <s v="Agree"/>
    <m/>
    <m/>
    <s v="Agree"/>
    <m/>
    <m/>
    <s v="Undecided"/>
    <m/>
    <m/>
    <s v="Undecided"/>
    <m/>
    <m/>
    <s v="Strongly agree"/>
    <m/>
    <m/>
    <s v="Agree"/>
    <m/>
    <m/>
    <s v="45-54 years old"/>
    <m/>
    <m/>
    <s v="Trade/technical/vocational training"/>
    <m/>
    <m/>
    <s v="EPES (Electrical Power &amp; Energy Systems)"/>
    <m/>
    <m/>
    <m/>
    <m/>
    <m/>
    <s v="Manager"/>
    <m/>
    <m/>
    <m/>
    <m/>
    <m/>
  </r>
  <r>
    <n v="183"/>
    <d v="2020-04-14T19:09:50"/>
    <d v="2020-04-14T19:12:33"/>
    <s v="anonymous"/>
    <m/>
    <m/>
    <m/>
    <m/>
    <s v="No"/>
    <m/>
    <m/>
    <s v="Yes"/>
    <m/>
    <m/>
    <s v="Use VPN"/>
    <m/>
    <m/>
    <s v="Laptop;"/>
    <m/>
    <m/>
    <s v="No"/>
    <m/>
    <m/>
    <s v="Corporate assets"/>
    <m/>
    <m/>
    <s v="No"/>
    <m/>
    <m/>
    <x v="0"/>
    <m/>
    <m/>
    <s v="Using VPN "/>
    <m/>
    <m/>
    <m/>
    <m/>
    <m/>
    <s v="No"/>
    <m/>
    <m/>
    <m/>
    <m/>
    <m/>
    <s v="No"/>
    <m/>
    <m/>
    <m/>
    <m/>
    <m/>
    <s v="Phishing;Spyware/Virus infection;"/>
    <m/>
    <m/>
    <m/>
    <m/>
    <m/>
    <m/>
    <m/>
    <s v="Agree"/>
    <m/>
    <m/>
    <s v="Agree"/>
    <m/>
    <m/>
    <s v="Agree"/>
    <m/>
    <m/>
    <s v="Agree"/>
    <m/>
    <m/>
    <s v="Strongly agree"/>
    <m/>
    <m/>
    <s v="Strongly agree"/>
    <m/>
    <m/>
    <s v="Strongly agree"/>
    <m/>
    <m/>
    <s v="55-64 years old"/>
    <m/>
    <m/>
    <s v="High school graduate, diploma or the equivalent"/>
    <m/>
    <m/>
    <s v="EPES (Electrical Power &amp; Energy Systems)"/>
    <m/>
    <m/>
    <m/>
    <m/>
    <m/>
    <s v="IT professional"/>
    <m/>
    <m/>
    <m/>
    <m/>
    <m/>
  </r>
  <r>
    <n v="183"/>
    <d v="2020-04-14T19:09:50"/>
    <d v="2020-04-14T19:12:33"/>
    <s v="anonymous"/>
    <m/>
    <m/>
    <m/>
    <m/>
    <s v="No"/>
    <m/>
    <m/>
    <s v="Yes"/>
    <m/>
    <m/>
    <s v="Use VPN"/>
    <m/>
    <m/>
    <s v="Laptop;"/>
    <m/>
    <m/>
    <s v="No"/>
    <m/>
    <m/>
    <s v="Corporate assets"/>
    <m/>
    <m/>
    <s v="No"/>
    <m/>
    <m/>
    <x v="1"/>
    <m/>
    <m/>
    <s v="Using VPN "/>
    <m/>
    <m/>
    <m/>
    <m/>
    <m/>
    <s v="No"/>
    <m/>
    <m/>
    <m/>
    <m/>
    <m/>
    <s v="No"/>
    <m/>
    <m/>
    <m/>
    <m/>
    <m/>
    <s v="Phishing;Spyware/Virus infection;"/>
    <m/>
    <m/>
    <m/>
    <m/>
    <m/>
    <m/>
    <m/>
    <s v="Agree"/>
    <m/>
    <m/>
    <s v="Agree"/>
    <m/>
    <m/>
    <s v="Agree"/>
    <m/>
    <m/>
    <s v="Agree"/>
    <m/>
    <m/>
    <s v="Strongly agree"/>
    <m/>
    <m/>
    <s v="Strongly agree"/>
    <m/>
    <m/>
    <s v="Strongly agree"/>
    <m/>
    <m/>
    <s v="55-64 years old"/>
    <m/>
    <m/>
    <s v="High school graduate, diploma or the equivalent"/>
    <m/>
    <m/>
    <s v="EPES (Electrical Power &amp; Energy Systems)"/>
    <m/>
    <m/>
    <m/>
    <m/>
    <m/>
    <s v="IT professional"/>
    <m/>
    <m/>
    <m/>
    <m/>
    <m/>
  </r>
  <r>
    <n v="183"/>
    <d v="2020-04-14T19:09:50"/>
    <d v="2020-04-14T19:12:33"/>
    <s v="anonymous"/>
    <m/>
    <m/>
    <m/>
    <m/>
    <s v="No"/>
    <m/>
    <m/>
    <s v="Yes"/>
    <m/>
    <m/>
    <s v="Use VPN"/>
    <m/>
    <m/>
    <s v="Laptop;"/>
    <m/>
    <m/>
    <s v="No"/>
    <m/>
    <m/>
    <s v="Corporate assets"/>
    <m/>
    <m/>
    <s v="No"/>
    <m/>
    <m/>
    <x v="3"/>
    <m/>
    <m/>
    <s v="Using VPN "/>
    <m/>
    <m/>
    <m/>
    <m/>
    <m/>
    <s v="No"/>
    <m/>
    <m/>
    <m/>
    <m/>
    <m/>
    <s v="No"/>
    <m/>
    <m/>
    <m/>
    <m/>
    <m/>
    <s v="Phishing;Spyware/Virus infection;"/>
    <m/>
    <m/>
    <m/>
    <m/>
    <m/>
    <m/>
    <m/>
    <s v="Agree"/>
    <m/>
    <m/>
    <s v="Agree"/>
    <m/>
    <m/>
    <s v="Agree"/>
    <m/>
    <m/>
    <s v="Agree"/>
    <m/>
    <m/>
    <s v="Strongly agree"/>
    <m/>
    <m/>
    <s v="Strongly agree"/>
    <m/>
    <m/>
    <s v="Strongly agree"/>
    <m/>
    <m/>
    <s v="55-64 years old"/>
    <m/>
    <m/>
    <s v="High school graduate, diploma or the equivalent"/>
    <m/>
    <m/>
    <s v="EPES (Electrical Power &amp; Energy Systems)"/>
    <m/>
    <m/>
    <m/>
    <m/>
    <m/>
    <s v="IT professional"/>
    <m/>
    <m/>
    <m/>
    <m/>
    <m/>
  </r>
  <r>
    <n v="184"/>
    <d v="2020-04-14T19:15:30"/>
    <d v="2020-04-14T19:17:51"/>
    <s v="anonymous"/>
    <m/>
    <m/>
    <m/>
    <m/>
    <s v="No"/>
    <m/>
    <m/>
    <s v="Yes"/>
    <m/>
    <m/>
    <m/>
    <m/>
    <m/>
    <s v="Smartphone;"/>
    <m/>
    <m/>
    <s v="Yes"/>
    <m/>
    <m/>
    <s v="Personal assets"/>
    <m/>
    <m/>
    <m/>
    <m/>
    <m/>
    <x v="0"/>
    <m/>
    <m/>
    <s v="Using 3rd party cloud solutions (e.g. G Cloud, Microsoft 365)"/>
    <m/>
    <m/>
    <m/>
    <m/>
    <m/>
    <s v="No"/>
    <m/>
    <m/>
    <m/>
    <m/>
    <m/>
    <s v="No"/>
    <m/>
    <m/>
    <m/>
    <m/>
    <m/>
    <s v="Phishing;Ransomware;Spyware/Virus infection;"/>
    <m/>
    <m/>
    <m/>
    <m/>
    <m/>
    <m/>
    <m/>
    <s v="Strongly agree"/>
    <m/>
    <m/>
    <s v="Strongly agree"/>
    <m/>
    <m/>
    <s v="Strongly agree"/>
    <m/>
    <m/>
    <s v="Agree"/>
    <m/>
    <m/>
    <s v="Agree"/>
    <m/>
    <m/>
    <s v="Strongly agree"/>
    <m/>
    <m/>
    <s v="Strongly agree"/>
    <m/>
    <m/>
    <s v="45-54 years old"/>
    <m/>
    <m/>
    <s v="High school graduate, diploma or the equivalent"/>
    <m/>
    <m/>
    <s v="EPES (Electrical Power &amp; Energy Systems)"/>
    <m/>
    <m/>
    <m/>
    <m/>
    <m/>
    <s v="Other"/>
    <m/>
    <m/>
    <m/>
    <m/>
    <m/>
  </r>
  <r>
    <n v="184"/>
    <d v="2020-04-14T19:15:30"/>
    <d v="2020-04-14T19:17:51"/>
    <s v="anonymous"/>
    <m/>
    <m/>
    <m/>
    <m/>
    <s v="No"/>
    <m/>
    <m/>
    <s v="Yes"/>
    <m/>
    <m/>
    <m/>
    <m/>
    <m/>
    <s v="Smartphone;"/>
    <m/>
    <m/>
    <s v="Yes"/>
    <m/>
    <m/>
    <s v="Personal assets"/>
    <m/>
    <m/>
    <m/>
    <m/>
    <m/>
    <x v="4"/>
    <m/>
    <m/>
    <s v="Using 3rd party cloud solutions (e.g. G Cloud, Microsoft 365)"/>
    <m/>
    <m/>
    <m/>
    <m/>
    <m/>
    <s v="No"/>
    <m/>
    <m/>
    <m/>
    <m/>
    <m/>
    <s v="No"/>
    <m/>
    <m/>
    <m/>
    <m/>
    <m/>
    <s v="Phishing;Ransomware;Spyware/Virus infection;"/>
    <m/>
    <m/>
    <m/>
    <m/>
    <m/>
    <m/>
    <m/>
    <s v="Strongly agree"/>
    <m/>
    <m/>
    <s v="Strongly agree"/>
    <m/>
    <m/>
    <s v="Strongly agree"/>
    <m/>
    <m/>
    <s v="Agree"/>
    <m/>
    <m/>
    <s v="Agree"/>
    <m/>
    <m/>
    <s v="Strongly agree"/>
    <m/>
    <m/>
    <s v="Strongly agree"/>
    <m/>
    <m/>
    <s v="45-54 years old"/>
    <m/>
    <m/>
    <s v="High school graduate, diploma or the equivalent"/>
    <m/>
    <m/>
    <s v="EPES (Electrical Power &amp; Energy Systems)"/>
    <m/>
    <m/>
    <m/>
    <m/>
    <m/>
    <s v="Other"/>
    <m/>
    <m/>
    <m/>
    <m/>
    <m/>
  </r>
  <r>
    <n v="184"/>
    <d v="2020-04-14T19:15:30"/>
    <d v="2020-04-14T19:17:51"/>
    <s v="anonymous"/>
    <m/>
    <m/>
    <m/>
    <m/>
    <s v="No"/>
    <m/>
    <m/>
    <s v="Yes"/>
    <m/>
    <m/>
    <m/>
    <m/>
    <m/>
    <s v="Smartphone;"/>
    <m/>
    <m/>
    <s v="Yes"/>
    <m/>
    <m/>
    <s v="Personal assets"/>
    <m/>
    <m/>
    <m/>
    <m/>
    <m/>
    <x v="3"/>
    <m/>
    <m/>
    <s v="Using 3rd party cloud solutions (e.g. G Cloud, Microsoft 365)"/>
    <m/>
    <m/>
    <m/>
    <m/>
    <m/>
    <s v="No"/>
    <m/>
    <m/>
    <m/>
    <m/>
    <m/>
    <s v="No"/>
    <m/>
    <m/>
    <m/>
    <m/>
    <m/>
    <s v="Phishing;Ransomware;Spyware/Virus infection;"/>
    <m/>
    <m/>
    <m/>
    <m/>
    <m/>
    <m/>
    <m/>
    <s v="Strongly agree"/>
    <m/>
    <m/>
    <s v="Strongly agree"/>
    <m/>
    <m/>
    <s v="Strongly agree"/>
    <m/>
    <m/>
    <s v="Agree"/>
    <m/>
    <m/>
    <s v="Agree"/>
    <m/>
    <m/>
    <s v="Strongly agree"/>
    <m/>
    <m/>
    <s v="Strongly agree"/>
    <m/>
    <m/>
    <s v="45-54 years old"/>
    <m/>
    <m/>
    <s v="High school graduate, diploma or the equivalent"/>
    <m/>
    <m/>
    <s v="EPES (Electrical Power &amp; Energy Systems)"/>
    <m/>
    <m/>
    <m/>
    <m/>
    <m/>
    <s v="Other"/>
    <m/>
    <m/>
    <m/>
    <m/>
    <m/>
  </r>
  <r>
    <n v="185"/>
    <d v="2020-04-14T19:19:43"/>
    <d v="2020-04-14T19:49:17"/>
    <s v="anonymous"/>
    <m/>
    <m/>
    <m/>
    <m/>
    <s v="No"/>
    <m/>
    <m/>
    <s v="No"/>
    <m/>
    <m/>
    <m/>
    <m/>
    <m/>
    <s v="Laptop;Smartphone;"/>
    <m/>
    <m/>
    <s v="No"/>
    <m/>
    <m/>
    <s v="Personal assets"/>
    <m/>
    <m/>
    <m/>
    <m/>
    <m/>
    <x v="0"/>
    <m/>
    <m/>
    <s v="Using VPN "/>
    <m/>
    <m/>
    <m/>
    <m/>
    <m/>
    <s v="No"/>
    <m/>
    <m/>
    <m/>
    <m/>
    <m/>
    <s v="No"/>
    <m/>
    <m/>
    <m/>
    <m/>
    <m/>
    <s v="None;"/>
    <m/>
    <m/>
    <m/>
    <m/>
    <m/>
    <m/>
    <m/>
    <s v="Strongly agree"/>
    <m/>
    <m/>
    <s v="Strongly agree"/>
    <m/>
    <m/>
    <s v="Disagree"/>
    <m/>
    <m/>
    <s v="Disagree"/>
    <m/>
    <m/>
    <s v="Disagree"/>
    <m/>
    <m/>
    <s v="Disagree"/>
    <m/>
    <m/>
    <s v="Agree"/>
    <m/>
    <m/>
    <s v="35-44 years old"/>
    <m/>
    <m/>
    <s v="Associate degree"/>
    <m/>
    <m/>
    <s v="EPES (Electrical Power &amp; Energy Systems)"/>
    <m/>
    <m/>
    <m/>
    <m/>
    <m/>
    <s v="IT professional"/>
    <m/>
    <m/>
    <m/>
    <m/>
    <m/>
  </r>
  <r>
    <n v="185"/>
    <d v="2020-04-14T19:19:43"/>
    <d v="2020-04-14T19:49:17"/>
    <s v="anonymous"/>
    <m/>
    <m/>
    <m/>
    <m/>
    <s v="No"/>
    <m/>
    <m/>
    <s v="No"/>
    <m/>
    <m/>
    <m/>
    <m/>
    <m/>
    <s v="Laptop;Smartphone;"/>
    <m/>
    <m/>
    <s v="No"/>
    <m/>
    <m/>
    <s v="Personal assets"/>
    <m/>
    <m/>
    <m/>
    <m/>
    <m/>
    <x v="5"/>
    <m/>
    <m/>
    <s v="Using VPN "/>
    <m/>
    <m/>
    <m/>
    <m/>
    <m/>
    <s v="No"/>
    <m/>
    <m/>
    <m/>
    <m/>
    <m/>
    <s v="No"/>
    <m/>
    <m/>
    <m/>
    <m/>
    <m/>
    <s v="None;"/>
    <m/>
    <m/>
    <m/>
    <m/>
    <m/>
    <m/>
    <m/>
    <s v="Strongly agree"/>
    <m/>
    <m/>
    <s v="Strongly agree"/>
    <m/>
    <m/>
    <s v="Disagree"/>
    <m/>
    <m/>
    <s v="Disagree"/>
    <m/>
    <m/>
    <s v="Disagree"/>
    <m/>
    <m/>
    <s v="Disagree"/>
    <m/>
    <m/>
    <s v="Agree"/>
    <m/>
    <m/>
    <s v="35-44 years old"/>
    <m/>
    <m/>
    <s v="Associate degree"/>
    <m/>
    <m/>
    <s v="EPES (Electrical Power &amp; Energy Systems)"/>
    <m/>
    <m/>
    <m/>
    <m/>
    <m/>
    <s v="IT professional"/>
    <m/>
    <m/>
    <m/>
    <m/>
    <m/>
  </r>
  <r>
    <n v="185"/>
    <d v="2020-04-14T19:19:43"/>
    <d v="2020-04-14T19:49:17"/>
    <s v="anonymous"/>
    <m/>
    <m/>
    <m/>
    <m/>
    <s v="No"/>
    <m/>
    <m/>
    <s v="No"/>
    <m/>
    <m/>
    <m/>
    <m/>
    <m/>
    <s v="Laptop;Smartphone;"/>
    <m/>
    <m/>
    <s v="No"/>
    <m/>
    <m/>
    <s v="Personal assets"/>
    <m/>
    <m/>
    <m/>
    <m/>
    <m/>
    <x v="1"/>
    <m/>
    <m/>
    <s v="Using VPN "/>
    <m/>
    <m/>
    <m/>
    <m/>
    <m/>
    <s v="No"/>
    <m/>
    <m/>
    <m/>
    <m/>
    <m/>
    <s v="No"/>
    <m/>
    <m/>
    <m/>
    <m/>
    <m/>
    <s v="None;"/>
    <m/>
    <m/>
    <m/>
    <m/>
    <m/>
    <m/>
    <m/>
    <s v="Strongly agree"/>
    <m/>
    <m/>
    <s v="Strongly agree"/>
    <m/>
    <m/>
    <s v="Disagree"/>
    <m/>
    <m/>
    <s v="Disagree"/>
    <m/>
    <m/>
    <s v="Disagree"/>
    <m/>
    <m/>
    <s v="Disagree"/>
    <m/>
    <m/>
    <s v="Agree"/>
    <m/>
    <m/>
    <s v="35-44 years old"/>
    <m/>
    <m/>
    <s v="Associate degree"/>
    <m/>
    <m/>
    <s v="EPES (Electrical Power &amp; Energy Systems)"/>
    <m/>
    <m/>
    <m/>
    <m/>
    <m/>
    <s v="IT professional"/>
    <m/>
    <m/>
    <m/>
    <m/>
    <m/>
  </r>
  <r>
    <n v="185"/>
    <d v="2020-04-14T19:19:43"/>
    <d v="2020-04-14T19:49:17"/>
    <s v="anonymous"/>
    <m/>
    <m/>
    <m/>
    <m/>
    <s v="No"/>
    <m/>
    <m/>
    <s v="No"/>
    <m/>
    <m/>
    <m/>
    <m/>
    <m/>
    <s v="Laptop;Smartphone;"/>
    <m/>
    <m/>
    <s v="No"/>
    <m/>
    <m/>
    <s v="Personal assets"/>
    <m/>
    <m/>
    <m/>
    <m/>
    <m/>
    <x v="2"/>
    <m/>
    <m/>
    <s v="Using VPN "/>
    <m/>
    <m/>
    <m/>
    <m/>
    <m/>
    <s v="No"/>
    <m/>
    <m/>
    <m/>
    <m/>
    <m/>
    <s v="No"/>
    <m/>
    <m/>
    <m/>
    <m/>
    <m/>
    <s v="None;"/>
    <m/>
    <m/>
    <m/>
    <m/>
    <m/>
    <m/>
    <m/>
    <s v="Strongly agree"/>
    <m/>
    <m/>
    <s v="Strongly agree"/>
    <m/>
    <m/>
    <s v="Disagree"/>
    <m/>
    <m/>
    <s v="Disagree"/>
    <m/>
    <m/>
    <s v="Disagree"/>
    <m/>
    <m/>
    <s v="Disagree"/>
    <m/>
    <m/>
    <s v="Agree"/>
    <m/>
    <m/>
    <s v="35-44 years old"/>
    <m/>
    <m/>
    <s v="Associate degree"/>
    <m/>
    <m/>
    <s v="EPES (Electrical Power &amp; Energy Systems)"/>
    <m/>
    <m/>
    <m/>
    <m/>
    <m/>
    <s v="IT professional"/>
    <m/>
    <m/>
    <m/>
    <m/>
    <m/>
  </r>
  <r>
    <n v="185"/>
    <d v="2020-04-14T19:19:43"/>
    <d v="2020-04-14T19:49:17"/>
    <s v="anonymous"/>
    <m/>
    <m/>
    <m/>
    <m/>
    <s v="No"/>
    <m/>
    <m/>
    <s v="No"/>
    <m/>
    <m/>
    <m/>
    <m/>
    <m/>
    <s v="Laptop;Smartphone;"/>
    <m/>
    <m/>
    <s v="No"/>
    <m/>
    <m/>
    <s v="Personal assets"/>
    <m/>
    <m/>
    <m/>
    <m/>
    <m/>
    <x v="3"/>
    <m/>
    <m/>
    <s v="Using VPN "/>
    <m/>
    <m/>
    <m/>
    <m/>
    <m/>
    <s v="No"/>
    <m/>
    <m/>
    <m/>
    <m/>
    <m/>
    <s v="No"/>
    <m/>
    <m/>
    <m/>
    <m/>
    <m/>
    <s v="None;"/>
    <m/>
    <m/>
    <m/>
    <m/>
    <m/>
    <m/>
    <m/>
    <s v="Strongly agree"/>
    <m/>
    <m/>
    <s v="Strongly agree"/>
    <m/>
    <m/>
    <s v="Disagree"/>
    <m/>
    <m/>
    <s v="Disagree"/>
    <m/>
    <m/>
    <s v="Disagree"/>
    <m/>
    <m/>
    <s v="Disagree"/>
    <m/>
    <m/>
    <s v="Agree"/>
    <m/>
    <m/>
    <s v="35-44 years old"/>
    <m/>
    <m/>
    <s v="Associate degree"/>
    <m/>
    <m/>
    <s v="EPES (Electrical Power &amp; Energy Systems)"/>
    <m/>
    <m/>
    <m/>
    <m/>
    <m/>
    <s v="IT professional"/>
    <m/>
    <m/>
    <m/>
    <m/>
    <m/>
  </r>
  <r>
    <n v="186"/>
    <d v="2020-04-14T23:32:05"/>
    <d v="2020-04-14T23:35:33"/>
    <s v="anonymous"/>
    <m/>
    <m/>
    <m/>
    <m/>
    <s v="Yes"/>
    <m/>
    <m/>
    <s v="No"/>
    <m/>
    <m/>
    <m/>
    <m/>
    <m/>
    <s v="Laptop;"/>
    <m/>
    <m/>
    <s v="No"/>
    <m/>
    <m/>
    <s v="Personal assets"/>
    <m/>
    <m/>
    <m/>
    <m/>
    <m/>
    <x v="0"/>
    <m/>
    <m/>
    <s v="Using VPN "/>
    <m/>
    <m/>
    <m/>
    <m/>
    <m/>
    <s v="No"/>
    <m/>
    <m/>
    <m/>
    <m/>
    <m/>
    <s v="No"/>
    <m/>
    <m/>
    <m/>
    <m/>
    <m/>
    <s v="None;"/>
    <m/>
    <m/>
    <m/>
    <m/>
    <m/>
    <m/>
    <m/>
    <s v="Agree"/>
    <m/>
    <m/>
    <s v="Agree"/>
    <m/>
    <m/>
    <s v="Agree"/>
    <m/>
    <m/>
    <s v="Strongly agree"/>
    <m/>
    <m/>
    <s v="Agree"/>
    <m/>
    <m/>
    <s v="Strongly agree"/>
    <m/>
    <m/>
    <s v="Strongly agree"/>
    <m/>
    <m/>
    <s v="25-34 years old"/>
    <m/>
    <m/>
    <s v="Doctorate degree"/>
    <m/>
    <m/>
    <s v="EPES (Electrical Power &amp; Energy Systems)"/>
    <m/>
    <m/>
    <m/>
    <m/>
    <m/>
    <s v="Manager"/>
    <m/>
    <m/>
    <m/>
    <m/>
    <m/>
  </r>
  <r>
    <n v="186"/>
    <d v="2020-04-14T23:32:05"/>
    <d v="2020-04-14T23:35:33"/>
    <s v="anonymous"/>
    <m/>
    <m/>
    <m/>
    <m/>
    <s v="Yes"/>
    <m/>
    <m/>
    <s v="No"/>
    <m/>
    <m/>
    <m/>
    <m/>
    <m/>
    <s v="Laptop;"/>
    <m/>
    <m/>
    <s v="No"/>
    <m/>
    <m/>
    <s v="Personal assets"/>
    <m/>
    <m/>
    <m/>
    <m/>
    <m/>
    <x v="3"/>
    <m/>
    <m/>
    <s v="Using VPN "/>
    <m/>
    <m/>
    <m/>
    <m/>
    <m/>
    <s v="No"/>
    <m/>
    <m/>
    <m/>
    <m/>
    <m/>
    <s v="No"/>
    <m/>
    <m/>
    <m/>
    <m/>
    <m/>
    <s v="None;"/>
    <m/>
    <m/>
    <m/>
    <m/>
    <m/>
    <m/>
    <m/>
    <s v="Agree"/>
    <m/>
    <m/>
    <s v="Agree"/>
    <m/>
    <m/>
    <s v="Agree"/>
    <m/>
    <m/>
    <s v="Strongly agree"/>
    <m/>
    <m/>
    <s v="Agree"/>
    <m/>
    <m/>
    <s v="Strongly agree"/>
    <m/>
    <m/>
    <s v="Strongly agree"/>
    <m/>
    <m/>
    <s v="25-34 years old"/>
    <m/>
    <m/>
    <s v="Doctorate degree"/>
    <m/>
    <m/>
    <s v="EPES (Electrical Power &amp; Energy Systems)"/>
    <m/>
    <m/>
    <m/>
    <m/>
    <m/>
    <s v="Manager"/>
    <m/>
    <m/>
    <m/>
    <m/>
    <m/>
  </r>
  <r>
    <n v="187"/>
    <d v="2020-04-15T08:36:39"/>
    <d v="2020-04-15T09:00:36"/>
    <s v="anonymous"/>
    <m/>
    <m/>
    <m/>
    <m/>
    <s v="Yes"/>
    <m/>
    <m/>
    <s v="Yes"/>
    <m/>
    <m/>
    <m/>
    <m/>
    <m/>
    <s v="Laptop;"/>
    <m/>
    <m/>
    <s v="No"/>
    <m/>
    <m/>
    <s v="Corporate assets"/>
    <m/>
    <m/>
    <s v="Yes, fully"/>
    <m/>
    <m/>
    <x v="0"/>
    <m/>
    <m/>
    <s v="Using VPN "/>
    <m/>
    <m/>
    <m/>
    <m/>
    <m/>
    <s v="Yes"/>
    <m/>
    <m/>
    <s v="Instructions available to the corporate portal or website;Instructions provided via email;"/>
    <m/>
    <m/>
    <s v="No"/>
    <m/>
    <m/>
    <m/>
    <m/>
    <m/>
    <s v="None;"/>
    <m/>
    <m/>
    <m/>
    <m/>
    <m/>
    <m/>
    <m/>
    <s v="Disagree"/>
    <m/>
    <m/>
    <s v="Disagree"/>
    <m/>
    <m/>
    <s v="Disagree"/>
    <m/>
    <m/>
    <s v="Agree"/>
    <m/>
    <m/>
    <s v="Agree"/>
    <m/>
    <m/>
    <s v="Agree"/>
    <m/>
    <m/>
    <s v="Agree"/>
    <m/>
    <m/>
    <s v="45-54 years old"/>
    <m/>
    <m/>
    <s v="High school graduate, diploma or the equivalent"/>
    <m/>
    <m/>
    <s v="EPES (Electrical Power &amp; Energy Systems)"/>
    <m/>
    <m/>
    <m/>
    <m/>
    <m/>
    <s v="Other"/>
    <m/>
    <m/>
    <m/>
    <m/>
    <m/>
  </r>
  <r>
    <n v="187"/>
    <d v="2020-04-15T08:36:39"/>
    <d v="2020-04-15T09:00:36"/>
    <s v="anonymous"/>
    <m/>
    <m/>
    <m/>
    <m/>
    <s v="Yes"/>
    <m/>
    <m/>
    <s v="Yes"/>
    <m/>
    <m/>
    <m/>
    <m/>
    <m/>
    <s v="Laptop;"/>
    <m/>
    <m/>
    <s v="No"/>
    <m/>
    <m/>
    <s v="Corporate assets"/>
    <m/>
    <m/>
    <s v="Yes, fully"/>
    <m/>
    <m/>
    <x v="5"/>
    <m/>
    <m/>
    <s v="Using VPN "/>
    <m/>
    <m/>
    <m/>
    <m/>
    <m/>
    <s v="Yes"/>
    <m/>
    <m/>
    <s v="Instructions available to the corporate portal or website;Instructions provided via email;"/>
    <m/>
    <m/>
    <s v="No"/>
    <m/>
    <m/>
    <m/>
    <m/>
    <m/>
    <s v="None;"/>
    <m/>
    <m/>
    <m/>
    <m/>
    <m/>
    <m/>
    <m/>
    <s v="Disagree"/>
    <m/>
    <m/>
    <s v="Disagree"/>
    <m/>
    <m/>
    <s v="Disagree"/>
    <m/>
    <m/>
    <s v="Agree"/>
    <m/>
    <m/>
    <s v="Agree"/>
    <m/>
    <m/>
    <s v="Agree"/>
    <m/>
    <m/>
    <s v="Agree"/>
    <m/>
    <m/>
    <s v="45-54 years old"/>
    <m/>
    <m/>
    <s v="High school graduate, diploma or the equivalent"/>
    <m/>
    <m/>
    <s v="EPES (Electrical Power &amp; Energy Systems)"/>
    <m/>
    <m/>
    <m/>
    <m/>
    <m/>
    <s v="Other"/>
    <m/>
    <m/>
    <m/>
    <m/>
    <m/>
  </r>
  <r>
    <n v="187"/>
    <d v="2020-04-15T08:36:39"/>
    <d v="2020-04-15T09:00:36"/>
    <s v="anonymous"/>
    <m/>
    <m/>
    <m/>
    <m/>
    <s v="Yes"/>
    <m/>
    <m/>
    <s v="Yes"/>
    <m/>
    <m/>
    <m/>
    <m/>
    <m/>
    <s v="Laptop;"/>
    <m/>
    <m/>
    <s v="No"/>
    <m/>
    <m/>
    <s v="Corporate assets"/>
    <m/>
    <m/>
    <s v="Yes, fully"/>
    <m/>
    <m/>
    <x v="1"/>
    <m/>
    <m/>
    <s v="Using VPN "/>
    <m/>
    <m/>
    <m/>
    <m/>
    <m/>
    <s v="Yes"/>
    <m/>
    <m/>
    <s v="Instructions available to the corporate portal or website;Instructions provided via email;"/>
    <m/>
    <m/>
    <s v="No"/>
    <m/>
    <m/>
    <m/>
    <m/>
    <m/>
    <s v="None;"/>
    <m/>
    <m/>
    <m/>
    <m/>
    <m/>
    <m/>
    <m/>
    <s v="Disagree"/>
    <m/>
    <m/>
    <s v="Disagree"/>
    <m/>
    <m/>
    <s v="Disagree"/>
    <m/>
    <m/>
    <s v="Agree"/>
    <m/>
    <m/>
    <s v="Agree"/>
    <m/>
    <m/>
    <s v="Agree"/>
    <m/>
    <m/>
    <s v="Agree"/>
    <m/>
    <m/>
    <s v="45-54 years old"/>
    <m/>
    <m/>
    <s v="High school graduate, diploma or the equivalent"/>
    <m/>
    <m/>
    <s v="EPES (Electrical Power &amp; Energy Systems)"/>
    <m/>
    <m/>
    <m/>
    <m/>
    <m/>
    <s v="Other"/>
    <m/>
    <m/>
    <m/>
    <m/>
    <m/>
  </r>
  <r>
    <n v="187"/>
    <d v="2020-04-15T08:36:39"/>
    <d v="2020-04-15T09:00:36"/>
    <s v="anonymous"/>
    <m/>
    <m/>
    <m/>
    <m/>
    <s v="Yes"/>
    <m/>
    <m/>
    <s v="Yes"/>
    <m/>
    <m/>
    <m/>
    <m/>
    <m/>
    <s v="Laptop;"/>
    <m/>
    <m/>
    <s v="No"/>
    <m/>
    <m/>
    <s v="Corporate assets"/>
    <m/>
    <m/>
    <s v="Yes, fully"/>
    <m/>
    <m/>
    <x v="2"/>
    <m/>
    <m/>
    <s v="Using VPN "/>
    <m/>
    <m/>
    <m/>
    <m/>
    <m/>
    <s v="Yes"/>
    <m/>
    <m/>
    <s v="Instructions available to the corporate portal or website;Instructions provided via email;"/>
    <m/>
    <m/>
    <s v="No"/>
    <m/>
    <m/>
    <m/>
    <m/>
    <m/>
    <s v="None;"/>
    <m/>
    <m/>
    <m/>
    <m/>
    <m/>
    <m/>
    <m/>
    <s v="Disagree"/>
    <m/>
    <m/>
    <s v="Disagree"/>
    <m/>
    <m/>
    <s v="Disagree"/>
    <m/>
    <m/>
    <s v="Agree"/>
    <m/>
    <m/>
    <s v="Agree"/>
    <m/>
    <m/>
    <s v="Agree"/>
    <m/>
    <m/>
    <s v="Agree"/>
    <m/>
    <m/>
    <s v="45-54 years old"/>
    <m/>
    <m/>
    <s v="High school graduate, diploma or the equivalent"/>
    <m/>
    <m/>
    <s v="EPES (Electrical Power &amp; Energy Systems)"/>
    <m/>
    <m/>
    <m/>
    <m/>
    <m/>
    <s v="Other"/>
    <m/>
    <m/>
    <m/>
    <m/>
    <m/>
  </r>
  <r>
    <n v="187"/>
    <d v="2020-04-15T08:36:39"/>
    <d v="2020-04-15T09:00:36"/>
    <s v="anonymous"/>
    <m/>
    <m/>
    <m/>
    <m/>
    <s v="Yes"/>
    <m/>
    <m/>
    <s v="Yes"/>
    <m/>
    <m/>
    <m/>
    <m/>
    <m/>
    <s v="Laptop;"/>
    <m/>
    <m/>
    <s v="No"/>
    <m/>
    <m/>
    <s v="Corporate assets"/>
    <m/>
    <m/>
    <s v="Yes, fully"/>
    <m/>
    <m/>
    <x v="3"/>
    <m/>
    <m/>
    <s v="Using VPN "/>
    <m/>
    <m/>
    <m/>
    <m/>
    <m/>
    <s v="Yes"/>
    <m/>
    <m/>
    <s v="Instructions available to the corporate portal or website;Instructions provided via email;"/>
    <m/>
    <m/>
    <s v="No"/>
    <m/>
    <m/>
    <m/>
    <m/>
    <m/>
    <s v="None;"/>
    <m/>
    <m/>
    <m/>
    <m/>
    <m/>
    <m/>
    <m/>
    <s v="Disagree"/>
    <m/>
    <m/>
    <s v="Disagree"/>
    <m/>
    <m/>
    <s v="Disagree"/>
    <m/>
    <m/>
    <s v="Agree"/>
    <m/>
    <m/>
    <s v="Agree"/>
    <m/>
    <m/>
    <s v="Agree"/>
    <m/>
    <m/>
    <s v="Agree"/>
    <m/>
    <m/>
    <s v="45-54 years old"/>
    <m/>
    <m/>
    <s v="High school graduate, diploma or the equivalent"/>
    <m/>
    <m/>
    <s v="EPES (Electrical Power &amp; Energy Systems)"/>
    <m/>
    <m/>
    <m/>
    <m/>
    <m/>
    <s v="Other"/>
    <m/>
    <m/>
    <m/>
    <m/>
    <m/>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x v="0"/>
    <m/>
    <m/>
    <s v="Using VPN "/>
    <m/>
    <m/>
    <m/>
    <m/>
    <m/>
    <s v="No"/>
    <m/>
    <m/>
    <m/>
    <m/>
    <m/>
    <s v="Yes"/>
    <m/>
    <m/>
    <s v="Document management;Real-time document co-authoring;Project/Workflow/Task management;Scheduling;Real-time chatting;Teleconferencing;"/>
    <m/>
    <m/>
    <s v="None;"/>
    <m/>
    <m/>
    <m/>
    <m/>
    <m/>
    <m/>
    <m/>
    <s v="Agree"/>
    <m/>
    <m/>
    <s v="Undecided"/>
    <m/>
    <m/>
    <s v="Agree"/>
    <m/>
    <m/>
    <s v="Agree"/>
    <m/>
    <m/>
    <s v="Agree"/>
    <m/>
    <m/>
    <s v="Undecided"/>
    <m/>
    <m/>
    <s v="Strongly agree"/>
    <m/>
    <m/>
    <s v="25-34 years old"/>
    <m/>
    <m/>
    <s v="Master’s degree"/>
    <m/>
    <m/>
    <s v="Other"/>
    <m/>
    <m/>
    <s v="Oil &amp; Gas, Environmental Services,Waste Management"/>
    <m/>
    <m/>
    <s v="Manager"/>
    <m/>
    <m/>
    <m/>
    <m/>
    <m/>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x v="5"/>
    <m/>
    <m/>
    <s v="Using VPN "/>
    <m/>
    <m/>
    <m/>
    <m/>
    <m/>
    <s v="No"/>
    <m/>
    <m/>
    <m/>
    <m/>
    <m/>
    <s v="Yes"/>
    <m/>
    <m/>
    <s v="Document management;Real-time document co-authoring;Project/Workflow/Task management;Scheduling;Real-time chatting;Teleconferencing;"/>
    <m/>
    <m/>
    <s v="None;"/>
    <m/>
    <m/>
    <m/>
    <m/>
    <m/>
    <m/>
    <m/>
    <s v="Agree"/>
    <m/>
    <m/>
    <s v="Undecided"/>
    <m/>
    <m/>
    <s v="Agree"/>
    <m/>
    <m/>
    <s v="Agree"/>
    <m/>
    <m/>
    <s v="Agree"/>
    <m/>
    <m/>
    <s v="Undecided"/>
    <m/>
    <m/>
    <s v="Strongly agree"/>
    <m/>
    <m/>
    <s v="25-34 years old"/>
    <m/>
    <m/>
    <s v="Master’s degree"/>
    <m/>
    <m/>
    <s v="Other"/>
    <m/>
    <m/>
    <s v="Oil &amp; Gas, Environmental Services,Waste Management"/>
    <m/>
    <m/>
    <s v="Manager"/>
    <m/>
    <m/>
    <m/>
    <m/>
    <m/>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x v="4"/>
    <m/>
    <m/>
    <s v="Using VPN "/>
    <m/>
    <m/>
    <m/>
    <m/>
    <m/>
    <s v="No"/>
    <m/>
    <m/>
    <m/>
    <m/>
    <m/>
    <s v="Yes"/>
    <m/>
    <m/>
    <s v="Document management;Real-time document co-authoring;Project/Workflow/Task management;Scheduling;Real-time chatting;Teleconferencing;"/>
    <m/>
    <m/>
    <s v="None;"/>
    <m/>
    <m/>
    <m/>
    <m/>
    <m/>
    <m/>
    <m/>
    <s v="Agree"/>
    <m/>
    <m/>
    <s v="Undecided"/>
    <m/>
    <m/>
    <s v="Agree"/>
    <m/>
    <m/>
    <s v="Agree"/>
    <m/>
    <m/>
    <s v="Agree"/>
    <m/>
    <m/>
    <s v="Undecided"/>
    <m/>
    <m/>
    <s v="Strongly agree"/>
    <m/>
    <m/>
    <s v="25-34 years old"/>
    <m/>
    <m/>
    <s v="Master’s degree"/>
    <m/>
    <m/>
    <s v="Other"/>
    <m/>
    <m/>
    <s v="Oil &amp; Gas, Environmental Services,Waste Management"/>
    <m/>
    <m/>
    <s v="Manager"/>
    <m/>
    <m/>
    <m/>
    <m/>
    <m/>
  </r>
  <r>
    <n v="188"/>
    <d v="2020-04-15T17:58:27"/>
    <d v="2020-04-15T18:03:52"/>
    <s v="anonymous"/>
    <m/>
    <m/>
    <m/>
    <m/>
    <s v="Yes"/>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x v="3"/>
    <m/>
    <m/>
    <s v="Using VPN "/>
    <m/>
    <m/>
    <m/>
    <m/>
    <m/>
    <s v="No"/>
    <m/>
    <m/>
    <m/>
    <m/>
    <m/>
    <s v="Yes"/>
    <m/>
    <m/>
    <s v="Document management;Real-time document co-authoring;Project/Workflow/Task management;Scheduling;Real-time chatting;Teleconferencing;"/>
    <m/>
    <m/>
    <s v="None;"/>
    <m/>
    <m/>
    <m/>
    <m/>
    <m/>
    <m/>
    <m/>
    <s v="Agree"/>
    <m/>
    <m/>
    <s v="Undecided"/>
    <m/>
    <m/>
    <s v="Agree"/>
    <m/>
    <m/>
    <s v="Agree"/>
    <m/>
    <m/>
    <s v="Agree"/>
    <m/>
    <m/>
    <s v="Undecided"/>
    <m/>
    <m/>
    <s v="Strongly agree"/>
    <m/>
    <m/>
    <s v="25-34 years old"/>
    <m/>
    <m/>
    <s v="Master’s degree"/>
    <m/>
    <m/>
    <s v="Other"/>
    <m/>
    <m/>
    <s v="Oil &amp; Gas, Environmental Services,Waste Management"/>
    <m/>
    <m/>
    <s v="Manager"/>
    <m/>
    <m/>
    <m/>
    <m/>
    <m/>
  </r>
  <r>
    <n v="189"/>
    <d v="2020-04-15T18:17:25"/>
    <d v="2020-04-15T18:21:30"/>
    <s v="anonymous"/>
    <m/>
    <m/>
    <m/>
    <m/>
    <s v="Yes"/>
    <m/>
    <m/>
    <s v="Yes"/>
    <m/>
    <m/>
    <m/>
    <m/>
    <m/>
    <s v="Laptop;"/>
    <m/>
    <m/>
    <s v="No"/>
    <m/>
    <m/>
    <s v="Corporate assets"/>
    <m/>
    <m/>
    <s v="Yes, fully"/>
    <m/>
    <m/>
    <x v="0"/>
    <m/>
    <m/>
    <s v="Using VPN "/>
    <m/>
    <m/>
    <m/>
    <m/>
    <m/>
    <s v="No"/>
    <m/>
    <m/>
    <m/>
    <m/>
    <m/>
    <s v="No"/>
    <m/>
    <m/>
    <m/>
    <m/>
    <m/>
    <s v="None;"/>
    <m/>
    <m/>
    <m/>
    <m/>
    <m/>
    <m/>
    <m/>
    <s v="Undecided"/>
    <m/>
    <m/>
    <s v="Undecided"/>
    <m/>
    <m/>
    <s v="Agree"/>
    <m/>
    <m/>
    <s v="Strongly agree"/>
    <m/>
    <m/>
    <s v="Agree"/>
    <m/>
    <m/>
    <s v="Strongly agree"/>
    <m/>
    <m/>
    <s v="Strongly agree"/>
    <m/>
    <m/>
    <s v="35-44 years old"/>
    <m/>
    <m/>
    <s v="Associate degree"/>
    <m/>
    <m/>
    <s v="Telecommunications"/>
    <m/>
    <m/>
    <m/>
    <m/>
    <m/>
    <s v="Other"/>
    <m/>
    <m/>
    <m/>
    <m/>
    <m/>
  </r>
  <r>
    <n v="189"/>
    <d v="2020-04-15T18:17:25"/>
    <d v="2020-04-15T18:21:30"/>
    <s v="anonymous"/>
    <m/>
    <m/>
    <m/>
    <m/>
    <s v="Yes"/>
    <m/>
    <m/>
    <s v="Yes"/>
    <m/>
    <m/>
    <m/>
    <m/>
    <m/>
    <s v="Laptop;"/>
    <m/>
    <m/>
    <s v="No"/>
    <m/>
    <m/>
    <s v="Corporate assets"/>
    <m/>
    <m/>
    <s v="Yes, fully"/>
    <m/>
    <m/>
    <x v="6"/>
    <m/>
    <m/>
    <s v="Using VPN "/>
    <m/>
    <m/>
    <m/>
    <m/>
    <m/>
    <s v="No"/>
    <m/>
    <m/>
    <m/>
    <m/>
    <m/>
    <s v="No"/>
    <m/>
    <m/>
    <m/>
    <m/>
    <m/>
    <s v="None;"/>
    <m/>
    <m/>
    <m/>
    <m/>
    <m/>
    <m/>
    <m/>
    <s v="Undecided"/>
    <m/>
    <m/>
    <s v="Undecided"/>
    <m/>
    <m/>
    <s v="Agree"/>
    <m/>
    <m/>
    <s v="Strongly agree"/>
    <m/>
    <m/>
    <s v="Agree"/>
    <m/>
    <m/>
    <s v="Strongly agree"/>
    <m/>
    <m/>
    <s v="Strongly agree"/>
    <m/>
    <m/>
    <s v="35-44 years old"/>
    <m/>
    <m/>
    <s v="Associate degree"/>
    <m/>
    <m/>
    <s v="Telecommunications"/>
    <m/>
    <m/>
    <m/>
    <m/>
    <m/>
    <s v="Other"/>
    <m/>
    <m/>
    <m/>
    <m/>
    <m/>
  </r>
  <r>
    <n v="189"/>
    <d v="2020-04-15T18:17:25"/>
    <d v="2020-04-15T18:21:30"/>
    <s v="anonymous"/>
    <m/>
    <m/>
    <m/>
    <m/>
    <s v="Yes"/>
    <m/>
    <m/>
    <s v="Yes"/>
    <m/>
    <m/>
    <m/>
    <m/>
    <m/>
    <s v="Laptop;"/>
    <m/>
    <m/>
    <s v="No"/>
    <m/>
    <m/>
    <s v="Corporate assets"/>
    <m/>
    <m/>
    <s v="Yes, fully"/>
    <m/>
    <m/>
    <x v="1"/>
    <m/>
    <m/>
    <s v="Using VPN "/>
    <m/>
    <m/>
    <m/>
    <m/>
    <m/>
    <s v="No"/>
    <m/>
    <m/>
    <m/>
    <m/>
    <m/>
    <s v="No"/>
    <m/>
    <m/>
    <m/>
    <m/>
    <m/>
    <s v="None;"/>
    <m/>
    <m/>
    <m/>
    <m/>
    <m/>
    <m/>
    <m/>
    <s v="Undecided"/>
    <m/>
    <m/>
    <s v="Undecided"/>
    <m/>
    <m/>
    <s v="Agree"/>
    <m/>
    <m/>
    <s v="Strongly agree"/>
    <m/>
    <m/>
    <s v="Agree"/>
    <m/>
    <m/>
    <s v="Strongly agree"/>
    <m/>
    <m/>
    <s v="Strongly agree"/>
    <m/>
    <m/>
    <s v="35-44 years old"/>
    <m/>
    <m/>
    <s v="Associate degree"/>
    <m/>
    <m/>
    <s v="Telecommunications"/>
    <m/>
    <m/>
    <m/>
    <m/>
    <m/>
    <s v="Other"/>
    <m/>
    <m/>
    <m/>
    <m/>
    <m/>
  </r>
  <r>
    <n v="189"/>
    <d v="2020-04-15T18:17:25"/>
    <d v="2020-04-15T18:21:30"/>
    <s v="anonymous"/>
    <m/>
    <m/>
    <m/>
    <m/>
    <s v="Yes"/>
    <m/>
    <m/>
    <s v="Yes"/>
    <m/>
    <m/>
    <m/>
    <m/>
    <m/>
    <s v="Laptop;"/>
    <m/>
    <m/>
    <s v="No"/>
    <m/>
    <m/>
    <s v="Corporate assets"/>
    <m/>
    <m/>
    <s v="Yes, fully"/>
    <m/>
    <m/>
    <x v="3"/>
    <m/>
    <m/>
    <s v="Using VPN "/>
    <m/>
    <m/>
    <m/>
    <m/>
    <m/>
    <s v="No"/>
    <m/>
    <m/>
    <m/>
    <m/>
    <m/>
    <s v="No"/>
    <m/>
    <m/>
    <m/>
    <m/>
    <m/>
    <s v="None;"/>
    <m/>
    <m/>
    <m/>
    <m/>
    <m/>
    <m/>
    <m/>
    <s v="Undecided"/>
    <m/>
    <m/>
    <s v="Undecided"/>
    <m/>
    <m/>
    <s v="Agree"/>
    <m/>
    <m/>
    <s v="Strongly agree"/>
    <m/>
    <m/>
    <s v="Agree"/>
    <m/>
    <m/>
    <s v="Strongly agree"/>
    <m/>
    <m/>
    <s v="Strongly agree"/>
    <m/>
    <m/>
    <s v="35-44 years old"/>
    <m/>
    <m/>
    <s v="Associate degree"/>
    <m/>
    <m/>
    <s v="Telecommunications"/>
    <m/>
    <m/>
    <m/>
    <m/>
    <m/>
    <s v="Other"/>
    <m/>
    <m/>
    <m/>
    <m/>
    <m/>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x v="0"/>
    <m/>
    <m/>
    <s v="Using VPN "/>
    <m/>
    <m/>
    <m/>
    <m/>
    <m/>
    <s v="No"/>
    <m/>
    <m/>
    <m/>
    <m/>
    <m/>
    <s v="Yes"/>
    <m/>
    <m/>
    <s v="Document management;Project/Workflow/Task management;Scheduling;Real-time chatting;Teleconferencing;"/>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x v="4"/>
    <m/>
    <m/>
    <s v="Using VPN "/>
    <m/>
    <m/>
    <m/>
    <m/>
    <m/>
    <s v="No"/>
    <m/>
    <m/>
    <m/>
    <m/>
    <m/>
    <s v="Yes"/>
    <m/>
    <m/>
    <s v="Document management;Project/Workflow/Task management;Scheduling;Real-time chatting;Teleconferencing;"/>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x v="6"/>
    <m/>
    <m/>
    <s v="Using VPN "/>
    <m/>
    <m/>
    <m/>
    <m/>
    <m/>
    <s v="No"/>
    <m/>
    <m/>
    <m/>
    <m/>
    <m/>
    <s v="Yes"/>
    <m/>
    <m/>
    <s v="Document management;Project/Workflow/Task management;Scheduling;Real-time chatting;Teleconferencing;"/>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x v="1"/>
    <m/>
    <m/>
    <s v="Using VPN "/>
    <m/>
    <m/>
    <m/>
    <m/>
    <m/>
    <s v="No"/>
    <m/>
    <m/>
    <m/>
    <m/>
    <m/>
    <s v="Yes"/>
    <m/>
    <m/>
    <s v="Document management;Project/Workflow/Task management;Scheduling;Real-time chatting;Teleconferencing;"/>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x v="2"/>
    <m/>
    <m/>
    <s v="Using VPN "/>
    <m/>
    <m/>
    <m/>
    <m/>
    <m/>
    <s v="No"/>
    <m/>
    <m/>
    <m/>
    <m/>
    <m/>
    <s v="Yes"/>
    <m/>
    <m/>
    <s v="Document management;Project/Workflow/Task management;Scheduling;Real-time chatting;Teleconferencing;"/>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r>
  <r>
    <n v="190"/>
    <d v="2020-04-15T20:57:07"/>
    <d v="2020-04-15T21:09:21"/>
    <s v="anonymous"/>
    <m/>
    <m/>
    <m/>
    <m/>
    <s v="Yes"/>
    <m/>
    <m/>
    <s v="Yes"/>
    <m/>
    <m/>
    <s v="-avoid insecure internet connections_x000a_-be careful of possible phishing_x000a_-replace existing passwords with stronger ones_x000a_"/>
    <m/>
    <m/>
    <s v="Laptop;Smartphone;"/>
    <m/>
    <m/>
    <s v="No"/>
    <m/>
    <m/>
    <s v="Personal assets"/>
    <m/>
    <m/>
    <m/>
    <m/>
    <m/>
    <x v="3"/>
    <m/>
    <m/>
    <s v="Using VPN "/>
    <m/>
    <m/>
    <m/>
    <m/>
    <m/>
    <s v="No"/>
    <m/>
    <m/>
    <m/>
    <m/>
    <m/>
    <s v="Yes"/>
    <m/>
    <m/>
    <s v="Document management;Project/Workflow/Task management;Scheduling;Real-time chatting;Teleconferencing;"/>
    <m/>
    <m/>
    <s v="Other;"/>
    <m/>
    <m/>
    <s v="Ddos"/>
    <m/>
    <m/>
    <m/>
    <m/>
    <s v="Undecided"/>
    <m/>
    <m/>
    <s v="Agree"/>
    <m/>
    <m/>
    <s v="Agree"/>
    <m/>
    <m/>
    <s v="Strongly agree"/>
    <m/>
    <m/>
    <s v="Strongly agree"/>
    <m/>
    <m/>
    <s v="Strongly agree"/>
    <m/>
    <m/>
    <s v="Strongly agree"/>
    <m/>
    <m/>
    <s v="35-44 years old"/>
    <m/>
    <m/>
    <s v="Master’s degree"/>
    <m/>
    <m/>
    <s v="Banking &amp; Financial"/>
    <m/>
    <m/>
    <m/>
    <m/>
    <m/>
    <s v="IT professional"/>
    <m/>
    <m/>
    <s v="During a crisis at the extent of the corona-crisis the most  important thing to understand is that technology offers tools in order most of the companies to be able to operate in a safe way for the employees and with minimum disruptions!!"/>
    <m/>
    <m/>
  </r>
  <r>
    <n v="191"/>
    <d v="2020-04-15T22:08:13"/>
    <d v="2020-04-15T22:19:14"/>
    <s v="anonymous"/>
    <m/>
    <m/>
    <m/>
    <m/>
    <s v="No"/>
    <m/>
    <m/>
    <s v="Yes"/>
    <m/>
    <m/>
    <s v="Avoid using unsecure wireless connection, only using my personal computer, locked wifi router"/>
    <m/>
    <m/>
    <s v="Laptop;"/>
    <m/>
    <m/>
    <s v="No"/>
    <m/>
    <m/>
    <s v="Personal assets"/>
    <m/>
    <m/>
    <m/>
    <m/>
    <m/>
    <x v="0"/>
    <m/>
    <m/>
    <s v="Using VPN "/>
    <m/>
    <m/>
    <m/>
    <m/>
    <m/>
    <s v="No"/>
    <m/>
    <m/>
    <m/>
    <m/>
    <m/>
    <s v="Yes"/>
    <m/>
    <m/>
    <s v="Document management;Scheduling;Real-time chatting;Teleconferencing;"/>
    <m/>
    <m/>
    <s v="None;"/>
    <m/>
    <m/>
    <m/>
    <m/>
    <m/>
    <m/>
    <m/>
    <s v="Undecided"/>
    <m/>
    <m/>
    <s v="Undecided"/>
    <m/>
    <m/>
    <s v="Strongly agree"/>
    <m/>
    <m/>
    <s v="Strongly agree"/>
    <m/>
    <m/>
    <s v="Strongly agree"/>
    <m/>
    <m/>
    <s v="Strongly agree"/>
    <m/>
    <m/>
    <s v="Strongly agree"/>
    <m/>
    <m/>
    <s v="25-34 years old"/>
    <m/>
    <m/>
    <s v="Professional degree"/>
    <m/>
    <m/>
    <s v="Banking &amp; Financial"/>
    <m/>
    <m/>
    <m/>
    <m/>
    <m/>
    <s v="Other"/>
    <m/>
    <m/>
    <s v="Excellent survey!!!"/>
    <m/>
    <m/>
  </r>
  <r>
    <n v="191"/>
    <d v="2020-04-15T22:08:13"/>
    <d v="2020-04-15T22:19:14"/>
    <s v="anonymous"/>
    <m/>
    <m/>
    <m/>
    <m/>
    <s v="No"/>
    <m/>
    <m/>
    <s v="Yes"/>
    <m/>
    <m/>
    <s v="Avoid using unsecure wireless connection, only using my personal computer, locked wifi router"/>
    <m/>
    <m/>
    <s v="Laptop;"/>
    <m/>
    <m/>
    <s v="No"/>
    <m/>
    <m/>
    <s v="Personal assets"/>
    <m/>
    <m/>
    <m/>
    <m/>
    <m/>
    <x v="1"/>
    <m/>
    <m/>
    <s v="Using VPN "/>
    <m/>
    <m/>
    <m/>
    <m/>
    <m/>
    <s v="No"/>
    <m/>
    <m/>
    <m/>
    <m/>
    <m/>
    <s v="Yes"/>
    <m/>
    <m/>
    <s v="Document management;Scheduling;Real-time chatting;Teleconferencing;"/>
    <m/>
    <m/>
    <s v="None;"/>
    <m/>
    <m/>
    <m/>
    <m/>
    <m/>
    <m/>
    <m/>
    <s v="Undecided"/>
    <m/>
    <m/>
    <s v="Undecided"/>
    <m/>
    <m/>
    <s v="Strongly agree"/>
    <m/>
    <m/>
    <s v="Strongly agree"/>
    <m/>
    <m/>
    <s v="Strongly agree"/>
    <m/>
    <m/>
    <s v="Strongly agree"/>
    <m/>
    <m/>
    <s v="Strongly agree"/>
    <m/>
    <m/>
    <s v="25-34 years old"/>
    <m/>
    <m/>
    <s v="Professional degree"/>
    <m/>
    <m/>
    <s v="Banking &amp; Financial"/>
    <m/>
    <m/>
    <m/>
    <m/>
    <m/>
    <s v="Other"/>
    <m/>
    <m/>
    <s v="Excellent survey!!!"/>
    <m/>
    <m/>
  </r>
  <r>
    <n v="191"/>
    <d v="2020-04-15T22:08:13"/>
    <d v="2020-04-15T22:19:14"/>
    <s v="anonymous"/>
    <m/>
    <m/>
    <m/>
    <m/>
    <s v="No"/>
    <m/>
    <m/>
    <s v="Yes"/>
    <m/>
    <m/>
    <s v="Avoid using unsecure wireless connection, only using my personal computer, locked wifi router"/>
    <m/>
    <m/>
    <s v="Laptop;"/>
    <m/>
    <m/>
    <s v="No"/>
    <m/>
    <m/>
    <s v="Personal assets"/>
    <m/>
    <m/>
    <m/>
    <m/>
    <m/>
    <x v="3"/>
    <m/>
    <m/>
    <s v="Using VPN "/>
    <m/>
    <m/>
    <m/>
    <m/>
    <m/>
    <s v="No"/>
    <m/>
    <m/>
    <m/>
    <m/>
    <m/>
    <s v="Yes"/>
    <m/>
    <m/>
    <s v="Document management;Scheduling;Real-time chatting;Teleconferencing;"/>
    <m/>
    <m/>
    <s v="None;"/>
    <m/>
    <m/>
    <m/>
    <m/>
    <m/>
    <m/>
    <m/>
    <s v="Undecided"/>
    <m/>
    <m/>
    <s v="Undecided"/>
    <m/>
    <m/>
    <s v="Strongly agree"/>
    <m/>
    <m/>
    <s v="Strongly agree"/>
    <m/>
    <m/>
    <s v="Strongly agree"/>
    <m/>
    <m/>
    <s v="Strongly agree"/>
    <m/>
    <m/>
    <s v="Strongly agree"/>
    <m/>
    <m/>
    <s v="25-34 years old"/>
    <m/>
    <m/>
    <s v="Professional degree"/>
    <m/>
    <m/>
    <s v="Banking &amp; Financial"/>
    <m/>
    <m/>
    <m/>
    <m/>
    <m/>
    <s v="Other"/>
    <m/>
    <m/>
    <s v="Excellent survey!!!"/>
    <m/>
    <m/>
  </r>
  <r>
    <n v="192"/>
    <d v="2020-04-15T22:09:53"/>
    <d v="2020-04-15T22:21:04"/>
    <s v="anonymous"/>
    <m/>
    <m/>
    <m/>
    <m/>
    <s v="Yes"/>
    <m/>
    <m/>
    <s v="No"/>
    <m/>
    <m/>
    <m/>
    <m/>
    <m/>
    <s v="Laptop;"/>
    <m/>
    <m/>
    <s v="No"/>
    <m/>
    <m/>
    <s v="Corporate assets"/>
    <m/>
    <m/>
    <s v="No"/>
    <m/>
    <m/>
    <x v="0"/>
    <m/>
    <m/>
    <s v="Direct access"/>
    <m/>
    <m/>
    <m/>
    <m/>
    <m/>
    <s v="No"/>
    <m/>
    <m/>
    <m/>
    <m/>
    <m/>
    <s v="No"/>
    <m/>
    <m/>
    <m/>
    <m/>
    <m/>
    <s v="None;"/>
    <m/>
    <m/>
    <m/>
    <m/>
    <m/>
    <m/>
    <m/>
    <s v="Undecided"/>
    <m/>
    <m/>
    <s v="Agree"/>
    <m/>
    <m/>
    <s v="Agree"/>
    <m/>
    <m/>
    <s v="Agree"/>
    <m/>
    <m/>
    <s v="Agree"/>
    <m/>
    <m/>
    <s v="Agree"/>
    <m/>
    <m/>
    <s v="Agree"/>
    <m/>
    <m/>
    <s v="35-44 years old"/>
    <m/>
    <m/>
    <s v="Bachelor’s degree"/>
    <m/>
    <m/>
    <s v="Other"/>
    <m/>
    <m/>
    <s v="Food"/>
    <m/>
    <m/>
    <s v="Manager"/>
    <m/>
    <m/>
    <m/>
    <m/>
    <m/>
  </r>
  <r>
    <n v="192"/>
    <d v="2020-04-15T22:09:53"/>
    <d v="2020-04-15T22:21:04"/>
    <s v="anonymous"/>
    <m/>
    <m/>
    <m/>
    <m/>
    <s v="Yes"/>
    <m/>
    <m/>
    <s v="No"/>
    <m/>
    <m/>
    <m/>
    <m/>
    <m/>
    <s v="Laptop;"/>
    <m/>
    <m/>
    <s v="No"/>
    <m/>
    <m/>
    <s v="Corporate assets"/>
    <m/>
    <m/>
    <s v="No"/>
    <m/>
    <m/>
    <x v="1"/>
    <m/>
    <m/>
    <s v="Direct access"/>
    <m/>
    <m/>
    <m/>
    <m/>
    <m/>
    <s v="No"/>
    <m/>
    <m/>
    <m/>
    <m/>
    <m/>
    <s v="No"/>
    <m/>
    <m/>
    <m/>
    <m/>
    <m/>
    <s v="None;"/>
    <m/>
    <m/>
    <m/>
    <m/>
    <m/>
    <m/>
    <m/>
    <s v="Undecided"/>
    <m/>
    <m/>
    <s v="Agree"/>
    <m/>
    <m/>
    <s v="Agree"/>
    <m/>
    <m/>
    <s v="Agree"/>
    <m/>
    <m/>
    <s v="Agree"/>
    <m/>
    <m/>
    <s v="Agree"/>
    <m/>
    <m/>
    <s v="Agree"/>
    <m/>
    <m/>
    <s v="35-44 years old"/>
    <m/>
    <m/>
    <s v="Bachelor’s degree"/>
    <m/>
    <m/>
    <s v="Other"/>
    <m/>
    <m/>
    <s v="Food"/>
    <m/>
    <m/>
    <s v="Manager"/>
    <m/>
    <m/>
    <m/>
    <m/>
    <m/>
  </r>
  <r>
    <n v="192"/>
    <d v="2020-04-15T22:09:53"/>
    <d v="2020-04-15T22:21:04"/>
    <s v="anonymous"/>
    <m/>
    <m/>
    <m/>
    <m/>
    <s v="Yes"/>
    <m/>
    <m/>
    <s v="No"/>
    <m/>
    <m/>
    <m/>
    <m/>
    <m/>
    <s v="Laptop;"/>
    <m/>
    <m/>
    <s v="No"/>
    <m/>
    <m/>
    <s v="Corporate assets"/>
    <m/>
    <m/>
    <s v="No"/>
    <m/>
    <m/>
    <x v="2"/>
    <m/>
    <m/>
    <s v="Direct access"/>
    <m/>
    <m/>
    <m/>
    <m/>
    <m/>
    <s v="No"/>
    <m/>
    <m/>
    <m/>
    <m/>
    <m/>
    <s v="No"/>
    <m/>
    <m/>
    <m/>
    <m/>
    <m/>
    <s v="None;"/>
    <m/>
    <m/>
    <m/>
    <m/>
    <m/>
    <m/>
    <m/>
    <s v="Undecided"/>
    <m/>
    <m/>
    <s v="Agree"/>
    <m/>
    <m/>
    <s v="Agree"/>
    <m/>
    <m/>
    <s v="Agree"/>
    <m/>
    <m/>
    <s v="Agree"/>
    <m/>
    <m/>
    <s v="Agree"/>
    <m/>
    <m/>
    <s v="Agree"/>
    <m/>
    <m/>
    <s v="35-44 years old"/>
    <m/>
    <m/>
    <s v="Bachelor’s degree"/>
    <m/>
    <m/>
    <s v="Other"/>
    <m/>
    <m/>
    <s v="Food"/>
    <m/>
    <m/>
    <s v="Manager"/>
    <m/>
    <m/>
    <m/>
    <m/>
    <m/>
  </r>
  <r>
    <n v="192"/>
    <d v="2020-04-15T22:09:53"/>
    <d v="2020-04-15T22:21:04"/>
    <s v="anonymous"/>
    <m/>
    <m/>
    <m/>
    <m/>
    <s v="Yes"/>
    <m/>
    <m/>
    <s v="No"/>
    <m/>
    <m/>
    <m/>
    <m/>
    <m/>
    <s v="Laptop;"/>
    <m/>
    <m/>
    <s v="No"/>
    <m/>
    <m/>
    <s v="Corporate assets"/>
    <m/>
    <m/>
    <s v="No"/>
    <m/>
    <m/>
    <x v="3"/>
    <m/>
    <m/>
    <s v="Direct access"/>
    <m/>
    <m/>
    <m/>
    <m/>
    <m/>
    <s v="No"/>
    <m/>
    <m/>
    <m/>
    <m/>
    <m/>
    <s v="No"/>
    <m/>
    <m/>
    <m/>
    <m/>
    <m/>
    <s v="None;"/>
    <m/>
    <m/>
    <m/>
    <m/>
    <m/>
    <m/>
    <m/>
    <s v="Undecided"/>
    <m/>
    <m/>
    <s v="Agree"/>
    <m/>
    <m/>
    <s v="Agree"/>
    <m/>
    <m/>
    <s v="Agree"/>
    <m/>
    <m/>
    <s v="Agree"/>
    <m/>
    <m/>
    <s v="Agree"/>
    <m/>
    <m/>
    <s v="Agree"/>
    <m/>
    <m/>
    <s v="35-44 years old"/>
    <m/>
    <m/>
    <s v="Bachelor’s degree"/>
    <m/>
    <m/>
    <s v="Other"/>
    <m/>
    <m/>
    <s v="Food"/>
    <m/>
    <m/>
    <s v="Manager"/>
    <m/>
    <m/>
    <m/>
    <m/>
    <m/>
  </r>
  <r>
    <n v="193"/>
    <d v="2020-04-15T22:58:41"/>
    <d v="2020-04-15T23:02:20"/>
    <s v="anonymous"/>
    <m/>
    <m/>
    <m/>
    <m/>
    <s v="No"/>
    <m/>
    <m/>
    <s v="No"/>
    <m/>
    <m/>
    <m/>
    <m/>
    <m/>
    <s v="Laptop;Smartphone;"/>
    <m/>
    <m/>
    <s v="No"/>
    <m/>
    <m/>
    <s v="Corporate assets"/>
    <m/>
    <m/>
    <s v="Yes, partly"/>
    <m/>
    <m/>
    <x v="0"/>
    <m/>
    <m/>
    <s v="Using VPN "/>
    <m/>
    <m/>
    <m/>
    <m/>
    <m/>
    <s v="No"/>
    <m/>
    <m/>
    <m/>
    <m/>
    <m/>
    <s v="Yes"/>
    <m/>
    <m/>
    <s v="Real-time chatting;Teleconferencing;"/>
    <m/>
    <m/>
    <s v="None;"/>
    <m/>
    <m/>
    <m/>
    <m/>
    <m/>
    <m/>
    <m/>
    <s v="Strongly agree"/>
    <m/>
    <m/>
    <s v="Disagree"/>
    <m/>
    <m/>
    <s v="Disagree"/>
    <m/>
    <m/>
    <s v="Strongly disagree"/>
    <m/>
    <m/>
    <s v="Agree"/>
    <m/>
    <m/>
    <s v="Undecided"/>
    <m/>
    <m/>
    <s v="Agree"/>
    <m/>
    <m/>
    <s v="35-44 years old"/>
    <m/>
    <m/>
    <s v="Master’s degree"/>
    <m/>
    <m/>
    <s v="Other"/>
    <m/>
    <m/>
    <s v="Manufacturing "/>
    <m/>
    <m/>
    <s v="Manager"/>
    <m/>
    <m/>
    <m/>
    <m/>
    <m/>
  </r>
  <r>
    <n v="193"/>
    <d v="2020-04-15T22:58:41"/>
    <d v="2020-04-15T23:02:20"/>
    <s v="anonymous"/>
    <m/>
    <m/>
    <m/>
    <m/>
    <s v="No"/>
    <m/>
    <m/>
    <s v="No"/>
    <m/>
    <m/>
    <m/>
    <m/>
    <m/>
    <s v="Laptop;Smartphone;"/>
    <m/>
    <m/>
    <s v="No"/>
    <m/>
    <m/>
    <s v="Corporate assets"/>
    <m/>
    <m/>
    <s v="Yes, partly"/>
    <m/>
    <m/>
    <x v="5"/>
    <m/>
    <m/>
    <s v="Using VPN "/>
    <m/>
    <m/>
    <m/>
    <m/>
    <m/>
    <s v="No"/>
    <m/>
    <m/>
    <m/>
    <m/>
    <m/>
    <s v="Yes"/>
    <m/>
    <m/>
    <s v="Real-time chatting;Teleconferencing;"/>
    <m/>
    <m/>
    <s v="None;"/>
    <m/>
    <m/>
    <m/>
    <m/>
    <m/>
    <m/>
    <m/>
    <s v="Strongly agree"/>
    <m/>
    <m/>
    <s v="Disagree"/>
    <m/>
    <m/>
    <s v="Disagree"/>
    <m/>
    <m/>
    <s v="Strongly disagree"/>
    <m/>
    <m/>
    <s v="Agree"/>
    <m/>
    <m/>
    <s v="Undecided"/>
    <m/>
    <m/>
    <s v="Agree"/>
    <m/>
    <m/>
    <s v="35-44 years old"/>
    <m/>
    <m/>
    <s v="Master’s degree"/>
    <m/>
    <m/>
    <s v="Other"/>
    <m/>
    <m/>
    <s v="Manufacturing "/>
    <m/>
    <m/>
    <s v="Manager"/>
    <m/>
    <m/>
    <m/>
    <m/>
    <m/>
  </r>
  <r>
    <n v="193"/>
    <d v="2020-04-15T22:58:41"/>
    <d v="2020-04-15T23:02:20"/>
    <s v="anonymous"/>
    <m/>
    <m/>
    <m/>
    <m/>
    <s v="No"/>
    <m/>
    <m/>
    <s v="No"/>
    <m/>
    <m/>
    <m/>
    <m/>
    <m/>
    <s v="Laptop;Smartphone;"/>
    <m/>
    <m/>
    <s v="No"/>
    <m/>
    <m/>
    <s v="Corporate assets"/>
    <m/>
    <m/>
    <s v="Yes, partly"/>
    <m/>
    <m/>
    <x v="4"/>
    <m/>
    <m/>
    <s v="Using VPN "/>
    <m/>
    <m/>
    <m/>
    <m/>
    <m/>
    <s v="No"/>
    <m/>
    <m/>
    <m/>
    <m/>
    <m/>
    <s v="Yes"/>
    <m/>
    <m/>
    <s v="Real-time chatting;Teleconferencing;"/>
    <m/>
    <m/>
    <s v="None;"/>
    <m/>
    <m/>
    <m/>
    <m/>
    <m/>
    <m/>
    <m/>
    <s v="Strongly agree"/>
    <m/>
    <m/>
    <s v="Disagree"/>
    <m/>
    <m/>
    <s v="Disagree"/>
    <m/>
    <m/>
    <s v="Strongly disagree"/>
    <m/>
    <m/>
    <s v="Agree"/>
    <m/>
    <m/>
    <s v="Undecided"/>
    <m/>
    <m/>
    <s v="Agree"/>
    <m/>
    <m/>
    <s v="35-44 years old"/>
    <m/>
    <m/>
    <s v="Master’s degree"/>
    <m/>
    <m/>
    <s v="Other"/>
    <m/>
    <m/>
    <s v="Manufacturing "/>
    <m/>
    <m/>
    <s v="Manager"/>
    <m/>
    <m/>
    <m/>
    <m/>
    <m/>
  </r>
  <r>
    <n v="193"/>
    <d v="2020-04-15T22:58:41"/>
    <d v="2020-04-15T23:02:20"/>
    <s v="anonymous"/>
    <m/>
    <m/>
    <m/>
    <m/>
    <s v="No"/>
    <m/>
    <m/>
    <s v="No"/>
    <m/>
    <m/>
    <m/>
    <m/>
    <m/>
    <s v="Laptop;Smartphone;"/>
    <m/>
    <m/>
    <s v="No"/>
    <m/>
    <m/>
    <s v="Corporate assets"/>
    <m/>
    <m/>
    <s v="Yes, partly"/>
    <m/>
    <m/>
    <x v="1"/>
    <m/>
    <m/>
    <s v="Using VPN "/>
    <m/>
    <m/>
    <m/>
    <m/>
    <m/>
    <s v="No"/>
    <m/>
    <m/>
    <m/>
    <m/>
    <m/>
    <s v="Yes"/>
    <m/>
    <m/>
    <s v="Real-time chatting;Teleconferencing;"/>
    <m/>
    <m/>
    <s v="None;"/>
    <m/>
    <m/>
    <m/>
    <m/>
    <m/>
    <m/>
    <m/>
    <s v="Strongly agree"/>
    <m/>
    <m/>
    <s v="Disagree"/>
    <m/>
    <m/>
    <s v="Disagree"/>
    <m/>
    <m/>
    <s v="Strongly disagree"/>
    <m/>
    <m/>
    <s v="Agree"/>
    <m/>
    <m/>
    <s v="Undecided"/>
    <m/>
    <m/>
    <s v="Agree"/>
    <m/>
    <m/>
    <s v="35-44 years old"/>
    <m/>
    <m/>
    <s v="Master’s degree"/>
    <m/>
    <m/>
    <s v="Other"/>
    <m/>
    <m/>
    <s v="Manufacturing "/>
    <m/>
    <m/>
    <s v="Manager"/>
    <m/>
    <m/>
    <m/>
    <m/>
    <m/>
  </r>
  <r>
    <n v="193"/>
    <d v="2020-04-15T22:58:41"/>
    <d v="2020-04-15T23:02:20"/>
    <s v="anonymous"/>
    <m/>
    <m/>
    <m/>
    <m/>
    <s v="No"/>
    <m/>
    <m/>
    <s v="No"/>
    <m/>
    <m/>
    <m/>
    <m/>
    <m/>
    <s v="Laptop;Smartphone;"/>
    <m/>
    <m/>
    <s v="No"/>
    <m/>
    <m/>
    <s v="Corporate assets"/>
    <m/>
    <m/>
    <s v="Yes, partly"/>
    <m/>
    <m/>
    <x v="2"/>
    <m/>
    <m/>
    <s v="Using VPN "/>
    <m/>
    <m/>
    <m/>
    <m/>
    <m/>
    <s v="No"/>
    <m/>
    <m/>
    <m/>
    <m/>
    <m/>
    <s v="Yes"/>
    <m/>
    <m/>
    <s v="Real-time chatting;Teleconferencing;"/>
    <m/>
    <m/>
    <s v="None;"/>
    <m/>
    <m/>
    <m/>
    <m/>
    <m/>
    <m/>
    <m/>
    <s v="Strongly agree"/>
    <m/>
    <m/>
    <s v="Disagree"/>
    <m/>
    <m/>
    <s v="Disagree"/>
    <m/>
    <m/>
    <s v="Strongly disagree"/>
    <m/>
    <m/>
    <s v="Agree"/>
    <m/>
    <m/>
    <s v="Undecided"/>
    <m/>
    <m/>
    <s v="Agree"/>
    <m/>
    <m/>
    <s v="35-44 years old"/>
    <m/>
    <m/>
    <s v="Master’s degree"/>
    <m/>
    <m/>
    <s v="Other"/>
    <m/>
    <m/>
    <s v="Manufacturing "/>
    <m/>
    <m/>
    <s v="Manager"/>
    <m/>
    <m/>
    <m/>
    <m/>
    <m/>
  </r>
  <r>
    <n v="193"/>
    <d v="2020-04-15T22:58:41"/>
    <d v="2020-04-15T23:02:20"/>
    <s v="anonymous"/>
    <m/>
    <m/>
    <m/>
    <m/>
    <s v="No"/>
    <m/>
    <m/>
    <s v="No"/>
    <m/>
    <m/>
    <m/>
    <m/>
    <m/>
    <s v="Laptop;Smartphone;"/>
    <m/>
    <m/>
    <s v="No"/>
    <m/>
    <m/>
    <s v="Corporate assets"/>
    <m/>
    <m/>
    <s v="Yes, partly"/>
    <m/>
    <m/>
    <x v="3"/>
    <m/>
    <m/>
    <s v="Using VPN "/>
    <m/>
    <m/>
    <m/>
    <m/>
    <m/>
    <s v="No"/>
    <m/>
    <m/>
    <m/>
    <m/>
    <m/>
    <s v="Yes"/>
    <m/>
    <m/>
    <s v="Real-time chatting;Teleconferencing;"/>
    <m/>
    <m/>
    <s v="None;"/>
    <m/>
    <m/>
    <m/>
    <m/>
    <m/>
    <m/>
    <m/>
    <s v="Strongly agree"/>
    <m/>
    <m/>
    <s v="Disagree"/>
    <m/>
    <m/>
    <s v="Disagree"/>
    <m/>
    <m/>
    <s v="Strongly disagree"/>
    <m/>
    <m/>
    <s v="Agree"/>
    <m/>
    <m/>
    <s v="Undecided"/>
    <m/>
    <m/>
    <s v="Agree"/>
    <m/>
    <m/>
    <s v="35-44 years old"/>
    <m/>
    <m/>
    <s v="Master’s degree"/>
    <m/>
    <m/>
    <s v="Other"/>
    <m/>
    <m/>
    <s v="Manufacturing "/>
    <m/>
    <m/>
    <s v="Manager"/>
    <m/>
    <m/>
    <m/>
    <m/>
    <m/>
  </r>
  <r>
    <n v="194"/>
    <d v="2020-04-16T10:11:55"/>
    <d v="2020-04-16T10:15:07"/>
    <s v="anonymous"/>
    <m/>
    <m/>
    <m/>
    <m/>
    <s v="Yes"/>
    <m/>
    <m/>
    <s v="No"/>
    <m/>
    <m/>
    <m/>
    <m/>
    <m/>
    <s v="Laptop;Smartphone;"/>
    <m/>
    <m/>
    <s v="No"/>
    <m/>
    <m/>
    <s v="Corporate assets"/>
    <m/>
    <m/>
    <s v="Yes, fully"/>
    <m/>
    <m/>
    <x v="0"/>
    <m/>
    <m/>
    <s v="Using VPN "/>
    <m/>
    <m/>
    <m/>
    <m/>
    <m/>
    <s v="Yes"/>
    <m/>
    <m/>
    <s v="Instructions provided via email;"/>
    <m/>
    <m/>
    <s v="Yes"/>
    <m/>
    <m/>
    <s v="Real-time chatting;Teleconferencing;"/>
    <m/>
    <m/>
    <s v="None;"/>
    <m/>
    <m/>
    <m/>
    <m/>
    <m/>
    <m/>
    <m/>
    <s v="Undecided"/>
    <m/>
    <m/>
    <s v="Undecided"/>
    <m/>
    <m/>
    <s v="Undecided"/>
    <m/>
    <m/>
    <s v="Disagree"/>
    <m/>
    <m/>
    <s v="Disagree"/>
    <m/>
    <m/>
    <s v="Disagree"/>
    <m/>
    <m/>
    <s v="Agree"/>
    <m/>
    <m/>
    <s v="35-44 years old"/>
    <m/>
    <m/>
    <s v="Master’s degree"/>
    <m/>
    <m/>
    <s v="Other"/>
    <m/>
    <m/>
    <s v="Data Centers"/>
    <m/>
    <m/>
    <s v="Other"/>
    <m/>
    <m/>
    <m/>
    <m/>
    <m/>
  </r>
  <r>
    <n v="194"/>
    <d v="2020-04-16T10:11:55"/>
    <d v="2020-04-16T10:15:07"/>
    <s v="anonymous"/>
    <m/>
    <m/>
    <m/>
    <m/>
    <s v="Yes"/>
    <m/>
    <m/>
    <s v="No"/>
    <m/>
    <m/>
    <m/>
    <m/>
    <m/>
    <s v="Laptop;Smartphone;"/>
    <m/>
    <m/>
    <s v="No"/>
    <m/>
    <m/>
    <s v="Corporate assets"/>
    <m/>
    <m/>
    <s v="Yes, fully"/>
    <m/>
    <m/>
    <x v="4"/>
    <m/>
    <m/>
    <s v="Using VPN "/>
    <m/>
    <m/>
    <m/>
    <m/>
    <m/>
    <s v="Yes"/>
    <m/>
    <m/>
    <s v="Instructions provided via email;"/>
    <m/>
    <m/>
    <s v="Yes"/>
    <m/>
    <m/>
    <s v="Real-time chatting;Teleconferencing;"/>
    <m/>
    <m/>
    <s v="None;"/>
    <m/>
    <m/>
    <m/>
    <m/>
    <m/>
    <m/>
    <m/>
    <s v="Undecided"/>
    <m/>
    <m/>
    <s v="Undecided"/>
    <m/>
    <m/>
    <s v="Undecided"/>
    <m/>
    <m/>
    <s v="Disagree"/>
    <m/>
    <m/>
    <s v="Disagree"/>
    <m/>
    <m/>
    <s v="Disagree"/>
    <m/>
    <m/>
    <s v="Agree"/>
    <m/>
    <m/>
    <s v="35-44 years old"/>
    <m/>
    <m/>
    <s v="Master’s degree"/>
    <m/>
    <m/>
    <s v="Other"/>
    <m/>
    <m/>
    <s v="Data Centers"/>
    <m/>
    <m/>
    <s v="Other"/>
    <m/>
    <m/>
    <m/>
    <m/>
    <m/>
  </r>
  <r>
    <n v="194"/>
    <d v="2020-04-16T10:11:55"/>
    <d v="2020-04-16T10:15:07"/>
    <s v="anonymous"/>
    <m/>
    <m/>
    <m/>
    <m/>
    <s v="Yes"/>
    <m/>
    <m/>
    <s v="No"/>
    <m/>
    <m/>
    <m/>
    <m/>
    <m/>
    <s v="Laptop;Smartphone;"/>
    <m/>
    <m/>
    <s v="No"/>
    <m/>
    <m/>
    <s v="Corporate assets"/>
    <m/>
    <m/>
    <s v="Yes, fully"/>
    <m/>
    <m/>
    <x v="1"/>
    <m/>
    <m/>
    <s v="Using VPN "/>
    <m/>
    <m/>
    <m/>
    <m/>
    <m/>
    <s v="Yes"/>
    <m/>
    <m/>
    <s v="Instructions provided via email;"/>
    <m/>
    <m/>
    <s v="Yes"/>
    <m/>
    <m/>
    <s v="Real-time chatting;Teleconferencing;"/>
    <m/>
    <m/>
    <s v="None;"/>
    <m/>
    <m/>
    <m/>
    <m/>
    <m/>
    <m/>
    <m/>
    <s v="Undecided"/>
    <m/>
    <m/>
    <s v="Undecided"/>
    <m/>
    <m/>
    <s v="Undecided"/>
    <m/>
    <m/>
    <s v="Disagree"/>
    <m/>
    <m/>
    <s v="Disagree"/>
    <m/>
    <m/>
    <s v="Disagree"/>
    <m/>
    <m/>
    <s v="Agree"/>
    <m/>
    <m/>
    <s v="35-44 years old"/>
    <m/>
    <m/>
    <s v="Master’s degree"/>
    <m/>
    <m/>
    <s v="Other"/>
    <m/>
    <m/>
    <s v="Data Centers"/>
    <m/>
    <m/>
    <s v="Other"/>
    <m/>
    <m/>
    <m/>
    <m/>
    <m/>
  </r>
  <r>
    <n v="194"/>
    <d v="2020-04-16T10:11:55"/>
    <d v="2020-04-16T10:15:07"/>
    <s v="anonymous"/>
    <m/>
    <m/>
    <m/>
    <m/>
    <s v="Yes"/>
    <m/>
    <m/>
    <s v="No"/>
    <m/>
    <m/>
    <m/>
    <m/>
    <m/>
    <s v="Laptop;Smartphone;"/>
    <m/>
    <m/>
    <s v="No"/>
    <m/>
    <m/>
    <s v="Corporate assets"/>
    <m/>
    <m/>
    <s v="Yes, fully"/>
    <m/>
    <m/>
    <x v="2"/>
    <m/>
    <m/>
    <s v="Using VPN "/>
    <m/>
    <m/>
    <m/>
    <m/>
    <m/>
    <s v="Yes"/>
    <m/>
    <m/>
    <s v="Instructions provided via email;"/>
    <m/>
    <m/>
    <s v="Yes"/>
    <m/>
    <m/>
    <s v="Real-time chatting;Teleconferencing;"/>
    <m/>
    <m/>
    <s v="None;"/>
    <m/>
    <m/>
    <m/>
    <m/>
    <m/>
    <m/>
    <m/>
    <s v="Undecided"/>
    <m/>
    <m/>
    <s v="Undecided"/>
    <m/>
    <m/>
    <s v="Undecided"/>
    <m/>
    <m/>
    <s v="Disagree"/>
    <m/>
    <m/>
    <s v="Disagree"/>
    <m/>
    <m/>
    <s v="Disagree"/>
    <m/>
    <m/>
    <s v="Agree"/>
    <m/>
    <m/>
    <s v="35-44 years old"/>
    <m/>
    <m/>
    <s v="Master’s degree"/>
    <m/>
    <m/>
    <s v="Other"/>
    <m/>
    <m/>
    <s v="Data Centers"/>
    <m/>
    <m/>
    <s v="Other"/>
    <m/>
    <m/>
    <m/>
    <m/>
    <m/>
  </r>
  <r>
    <n v="194"/>
    <d v="2020-04-16T10:11:55"/>
    <d v="2020-04-16T10:15:07"/>
    <s v="anonymous"/>
    <m/>
    <m/>
    <m/>
    <m/>
    <s v="Yes"/>
    <m/>
    <m/>
    <s v="No"/>
    <m/>
    <m/>
    <m/>
    <m/>
    <m/>
    <s v="Laptop;Smartphone;"/>
    <m/>
    <m/>
    <s v="No"/>
    <m/>
    <m/>
    <s v="Corporate assets"/>
    <m/>
    <m/>
    <s v="Yes, fully"/>
    <m/>
    <m/>
    <x v="3"/>
    <m/>
    <m/>
    <s v="Using VPN "/>
    <m/>
    <m/>
    <m/>
    <m/>
    <m/>
    <s v="Yes"/>
    <m/>
    <m/>
    <s v="Instructions provided via email;"/>
    <m/>
    <m/>
    <s v="Yes"/>
    <m/>
    <m/>
    <s v="Real-time chatting;Teleconferencing;"/>
    <m/>
    <m/>
    <s v="None;"/>
    <m/>
    <m/>
    <m/>
    <m/>
    <m/>
    <m/>
    <m/>
    <s v="Undecided"/>
    <m/>
    <m/>
    <s v="Undecided"/>
    <m/>
    <m/>
    <s v="Undecided"/>
    <m/>
    <m/>
    <s v="Disagree"/>
    <m/>
    <m/>
    <s v="Disagree"/>
    <m/>
    <m/>
    <s v="Disagree"/>
    <m/>
    <m/>
    <s v="Agree"/>
    <m/>
    <m/>
    <s v="35-44 years old"/>
    <m/>
    <m/>
    <s v="Master’s degree"/>
    <m/>
    <m/>
    <s v="Other"/>
    <m/>
    <m/>
    <s v="Data Centers"/>
    <m/>
    <m/>
    <s v="Other"/>
    <m/>
    <m/>
    <m/>
    <m/>
    <m/>
  </r>
  <r>
    <n v="195"/>
    <d v="2020-04-16T11:19:34"/>
    <d v="2020-04-16T11:22:00"/>
    <s v="anonymous"/>
    <m/>
    <m/>
    <m/>
    <m/>
    <s v="No"/>
    <m/>
    <m/>
    <s v="No"/>
    <m/>
    <m/>
    <m/>
    <m/>
    <m/>
    <s v="Laptop;Smartphone;"/>
    <m/>
    <m/>
    <s v="No"/>
    <m/>
    <m/>
    <s v="Corporate assets"/>
    <m/>
    <m/>
    <s v="Yes, fully"/>
    <m/>
    <m/>
    <x v="0"/>
    <m/>
    <m/>
    <s v="Using VPN "/>
    <m/>
    <m/>
    <m/>
    <m/>
    <m/>
    <s v="No"/>
    <m/>
    <m/>
    <m/>
    <m/>
    <m/>
    <s v="No"/>
    <m/>
    <m/>
    <m/>
    <m/>
    <m/>
    <s v="None;"/>
    <m/>
    <m/>
    <m/>
    <m/>
    <m/>
    <m/>
    <m/>
    <s v="Disagree"/>
    <m/>
    <m/>
    <s v="Disagree"/>
    <m/>
    <m/>
    <s v="Agree"/>
    <m/>
    <m/>
    <s v="Agree"/>
    <m/>
    <m/>
    <s v="Strongly agree"/>
    <m/>
    <m/>
    <s v="Agree"/>
    <m/>
    <m/>
    <s v="Agree"/>
    <m/>
    <m/>
    <s v="35-44 years old"/>
    <m/>
    <m/>
    <s v="Master’s degree"/>
    <m/>
    <m/>
    <s v="EPES (Electrical Power &amp; Energy Systems)"/>
    <m/>
    <m/>
    <m/>
    <m/>
    <m/>
    <s v="Manager"/>
    <m/>
    <m/>
    <m/>
    <m/>
    <m/>
  </r>
  <r>
    <n v="195"/>
    <d v="2020-04-16T11:19:34"/>
    <d v="2020-04-16T11:22:00"/>
    <s v="anonymous"/>
    <m/>
    <m/>
    <m/>
    <m/>
    <s v="No"/>
    <m/>
    <m/>
    <s v="No"/>
    <m/>
    <m/>
    <m/>
    <m/>
    <m/>
    <s v="Laptop;Smartphone;"/>
    <m/>
    <m/>
    <s v="No"/>
    <m/>
    <m/>
    <s v="Corporate assets"/>
    <m/>
    <m/>
    <s v="Yes, fully"/>
    <m/>
    <m/>
    <x v="4"/>
    <m/>
    <m/>
    <s v="Using VPN "/>
    <m/>
    <m/>
    <m/>
    <m/>
    <m/>
    <s v="No"/>
    <m/>
    <m/>
    <m/>
    <m/>
    <m/>
    <s v="No"/>
    <m/>
    <m/>
    <m/>
    <m/>
    <m/>
    <s v="None;"/>
    <m/>
    <m/>
    <m/>
    <m/>
    <m/>
    <m/>
    <m/>
    <s v="Disagree"/>
    <m/>
    <m/>
    <s v="Disagree"/>
    <m/>
    <m/>
    <s v="Agree"/>
    <m/>
    <m/>
    <s v="Agree"/>
    <m/>
    <m/>
    <s v="Strongly agree"/>
    <m/>
    <m/>
    <s v="Agree"/>
    <m/>
    <m/>
    <s v="Agree"/>
    <m/>
    <m/>
    <s v="35-44 years old"/>
    <m/>
    <m/>
    <s v="Master’s degree"/>
    <m/>
    <m/>
    <s v="EPES (Electrical Power &amp; Energy Systems)"/>
    <m/>
    <m/>
    <m/>
    <m/>
    <m/>
    <s v="Manager"/>
    <m/>
    <m/>
    <m/>
    <m/>
    <m/>
  </r>
  <r>
    <n v="195"/>
    <d v="2020-04-16T11:19:34"/>
    <d v="2020-04-16T11:22:00"/>
    <s v="anonymous"/>
    <m/>
    <m/>
    <m/>
    <m/>
    <s v="No"/>
    <m/>
    <m/>
    <s v="No"/>
    <m/>
    <m/>
    <m/>
    <m/>
    <m/>
    <s v="Laptop;Smartphone;"/>
    <m/>
    <m/>
    <s v="No"/>
    <m/>
    <m/>
    <s v="Corporate assets"/>
    <m/>
    <m/>
    <s v="Yes, fully"/>
    <m/>
    <m/>
    <x v="1"/>
    <m/>
    <m/>
    <s v="Using VPN "/>
    <m/>
    <m/>
    <m/>
    <m/>
    <m/>
    <s v="No"/>
    <m/>
    <m/>
    <m/>
    <m/>
    <m/>
    <s v="No"/>
    <m/>
    <m/>
    <m/>
    <m/>
    <m/>
    <s v="None;"/>
    <m/>
    <m/>
    <m/>
    <m/>
    <m/>
    <m/>
    <m/>
    <s v="Disagree"/>
    <m/>
    <m/>
    <s v="Disagree"/>
    <m/>
    <m/>
    <s v="Agree"/>
    <m/>
    <m/>
    <s v="Agree"/>
    <m/>
    <m/>
    <s v="Strongly agree"/>
    <m/>
    <m/>
    <s v="Agree"/>
    <m/>
    <m/>
    <s v="Agree"/>
    <m/>
    <m/>
    <s v="35-44 years old"/>
    <m/>
    <m/>
    <s v="Master’s degree"/>
    <m/>
    <m/>
    <s v="EPES (Electrical Power &amp; Energy Systems)"/>
    <m/>
    <m/>
    <m/>
    <m/>
    <m/>
    <s v="Manager"/>
    <m/>
    <m/>
    <m/>
    <m/>
    <m/>
  </r>
  <r>
    <n v="195"/>
    <d v="2020-04-16T11:19:34"/>
    <d v="2020-04-16T11:22:00"/>
    <s v="anonymous"/>
    <m/>
    <m/>
    <m/>
    <m/>
    <s v="No"/>
    <m/>
    <m/>
    <s v="No"/>
    <m/>
    <m/>
    <m/>
    <m/>
    <m/>
    <s v="Laptop;Smartphone;"/>
    <m/>
    <m/>
    <s v="No"/>
    <m/>
    <m/>
    <s v="Corporate assets"/>
    <m/>
    <m/>
    <s v="Yes, fully"/>
    <m/>
    <m/>
    <x v="2"/>
    <m/>
    <m/>
    <s v="Using VPN "/>
    <m/>
    <m/>
    <m/>
    <m/>
    <m/>
    <s v="No"/>
    <m/>
    <m/>
    <m/>
    <m/>
    <m/>
    <s v="No"/>
    <m/>
    <m/>
    <m/>
    <m/>
    <m/>
    <s v="None;"/>
    <m/>
    <m/>
    <m/>
    <m/>
    <m/>
    <m/>
    <m/>
    <s v="Disagree"/>
    <m/>
    <m/>
    <s v="Disagree"/>
    <m/>
    <m/>
    <s v="Agree"/>
    <m/>
    <m/>
    <s v="Agree"/>
    <m/>
    <m/>
    <s v="Strongly agree"/>
    <m/>
    <m/>
    <s v="Agree"/>
    <m/>
    <m/>
    <s v="Agree"/>
    <m/>
    <m/>
    <s v="35-44 years old"/>
    <m/>
    <m/>
    <s v="Master’s degree"/>
    <m/>
    <m/>
    <s v="EPES (Electrical Power &amp; Energy Systems)"/>
    <m/>
    <m/>
    <m/>
    <m/>
    <m/>
    <s v="Manager"/>
    <m/>
    <m/>
    <m/>
    <m/>
    <m/>
  </r>
  <r>
    <n v="195"/>
    <d v="2020-04-16T11:19:34"/>
    <d v="2020-04-16T11:22:00"/>
    <s v="anonymous"/>
    <m/>
    <m/>
    <m/>
    <m/>
    <s v="No"/>
    <m/>
    <m/>
    <s v="No"/>
    <m/>
    <m/>
    <m/>
    <m/>
    <m/>
    <s v="Laptop;Smartphone;"/>
    <m/>
    <m/>
    <s v="No"/>
    <m/>
    <m/>
    <s v="Corporate assets"/>
    <m/>
    <m/>
    <s v="Yes, fully"/>
    <m/>
    <m/>
    <x v="3"/>
    <m/>
    <m/>
    <s v="Using VPN "/>
    <m/>
    <m/>
    <m/>
    <m/>
    <m/>
    <s v="No"/>
    <m/>
    <m/>
    <m/>
    <m/>
    <m/>
    <s v="No"/>
    <m/>
    <m/>
    <m/>
    <m/>
    <m/>
    <s v="None;"/>
    <m/>
    <m/>
    <m/>
    <m/>
    <m/>
    <m/>
    <m/>
    <s v="Disagree"/>
    <m/>
    <m/>
    <s v="Disagree"/>
    <m/>
    <m/>
    <s v="Agree"/>
    <m/>
    <m/>
    <s v="Agree"/>
    <m/>
    <m/>
    <s v="Strongly agree"/>
    <m/>
    <m/>
    <s v="Agree"/>
    <m/>
    <m/>
    <s v="Agree"/>
    <m/>
    <m/>
    <s v="35-44 years old"/>
    <m/>
    <m/>
    <s v="Master’s degree"/>
    <m/>
    <m/>
    <s v="EPES (Electrical Power &amp; Energy Systems)"/>
    <m/>
    <m/>
    <m/>
    <m/>
    <m/>
    <s v="Manager"/>
    <m/>
    <m/>
    <m/>
    <m/>
    <m/>
  </r>
  <r>
    <n v="196"/>
    <d v="2020-04-16T13:06:55"/>
    <d v="2020-04-16T13:11:51"/>
    <s v="anonymous"/>
    <m/>
    <m/>
    <m/>
    <m/>
    <s v="Yes"/>
    <m/>
    <m/>
    <s v="No"/>
    <m/>
    <m/>
    <m/>
    <m/>
    <m/>
    <s v="Laptop;"/>
    <m/>
    <m/>
    <s v="No"/>
    <m/>
    <m/>
    <s v="Corporate assets"/>
    <m/>
    <m/>
    <s v="Yes, partly"/>
    <m/>
    <m/>
    <x v="0"/>
    <m/>
    <m/>
    <s v="Other"/>
    <m/>
    <m/>
    <s v="Both via VPN and with 3rd party cloud solutions (Microsoft 365)"/>
    <m/>
    <m/>
    <s v="No"/>
    <m/>
    <m/>
    <m/>
    <m/>
    <m/>
    <s v="Yes"/>
    <m/>
    <m/>
    <s v="Document management;Real-time document co-authoring;Scheduling;Real-time chatting;Teleconferencing;"/>
    <m/>
    <m/>
    <s v="None;"/>
    <m/>
    <m/>
    <m/>
    <m/>
    <m/>
    <m/>
    <m/>
    <s v="Undecided"/>
    <m/>
    <m/>
    <s v="Undecided"/>
    <m/>
    <m/>
    <s v="Disagree"/>
    <m/>
    <m/>
    <s v="Agree"/>
    <m/>
    <m/>
    <s v="Agree"/>
    <m/>
    <m/>
    <s v="Agree"/>
    <m/>
    <m/>
    <s v="Undecided"/>
    <m/>
    <m/>
    <s v="35-44 years old"/>
    <m/>
    <m/>
    <s v="Doctorate degree"/>
    <m/>
    <m/>
    <s v="Education &amp; Research"/>
    <m/>
    <m/>
    <m/>
    <m/>
    <m/>
    <s v="Manager"/>
    <m/>
    <m/>
    <m/>
    <m/>
    <m/>
  </r>
  <r>
    <n v="196"/>
    <d v="2020-04-16T13:06:55"/>
    <d v="2020-04-16T13:11:51"/>
    <s v="anonymous"/>
    <m/>
    <m/>
    <m/>
    <m/>
    <s v="Yes"/>
    <m/>
    <m/>
    <s v="No"/>
    <m/>
    <m/>
    <m/>
    <m/>
    <m/>
    <s v="Laptop;"/>
    <m/>
    <m/>
    <s v="No"/>
    <m/>
    <m/>
    <s v="Corporate assets"/>
    <m/>
    <m/>
    <s v="Yes, partly"/>
    <m/>
    <m/>
    <x v="4"/>
    <m/>
    <m/>
    <s v="Other"/>
    <m/>
    <m/>
    <s v="Both via VPN and with 3rd party cloud solutions (Microsoft 365)"/>
    <m/>
    <m/>
    <s v="No"/>
    <m/>
    <m/>
    <m/>
    <m/>
    <m/>
    <s v="Yes"/>
    <m/>
    <m/>
    <s v="Document management;Real-time document co-authoring;Scheduling;Real-time chatting;Teleconferencing;"/>
    <m/>
    <m/>
    <s v="None;"/>
    <m/>
    <m/>
    <m/>
    <m/>
    <m/>
    <m/>
    <m/>
    <s v="Undecided"/>
    <m/>
    <m/>
    <s v="Undecided"/>
    <m/>
    <m/>
    <s v="Disagree"/>
    <m/>
    <m/>
    <s v="Agree"/>
    <m/>
    <m/>
    <s v="Agree"/>
    <m/>
    <m/>
    <s v="Agree"/>
    <m/>
    <m/>
    <s v="Undecided"/>
    <m/>
    <m/>
    <s v="35-44 years old"/>
    <m/>
    <m/>
    <s v="Doctorate degree"/>
    <m/>
    <m/>
    <s v="Education &amp; Research"/>
    <m/>
    <m/>
    <m/>
    <m/>
    <m/>
    <s v="Manager"/>
    <m/>
    <m/>
    <m/>
    <m/>
    <m/>
  </r>
  <r>
    <n v="196"/>
    <d v="2020-04-16T13:06:55"/>
    <d v="2020-04-16T13:11:51"/>
    <s v="anonymous"/>
    <m/>
    <m/>
    <m/>
    <m/>
    <s v="Yes"/>
    <m/>
    <m/>
    <s v="No"/>
    <m/>
    <m/>
    <m/>
    <m/>
    <m/>
    <s v="Laptop;"/>
    <m/>
    <m/>
    <s v="No"/>
    <m/>
    <m/>
    <s v="Corporate assets"/>
    <m/>
    <m/>
    <s v="Yes, partly"/>
    <m/>
    <m/>
    <x v="6"/>
    <m/>
    <m/>
    <s v="Other"/>
    <m/>
    <m/>
    <s v="Both via VPN and with 3rd party cloud solutions (Microsoft 365)"/>
    <m/>
    <m/>
    <s v="No"/>
    <m/>
    <m/>
    <m/>
    <m/>
    <m/>
    <s v="Yes"/>
    <m/>
    <m/>
    <s v="Document management;Real-time document co-authoring;Scheduling;Real-time chatting;Teleconferencing;"/>
    <m/>
    <m/>
    <s v="None;"/>
    <m/>
    <m/>
    <m/>
    <m/>
    <m/>
    <m/>
    <m/>
    <s v="Undecided"/>
    <m/>
    <m/>
    <s v="Undecided"/>
    <m/>
    <m/>
    <s v="Disagree"/>
    <m/>
    <m/>
    <s v="Agree"/>
    <m/>
    <m/>
    <s v="Agree"/>
    <m/>
    <m/>
    <s v="Agree"/>
    <m/>
    <m/>
    <s v="Undecided"/>
    <m/>
    <m/>
    <s v="35-44 years old"/>
    <m/>
    <m/>
    <s v="Doctorate degree"/>
    <m/>
    <m/>
    <s v="Education &amp; Research"/>
    <m/>
    <m/>
    <m/>
    <m/>
    <m/>
    <s v="Manager"/>
    <m/>
    <m/>
    <m/>
    <m/>
    <m/>
  </r>
  <r>
    <n v="196"/>
    <d v="2020-04-16T13:06:55"/>
    <d v="2020-04-16T13:11:51"/>
    <s v="anonymous"/>
    <m/>
    <m/>
    <m/>
    <m/>
    <s v="Yes"/>
    <m/>
    <m/>
    <s v="No"/>
    <m/>
    <m/>
    <m/>
    <m/>
    <m/>
    <s v="Laptop;"/>
    <m/>
    <m/>
    <s v="No"/>
    <m/>
    <m/>
    <s v="Corporate assets"/>
    <m/>
    <m/>
    <s v="Yes, partly"/>
    <m/>
    <m/>
    <x v="1"/>
    <m/>
    <m/>
    <s v="Other"/>
    <m/>
    <m/>
    <s v="Both via VPN and with 3rd party cloud solutions (Microsoft 365)"/>
    <m/>
    <m/>
    <s v="No"/>
    <m/>
    <m/>
    <m/>
    <m/>
    <m/>
    <s v="Yes"/>
    <m/>
    <m/>
    <s v="Document management;Real-time document co-authoring;Scheduling;Real-time chatting;Teleconferencing;"/>
    <m/>
    <m/>
    <s v="None;"/>
    <m/>
    <m/>
    <m/>
    <m/>
    <m/>
    <m/>
    <m/>
    <s v="Undecided"/>
    <m/>
    <m/>
    <s v="Undecided"/>
    <m/>
    <m/>
    <s v="Disagree"/>
    <m/>
    <m/>
    <s v="Agree"/>
    <m/>
    <m/>
    <s v="Agree"/>
    <m/>
    <m/>
    <s v="Agree"/>
    <m/>
    <m/>
    <s v="Undecided"/>
    <m/>
    <m/>
    <s v="35-44 years old"/>
    <m/>
    <m/>
    <s v="Doctorate degree"/>
    <m/>
    <m/>
    <s v="Education &amp; Research"/>
    <m/>
    <m/>
    <m/>
    <m/>
    <m/>
    <s v="Manager"/>
    <m/>
    <m/>
    <m/>
    <m/>
    <m/>
  </r>
  <r>
    <n v="196"/>
    <d v="2020-04-16T13:06:55"/>
    <d v="2020-04-16T13:11:51"/>
    <s v="anonymous"/>
    <m/>
    <m/>
    <m/>
    <m/>
    <s v="Yes"/>
    <m/>
    <m/>
    <s v="No"/>
    <m/>
    <m/>
    <m/>
    <m/>
    <m/>
    <s v="Laptop;"/>
    <m/>
    <m/>
    <s v="No"/>
    <m/>
    <m/>
    <s v="Corporate assets"/>
    <m/>
    <m/>
    <s v="Yes, partly"/>
    <m/>
    <m/>
    <x v="3"/>
    <m/>
    <m/>
    <s v="Other"/>
    <m/>
    <m/>
    <s v="Both via VPN and with 3rd party cloud solutions (Microsoft 365)"/>
    <m/>
    <m/>
    <s v="No"/>
    <m/>
    <m/>
    <m/>
    <m/>
    <m/>
    <s v="Yes"/>
    <m/>
    <m/>
    <s v="Document management;Real-time document co-authoring;Scheduling;Real-time chatting;Teleconferencing;"/>
    <m/>
    <m/>
    <s v="None;"/>
    <m/>
    <m/>
    <m/>
    <m/>
    <m/>
    <m/>
    <m/>
    <s v="Undecided"/>
    <m/>
    <m/>
    <s v="Undecided"/>
    <m/>
    <m/>
    <s v="Disagree"/>
    <m/>
    <m/>
    <s v="Agree"/>
    <m/>
    <m/>
    <s v="Agree"/>
    <m/>
    <m/>
    <s v="Agree"/>
    <m/>
    <m/>
    <s v="Undecided"/>
    <m/>
    <m/>
    <s v="35-44 years old"/>
    <m/>
    <m/>
    <s v="Doctorate degree"/>
    <m/>
    <m/>
    <s v="Education &amp; Research"/>
    <m/>
    <m/>
    <m/>
    <m/>
    <m/>
    <s v="Manager"/>
    <m/>
    <m/>
    <m/>
    <m/>
    <m/>
  </r>
  <r>
    <n v="197"/>
    <d v="2020-04-16T14:02:56"/>
    <d v="2020-04-16T14:14:41"/>
    <s v="anonymous"/>
    <m/>
    <m/>
    <m/>
    <m/>
    <s v="Yes"/>
    <m/>
    <m/>
    <s v="No"/>
    <m/>
    <m/>
    <m/>
    <m/>
    <m/>
    <s v="Laptop;"/>
    <m/>
    <m/>
    <s v="No"/>
    <m/>
    <m/>
    <s v="Personal assets"/>
    <m/>
    <m/>
    <m/>
    <m/>
    <m/>
    <x v="0"/>
    <m/>
    <m/>
    <s v="Using 3rd party cloud solutions (e.g. G Cloud, Microsoft 365)"/>
    <m/>
    <m/>
    <m/>
    <m/>
    <m/>
    <s v="No"/>
    <m/>
    <m/>
    <m/>
    <m/>
    <m/>
    <s v="Yes"/>
    <m/>
    <m/>
    <s v="Document management;Real-time document co-authoring;Project/Workflow/Task management;Teleconferencing;"/>
    <m/>
    <m/>
    <s v="None;"/>
    <m/>
    <m/>
    <s v="Spam emails and offers"/>
    <m/>
    <m/>
    <m/>
    <m/>
    <s v="Strongly agree"/>
    <m/>
    <m/>
    <s v="Agree"/>
    <m/>
    <m/>
    <s v="Agree"/>
    <m/>
    <m/>
    <s v="Strongly agree"/>
    <m/>
    <m/>
    <s v="Agree"/>
    <m/>
    <m/>
    <s v="Agree"/>
    <m/>
    <m/>
    <s v="Agree"/>
    <m/>
    <m/>
    <s v="35-44 years old"/>
    <m/>
    <m/>
    <s v="Doctorate degree"/>
    <m/>
    <m/>
    <s v="Education &amp; Research"/>
    <m/>
    <m/>
    <m/>
    <m/>
    <m/>
    <s v="Researcher"/>
    <m/>
    <m/>
    <m/>
    <m/>
    <m/>
  </r>
  <r>
    <n v="197"/>
    <d v="2020-04-16T14:02:56"/>
    <d v="2020-04-16T14:14:41"/>
    <s v="anonymous"/>
    <m/>
    <m/>
    <m/>
    <m/>
    <s v="Yes"/>
    <m/>
    <m/>
    <s v="No"/>
    <m/>
    <m/>
    <m/>
    <m/>
    <m/>
    <s v="Laptop;"/>
    <m/>
    <m/>
    <s v="No"/>
    <m/>
    <m/>
    <s v="Personal assets"/>
    <m/>
    <m/>
    <m/>
    <m/>
    <m/>
    <x v="4"/>
    <m/>
    <m/>
    <s v="Using 3rd party cloud solutions (e.g. G Cloud, Microsoft 365)"/>
    <m/>
    <m/>
    <m/>
    <m/>
    <m/>
    <s v="No"/>
    <m/>
    <m/>
    <m/>
    <m/>
    <m/>
    <s v="Yes"/>
    <m/>
    <m/>
    <s v="Document management;Real-time document co-authoring;Project/Workflow/Task management;Teleconferencing;"/>
    <m/>
    <m/>
    <s v="None;"/>
    <m/>
    <m/>
    <s v="Spam emails and offers"/>
    <m/>
    <m/>
    <m/>
    <m/>
    <s v="Strongly agree"/>
    <m/>
    <m/>
    <s v="Agree"/>
    <m/>
    <m/>
    <s v="Agree"/>
    <m/>
    <m/>
    <s v="Strongly agree"/>
    <m/>
    <m/>
    <s v="Agree"/>
    <m/>
    <m/>
    <s v="Agree"/>
    <m/>
    <m/>
    <s v="Agree"/>
    <m/>
    <m/>
    <s v="35-44 years old"/>
    <m/>
    <m/>
    <s v="Doctorate degree"/>
    <m/>
    <m/>
    <s v="Education &amp; Research"/>
    <m/>
    <m/>
    <m/>
    <m/>
    <m/>
    <s v="Researcher"/>
    <m/>
    <m/>
    <m/>
    <m/>
    <m/>
  </r>
  <r>
    <n v="197"/>
    <d v="2020-04-16T14:02:56"/>
    <d v="2020-04-16T14:14:41"/>
    <s v="anonymous"/>
    <m/>
    <m/>
    <m/>
    <m/>
    <s v="Yes"/>
    <m/>
    <m/>
    <s v="No"/>
    <m/>
    <m/>
    <m/>
    <m/>
    <m/>
    <s v="Laptop;"/>
    <m/>
    <m/>
    <s v="No"/>
    <m/>
    <m/>
    <s v="Personal assets"/>
    <m/>
    <m/>
    <m/>
    <m/>
    <m/>
    <x v="6"/>
    <m/>
    <m/>
    <s v="Using 3rd party cloud solutions (e.g. G Cloud, Microsoft 365)"/>
    <m/>
    <m/>
    <m/>
    <m/>
    <m/>
    <s v="No"/>
    <m/>
    <m/>
    <m/>
    <m/>
    <m/>
    <s v="Yes"/>
    <m/>
    <m/>
    <s v="Document management;Real-time document co-authoring;Project/Workflow/Task management;Teleconferencing;"/>
    <m/>
    <m/>
    <s v="None;"/>
    <m/>
    <m/>
    <s v="Spam emails and offers"/>
    <m/>
    <m/>
    <m/>
    <m/>
    <s v="Strongly agree"/>
    <m/>
    <m/>
    <s v="Agree"/>
    <m/>
    <m/>
    <s v="Agree"/>
    <m/>
    <m/>
    <s v="Strongly agree"/>
    <m/>
    <m/>
    <s v="Agree"/>
    <m/>
    <m/>
    <s v="Agree"/>
    <m/>
    <m/>
    <s v="Agree"/>
    <m/>
    <m/>
    <s v="35-44 years old"/>
    <m/>
    <m/>
    <s v="Doctorate degree"/>
    <m/>
    <m/>
    <s v="Education &amp; Research"/>
    <m/>
    <m/>
    <m/>
    <m/>
    <m/>
    <s v="Researcher"/>
    <m/>
    <m/>
    <m/>
    <m/>
    <m/>
  </r>
  <r>
    <n v="197"/>
    <d v="2020-04-16T14:02:56"/>
    <d v="2020-04-16T14:14:41"/>
    <s v="anonymous"/>
    <m/>
    <m/>
    <m/>
    <m/>
    <s v="Yes"/>
    <m/>
    <m/>
    <s v="No"/>
    <m/>
    <m/>
    <m/>
    <m/>
    <m/>
    <s v="Laptop;"/>
    <m/>
    <m/>
    <s v="No"/>
    <m/>
    <m/>
    <s v="Personal assets"/>
    <m/>
    <m/>
    <m/>
    <m/>
    <m/>
    <x v="1"/>
    <m/>
    <m/>
    <s v="Using 3rd party cloud solutions (e.g. G Cloud, Microsoft 365)"/>
    <m/>
    <m/>
    <m/>
    <m/>
    <m/>
    <s v="No"/>
    <m/>
    <m/>
    <m/>
    <m/>
    <m/>
    <s v="Yes"/>
    <m/>
    <m/>
    <s v="Document management;Real-time document co-authoring;Project/Workflow/Task management;Teleconferencing;"/>
    <m/>
    <m/>
    <s v="None;"/>
    <m/>
    <m/>
    <s v="Spam emails and offers"/>
    <m/>
    <m/>
    <m/>
    <m/>
    <s v="Strongly agree"/>
    <m/>
    <m/>
    <s v="Agree"/>
    <m/>
    <m/>
    <s v="Agree"/>
    <m/>
    <m/>
    <s v="Strongly agree"/>
    <m/>
    <m/>
    <s v="Agree"/>
    <m/>
    <m/>
    <s v="Agree"/>
    <m/>
    <m/>
    <s v="Agree"/>
    <m/>
    <m/>
    <s v="35-44 years old"/>
    <m/>
    <m/>
    <s v="Doctorate degree"/>
    <m/>
    <m/>
    <s v="Education &amp; Research"/>
    <m/>
    <m/>
    <m/>
    <m/>
    <m/>
    <s v="Researcher"/>
    <m/>
    <m/>
    <m/>
    <m/>
    <m/>
  </r>
  <r>
    <n v="197"/>
    <d v="2020-04-16T14:02:56"/>
    <d v="2020-04-16T14:14:41"/>
    <s v="anonymous"/>
    <m/>
    <m/>
    <m/>
    <m/>
    <s v="Yes"/>
    <m/>
    <m/>
    <s v="No"/>
    <m/>
    <m/>
    <m/>
    <m/>
    <m/>
    <s v="Laptop;"/>
    <m/>
    <m/>
    <s v="No"/>
    <m/>
    <m/>
    <s v="Personal assets"/>
    <m/>
    <m/>
    <m/>
    <m/>
    <m/>
    <x v="3"/>
    <m/>
    <m/>
    <s v="Using 3rd party cloud solutions (e.g. G Cloud, Microsoft 365)"/>
    <m/>
    <m/>
    <m/>
    <m/>
    <m/>
    <s v="No"/>
    <m/>
    <m/>
    <m/>
    <m/>
    <m/>
    <s v="Yes"/>
    <m/>
    <m/>
    <s v="Document management;Real-time document co-authoring;Project/Workflow/Task management;Teleconferencing;"/>
    <m/>
    <m/>
    <s v="None;"/>
    <m/>
    <m/>
    <s v="Spam emails and offers"/>
    <m/>
    <m/>
    <m/>
    <m/>
    <s v="Strongly agree"/>
    <m/>
    <m/>
    <s v="Agree"/>
    <m/>
    <m/>
    <s v="Agree"/>
    <m/>
    <m/>
    <s v="Strongly agree"/>
    <m/>
    <m/>
    <s v="Agree"/>
    <m/>
    <m/>
    <s v="Agree"/>
    <m/>
    <m/>
    <s v="Agree"/>
    <m/>
    <m/>
    <s v="35-44 years old"/>
    <m/>
    <m/>
    <s v="Doctorate degree"/>
    <m/>
    <m/>
    <s v="Education &amp; Research"/>
    <m/>
    <m/>
    <m/>
    <m/>
    <m/>
    <s v="Researcher"/>
    <m/>
    <m/>
    <m/>
    <m/>
    <m/>
  </r>
  <r>
    <n v="198"/>
    <d v="2020-04-16T14:22:58"/>
    <d v="2020-04-16T14:28:13"/>
    <s v="anonymous"/>
    <m/>
    <m/>
    <m/>
    <m/>
    <s v="Yes"/>
    <m/>
    <m/>
    <s v="No"/>
    <m/>
    <m/>
    <m/>
    <m/>
    <m/>
    <s v="Laptop;"/>
    <m/>
    <m/>
    <s v="No"/>
    <m/>
    <m/>
    <s v="Corporate assets"/>
    <m/>
    <m/>
    <s v="No"/>
    <m/>
    <m/>
    <x v="0"/>
    <m/>
    <m/>
    <s v="Using VPN "/>
    <m/>
    <m/>
    <m/>
    <m/>
    <m/>
    <s v="No"/>
    <m/>
    <m/>
    <m/>
    <m/>
    <m/>
    <s v="Yes"/>
    <m/>
    <m/>
    <s v="Document management;Project/Workflow/Task management;Scheduling;Real-time chatting;Teleconferencing;"/>
    <m/>
    <m/>
    <s v="None;"/>
    <m/>
    <m/>
    <m/>
    <m/>
    <m/>
    <m/>
    <m/>
    <s v="Agree"/>
    <m/>
    <m/>
    <s v="Undecided"/>
    <m/>
    <m/>
    <s v="Strongly agree"/>
    <m/>
    <m/>
    <s v="Strongly agree"/>
    <m/>
    <m/>
    <s v="Strongly agree"/>
    <m/>
    <m/>
    <s v="Strongly disagree"/>
    <m/>
    <m/>
    <s v="Strongly agree"/>
    <m/>
    <m/>
    <s v="35-44 years old"/>
    <m/>
    <m/>
    <s v="Master’s degree"/>
    <m/>
    <m/>
    <s v="IT (Information Technology)"/>
    <m/>
    <m/>
    <m/>
    <m/>
    <m/>
    <s v="IT professional"/>
    <m/>
    <m/>
    <m/>
    <m/>
    <m/>
  </r>
  <r>
    <n v="198"/>
    <d v="2020-04-16T14:22:58"/>
    <d v="2020-04-16T14:28:13"/>
    <s v="anonymous"/>
    <m/>
    <m/>
    <m/>
    <m/>
    <s v="Yes"/>
    <m/>
    <m/>
    <s v="No"/>
    <m/>
    <m/>
    <m/>
    <m/>
    <m/>
    <s v="Laptop;"/>
    <m/>
    <m/>
    <s v="No"/>
    <m/>
    <m/>
    <s v="Corporate assets"/>
    <m/>
    <m/>
    <s v="No"/>
    <m/>
    <m/>
    <x v="1"/>
    <m/>
    <m/>
    <s v="Using VPN "/>
    <m/>
    <m/>
    <m/>
    <m/>
    <m/>
    <s v="No"/>
    <m/>
    <m/>
    <m/>
    <m/>
    <m/>
    <s v="Yes"/>
    <m/>
    <m/>
    <s v="Document management;Project/Workflow/Task management;Scheduling;Real-time chatting;Teleconferencing;"/>
    <m/>
    <m/>
    <s v="None;"/>
    <m/>
    <m/>
    <m/>
    <m/>
    <m/>
    <m/>
    <m/>
    <s v="Agree"/>
    <m/>
    <m/>
    <s v="Undecided"/>
    <m/>
    <m/>
    <s v="Strongly agree"/>
    <m/>
    <m/>
    <s v="Strongly agree"/>
    <m/>
    <m/>
    <s v="Strongly agree"/>
    <m/>
    <m/>
    <s v="Strongly disagree"/>
    <m/>
    <m/>
    <s v="Strongly agree"/>
    <m/>
    <m/>
    <s v="35-44 years old"/>
    <m/>
    <m/>
    <s v="Master’s degree"/>
    <m/>
    <m/>
    <s v="IT (Information Technology)"/>
    <m/>
    <m/>
    <m/>
    <m/>
    <m/>
    <s v="IT professional"/>
    <m/>
    <m/>
    <m/>
    <m/>
    <m/>
  </r>
  <r>
    <n v="198"/>
    <d v="2020-04-16T14:22:58"/>
    <d v="2020-04-16T14:28:13"/>
    <s v="anonymous"/>
    <m/>
    <m/>
    <m/>
    <m/>
    <s v="Yes"/>
    <m/>
    <m/>
    <s v="No"/>
    <m/>
    <m/>
    <m/>
    <m/>
    <m/>
    <s v="Laptop;"/>
    <m/>
    <m/>
    <s v="No"/>
    <m/>
    <m/>
    <s v="Corporate assets"/>
    <m/>
    <m/>
    <s v="No"/>
    <m/>
    <m/>
    <x v="3"/>
    <m/>
    <m/>
    <s v="Using VPN "/>
    <m/>
    <m/>
    <m/>
    <m/>
    <m/>
    <s v="No"/>
    <m/>
    <m/>
    <m/>
    <m/>
    <m/>
    <s v="Yes"/>
    <m/>
    <m/>
    <s v="Document management;Project/Workflow/Task management;Scheduling;Real-time chatting;Teleconferencing;"/>
    <m/>
    <m/>
    <s v="None;"/>
    <m/>
    <m/>
    <m/>
    <m/>
    <m/>
    <m/>
    <m/>
    <s v="Agree"/>
    <m/>
    <m/>
    <s v="Undecided"/>
    <m/>
    <m/>
    <s v="Strongly agree"/>
    <m/>
    <m/>
    <s v="Strongly agree"/>
    <m/>
    <m/>
    <s v="Strongly agree"/>
    <m/>
    <m/>
    <s v="Strongly disagree"/>
    <m/>
    <m/>
    <s v="Strongly agree"/>
    <m/>
    <m/>
    <s v="35-44 years old"/>
    <m/>
    <m/>
    <s v="Master’s degree"/>
    <m/>
    <m/>
    <s v="IT (Information Technology)"/>
    <m/>
    <m/>
    <m/>
    <m/>
    <m/>
    <s v="IT professional"/>
    <m/>
    <m/>
    <m/>
    <m/>
    <m/>
  </r>
  <r>
    <n v="199"/>
    <d v="2020-04-16T17:48:34"/>
    <d v="2020-04-16T17:50:58"/>
    <s v="anonymous"/>
    <m/>
    <m/>
    <m/>
    <m/>
    <s v="Yes"/>
    <m/>
    <m/>
    <s v="No"/>
    <m/>
    <m/>
    <m/>
    <m/>
    <m/>
    <s v="Laptop;Smartphone;"/>
    <m/>
    <m/>
    <s v="No"/>
    <m/>
    <m/>
    <s v="Corporate assets"/>
    <m/>
    <m/>
    <s v="No"/>
    <m/>
    <m/>
    <x v="0"/>
    <m/>
    <m/>
    <s v="No Access"/>
    <m/>
    <m/>
    <m/>
    <m/>
    <m/>
    <s v="No"/>
    <m/>
    <m/>
    <m/>
    <m/>
    <m/>
    <s v="No"/>
    <m/>
    <m/>
    <m/>
    <m/>
    <m/>
    <s v="None;"/>
    <m/>
    <m/>
    <m/>
    <m/>
    <m/>
    <m/>
    <m/>
    <s v="Disagree"/>
    <m/>
    <m/>
    <s v="Disagree"/>
    <m/>
    <m/>
    <s v="Undecided"/>
    <m/>
    <m/>
    <s v="Agree"/>
    <m/>
    <m/>
    <s v="Agree"/>
    <m/>
    <m/>
    <s v="Agree"/>
    <m/>
    <m/>
    <s v="Agree"/>
    <m/>
    <m/>
    <s v="35-44 years old"/>
    <m/>
    <m/>
    <s v="Doctorate degree"/>
    <m/>
    <m/>
    <s v="Education &amp; Research"/>
    <m/>
    <m/>
    <m/>
    <m/>
    <m/>
    <s v="Researcher"/>
    <m/>
    <m/>
    <m/>
    <m/>
    <m/>
  </r>
  <r>
    <n v="199"/>
    <d v="2020-04-16T17:48:34"/>
    <d v="2020-04-16T17:50:58"/>
    <s v="anonymous"/>
    <m/>
    <m/>
    <m/>
    <m/>
    <s v="Yes"/>
    <m/>
    <m/>
    <s v="No"/>
    <m/>
    <m/>
    <m/>
    <m/>
    <m/>
    <s v="Laptop;Smartphone;"/>
    <m/>
    <m/>
    <s v="No"/>
    <m/>
    <m/>
    <s v="Corporate assets"/>
    <m/>
    <m/>
    <s v="No"/>
    <m/>
    <m/>
    <x v="3"/>
    <m/>
    <m/>
    <s v="No Access"/>
    <m/>
    <m/>
    <m/>
    <m/>
    <m/>
    <s v="No"/>
    <m/>
    <m/>
    <m/>
    <m/>
    <m/>
    <s v="No"/>
    <m/>
    <m/>
    <m/>
    <m/>
    <m/>
    <s v="None;"/>
    <m/>
    <m/>
    <m/>
    <m/>
    <m/>
    <m/>
    <m/>
    <s v="Disagree"/>
    <m/>
    <m/>
    <s v="Disagree"/>
    <m/>
    <m/>
    <s v="Undecided"/>
    <m/>
    <m/>
    <s v="Agree"/>
    <m/>
    <m/>
    <s v="Agree"/>
    <m/>
    <m/>
    <s v="Agree"/>
    <m/>
    <m/>
    <s v="Agree"/>
    <m/>
    <m/>
    <s v="35-44 years old"/>
    <m/>
    <m/>
    <s v="Doctorate degree"/>
    <m/>
    <m/>
    <s v="Education &amp; Research"/>
    <m/>
    <m/>
    <m/>
    <m/>
    <m/>
    <s v="Researcher"/>
    <m/>
    <m/>
    <m/>
    <m/>
    <m/>
  </r>
  <r>
    <n v="200"/>
    <d v="2020-04-16T20:18:50"/>
    <d v="2020-04-16T20:30:43"/>
    <s v="anonymous"/>
    <m/>
    <m/>
    <m/>
    <m/>
    <s v="Yes"/>
    <m/>
    <m/>
    <s v="No"/>
    <m/>
    <m/>
    <m/>
    <m/>
    <m/>
    <s v="Laptop;Smartphone;"/>
    <m/>
    <m/>
    <s v="No"/>
    <m/>
    <m/>
    <s v="Personal assets"/>
    <m/>
    <m/>
    <m/>
    <m/>
    <m/>
    <x v="0"/>
    <m/>
    <m/>
    <s v="Direct access"/>
    <m/>
    <m/>
    <m/>
    <m/>
    <m/>
    <s v="Yes"/>
    <m/>
    <m/>
    <s v="Nothing of the above;"/>
    <m/>
    <m/>
    <s v="No"/>
    <m/>
    <m/>
    <m/>
    <m/>
    <m/>
    <s v="None;"/>
    <m/>
    <m/>
    <m/>
    <m/>
    <m/>
    <m/>
    <m/>
    <s v="Strongly agree"/>
    <m/>
    <m/>
    <s v="Strongly agree"/>
    <m/>
    <m/>
    <s v="Strongly disagree"/>
    <m/>
    <m/>
    <s v="Strongly disagree"/>
    <m/>
    <m/>
    <s v="Strongly disagree"/>
    <m/>
    <m/>
    <s v="Disagree"/>
    <m/>
    <m/>
    <s v="Strongly agree"/>
    <m/>
    <m/>
    <s v="25-34 years old"/>
    <m/>
    <m/>
    <s v="Doctorate degree"/>
    <m/>
    <m/>
    <s v="Health"/>
    <m/>
    <m/>
    <m/>
    <m/>
    <m/>
    <s v="Researcher"/>
    <m/>
    <m/>
    <m/>
    <m/>
    <m/>
  </r>
  <r>
    <n v="200"/>
    <d v="2020-04-16T20:18:50"/>
    <d v="2020-04-16T20:30:43"/>
    <s v="anonymous"/>
    <m/>
    <m/>
    <m/>
    <m/>
    <s v="Yes"/>
    <m/>
    <m/>
    <s v="No"/>
    <m/>
    <m/>
    <m/>
    <m/>
    <m/>
    <s v="Laptop;Smartphone;"/>
    <m/>
    <m/>
    <s v="No"/>
    <m/>
    <m/>
    <s v="Personal assets"/>
    <m/>
    <m/>
    <m/>
    <m/>
    <m/>
    <x v="1"/>
    <m/>
    <m/>
    <s v="Direct access"/>
    <m/>
    <m/>
    <m/>
    <m/>
    <m/>
    <s v="Yes"/>
    <m/>
    <m/>
    <s v="Nothing of the above;"/>
    <m/>
    <m/>
    <s v="No"/>
    <m/>
    <m/>
    <m/>
    <m/>
    <m/>
    <s v="None;"/>
    <m/>
    <m/>
    <m/>
    <m/>
    <m/>
    <m/>
    <m/>
    <s v="Strongly agree"/>
    <m/>
    <m/>
    <s v="Strongly agree"/>
    <m/>
    <m/>
    <s v="Strongly disagree"/>
    <m/>
    <m/>
    <s v="Strongly disagree"/>
    <m/>
    <m/>
    <s v="Strongly disagree"/>
    <m/>
    <m/>
    <s v="Disagree"/>
    <m/>
    <m/>
    <s v="Strongly agree"/>
    <m/>
    <m/>
    <s v="25-34 years old"/>
    <m/>
    <m/>
    <s v="Doctorate degree"/>
    <m/>
    <m/>
    <s v="Health"/>
    <m/>
    <m/>
    <m/>
    <m/>
    <m/>
    <s v="Researcher"/>
    <m/>
    <m/>
    <m/>
    <m/>
    <m/>
  </r>
  <r>
    <n v="200"/>
    <d v="2020-04-16T20:18:50"/>
    <d v="2020-04-16T20:30:43"/>
    <s v="anonymous"/>
    <m/>
    <m/>
    <m/>
    <m/>
    <s v="Yes"/>
    <m/>
    <m/>
    <s v="No"/>
    <m/>
    <m/>
    <m/>
    <m/>
    <m/>
    <s v="Laptop;Smartphone;"/>
    <m/>
    <m/>
    <s v="No"/>
    <m/>
    <m/>
    <s v="Personal assets"/>
    <m/>
    <m/>
    <m/>
    <m/>
    <m/>
    <x v="3"/>
    <m/>
    <m/>
    <s v="Direct access"/>
    <m/>
    <m/>
    <m/>
    <m/>
    <m/>
    <s v="Yes"/>
    <m/>
    <m/>
    <s v="Nothing of the above;"/>
    <m/>
    <m/>
    <s v="No"/>
    <m/>
    <m/>
    <m/>
    <m/>
    <m/>
    <s v="None;"/>
    <m/>
    <m/>
    <m/>
    <m/>
    <m/>
    <m/>
    <m/>
    <s v="Strongly agree"/>
    <m/>
    <m/>
    <s v="Strongly agree"/>
    <m/>
    <m/>
    <s v="Strongly disagree"/>
    <m/>
    <m/>
    <s v="Strongly disagree"/>
    <m/>
    <m/>
    <s v="Strongly disagree"/>
    <m/>
    <m/>
    <s v="Disagree"/>
    <m/>
    <m/>
    <s v="Strongly agree"/>
    <m/>
    <m/>
    <s v="25-34 years old"/>
    <m/>
    <m/>
    <s v="Doctorate degree"/>
    <m/>
    <m/>
    <s v="Health"/>
    <m/>
    <m/>
    <m/>
    <m/>
    <m/>
    <s v="Researcher"/>
    <m/>
    <m/>
    <m/>
    <m/>
    <m/>
  </r>
  <r>
    <n v="201"/>
    <d v="2020-04-16T22:07:48"/>
    <d v="2020-04-16T22:15:47"/>
    <s v="anonymous"/>
    <m/>
    <m/>
    <m/>
    <m/>
    <s v="Yes"/>
    <m/>
    <m/>
    <s v="Yes"/>
    <m/>
    <m/>
    <s v="Avoid using unsecure wireless connection_x000a_Be sure if Using safety relay at  the electrical circuit"/>
    <m/>
    <m/>
    <s v="Laptop;"/>
    <m/>
    <m/>
    <s v="No"/>
    <m/>
    <m/>
    <s v="Corporate assets"/>
    <m/>
    <m/>
    <s v="Yes, fully"/>
    <m/>
    <m/>
    <x v="0"/>
    <m/>
    <m/>
    <s v="Using VPN "/>
    <m/>
    <m/>
    <m/>
    <m/>
    <m/>
    <s v="No"/>
    <m/>
    <m/>
    <m/>
    <m/>
    <m/>
    <s v="Yes"/>
    <m/>
    <m/>
    <s v="Document management;Real-time chatting;Teleconferencing;"/>
    <m/>
    <m/>
    <s v="None;"/>
    <m/>
    <m/>
    <m/>
    <m/>
    <m/>
    <m/>
    <m/>
    <s v="Disagree"/>
    <m/>
    <m/>
    <s v="Disagree"/>
    <m/>
    <m/>
    <s v="Disagree"/>
    <m/>
    <m/>
    <s v="Undecided"/>
    <m/>
    <m/>
    <s v="Disagree"/>
    <m/>
    <m/>
    <s v="Undecided"/>
    <m/>
    <m/>
    <s v="Disagree"/>
    <m/>
    <m/>
    <s v="45-54 years old"/>
    <m/>
    <m/>
    <s v="Master’s degree"/>
    <m/>
    <m/>
    <s v="Telecommunications"/>
    <m/>
    <m/>
    <m/>
    <m/>
    <m/>
    <s v="IT professional"/>
    <m/>
    <m/>
    <m/>
    <m/>
    <m/>
  </r>
  <r>
    <n v="201"/>
    <d v="2020-04-16T22:07:48"/>
    <d v="2020-04-16T22:15:47"/>
    <s v="anonymous"/>
    <m/>
    <m/>
    <m/>
    <m/>
    <s v="Yes"/>
    <m/>
    <m/>
    <s v="Yes"/>
    <m/>
    <m/>
    <s v="Avoid using unsecure wireless connection_x000a_Be sure if Using safety relay at  the electrical circuit"/>
    <m/>
    <m/>
    <s v="Laptop;"/>
    <m/>
    <m/>
    <s v="No"/>
    <m/>
    <m/>
    <s v="Corporate assets"/>
    <m/>
    <m/>
    <s v="Yes, fully"/>
    <m/>
    <m/>
    <x v="4"/>
    <m/>
    <m/>
    <s v="Using VPN "/>
    <m/>
    <m/>
    <m/>
    <m/>
    <m/>
    <s v="No"/>
    <m/>
    <m/>
    <m/>
    <m/>
    <m/>
    <s v="Yes"/>
    <m/>
    <m/>
    <s v="Document management;Real-time chatting;Teleconferencing;"/>
    <m/>
    <m/>
    <s v="None;"/>
    <m/>
    <m/>
    <m/>
    <m/>
    <m/>
    <m/>
    <m/>
    <s v="Disagree"/>
    <m/>
    <m/>
    <s v="Disagree"/>
    <m/>
    <m/>
    <s v="Disagree"/>
    <m/>
    <m/>
    <s v="Undecided"/>
    <m/>
    <m/>
    <s v="Disagree"/>
    <m/>
    <m/>
    <s v="Undecided"/>
    <m/>
    <m/>
    <s v="Disagree"/>
    <m/>
    <m/>
    <s v="45-54 years old"/>
    <m/>
    <m/>
    <s v="Master’s degree"/>
    <m/>
    <m/>
    <s v="Telecommunications"/>
    <m/>
    <m/>
    <m/>
    <m/>
    <m/>
    <s v="IT professional"/>
    <m/>
    <m/>
    <m/>
    <m/>
    <m/>
  </r>
  <r>
    <n v="201"/>
    <d v="2020-04-16T22:07:48"/>
    <d v="2020-04-16T22:15:47"/>
    <s v="anonymous"/>
    <m/>
    <m/>
    <m/>
    <m/>
    <s v="Yes"/>
    <m/>
    <m/>
    <s v="Yes"/>
    <m/>
    <m/>
    <s v="Avoid using unsecure wireless connection_x000a_Be sure if Using safety relay at  the electrical circuit"/>
    <m/>
    <m/>
    <s v="Laptop;"/>
    <m/>
    <m/>
    <s v="No"/>
    <m/>
    <m/>
    <s v="Corporate assets"/>
    <m/>
    <m/>
    <s v="Yes, fully"/>
    <m/>
    <m/>
    <x v="6"/>
    <m/>
    <m/>
    <s v="Using VPN "/>
    <m/>
    <m/>
    <m/>
    <m/>
    <m/>
    <s v="No"/>
    <m/>
    <m/>
    <m/>
    <m/>
    <m/>
    <s v="Yes"/>
    <m/>
    <m/>
    <s v="Document management;Real-time chatting;Teleconferencing;"/>
    <m/>
    <m/>
    <s v="None;"/>
    <m/>
    <m/>
    <m/>
    <m/>
    <m/>
    <m/>
    <m/>
    <s v="Disagree"/>
    <m/>
    <m/>
    <s v="Disagree"/>
    <m/>
    <m/>
    <s v="Disagree"/>
    <m/>
    <m/>
    <s v="Undecided"/>
    <m/>
    <m/>
    <s v="Disagree"/>
    <m/>
    <m/>
    <s v="Undecided"/>
    <m/>
    <m/>
    <s v="Disagree"/>
    <m/>
    <m/>
    <s v="45-54 years old"/>
    <m/>
    <m/>
    <s v="Master’s degree"/>
    <m/>
    <m/>
    <s v="Telecommunications"/>
    <m/>
    <m/>
    <m/>
    <m/>
    <m/>
    <s v="IT professional"/>
    <m/>
    <m/>
    <m/>
    <m/>
    <m/>
  </r>
  <r>
    <n v="201"/>
    <d v="2020-04-16T22:07:48"/>
    <d v="2020-04-16T22:15:47"/>
    <s v="anonymous"/>
    <m/>
    <m/>
    <m/>
    <m/>
    <s v="Yes"/>
    <m/>
    <m/>
    <s v="Yes"/>
    <m/>
    <m/>
    <s v="Avoid using unsecure wireless connection_x000a_Be sure if Using safety relay at  the electrical circuit"/>
    <m/>
    <m/>
    <s v="Laptop;"/>
    <m/>
    <m/>
    <s v="No"/>
    <m/>
    <m/>
    <s v="Corporate assets"/>
    <m/>
    <m/>
    <s v="Yes, fully"/>
    <m/>
    <m/>
    <x v="1"/>
    <m/>
    <m/>
    <s v="Using VPN "/>
    <m/>
    <m/>
    <m/>
    <m/>
    <m/>
    <s v="No"/>
    <m/>
    <m/>
    <m/>
    <m/>
    <m/>
    <s v="Yes"/>
    <m/>
    <m/>
    <s v="Document management;Real-time chatting;Teleconferencing;"/>
    <m/>
    <m/>
    <s v="None;"/>
    <m/>
    <m/>
    <m/>
    <m/>
    <m/>
    <m/>
    <m/>
    <s v="Disagree"/>
    <m/>
    <m/>
    <s v="Disagree"/>
    <m/>
    <m/>
    <s v="Disagree"/>
    <m/>
    <m/>
    <s v="Undecided"/>
    <m/>
    <m/>
    <s v="Disagree"/>
    <m/>
    <m/>
    <s v="Undecided"/>
    <m/>
    <m/>
    <s v="Disagree"/>
    <m/>
    <m/>
    <s v="45-54 years old"/>
    <m/>
    <m/>
    <s v="Master’s degree"/>
    <m/>
    <m/>
    <s v="Telecommunications"/>
    <m/>
    <m/>
    <m/>
    <m/>
    <m/>
    <s v="IT professional"/>
    <m/>
    <m/>
    <m/>
    <m/>
    <m/>
  </r>
  <r>
    <n v="201"/>
    <d v="2020-04-16T22:07:48"/>
    <d v="2020-04-16T22:15:47"/>
    <s v="anonymous"/>
    <m/>
    <m/>
    <m/>
    <m/>
    <s v="Yes"/>
    <m/>
    <m/>
    <s v="Yes"/>
    <m/>
    <m/>
    <s v="Avoid using unsecure wireless connection_x000a_Be sure if Using safety relay at  the electrical circuit"/>
    <m/>
    <m/>
    <s v="Laptop;"/>
    <m/>
    <m/>
    <s v="No"/>
    <m/>
    <m/>
    <s v="Corporate assets"/>
    <m/>
    <m/>
    <s v="Yes, fully"/>
    <m/>
    <m/>
    <x v="2"/>
    <m/>
    <m/>
    <s v="Using VPN "/>
    <m/>
    <m/>
    <m/>
    <m/>
    <m/>
    <s v="No"/>
    <m/>
    <m/>
    <m/>
    <m/>
    <m/>
    <s v="Yes"/>
    <m/>
    <m/>
    <s v="Document management;Real-time chatting;Teleconferencing;"/>
    <m/>
    <m/>
    <s v="None;"/>
    <m/>
    <m/>
    <m/>
    <m/>
    <m/>
    <m/>
    <m/>
    <s v="Disagree"/>
    <m/>
    <m/>
    <s v="Disagree"/>
    <m/>
    <m/>
    <s v="Disagree"/>
    <m/>
    <m/>
    <s v="Undecided"/>
    <m/>
    <m/>
    <s v="Disagree"/>
    <m/>
    <m/>
    <s v="Undecided"/>
    <m/>
    <m/>
    <s v="Disagree"/>
    <m/>
    <m/>
    <s v="45-54 years old"/>
    <m/>
    <m/>
    <s v="Master’s degree"/>
    <m/>
    <m/>
    <s v="Telecommunications"/>
    <m/>
    <m/>
    <m/>
    <m/>
    <m/>
    <s v="IT professional"/>
    <m/>
    <m/>
    <m/>
    <m/>
    <m/>
  </r>
  <r>
    <n v="201"/>
    <d v="2020-04-16T22:07:48"/>
    <d v="2020-04-16T22:15:47"/>
    <s v="anonymous"/>
    <m/>
    <m/>
    <m/>
    <m/>
    <s v="Yes"/>
    <m/>
    <m/>
    <s v="Yes"/>
    <m/>
    <m/>
    <s v="Avoid using unsecure wireless connection_x000a_Be sure if Using safety relay at  the electrical circuit"/>
    <m/>
    <m/>
    <s v="Laptop;"/>
    <m/>
    <m/>
    <s v="No"/>
    <m/>
    <m/>
    <s v="Corporate assets"/>
    <m/>
    <m/>
    <s v="Yes, fully"/>
    <m/>
    <m/>
    <x v="3"/>
    <m/>
    <m/>
    <s v="Using VPN "/>
    <m/>
    <m/>
    <m/>
    <m/>
    <m/>
    <s v="No"/>
    <m/>
    <m/>
    <m/>
    <m/>
    <m/>
    <s v="Yes"/>
    <m/>
    <m/>
    <s v="Document management;Real-time chatting;Teleconferencing;"/>
    <m/>
    <m/>
    <s v="None;"/>
    <m/>
    <m/>
    <m/>
    <m/>
    <m/>
    <m/>
    <m/>
    <s v="Disagree"/>
    <m/>
    <m/>
    <s v="Disagree"/>
    <m/>
    <m/>
    <s v="Disagree"/>
    <m/>
    <m/>
    <s v="Undecided"/>
    <m/>
    <m/>
    <s v="Disagree"/>
    <m/>
    <m/>
    <s v="Undecided"/>
    <m/>
    <m/>
    <s v="Disagree"/>
    <m/>
    <m/>
    <s v="45-54 years old"/>
    <m/>
    <m/>
    <s v="Master’s degree"/>
    <m/>
    <m/>
    <s v="Telecommunications"/>
    <m/>
    <m/>
    <m/>
    <m/>
    <m/>
    <s v="IT professional"/>
    <m/>
    <m/>
    <m/>
    <m/>
    <m/>
  </r>
  <r>
    <n v="202"/>
    <d v="2020-04-16T22:17:19"/>
    <d v="2020-04-16T22:20:31"/>
    <s v="anonymous"/>
    <m/>
    <m/>
    <m/>
    <m/>
    <s v="No"/>
    <m/>
    <m/>
    <s v="Yes"/>
    <m/>
    <m/>
    <s v="Protect subscribers data"/>
    <m/>
    <m/>
    <s v="Laptop;"/>
    <m/>
    <m/>
    <s v="Yes"/>
    <m/>
    <m/>
    <s v="Personal assets"/>
    <m/>
    <m/>
    <m/>
    <m/>
    <m/>
    <x v="0"/>
    <m/>
    <m/>
    <s v="Using VPN "/>
    <m/>
    <m/>
    <m/>
    <m/>
    <m/>
    <s v="Yes"/>
    <m/>
    <m/>
    <s v="User manual documentation (distributed in any way);"/>
    <m/>
    <m/>
    <s v="No"/>
    <m/>
    <m/>
    <m/>
    <m/>
    <m/>
    <s v="None;"/>
    <m/>
    <m/>
    <m/>
    <m/>
    <m/>
    <m/>
    <m/>
    <s v="Agree"/>
    <m/>
    <m/>
    <s v="Agree"/>
    <m/>
    <m/>
    <s v="Disagree"/>
    <m/>
    <m/>
    <s v="Strongly agree"/>
    <m/>
    <m/>
    <s v="Strongly agree"/>
    <m/>
    <m/>
    <s v="Strongly agree"/>
    <m/>
    <m/>
    <s v="Strongly agree"/>
    <m/>
    <m/>
    <s v="45-54 years old"/>
    <m/>
    <m/>
    <s v="Master’s degree"/>
    <m/>
    <m/>
    <s v="Telecommunications"/>
    <m/>
    <m/>
    <m/>
    <m/>
    <m/>
    <s v="Other"/>
    <m/>
    <m/>
    <m/>
    <m/>
    <m/>
  </r>
  <r>
    <n v="202"/>
    <d v="2020-04-16T22:17:19"/>
    <d v="2020-04-16T22:20:31"/>
    <s v="anonymous"/>
    <m/>
    <m/>
    <m/>
    <m/>
    <s v="No"/>
    <m/>
    <m/>
    <s v="Yes"/>
    <m/>
    <m/>
    <s v="Protect subscribers data"/>
    <m/>
    <m/>
    <s v="Laptop;"/>
    <m/>
    <m/>
    <s v="Yes"/>
    <m/>
    <m/>
    <s v="Personal assets"/>
    <m/>
    <m/>
    <m/>
    <m/>
    <m/>
    <x v="5"/>
    <m/>
    <m/>
    <s v="Using VPN "/>
    <m/>
    <m/>
    <m/>
    <m/>
    <m/>
    <s v="Yes"/>
    <m/>
    <m/>
    <s v="User manual documentation (distributed in any way);"/>
    <m/>
    <m/>
    <s v="No"/>
    <m/>
    <m/>
    <m/>
    <m/>
    <m/>
    <s v="None;"/>
    <m/>
    <m/>
    <m/>
    <m/>
    <m/>
    <m/>
    <m/>
    <s v="Agree"/>
    <m/>
    <m/>
    <s v="Agree"/>
    <m/>
    <m/>
    <s v="Disagree"/>
    <m/>
    <m/>
    <s v="Strongly agree"/>
    <m/>
    <m/>
    <s v="Strongly agree"/>
    <m/>
    <m/>
    <s v="Strongly agree"/>
    <m/>
    <m/>
    <s v="Strongly agree"/>
    <m/>
    <m/>
    <s v="45-54 years old"/>
    <m/>
    <m/>
    <s v="Master’s degree"/>
    <m/>
    <m/>
    <s v="Telecommunications"/>
    <m/>
    <m/>
    <m/>
    <m/>
    <m/>
    <s v="Other"/>
    <m/>
    <m/>
    <m/>
    <m/>
    <m/>
  </r>
  <r>
    <n v="202"/>
    <d v="2020-04-16T22:17:19"/>
    <d v="2020-04-16T22:20:31"/>
    <s v="anonymous"/>
    <m/>
    <m/>
    <m/>
    <m/>
    <s v="No"/>
    <m/>
    <m/>
    <s v="Yes"/>
    <m/>
    <m/>
    <s v="Protect subscribers data"/>
    <m/>
    <m/>
    <s v="Laptop;"/>
    <m/>
    <m/>
    <s v="Yes"/>
    <m/>
    <m/>
    <s v="Personal assets"/>
    <m/>
    <m/>
    <m/>
    <m/>
    <m/>
    <x v="4"/>
    <m/>
    <m/>
    <s v="Using VPN "/>
    <m/>
    <m/>
    <m/>
    <m/>
    <m/>
    <s v="Yes"/>
    <m/>
    <m/>
    <s v="User manual documentation (distributed in any way);"/>
    <m/>
    <m/>
    <s v="No"/>
    <m/>
    <m/>
    <m/>
    <m/>
    <m/>
    <s v="None;"/>
    <m/>
    <m/>
    <m/>
    <m/>
    <m/>
    <m/>
    <m/>
    <s v="Agree"/>
    <m/>
    <m/>
    <s v="Agree"/>
    <m/>
    <m/>
    <s v="Disagree"/>
    <m/>
    <m/>
    <s v="Strongly agree"/>
    <m/>
    <m/>
    <s v="Strongly agree"/>
    <m/>
    <m/>
    <s v="Strongly agree"/>
    <m/>
    <m/>
    <s v="Strongly agree"/>
    <m/>
    <m/>
    <s v="45-54 years old"/>
    <m/>
    <m/>
    <s v="Master’s degree"/>
    <m/>
    <m/>
    <s v="Telecommunications"/>
    <m/>
    <m/>
    <m/>
    <m/>
    <m/>
    <s v="Other"/>
    <m/>
    <m/>
    <m/>
    <m/>
    <m/>
  </r>
  <r>
    <n v="202"/>
    <d v="2020-04-16T22:17:19"/>
    <d v="2020-04-16T22:20:31"/>
    <s v="anonymous"/>
    <m/>
    <m/>
    <m/>
    <m/>
    <s v="No"/>
    <m/>
    <m/>
    <s v="Yes"/>
    <m/>
    <m/>
    <s v="Protect subscribers data"/>
    <m/>
    <m/>
    <s v="Laptop;"/>
    <m/>
    <m/>
    <s v="Yes"/>
    <m/>
    <m/>
    <s v="Personal assets"/>
    <m/>
    <m/>
    <m/>
    <m/>
    <m/>
    <x v="1"/>
    <m/>
    <m/>
    <s v="Using VPN "/>
    <m/>
    <m/>
    <m/>
    <m/>
    <m/>
    <s v="Yes"/>
    <m/>
    <m/>
    <s v="User manual documentation (distributed in any way);"/>
    <m/>
    <m/>
    <s v="No"/>
    <m/>
    <m/>
    <m/>
    <m/>
    <m/>
    <s v="None;"/>
    <m/>
    <m/>
    <m/>
    <m/>
    <m/>
    <m/>
    <m/>
    <s v="Agree"/>
    <m/>
    <m/>
    <s v="Agree"/>
    <m/>
    <m/>
    <s v="Disagree"/>
    <m/>
    <m/>
    <s v="Strongly agree"/>
    <m/>
    <m/>
    <s v="Strongly agree"/>
    <m/>
    <m/>
    <s v="Strongly agree"/>
    <m/>
    <m/>
    <s v="Strongly agree"/>
    <m/>
    <m/>
    <s v="45-54 years old"/>
    <m/>
    <m/>
    <s v="Master’s degree"/>
    <m/>
    <m/>
    <s v="Telecommunications"/>
    <m/>
    <m/>
    <m/>
    <m/>
    <m/>
    <s v="Other"/>
    <m/>
    <m/>
    <m/>
    <m/>
    <m/>
  </r>
  <r>
    <n v="202"/>
    <d v="2020-04-16T22:17:19"/>
    <d v="2020-04-16T22:20:31"/>
    <s v="anonymous"/>
    <m/>
    <m/>
    <m/>
    <m/>
    <s v="No"/>
    <m/>
    <m/>
    <s v="Yes"/>
    <m/>
    <m/>
    <s v="Protect subscribers data"/>
    <m/>
    <m/>
    <s v="Laptop;"/>
    <m/>
    <m/>
    <s v="Yes"/>
    <m/>
    <m/>
    <s v="Personal assets"/>
    <m/>
    <m/>
    <m/>
    <m/>
    <m/>
    <x v="3"/>
    <m/>
    <m/>
    <s v="Using VPN "/>
    <m/>
    <m/>
    <m/>
    <m/>
    <m/>
    <s v="Yes"/>
    <m/>
    <m/>
    <s v="User manual documentation (distributed in any way);"/>
    <m/>
    <m/>
    <s v="No"/>
    <m/>
    <m/>
    <m/>
    <m/>
    <m/>
    <s v="None;"/>
    <m/>
    <m/>
    <m/>
    <m/>
    <m/>
    <m/>
    <m/>
    <s v="Agree"/>
    <m/>
    <m/>
    <s v="Agree"/>
    <m/>
    <m/>
    <s v="Disagree"/>
    <m/>
    <m/>
    <s v="Strongly agree"/>
    <m/>
    <m/>
    <s v="Strongly agree"/>
    <m/>
    <m/>
    <s v="Strongly agree"/>
    <m/>
    <m/>
    <s v="Strongly agree"/>
    <m/>
    <m/>
    <s v="45-54 years old"/>
    <m/>
    <m/>
    <s v="Master’s degree"/>
    <m/>
    <m/>
    <s v="Telecommunications"/>
    <m/>
    <m/>
    <m/>
    <m/>
    <m/>
    <s v="Other"/>
    <m/>
    <m/>
    <m/>
    <m/>
    <m/>
  </r>
  <r>
    <n v="203"/>
    <d v="2020-04-16T22:18:02"/>
    <d v="2020-04-16T22:22:10"/>
    <s v="anonymous"/>
    <m/>
    <m/>
    <m/>
    <m/>
    <s v="Yes"/>
    <m/>
    <m/>
    <s v="Yes"/>
    <m/>
    <m/>
    <m/>
    <m/>
    <m/>
    <s v="Laptop;"/>
    <m/>
    <m/>
    <s v="No"/>
    <m/>
    <m/>
    <s v="Corporate assets"/>
    <m/>
    <m/>
    <s v="Yes, fully"/>
    <m/>
    <m/>
    <x v="0"/>
    <m/>
    <m/>
    <s v="Using VPN "/>
    <m/>
    <m/>
    <m/>
    <m/>
    <m/>
    <s v="No"/>
    <m/>
    <m/>
    <m/>
    <m/>
    <m/>
    <s v="Yes"/>
    <m/>
    <m/>
    <s v="Teleconferencing;"/>
    <m/>
    <m/>
    <s v="None;"/>
    <m/>
    <m/>
    <m/>
    <m/>
    <m/>
    <m/>
    <m/>
    <s v="Undecided"/>
    <m/>
    <m/>
    <s v="Undecided"/>
    <m/>
    <m/>
    <s v="Disagree"/>
    <m/>
    <m/>
    <s v="Agree"/>
    <m/>
    <m/>
    <s v="Strongly agree"/>
    <m/>
    <m/>
    <s v="Agree"/>
    <m/>
    <m/>
    <s v="Undecided"/>
    <m/>
    <m/>
    <s v="45-54 years old"/>
    <m/>
    <m/>
    <s v="Master’s degree"/>
    <m/>
    <m/>
    <s v="Telecommunications"/>
    <m/>
    <m/>
    <m/>
    <m/>
    <m/>
    <s v="Other"/>
    <m/>
    <m/>
    <m/>
    <m/>
    <m/>
  </r>
  <r>
    <n v="203"/>
    <d v="2020-04-16T22:18:02"/>
    <d v="2020-04-16T22:22:10"/>
    <s v="anonymous"/>
    <m/>
    <m/>
    <m/>
    <m/>
    <s v="Yes"/>
    <m/>
    <m/>
    <s v="Yes"/>
    <m/>
    <m/>
    <m/>
    <m/>
    <m/>
    <s v="Laptop;"/>
    <m/>
    <m/>
    <s v="No"/>
    <m/>
    <m/>
    <s v="Corporate assets"/>
    <m/>
    <m/>
    <s v="Yes, fully"/>
    <m/>
    <m/>
    <x v="5"/>
    <m/>
    <m/>
    <s v="Using VPN "/>
    <m/>
    <m/>
    <m/>
    <m/>
    <m/>
    <s v="No"/>
    <m/>
    <m/>
    <m/>
    <m/>
    <m/>
    <s v="Yes"/>
    <m/>
    <m/>
    <s v="Teleconferencing;"/>
    <m/>
    <m/>
    <s v="None;"/>
    <m/>
    <m/>
    <m/>
    <m/>
    <m/>
    <m/>
    <m/>
    <s v="Undecided"/>
    <m/>
    <m/>
    <s v="Undecided"/>
    <m/>
    <m/>
    <s v="Disagree"/>
    <m/>
    <m/>
    <s v="Agree"/>
    <m/>
    <m/>
    <s v="Strongly agree"/>
    <m/>
    <m/>
    <s v="Agree"/>
    <m/>
    <m/>
    <s v="Undecided"/>
    <m/>
    <m/>
    <s v="45-54 years old"/>
    <m/>
    <m/>
    <s v="Master’s degree"/>
    <m/>
    <m/>
    <s v="Telecommunications"/>
    <m/>
    <m/>
    <m/>
    <m/>
    <m/>
    <s v="Other"/>
    <m/>
    <m/>
    <m/>
    <m/>
    <m/>
  </r>
  <r>
    <n v="203"/>
    <d v="2020-04-16T22:18:02"/>
    <d v="2020-04-16T22:22:10"/>
    <s v="anonymous"/>
    <m/>
    <m/>
    <m/>
    <m/>
    <s v="Yes"/>
    <m/>
    <m/>
    <s v="Yes"/>
    <m/>
    <m/>
    <m/>
    <m/>
    <m/>
    <s v="Laptop;"/>
    <m/>
    <m/>
    <s v="No"/>
    <m/>
    <m/>
    <s v="Corporate assets"/>
    <m/>
    <m/>
    <s v="Yes, fully"/>
    <m/>
    <m/>
    <x v="4"/>
    <m/>
    <m/>
    <s v="Using VPN "/>
    <m/>
    <m/>
    <m/>
    <m/>
    <m/>
    <s v="No"/>
    <m/>
    <m/>
    <m/>
    <m/>
    <m/>
    <s v="Yes"/>
    <m/>
    <m/>
    <s v="Teleconferencing;"/>
    <m/>
    <m/>
    <s v="None;"/>
    <m/>
    <m/>
    <m/>
    <m/>
    <m/>
    <m/>
    <m/>
    <s v="Undecided"/>
    <m/>
    <m/>
    <s v="Undecided"/>
    <m/>
    <m/>
    <s v="Disagree"/>
    <m/>
    <m/>
    <s v="Agree"/>
    <m/>
    <m/>
    <s v="Strongly agree"/>
    <m/>
    <m/>
    <s v="Agree"/>
    <m/>
    <m/>
    <s v="Undecided"/>
    <m/>
    <m/>
    <s v="45-54 years old"/>
    <m/>
    <m/>
    <s v="Master’s degree"/>
    <m/>
    <m/>
    <s v="Telecommunications"/>
    <m/>
    <m/>
    <m/>
    <m/>
    <m/>
    <s v="Other"/>
    <m/>
    <m/>
    <m/>
    <m/>
    <m/>
  </r>
  <r>
    <n v="203"/>
    <d v="2020-04-16T22:18:02"/>
    <d v="2020-04-16T22:22:10"/>
    <s v="anonymous"/>
    <m/>
    <m/>
    <m/>
    <m/>
    <s v="Yes"/>
    <m/>
    <m/>
    <s v="Yes"/>
    <m/>
    <m/>
    <m/>
    <m/>
    <m/>
    <s v="Laptop;"/>
    <m/>
    <m/>
    <s v="No"/>
    <m/>
    <m/>
    <s v="Corporate assets"/>
    <m/>
    <m/>
    <s v="Yes, fully"/>
    <m/>
    <m/>
    <x v="6"/>
    <m/>
    <m/>
    <s v="Using VPN "/>
    <m/>
    <m/>
    <m/>
    <m/>
    <m/>
    <s v="No"/>
    <m/>
    <m/>
    <m/>
    <m/>
    <m/>
    <s v="Yes"/>
    <m/>
    <m/>
    <s v="Teleconferencing;"/>
    <m/>
    <m/>
    <s v="None;"/>
    <m/>
    <m/>
    <m/>
    <m/>
    <m/>
    <m/>
    <m/>
    <s v="Undecided"/>
    <m/>
    <m/>
    <s v="Undecided"/>
    <m/>
    <m/>
    <s v="Disagree"/>
    <m/>
    <m/>
    <s v="Agree"/>
    <m/>
    <m/>
    <s v="Strongly agree"/>
    <m/>
    <m/>
    <s v="Agree"/>
    <m/>
    <m/>
    <s v="Undecided"/>
    <m/>
    <m/>
    <s v="45-54 years old"/>
    <m/>
    <m/>
    <s v="Master’s degree"/>
    <m/>
    <m/>
    <s v="Telecommunications"/>
    <m/>
    <m/>
    <m/>
    <m/>
    <m/>
    <s v="Other"/>
    <m/>
    <m/>
    <m/>
    <m/>
    <m/>
  </r>
  <r>
    <n v="203"/>
    <d v="2020-04-16T22:18:02"/>
    <d v="2020-04-16T22:22:10"/>
    <s v="anonymous"/>
    <m/>
    <m/>
    <m/>
    <m/>
    <s v="Yes"/>
    <m/>
    <m/>
    <s v="Yes"/>
    <m/>
    <m/>
    <m/>
    <m/>
    <m/>
    <s v="Laptop;"/>
    <m/>
    <m/>
    <s v="No"/>
    <m/>
    <m/>
    <s v="Corporate assets"/>
    <m/>
    <m/>
    <s v="Yes, fully"/>
    <m/>
    <m/>
    <x v="1"/>
    <m/>
    <m/>
    <s v="Using VPN "/>
    <m/>
    <m/>
    <m/>
    <m/>
    <m/>
    <s v="No"/>
    <m/>
    <m/>
    <m/>
    <m/>
    <m/>
    <s v="Yes"/>
    <m/>
    <m/>
    <s v="Teleconferencing;"/>
    <m/>
    <m/>
    <s v="None;"/>
    <m/>
    <m/>
    <m/>
    <m/>
    <m/>
    <m/>
    <m/>
    <s v="Undecided"/>
    <m/>
    <m/>
    <s v="Undecided"/>
    <m/>
    <m/>
    <s v="Disagree"/>
    <m/>
    <m/>
    <s v="Agree"/>
    <m/>
    <m/>
    <s v="Strongly agree"/>
    <m/>
    <m/>
    <s v="Agree"/>
    <m/>
    <m/>
    <s v="Undecided"/>
    <m/>
    <m/>
    <s v="45-54 years old"/>
    <m/>
    <m/>
    <s v="Master’s degree"/>
    <m/>
    <m/>
    <s v="Telecommunications"/>
    <m/>
    <m/>
    <m/>
    <m/>
    <m/>
    <s v="Other"/>
    <m/>
    <m/>
    <m/>
    <m/>
    <m/>
  </r>
  <r>
    <n v="203"/>
    <d v="2020-04-16T22:18:02"/>
    <d v="2020-04-16T22:22:10"/>
    <s v="anonymous"/>
    <m/>
    <m/>
    <m/>
    <m/>
    <s v="Yes"/>
    <m/>
    <m/>
    <s v="Yes"/>
    <m/>
    <m/>
    <m/>
    <m/>
    <m/>
    <s v="Laptop;"/>
    <m/>
    <m/>
    <s v="No"/>
    <m/>
    <m/>
    <s v="Corporate assets"/>
    <m/>
    <m/>
    <s v="Yes, fully"/>
    <m/>
    <m/>
    <x v="2"/>
    <m/>
    <m/>
    <s v="Using VPN "/>
    <m/>
    <m/>
    <m/>
    <m/>
    <m/>
    <s v="No"/>
    <m/>
    <m/>
    <m/>
    <m/>
    <m/>
    <s v="Yes"/>
    <m/>
    <m/>
    <s v="Teleconferencing;"/>
    <m/>
    <m/>
    <s v="None;"/>
    <m/>
    <m/>
    <m/>
    <m/>
    <m/>
    <m/>
    <m/>
    <s v="Undecided"/>
    <m/>
    <m/>
    <s v="Undecided"/>
    <m/>
    <m/>
    <s v="Disagree"/>
    <m/>
    <m/>
    <s v="Agree"/>
    <m/>
    <m/>
    <s v="Strongly agree"/>
    <m/>
    <m/>
    <s v="Agree"/>
    <m/>
    <m/>
    <s v="Undecided"/>
    <m/>
    <m/>
    <s v="45-54 years old"/>
    <m/>
    <m/>
    <s v="Master’s degree"/>
    <m/>
    <m/>
    <s v="Telecommunications"/>
    <m/>
    <m/>
    <m/>
    <m/>
    <m/>
    <s v="Other"/>
    <m/>
    <m/>
    <m/>
    <m/>
    <m/>
  </r>
  <r>
    <n v="203"/>
    <d v="2020-04-16T22:18:02"/>
    <d v="2020-04-16T22:22:10"/>
    <s v="anonymous"/>
    <m/>
    <m/>
    <m/>
    <m/>
    <s v="Yes"/>
    <m/>
    <m/>
    <s v="Yes"/>
    <m/>
    <m/>
    <m/>
    <m/>
    <m/>
    <s v="Laptop;"/>
    <m/>
    <m/>
    <s v="No"/>
    <m/>
    <m/>
    <s v="Corporate assets"/>
    <m/>
    <m/>
    <s v="Yes, fully"/>
    <m/>
    <m/>
    <x v="3"/>
    <m/>
    <m/>
    <s v="Using VPN "/>
    <m/>
    <m/>
    <m/>
    <m/>
    <m/>
    <s v="No"/>
    <m/>
    <m/>
    <m/>
    <m/>
    <m/>
    <s v="Yes"/>
    <m/>
    <m/>
    <s v="Teleconferencing;"/>
    <m/>
    <m/>
    <s v="None;"/>
    <m/>
    <m/>
    <m/>
    <m/>
    <m/>
    <m/>
    <m/>
    <s v="Undecided"/>
    <m/>
    <m/>
    <s v="Undecided"/>
    <m/>
    <m/>
    <s v="Disagree"/>
    <m/>
    <m/>
    <s v="Agree"/>
    <m/>
    <m/>
    <s v="Strongly agree"/>
    <m/>
    <m/>
    <s v="Agree"/>
    <m/>
    <m/>
    <s v="Undecided"/>
    <m/>
    <m/>
    <s v="45-54 years old"/>
    <m/>
    <m/>
    <s v="Master’s degree"/>
    <m/>
    <m/>
    <s v="Telecommunications"/>
    <m/>
    <m/>
    <m/>
    <m/>
    <m/>
    <s v="Other"/>
    <m/>
    <m/>
    <m/>
    <m/>
    <m/>
  </r>
  <r>
    <n v="204"/>
    <d v="2020-04-16T22:27:43"/>
    <d v="2020-04-16T22:30:05"/>
    <s v="anonymous"/>
    <m/>
    <m/>
    <m/>
    <m/>
    <s v="No"/>
    <m/>
    <m/>
    <s v="Yes"/>
    <m/>
    <m/>
    <m/>
    <m/>
    <m/>
    <s v="Laptop;Smartphone;"/>
    <m/>
    <m/>
    <s v="No"/>
    <m/>
    <m/>
    <s v="Corporate assets"/>
    <m/>
    <m/>
    <s v="Yes, partly"/>
    <m/>
    <m/>
    <x v="0"/>
    <m/>
    <m/>
    <s v="Using VPN "/>
    <m/>
    <m/>
    <m/>
    <m/>
    <m/>
    <s v="No"/>
    <m/>
    <m/>
    <m/>
    <m/>
    <m/>
    <s v="No"/>
    <m/>
    <m/>
    <m/>
    <m/>
    <m/>
    <s v="None;"/>
    <m/>
    <m/>
    <m/>
    <m/>
    <m/>
    <m/>
    <m/>
    <s v="Agree"/>
    <m/>
    <m/>
    <s v="Undecided"/>
    <m/>
    <m/>
    <s v="Agree"/>
    <m/>
    <m/>
    <s v="Undecided"/>
    <m/>
    <m/>
    <s v="Agree"/>
    <m/>
    <m/>
    <s v="Strongly agree"/>
    <m/>
    <m/>
    <s v="Agree"/>
    <m/>
    <m/>
    <s v="35-44 years old"/>
    <m/>
    <m/>
    <s v="Master’s degree"/>
    <m/>
    <m/>
    <s v="IT (Information Technology)"/>
    <m/>
    <m/>
    <m/>
    <m/>
    <m/>
    <s v="Manager"/>
    <m/>
    <m/>
    <m/>
    <m/>
    <m/>
  </r>
  <r>
    <n v="204"/>
    <d v="2020-04-16T22:27:43"/>
    <d v="2020-04-16T22:30:05"/>
    <s v="anonymous"/>
    <m/>
    <m/>
    <m/>
    <m/>
    <s v="No"/>
    <m/>
    <m/>
    <s v="Yes"/>
    <m/>
    <m/>
    <m/>
    <m/>
    <m/>
    <s v="Laptop;Smartphone;"/>
    <m/>
    <m/>
    <s v="No"/>
    <m/>
    <m/>
    <s v="Corporate assets"/>
    <m/>
    <m/>
    <s v="Yes, partly"/>
    <m/>
    <m/>
    <x v="4"/>
    <m/>
    <m/>
    <s v="Using VPN "/>
    <m/>
    <m/>
    <m/>
    <m/>
    <m/>
    <s v="No"/>
    <m/>
    <m/>
    <m/>
    <m/>
    <m/>
    <s v="No"/>
    <m/>
    <m/>
    <m/>
    <m/>
    <m/>
    <s v="None;"/>
    <m/>
    <m/>
    <m/>
    <m/>
    <m/>
    <m/>
    <m/>
    <s v="Agree"/>
    <m/>
    <m/>
    <s v="Undecided"/>
    <m/>
    <m/>
    <s v="Agree"/>
    <m/>
    <m/>
    <s v="Undecided"/>
    <m/>
    <m/>
    <s v="Agree"/>
    <m/>
    <m/>
    <s v="Strongly agree"/>
    <m/>
    <m/>
    <s v="Agree"/>
    <m/>
    <m/>
    <s v="35-44 years old"/>
    <m/>
    <m/>
    <s v="Master’s degree"/>
    <m/>
    <m/>
    <s v="IT (Information Technology)"/>
    <m/>
    <m/>
    <m/>
    <m/>
    <m/>
    <s v="Manager"/>
    <m/>
    <m/>
    <m/>
    <m/>
    <m/>
  </r>
  <r>
    <n v="204"/>
    <d v="2020-04-16T22:27:43"/>
    <d v="2020-04-16T22:30:05"/>
    <s v="anonymous"/>
    <m/>
    <m/>
    <m/>
    <m/>
    <s v="No"/>
    <m/>
    <m/>
    <s v="Yes"/>
    <m/>
    <m/>
    <m/>
    <m/>
    <m/>
    <s v="Laptop;Smartphone;"/>
    <m/>
    <m/>
    <s v="No"/>
    <m/>
    <m/>
    <s v="Corporate assets"/>
    <m/>
    <m/>
    <s v="Yes, partly"/>
    <m/>
    <m/>
    <x v="6"/>
    <m/>
    <m/>
    <s v="Using VPN "/>
    <m/>
    <m/>
    <m/>
    <m/>
    <m/>
    <s v="No"/>
    <m/>
    <m/>
    <m/>
    <m/>
    <m/>
    <s v="No"/>
    <m/>
    <m/>
    <m/>
    <m/>
    <m/>
    <s v="None;"/>
    <m/>
    <m/>
    <m/>
    <m/>
    <m/>
    <m/>
    <m/>
    <s v="Agree"/>
    <m/>
    <m/>
    <s v="Undecided"/>
    <m/>
    <m/>
    <s v="Agree"/>
    <m/>
    <m/>
    <s v="Undecided"/>
    <m/>
    <m/>
    <s v="Agree"/>
    <m/>
    <m/>
    <s v="Strongly agree"/>
    <m/>
    <m/>
    <s v="Agree"/>
    <m/>
    <m/>
    <s v="35-44 years old"/>
    <m/>
    <m/>
    <s v="Master’s degree"/>
    <m/>
    <m/>
    <s v="IT (Information Technology)"/>
    <m/>
    <m/>
    <m/>
    <m/>
    <m/>
    <s v="Manager"/>
    <m/>
    <m/>
    <m/>
    <m/>
    <m/>
  </r>
  <r>
    <n v="204"/>
    <d v="2020-04-16T22:27:43"/>
    <d v="2020-04-16T22:30:05"/>
    <s v="anonymous"/>
    <m/>
    <m/>
    <m/>
    <m/>
    <s v="No"/>
    <m/>
    <m/>
    <s v="Yes"/>
    <m/>
    <m/>
    <m/>
    <m/>
    <m/>
    <s v="Laptop;Smartphone;"/>
    <m/>
    <m/>
    <s v="No"/>
    <m/>
    <m/>
    <s v="Corporate assets"/>
    <m/>
    <m/>
    <s v="Yes, partly"/>
    <m/>
    <m/>
    <x v="1"/>
    <m/>
    <m/>
    <s v="Using VPN "/>
    <m/>
    <m/>
    <m/>
    <m/>
    <m/>
    <s v="No"/>
    <m/>
    <m/>
    <m/>
    <m/>
    <m/>
    <s v="No"/>
    <m/>
    <m/>
    <m/>
    <m/>
    <m/>
    <s v="None;"/>
    <m/>
    <m/>
    <m/>
    <m/>
    <m/>
    <m/>
    <m/>
    <s v="Agree"/>
    <m/>
    <m/>
    <s v="Undecided"/>
    <m/>
    <m/>
    <s v="Agree"/>
    <m/>
    <m/>
    <s v="Undecided"/>
    <m/>
    <m/>
    <s v="Agree"/>
    <m/>
    <m/>
    <s v="Strongly agree"/>
    <m/>
    <m/>
    <s v="Agree"/>
    <m/>
    <m/>
    <s v="35-44 years old"/>
    <m/>
    <m/>
    <s v="Master’s degree"/>
    <m/>
    <m/>
    <s v="IT (Information Technology)"/>
    <m/>
    <m/>
    <m/>
    <m/>
    <m/>
    <s v="Manager"/>
    <m/>
    <m/>
    <m/>
    <m/>
    <m/>
  </r>
  <r>
    <n v="204"/>
    <d v="2020-04-16T22:27:43"/>
    <d v="2020-04-16T22:30:05"/>
    <s v="anonymous"/>
    <m/>
    <m/>
    <m/>
    <m/>
    <s v="No"/>
    <m/>
    <m/>
    <s v="Yes"/>
    <m/>
    <m/>
    <m/>
    <m/>
    <m/>
    <s v="Laptop;Smartphone;"/>
    <m/>
    <m/>
    <s v="No"/>
    <m/>
    <m/>
    <s v="Corporate assets"/>
    <m/>
    <m/>
    <s v="Yes, partly"/>
    <m/>
    <m/>
    <x v="2"/>
    <m/>
    <m/>
    <s v="Using VPN "/>
    <m/>
    <m/>
    <m/>
    <m/>
    <m/>
    <s v="No"/>
    <m/>
    <m/>
    <m/>
    <m/>
    <m/>
    <s v="No"/>
    <m/>
    <m/>
    <m/>
    <m/>
    <m/>
    <s v="None;"/>
    <m/>
    <m/>
    <m/>
    <m/>
    <m/>
    <m/>
    <m/>
    <s v="Agree"/>
    <m/>
    <m/>
    <s v="Undecided"/>
    <m/>
    <m/>
    <s v="Agree"/>
    <m/>
    <m/>
    <s v="Undecided"/>
    <m/>
    <m/>
    <s v="Agree"/>
    <m/>
    <m/>
    <s v="Strongly agree"/>
    <m/>
    <m/>
    <s v="Agree"/>
    <m/>
    <m/>
    <s v="35-44 years old"/>
    <m/>
    <m/>
    <s v="Master’s degree"/>
    <m/>
    <m/>
    <s v="IT (Information Technology)"/>
    <m/>
    <m/>
    <m/>
    <m/>
    <m/>
    <s v="Manager"/>
    <m/>
    <m/>
    <m/>
    <m/>
    <m/>
  </r>
  <r>
    <n v="204"/>
    <d v="2020-04-16T22:27:43"/>
    <d v="2020-04-16T22:30:05"/>
    <s v="anonymous"/>
    <m/>
    <m/>
    <m/>
    <m/>
    <s v="No"/>
    <m/>
    <m/>
    <s v="Yes"/>
    <m/>
    <m/>
    <m/>
    <m/>
    <m/>
    <s v="Laptop;Smartphone;"/>
    <m/>
    <m/>
    <s v="No"/>
    <m/>
    <m/>
    <s v="Corporate assets"/>
    <m/>
    <m/>
    <s v="Yes, partly"/>
    <m/>
    <m/>
    <x v="3"/>
    <m/>
    <m/>
    <s v="Using VPN "/>
    <m/>
    <m/>
    <m/>
    <m/>
    <m/>
    <s v="No"/>
    <m/>
    <m/>
    <m/>
    <m/>
    <m/>
    <s v="No"/>
    <m/>
    <m/>
    <m/>
    <m/>
    <m/>
    <s v="None;"/>
    <m/>
    <m/>
    <m/>
    <m/>
    <m/>
    <m/>
    <m/>
    <s v="Agree"/>
    <m/>
    <m/>
    <s v="Undecided"/>
    <m/>
    <m/>
    <s v="Agree"/>
    <m/>
    <m/>
    <s v="Undecided"/>
    <m/>
    <m/>
    <s v="Agree"/>
    <m/>
    <m/>
    <s v="Strongly agree"/>
    <m/>
    <m/>
    <s v="Agree"/>
    <m/>
    <m/>
    <s v="35-44 years old"/>
    <m/>
    <m/>
    <s v="Master’s degree"/>
    <m/>
    <m/>
    <s v="IT (Information Technology)"/>
    <m/>
    <m/>
    <m/>
    <m/>
    <m/>
    <s v="Manager"/>
    <m/>
    <m/>
    <m/>
    <m/>
    <m/>
  </r>
  <r>
    <n v="205"/>
    <d v="2020-04-16T22:41:47"/>
    <d v="2020-04-16T22:46:15"/>
    <s v="anonymous"/>
    <m/>
    <m/>
    <m/>
    <m/>
    <s v="Yes"/>
    <m/>
    <m/>
    <s v="Yes"/>
    <m/>
    <m/>
    <s v="Use vpn"/>
    <m/>
    <m/>
    <s v="Laptop;"/>
    <m/>
    <m/>
    <s v="No"/>
    <m/>
    <m/>
    <s v="Corporate assets"/>
    <m/>
    <m/>
    <s v="Yes, partly"/>
    <m/>
    <m/>
    <x v="0"/>
    <m/>
    <m/>
    <s v="Using VPN "/>
    <m/>
    <m/>
    <m/>
    <m/>
    <m/>
    <s v="No"/>
    <m/>
    <m/>
    <m/>
    <m/>
    <m/>
    <s v="No"/>
    <m/>
    <m/>
    <m/>
    <m/>
    <m/>
    <s v="None;"/>
    <m/>
    <m/>
    <m/>
    <m/>
    <m/>
    <m/>
    <m/>
    <s v="Agree"/>
    <m/>
    <m/>
    <s v="Undecided"/>
    <m/>
    <m/>
    <s v="Agree"/>
    <m/>
    <m/>
    <s v="Agree"/>
    <m/>
    <m/>
    <s v="Agree"/>
    <m/>
    <m/>
    <s v="Agree"/>
    <m/>
    <m/>
    <s v="Agree"/>
    <m/>
    <m/>
    <s v="45-54 years old"/>
    <m/>
    <m/>
    <s v="Doctorate degree"/>
    <m/>
    <m/>
    <s v="IT (Information Technology)"/>
    <m/>
    <m/>
    <m/>
    <m/>
    <m/>
    <s v="IT professional"/>
    <m/>
    <m/>
    <m/>
    <m/>
    <m/>
  </r>
  <r>
    <n v="205"/>
    <d v="2020-04-16T22:41:47"/>
    <d v="2020-04-16T22:46:15"/>
    <s v="anonymous"/>
    <m/>
    <m/>
    <m/>
    <m/>
    <s v="Yes"/>
    <m/>
    <m/>
    <s v="Yes"/>
    <m/>
    <m/>
    <s v="Use vpn"/>
    <m/>
    <m/>
    <s v="Laptop;"/>
    <m/>
    <m/>
    <s v="No"/>
    <m/>
    <m/>
    <s v="Corporate assets"/>
    <m/>
    <m/>
    <s v="Yes, partly"/>
    <m/>
    <m/>
    <x v="4"/>
    <m/>
    <m/>
    <s v="Using VPN "/>
    <m/>
    <m/>
    <m/>
    <m/>
    <m/>
    <s v="No"/>
    <m/>
    <m/>
    <m/>
    <m/>
    <m/>
    <s v="No"/>
    <m/>
    <m/>
    <m/>
    <m/>
    <m/>
    <s v="None;"/>
    <m/>
    <m/>
    <m/>
    <m/>
    <m/>
    <m/>
    <m/>
    <s v="Agree"/>
    <m/>
    <m/>
    <s v="Undecided"/>
    <m/>
    <m/>
    <s v="Agree"/>
    <m/>
    <m/>
    <s v="Agree"/>
    <m/>
    <m/>
    <s v="Agree"/>
    <m/>
    <m/>
    <s v="Agree"/>
    <m/>
    <m/>
    <s v="Agree"/>
    <m/>
    <m/>
    <s v="45-54 years old"/>
    <m/>
    <m/>
    <s v="Doctorate degree"/>
    <m/>
    <m/>
    <s v="IT (Information Technology)"/>
    <m/>
    <m/>
    <m/>
    <m/>
    <m/>
    <s v="IT professional"/>
    <m/>
    <m/>
    <m/>
    <m/>
    <m/>
  </r>
  <r>
    <n v="205"/>
    <d v="2020-04-16T22:41:47"/>
    <d v="2020-04-16T22:46:15"/>
    <s v="anonymous"/>
    <m/>
    <m/>
    <m/>
    <m/>
    <s v="Yes"/>
    <m/>
    <m/>
    <s v="Yes"/>
    <m/>
    <m/>
    <s v="Use vpn"/>
    <m/>
    <m/>
    <s v="Laptop;"/>
    <m/>
    <m/>
    <s v="No"/>
    <m/>
    <m/>
    <s v="Corporate assets"/>
    <m/>
    <m/>
    <s v="Yes, partly"/>
    <m/>
    <m/>
    <x v="6"/>
    <m/>
    <m/>
    <s v="Using VPN "/>
    <m/>
    <m/>
    <m/>
    <m/>
    <m/>
    <s v="No"/>
    <m/>
    <m/>
    <m/>
    <m/>
    <m/>
    <s v="No"/>
    <m/>
    <m/>
    <m/>
    <m/>
    <m/>
    <s v="None;"/>
    <m/>
    <m/>
    <m/>
    <m/>
    <m/>
    <m/>
    <m/>
    <s v="Agree"/>
    <m/>
    <m/>
    <s v="Undecided"/>
    <m/>
    <m/>
    <s v="Agree"/>
    <m/>
    <m/>
    <s v="Agree"/>
    <m/>
    <m/>
    <s v="Agree"/>
    <m/>
    <m/>
    <s v="Agree"/>
    <m/>
    <m/>
    <s v="Agree"/>
    <m/>
    <m/>
    <s v="45-54 years old"/>
    <m/>
    <m/>
    <s v="Doctorate degree"/>
    <m/>
    <m/>
    <s v="IT (Information Technology)"/>
    <m/>
    <m/>
    <m/>
    <m/>
    <m/>
    <s v="IT professional"/>
    <m/>
    <m/>
    <m/>
    <m/>
    <m/>
  </r>
  <r>
    <n v="205"/>
    <d v="2020-04-16T22:41:47"/>
    <d v="2020-04-16T22:46:15"/>
    <s v="anonymous"/>
    <m/>
    <m/>
    <m/>
    <m/>
    <s v="Yes"/>
    <m/>
    <m/>
    <s v="Yes"/>
    <m/>
    <m/>
    <s v="Use vpn"/>
    <m/>
    <m/>
    <s v="Laptop;"/>
    <m/>
    <m/>
    <s v="No"/>
    <m/>
    <m/>
    <s v="Corporate assets"/>
    <m/>
    <m/>
    <s v="Yes, partly"/>
    <m/>
    <m/>
    <x v="1"/>
    <m/>
    <m/>
    <s v="Using VPN "/>
    <m/>
    <m/>
    <m/>
    <m/>
    <m/>
    <s v="No"/>
    <m/>
    <m/>
    <m/>
    <m/>
    <m/>
    <s v="No"/>
    <m/>
    <m/>
    <m/>
    <m/>
    <m/>
    <s v="None;"/>
    <m/>
    <m/>
    <m/>
    <m/>
    <m/>
    <m/>
    <m/>
    <s v="Agree"/>
    <m/>
    <m/>
    <s v="Undecided"/>
    <m/>
    <m/>
    <s v="Agree"/>
    <m/>
    <m/>
    <s v="Agree"/>
    <m/>
    <m/>
    <s v="Agree"/>
    <m/>
    <m/>
    <s v="Agree"/>
    <m/>
    <m/>
    <s v="Agree"/>
    <m/>
    <m/>
    <s v="45-54 years old"/>
    <m/>
    <m/>
    <s v="Doctorate degree"/>
    <m/>
    <m/>
    <s v="IT (Information Technology)"/>
    <m/>
    <m/>
    <m/>
    <m/>
    <m/>
    <s v="IT professional"/>
    <m/>
    <m/>
    <m/>
    <m/>
    <m/>
  </r>
  <r>
    <n v="205"/>
    <d v="2020-04-16T22:41:47"/>
    <d v="2020-04-16T22:46:15"/>
    <s v="anonymous"/>
    <m/>
    <m/>
    <m/>
    <m/>
    <s v="Yes"/>
    <m/>
    <m/>
    <s v="Yes"/>
    <m/>
    <m/>
    <s v="Use vpn"/>
    <m/>
    <m/>
    <s v="Laptop;"/>
    <m/>
    <m/>
    <s v="No"/>
    <m/>
    <m/>
    <s v="Corporate assets"/>
    <m/>
    <m/>
    <s v="Yes, partly"/>
    <m/>
    <m/>
    <x v="2"/>
    <m/>
    <m/>
    <s v="Using VPN "/>
    <m/>
    <m/>
    <m/>
    <m/>
    <m/>
    <s v="No"/>
    <m/>
    <m/>
    <m/>
    <m/>
    <m/>
    <s v="No"/>
    <m/>
    <m/>
    <m/>
    <m/>
    <m/>
    <s v="None;"/>
    <m/>
    <m/>
    <m/>
    <m/>
    <m/>
    <m/>
    <m/>
    <s v="Agree"/>
    <m/>
    <m/>
    <s v="Undecided"/>
    <m/>
    <m/>
    <s v="Agree"/>
    <m/>
    <m/>
    <s v="Agree"/>
    <m/>
    <m/>
    <s v="Agree"/>
    <m/>
    <m/>
    <s v="Agree"/>
    <m/>
    <m/>
    <s v="Agree"/>
    <m/>
    <m/>
    <s v="45-54 years old"/>
    <m/>
    <m/>
    <s v="Doctorate degree"/>
    <m/>
    <m/>
    <s v="IT (Information Technology)"/>
    <m/>
    <m/>
    <m/>
    <m/>
    <m/>
    <s v="IT professional"/>
    <m/>
    <m/>
    <m/>
    <m/>
    <m/>
  </r>
  <r>
    <n v="205"/>
    <d v="2020-04-16T22:41:47"/>
    <d v="2020-04-16T22:46:15"/>
    <s v="anonymous"/>
    <m/>
    <m/>
    <m/>
    <m/>
    <s v="Yes"/>
    <m/>
    <m/>
    <s v="Yes"/>
    <m/>
    <m/>
    <s v="Use vpn"/>
    <m/>
    <m/>
    <s v="Laptop;"/>
    <m/>
    <m/>
    <s v="No"/>
    <m/>
    <m/>
    <s v="Corporate assets"/>
    <m/>
    <m/>
    <s v="Yes, partly"/>
    <m/>
    <m/>
    <x v="3"/>
    <m/>
    <m/>
    <s v="Using VPN "/>
    <m/>
    <m/>
    <m/>
    <m/>
    <m/>
    <s v="No"/>
    <m/>
    <m/>
    <m/>
    <m/>
    <m/>
    <s v="No"/>
    <m/>
    <m/>
    <m/>
    <m/>
    <m/>
    <s v="None;"/>
    <m/>
    <m/>
    <m/>
    <m/>
    <m/>
    <m/>
    <m/>
    <s v="Agree"/>
    <m/>
    <m/>
    <s v="Undecided"/>
    <m/>
    <m/>
    <s v="Agree"/>
    <m/>
    <m/>
    <s v="Agree"/>
    <m/>
    <m/>
    <s v="Agree"/>
    <m/>
    <m/>
    <s v="Agree"/>
    <m/>
    <m/>
    <s v="Agree"/>
    <m/>
    <m/>
    <s v="45-54 years old"/>
    <m/>
    <m/>
    <s v="Doctorate degree"/>
    <m/>
    <m/>
    <s v="IT (Information Technology)"/>
    <m/>
    <m/>
    <m/>
    <m/>
    <m/>
    <s v="IT professional"/>
    <m/>
    <m/>
    <m/>
    <m/>
    <m/>
  </r>
  <r>
    <n v="206"/>
    <d v="2020-04-16T22:52:01"/>
    <d v="2020-04-16T22:55:15"/>
    <s v="anonymous"/>
    <m/>
    <m/>
    <m/>
    <m/>
    <s v="Yes"/>
    <m/>
    <m/>
    <s v="No"/>
    <m/>
    <m/>
    <m/>
    <m/>
    <m/>
    <s v="Laptop;"/>
    <m/>
    <m/>
    <s v="No"/>
    <m/>
    <m/>
    <s v="Corporate assets"/>
    <m/>
    <m/>
    <s v="No"/>
    <m/>
    <m/>
    <x v="0"/>
    <m/>
    <m/>
    <s v="Using VPN "/>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Strongly agree"/>
    <m/>
    <m/>
    <s v="Strongly agree"/>
    <m/>
    <m/>
    <s v="35-44 years old"/>
    <m/>
    <m/>
    <s v="Master’s degree"/>
    <m/>
    <m/>
    <s v="Transport"/>
    <m/>
    <m/>
    <m/>
    <m/>
    <m/>
    <s v="IT professional"/>
    <m/>
    <m/>
    <m/>
    <m/>
    <m/>
  </r>
  <r>
    <n v="206"/>
    <d v="2020-04-16T22:52:01"/>
    <d v="2020-04-16T22:55:15"/>
    <s v="anonymous"/>
    <m/>
    <m/>
    <m/>
    <m/>
    <s v="Yes"/>
    <m/>
    <m/>
    <s v="No"/>
    <m/>
    <m/>
    <m/>
    <m/>
    <m/>
    <s v="Laptop;"/>
    <m/>
    <m/>
    <s v="No"/>
    <m/>
    <m/>
    <s v="Corporate assets"/>
    <m/>
    <m/>
    <s v="No"/>
    <m/>
    <m/>
    <x v="4"/>
    <m/>
    <m/>
    <s v="Using VPN "/>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Strongly agree"/>
    <m/>
    <m/>
    <s v="Strongly agree"/>
    <m/>
    <m/>
    <s v="35-44 years old"/>
    <m/>
    <m/>
    <s v="Master’s degree"/>
    <m/>
    <m/>
    <s v="Transport"/>
    <m/>
    <m/>
    <m/>
    <m/>
    <m/>
    <s v="IT professional"/>
    <m/>
    <m/>
    <m/>
    <m/>
    <m/>
  </r>
  <r>
    <n v="206"/>
    <d v="2020-04-16T22:52:01"/>
    <d v="2020-04-16T22:55:15"/>
    <s v="anonymous"/>
    <m/>
    <m/>
    <m/>
    <m/>
    <s v="Yes"/>
    <m/>
    <m/>
    <s v="No"/>
    <m/>
    <m/>
    <m/>
    <m/>
    <m/>
    <s v="Laptop;"/>
    <m/>
    <m/>
    <s v="No"/>
    <m/>
    <m/>
    <s v="Corporate assets"/>
    <m/>
    <m/>
    <s v="No"/>
    <m/>
    <m/>
    <x v="6"/>
    <m/>
    <m/>
    <s v="Using VPN "/>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Strongly agree"/>
    <m/>
    <m/>
    <s v="Strongly agree"/>
    <m/>
    <m/>
    <s v="35-44 years old"/>
    <m/>
    <m/>
    <s v="Master’s degree"/>
    <m/>
    <m/>
    <s v="Transport"/>
    <m/>
    <m/>
    <m/>
    <m/>
    <m/>
    <s v="IT professional"/>
    <m/>
    <m/>
    <m/>
    <m/>
    <m/>
  </r>
  <r>
    <n v="206"/>
    <d v="2020-04-16T22:52:01"/>
    <d v="2020-04-16T22:55:15"/>
    <s v="anonymous"/>
    <m/>
    <m/>
    <m/>
    <m/>
    <s v="Yes"/>
    <m/>
    <m/>
    <s v="No"/>
    <m/>
    <m/>
    <m/>
    <m/>
    <m/>
    <s v="Laptop;"/>
    <m/>
    <m/>
    <s v="No"/>
    <m/>
    <m/>
    <s v="Corporate assets"/>
    <m/>
    <m/>
    <s v="No"/>
    <m/>
    <m/>
    <x v="3"/>
    <m/>
    <m/>
    <s v="Using VPN "/>
    <m/>
    <m/>
    <m/>
    <m/>
    <m/>
    <s v="No"/>
    <m/>
    <m/>
    <m/>
    <m/>
    <m/>
    <s v="Yes"/>
    <m/>
    <m/>
    <s v="Document management;Real-time document co-authoring;Project/Workflow/Task management;Scheduling;Real-time chatting;Teleconferencing;"/>
    <m/>
    <m/>
    <s v="None;"/>
    <m/>
    <m/>
    <m/>
    <m/>
    <m/>
    <m/>
    <m/>
    <s v="Strongly agree"/>
    <m/>
    <m/>
    <s v="Strongly agree"/>
    <m/>
    <m/>
    <s v="Strongly agree"/>
    <m/>
    <m/>
    <s v="Strongly agree"/>
    <m/>
    <m/>
    <s v="Strongly agree"/>
    <m/>
    <m/>
    <s v="Strongly agree"/>
    <m/>
    <m/>
    <s v="Strongly agree"/>
    <m/>
    <m/>
    <s v="35-44 years old"/>
    <m/>
    <m/>
    <s v="Master’s degree"/>
    <m/>
    <m/>
    <s v="Transport"/>
    <m/>
    <m/>
    <m/>
    <m/>
    <m/>
    <s v="IT professional"/>
    <m/>
    <m/>
    <m/>
    <m/>
    <m/>
  </r>
  <r>
    <n v="207"/>
    <d v="2020-04-16T23:26:26"/>
    <d v="2020-04-16T23:31:06"/>
    <s v="anonymous"/>
    <m/>
    <m/>
    <m/>
    <m/>
    <s v="No"/>
    <m/>
    <m/>
    <s v="Yes"/>
    <m/>
    <m/>
    <m/>
    <m/>
    <m/>
    <s v="Laptop;"/>
    <m/>
    <m/>
    <s v="No"/>
    <m/>
    <m/>
    <s v="Corporate assets"/>
    <m/>
    <m/>
    <s v="No"/>
    <m/>
    <m/>
    <x v="0"/>
    <m/>
    <m/>
    <s v="Using VPN "/>
    <m/>
    <m/>
    <m/>
    <m/>
    <m/>
    <s v="No"/>
    <m/>
    <m/>
    <m/>
    <m/>
    <m/>
    <s v="Yes"/>
    <m/>
    <m/>
    <s v="Scheduling;Real-time chatting;Teleconferencing;"/>
    <m/>
    <m/>
    <s v="None;"/>
    <m/>
    <m/>
    <m/>
    <m/>
    <m/>
    <m/>
    <m/>
    <s v="Undecided"/>
    <m/>
    <m/>
    <s v="Undecided"/>
    <m/>
    <m/>
    <s v="Undecided"/>
    <m/>
    <m/>
    <s v="Undecided"/>
    <m/>
    <m/>
    <s v="Undecided"/>
    <m/>
    <m/>
    <s v="Agree"/>
    <m/>
    <m/>
    <s v="Agree"/>
    <m/>
    <m/>
    <s v="35-44 years old"/>
    <m/>
    <m/>
    <s v="Master’s degree"/>
    <m/>
    <m/>
    <s v="Telecommunications"/>
    <m/>
    <m/>
    <m/>
    <m/>
    <m/>
    <s v="Manager"/>
    <m/>
    <m/>
    <m/>
    <m/>
    <m/>
  </r>
  <r>
    <n v="207"/>
    <d v="2020-04-16T23:26:26"/>
    <d v="2020-04-16T23:31:06"/>
    <s v="anonymous"/>
    <m/>
    <m/>
    <m/>
    <m/>
    <s v="No"/>
    <m/>
    <m/>
    <s v="Yes"/>
    <m/>
    <m/>
    <m/>
    <m/>
    <m/>
    <s v="Laptop;"/>
    <m/>
    <m/>
    <s v="No"/>
    <m/>
    <m/>
    <s v="Corporate assets"/>
    <m/>
    <m/>
    <s v="No"/>
    <m/>
    <m/>
    <x v="4"/>
    <m/>
    <m/>
    <s v="Using VPN "/>
    <m/>
    <m/>
    <m/>
    <m/>
    <m/>
    <s v="No"/>
    <m/>
    <m/>
    <m/>
    <m/>
    <m/>
    <s v="Yes"/>
    <m/>
    <m/>
    <s v="Scheduling;Real-time chatting;Teleconferencing;"/>
    <m/>
    <m/>
    <s v="None;"/>
    <m/>
    <m/>
    <m/>
    <m/>
    <m/>
    <m/>
    <m/>
    <s v="Undecided"/>
    <m/>
    <m/>
    <s v="Undecided"/>
    <m/>
    <m/>
    <s v="Undecided"/>
    <m/>
    <m/>
    <s v="Undecided"/>
    <m/>
    <m/>
    <s v="Undecided"/>
    <m/>
    <m/>
    <s v="Agree"/>
    <m/>
    <m/>
    <s v="Agree"/>
    <m/>
    <m/>
    <s v="35-44 years old"/>
    <m/>
    <m/>
    <s v="Master’s degree"/>
    <m/>
    <m/>
    <s v="Telecommunications"/>
    <m/>
    <m/>
    <m/>
    <m/>
    <m/>
    <s v="Manager"/>
    <m/>
    <m/>
    <m/>
    <m/>
    <m/>
  </r>
  <r>
    <n v="207"/>
    <d v="2020-04-16T23:26:26"/>
    <d v="2020-04-16T23:31:06"/>
    <s v="anonymous"/>
    <m/>
    <m/>
    <m/>
    <m/>
    <s v="No"/>
    <m/>
    <m/>
    <s v="Yes"/>
    <m/>
    <m/>
    <m/>
    <m/>
    <m/>
    <s v="Laptop;"/>
    <m/>
    <m/>
    <s v="No"/>
    <m/>
    <m/>
    <s v="Corporate assets"/>
    <m/>
    <m/>
    <s v="No"/>
    <m/>
    <m/>
    <x v="6"/>
    <m/>
    <m/>
    <s v="Using VPN "/>
    <m/>
    <m/>
    <m/>
    <m/>
    <m/>
    <s v="No"/>
    <m/>
    <m/>
    <m/>
    <m/>
    <m/>
    <s v="Yes"/>
    <m/>
    <m/>
    <s v="Scheduling;Real-time chatting;Teleconferencing;"/>
    <m/>
    <m/>
    <s v="None;"/>
    <m/>
    <m/>
    <m/>
    <m/>
    <m/>
    <m/>
    <m/>
    <s v="Undecided"/>
    <m/>
    <m/>
    <s v="Undecided"/>
    <m/>
    <m/>
    <s v="Undecided"/>
    <m/>
    <m/>
    <s v="Undecided"/>
    <m/>
    <m/>
    <s v="Undecided"/>
    <m/>
    <m/>
    <s v="Agree"/>
    <m/>
    <m/>
    <s v="Agree"/>
    <m/>
    <m/>
    <s v="35-44 years old"/>
    <m/>
    <m/>
    <s v="Master’s degree"/>
    <m/>
    <m/>
    <s v="Telecommunications"/>
    <m/>
    <m/>
    <m/>
    <m/>
    <m/>
    <s v="Manager"/>
    <m/>
    <m/>
    <m/>
    <m/>
    <m/>
  </r>
  <r>
    <n v="207"/>
    <d v="2020-04-16T23:26:26"/>
    <d v="2020-04-16T23:31:06"/>
    <s v="anonymous"/>
    <m/>
    <m/>
    <m/>
    <m/>
    <s v="No"/>
    <m/>
    <m/>
    <s v="Yes"/>
    <m/>
    <m/>
    <m/>
    <m/>
    <m/>
    <s v="Laptop;"/>
    <m/>
    <m/>
    <s v="No"/>
    <m/>
    <m/>
    <s v="Corporate assets"/>
    <m/>
    <m/>
    <s v="No"/>
    <m/>
    <m/>
    <x v="1"/>
    <m/>
    <m/>
    <s v="Using VPN "/>
    <m/>
    <m/>
    <m/>
    <m/>
    <m/>
    <s v="No"/>
    <m/>
    <m/>
    <m/>
    <m/>
    <m/>
    <s v="Yes"/>
    <m/>
    <m/>
    <s v="Scheduling;Real-time chatting;Teleconferencing;"/>
    <m/>
    <m/>
    <s v="None;"/>
    <m/>
    <m/>
    <m/>
    <m/>
    <m/>
    <m/>
    <m/>
    <s v="Undecided"/>
    <m/>
    <m/>
    <s v="Undecided"/>
    <m/>
    <m/>
    <s v="Undecided"/>
    <m/>
    <m/>
    <s v="Undecided"/>
    <m/>
    <m/>
    <s v="Undecided"/>
    <m/>
    <m/>
    <s v="Agree"/>
    <m/>
    <m/>
    <s v="Agree"/>
    <m/>
    <m/>
    <s v="35-44 years old"/>
    <m/>
    <m/>
    <s v="Master’s degree"/>
    <m/>
    <m/>
    <s v="Telecommunications"/>
    <m/>
    <m/>
    <m/>
    <m/>
    <m/>
    <s v="Manager"/>
    <m/>
    <m/>
    <m/>
    <m/>
    <m/>
  </r>
  <r>
    <n v="207"/>
    <d v="2020-04-16T23:26:26"/>
    <d v="2020-04-16T23:31:06"/>
    <s v="anonymous"/>
    <m/>
    <m/>
    <m/>
    <m/>
    <s v="No"/>
    <m/>
    <m/>
    <s v="Yes"/>
    <m/>
    <m/>
    <m/>
    <m/>
    <m/>
    <s v="Laptop;"/>
    <m/>
    <m/>
    <s v="No"/>
    <m/>
    <m/>
    <s v="Corporate assets"/>
    <m/>
    <m/>
    <s v="No"/>
    <m/>
    <m/>
    <x v="3"/>
    <m/>
    <m/>
    <s v="Using VPN "/>
    <m/>
    <m/>
    <m/>
    <m/>
    <m/>
    <s v="No"/>
    <m/>
    <m/>
    <m/>
    <m/>
    <m/>
    <s v="Yes"/>
    <m/>
    <m/>
    <s v="Scheduling;Real-time chatting;Teleconferencing;"/>
    <m/>
    <m/>
    <s v="None;"/>
    <m/>
    <m/>
    <m/>
    <m/>
    <m/>
    <m/>
    <m/>
    <s v="Undecided"/>
    <m/>
    <m/>
    <s v="Undecided"/>
    <m/>
    <m/>
    <s v="Undecided"/>
    <m/>
    <m/>
    <s v="Undecided"/>
    <m/>
    <m/>
    <s v="Undecided"/>
    <m/>
    <m/>
    <s v="Agree"/>
    <m/>
    <m/>
    <s v="Agree"/>
    <m/>
    <m/>
    <s v="35-44 years old"/>
    <m/>
    <m/>
    <s v="Master’s degree"/>
    <m/>
    <m/>
    <s v="Telecommunications"/>
    <m/>
    <m/>
    <m/>
    <m/>
    <m/>
    <s v="Manager"/>
    <m/>
    <m/>
    <m/>
    <m/>
    <m/>
  </r>
  <r>
    <n v="208"/>
    <d v="2020-04-17T00:12:41"/>
    <d v="2020-04-17T00:16:31"/>
    <s v="anonymous"/>
    <m/>
    <m/>
    <m/>
    <m/>
    <s v="Yes"/>
    <m/>
    <m/>
    <s v="Yes"/>
    <m/>
    <m/>
    <m/>
    <m/>
    <m/>
    <s v="Laptop;"/>
    <m/>
    <m/>
    <s v="No"/>
    <m/>
    <m/>
    <s v="Corporate assets"/>
    <m/>
    <m/>
    <s v="Yes, partly"/>
    <m/>
    <m/>
    <x v="6"/>
    <m/>
    <m/>
    <s v="Using VPN "/>
    <m/>
    <m/>
    <m/>
    <m/>
    <m/>
    <s v="No"/>
    <m/>
    <m/>
    <m/>
    <m/>
    <m/>
    <s v="Yes"/>
    <m/>
    <m/>
    <s v="Project/Workflow/Task management;Scheduling;Real-time chatting;Teleconferencing;"/>
    <m/>
    <m/>
    <s v="None;"/>
    <m/>
    <m/>
    <m/>
    <m/>
    <m/>
    <m/>
    <m/>
    <s v="Agree"/>
    <m/>
    <m/>
    <s v="Agree"/>
    <m/>
    <m/>
    <s v="Agree"/>
    <m/>
    <m/>
    <s v="Agree"/>
    <m/>
    <m/>
    <s v="Agree"/>
    <m/>
    <m/>
    <s v="Strongly agree"/>
    <m/>
    <m/>
    <s v="Strongly agree"/>
    <m/>
    <m/>
    <s v="45-54 years old"/>
    <m/>
    <m/>
    <s v="Master’s degree"/>
    <m/>
    <m/>
    <s v="Telecommunications"/>
    <m/>
    <m/>
    <m/>
    <m/>
    <m/>
    <s v="IT professional"/>
    <m/>
    <m/>
    <m/>
    <m/>
    <m/>
  </r>
  <r>
    <n v="208"/>
    <d v="2020-04-17T00:12:41"/>
    <d v="2020-04-17T00:16:31"/>
    <s v="anonymous"/>
    <m/>
    <m/>
    <m/>
    <m/>
    <s v="Yes"/>
    <m/>
    <m/>
    <s v="Yes"/>
    <m/>
    <m/>
    <m/>
    <m/>
    <m/>
    <s v="Laptop;"/>
    <m/>
    <m/>
    <s v="No"/>
    <m/>
    <m/>
    <s v="Corporate assets"/>
    <m/>
    <m/>
    <s v="Yes, partly"/>
    <m/>
    <m/>
    <x v="1"/>
    <m/>
    <m/>
    <s v="Using VPN "/>
    <m/>
    <m/>
    <m/>
    <m/>
    <m/>
    <s v="No"/>
    <m/>
    <m/>
    <m/>
    <m/>
    <m/>
    <s v="Yes"/>
    <m/>
    <m/>
    <s v="Project/Workflow/Task management;Scheduling;Real-time chatting;Teleconferencing;"/>
    <m/>
    <m/>
    <s v="None;"/>
    <m/>
    <m/>
    <m/>
    <m/>
    <m/>
    <m/>
    <m/>
    <s v="Agree"/>
    <m/>
    <m/>
    <s v="Agree"/>
    <m/>
    <m/>
    <s v="Agree"/>
    <m/>
    <m/>
    <s v="Agree"/>
    <m/>
    <m/>
    <s v="Agree"/>
    <m/>
    <m/>
    <s v="Strongly agree"/>
    <m/>
    <m/>
    <s v="Strongly agree"/>
    <m/>
    <m/>
    <s v="45-54 years old"/>
    <m/>
    <m/>
    <s v="Master’s degree"/>
    <m/>
    <m/>
    <s v="Telecommunications"/>
    <m/>
    <m/>
    <m/>
    <m/>
    <m/>
    <s v="IT professional"/>
    <m/>
    <m/>
    <m/>
    <m/>
    <m/>
  </r>
  <r>
    <n v="208"/>
    <d v="2020-04-17T00:12:41"/>
    <d v="2020-04-17T00:16:31"/>
    <s v="anonymous"/>
    <m/>
    <m/>
    <m/>
    <m/>
    <s v="Yes"/>
    <m/>
    <m/>
    <s v="Yes"/>
    <m/>
    <m/>
    <m/>
    <m/>
    <m/>
    <s v="Laptop;"/>
    <m/>
    <m/>
    <s v="No"/>
    <m/>
    <m/>
    <s v="Corporate assets"/>
    <m/>
    <m/>
    <s v="Yes, partly"/>
    <m/>
    <m/>
    <x v="2"/>
    <m/>
    <m/>
    <s v="Using VPN "/>
    <m/>
    <m/>
    <m/>
    <m/>
    <m/>
    <s v="No"/>
    <m/>
    <m/>
    <m/>
    <m/>
    <m/>
    <s v="Yes"/>
    <m/>
    <m/>
    <s v="Project/Workflow/Task management;Scheduling;Real-time chatting;Teleconferencing;"/>
    <m/>
    <m/>
    <s v="None;"/>
    <m/>
    <m/>
    <m/>
    <m/>
    <m/>
    <m/>
    <m/>
    <s v="Agree"/>
    <m/>
    <m/>
    <s v="Agree"/>
    <m/>
    <m/>
    <s v="Agree"/>
    <m/>
    <m/>
    <s v="Agree"/>
    <m/>
    <m/>
    <s v="Agree"/>
    <m/>
    <m/>
    <s v="Strongly agree"/>
    <m/>
    <m/>
    <s v="Strongly agree"/>
    <m/>
    <m/>
    <s v="45-54 years old"/>
    <m/>
    <m/>
    <s v="Master’s degree"/>
    <m/>
    <m/>
    <s v="Telecommunications"/>
    <m/>
    <m/>
    <m/>
    <m/>
    <m/>
    <s v="IT professional"/>
    <m/>
    <m/>
    <m/>
    <m/>
    <m/>
  </r>
  <r>
    <n v="208"/>
    <d v="2020-04-17T00:12:41"/>
    <d v="2020-04-17T00:16:31"/>
    <s v="anonymous"/>
    <m/>
    <m/>
    <m/>
    <m/>
    <s v="Yes"/>
    <m/>
    <m/>
    <s v="Yes"/>
    <m/>
    <m/>
    <m/>
    <m/>
    <m/>
    <s v="Laptop;"/>
    <m/>
    <m/>
    <s v="No"/>
    <m/>
    <m/>
    <s v="Corporate assets"/>
    <m/>
    <m/>
    <s v="Yes, partly"/>
    <m/>
    <m/>
    <x v="3"/>
    <m/>
    <m/>
    <s v="Using VPN "/>
    <m/>
    <m/>
    <m/>
    <m/>
    <m/>
    <s v="No"/>
    <m/>
    <m/>
    <m/>
    <m/>
    <m/>
    <s v="Yes"/>
    <m/>
    <m/>
    <s v="Project/Workflow/Task management;Scheduling;Real-time chatting;Teleconferencing;"/>
    <m/>
    <m/>
    <s v="None;"/>
    <m/>
    <m/>
    <m/>
    <m/>
    <m/>
    <m/>
    <m/>
    <s v="Agree"/>
    <m/>
    <m/>
    <s v="Agree"/>
    <m/>
    <m/>
    <s v="Agree"/>
    <m/>
    <m/>
    <s v="Agree"/>
    <m/>
    <m/>
    <s v="Agree"/>
    <m/>
    <m/>
    <s v="Strongly agree"/>
    <m/>
    <m/>
    <s v="Strongly agree"/>
    <m/>
    <m/>
    <s v="45-54 years old"/>
    <m/>
    <m/>
    <s v="Master’s degree"/>
    <m/>
    <m/>
    <s v="Telecommunications"/>
    <m/>
    <m/>
    <m/>
    <m/>
    <m/>
    <s v="IT professional"/>
    <m/>
    <m/>
    <m/>
    <m/>
    <m/>
  </r>
  <r>
    <n v="209"/>
    <d v="2020-04-17T02:30:19"/>
    <d v="2020-04-17T02:35:01"/>
    <s v="anonymous"/>
    <m/>
    <m/>
    <m/>
    <m/>
    <s v="Yes"/>
    <m/>
    <m/>
    <s v="Yes"/>
    <m/>
    <m/>
    <m/>
    <m/>
    <m/>
    <s v="Laptop;Smartphone;"/>
    <m/>
    <m/>
    <s v="No"/>
    <m/>
    <m/>
    <s v="Corporate assets"/>
    <m/>
    <m/>
    <s v="Yes, partly"/>
    <m/>
    <m/>
    <x v="0"/>
    <m/>
    <m/>
    <s v="Using VPN "/>
    <m/>
    <m/>
    <m/>
    <m/>
    <m/>
    <s v="Yes"/>
    <m/>
    <m/>
    <s v="User manual documentation (distributed in any way);Instructions available to the corporate portal or website;Instructions provided via email;"/>
    <m/>
    <m/>
    <s v="Yes"/>
    <m/>
    <m/>
    <s v="Project/Workflow/Task management;Scheduling;Real-time chatting;Teleconferencing;"/>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r>
  <r>
    <n v="209"/>
    <d v="2020-04-17T02:30:19"/>
    <d v="2020-04-17T02:35:01"/>
    <s v="anonymous"/>
    <m/>
    <m/>
    <m/>
    <m/>
    <s v="Yes"/>
    <m/>
    <m/>
    <s v="Yes"/>
    <m/>
    <m/>
    <m/>
    <m/>
    <m/>
    <s v="Laptop;Smartphone;"/>
    <m/>
    <m/>
    <s v="No"/>
    <m/>
    <m/>
    <s v="Corporate assets"/>
    <m/>
    <m/>
    <s v="Yes, partly"/>
    <m/>
    <m/>
    <x v="5"/>
    <m/>
    <m/>
    <s v="Using VPN "/>
    <m/>
    <m/>
    <m/>
    <m/>
    <m/>
    <s v="Yes"/>
    <m/>
    <m/>
    <s v="User manual documentation (distributed in any way);Instructions available to the corporate portal or website;Instructions provided via email;"/>
    <m/>
    <m/>
    <s v="Yes"/>
    <m/>
    <m/>
    <s v="Project/Workflow/Task management;Scheduling;Real-time chatting;Teleconferencing;"/>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r>
  <r>
    <n v="209"/>
    <d v="2020-04-17T02:30:19"/>
    <d v="2020-04-17T02:35:01"/>
    <s v="anonymous"/>
    <m/>
    <m/>
    <m/>
    <m/>
    <s v="Yes"/>
    <m/>
    <m/>
    <s v="Yes"/>
    <m/>
    <m/>
    <m/>
    <m/>
    <m/>
    <s v="Laptop;Smartphone;"/>
    <m/>
    <m/>
    <s v="No"/>
    <m/>
    <m/>
    <s v="Corporate assets"/>
    <m/>
    <m/>
    <s v="Yes, partly"/>
    <m/>
    <m/>
    <x v="4"/>
    <m/>
    <m/>
    <s v="Using VPN "/>
    <m/>
    <m/>
    <m/>
    <m/>
    <m/>
    <s v="Yes"/>
    <m/>
    <m/>
    <s v="User manual documentation (distributed in any way);Instructions available to the corporate portal or website;Instructions provided via email;"/>
    <m/>
    <m/>
    <s v="Yes"/>
    <m/>
    <m/>
    <s v="Project/Workflow/Task management;Scheduling;Real-time chatting;Teleconferencing;"/>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r>
  <r>
    <n v="209"/>
    <d v="2020-04-17T02:30:19"/>
    <d v="2020-04-17T02:35:01"/>
    <s v="anonymous"/>
    <m/>
    <m/>
    <m/>
    <m/>
    <s v="Yes"/>
    <m/>
    <m/>
    <s v="Yes"/>
    <m/>
    <m/>
    <m/>
    <m/>
    <m/>
    <s v="Laptop;Smartphone;"/>
    <m/>
    <m/>
    <s v="No"/>
    <m/>
    <m/>
    <s v="Corporate assets"/>
    <m/>
    <m/>
    <s v="Yes, partly"/>
    <m/>
    <m/>
    <x v="6"/>
    <m/>
    <m/>
    <s v="Using VPN "/>
    <m/>
    <m/>
    <m/>
    <m/>
    <m/>
    <s v="Yes"/>
    <m/>
    <m/>
    <s v="User manual documentation (distributed in any way);Instructions available to the corporate portal or website;Instructions provided via email;"/>
    <m/>
    <m/>
    <s v="Yes"/>
    <m/>
    <m/>
    <s v="Project/Workflow/Task management;Scheduling;Real-time chatting;Teleconferencing;"/>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r>
  <r>
    <n v="209"/>
    <d v="2020-04-17T02:30:19"/>
    <d v="2020-04-17T02:35:01"/>
    <s v="anonymous"/>
    <m/>
    <m/>
    <m/>
    <m/>
    <s v="Yes"/>
    <m/>
    <m/>
    <s v="Yes"/>
    <m/>
    <m/>
    <m/>
    <m/>
    <m/>
    <s v="Laptop;Smartphone;"/>
    <m/>
    <m/>
    <s v="No"/>
    <m/>
    <m/>
    <s v="Corporate assets"/>
    <m/>
    <m/>
    <s v="Yes, partly"/>
    <m/>
    <m/>
    <x v="1"/>
    <m/>
    <m/>
    <s v="Using VPN "/>
    <m/>
    <m/>
    <m/>
    <m/>
    <m/>
    <s v="Yes"/>
    <m/>
    <m/>
    <s v="User manual documentation (distributed in any way);Instructions available to the corporate portal or website;Instructions provided via email;"/>
    <m/>
    <m/>
    <s v="Yes"/>
    <m/>
    <m/>
    <s v="Project/Workflow/Task management;Scheduling;Real-time chatting;Teleconferencing;"/>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r>
  <r>
    <n v="209"/>
    <d v="2020-04-17T02:30:19"/>
    <d v="2020-04-17T02:35:01"/>
    <s v="anonymous"/>
    <m/>
    <m/>
    <m/>
    <m/>
    <s v="Yes"/>
    <m/>
    <m/>
    <s v="Yes"/>
    <m/>
    <m/>
    <m/>
    <m/>
    <m/>
    <s v="Laptop;Smartphone;"/>
    <m/>
    <m/>
    <s v="No"/>
    <m/>
    <m/>
    <s v="Corporate assets"/>
    <m/>
    <m/>
    <s v="Yes, partly"/>
    <m/>
    <m/>
    <x v="2"/>
    <m/>
    <m/>
    <s v="Using VPN "/>
    <m/>
    <m/>
    <m/>
    <m/>
    <m/>
    <s v="Yes"/>
    <m/>
    <m/>
    <s v="User manual documentation (distributed in any way);Instructions available to the corporate portal or website;Instructions provided via email;"/>
    <m/>
    <m/>
    <s v="Yes"/>
    <m/>
    <m/>
    <s v="Project/Workflow/Task management;Scheduling;Real-time chatting;Teleconferencing;"/>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r>
  <r>
    <n v="209"/>
    <d v="2020-04-17T02:30:19"/>
    <d v="2020-04-17T02:35:01"/>
    <s v="anonymous"/>
    <m/>
    <m/>
    <m/>
    <m/>
    <s v="Yes"/>
    <m/>
    <m/>
    <s v="Yes"/>
    <m/>
    <m/>
    <m/>
    <m/>
    <m/>
    <s v="Laptop;Smartphone;"/>
    <m/>
    <m/>
    <s v="No"/>
    <m/>
    <m/>
    <s v="Corporate assets"/>
    <m/>
    <m/>
    <s v="Yes, partly"/>
    <m/>
    <m/>
    <x v="3"/>
    <m/>
    <m/>
    <s v="Using VPN "/>
    <m/>
    <m/>
    <m/>
    <m/>
    <m/>
    <s v="Yes"/>
    <m/>
    <m/>
    <s v="User manual documentation (distributed in any way);Instructions available to the corporate portal or website;Instructions provided via email;"/>
    <m/>
    <m/>
    <s v="Yes"/>
    <m/>
    <m/>
    <s v="Project/Workflow/Task management;Scheduling;Real-time chatting;Teleconferencing;"/>
    <m/>
    <m/>
    <s v="Other;"/>
    <m/>
    <m/>
    <m/>
    <m/>
    <m/>
    <m/>
    <m/>
    <s v="Strongly agree"/>
    <m/>
    <m/>
    <s v="Strongly agree"/>
    <m/>
    <m/>
    <s v="Strongly agree"/>
    <m/>
    <m/>
    <s v="Strongly agree"/>
    <m/>
    <m/>
    <s v="Agree"/>
    <m/>
    <m/>
    <s v="Agree"/>
    <m/>
    <m/>
    <s v="Strongly agree"/>
    <m/>
    <m/>
    <s v="45-54 years old"/>
    <m/>
    <m/>
    <s v="Professional degree"/>
    <m/>
    <m/>
    <s v="Telecommunications"/>
    <m/>
    <m/>
    <m/>
    <m/>
    <m/>
    <s v="Security professional"/>
    <m/>
    <m/>
    <m/>
    <m/>
    <m/>
  </r>
  <r>
    <n v="210"/>
    <d v="2020-04-17T08:47:32"/>
    <d v="2020-04-17T08:58:35"/>
    <s v="anonymous"/>
    <m/>
    <m/>
    <m/>
    <m/>
    <s v="No"/>
    <m/>
    <m/>
    <s v="No"/>
    <m/>
    <m/>
    <m/>
    <m/>
    <m/>
    <s v="Desktop;"/>
    <m/>
    <m/>
    <s v="No"/>
    <m/>
    <m/>
    <s v="Personal assets"/>
    <m/>
    <m/>
    <m/>
    <m/>
    <m/>
    <x v="0"/>
    <m/>
    <m/>
    <s v="Using VPN "/>
    <m/>
    <m/>
    <m/>
    <m/>
    <m/>
    <s v="No"/>
    <m/>
    <m/>
    <m/>
    <m/>
    <m/>
    <s v="No"/>
    <m/>
    <m/>
    <m/>
    <m/>
    <m/>
    <s v="Phishing;"/>
    <m/>
    <m/>
    <m/>
    <m/>
    <m/>
    <m/>
    <m/>
    <s v="Strongly disagree"/>
    <m/>
    <m/>
    <s v="Disagree"/>
    <m/>
    <m/>
    <s v="Disagree"/>
    <m/>
    <m/>
    <s v="Strongly agree"/>
    <m/>
    <m/>
    <s v="Strongly agree"/>
    <m/>
    <m/>
    <s v="Agree"/>
    <m/>
    <m/>
    <s v="Strongly agree"/>
    <m/>
    <m/>
    <s v="45-54 years old"/>
    <m/>
    <m/>
    <s v="Bachelor’s degree"/>
    <m/>
    <m/>
    <s v="EPES (Electrical Power &amp; Energy Systems)"/>
    <m/>
    <m/>
    <m/>
    <m/>
    <m/>
    <s v="IT professional"/>
    <m/>
    <m/>
    <m/>
    <m/>
    <m/>
  </r>
  <r>
    <n v="210"/>
    <d v="2020-04-17T08:47:32"/>
    <d v="2020-04-17T08:58:35"/>
    <s v="anonymous"/>
    <m/>
    <m/>
    <m/>
    <m/>
    <s v="No"/>
    <m/>
    <m/>
    <s v="No"/>
    <m/>
    <m/>
    <m/>
    <m/>
    <m/>
    <s v="Desktop;"/>
    <m/>
    <m/>
    <s v="No"/>
    <m/>
    <m/>
    <s v="Personal assets"/>
    <m/>
    <m/>
    <m/>
    <m/>
    <m/>
    <x v="5"/>
    <m/>
    <m/>
    <s v="Using VPN "/>
    <m/>
    <m/>
    <m/>
    <m/>
    <m/>
    <s v="No"/>
    <m/>
    <m/>
    <m/>
    <m/>
    <m/>
    <s v="No"/>
    <m/>
    <m/>
    <m/>
    <m/>
    <m/>
    <s v="Phishing;"/>
    <m/>
    <m/>
    <m/>
    <m/>
    <m/>
    <m/>
    <m/>
    <s v="Strongly disagree"/>
    <m/>
    <m/>
    <s v="Disagree"/>
    <m/>
    <m/>
    <s v="Disagree"/>
    <m/>
    <m/>
    <s v="Strongly agree"/>
    <m/>
    <m/>
    <s v="Strongly agree"/>
    <m/>
    <m/>
    <s v="Agree"/>
    <m/>
    <m/>
    <s v="Strongly agree"/>
    <m/>
    <m/>
    <s v="45-54 years old"/>
    <m/>
    <m/>
    <s v="Bachelor’s degree"/>
    <m/>
    <m/>
    <s v="EPES (Electrical Power &amp; Energy Systems)"/>
    <m/>
    <m/>
    <m/>
    <m/>
    <m/>
    <s v="IT professional"/>
    <m/>
    <m/>
    <m/>
    <m/>
    <m/>
  </r>
  <r>
    <n v="210"/>
    <d v="2020-04-17T08:47:32"/>
    <d v="2020-04-17T08:58:35"/>
    <s v="anonymous"/>
    <m/>
    <m/>
    <m/>
    <m/>
    <s v="No"/>
    <m/>
    <m/>
    <s v="No"/>
    <m/>
    <m/>
    <m/>
    <m/>
    <m/>
    <s v="Desktop;"/>
    <m/>
    <m/>
    <s v="No"/>
    <m/>
    <m/>
    <s v="Personal assets"/>
    <m/>
    <m/>
    <m/>
    <m/>
    <m/>
    <x v="4"/>
    <m/>
    <m/>
    <s v="Using VPN "/>
    <m/>
    <m/>
    <m/>
    <m/>
    <m/>
    <s v="No"/>
    <m/>
    <m/>
    <m/>
    <m/>
    <m/>
    <s v="No"/>
    <m/>
    <m/>
    <m/>
    <m/>
    <m/>
    <s v="Phishing;"/>
    <m/>
    <m/>
    <m/>
    <m/>
    <m/>
    <m/>
    <m/>
    <s v="Strongly disagree"/>
    <m/>
    <m/>
    <s v="Disagree"/>
    <m/>
    <m/>
    <s v="Disagree"/>
    <m/>
    <m/>
    <s v="Strongly agree"/>
    <m/>
    <m/>
    <s v="Strongly agree"/>
    <m/>
    <m/>
    <s v="Agree"/>
    <m/>
    <m/>
    <s v="Strongly agree"/>
    <m/>
    <m/>
    <s v="45-54 years old"/>
    <m/>
    <m/>
    <s v="Bachelor’s degree"/>
    <m/>
    <m/>
    <s v="EPES (Electrical Power &amp; Energy Systems)"/>
    <m/>
    <m/>
    <m/>
    <m/>
    <m/>
    <s v="IT professional"/>
    <m/>
    <m/>
    <m/>
    <m/>
    <m/>
  </r>
  <r>
    <n v="210"/>
    <d v="2020-04-17T08:47:32"/>
    <d v="2020-04-17T08:58:35"/>
    <s v="anonymous"/>
    <m/>
    <m/>
    <m/>
    <m/>
    <s v="No"/>
    <m/>
    <m/>
    <s v="No"/>
    <m/>
    <m/>
    <m/>
    <m/>
    <m/>
    <s v="Desktop;"/>
    <m/>
    <m/>
    <s v="No"/>
    <m/>
    <m/>
    <s v="Personal assets"/>
    <m/>
    <m/>
    <m/>
    <m/>
    <m/>
    <x v="6"/>
    <m/>
    <m/>
    <s v="Using VPN "/>
    <m/>
    <m/>
    <m/>
    <m/>
    <m/>
    <s v="No"/>
    <m/>
    <m/>
    <m/>
    <m/>
    <m/>
    <s v="No"/>
    <m/>
    <m/>
    <m/>
    <m/>
    <m/>
    <s v="Phishing;"/>
    <m/>
    <m/>
    <m/>
    <m/>
    <m/>
    <m/>
    <m/>
    <s v="Strongly disagree"/>
    <m/>
    <m/>
    <s v="Disagree"/>
    <m/>
    <m/>
    <s v="Disagree"/>
    <m/>
    <m/>
    <s v="Strongly agree"/>
    <m/>
    <m/>
    <s v="Strongly agree"/>
    <m/>
    <m/>
    <s v="Agree"/>
    <m/>
    <m/>
    <s v="Strongly agree"/>
    <m/>
    <m/>
    <s v="45-54 years old"/>
    <m/>
    <m/>
    <s v="Bachelor’s degree"/>
    <m/>
    <m/>
    <s v="EPES (Electrical Power &amp; Energy Systems)"/>
    <m/>
    <m/>
    <m/>
    <m/>
    <m/>
    <s v="IT professional"/>
    <m/>
    <m/>
    <m/>
    <m/>
    <m/>
  </r>
  <r>
    <n v="210"/>
    <d v="2020-04-17T08:47:32"/>
    <d v="2020-04-17T08:58:35"/>
    <s v="anonymous"/>
    <m/>
    <m/>
    <m/>
    <m/>
    <s v="No"/>
    <m/>
    <m/>
    <s v="No"/>
    <m/>
    <m/>
    <m/>
    <m/>
    <m/>
    <s v="Desktop;"/>
    <m/>
    <m/>
    <s v="No"/>
    <m/>
    <m/>
    <s v="Personal assets"/>
    <m/>
    <m/>
    <m/>
    <m/>
    <m/>
    <x v="1"/>
    <m/>
    <m/>
    <s v="Using VPN "/>
    <m/>
    <m/>
    <m/>
    <m/>
    <m/>
    <s v="No"/>
    <m/>
    <m/>
    <m/>
    <m/>
    <m/>
    <s v="No"/>
    <m/>
    <m/>
    <m/>
    <m/>
    <m/>
    <s v="Phishing;"/>
    <m/>
    <m/>
    <m/>
    <m/>
    <m/>
    <m/>
    <m/>
    <s v="Strongly disagree"/>
    <m/>
    <m/>
    <s v="Disagree"/>
    <m/>
    <m/>
    <s v="Disagree"/>
    <m/>
    <m/>
    <s v="Strongly agree"/>
    <m/>
    <m/>
    <s v="Strongly agree"/>
    <m/>
    <m/>
    <s v="Agree"/>
    <m/>
    <m/>
    <s v="Strongly agree"/>
    <m/>
    <m/>
    <s v="45-54 years old"/>
    <m/>
    <m/>
    <s v="Bachelor’s degree"/>
    <m/>
    <m/>
    <s v="EPES (Electrical Power &amp; Energy Systems)"/>
    <m/>
    <m/>
    <m/>
    <m/>
    <m/>
    <s v="IT professional"/>
    <m/>
    <m/>
    <m/>
    <m/>
    <m/>
  </r>
  <r>
    <n v="210"/>
    <d v="2020-04-17T08:47:32"/>
    <d v="2020-04-17T08:58:35"/>
    <s v="anonymous"/>
    <m/>
    <m/>
    <m/>
    <m/>
    <s v="No"/>
    <m/>
    <m/>
    <s v="No"/>
    <m/>
    <m/>
    <m/>
    <m/>
    <m/>
    <s v="Desktop;"/>
    <m/>
    <m/>
    <s v="No"/>
    <m/>
    <m/>
    <s v="Personal assets"/>
    <m/>
    <m/>
    <m/>
    <m/>
    <m/>
    <x v="2"/>
    <m/>
    <m/>
    <s v="Using VPN "/>
    <m/>
    <m/>
    <m/>
    <m/>
    <m/>
    <s v="No"/>
    <m/>
    <m/>
    <m/>
    <m/>
    <m/>
    <s v="No"/>
    <m/>
    <m/>
    <m/>
    <m/>
    <m/>
    <s v="Phishing;"/>
    <m/>
    <m/>
    <m/>
    <m/>
    <m/>
    <m/>
    <m/>
    <s v="Strongly disagree"/>
    <m/>
    <m/>
    <s v="Disagree"/>
    <m/>
    <m/>
    <s v="Disagree"/>
    <m/>
    <m/>
    <s v="Strongly agree"/>
    <m/>
    <m/>
    <s v="Strongly agree"/>
    <m/>
    <m/>
    <s v="Agree"/>
    <m/>
    <m/>
    <s v="Strongly agree"/>
    <m/>
    <m/>
    <s v="45-54 years old"/>
    <m/>
    <m/>
    <s v="Bachelor’s degree"/>
    <m/>
    <m/>
    <s v="EPES (Electrical Power &amp; Energy Systems)"/>
    <m/>
    <m/>
    <m/>
    <m/>
    <m/>
    <s v="IT professional"/>
    <m/>
    <m/>
    <m/>
    <m/>
    <m/>
  </r>
  <r>
    <n v="210"/>
    <d v="2020-04-17T08:47:32"/>
    <d v="2020-04-17T08:58:35"/>
    <s v="anonymous"/>
    <m/>
    <m/>
    <m/>
    <m/>
    <s v="No"/>
    <m/>
    <m/>
    <s v="No"/>
    <m/>
    <m/>
    <m/>
    <m/>
    <m/>
    <s v="Desktop;"/>
    <m/>
    <m/>
    <s v="No"/>
    <m/>
    <m/>
    <s v="Personal assets"/>
    <m/>
    <m/>
    <m/>
    <m/>
    <m/>
    <x v="3"/>
    <m/>
    <m/>
    <s v="Using VPN "/>
    <m/>
    <m/>
    <m/>
    <m/>
    <m/>
    <s v="No"/>
    <m/>
    <m/>
    <m/>
    <m/>
    <m/>
    <s v="No"/>
    <m/>
    <m/>
    <m/>
    <m/>
    <m/>
    <s v="Phishing;"/>
    <m/>
    <m/>
    <m/>
    <m/>
    <m/>
    <m/>
    <m/>
    <s v="Strongly disagree"/>
    <m/>
    <m/>
    <s v="Disagree"/>
    <m/>
    <m/>
    <s v="Disagree"/>
    <m/>
    <m/>
    <s v="Strongly agree"/>
    <m/>
    <m/>
    <s v="Strongly agree"/>
    <m/>
    <m/>
    <s v="Agree"/>
    <m/>
    <m/>
    <s v="Strongly agree"/>
    <m/>
    <m/>
    <s v="45-54 years old"/>
    <m/>
    <m/>
    <s v="Bachelor’s degree"/>
    <m/>
    <m/>
    <s v="EPES (Electrical Power &amp; Energy Systems)"/>
    <m/>
    <m/>
    <m/>
    <m/>
    <m/>
    <s v="IT professional"/>
    <m/>
    <m/>
    <m/>
    <m/>
    <m/>
  </r>
  <r>
    <n v="211"/>
    <d v="2020-04-17T10:44:08"/>
    <d v="2020-04-17T10:48:06"/>
    <s v="anonymous"/>
    <m/>
    <m/>
    <m/>
    <m/>
    <s v="No"/>
    <m/>
    <m/>
    <s v="Yes"/>
    <m/>
    <m/>
    <m/>
    <m/>
    <m/>
    <s v="Laptop;"/>
    <m/>
    <m/>
    <s v="No"/>
    <m/>
    <m/>
    <s v="Corporate assets"/>
    <m/>
    <m/>
    <s v="Yes, fully"/>
    <m/>
    <m/>
    <x v="0"/>
    <m/>
    <m/>
    <s v="Using VPN "/>
    <m/>
    <m/>
    <m/>
    <m/>
    <m/>
    <s v="No"/>
    <m/>
    <m/>
    <m/>
    <m/>
    <m/>
    <s v="Yes"/>
    <m/>
    <m/>
    <s v="Real-time chatting;Teleconferencing;"/>
    <m/>
    <m/>
    <s v="None;"/>
    <m/>
    <m/>
    <m/>
    <m/>
    <m/>
    <m/>
    <m/>
    <s v="Disagree"/>
    <m/>
    <m/>
    <s v="Disagree"/>
    <m/>
    <m/>
    <s v="Agree"/>
    <m/>
    <m/>
    <s v="Agree"/>
    <m/>
    <m/>
    <s v="Agree"/>
    <m/>
    <m/>
    <s v="Agree"/>
    <m/>
    <m/>
    <s v="Agree"/>
    <m/>
    <m/>
    <s v="35-44 years old"/>
    <m/>
    <m/>
    <s v="Master’s degree"/>
    <m/>
    <m/>
    <s v="Telecommunications"/>
    <m/>
    <m/>
    <m/>
    <m/>
    <m/>
    <s v="Other"/>
    <m/>
    <m/>
    <m/>
    <m/>
    <m/>
  </r>
  <r>
    <n v="211"/>
    <d v="2020-04-17T10:44:08"/>
    <d v="2020-04-17T10:48:06"/>
    <s v="anonymous"/>
    <m/>
    <m/>
    <m/>
    <m/>
    <s v="No"/>
    <m/>
    <m/>
    <s v="Yes"/>
    <m/>
    <m/>
    <m/>
    <m/>
    <m/>
    <s v="Laptop;"/>
    <m/>
    <m/>
    <s v="No"/>
    <m/>
    <m/>
    <s v="Corporate assets"/>
    <m/>
    <m/>
    <s v="Yes, fully"/>
    <m/>
    <m/>
    <x v="5"/>
    <m/>
    <m/>
    <s v="Using VPN "/>
    <m/>
    <m/>
    <m/>
    <m/>
    <m/>
    <s v="No"/>
    <m/>
    <m/>
    <m/>
    <m/>
    <m/>
    <s v="Yes"/>
    <m/>
    <m/>
    <s v="Real-time chatting;Teleconferencing;"/>
    <m/>
    <m/>
    <s v="None;"/>
    <m/>
    <m/>
    <m/>
    <m/>
    <m/>
    <m/>
    <m/>
    <s v="Disagree"/>
    <m/>
    <m/>
    <s v="Disagree"/>
    <m/>
    <m/>
    <s v="Agree"/>
    <m/>
    <m/>
    <s v="Agree"/>
    <m/>
    <m/>
    <s v="Agree"/>
    <m/>
    <m/>
    <s v="Agree"/>
    <m/>
    <m/>
    <s v="Agree"/>
    <m/>
    <m/>
    <s v="35-44 years old"/>
    <m/>
    <m/>
    <s v="Master’s degree"/>
    <m/>
    <m/>
    <s v="Telecommunications"/>
    <m/>
    <m/>
    <m/>
    <m/>
    <m/>
    <s v="Other"/>
    <m/>
    <m/>
    <m/>
    <m/>
    <m/>
  </r>
  <r>
    <n v="211"/>
    <d v="2020-04-17T10:44:08"/>
    <d v="2020-04-17T10:48:06"/>
    <s v="anonymous"/>
    <m/>
    <m/>
    <m/>
    <m/>
    <s v="No"/>
    <m/>
    <m/>
    <s v="Yes"/>
    <m/>
    <m/>
    <m/>
    <m/>
    <m/>
    <s v="Laptop;"/>
    <m/>
    <m/>
    <s v="No"/>
    <m/>
    <m/>
    <s v="Corporate assets"/>
    <m/>
    <m/>
    <s v="Yes, fully"/>
    <m/>
    <m/>
    <x v="1"/>
    <m/>
    <m/>
    <s v="Using VPN "/>
    <m/>
    <m/>
    <m/>
    <m/>
    <m/>
    <s v="No"/>
    <m/>
    <m/>
    <m/>
    <m/>
    <m/>
    <s v="Yes"/>
    <m/>
    <m/>
    <s v="Real-time chatting;Teleconferencing;"/>
    <m/>
    <m/>
    <s v="None;"/>
    <m/>
    <m/>
    <m/>
    <m/>
    <m/>
    <m/>
    <m/>
    <s v="Disagree"/>
    <m/>
    <m/>
    <s v="Disagree"/>
    <m/>
    <m/>
    <s v="Agree"/>
    <m/>
    <m/>
    <s v="Agree"/>
    <m/>
    <m/>
    <s v="Agree"/>
    <m/>
    <m/>
    <s v="Agree"/>
    <m/>
    <m/>
    <s v="Agree"/>
    <m/>
    <m/>
    <s v="35-44 years old"/>
    <m/>
    <m/>
    <s v="Master’s degree"/>
    <m/>
    <m/>
    <s v="Telecommunications"/>
    <m/>
    <m/>
    <m/>
    <m/>
    <m/>
    <s v="Other"/>
    <m/>
    <m/>
    <m/>
    <m/>
    <m/>
  </r>
  <r>
    <n v="211"/>
    <d v="2020-04-17T10:44:08"/>
    <d v="2020-04-17T10:48:06"/>
    <s v="anonymous"/>
    <m/>
    <m/>
    <m/>
    <m/>
    <s v="No"/>
    <m/>
    <m/>
    <s v="Yes"/>
    <m/>
    <m/>
    <m/>
    <m/>
    <m/>
    <s v="Laptop;"/>
    <m/>
    <m/>
    <s v="No"/>
    <m/>
    <m/>
    <s v="Corporate assets"/>
    <m/>
    <m/>
    <s v="Yes, fully"/>
    <m/>
    <m/>
    <x v="3"/>
    <m/>
    <m/>
    <s v="Using VPN "/>
    <m/>
    <m/>
    <m/>
    <m/>
    <m/>
    <s v="No"/>
    <m/>
    <m/>
    <m/>
    <m/>
    <m/>
    <s v="Yes"/>
    <m/>
    <m/>
    <s v="Real-time chatting;Teleconferencing;"/>
    <m/>
    <m/>
    <s v="None;"/>
    <m/>
    <m/>
    <m/>
    <m/>
    <m/>
    <m/>
    <m/>
    <s v="Disagree"/>
    <m/>
    <m/>
    <s v="Disagree"/>
    <m/>
    <m/>
    <s v="Agree"/>
    <m/>
    <m/>
    <s v="Agree"/>
    <m/>
    <m/>
    <s v="Agree"/>
    <m/>
    <m/>
    <s v="Agree"/>
    <m/>
    <m/>
    <s v="Agree"/>
    <m/>
    <m/>
    <s v="35-44 years old"/>
    <m/>
    <m/>
    <s v="Master’s degree"/>
    <m/>
    <m/>
    <s v="Telecommunications"/>
    <m/>
    <m/>
    <m/>
    <m/>
    <m/>
    <s v="Other"/>
    <m/>
    <m/>
    <m/>
    <m/>
    <m/>
  </r>
  <r>
    <n v="212"/>
    <d v="2020-04-17T15:10:27"/>
    <d v="2020-04-17T15:21:59"/>
    <s v="anonymous"/>
    <m/>
    <m/>
    <m/>
    <m/>
    <s v="No"/>
    <m/>
    <m/>
    <s v="No"/>
    <m/>
    <m/>
    <m/>
    <m/>
    <m/>
    <s v="Laptop;"/>
    <m/>
    <m/>
    <s v="No"/>
    <m/>
    <m/>
    <s v="Personal assets"/>
    <m/>
    <m/>
    <m/>
    <m/>
    <m/>
    <x v="0"/>
    <m/>
    <m/>
    <s v="Using VPN "/>
    <m/>
    <m/>
    <m/>
    <m/>
    <m/>
    <s v="No"/>
    <m/>
    <m/>
    <m/>
    <m/>
    <m/>
    <s v="Yes"/>
    <m/>
    <m/>
    <s v="Real-time document co-authoring;Scheduling;"/>
    <m/>
    <m/>
    <s v="None;"/>
    <m/>
    <m/>
    <m/>
    <m/>
    <m/>
    <m/>
    <m/>
    <s v="Agree"/>
    <m/>
    <m/>
    <s v="Agree"/>
    <m/>
    <m/>
    <s v="Strongly agree"/>
    <m/>
    <m/>
    <s v="Strongly agree"/>
    <m/>
    <m/>
    <s v="Disagree"/>
    <m/>
    <m/>
    <s v="Strongly agree"/>
    <m/>
    <m/>
    <s v="Agree"/>
    <m/>
    <m/>
    <s v="45-54 years old"/>
    <m/>
    <m/>
    <s v="Master’s degree"/>
    <m/>
    <m/>
    <s v="EPES (Electrical Power &amp; Energy Systems)"/>
    <m/>
    <m/>
    <m/>
    <m/>
    <m/>
    <s v="Manager"/>
    <m/>
    <m/>
    <m/>
    <m/>
    <m/>
  </r>
  <r>
    <n v="212"/>
    <d v="2020-04-17T15:10:27"/>
    <d v="2020-04-17T15:21:59"/>
    <s v="anonymous"/>
    <m/>
    <m/>
    <m/>
    <m/>
    <s v="No"/>
    <m/>
    <m/>
    <s v="No"/>
    <m/>
    <m/>
    <m/>
    <m/>
    <m/>
    <s v="Laptop;"/>
    <m/>
    <m/>
    <s v="No"/>
    <m/>
    <m/>
    <s v="Personal assets"/>
    <m/>
    <m/>
    <m/>
    <m/>
    <m/>
    <x v="3"/>
    <m/>
    <m/>
    <s v="Using VPN "/>
    <m/>
    <m/>
    <m/>
    <m/>
    <m/>
    <s v="No"/>
    <m/>
    <m/>
    <m/>
    <m/>
    <m/>
    <s v="Yes"/>
    <m/>
    <m/>
    <s v="Real-time document co-authoring;Scheduling;"/>
    <m/>
    <m/>
    <s v="None;"/>
    <m/>
    <m/>
    <m/>
    <m/>
    <m/>
    <m/>
    <m/>
    <s v="Agree"/>
    <m/>
    <m/>
    <s v="Agree"/>
    <m/>
    <m/>
    <s v="Strongly agree"/>
    <m/>
    <m/>
    <s v="Strongly agree"/>
    <m/>
    <m/>
    <s v="Disagree"/>
    <m/>
    <m/>
    <s v="Strongly agree"/>
    <m/>
    <m/>
    <s v="Agree"/>
    <m/>
    <m/>
    <s v="45-54 years old"/>
    <m/>
    <m/>
    <s v="Master’s degree"/>
    <m/>
    <m/>
    <s v="EPES (Electrical Power &amp; Energy Systems)"/>
    <m/>
    <m/>
    <m/>
    <m/>
    <m/>
    <s v="Manager"/>
    <m/>
    <m/>
    <m/>
    <m/>
    <m/>
  </r>
  <r>
    <n v="213"/>
    <d v="2020-04-17T15:31:58"/>
    <d v="2020-04-17T15:37:15"/>
    <s v="anonymous"/>
    <m/>
    <m/>
    <m/>
    <m/>
    <s v="No"/>
    <m/>
    <m/>
    <s v="No"/>
    <m/>
    <m/>
    <m/>
    <m/>
    <m/>
    <s v="Laptop;"/>
    <m/>
    <m/>
    <s v="No"/>
    <m/>
    <m/>
    <s v="Corporate assets"/>
    <m/>
    <m/>
    <s v="Yes, partly"/>
    <m/>
    <m/>
    <x v="0"/>
    <m/>
    <m/>
    <s v="Using VPN "/>
    <m/>
    <m/>
    <m/>
    <m/>
    <m/>
    <s v="No"/>
    <m/>
    <m/>
    <m/>
    <m/>
    <m/>
    <s v="No"/>
    <m/>
    <m/>
    <m/>
    <m/>
    <m/>
    <s v="None;"/>
    <m/>
    <m/>
    <m/>
    <m/>
    <m/>
    <m/>
    <m/>
    <s v="Agree"/>
    <m/>
    <m/>
    <s v="Undecided"/>
    <m/>
    <m/>
    <s v="Disagree"/>
    <m/>
    <m/>
    <s v="Undecided"/>
    <m/>
    <m/>
    <s v="Undecided"/>
    <m/>
    <m/>
    <s v="Undecided"/>
    <m/>
    <m/>
    <s v="Agree"/>
    <m/>
    <m/>
    <s v="45-54 years old"/>
    <m/>
    <m/>
    <s v="Master’s degree"/>
    <m/>
    <m/>
    <s v="Telecommunications"/>
    <m/>
    <m/>
    <m/>
    <m/>
    <m/>
    <s v="IT professional"/>
    <m/>
    <m/>
    <m/>
    <m/>
    <m/>
  </r>
  <r>
    <n v="213"/>
    <d v="2020-04-17T15:31:58"/>
    <d v="2020-04-17T15:37:15"/>
    <s v="anonymous"/>
    <m/>
    <m/>
    <m/>
    <m/>
    <s v="No"/>
    <m/>
    <m/>
    <s v="No"/>
    <m/>
    <m/>
    <m/>
    <m/>
    <m/>
    <s v="Laptop;"/>
    <m/>
    <m/>
    <s v="No"/>
    <m/>
    <m/>
    <s v="Corporate assets"/>
    <m/>
    <m/>
    <s v="Yes, partly"/>
    <m/>
    <m/>
    <x v="4"/>
    <m/>
    <m/>
    <s v="Using VPN "/>
    <m/>
    <m/>
    <m/>
    <m/>
    <m/>
    <s v="No"/>
    <m/>
    <m/>
    <m/>
    <m/>
    <m/>
    <s v="No"/>
    <m/>
    <m/>
    <m/>
    <m/>
    <m/>
    <s v="None;"/>
    <m/>
    <m/>
    <m/>
    <m/>
    <m/>
    <m/>
    <m/>
    <s v="Agree"/>
    <m/>
    <m/>
    <s v="Undecided"/>
    <m/>
    <m/>
    <s v="Disagree"/>
    <m/>
    <m/>
    <s v="Undecided"/>
    <m/>
    <m/>
    <s v="Undecided"/>
    <m/>
    <m/>
    <s v="Undecided"/>
    <m/>
    <m/>
    <s v="Agree"/>
    <m/>
    <m/>
    <s v="45-54 years old"/>
    <m/>
    <m/>
    <s v="Master’s degree"/>
    <m/>
    <m/>
    <s v="Telecommunications"/>
    <m/>
    <m/>
    <m/>
    <m/>
    <m/>
    <s v="IT professional"/>
    <m/>
    <m/>
    <m/>
    <m/>
    <m/>
  </r>
  <r>
    <n v="213"/>
    <d v="2020-04-17T15:31:58"/>
    <d v="2020-04-17T15:37:15"/>
    <s v="anonymous"/>
    <m/>
    <m/>
    <m/>
    <m/>
    <s v="No"/>
    <m/>
    <m/>
    <s v="No"/>
    <m/>
    <m/>
    <m/>
    <m/>
    <m/>
    <s v="Laptop;"/>
    <m/>
    <m/>
    <s v="No"/>
    <m/>
    <m/>
    <s v="Corporate assets"/>
    <m/>
    <m/>
    <s v="Yes, partly"/>
    <m/>
    <m/>
    <x v="1"/>
    <m/>
    <m/>
    <s v="Using VPN "/>
    <m/>
    <m/>
    <m/>
    <m/>
    <m/>
    <s v="No"/>
    <m/>
    <m/>
    <m/>
    <m/>
    <m/>
    <s v="No"/>
    <m/>
    <m/>
    <m/>
    <m/>
    <m/>
    <s v="None;"/>
    <m/>
    <m/>
    <m/>
    <m/>
    <m/>
    <m/>
    <m/>
    <s v="Agree"/>
    <m/>
    <m/>
    <s v="Undecided"/>
    <m/>
    <m/>
    <s v="Disagree"/>
    <m/>
    <m/>
    <s v="Undecided"/>
    <m/>
    <m/>
    <s v="Undecided"/>
    <m/>
    <m/>
    <s v="Undecided"/>
    <m/>
    <m/>
    <s v="Agree"/>
    <m/>
    <m/>
    <s v="45-54 years old"/>
    <m/>
    <m/>
    <s v="Master’s degree"/>
    <m/>
    <m/>
    <s v="Telecommunications"/>
    <m/>
    <m/>
    <m/>
    <m/>
    <m/>
    <s v="IT professional"/>
    <m/>
    <m/>
    <m/>
    <m/>
    <m/>
  </r>
  <r>
    <n v="213"/>
    <d v="2020-04-17T15:31:58"/>
    <d v="2020-04-17T15:37:15"/>
    <s v="anonymous"/>
    <m/>
    <m/>
    <m/>
    <m/>
    <s v="No"/>
    <m/>
    <m/>
    <s v="No"/>
    <m/>
    <m/>
    <m/>
    <m/>
    <m/>
    <s v="Laptop;"/>
    <m/>
    <m/>
    <s v="No"/>
    <m/>
    <m/>
    <s v="Corporate assets"/>
    <m/>
    <m/>
    <s v="Yes, partly"/>
    <m/>
    <m/>
    <x v="2"/>
    <m/>
    <m/>
    <s v="Using VPN "/>
    <m/>
    <m/>
    <m/>
    <m/>
    <m/>
    <s v="No"/>
    <m/>
    <m/>
    <m/>
    <m/>
    <m/>
    <s v="No"/>
    <m/>
    <m/>
    <m/>
    <m/>
    <m/>
    <s v="None;"/>
    <m/>
    <m/>
    <m/>
    <m/>
    <m/>
    <m/>
    <m/>
    <s v="Agree"/>
    <m/>
    <m/>
    <s v="Undecided"/>
    <m/>
    <m/>
    <s v="Disagree"/>
    <m/>
    <m/>
    <s v="Undecided"/>
    <m/>
    <m/>
    <s v="Undecided"/>
    <m/>
    <m/>
    <s v="Undecided"/>
    <m/>
    <m/>
    <s v="Agree"/>
    <m/>
    <m/>
    <s v="45-54 years old"/>
    <m/>
    <m/>
    <s v="Master’s degree"/>
    <m/>
    <m/>
    <s v="Telecommunications"/>
    <m/>
    <m/>
    <m/>
    <m/>
    <m/>
    <s v="IT professional"/>
    <m/>
    <m/>
    <m/>
    <m/>
    <m/>
  </r>
  <r>
    <n v="213"/>
    <d v="2020-04-17T15:31:58"/>
    <d v="2020-04-17T15:37:15"/>
    <s v="anonymous"/>
    <m/>
    <m/>
    <m/>
    <m/>
    <s v="No"/>
    <m/>
    <m/>
    <s v="No"/>
    <m/>
    <m/>
    <m/>
    <m/>
    <m/>
    <s v="Laptop;"/>
    <m/>
    <m/>
    <s v="No"/>
    <m/>
    <m/>
    <s v="Corporate assets"/>
    <m/>
    <m/>
    <s v="Yes, partly"/>
    <m/>
    <m/>
    <x v="3"/>
    <m/>
    <m/>
    <s v="Using VPN "/>
    <m/>
    <m/>
    <m/>
    <m/>
    <m/>
    <s v="No"/>
    <m/>
    <m/>
    <m/>
    <m/>
    <m/>
    <s v="No"/>
    <m/>
    <m/>
    <m/>
    <m/>
    <m/>
    <s v="None;"/>
    <m/>
    <m/>
    <m/>
    <m/>
    <m/>
    <m/>
    <m/>
    <s v="Agree"/>
    <m/>
    <m/>
    <s v="Undecided"/>
    <m/>
    <m/>
    <s v="Disagree"/>
    <m/>
    <m/>
    <s v="Undecided"/>
    <m/>
    <m/>
    <s v="Undecided"/>
    <m/>
    <m/>
    <s v="Undecided"/>
    <m/>
    <m/>
    <s v="Agree"/>
    <m/>
    <m/>
    <s v="45-54 years old"/>
    <m/>
    <m/>
    <s v="Master’s degree"/>
    <m/>
    <m/>
    <s v="Telecommunications"/>
    <m/>
    <m/>
    <m/>
    <m/>
    <m/>
    <s v="IT professional"/>
    <m/>
    <m/>
    <m/>
    <m/>
    <m/>
  </r>
  <r>
    <n v="214"/>
    <d v="2020-04-17T15:39:02"/>
    <d v="2020-04-17T15:42:12"/>
    <s v="anonymous"/>
    <m/>
    <m/>
    <m/>
    <m/>
    <s v="Yes"/>
    <m/>
    <m/>
    <s v="No"/>
    <m/>
    <m/>
    <m/>
    <m/>
    <m/>
    <s v="Laptop;"/>
    <m/>
    <m/>
    <s v="No"/>
    <m/>
    <m/>
    <s v="Personal assets"/>
    <m/>
    <m/>
    <m/>
    <m/>
    <m/>
    <x v="0"/>
    <m/>
    <m/>
    <s v="Other"/>
    <m/>
    <m/>
    <s v="remote desktop"/>
    <m/>
    <m/>
    <s v="No"/>
    <m/>
    <m/>
    <m/>
    <m/>
    <m/>
    <s v="No"/>
    <m/>
    <m/>
    <m/>
    <m/>
    <m/>
    <s v="Ransomware;"/>
    <m/>
    <m/>
    <m/>
    <m/>
    <m/>
    <m/>
    <m/>
    <s v="Undecided"/>
    <m/>
    <m/>
    <s v="Undecided"/>
    <m/>
    <m/>
    <s v="Agree"/>
    <m/>
    <m/>
    <s v="Strongly agree"/>
    <m/>
    <m/>
    <s v="Agree"/>
    <m/>
    <m/>
    <s v="Agree"/>
    <m/>
    <m/>
    <s v="Agree"/>
    <m/>
    <m/>
    <s v="35-44 years old"/>
    <m/>
    <m/>
    <s v="Doctorate degree"/>
    <m/>
    <m/>
    <s v="Education &amp; Research"/>
    <m/>
    <m/>
    <m/>
    <m/>
    <m/>
    <s v="Researcher"/>
    <m/>
    <m/>
    <m/>
    <m/>
    <m/>
  </r>
  <r>
    <n v="214"/>
    <d v="2020-04-17T15:39:02"/>
    <d v="2020-04-17T15:42:12"/>
    <s v="anonymous"/>
    <m/>
    <m/>
    <m/>
    <m/>
    <s v="Yes"/>
    <m/>
    <m/>
    <s v="No"/>
    <m/>
    <m/>
    <m/>
    <m/>
    <m/>
    <s v="Laptop;"/>
    <m/>
    <m/>
    <s v="No"/>
    <m/>
    <m/>
    <s v="Personal assets"/>
    <m/>
    <m/>
    <m/>
    <m/>
    <m/>
    <x v="5"/>
    <m/>
    <m/>
    <s v="Other"/>
    <m/>
    <m/>
    <s v="remote desktop"/>
    <m/>
    <m/>
    <s v="No"/>
    <m/>
    <m/>
    <m/>
    <m/>
    <m/>
    <s v="No"/>
    <m/>
    <m/>
    <m/>
    <m/>
    <m/>
    <s v="Ransomware;"/>
    <m/>
    <m/>
    <m/>
    <m/>
    <m/>
    <m/>
    <m/>
    <s v="Undecided"/>
    <m/>
    <m/>
    <s v="Undecided"/>
    <m/>
    <m/>
    <s v="Agree"/>
    <m/>
    <m/>
    <s v="Strongly agree"/>
    <m/>
    <m/>
    <s v="Agree"/>
    <m/>
    <m/>
    <s v="Agree"/>
    <m/>
    <m/>
    <s v="Agree"/>
    <m/>
    <m/>
    <s v="35-44 years old"/>
    <m/>
    <m/>
    <s v="Doctorate degree"/>
    <m/>
    <m/>
    <s v="Education &amp; Research"/>
    <m/>
    <m/>
    <m/>
    <m/>
    <m/>
    <s v="Researcher"/>
    <m/>
    <m/>
    <m/>
    <m/>
    <m/>
  </r>
  <r>
    <n v="214"/>
    <d v="2020-04-17T15:39:02"/>
    <d v="2020-04-17T15:42:12"/>
    <s v="anonymous"/>
    <m/>
    <m/>
    <m/>
    <m/>
    <s v="Yes"/>
    <m/>
    <m/>
    <s v="No"/>
    <m/>
    <m/>
    <m/>
    <m/>
    <m/>
    <s v="Laptop;"/>
    <m/>
    <m/>
    <s v="No"/>
    <m/>
    <m/>
    <s v="Personal assets"/>
    <m/>
    <m/>
    <m/>
    <m/>
    <m/>
    <x v="1"/>
    <m/>
    <m/>
    <s v="Other"/>
    <m/>
    <m/>
    <s v="remote desktop"/>
    <m/>
    <m/>
    <s v="No"/>
    <m/>
    <m/>
    <m/>
    <m/>
    <m/>
    <s v="No"/>
    <m/>
    <m/>
    <m/>
    <m/>
    <m/>
    <s v="Ransomware;"/>
    <m/>
    <m/>
    <m/>
    <m/>
    <m/>
    <m/>
    <m/>
    <s v="Undecided"/>
    <m/>
    <m/>
    <s v="Undecided"/>
    <m/>
    <m/>
    <s v="Agree"/>
    <m/>
    <m/>
    <s v="Strongly agree"/>
    <m/>
    <m/>
    <s v="Agree"/>
    <m/>
    <m/>
    <s v="Agree"/>
    <m/>
    <m/>
    <s v="Agree"/>
    <m/>
    <m/>
    <s v="35-44 years old"/>
    <m/>
    <m/>
    <s v="Doctorate degree"/>
    <m/>
    <m/>
    <s v="Education &amp; Research"/>
    <m/>
    <m/>
    <m/>
    <m/>
    <m/>
    <s v="Researcher"/>
    <m/>
    <m/>
    <m/>
    <m/>
    <m/>
  </r>
  <r>
    <n v="214"/>
    <d v="2020-04-17T15:39:02"/>
    <d v="2020-04-17T15:42:12"/>
    <s v="anonymous"/>
    <m/>
    <m/>
    <m/>
    <m/>
    <s v="Yes"/>
    <m/>
    <m/>
    <s v="No"/>
    <m/>
    <m/>
    <m/>
    <m/>
    <m/>
    <s v="Laptop;"/>
    <m/>
    <m/>
    <s v="No"/>
    <m/>
    <m/>
    <s v="Personal assets"/>
    <m/>
    <m/>
    <m/>
    <m/>
    <m/>
    <x v="2"/>
    <m/>
    <m/>
    <s v="Other"/>
    <m/>
    <m/>
    <s v="remote desktop"/>
    <m/>
    <m/>
    <s v="No"/>
    <m/>
    <m/>
    <m/>
    <m/>
    <m/>
    <s v="No"/>
    <m/>
    <m/>
    <m/>
    <m/>
    <m/>
    <s v="Ransomware;"/>
    <m/>
    <m/>
    <m/>
    <m/>
    <m/>
    <m/>
    <m/>
    <s v="Undecided"/>
    <m/>
    <m/>
    <s v="Undecided"/>
    <m/>
    <m/>
    <s v="Agree"/>
    <m/>
    <m/>
    <s v="Strongly agree"/>
    <m/>
    <m/>
    <s v="Agree"/>
    <m/>
    <m/>
    <s v="Agree"/>
    <m/>
    <m/>
    <s v="Agree"/>
    <m/>
    <m/>
    <s v="35-44 years old"/>
    <m/>
    <m/>
    <s v="Doctorate degree"/>
    <m/>
    <m/>
    <s v="Education &amp; Research"/>
    <m/>
    <m/>
    <m/>
    <m/>
    <m/>
    <s v="Researcher"/>
    <m/>
    <m/>
    <m/>
    <m/>
    <m/>
  </r>
  <r>
    <n v="214"/>
    <d v="2020-04-17T15:39:02"/>
    <d v="2020-04-17T15:42:12"/>
    <s v="anonymous"/>
    <m/>
    <m/>
    <m/>
    <m/>
    <s v="Yes"/>
    <m/>
    <m/>
    <s v="No"/>
    <m/>
    <m/>
    <m/>
    <m/>
    <m/>
    <s v="Laptop;"/>
    <m/>
    <m/>
    <s v="No"/>
    <m/>
    <m/>
    <s v="Personal assets"/>
    <m/>
    <m/>
    <m/>
    <m/>
    <m/>
    <x v="3"/>
    <m/>
    <m/>
    <s v="Other"/>
    <m/>
    <m/>
    <s v="remote desktop"/>
    <m/>
    <m/>
    <s v="No"/>
    <m/>
    <m/>
    <m/>
    <m/>
    <m/>
    <s v="No"/>
    <m/>
    <m/>
    <m/>
    <m/>
    <m/>
    <s v="Ransomware;"/>
    <m/>
    <m/>
    <m/>
    <m/>
    <m/>
    <m/>
    <m/>
    <s v="Undecided"/>
    <m/>
    <m/>
    <s v="Undecided"/>
    <m/>
    <m/>
    <s v="Agree"/>
    <m/>
    <m/>
    <s v="Strongly agree"/>
    <m/>
    <m/>
    <s v="Agree"/>
    <m/>
    <m/>
    <s v="Agree"/>
    <m/>
    <m/>
    <s v="Agree"/>
    <m/>
    <m/>
    <s v="35-44 years old"/>
    <m/>
    <m/>
    <s v="Doctorate degree"/>
    <m/>
    <m/>
    <s v="Education &amp; Research"/>
    <m/>
    <m/>
    <m/>
    <m/>
    <m/>
    <s v="Researcher"/>
    <m/>
    <m/>
    <m/>
    <m/>
    <m/>
  </r>
  <r>
    <n v="215"/>
    <d v="2020-04-17T16:00:49"/>
    <d v="2020-04-17T16:09:52"/>
    <s v="anonymous"/>
    <m/>
    <m/>
    <m/>
    <m/>
    <s v="Yes"/>
    <m/>
    <m/>
    <s v="No"/>
    <m/>
    <m/>
    <m/>
    <m/>
    <m/>
    <s v="Laptop;"/>
    <m/>
    <m/>
    <s v="No"/>
    <m/>
    <m/>
    <s v="Corporate assets"/>
    <m/>
    <m/>
    <s v="Yes, fully"/>
    <m/>
    <m/>
    <x v="0"/>
    <m/>
    <m/>
    <s v="Using VPN "/>
    <m/>
    <m/>
    <m/>
    <m/>
    <m/>
    <s v="No"/>
    <m/>
    <m/>
    <m/>
    <m/>
    <m/>
    <s v="No"/>
    <m/>
    <m/>
    <m/>
    <m/>
    <m/>
    <s v="Phishing;"/>
    <m/>
    <m/>
    <m/>
    <m/>
    <m/>
    <m/>
    <m/>
    <s v="Agree"/>
    <m/>
    <m/>
    <s v="Undecided"/>
    <m/>
    <m/>
    <s v="Undecided"/>
    <m/>
    <m/>
    <s v="Agree"/>
    <m/>
    <m/>
    <s v="Strongly agree"/>
    <m/>
    <m/>
    <s v="Strongly agree"/>
    <m/>
    <m/>
    <s v="Agree"/>
    <m/>
    <m/>
    <s v="25-34 years old"/>
    <m/>
    <m/>
    <s v="Doctorate degree"/>
    <m/>
    <m/>
    <s v="EPES (Electrical Power &amp; Energy Systems)"/>
    <m/>
    <m/>
    <m/>
    <m/>
    <m/>
    <s v="Researcher"/>
    <m/>
    <m/>
    <m/>
    <m/>
    <m/>
  </r>
  <r>
    <n v="215"/>
    <d v="2020-04-17T16:00:49"/>
    <d v="2020-04-17T16:09:52"/>
    <s v="anonymous"/>
    <m/>
    <m/>
    <m/>
    <m/>
    <s v="Yes"/>
    <m/>
    <m/>
    <s v="No"/>
    <m/>
    <m/>
    <m/>
    <m/>
    <m/>
    <s v="Laptop;"/>
    <m/>
    <m/>
    <s v="No"/>
    <m/>
    <m/>
    <s v="Corporate assets"/>
    <m/>
    <m/>
    <s v="Yes, fully"/>
    <m/>
    <m/>
    <x v="4"/>
    <m/>
    <m/>
    <s v="Using VPN "/>
    <m/>
    <m/>
    <m/>
    <m/>
    <m/>
    <s v="No"/>
    <m/>
    <m/>
    <m/>
    <m/>
    <m/>
    <s v="No"/>
    <m/>
    <m/>
    <m/>
    <m/>
    <m/>
    <s v="Phishing;"/>
    <m/>
    <m/>
    <m/>
    <m/>
    <m/>
    <m/>
    <m/>
    <s v="Agree"/>
    <m/>
    <m/>
    <s v="Undecided"/>
    <m/>
    <m/>
    <s v="Undecided"/>
    <m/>
    <m/>
    <s v="Agree"/>
    <m/>
    <m/>
    <s v="Strongly agree"/>
    <m/>
    <m/>
    <s v="Strongly agree"/>
    <m/>
    <m/>
    <s v="Agree"/>
    <m/>
    <m/>
    <s v="25-34 years old"/>
    <m/>
    <m/>
    <s v="Doctorate degree"/>
    <m/>
    <m/>
    <s v="EPES (Electrical Power &amp; Energy Systems)"/>
    <m/>
    <m/>
    <m/>
    <m/>
    <m/>
    <s v="Researcher"/>
    <m/>
    <m/>
    <m/>
    <m/>
    <m/>
  </r>
  <r>
    <n v="215"/>
    <d v="2020-04-17T16:00:49"/>
    <d v="2020-04-17T16:09:52"/>
    <s v="anonymous"/>
    <m/>
    <m/>
    <m/>
    <m/>
    <s v="Yes"/>
    <m/>
    <m/>
    <s v="No"/>
    <m/>
    <m/>
    <m/>
    <m/>
    <m/>
    <s v="Laptop;"/>
    <m/>
    <m/>
    <s v="No"/>
    <m/>
    <m/>
    <s v="Corporate assets"/>
    <m/>
    <m/>
    <s v="Yes, fully"/>
    <m/>
    <m/>
    <x v="6"/>
    <m/>
    <m/>
    <s v="Using VPN "/>
    <m/>
    <m/>
    <m/>
    <m/>
    <m/>
    <s v="No"/>
    <m/>
    <m/>
    <m/>
    <m/>
    <m/>
    <s v="No"/>
    <m/>
    <m/>
    <m/>
    <m/>
    <m/>
    <s v="Phishing;"/>
    <m/>
    <m/>
    <m/>
    <m/>
    <m/>
    <m/>
    <m/>
    <s v="Agree"/>
    <m/>
    <m/>
    <s v="Undecided"/>
    <m/>
    <m/>
    <s v="Undecided"/>
    <m/>
    <m/>
    <s v="Agree"/>
    <m/>
    <m/>
    <s v="Strongly agree"/>
    <m/>
    <m/>
    <s v="Strongly agree"/>
    <m/>
    <m/>
    <s v="Agree"/>
    <m/>
    <m/>
    <s v="25-34 years old"/>
    <m/>
    <m/>
    <s v="Doctorate degree"/>
    <m/>
    <m/>
    <s v="EPES (Electrical Power &amp; Energy Systems)"/>
    <m/>
    <m/>
    <m/>
    <m/>
    <m/>
    <s v="Researcher"/>
    <m/>
    <m/>
    <m/>
    <m/>
    <m/>
  </r>
  <r>
    <n v="215"/>
    <d v="2020-04-17T16:00:49"/>
    <d v="2020-04-17T16:09:52"/>
    <s v="anonymous"/>
    <m/>
    <m/>
    <m/>
    <m/>
    <s v="Yes"/>
    <m/>
    <m/>
    <s v="No"/>
    <m/>
    <m/>
    <m/>
    <m/>
    <m/>
    <s v="Laptop;"/>
    <m/>
    <m/>
    <s v="No"/>
    <m/>
    <m/>
    <s v="Corporate assets"/>
    <m/>
    <m/>
    <s v="Yes, fully"/>
    <m/>
    <m/>
    <x v="1"/>
    <m/>
    <m/>
    <s v="Using VPN "/>
    <m/>
    <m/>
    <m/>
    <m/>
    <m/>
    <s v="No"/>
    <m/>
    <m/>
    <m/>
    <m/>
    <m/>
    <s v="No"/>
    <m/>
    <m/>
    <m/>
    <m/>
    <m/>
    <s v="Phishing;"/>
    <m/>
    <m/>
    <m/>
    <m/>
    <m/>
    <m/>
    <m/>
    <s v="Agree"/>
    <m/>
    <m/>
    <s v="Undecided"/>
    <m/>
    <m/>
    <s v="Undecided"/>
    <m/>
    <m/>
    <s v="Agree"/>
    <m/>
    <m/>
    <s v="Strongly agree"/>
    <m/>
    <m/>
    <s v="Strongly agree"/>
    <m/>
    <m/>
    <s v="Agree"/>
    <m/>
    <m/>
    <s v="25-34 years old"/>
    <m/>
    <m/>
    <s v="Doctorate degree"/>
    <m/>
    <m/>
    <s v="EPES (Electrical Power &amp; Energy Systems)"/>
    <m/>
    <m/>
    <m/>
    <m/>
    <m/>
    <s v="Researcher"/>
    <m/>
    <m/>
    <m/>
    <m/>
    <m/>
  </r>
  <r>
    <n v="215"/>
    <d v="2020-04-17T16:00:49"/>
    <d v="2020-04-17T16:09:52"/>
    <s v="anonymous"/>
    <m/>
    <m/>
    <m/>
    <m/>
    <s v="Yes"/>
    <m/>
    <m/>
    <s v="No"/>
    <m/>
    <m/>
    <m/>
    <m/>
    <m/>
    <s v="Laptop;"/>
    <m/>
    <m/>
    <s v="No"/>
    <m/>
    <m/>
    <s v="Corporate assets"/>
    <m/>
    <m/>
    <s v="Yes, fully"/>
    <m/>
    <m/>
    <x v="3"/>
    <m/>
    <m/>
    <s v="Using VPN "/>
    <m/>
    <m/>
    <m/>
    <m/>
    <m/>
    <s v="No"/>
    <m/>
    <m/>
    <m/>
    <m/>
    <m/>
    <s v="No"/>
    <m/>
    <m/>
    <m/>
    <m/>
    <m/>
    <s v="Phishing;"/>
    <m/>
    <m/>
    <m/>
    <m/>
    <m/>
    <m/>
    <m/>
    <s v="Agree"/>
    <m/>
    <m/>
    <s v="Undecided"/>
    <m/>
    <m/>
    <s v="Undecided"/>
    <m/>
    <m/>
    <s v="Agree"/>
    <m/>
    <m/>
    <s v="Strongly agree"/>
    <m/>
    <m/>
    <s v="Strongly agree"/>
    <m/>
    <m/>
    <s v="Agree"/>
    <m/>
    <m/>
    <s v="25-34 years old"/>
    <m/>
    <m/>
    <s v="Doctorate degree"/>
    <m/>
    <m/>
    <s v="EPES (Electrical Power &amp; Energy Systems)"/>
    <m/>
    <m/>
    <m/>
    <m/>
    <m/>
    <s v="Researcher"/>
    <m/>
    <m/>
    <m/>
    <m/>
    <m/>
  </r>
  <r>
    <n v="216"/>
    <d v="2020-04-21T11:34:44"/>
    <d v="2020-04-21T11:37:01"/>
    <s v="anonymous"/>
    <m/>
    <m/>
    <m/>
    <m/>
    <s v="No"/>
    <m/>
    <m/>
    <s v="Yes"/>
    <m/>
    <m/>
    <m/>
    <m/>
    <m/>
    <s v="Laptop;"/>
    <m/>
    <m/>
    <s v="No"/>
    <m/>
    <m/>
    <s v="Corporate assets"/>
    <m/>
    <m/>
    <s v="Yes, partly"/>
    <m/>
    <m/>
    <x v="0"/>
    <m/>
    <m/>
    <s v="Using VPN "/>
    <m/>
    <m/>
    <m/>
    <m/>
    <m/>
    <s v="No"/>
    <m/>
    <m/>
    <m/>
    <m/>
    <m/>
    <s v="Yes"/>
    <m/>
    <m/>
    <s v="Document management;"/>
    <m/>
    <m/>
    <s v="None;"/>
    <m/>
    <m/>
    <m/>
    <m/>
    <m/>
    <m/>
    <m/>
    <s v="Strongly disagree"/>
    <m/>
    <m/>
    <s v="Strongly disagree"/>
    <m/>
    <m/>
    <s v="Undecided"/>
    <m/>
    <m/>
    <s v="Agree"/>
    <m/>
    <m/>
    <s v="Disagree"/>
    <m/>
    <m/>
    <s v="Agree"/>
    <m/>
    <m/>
    <s v="Undecided"/>
    <m/>
    <m/>
    <s v="18-24 years old"/>
    <m/>
    <m/>
    <s v="Bachelor’s degree"/>
    <m/>
    <m/>
    <s v="Transport"/>
    <m/>
    <m/>
    <m/>
    <m/>
    <m/>
    <s v="Other"/>
    <m/>
    <m/>
    <m/>
    <m/>
    <m/>
  </r>
  <r>
    <n v="216"/>
    <d v="2020-04-21T11:34:44"/>
    <d v="2020-04-21T11:37:01"/>
    <s v="anonymous"/>
    <m/>
    <m/>
    <m/>
    <m/>
    <s v="No"/>
    <m/>
    <m/>
    <s v="Yes"/>
    <m/>
    <m/>
    <m/>
    <m/>
    <m/>
    <s v="Laptop;"/>
    <m/>
    <m/>
    <s v="No"/>
    <m/>
    <m/>
    <s v="Corporate assets"/>
    <m/>
    <m/>
    <s v="Yes, partly"/>
    <m/>
    <m/>
    <x v="3"/>
    <m/>
    <m/>
    <s v="Using VPN "/>
    <m/>
    <m/>
    <m/>
    <m/>
    <m/>
    <s v="No"/>
    <m/>
    <m/>
    <m/>
    <m/>
    <m/>
    <s v="Yes"/>
    <m/>
    <m/>
    <s v="Document management;"/>
    <m/>
    <m/>
    <s v="None;"/>
    <m/>
    <m/>
    <m/>
    <m/>
    <m/>
    <m/>
    <m/>
    <s v="Strongly disagree"/>
    <m/>
    <m/>
    <s v="Strongly disagree"/>
    <m/>
    <m/>
    <s v="Undecided"/>
    <m/>
    <m/>
    <s v="Agree"/>
    <m/>
    <m/>
    <s v="Disagree"/>
    <m/>
    <m/>
    <s v="Agree"/>
    <m/>
    <m/>
    <s v="Undecided"/>
    <m/>
    <m/>
    <s v="18-24 years old"/>
    <m/>
    <m/>
    <s v="Bachelor’s degree"/>
    <m/>
    <m/>
    <s v="Transport"/>
    <m/>
    <m/>
    <m/>
    <m/>
    <m/>
    <s v="Other"/>
    <m/>
    <m/>
    <m/>
    <m/>
    <m/>
  </r>
  <r>
    <n v="217"/>
    <d v="2020-04-22T13:11:12"/>
    <d v="2020-04-22T13:17:34"/>
    <s v="anonymous"/>
    <m/>
    <m/>
    <m/>
    <m/>
    <s v="Yes"/>
    <m/>
    <m/>
    <s v="Yes"/>
    <m/>
    <m/>
    <s v="Use VPN"/>
    <m/>
    <m/>
    <s v="Laptop;"/>
    <m/>
    <m/>
    <s v="Yes"/>
    <m/>
    <m/>
    <s v="Corporate assets"/>
    <m/>
    <m/>
    <s v="No"/>
    <m/>
    <m/>
    <x v="0"/>
    <m/>
    <m/>
    <s v="Using VPN "/>
    <m/>
    <m/>
    <m/>
    <m/>
    <m/>
    <s v="Yes"/>
    <m/>
    <m/>
    <s v="Nothing of the above;"/>
    <m/>
    <m/>
    <s v="Yes"/>
    <m/>
    <m/>
    <s v="Scheduling;Real-time chatting;Teleconferencing;"/>
    <m/>
    <m/>
    <s v="Phishing;"/>
    <m/>
    <m/>
    <m/>
    <m/>
    <m/>
    <m/>
    <m/>
    <s v="Agree"/>
    <m/>
    <m/>
    <s v="Agree"/>
    <m/>
    <m/>
    <s v="Strongly agree"/>
    <m/>
    <m/>
    <s v="Strongly agree"/>
    <m/>
    <m/>
    <s v="Strongly agree"/>
    <m/>
    <m/>
    <s v="Disagree"/>
    <m/>
    <m/>
    <s v="Agree"/>
    <m/>
    <m/>
    <s v="35-44 years old"/>
    <m/>
    <m/>
    <s v="Some college credit, no degree"/>
    <m/>
    <m/>
    <s v="EPES (Electrical Power &amp; Energy Systems)"/>
    <m/>
    <m/>
    <m/>
    <m/>
    <m/>
    <s v="IT professional"/>
    <m/>
    <m/>
    <m/>
    <m/>
    <m/>
  </r>
  <r>
    <n v="217"/>
    <d v="2020-04-22T13:11:12"/>
    <d v="2020-04-22T13:17:34"/>
    <s v="anonymous"/>
    <m/>
    <m/>
    <m/>
    <m/>
    <s v="Yes"/>
    <m/>
    <m/>
    <s v="Yes"/>
    <m/>
    <m/>
    <s v="Use VPN"/>
    <m/>
    <m/>
    <s v="Laptop;"/>
    <m/>
    <m/>
    <s v="Yes"/>
    <m/>
    <m/>
    <s v="Corporate assets"/>
    <m/>
    <m/>
    <s v="No"/>
    <m/>
    <m/>
    <x v="4"/>
    <m/>
    <m/>
    <s v="Using VPN "/>
    <m/>
    <m/>
    <m/>
    <m/>
    <m/>
    <s v="Yes"/>
    <m/>
    <m/>
    <s v="Nothing of the above;"/>
    <m/>
    <m/>
    <s v="Yes"/>
    <m/>
    <m/>
    <s v="Scheduling;Real-time chatting;Teleconferencing;"/>
    <m/>
    <m/>
    <s v="Phishing;"/>
    <m/>
    <m/>
    <m/>
    <m/>
    <m/>
    <m/>
    <m/>
    <s v="Agree"/>
    <m/>
    <m/>
    <s v="Agree"/>
    <m/>
    <m/>
    <s v="Strongly agree"/>
    <m/>
    <m/>
    <s v="Strongly agree"/>
    <m/>
    <m/>
    <s v="Strongly agree"/>
    <m/>
    <m/>
    <s v="Disagree"/>
    <m/>
    <m/>
    <s v="Agree"/>
    <m/>
    <m/>
    <s v="35-44 years old"/>
    <m/>
    <m/>
    <s v="Some college credit, no degree"/>
    <m/>
    <m/>
    <s v="EPES (Electrical Power &amp; Energy Systems)"/>
    <m/>
    <m/>
    <m/>
    <m/>
    <m/>
    <s v="IT professional"/>
    <m/>
    <m/>
    <m/>
    <m/>
    <m/>
  </r>
  <r>
    <n v="217"/>
    <d v="2020-04-22T13:11:12"/>
    <d v="2020-04-22T13:17:34"/>
    <s v="anonymous"/>
    <m/>
    <m/>
    <m/>
    <m/>
    <s v="Yes"/>
    <m/>
    <m/>
    <s v="Yes"/>
    <m/>
    <m/>
    <s v="Use VPN"/>
    <m/>
    <m/>
    <s v="Laptop;"/>
    <m/>
    <m/>
    <s v="Yes"/>
    <m/>
    <m/>
    <s v="Corporate assets"/>
    <m/>
    <m/>
    <s v="No"/>
    <m/>
    <m/>
    <x v="3"/>
    <m/>
    <m/>
    <s v="Using VPN "/>
    <m/>
    <m/>
    <m/>
    <m/>
    <m/>
    <s v="Yes"/>
    <m/>
    <m/>
    <s v="Nothing of the above;"/>
    <m/>
    <m/>
    <s v="Yes"/>
    <m/>
    <m/>
    <s v="Scheduling;Real-time chatting;Teleconferencing;"/>
    <m/>
    <m/>
    <s v="Phishing;"/>
    <m/>
    <m/>
    <m/>
    <m/>
    <m/>
    <m/>
    <m/>
    <s v="Agree"/>
    <m/>
    <m/>
    <s v="Agree"/>
    <m/>
    <m/>
    <s v="Strongly agree"/>
    <m/>
    <m/>
    <s v="Strongly agree"/>
    <m/>
    <m/>
    <s v="Strongly agree"/>
    <m/>
    <m/>
    <s v="Disagree"/>
    <m/>
    <m/>
    <s v="Agree"/>
    <m/>
    <m/>
    <s v="35-44 years old"/>
    <m/>
    <m/>
    <s v="Some college credit, no degree"/>
    <m/>
    <m/>
    <s v="EPES (Electrical Power &amp; Energy Systems)"/>
    <m/>
    <m/>
    <m/>
    <m/>
    <m/>
    <s v="IT professional"/>
    <m/>
    <m/>
    <m/>
    <m/>
    <m/>
  </r>
  <r>
    <n v="218"/>
    <d v="2020-04-22T13:19:23"/>
    <d v="2020-04-22T13:21:22"/>
    <s v="anonymous"/>
    <m/>
    <m/>
    <m/>
    <m/>
    <s v="No"/>
    <m/>
    <m/>
    <s v="No"/>
    <m/>
    <m/>
    <m/>
    <m/>
    <m/>
    <s v="Laptop;"/>
    <m/>
    <m/>
    <s v="No"/>
    <m/>
    <m/>
    <s v="Personal assets"/>
    <m/>
    <m/>
    <m/>
    <m/>
    <m/>
    <x v="5"/>
    <m/>
    <m/>
    <s v="Using VPN "/>
    <m/>
    <m/>
    <m/>
    <m/>
    <m/>
    <s v="Yes"/>
    <m/>
    <m/>
    <s v="Instructions provided via email;"/>
    <m/>
    <m/>
    <s v="Yes"/>
    <m/>
    <m/>
    <s v="Document management;Real-time document co-authoring;Project/Workflow/Task management;Teleconferencing;"/>
    <m/>
    <m/>
    <s v="None;"/>
    <m/>
    <m/>
    <m/>
    <m/>
    <m/>
    <m/>
    <m/>
    <s v="Agree"/>
    <m/>
    <m/>
    <s v="Agree"/>
    <m/>
    <m/>
    <s v="Agree"/>
    <m/>
    <m/>
    <s v="Undecided"/>
    <m/>
    <m/>
    <s v="Agree"/>
    <m/>
    <m/>
    <s v="Agree"/>
    <m/>
    <m/>
    <s v="Undecided"/>
    <m/>
    <m/>
    <s v="55-64 years old"/>
    <m/>
    <m/>
    <s v="Bachelor’s degree"/>
    <m/>
    <m/>
    <s v="Transport"/>
    <m/>
    <m/>
    <m/>
    <m/>
    <m/>
    <s v="Manager"/>
    <m/>
    <m/>
    <m/>
    <m/>
    <m/>
  </r>
  <r>
    <n v="218"/>
    <d v="2020-04-22T13:19:23"/>
    <d v="2020-04-22T13:21:22"/>
    <s v="anonymous"/>
    <m/>
    <m/>
    <m/>
    <m/>
    <s v="No"/>
    <m/>
    <m/>
    <s v="No"/>
    <m/>
    <m/>
    <m/>
    <m/>
    <m/>
    <s v="Laptop;"/>
    <m/>
    <m/>
    <s v="No"/>
    <m/>
    <m/>
    <s v="Personal assets"/>
    <m/>
    <m/>
    <m/>
    <m/>
    <m/>
    <x v="4"/>
    <m/>
    <m/>
    <s v="Using VPN "/>
    <m/>
    <m/>
    <m/>
    <m/>
    <m/>
    <s v="Yes"/>
    <m/>
    <m/>
    <s v="Instructions provided via email;"/>
    <m/>
    <m/>
    <s v="Yes"/>
    <m/>
    <m/>
    <s v="Document management;Real-time document co-authoring;Project/Workflow/Task management;Teleconferencing;"/>
    <m/>
    <m/>
    <s v="None;"/>
    <m/>
    <m/>
    <m/>
    <m/>
    <m/>
    <m/>
    <m/>
    <s v="Agree"/>
    <m/>
    <m/>
    <s v="Agree"/>
    <m/>
    <m/>
    <s v="Agree"/>
    <m/>
    <m/>
    <s v="Undecided"/>
    <m/>
    <m/>
    <s v="Agree"/>
    <m/>
    <m/>
    <s v="Agree"/>
    <m/>
    <m/>
    <s v="Undecided"/>
    <m/>
    <m/>
    <s v="55-64 years old"/>
    <m/>
    <m/>
    <s v="Bachelor’s degree"/>
    <m/>
    <m/>
    <s v="Transport"/>
    <m/>
    <m/>
    <m/>
    <m/>
    <m/>
    <s v="Manager"/>
    <m/>
    <m/>
    <m/>
    <m/>
    <m/>
  </r>
  <r>
    <n v="218"/>
    <d v="2020-04-22T13:19:23"/>
    <d v="2020-04-22T13:21:22"/>
    <s v="anonymous"/>
    <m/>
    <m/>
    <m/>
    <m/>
    <s v="No"/>
    <m/>
    <m/>
    <s v="No"/>
    <m/>
    <m/>
    <m/>
    <m/>
    <m/>
    <s v="Laptop;"/>
    <m/>
    <m/>
    <s v="No"/>
    <m/>
    <m/>
    <s v="Personal assets"/>
    <m/>
    <m/>
    <m/>
    <m/>
    <m/>
    <x v="1"/>
    <m/>
    <m/>
    <s v="Using VPN "/>
    <m/>
    <m/>
    <m/>
    <m/>
    <m/>
    <s v="Yes"/>
    <m/>
    <m/>
    <s v="Instructions provided via email;"/>
    <m/>
    <m/>
    <s v="Yes"/>
    <m/>
    <m/>
    <s v="Document management;Real-time document co-authoring;Project/Workflow/Task management;Teleconferencing;"/>
    <m/>
    <m/>
    <s v="None;"/>
    <m/>
    <m/>
    <m/>
    <m/>
    <m/>
    <m/>
    <m/>
    <s v="Agree"/>
    <m/>
    <m/>
    <s v="Agree"/>
    <m/>
    <m/>
    <s v="Agree"/>
    <m/>
    <m/>
    <s v="Undecided"/>
    <m/>
    <m/>
    <s v="Agree"/>
    <m/>
    <m/>
    <s v="Agree"/>
    <m/>
    <m/>
    <s v="Undecided"/>
    <m/>
    <m/>
    <s v="55-64 years old"/>
    <m/>
    <m/>
    <s v="Bachelor’s degree"/>
    <m/>
    <m/>
    <s v="Transport"/>
    <m/>
    <m/>
    <m/>
    <m/>
    <m/>
    <s v="Manager"/>
    <m/>
    <m/>
    <m/>
    <m/>
    <m/>
  </r>
  <r>
    <n v="218"/>
    <d v="2020-04-22T13:19:23"/>
    <d v="2020-04-22T13:21:22"/>
    <s v="anonymous"/>
    <m/>
    <m/>
    <m/>
    <m/>
    <s v="No"/>
    <m/>
    <m/>
    <s v="No"/>
    <m/>
    <m/>
    <m/>
    <m/>
    <m/>
    <s v="Laptop;"/>
    <m/>
    <m/>
    <s v="No"/>
    <m/>
    <m/>
    <s v="Personal assets"/>
    <m/>
    <m/>
    <m/>
    <m/>
    <m/>
    <x v="3"/>
    <m/>
    <m/>
    <s v="Using VPN "/>
    <m/>
    <m/>
    <m/>
    <m/>
    <m/>
    <s v="Yes"/>
    <m/>
    <m/>
    <s v="Instructions provided via email;"/>
    <m/>
    <m/>
    <s v="Yes"/>
    <m/>
    <m/>
    <s v="Document management;Real-time document co-authoring;Project/Workflow/Task management;Teleconferencing;"/>
    <m/>
    <m/>
    <s v="None;"/>
    <m/>
    <m/>
    <m/>
    <m/>
    <m/>
    <m/>
    <m/>
    <s v="Agree"/>
    <m/>
    <m/>
    <s v="Agree"/>
    <m/>
    <m/>
    <s v="Agree"/>
    <m/>
    <m/>
    <s v="Undecided"/>
    <m/>
    <m/>
    <s v="Agree"/>
    <m/>
    <m/>
    <s v="Agree"/>
    <m/>
    <m/>
    <s v="Undecided"/>
    <m/>
    <m/>
    <s v="55-64 years old"/>
    <m/>
    <m/>
    <s v="Bachelor’s degree"/>
    <m/>
    <m/>
    <s v="Transport"/>
    <m/>
    <m/>
    <m/>
    <m/>
    <m/>
    <s v="Manager"/>
    <m/>
    <m/>
    <m/>
    <m/>
    <m/>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x v="0"/>
    <m/>
    <m/>
    <s v="Using VPN "/>
    <m/>
    <m/>
    <m/>
    <m/>
    <m/>
    <s v="Yes"/>
    <m/>
    <m/>
    <s v="Instructions available to the corporate portal or website;Instructions provided via email;"/>
    <m/>
    <m/>
    <s v="Yes"/>
    <m/>
    <m/>
    <s v="Document management;Real-time document co-authoring;Scheduling;Real-time chatting;Teleconferencing;"/>
    <m/>
    <m/>
    <s v="None;"/>
    <m/>
    <m/>
    <m/>
    <m/>
    <m/>
    <m/>
    <m/>
    <s v="Disagree"/>
    <m/>
    <m/>
    <s v="Agree"/>
    <m/>
    <m/>
    <s v="Disagree"/>
    <m/>
    <m/>
    <s v="Agree"/>
    <m/>
    <m/>
    <s v="Agree"/>
    <m/>
    <m/>
    <s v="Agree"/>
    <m/>
    <m/>
    <s v="Agree"/>
    <m/>
    <m/>
    <s v="35-44 years old"/>
    <m/>
    <m/>
    <s v="Doctorate degree"/>
    <m/>
    <m/>
    <s v="Education &amp; Research"/>
    <m/>
    <m/>
    <m/>
    <m/>
    <m/>
    <s v="Researcher"/>
    <m/>
    <m/>
    <m/>
    <m/>
    <m/>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x v="4"/>
    <m/>
    <m/>
    <s v="Using VPN "/>
    <m/>
    <m/>
    <m/>
    <m/>
    <m/>
    <s v="Yes"/>
    <m/>
    <m/>
    <s v="Instructions available to the corporate portal or website;Instructions provided via email;"/>
    <m/>
    <m/>
    <s v="Yes"/>
    <m/>
    <m/>
    <s v="Document management;Real-time document co-authoring;Scheduling;Real-time chatting;Teleconferencing;"/>
    <m/>
    <m/>
    <s v="None;"/>
    <m/>
    <m/>
    <m/>
    <m/>
    <m/>
    <m/>
    <m/>
    <s v="Disagree"/>
    <m/>
    <m/>
    <s v="Agree"/>
    <m/>
    <m/>
    <s v="Disagree"/>
    <m/>
    <m/>
    <s v="Agree"/>
    <m/>
    <m/>
    <s v="Agree"/>
    <m/>
    <m/>
    <s v="Agree"/>
    <m/>
    <m/>
    <s v="Agree"/>
    <m/>
    <m/>
    <s v="35-44 years old"/>
    <m/>
    <m/>
    <s v="Doctorate degree"/>
    <m/>
    <m/>
    <s v="Education &amp; Research"/>
    <m/>
    <m/>
    <m/>
    <m/>
    <m/>
    <s v="Researcher"/>
    <m/>
    <m/>
    <m/>
    <m/>
    <m/>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x v="1"/>
    <m/>
    <m/>
    <s v="Using VPN "/>
    <m/>
    <m/>
    <m/>
    <m/>
    <m/>
    <s v="Yes"/>
    <m/>
    <m/>
    <s v="Instructions available to the corporate portal or website;Instructions provided via email;"/>
    <m/>
    <m/>
    <s v="Yes"/>
    <m/>
    <m/>
    <s v="Document management;Real-time document co-authoring;Scheduling;Real-time chatting;Teleconferencing;"/>
    <m/>
    <m/>
    <s v="None;"/>
    <m/>
    <m/>
    <m/>
    <m/>
    <m/>
    <m/>
    <m/>
    <s v="Disagree"/>
    <m/>
    <m/>
    <s v="Agree"/>
    <m/>
    <m/>
    <s v="Disagree"/>
    <m/>
    <m/>
    <s v="Agree"/>
    <m/>
    <m/>
    <s v="Agree"/>
    <m/>
    <m/>
    <s v="Agree"/>
    <m/>
    <m/>
    <s v="Agree"/>
    <m/>
    <m/>
    <s v="35-44 years old"/>
    <m/>
    <m/>
    <s v="Doctorate degree"/>
    <m/>
    <m/>
    <s v="Education &amp; Research"/>
    <m/>
    <m/>
    <m/>
    <m/>
    <m/>
    <s v="Researcher"/>
    <m/>
    <m/>
    <m/>
    <m/>
    <m/>
  </r>
  <r>
    <n v="219"/>
    <d v="2020-04-22T21:15:57"/>
    <d v="2020-04-22T21:30:20"/>
    <s v="anonymous"/>
    <m/>
    <m/>
    <m/>
    <m/>
    <s v="Yes"/>
    <m/>
    <m/>
    <s v="Yes"/>
    <m/>
    <m/>
    <s v="keep the system constantly updated; don't share credentials with any third party; ensure proper access control measures for video conferences; call the admin if something happens"/>
    <m/>
    <m/>
    <s v="Laptop;Smartphone;"/>
    <m/>
    <m/>
    <s v="No"/>
    <m/>
    <m/>
    <s v="Personal assets"/>
    <m/>
    <m/>
    <m/>
    <m/>
    <m/>
    <x v="3"/>
    <m/>
    <m/>
    <s v="Using VPN "/>
    <m/>
    <m/>
    <m/>
    <m/>
    <m/>
    <s v="Yes"/>
    <m/>
    <m/>
    <s v="Instructions available to the corporate portal or website;Instructions provided via email;"/>
    <m/>
    <m/>
    <s v="Yes"/>
    <m/>
    <m/>
    <s v="Document management;Real-time document co-authoring;Scheduling;Real-time chatting;Teleconferencing;"/>
    <m/>
    <m/>
    <s v="None;"/>
    <m/>
    <m/>
    <m/>
    <m/>
    <m/>
    <m/>
    <m/>
    <s v="Disagree"/>
    <m/>
    <m/>
    <s v="Agree"/>
    <m/>
    <m/>
    <s v="Disagree"/>
    <m/>
    <m/>
    <s v="Agree"/>
    <m/>
    <m/>
    <s v="Agree"/>
    <m/>
    <m/>
    <s v="Agree"/>
    <m/>
    <m/>
    <s v="Agree"/>
    <m/>
    <m/>
    <s v="35-44 years old"/>
    <m/>
    <m/>
    <s v="Doctorate degree"/>
    <m/>
    <m/>
    <s v="Education &amp; Research"/>
    <m/>
    <m/>
    <m/>
    <m/>
    <m/>
    <s v="Researcher"/>
    <m/>
    <m/>
    <m/>
    <m/>
    <m/>
  </r>
  <r>
    <n v="220"/>
    <d v="2020-04-22T22:34:37"/>
    <d v="2020-04-22T22:37:01"/>
    <s v="anonymous"/>
    <m/>
    <m/>
    <m/>
    <m/>
    <s v="Yes"/>
    <m/>
    <m/>
    <s v="No"/>
    <m/>
    <m/>
    <m/>
    <m/>
    <m/>
    <s v="Laptop;Smartphone;"/>
    <m/>
    <m/>
    <s v="No"/>
    <m/>
    <m/>
    <s v="Personal assets"/>
    <m/>
    <m/>
    <m/>
    <m/>
    <m/>
    <x v="0"/>
    <m/>
    <m/>
    <s v="No Access"/>
    <m/>
    <m/>
    <m/>
    <m/>
    <m/>
    <s v="No"/>
    <m/>
    <m/>
    <m/>
    <m/>
    <m/>
    <s v="No"/>
    <m/>
    <m/>
    <m/>
    <m/>
    <m/>
    <s v="None;"/>
    <m/>
    <m/>
    <m/>
    <m/>
    <m/>
    <m/>
    <m/>
    <s v="Disagree"/>
    <m/>
    <m/>
    <s v="Disagree"/>
    <m/>
    <m/>
    <s v="Disagree"/>
    <m/>
    <m/>
    <s v="Disagree"/>
    <m/>
    <m/>
    <s v="Strongly disagree"/>
    <m/>
    <m/>
    <s v="Strongly disagree"/>
    <m/>
    <m/>
    <s v="Disagree"/>
    <m/>
    <m/>
    <s v="25-34 years old"/>
    <m/>
    <m/>
    <s v="Professional degree"/>
    <m/>
    <m/>
    <s v="Public Sector"/>
    <m/>
    <m/>
    <m/>
    <m/>
    <m/>
    <s v="Other"/>
    <m/>
    <m/>
    <m/>
    <m/>
    <m/>
  </r>
  <r>
    <n v="220"/>
    <d v="2020-04-22T22:34:37"/>
    <d v="2020-04-22T22:37:01"/>
    <s v="anonymous"/>
    <m/>
    <m/>
    <m/>
    <m/>
    <s v="Yes"/>
    <m/>
    <m/>
    <s v="No"/>
    <m/>
    <m/>
    <m/>
    <m/>
    <m/>
    <s v="Laptop;Smartphone;"/>
    <m/>
    <m/>
    <s v="No"/>
    <m/>
    <m/>
    <s v="Personal assets"/>
    <m/>
    <m/>
    <m/>
    <m/>
    <m/>
    <x v="6"/>
    <m/>
    <m/>
    <s v="No Access"/>
    <m/>
    <m/>
    <m/>
    <m/>
    <m/>
    <s v="No"/>
    <m/>
    <m/>
    <m/>
    <m/>
    <m/>
    <s v="No"/>
    <m/>
    <m/>
    <m/>
    <m/>
    <m/>
    <s v="None;"/>
    <m/>
    <m/>
    <m/>
    <m/>
    <m/>
    <m/>
    <m/>
    <s v="Disagree"/>
    <m/>
    <m/>
    <s v="Disagree"/>
    <m/>
    <m/>
    <s v="Disagree"/>
    <m/>
    <m/>
    <s v="Disagree"/>
    <m/>
    <m/>
    <s v="Strongly disagree"/>
    <m/>
    <m/>
    <s v="Strongly disagree"/>
    <m/>
    <m/>
    <s v="Disagree"/>
    <m/>
    <m/>
    <s v="25-34 years old"/>
    <m/>
    <m/>
    <s v="Professional degree"/>
    <m/>
    <m/>
    <s v="Public Sector"/>
    <m/>
    <m/>
    <m/>
    <m/>
    <m/>
    <s v="Other"/>
    <m/>
    <m/>
    <m/>
    <m/>
    <m/>
  </r>
  <r>
    <n v="220"/>
    <d v="2020-04-22T22:34:37"/>
    <d v="2020-04-22T22:37:01"/>
    <s v="anonymous"/>
    <m/>
    <m/>
    <m/>
    <m/>
    <s v="Yes"/>
    <m/>
    <m/>
    <s v="No"/>
    <m/>
    <m/>
    <m/>
    <m/>
    <m/>
    <s v="Laptop;Smartphone;"/>
    <m/>
    <m/>
    <s v="No"/>
    <m/>
    <m/>
    <s v="Personal assets"/>
    <m/>
    <m/>
    <m/>
    <m/>
    <m/>
    <x v="3"/>
    <m/>
    <m/>
    <s v="No Access"/>
    <m/>
    <m/>
    <m/>
    <m/>
    <m/>
    <s v="No"/>
    <m/>
    <m/>
    <m/>
    <m/>
    <m/>
    <s v="No"/>
    <m/>
    <m/>
    <m/>
    <m/>
    <m/>
    <s v="None;"/>
    <m/>
    <m/>
    <m/>
    <m/>
    <m/>
    <m/>
    <m/>
    <s v="Disagree"/>
    <m/>
    <m/>
    <s v="Disagree"/>
    <m/>
    <m/>
    <s v="Disagree"/>
    <m/>
    <m/>
    <s v="Disagree"/>
    <m/>
    <m/>
    <s v="Strongly disagree"/>
    <m/>
    <m/>
    <s v="Strongly disagree"/>
    <m/>
    <m/>
    <s v="Disagree"/>
    <m/>
    <m/>
    <s v="25-34 years old"/>
    <m/>
    <m/>
    <s v="Professional degree"/>
    <m/>
    <m/>
    <s v="Public Sector"/>
    <m/>
    <m/>
    <m/>
    <m/>
    <m/>
    <s v="Other"/>
    <m/>
    <m/>
    <m/>
    <m/>
    <m/>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x v="0"/>
    <m/>
    <m/>
    <s v="Using VPN "/>
    <m/>
    <m/>
    <m/>
    <m/>
    <m/>
    <s v="No"/>
    <m/>
    <m/>
    <m/>
    <m/>
    <m/>
    <s v="Yes"/>
    <m/>
    <m/>
    <s v="Document management;Real-time document co-authoring;Project/Workflow/Task management;"/>
    <m/>
    <m/>
    <s v="None;"/>
    <m/>
    <m/>
    <m/>
    <m/>
    <m/>
    <m/>
    <m/>
    <s v="Undecided"/>
    <m/>
    <m/>
    <s v="Undecided"/>
    <m/>
    <m/>
    <s v="Undecided"/>
    <m/>
    <m/>
    <s v="Agree"/>
    <m/>
    <m/>
    <s v="Strongly agree"/>
    <m/>
    <m/>
    <s v="Undecided"/>
    <m/>
    <m/>
    <s v="Strongly agree"/>
    <m/>
    <m/>
    <s v="25-34 years old"/>
    <m/>
    <m/>
    <s v="Master’s degree"/>
    <m/>
    <m/>
    <s v="Other"/>
    <m/>
    <m/>
    <s v="Professional Services"/>
    <m/>
    <m/>
    <s v="Manager"/>
    <m/>
    <m/>
    <m/>
    <m/>
    <m/>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x v="5"/>
    <m/>
    <m/>
    <s v="Using VPN "/>
    <m/>
    <m/>
    <m/>
    <m/>
    <m/>
    <s v="No"/>
    <m/>
    <m/>
    <m/>
    <m/>
    <m/>
    <s v="Yes"/>
    <m/>
    <m/>
    <s v="Document management;Real-time document co-authoring;Project/Workflow/Task management;"/>
    <m/>
    <m/>
    <s v="None;"/>
    <m/>
    <m/>
    <m/>
    <m/>
    <m/>
    <m/>
    <m/>
    <s v="Undecided"/>
    <m/>
    <m/>
    <s v="Undecided"/>
    <m/>
    <m/>
    <s v="Undecided"/>
    <m/>
    <m/>
    <s v="Agree"/>
    <m/>
    <m/>
    <s v="Strongly agree"/>
    <m/>
    <m/>
    <s v="Undecided"/>
    <m/>
    <m/>
    <s v="Strongly agree"/>
    <m/>
    <m/>
    <s v="25-34 years old"/>
    <m/>
    <m/>
    <s v="Master’s degree"/>
    <m/>
    <m/>
    <s v="Other"/>
    <m/>
    <m/>
    <s v="Professional Services"/>
    <m/>
    <m/>
    <s v="Manager"/>
    <m/>
    <m/>
    <m/>
    <m/>
    <m/>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x v="4"/>
    <m/>
    <m/>
    <s v="Using VPN "/>
    <m/>
    <m/>
    <m/>
    <m/>
    <m/>
    <s v="No"/>
    <m/>
    <m/>
    <m/>
    <m/>
    <m/>
    <s v="Yes"/>
    <m/>
    <m/>
    <s v="Document management;Real-time document co-authoring;Project/Workflow/Task management;"/>
    <m/>
    <m/>
    <s v="None;"/>
    <m/>
    <m/>
    <m/>
    <m/>
    <m/>
    <m/>
    <m/>
    <s v="Undecided"/>
    <m/>
    <m/>
    <s v="Undecided"/>
    <m/>
    <m/>
    <s v="Undecided"/>
    <m/>
    <m/>
    <s v="Agree"/>
    <m/>
    <m/>
    <s v="Strongly agree"/>
    <m/>
    <m/>
    <s v="Undecided"/>
    <m/>
    <m/>
    <s v="Strongly agree"/>
    <m/>
    <m/>
    <s v="25-34 years old"/>
    <m/>
    <m/>
    <s v="Master’s degree"/>
    <m/>
    <m/>
    <s v="Other"/>
    <m/>
    <m/>
    <s v="Professional Services"/>
    <m/>
    <m/>
    <s v="Manager"/>
    <m/>
    <m/>
    <m/>
    <m/>
    <m/>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x v="6"/>
    <m/>
    <m/>
    <s v="Using VPN "/>
    <m/>
    <m/>
    <m/>
    <m/>
    <m/>
    <s v="No"/>
    <m/>
    <m/>
    <m/>
    <m/>
    <m/>
    <s v="Yes"/>
    <m/>
    <m/>
    <s v="Document management;Real-time document co-authoring;Project/Workflow/Task management;"/>
    <m/>
    <m/>
    <s v="None;"/>
    <m/>
    <m/>
    <m/>
    <m/>
    <m/>
    <m/>
    <m/>
    <s v="Undecided"/>
    <m/>
    <m/>
    <s v="Undecided"/>
    <m/>
    <m/>
    <s v="Undecided"/>
    <m/>
    <m/>
    <s v="Agree"/>
    <m/>
    <m/>
    <s v="Strongly agree"/>
    <m/>
    <m/>
    <s v="Undecided"/>
    <m/>
    <m/>
    <s v="Strongly agree"/>
    <m/>
    <m/>
    <s v="25-34 years old"/>
    <m/>
    <m/>
    <s v="Master’s degree"/>
    <m/>
    <m/>
    <s v="Other"/>
    <m/>
    <m/>
    <s v="Professional Services"/>
    <m/>
    <m/>
    <s v="Manager"/>
    <m/>
    <m/>
    <m/>
    <m/>
    <m/>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x v="1"/>
    <m/>
    <m/>
    <s v="Using VPN "/>
    <m/>
    <m/>
    <m/>
    <m/>
    <m/>
    <s v="No"/>
    <m/>
    <m/>
    <m/>
    <m/>
    <m/>
    <s v="Yes"/>
    <m/>
    <m/>
    <s v="Document management;Real-time document co-authoring;Project/Workflow/Task management;"/>
    <m/>
    <m/>
    <s v="None;"/>
    <m/>
    <m/>
    <m/>
    <m/>
    <m/>
    <m/>
    <m/>
    <s v="Undecided"/>
    <m/>
    <m/>
    <s v="Undecided"/>
    <m/>
    <m/>
    <s v="Undecided"/>
    <m/>
    <m/>
    <s v="Agree"/>
    <m/>
    <m/>
    <s v="Strongly agree"/>
    <m/>
    <m/>
    <s v="Undecided"/>
    <m/>
    <m/>
    <s v="Strongly agree"/>
    <m/>
    <m/>
    <s v="25-34 years old"/>
    <m/>
    <m/>
    <s v="Master’s degree"/>
    <m/>
    <m/>
    <s v="Other"/>
    <m/>
    <m/>
    <s v="Professional Services"/>
    <m/>
    <m/>
    <s v="Manager"/>
    <m/>
    <m/>
    <m/>
    <m/>
    <m/>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x v="2"/>
    <m/>
    <m/>
    <s v="Using VPN "/>
    <m/>
    <m/>
    <m/>
    <m/>
    <m/>
    <s v="No"/>
    <m/>
    <m/>
    <m/>
    <m/>
    <m/>
    <s v="Yes"/>
    <m/>
    <m/>
    <s v="Document management;Real-time document co-authoring;Project/Workflow/Task management;"/>
    <m/>
    <m/>
    <s v="None;"/>
    <m/>
    <m/>
    <m/>
    <m/>
    <m/>
    <m/>
    <m/>
    <s v="Undecided"/>
    <m/>
    <m/>
    <s v="Undecided"/>
    <m/>
    <m/>
    <s v="Undecided"/>
    <m/>
    <m/>
    <s v="Agree"/>
    <m/>
    <m/>
    <s v="Strongly agree"/>
    <m/>
    <m/>
    <s v="Undecided"/>
    <m/>
    <m/>
    <s v="Strongly agree"/>
    <m/>
    <m/>
    <s v="25-34 years old"/>
    <m/>
    <m/>
    <s v="Master’s degree"/>
    <m/>
    <m/>
    <s v="Other"/>
    <m/>
    <m/>
    <s v="Professional Services"/>
    <m/>
    <m/>
    <s v="Manager"/>
    <m/>
    <m/>
    <m/>
    <m/>
    <m/>
  </r>
  <r>
    <n v="221"/>
    <d v="2020-04-23T08:06:54"/>
    <d v="2020-04-23T08:10:22"/>
    <s v="anonymous"/>
    <m/>
    <m/>
    <m/>
    <m/>
    <s v="Yes"/>
    <m/>
    <m/>
    <s v="Yes"/>
    <m/>
    <m/>
    <s v="Lock laptop in a closet when not in use; Avoid speaking about confidential information in shared spaces like balconies"/>
    <m/>
    <m/>
    <s v="Laptop;Smartphone;"/>
    <m/>
    <m/>
    <s v="No"/>
    <m/>
    <m/>
    <s v="Corporate assets"/>
    <m/>
    <m/>
    <s v="Yes, fully"/>
    <m/>
    <m/>
    <x v="3"/>
    <m/>
    <m/>
    <s v="Using VPN "/>
    <m/>
    <m/>
    <m/>
    <m/>
    <m/>
    <s v="No"/>
    <m/>
    <m/>
    <m/>
    <m/>
    <m/>
    <s v="Yes"/>
    <m/>
    <m/>
    <s v="Document management;Real-time document co-authoring;Project/Workflow/Task management;"/>
    <m/>
    <m/>
    <s v="None;"/>
    <m/>
    <m/>
    <m/>
    <m/>
    <m/>
    <m/>
    <m/>
    <s v="Undecided"/>
    <m/>
    <m/>
    <s v="Undecided"/>
    <m/>
    <m/>
    <s v="Undecided"/>
    <m/>
    <m/>
    <s v="Agree"/>
    <m/>
    <m/>
    <s v="Strongly agree"/>
    <m/>
    <m/>
    <s v="Undecided"/>
    <m/>
    <m/>
    <s v="Strongly agree"/>
    <m/>
    <m/>
    <s v="25-34 years old"/>
    <m/>
    <m/>
    <s v="Master’s degree"/>
    <m/>
    <m/>
    <s v="Other"/>
    <m/>
    <m/>
    <s v="Professional Services"/>
    <m/>
    <m/>
    <s v="Manager"/>
    <m/>
    <m/>
    <m/>
    <m/>
    <m/>
  </r>
  <r>
    <n v="222"/>
    <d v="2020-04-23T09:09:09"/>
    <d v="2020-04-23T09:14:22"/>
    <s v="anonymous"/>
    <m/>
    <m/>
    <m/>
    <m/>
    <s v="Yes"/>
    <m/>
    <m/>
    <s v="Yes"/>
    <m/>
    <m/>
    <s v="- use a vpn_x000a_- do not make sensitive calls in a room where devices with voice assistant (for example alexa) are located."/>
    <m/>
    <m/>
    <s v="Laptop;"/>
    <m/>
    <m/>
    <s v="No"/>
    <m/>
    <m/>
    <s v="Personal assets"/>
    <m/>
    <m/>
    <m/>
    <m/>
    <m/>
    <x v="0"/>
    <m/>
    <m/>
    <s v="Using VPN "/>
    <m/>
    <m/>
    <m/>
    <m/>
    <m/>
    <s v="No"/>
    <m/>
    <m/>
    <m/>
    <m/>
    <m/>
    <s v="No"/>
    <m/>
    <m/>
    <m/>
    <m/>
    <m/>
    <s v="None;"/>
    <m/>
    <m/>
    <m/>
    <m/>
    <m/>
    <m/>
    <m/>
    <s v="Disagree"/>
    <m/>
    <m/>
    <s v="Disagree"/>
    <m/>
    <m/>
    <s v="Disagree"/>
    <m/>
    <m/>
    <s v="Agree"/>
    <m/>
    <m/>
    <s v="Undecided"/>
    <m/>
    <m/>
    <s v="Undecided"/>
    <m/>
    <m/>
    <s v="Agree"/>
    <m/>
    <m/>
    <s v="25-34 years old"/>
    <m/>
    <m/>
    <s v="Master’s degree"/>
    <m/>
    <m/>
    <s v="Education &amp; Research"/>
    <m/>
    <m/>
    <m/>
    <m/>
    <m/>
    <s v="Researcher"/>
    <m/>
    <m/>
    <m/>
    <m/>
    <m/>
  </r>
  <r>
    <n v="222"/>
    <d v="2020-04-23T09:09:09"/>
    <d v="2020-04-23T09:14:22"/>
    <s v="anonymous"/>
    <m/>
    <m/>
    <m/>
    <m/>
    <s v="Yes"/>
    <m/>
    <m/>
    <s v="Yes"/>
    <m/>
    <m/>
    <s v="- use a vpn_x000a_- do not make sensitive calls in a room where devices with voice assistant (for example alexa) are located."/>
    <m/>
    <m/>
    <s v="Laptop;"/>
    <m/>
    <m/>
    <s v="No"/>
    <m/>
    <m/>
    <s v="Personal assets"/>
    <m/>
    <m/>
    <m/>
    <m/>
    <m/>
    <x v="4"/>
    <m/>
    <m/>
    <s v="Using VPN "/>
    <m/>
    <m/>
    <m/>
    <m/>
    <m/>
    <s v="No"/>
    <m/>
    <m/>
    <m/>
    <m/>
    <m/>
    <s v="No"/>
    <m/>
    <m/>
    <m/>
    <m/>
    <m/>
    <s v="None;"/>
    <m/>
    <m/>
    <m/>
    <m/>
    <m/>
    <m/>
    <m/>
    <s v="Disagree"/>
    <m/>
    <m/>
    <s v="Disagree"/>
    <m/>
    <m/>
    <s v="Disagree"/>
    <m/>
    <m/>
    <s v="Agree"/>
    <m/>
    <m/>
    <s v="Undecided"/>
    <m/>
    <m/>
    <s v="Undecided"/>
    <m/>
    <m/>
    <s v="Agree"/>
    <m/>
    <m/>
    <s v="25-34 years old"/>
    <m/>
    <m/>
    <s v="Master’s degree"/>
    <m/>
    <m/>
    <s v="Education &amp; Research"/>
    <m/>
    <m/>
    <m/>
    <m/>
    <m/>
    <s v="Researcher"/>
    <m/>
    <m/>
    <m/>
    <m/>
    <m/>
  </r>
  <r>
    <n v="222"/>
    <d v="2020-04-23T09:09:09"/>
    <d v="2020-04-23T09:14:22"/>
    <s v="anonymous"/>
    <m/>
    <m/>
    <m/>
    <m/>
    <s v="Yes"/>
    <m/>
    <m/>
    <s v="Yes"/>
    <m/>
    <m/>
    <s v="- use a vpn_x000a_- do not make sensitive calls in a room where devices with voice assistant (for example alexa) are located."/>
    <m/>
    <m/>
    <s v="Laptop;"/>
    <m/>
    <m/>
    <s v="No"/>
    <m/>
    <m/>
    <s v="Personal assets"/>
    <m/>
    <m/>
    <m/>
    <m/>
    <m/>
    <x v="6"/>
    <m/>
    <m/>
    <s v="Using VPN "/>
    <m/>
    <m/>
    <m/>
    <m/>
    <m/>
    <s v="No"/>
    <m/>
    <m/>
    <m/>
    <m/>
    <m/>
    <s v="No"/>
    <m/>
    <m/>
    <m/>
    <m/>
    <m/>
    <s v="None;"/>
    <m/>
    <m/>
    <m/>
    <m/>
    <m/>
    <m/>
    <m/>
    <s v="Disagree"/>
    <m/>
    <m/>
    <s v="Disagree"/>
    <m/>
    <m/>
    <s v="Disagree"/>
    <m/>
    <m/>
    <s v="Agree"/>
    <m/>
    <m/>
    <s v="Undecided"/>
    <m/>
    <m/>
    <s v="Undecided"/>
    <m/>
    <m/>
    <s v="Agree"/>
    <m/>
    <m/>
    <s v="25-34 years old"/>
    <m/>
    <m/>
    <s v="Master’s degree"/>
    <m/>
    <m/>
    <s v="Education &amp; Research"/>
    <m/>
    <m/>
    <m/>
    <m/>
    <m/>
    <s v="Researcher"/>
    <m/>
    <m/>
    <m/>
    <m/>
    <m/>
  </r>
  <r>
    <n v="222"/>
    <d v="2020-04-23T09:09:09"/>
    <d v="2020-04-23T09:14:22"/>
    <s v="anonymous"/>
    <m/>
    <m/>
    <m/>
    <m/>
    <s v="Yes"/>
    <m/>
    <m/>
    <s v="Yes"/>
    <m/>
    <m/>
    <s v="- use a vpn_x000a_- do not make sensitive calls in a room where devices with voice assistant (for example alexa) are located."/>
    <m/>
    <m/>
    <s v="Laptop;"/>
    <m/>
    <m/>
    <s v="No"/>
    <m/>
    <m/>
    <s v="Personal assets"/>
    <m/>
    <m/>
    <m/>
    <m/>
    <m/>
    <x v="3"/>
    <m/>
    <m/>
    <s v="Using VPN "/>
    <m/>
    <m/>
    <m/>
    <m/>
    <m/>
    <s v="No"/>
    <m/>
    <m/>
    <m/>
    <m/>
    <m/>
    <s v="No"/>
    <m/>
    <m/>
    <m/>
    <m/>
    <m/>
    <s v="None;"/>
    <m/>
    <m/>
    <m/>
    <m/>
    <m/>
    <m/>
    <m/>
    <s v="Disagree"/>
    <m/>
    <m/>
    <s v="Disagree"/>
    <m/>
    <m/>
    <s v="Disagree"/>
    <m/>
    <m/>
    <s v="Agree"/>
    <m/>
    <m/>
    <s v="Undecided"/>
    <m/>
    <m/>
    <s v="Undecided"/>
    <m/>
    <m/>
    <s v="Agree"/>
    <m/>
    <m/>
    <s v="25-34 years old"/>
    <m/>
    <m/>
    <s v="Master’s degree"/>
    <m/>
    <m/>
    <s v="Education &amp; Research"/>
    <m/>
    <m/>
    <m/>
    <m/>
    <m/>
    <s v="Researcher"/>
    <m/>
    <m/>
    <m/>
    <m/>
    <m/>
  </r>
  <r>
    <n v="223"/>
    <d v="2020-04-23T09:47:35"/>
    <d v="2020-04-23T09:51:02"/>
    <s v="anonymous"/>
    <m/>
    <m/>
    <m/>
    <m/>
    <s v="Yes"/>
    <m/>
    <m/>
    <s v="No"/>
    <m/>
    <m/>
    <m/>
    <m/>
    <m/>
    <s v="Laptop;"/>
    <m/>
    <m/>
    <s v="No"/>
    <m/>
    <m/>
    <s v="Personal assets"/>
    <m/>
    <m/>
    <m/>
    <m/>
    <m/>
    <x v="0"/>
    <m/>
    <m/>
    <s v="Using VPN "/>
    <m/>
    <m/>
    <m/>
    <m/>
    <m/>
    <s v="Yes"/>
    <m/>
    <m/>
    <s v="Instructions available to the corporate portal or website;"/>
    <m/>
    <m/>
    <s v="Yes"/>
    <m/>
    <m/>
    <s v="Document management;Real-time document co-authoring;Real-time chatting;Teleconferencing;"/>
    <m/>
    <m/>
    <s v="None;"/>
    <m/>
    <m/>
    <m/>
    <m/>
    <m/>
    <m/>
    <m/>
    <s v="Undecided"/>
    <m/>
    <m/>
    <s v="Disagree"/>
    <m/>
    <m/>
    <s v="Strongly disagree"/>
    <m/>
    <m/>
    <s v="Undecided"/>
    <m/>
    <m/>
    <s v="Disagree"/>
    <m/>
    <m/>
    <s v="Undecided"/>
    <m/>
    <m/>
    <s v="Disagree"/>
    <m/>
    <m/>
    <s v="45-54 years old"/>
    <m/>
    <m/>
    <s v="Doctorate degree"/>
    <m/>
    <m/>
    <s v="Public Sector"/>
    <m/>
    <m/>
    <m/>
    <m/>
    <m/>
    <s v="Researcher"/>
    <m/>
    <m/>
    <m/>
    <m/>
    <m/>
  </r>
  <r>
    <n v="223"/>
    <d v="2020-04-23T09:47:35"/>
    <d v="2020-04-23T09:51:02"/>
    <s v="anonymous"/>
    <m/>
    <m/>
    <m/>
    <m/>
    <s v="Yes"/>
    <m/>
    <m/>
    <s v="No"/>
    <m/>
    <m/>
    <m/>
    <m/>
    <m/>
    <s v="Laptop;"/>
    <m/>
    <m/>
    <s v="No"/>
    <m/>
    <m/>
    <s v="Personal assets"/>
    <m/>
    <m/>
    <m/>
    <m/>
    <m/>
    <x v="4"/>
    <m/>
    <m/>
    <s v="Using VPN "/>
    <m/>
    <m/>
    <m/>
    <m/>
    <m/>
    <s v="Yes"/>
    <m/>
    <m/>
    <s v="Instructions available to the corporate portal or website;"/>
    <m/>
    <m/>
    <s v="Yes"/>
    <m/>
    <m/>
    <s v="Document management;Real-time document co-authoring;Real-time chatting;Teleconferencing;"/>
    <m/>
    <m/>
    <s v="None;"/>
    <m/>
    <m/>
    <m/>
    <m/>
    <m/>
    <m/>
    <m/>
    <s v="Undecided"/>
    <m/>
    <m/>
    <s v="Disagree"/>
    <m/>
    <m/>
    <s v="Strongly disagree"/>
    <m/>
    <m/>
    <s v="Undecided"/>
    <m/>
    <m/>
    <s v="Disagree"/>
    <m/>
    <m/>
    <s v="Undecided"/>
    <m/>
    <m/>
    <s v="Disagree"/>
    <m/>
    <m/>
    <s v="45-54 years old"/>
    <m/>
    <m/>
    <s v="Doctorate degree"/>
    <m/>
    <m/>
    <s v="Public Sector"/>
    <m/>
    <m/>
    <m/>
    <m/>
    <m/>
    <s v="Researcher"/>
    <m/>
    <m/>
    <m/>
    <m/>
    <m/>
  </r>
  <r>
    <n v="223"/>
    <d v="2020-04-23T09:47:35"/>
    <d v="2020-04-23T09:51:02"/>
    <s v="anonymous"/>
    <m/>
    <m/>
    <m/>
    <m/>
    <s v="Yes"/>
    <m/>
    <m/>
    <s v="No"/>
    <m/>
    <m/>
    <m/>
    <m/>
    <m/>
    <s v="Laptop;"/>
    <m/>
    <m/>
    <s v="No"/>
    <m/>
    <m/>
    <s v="Personal assets"/>
    <m/>
    <m/>
    <m/>
    <m/>
    <m/>
    <x v="1"/>
    <m/>
    <m/>
    <s v="Using VPN "/>
    <m/>
    <m/>
    <m/>
    <m/>
    <m/>
    <s v="Yes"/>
    <m/>
    <m/>
    <s v="Instructions available to the corporate portal or website;"/>
    <m/>
    <m/>
    <s v="Yes"/>
    <m/>
    <m/>
    <s v="Document management;Real-time document co-authoring;Real-time chatting;Teleconferencing;"/>
    <m/>
    <m/>
    <s v="None;"/>
    <m/>
    <m/>
    <m/>
    <m/>
    <m/>
    <m/>
    <m/>
    <s v="Undecided"/>
    <m/>
    <m/>
    <s v="Disagree"/>
    <m/>
    <m/>
    <s v="Strongly disagree"/>
    <m/>
    <m/>
    <s v="Undecided"/>
    <m/>
    <m/>
    <s v="Disagree"/>
    <m/>
    <m/>
    <s v="Undecided"/>
    <m/>
    <m/>
    <s v="Disagree"/>
    <m/>
    <m/>
    <s v="45-54 years old"/>
    <m/>
    <m/>
    <s v="Doctorate degree"/>
    <m/>
    <m/>
    <s v="Public Sector"/>
    <m/>
    <m/>
    <m/>
    <m/>
    <m/>
    <s v="Researcher"/>
    <m/>
    <m/>
    <m/>
    <m/>
    <m/>
  </r>
  <r>
    <n v="223"/>
    <d v="2020-04-23T09:47:35"/>
    <d v="2020-04-23T09:51:02"/>
    <s v="anonymous"/>
    <m/>
    <m/>
    <m/>
    <m/>
    <s v="Yes"/>
    <m/>
    <m/>
    <s v="No"/>
    <m/>
    <m/>
    <m/>
    <m/>
    <m/>
    <s v="Laptop;"/>
    <m/>
    <m/>
    <s v="No"/>
    <m/>
    <m/>
    <s v="Personal assets"/>
    <m/>
    <m/>
    <m/>
    <m/>
    <m/>
    <x v="2"/>
    <m/>
    <m/>
    <s v="Using VPN "/>
    <m/>
    <m/>
    <m/>
    <m/>
    <m/>
    <s v="Yes"/>
    <m/>
    <m/>
    <s v="Instructions available to the corporate portal or website;"/>
    <m/>
    <m/>
    <s v="Yes"/>
    <m/>
    <m/>
    <s v="Document management;Real-time document co-authoring;Real-time chatting;Teleconferencing;"/>
    <m/>
    <m/>
    <s v="None;"/>
    <m/>
    <m/>
    <m/>
    <m/>
    <m/>
    <m/>
    <m/>
    <s v="Undecided"/>
    <m/>
    <m/>
    <s v="Disagree"/>
    <m/>
    <m/>
    <s v="Strongly disagree"/>
    <m/>
    <m/>
    <s v="Undecided"/>
    <m/>
    <m/>
    <s v="Disagree"/>
    <m/>
    <m/>
    <s v="Undecided"/>
    <m/>
    <m/>
    <s v="Disagree"/>
    <m/>
    <m/>
    <s v="45-54 years old"/>
    <m/>
    <m/>
    <s v="Doctorate degree"/>
    <m/>
    <m/>
    <s v="Public Sector"/>
    <m/>
    <m/>
    <m/>
    <m/>
    <m/>
    <s v="Researcher"/>
    <m/>
    <m/>
    <m/>
    <m/>
    <m/>
  </r>
  <r>
    <n v="223"/>
    <d v="2020-04-23T09:47:35"/>
    <d v="2020-04-23T09:51:02"/>
    <s v="anonymous"/>
    <m/>
    <m/>
    <m/>
    <m/>
    <s v="Yes"/>
    <m/>
    <m/>
    <s v="No"/>
    <m/>
    <m/>
    <m/>
    <m/>
    <m/>
    <s v="Laptop;"/>
    <m/>
    <m/>
    <s v="No"/>
    <m/>
    <m/>
    <s v="Personal assets"/>
    <m/>
    <m/>
    <m/>
    <m/>
    <m/>
    <x v="3"/>
    <m/>
    <m/>
    <s v="Using VPN "/>
    <m/>
    <m/>
    <m/>
    <m/>
    <m/>
    <s v="Yes"/>
    <m/>
    <m/>
    <s v="Instructions available to the corporate portal or website;"/>
    <m/>
    <m/>
    <s v="Yes"/>
    <m/>
    <m/>
    <s v="Document management;Real-time document co-authoring;Real-time chatting;Teleconferencing;"/>
    <m/>
    <m/>
    <s v="None;"/>
    <m/>
    <m/>
    <m/>
    <m/>
    <m/>
    <m/>
    <m/>
    <s v="Undecided"/>
    <m/>
    <m/>
    <s v="Disagree"/>
    <m/>
    <m/>
    <s v="Strongly disagree"/>
    <m/>
    <m/>
    <s v="Undecided"/>
    <m/>
    <m/>
    <s v="Disagree"/>
    <m/>
    <m/>
    <s v="Undecided"/>
    <m/>
    <m/>
    <s v="Disagree"/>
    <m/>
    <m/>
    <s v="45-54 years old"/>
    <m/>
    <m/>
    <s v="Doctorate degree"/>
    <m/>
    <m/>
    <s v="Public Sector"/>
    <m/>
    <m/>
    <m/>
    <m/>
    <m/>
    <s v="Researcher"/>
    <m/>
    <m/>
    <m/>
    <m/>
    <m/>
  </r>
  <r>
    <n v="224"/>
    <d v="2020-04-23T09:11:24"/>
    <d v="2020-04-23T10:38:36"/>
    <s v="anonymous"/>
    <m/>
    <m/>
    <m/>
    <m/>
    <s v="Yes"/>
    <m/>
    <m/>
    <s v="No"/>
    <m/>
    <m/>
    <m/>
    <m/>
    <m/>
    <s v="Laptop;Tablet;"/>
    <m/>
    <m/>
    <s v="No"/>
    <m/>
    <m/>
    <s v="Corporate assets"/>
    <m/>
    <m/>
    <s v="Yes, fully"/>
    <m/>
    <m/>
    <x v="0"/>
    <m/>
    <m/>
    <s v="Using VPN "/>
    <m/>
    <m/>
    <m/>
    <m/>
    <m/>
    <s v="No"/>
    <m/>
    <m/>
    <m/>
    <m/>
    <m/>
    <s v="No"/>
    <m/>
    <m/>
    <m/>
    <m/>
    <m/>
    <s v="Other;"/>
    <m/>
    <m/>
    <s v="9 year old trojan on a personal backup disk"/>
    <m/>
    <m/>
    <m/>
    <m/>
    <s v="Agree"/>
    <m/>
    <m/>
    <s v="Disagree"/>
    <m/>
    <m/>
    <s v="Undecided"/>
    <m/>
    <m/>
    <s v="Strongly agree"/>
    <m/>
    <m/>
    <s v="Agree"/>
    <m/>
    <m/>
    <s v="Agree"/>
    <m/>
    <m/>
    <s v="Agree"/>
    <m/>
    <m/>
    <s v="35-44 years old"/>
    <m/>
    <m/>
    <s v="Professional degree"/>
    <m/>
    <m/>
    <s v="Other"/>
    <m/>
    <m/>
    <s v="Legal"/>
    <m/>
    <m/>
    <s v="Manager"/>
    <m/>
    <m/>
    <m/>
    <m/>
    <m/>
  </r>
  <r>
    <n v="224"/>
    <d v="2020-04-23T09:11:24"/>
    <d v="2020-04-23T10:38:36"/>
    <s v="anonymous"/>
    <m/>
    <m/>
    <m/>
    <m/>
    <s v="Yes"/>
    <m/>
    <m/>
    <s v="No"/>
    <m/>
    <m/>
    <m/>
    <m/>
    <m/>
    <s v="Laptop;Tablet;"/>
    <m/>
    <m/>
    <s v="No"/>
    <m/>
    <m/>
    <s v="Corporate assets"/>
    <m/>
    <m/>
    <s v="Yes, fully"/>
    <m/>
    <m/>
    <x v="4"/>
    <m/>
    <m/>
    <s v="Using VPN "/>
    <m/>
    <m/>
    <m/>
    <m/>
    <m/>
    <s v="No"/>
    <m/>
    <m/>
    <m/>
    <m/>
    <m/>
    <s v="No"/>
    <m/>
    <m/>
    <m/>
    <m/>
    <m/>
    <s v="Other;"/>
    <m/>
    <m/>
    <s v="9 year old trojan on a personal backup disk"/>
    <m/>
    <m/>
    <m/>
    <m/>
    <s v="Agree"/>
    <m/>
    <m/>
    <s v="Disagree"/>
    <m/>
    <m/>
    <s v="Undecided"/>
    <m/>
    <m/>
    <s v="Strongly agree"/>
    <m/>
    <m/>
    <s v="Agree"/>
    <m/>
    <m/>
    <s v="Agree"/>
    <m/>
    <m/>
    <s v="Agree"/>
    <m/>
    <m/>
    <s v="35-44 years old"/>
    <m/>
    <m/>
    <s v="Professional degree"/>
    <m/>
    <m/>
    <s v="Other"/>
    <m/>
    <m/>
    <s v="Legal"/>
    <m/>
    <m/>
    <s v="Manager"/>
    <m/>
    <m/>
    <m/>
    <m/>
    <m/>
  </r>
  <r>
    <n v="224"/>
    <d v="2020-04-23T09:11:24"/>
    <d v="2020-04-23T10:38:36"/>
    <s v="anonymous"/>
    <m/>
    <m/>
    <m/>
    <m/>
    <s v="Yes"/>
    <m/>
    <m/>
    <s v="No"/>
    <m/>
    <m/>
    <m/>
    <m/>
    <m/>
    <s v="Laptop;Tablet;"/>
    <m/>
    <m/>
    <s v="No"/>
    <m/>
    <m/>
    <s v="Corporate assets"/>
    <m/>
    <m/>
    <s v="Yes, fully"/>
    <m/>
    <m/>
    <x v="6"/>
    <m/>
    <m/>
    <s v="Using VPN "/>
    <m/>
    <m/>
    <m/>
    <m/>
    <m/>
    <s v="No"/>
    <m/>
    <m/>
    <m/>
    <m/>
    <m/>
    <s v="No"/>
    <m/>
    <m/>
    <m/>
    <m/>
    <m/>
    <s v="Other;"/>
    <m/>
    <m/>
    <s v="9 year old trojan on a personal backup disk"/>
    <m/>
    <m/>
    <m/>
    <m/>
    <s v="Agree"/>
    <m/>
    <m/>
    <s v="Disagree"/>
    <m/>
    <m/>
    <s v="Undecided"/>
    <m/>
    <m/>
    <s v="Strongly agree"/>
    <m/>
    <m/>
    <s v="Agree"/>
    <m/>
    <m/>
    <s v="Agree"/>
    <m/>
    <m/>
    <s v="Agree"/>
    <m/>
    <m/>
    <s v="35-44 years old"/>
    <m/>
    <m/>
    <s v="Professional degree"/>
    <m/>
    <m/>
    <s v="Other"/>
    <m/>
    <m/>
    <s v="Legal"/>
    <m/>
    <m/>
    <s v="Manager"/>
    <m/>
    <m/>
    <m/>
    <m/>
    <m/>
  </r>
  <r>
    <n v="224"/>
    <d v="2020-04-23T09:11:24"/>
    <d v="2020-04-23T10:38:36"/>
    <s v="anonymous"/>
    <m/>
    <m/>
    <m/>
    <m/>
    <s v="Yes"/>
    <m/>
    <m/>
    <s v="No"/>
    <m/>
    <m/>
    <m/>
    <m/>
    <m/>
    <s v="Laptop;Tablet;"/>
    <m/>
    <m/>
    <s v="No"/>
    <m/>
    <m/>
    <s v="Corporate assets"/>
    <m/>
    <m/>
    <s v="Yes, fully"/>
    <m/>
    <m/>
    <x v="1"/>
    <m/>
    <m/>
    <s v="Using VPN "/>
    <m/>
    <m/>
    <m/>
    <m/>
    <m/>
    <s v="No"/>
    <m/>
    <m/>
    <m/>
    <m/>
    <m/>
    <s v="No"/>
    <m/>
    <m/>
    <m/>
    <m/>
    <m/>
    <s v="Other;"/>
    <m/>
    <m/>
    <s v="9 year old trojan on a personal backup disk"/>
    <m/>
    <m/>
    <m/>
    <m/>
    <s v="Agree"/>
    <m/>
    <m/>
    <s v="Disagree"/>
    <m/>
    <m/>
    <s v="Undecided"/>
    <m/>
    <m/>
    <s v="Strongly agree"/>
    <m/>
    <m/>
    <s v="Agree"/>
    <m/>
    <m/>
    <s v="Agree"/>
    <m/>
    <m/>
    <s v="Agree"/>
    <m/>
    <m/>
    <s v="35-44 years old"/>
    <m/>
    <m/>
    <s v="Professional degree"/>
    <m/>
    <m/>
    <s v="Other"/>
    <m/>
    <m/>
    <s v="Legal"/>
    <m/>
    <m/>
    <s v="Manager"/>
    <m/>
    <m/>
    <m/>
    <m/>
    <m/>
  </r>
  <r>
    <n v="224"/>
    <d v="2020-04-23T09:11:24"/>
    <d v="2020-04-23T10:38:36"/>
    <s v="anonymous"/>
    <m/>
    <m/>
    <m/>
    <m/>
    <s v="Yes"/>
    <m/>
    <m/>
    <s v="No"/>
    <m/>
    <m/>
    <m/>
    <m/>
    <m/>
    <s v="Laptop;Tablet;"/>
    <m/>
    <m/>
    <s v="No"/>
    <m/>
    <m/>
    <s v="Corporate assets"/>
    <m/>
    <m/>
    <s v="Yes, fully"/>
    <m/>
    <m/>
    <x v="3"/>
    <m/>
    <m/>
    <s v="Using VPN "/>
    <m/>
    <m/>
    <m/>
    <m/>
    <m/>
    <s v="No"/>
    <m/>
    <m/>
    <m/>
    <m/>
    <m/>
    <s v="No"/>
    <m/>
    <m/>
    <m/>
    <m/>
    <m/>
    <s v="Other;"/>
    <m/>
    <m/>
    <s v="9 year old trojan on a personal backup disk"/>
    <m/>
    <m/>
    <m/>
    <m/>
    <s v="Agree"/>
    <m/>
    <m/>
    <s v="Disagree"/>
    <m/>
    <m/>
    <s v="Undecided"/>
    <m/>
    <m/>
    <s v="Strongly agree"/>
    <m/>
    <m/>
    <s v="Agree"/>
    <m/>
    <m/>
    <s v="Agree"/>
    <m/>
    <m/>
    <s v="Agree"/>
    <m/>
    <m/>
    <s v="35-44 years old"/>
    <m/>
    <m/>
    <s v="Professional degree"/>
    <m/>
    <m/>
    <s v="Other"/>
    <m/>
    <m/>
    <s v="Legal"/>
    <m/>
    <m/>
    <s v="Manager"/>
    <m/>
    <m/>
    <m/>
    <m/>
    <m/>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s v="Yes, fully"/>
    <m/>
    <m/>
    <x v="0"/>
    <m/>
    <m/>
    <s v="Using VPN "/>
    <m/>
    <m/>
    <m/>
    <m/>
    <m/>
    <s v="No"/>
    <m/>
    <m/>
    <m/>
    <m/>
    <m/>
    <s v="Yes"/>
    <m/>
    <m/>
    <s v="Document management;Project/Workflow/Task management;Real-time chatting;Teleconferencing;"/>
    <m/>
    <m/>
    <s v="None;"/>
    <m/>
    <m/>
    <s v="None"/>
    <m/>
    <m/>
    <m/>
    <m/>
    <s v="Undecided"/>
    <m/>
    <m/>
    <s v="Undecided"/>
    <m/>
    <m/>
    <s v="Agree"/>
    <m/>
    <m/>
    <s v="Agree"/>
    <m/>
    <m/>
    <s v="Agree"/>
    <m/>
    <m/>
    <s v="Agree"/>
    <m/>
    <m/>
    <s v="Agree"/>
    <m/>
    <m/>
    <s v="35-44 years old"/>
    <m/>
    <m/>
    <s v="Bachelor’s degree"/>
    <m/>
    <m/>
    <s v="EPES (Electrical Power &amp; Energy Systems)"/>
    <m/>
    <m/>
    <m/>
    <m/>
    <m/>
    <s v="Other"/>
    <m/>
    <m/>
    <s v="-"/>
    <m/>
    <m/>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s v="Yes, fully"/>
    <m/>
    <m/>
    <x v="1"/>
    <m/>
    <m/>
    <s v="Using VPN "/>
    <m/>
    <m/>
    <m/>
    <m/>
    <m/>
    <s v="No"/>
    <m/>
    <m/>
    <m/>
    <m/>
    <m/>
    <s v="Yes"/>
    <m/>
    <m/>
    <s v="Document management;Project/Workflow/Task management;Real-time chatting;Teleconferencing;"/>
    <m/>
    <m/>
    <s v="None;"/>
    <m/>
    <m/>
    <s v="None"/>
    <m/>
    <m/>
    <m/>
    <m/>
    <s v="Undecided"/>
    <m/>
    <m/>
    <s v="Undecided"/>
    <m/>
    <m/>
    <s v="Agree"/>
    <m/>
    <m/>
    <s v="Agree"/>
    <m/>
    <m/>
    <s v="Agree"/>
    <m/>
    <m/>
    <s v="Agree"/>
    <m/>
    <m/>
    <s v="Agree"/>
    <m/>
    <m/>
    <s v="35-44 years old"/>
    <m/>
    <m/>
    <s v="Bachelor’s degree"/>
    <m/>
    <m/>
    <s v="EPES (Electrical Power &amp; Energy Systems)"/>
    <m/>
    <m/>
    <m/>
    <m/>
    <m/>
    <s v="Other"/>
    <m/>
    <m/>
    <s v="-"/>
    <m/>
    <m/>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s v="Yes, fully"/>
    <m/>
    <m/>
    <x v="2"/>
    <m/>
    <m/>
    <s v="Using VPN "/>
    <m/>
    <m/>
    <m/>
    <m/>
    <m/>
    <s v="No"/>
    <m/>
    <m/>
    <m/>
    <m/>
    <m/>
    <s v="Yes"/>
    <m/>
    <m/>
    <s v="Document management;Project/Workflow/Task management;Real-time chatting;Teleconferencing;"/>
    <m/>
    <m/>
    <s v="None;"/>
    <m/>
    <m/>
    <s v="None"/>
    <m/>
    <m/>
    <m/>
    <m/>
    <s v="Undecided"/>
    <m/>
    <m/>
    <s v="Undecided"/>
    <m/>
    <m/>
    <s v="Agree"/>
    <m/>
    <m/>
    <s v="Agree"/>
    <m/>
    <m/>
    <s v="Agree"/>
    <m/>
    <m/>
    <s v="Agree"/>
    <m/>
    <m/>
    <s v="Agree"/>
    <m/>
    <m/>
    <s v="35-44 years old"/>
    <m/>
    <m/>
    <s v="Bachelor’s degree"/>
    <m/>
    <m/>
    <s v="EPES (Electrical Power &amp; Energy Systems)"/>
    <m/>
    <m/>
    <m/>
    <m/>
    <m/>
    <s v="Other"/>
    <m/>
    <m/>
    <s v="-"/>
    <m/>
    <m/>
  </r>
  <r>
    <n v="225"/>
    <d v="2020-04-23T10:51:30"/>
    <d v="2020-04-23T10:57:34"/>
    <s v="anonymous"/>
    <m/>
    <m/>
    <m/>
    <m/>
    <s v="Yes"/>
    <m/>
    <m/>
    <s v="Yes"/>
    <m/>
    <m/>
    <s v="Don't open/download files from untrusted senders._x000a_Don't follow links that seem to be spam._x000a_Extensive guidelines about phishing."/>
    <m/>
    <m/>
    <s v="Laptop;"/>
    <m/>
    <m/>
    <s v="Yes"/>
    <m/>
    <m/>
    <s v="Corporate assets"/>
    <m/>
    <m/>
    <s v="Yes, fully"/>
    <m/>
    <m/>
    <x v="3"/>
    <m/>
    <m/>
    <s v="Using VPN "/>
    <m/>
    <m/>
    <m/>
    <m/>
    <m/>
    <s v="No"/>
    <m/>
    <m/>
    <m/>
    <m/>
    <m/>
    <s v="Yes"/>
    <m/>
    <m/>
    <s v="Document management;Project/Workflow/Task management;Real-time chatting;Teleconferencing;"/>
    <m/>
    <m/>
    <s v="None;"/>
    <m/>
    <m/>
    <s v="None"/>
    <m/>
    <m/>
    <m/>
    <m/>
    <s v="Undecided"/>
    <m/>
    <m/>
    <s v="Undecided"/>
    <m/>
    <m/>
    <s v="Agree"/>
    <m/>
    <m/>
    <s v="Agree"/>
    <m/>
    <m/>
    <s v="Agree"/>
    <m/>
    <m/>
    <s v="Agree"/>
    <m/>
    <m/>
    <s v="Agree"/>
    <m/>
    <m/>
    <s v="35-44 years old"/>
    <m/>
    <m/>
    <s v="Bachelor’s degree"/>
    <m/>
    <m/>
    <s v="EPES (Electrical Power &amp; Energy Systems)"/>
    <m/>
    <m/>
    <m/>
    <m/>
    <m/>
    <s v="Other"/>
    <m/>
    <m/>
    <s v="-"/>
    <m/>
    <m/>
  </r>
  <r>
    <n v="226"/>
    <d v="2020-04-23T11:17:17"/>
    <d v="2020-04-23T11:20:33"/>
    <s v="anonymous"/>
    <m/>
    <m/>
    <m/>
    <m/>
    <s v="Yes"/>
    <m/>
    <m/>
    <s v="No"/>
    <m/>
    <m/>
    <m/>
    <m/>
    <m/>
    <s v="Laptop;"/>
    <m/>
    <m/>
    <s v="No"/>
    <m/>
    <m/>
    <s v="Personal assets"/>
    <m/>
    <m/>
    <m/>
    <m/>
    <m/>
    <x v="0"/>
    <m/>
    <m/>
    <s v="Using VPN "/>
    <m/>
    <m/>
    <m/>
    <m/>
    <m/>
    <s v="No"/>
    <m/>
    <m/>
    <m/>
    <m/>
    <m/>
    <s v="No"/>
    <m/>
    <m/>
    <m/>
    <m/>
    <m/>
    <s v="None;"/>
    <m/>
    <m/>
    <s v="None"/>
    <m/>
    <m/>
    <m/>
    <m/>
    <s v="Strongly agree"/>
    <m/>
    <m/>
    <s v="Undecided"/>
    <m/>
    <m/>
    <s v="Agree"/>
    <m/>
    <m/>
    <s v="Strongly agree"/>
    <m/>
    <m/>
    <s v="Undecided"/>
    <m/>
    <m/>
    <s v="Agree"/>
    <m/>
    <m/>
    <s v="Strongly agree"/>
    <m/>
    <m/>
    <s v="25-34 years old"/>
    <m/>
    <m/>
    <s v="Master’s degree"/>
    <m/>
    <m/>
    <s v="Education &amp; Research"/>
    <m/>
    <m/>
    <m/>
    <m/>
    <m/>
    <s v="Researcher"/>
    <m/>
    <m/>
    <m/>
    <m/>
    <m/>
  </r>
  <r>
    <n v="226"/>
    <d v="2020-04-23T11:17:17"/>
    <d v="2020-04-23T11:20:33"/>
    <s v="anonymous"/>
    <m/>
    <m/>
    <m/>
    <m/>
    <s v="Yes"/>
    <m/>
    <m/>
    <s v="No"/>
    <m/>
    <m/>
    <m/>
    <m/>
    <m/>
    <s v="Laptop;"/>
    <m/>
    <m/>
    <s v="No"/>
    <m/>
    <m/>
    <s v="Personal assets"/>
    <m/>
    <m/>
    <m/>
    <m/>
    <m/>
    <x v="1"/>
    <m/>
    <m/>
    <s v="Using VPN "/>
    <m/>
    <m/>
    <m/>
    <m/>
    <m/>
    <s v="No"/>
    <m/>
    <m/>
    <m/>
    <m/>
    <m/>
    <s v="No"/>
    <m/>
    <m/>
    <m/>
    <m/>
    <m/>
    <s v="None;"/>
    <m/>
    <m/>
    <s v="None"/>
    <m/>
    <m/>
    <m/>
    <m/>
    <s v="Strongly agree"/>
    <m/>
    <m/>
    <s v="Undecided"/>
    <m/>
    <m/>
    <s v="Agree"/>
    <m/>
    <m/>
    <s v="Strongly agree"/>
    <m/>
    <m/>
    <s v="Undecided"/>
    <m/>
    <m/>
    <s v="Agree"/>
    <m/>
    <m/>
    <s v="Strongly agree"/>
    <m/>
    <m/>
    <s v="25-34 years old"/>
    <m/>
    <m/>
    <s v="Master’s degree"/>
    <m/>
    <m/>
    <s v="Education &amp; Research"/>
    <m/>
    <m/>
    <m/>
    <m/>
    <m/>
    <s v="Researcher"/>
    <m/>
    <m/>
    <m/>
    <m/>
    <m/>
  </r>
  <r>
    <n v="226"/>
    <d v="2020-04-23T11:17:17"/>
    <d v="2020-04-23T11:20:33"/>
    <s v="anonymous"/>
    <m/>
    <m/>
    <m/>
    <m/>
    <s v="Yes"/>
    <m/>
    <m/>
    <s v="No"/>
    <m/>
    <m/>
    <m/>
    <m/>
    <m/>
    <s v="Laptop;"/>
    <m/>
    <m/>
    <s v="No"/>
    <m/>
    <m/>
    <s v="Personal assets"/>
    <m/>
    <m/>
    <m/>
    <m/>
    <m/>
    <x v="3"/>
    <m/>
    <m/>
    <s v="Using VPN "/>
    <m/>
    <m/>
    <m/>
    <m/>
    <m/>
    <s v="No"/>
    <m/>
    <m/>
    <m/>
    <m/>
    <m/>
    <s v="No"/>
    <m/>
    <m/>
    <m/>
    <m/>
    <m/>
    <s v="None;"/>
    <m/>
    <m/>
    <s v="None"/>
    <m/>
    <m/>
    <m/>
    <m/>
    <s v="Strongly agree"/>
    <m/>
    <m/>
    <s v="Undecided"/>
    <m/>
    <m/>
    <s v="Agree"/>
    <m/>
    <m/>
    <s v="Strongly agree"/>
    <m/>
    <m/>
    <s v="Undecided"/>
    <m/>
    <m/>
    <s v="Agree"/>
    <m/>
    <m/>
    <s v="Strongly agree"/>
    <m/>
    <m/>
    <s v="25-34 years old"/>
    <m/>
    <m/>
    <s v="Master’s degree"/>
    <m/>
    <m/>
    <s v="Education &amp; Research"/>
    <m/>
    <m/>
    <m/>
    <m/>
    <m/>
    <s v="Researcher"/>
    <m/>
    <m/>
    <m/>
    <m/>
    <m/>
  </r>
  <r>
    <n v="227"/>
    <d v="2020-04-23T11:42:42"/>
    <d v="2020-04-23T11:46:02"/>
    <s v="anonymous"/>
    <m/>
    <m/>
    <m/>
    <m/>
    <s v="Yes"/>
    <m/>
    <m/>
    <s v="Yes"/>
    <m/>
    <m/>
    <s v="vpn access credential mechanisms_x000a_updated rules regarding the data mgt &amp; remote desktop precautions"/>
    <m/>
    <m/>
    <s v="Laptop;"/>
    <m/>
    <m/>
    <s v="No"/>
    <m/>
    <m/>
    <s v="Corporate assets"/>
    <m/>
    <m/>
    <s v="Yes, fully"/>
    <m/>
    <m/>
    <x v="0"/>
    <m/>
    <m/>
    <s v="Using VPN "/>
    <m/>
    <m/>
    <m/>
    <m/>
    <m/>
    <s v="No"/>
    <m/>
    <m/>
    <m/>
    <m/>
    <m/>
    <s v="Yes"/>
    <m/>
    <m/>
    <s v="Document management;Real-time document co-authoring;Project/Workflow/Task management;Scheduling;Real-time chatting;Teleconferencing;"/>
    <m/>
    <m/>
    <s v="None;"/>
    <m/>
    <m/>
    <s v=" "/>
    <m/>
    <m/>
    <m/>
    <m/>
    <s v="Agree"/>
    <m/>
    <m/>
    <s v="Agree"/>
    <m/>
    <m/>
    <s v="Agree"/>
    <m/>
    <m/>
    <s v="Strongly agree"/>
    <m/>
    <m/>
    <s v="Agree"/>
    <m/>
    <m/>
    <s v="Agree"/>
    <m/>
    <m/>
    <s v="Agree"/>
    <m/>
    <m/>
    <s v="45-54 years old"/>
    <m/>
    <m/>
    <s v="Master’s degree"/>
    <m/>
    <m/>
    <s v="Telecommunications"/>
    <m/>
    <m/>
    <m/>
    <m/>
    <m/>
    <s v="Manager"/>
    <m/>
    <m/>
    <m/>
    <m/>
    <m/>
  </r>
  <r>
    <n v="227"/>
    <d v="2020-04-23T11:42:42"/>
    <d v="2020-04-23T11:46:02"/>
    <s v="anonymous"/>
    <m/>
    <m/>
    <m/>
    <m/>
    <s v="Yes"/>
    <m/>
    <m/>
    <s v="Yes"/>
    <m/>
    <m/>
    <s v="vpn access credential mechanisms_x000a_updated rules regarding the data mgt &amp; remote desktop precautions"/>
    <m/>
    <m/>
    <s v="Laptop;"/>
    <m/>
    <m/>
    <s v="No"/>
    <m/>
    <m/>
    <s v="Corporate assets"/>
    <m/>
    <m/>
    <s v="Yes, fully"/>
    <m/>
    <m/>
    <x v="5"/>
    <m/>
    <m/>
    <s v="Using VPN "/>
    <m/>
    <m/>
    <m/>
    <m/>
    <m/>
    <s v="No"/>
    <m/>
    <m/>
    <m/>
    <m/>
    <m/>
    <s v="Yes"/>
    <m/>
    <m/>
    <s v="Document management;Real-time document co-authoring;Project/Workflow/Task management;Scheduling;Real-time chatting;Teleconferencing;"/>
    <m/>
    <m/>
    <s v="None;"/>
    <m/>
    <m/>
    <s v=" "/>
    <m/>
    <m/>
    <m/>
    <m/>
    <s v="Agree"/>
    <m/>
    <m/>
    <s v="Agree"/>
    <m/>
    <m/>
    <s v="Agree"/>
    <m/>
    <m/>
    <s v="Strongly agree"/>
    <m/>
    <m/>
    <s v="Agree"/>
    <m/>
    <m/>
    <s v="Agree"/>
    <m/>
    <m/>
    <s v="Agree"/>
    <m/>
    <m/>
    <s v="45-54 years old"/>
    <m/>
    <m/>
    <s v="Master’s degree"/>
    <m/>
    <m/>
    <s v="Telecommunications"/>
    <m/>
    <m/>
    <m/>
    <m/>
    <m/>
    <s v="Manager"/>
    <m/>
    <m/>
    <m/>
    <m/>
    <m/>
  </r>
  <r>
    <n v="227"/>
    <d v="2020-04-23T11:42:42"/>
    <d v="2020-04-23T11:46:02"/>
    <s v="anonymous"/>
    <m/>
    <m/>
    <m/>
    <m/>
    <s v="Yes"/>
    <m/>
    <m/>
    <s v="Yes"/>
    <m/>
    <m/>
    <s v="vpn access credential mechanisms_x000a_updated rules regarding the data mgt &amp; remote desktop precautions"/>
    <m/>
    <m/>
    <s v="Laptop;"/>
    <m/>
    <m/>
    <s v="No"/>
    <m/>
    <m/>
    <s v="Corporate assets"/>
    <m/>
    <m/>
    <s v="Yes, fully"/>
    <m/>
    <m/>
    <x v="4"/>
    <m/>
    <m/>
    <s v="Using VPN "/>
    <m/>
    <m/>
    <m/>
    <m/>
    <m/>
    <s v="No"/>
    <m/>
    <m/>
    <m/>
    <m/>
    <m/>
    <s v="Yes"/>
    <m/>
    <m/>
    <s v="Document management;Real-time document co-authoring;Project/Workflow/Task management;Scheduling;Real-time chatting;Teleconferencing;"/>
    <m/>
    <m/>
    <s v="None;"/>
    <m/>
    <m/>
    <s v=" "/>
    <m/>
    <m/>
    <m/>
    <m/>
    <s v="Agree"/>
    <m/>
    <m/>
    <s v="Agree"/>
    <m/>
    <m/>
    <s v="Agree"/>
    <m/>
    <m/>
    <s v="Strongly agree"/>
    <m/>
    <m/>
    <s v="Agree"/>
    <m/>
    <m/>
    <s v="Agree"/>
    <m/>
    <m/>
    <s v="Agree"/>
    <m/>
    <m/>
    <s v="45-54 years old"/>
    <m/>
    <m/>
    <s v="Master’s degree"/>
    <m/>
    <m/>
    <s v="Telecommunications"/>
    <m/>
    <m/>
    <m/>
    <m/>
    <m/>
    <s v="Manager"/>
    <m/>
    <m/>
    <m/>
    <m/>
    <m/>
  </r>
  <r>
    <n v="227"/>
    <d v="2020-04-23T11:42:42"/>
    <d v="2020-04-23T11:46:02"/>
    <s v="anonymous"/>
    <m/>
    <m/>
    <m/>
    <m/>
    <s v="Yes"/>
    <m/>
    <m/>
    <s v="Yes"/>
    <m/>
    <m/>
    <s v="vpn access credential mechanisms_x000a_updated rules regarding the data mgt &amp; remote desktop precautions"/>
    <m/>
    <m/>
    <s v="Laptop;"/>
    <m/>
    <m/>
    <s v="No"/>
    <m/>
    <m/>
    <s v="Corporate assets"/>
    <m/>
    <m/>
    <s v="Yes, fully"/>
    <m/>
    <m/>
    <x v="6"/>
    <m/>
    <m/>
    <s v="Using VPN "/>
    <m/>
    <m/>
    <m/>
    <m/>
    <m/>
    <s v="No"/>
    <m/>
    <m/>
    <m/>
    <m/>
    <m/>
    <s v="Yes"/>
    <m/>
    <m/>
    <s v="Document management;Real-time document co-authoring;Project/Workflow/Task management;Scheduling;Real-time chatting;Teleconferencing;"/>
    <m/>
    <m/>
    <s v="None;"/>
    <m/>
    <m/>
    <s v=" "/>
    <m/>
    <m/>
    <m/>
    <m/>
    <s v="Agree"/>
    <m/>
    <m/>
    <s v="Agree"/>
    <m/>
    <m/>
    <s v="Agree"/>
    <m/>
    <m/>
    <s v="Strongly agree"/>
    <m/>
    <m/>
    <s v="Agree"/>
    <m/>
    <m/>
    <s v="Agree"/>
    <m/>
    <m/>
    <s v="Agree"/>
    <m/>
    <m/>
    <s v="45-54 years old"/>
    <m/>
    <m/>
    <s v="Master’s degree"/>
    <m/>
    <m/>
    <s v="Telecommunications"/>
    <m/>
    <m/>
    <m/>
    <m/>
    <m/>
    <s v="Manager"/>
    <m/>
    <m/>
    <m/>
    <m/>
    <m/>
  </r>
  <r>
    <n v="227"/>
    <d v="2020-04-23T11:42:42"/>
    <d v="2020-04-23T11:46:02"/>
    <s v="anonymous"/>
    <m/>
    <m/>
    <m/>
    <m/>
    <s v="Yes"/>
    <m/>
    <m/>
    <s v="Yes"/>
    <m/>
    <m/>
    <s v="vpn access credential mechanisms_x000a_updated rules regarding the data mgt &amp; remote desktop precautions"/>
    <m/>
    <m/>
    <s v="Laptop;"/>
    <m/>
    <m/>
    <s v="No"/>
    <m/>
    <m/>
    <s v="Corporate assets"/>
    <m/>
    <m/>
    <s v="Yes, fully"/>
    <m/>
    <m/>
    <x v="1"/>
    <m/>
    <m/>
    <s v="Using VPN "/>
    <m/>
    <m/>
    <m/>
    <m/>
    <m/>
    <s v="No"/>
    <m/>
    <m/>
    <m/>
    <m/>
    <m/>
    <s v="Yes"/>
    <m/>
    <m/>
    <s v="Document management;Real-time document co-authoring;Project/Workflow/Task management;Scheduling;Real-time chatting;Teleconferencing;"/>
    <m/>
    <m/>
    <s v="None;"/>
    <m/>
    <m/>
    <s v=" "/>
    <m/>
    <m/>
    <m/>
    <m/>
    <s v="Agree"/>
    <m/>
    <m/>
    <s v="Agree"/>
    <m/>
    <m/>
    <s v="Agree"/>
    <m/>
    <m/>
    <s v="Strongly agree"/>
    <m/>
    <m/>
    <s v="Agree"/>
    <m/>
    <m/>
    <s v="Agree"/>
    <m/>
    <m/>
    <s v="Agree"/>
    <m/>
    <m/>
    <s v="45-54 years old"/>
    <m/>
    <m/>
    <s v="Master’s degree"/>
    <m/>
    <m/>
    <s v="Telecommunications"/>
    <m/>
    <m/>
    <m/>
    <m/>
    <m/>
    <s v="Manager"/>
    <m/>
    <m/>
    <m/>
    <m/>
    <m/>
  </r>
  <r>
    <n v="227"/>
    <d v="2020-04-23T11:42:42"/>
    <d v="2020-04-23T11:46:02"/>
    <s v="anonymous"/>
    <m/>
    <m/>
    <m/>
    <m/>
    <s v="Yes"/>
    <m/>
    <m/>
    <s v="Yes"/>
    <m/>
    <m/>
    <s v="vpn access credential mechanisms_x000a_updated rules regarding the data mgt &amp; remote desktop precautions"/>
    <m/>
    <m/>
    <s v="Laptop;"/>
    <m/>
    <m/>
    <s v="No"/>
    <m/>
    <m/>
    <s v="Corporate assets"/>
    <m/>
    <m/>
    <s v="Yes, fully"/>
    <m/>
    <m/>
    <x v="2"/>
    <m/>
    <m/>
    <s v="Using VPN "/>
    <m/>
    <m/>
    <m/>
    <m/>
    <m/>
    <s v="No"/>
    <m/>
    <m/>
    <m/>
    <m/>
    <m/>
    <s v="Yes"/>
    <m/>
    <m/>
    <s v="Document management;Real-time document co-authoring;Project/Workflow/Task management;Scheduling;Real-time chatting;Teleconferencing;"/>
    <m/>
    <m/>
    <s v="None;"/>
    <m/>
    <m/>
    <s v=" "/>
    <m/>
    <m/>
    <m/>
    <m/>
    <s v="Agree"/>
    <m/>
    <m/>
    <s v="Agree"/>
    <m/>
    <m/>
    <s v="Agree"/>
    <m/>
    <m/>
    <s v="Strongly agree"/>
    <m/>
    <m/>
    <s v="Agree"/>
    <m/>
    <m/>
    <s v="Agree"/>
    <m/>
    <m/>
    <s v="Agree"/>
    <m/>
    <m/>
    <s v="45-54 years old"/>
    <m/>
    <m/>
    <s v="Master’s degree"/>
    <m/>
    <m/>
    <s v="Telecommunications"/>
    <m/>
    <m/>
    <m/>
    <m/>
    <m/>
    <s v="Manager"/>
    <m/>
    <m/>
    <m/>
    <m/>
    <m/>
  </r>
  <r>
    <n v="227"/>
    <d v="2020-04-23T11:42:42"/>
    <d v="2020-04-23T11:46:02"/>
    <s v="anonymous"/>
    <m/>
    <m/>
    <m/>
    <m/>
    <s v="Yes"/>
    <m/>
    <m/>
    <s v="Yes"/>
    <m/>
    <m/>
    <s v="vpn access credential mechanisms_x000a_updated rules regarding the data mgt &amp; remote desktop precautions"/>
    <m/>
    <m/>
    <s v="Laptop;"/>
    <m/>
    <m/>
    <s v="No"/>
    <m/>
    <m/>
    <s v="Corporate assets"/>
    <m/>
    <m/>
    <s v="Yes, fully"/>
    <m/>
    <m/>
    <x v="3"/>
    <m/>
    <m/>
    <s v="Using VPN "/>
    <m/>
    <m/>
    <m/>
    <m/>
    <m/>
    <s v="No"/>
    <m/>
    <m/>
    <m/>
    <m/>
    <m/>
    <s v="Yes"/>
    <m/>
    <m/>
    <s v="Document management;Real-time document co-authoring;Project/Workflow/Task management;Scheduling;Real-time chatting;Teleconferencing;"/>
    <m/>
    <m/>
    <s v="None;"/>
    <m/>
    <m/>
    <s v=" "/>
    <m/>
    <m/>
    <m/>
    <m/>
    <s v="Agree"/>
    <m/>
    <m/>
    <s v="Agree"/>
    <m/>
    <m/>
    <s v="Agree"/>
    <m/>
    <m/>
    <s v="Strongly agree"/>
    <m/>
    <m/>
    <s v="Agree"/>
    <m/>
    <m/>
    <s v="Agree"/>
    <m/>
    <m/>
    <s v="Agree"/>
    <m/>
    <m/>
    <s v="45-54 years old"/>
    <m/>
    <m/>
    <s v="Master’s degree"/>
    <m/>
    <m/>
    <s v="Telecommunications"/>
    <m/>
    <m/>
    <m/>
    <m/>
    <m/>
    <s v="Manager"/>
    <m/>
    <m/>
    <m/>
    <m/>
    <m/>
  </r>
  <r>
    <n v="228"/>
    <d v="2020-04-23T11:41:50"/>
    <d v="2020-04-23T12:09:16"/>
    <s v="anonymous"/>
    <m/>
    <m/>
    <m/>
    <m/>
    <s v="Yes"/>
    <m/>
    <m/>
    <s v="Yes"/>
    <m/>
    <m/>
    <s v="Password secure PC_x000a_Never leave VPN unattended_x000a_Strong WiFi passwords"/>
    <m/>
    <m/>
    <s v="Laptop;Smartphone;"/>
    <m/>
    <m/>
    <s v="No"/>
    <m/>
    <m/>
    <s v="Corporate assets"/>
    <m/>
    <m/>
    <s v="Yes, fully"/>
    <m/>
    <m/>
    <x v="0"/>
    <m/>
    <m/>
    <s v="Using VPN "/>
    <m/>
    <m/>
    <m/>
    <m/>
    <m/>
    <s v="Yes"/>
    <m/>
    <m/>
    <s v="Online training program;User manual documentation (distributed in any way);Instructions available to the corporate portal or website;Instructions provided via email;"/>
    <m/>
    <m/>
    <s v="Yes"/>
    <m/>
    <m/>
    <s v="Document management;Project/Workflow/Task management;Real-time chatting;Teleconferencing;"/>
    <m/>
    <m/>
    <s v="None;"/>
    <m/>
    <m/>
    <m/>
    <m/>
    <m/>
    <m/>
    <m/>
    <s v="Agree"/>
    <m/>
    <m/>
    <s v="Agree"/>
    <m/>
    <m/>
    <s v="Undecided"/>
    <m/>
    <m/>
    <s v="Agree"/>
    <m/>
    <m/>
    <s v="Agree"/>
    <m/>
    <m/>
    <s v="Agree"/>
    <m/>
    <m/>
    <s v="Undecided"/>
    <m/>
    <m/>
    <s v="35-44 years old"/>
    <m/>
    <m/>
    <s v="Master’s degree"/>
    <m/>
    <m/>
    <s v="Other"/>
    <m/>
    <m/>
    <s v="Energy"/>
    <m/>
    <m/>
    <s v="Other"/>
    <m/>
    <m/>
    <s v="Adding questions, after arriving to the last one, is irritating."/>
    <m/>
    <m/>
  </r>
  <r>
    <n v="228"/>
    <d v="2020-04-23T11:41:50"/>
    <d v="2020-04-23T12:09:16"/>
    <s v="anonymous"/>
    <m/>
    <m/>
    <m/>
    <m/>
    <s v="Yes"/>
    <m/>
    <m/>
    <s v="Yes"/>
    <m/>
    <m/>
    <s v="Password secure PC_x000a_Never leave VPN unattended_x000a_Strong WiFi passwords"/>
    <m/>
    <m/>
    <s v="Laptop;Smartphone;"/>
    <m/>
    <m/>
    <s v="No"/>
    <m/>
    <m/>
    <s v="Corporate assets"/>
    <m/>
    <m/>
    <s v="Yes, fully"/>
    <m/>
    <m/>
    <x v="1"/>
    <m/>
    <m/>
    <s v="Using VPN "/>
    <m/>
    <m/>
    <m/>
    <m/>
    <m/>
    <s v="Yes"/>
    <m/>
    <m/>
    <s v="Online training program;User manual documentation (distributed in any way);Instructions available to the corporate portal or website;Instructions provided via email;"/>
    <m/>
    <m/>
    <s v="Yes"/>
    <m/>
    <m/>
    <s v="Document management;Project/Workflow/Task management;Real-time chatting;Teleconferencing;"/>
    <m/>
    <m/>
    <s v="None;"/>
    <m/>
    <m/>
    <m/>
    <m/>
    <m/>
    <m/>
    <m/>
    <s v="Agree"/>
    <m/>
    <m/>
    <s v="Agree"/>
    <m/>
    <m/>
    <s v="Undecided"/>
    <m/>
    <m/>
    <s v="Agree"/>
    <m/>
    <m/>
    <s v="Agree"/>
    <m/>
    <m/>
    <s v="Agree"/>
    <m/>
    <m/>
    <s v="Undecided"/>
    <m/>
    <m/>
    <s v="35-44 years old"/>
    <m/>
    <m/>
    <s v="Master’s degree"/>
    <m/>
    <m/>
    <s v="Other"/>
    <m/>
    <m/>
    <s v="Energy"/>
    <m/>
    <m/>
    <s v="Other"/>
    <m/>
    <m/>
    <s v="Adding questions, after arriving to the last one, is irritating."/>
    <m/>
    <m/>
  </r>
  <r>
    <n v="228"/>
    <d v="2020-04-23T11:41:50"/>
    <d v="2020-04-23T12:09:16"/>
    <s v="anonymous"/>
    <m/>
    <m/>
    <m/>
    <m/>
    <s v="Yes"/>
    <m/>
    <m/>
    <s v="Yes"/>
    <m/>
    <m/>
    <s v="Password secure PC_x000a_Never leave VPN unattended_x000a_Strong WiFi passwords"/>
    <m/>
    <m/>
    <s v="Laptop;Smartphone;"/>
    <m/>
    <m/>
    <s v="No"/>
    <m/>
    <m/>
    <s v="Corporate assets"/>
    <m/>
    <m/>
    <s v="Yes, fully"/>
    <m/>
    <m/>
    <x v="2"/>
    <m/>
    <m/>
    <s v="Using VPN "/>
    <m/>
    <m/>
    <m/>
    <m/>
    <m/>
    <s v="Yes"/>
    <m/>
    <m/>
    <s v="Online training program;User manual documentation (distributed in any way);Instructions available to the corporate portal or website;Instructions provided via email;"/>
    <m/>
    <m/>
    <s v="Yes"/>
    <m/>
    <m/>
    <s v="Document management;Project/Workflow/Task management;Real-time chatting;Teleconferencing;"/>
    <m/>
    <m/>
    <s v="None;"/>
    <m/>
    <m/>
    <m/>
    <m/>
    <m/>
    <m/>
    <m/>
    <s v="Agree"/>
    <m/>
    <m/>
    <s v="Agree"/>
    <m/>
    <m/>
    <s v="Undecided"/>
    <m/>
    <m/>
    <s v="Agree"/>
    <m/>
    <m/>
    <s v="Agree"/>
    <m/>
    <m/>
    <s v="Agree"/>
    <m/>
    <m/>
    <s v="Undecided"/>
    <m/>
    <m/>
    <s v="35-44 years old"/>
    <m/>
    <m/>
    <s v="Master’s degree"/>
    <m/>
    <m/>
    <s v="Other"/>
    <m/>
    <m/>
    <s v="Energy"/>
    <m/>
    <m/>
    <s v="Other"/>
    <m/>
    <m/>
    <s v="Adding questions, after arriving to the last one, is irritating."/>
    <m/>
    <m/>
  </r>
  <r>
    <n v="228"/>
    <d v="2020-04-23T11:41:50"/>
    <d v="2020-04-23T12:09:16"/>
    <s v="anonymous"/>
    <m/>
    <m/>
    <m/>
    <m/>
    <s v="Yes"/>
    <m/>
    <m/>
    <s v="Yes"/>
    <m/>
    <m/>
    <s v="Password secure PC_x000a_Never leave VPN unattended_x000a_Strong WiFi passwords"/>
    <m/>
    <m/>
    <s v="Laptop;Smartphone;"/>
    <m/>
    <m/>
    <s v="No"/>
    <m/>
    <m/>
    <s v="Corporate assets"/>
    <m/>
    <m/>
    <s v="Yes, fully"/>
    <m/>
    <m/>
    <x v="3"/>
    <m/>
    <m/>
    <s v="Using VPN "/>
    <m/>
    <m/>
    <m/>
    <m/>
    <m/>
    <s v="Yes"/>
    <m/>
    <m/>
    <s v="Online training program;User manual documentation (distributed in any way);Instructions available to the corporate portal or website;Instructions provided via email;"/>
    <m/>
    <m/>
    <s v="Yes"/>
    <m/>
    <m/>
    <s v="Document management;Project/Workflow/Task management;Real-time chatting;Teleconferencing;"/>
    <m/>
    <m/>
    <s v="None;"/>
    <m/>
    <m/>
    <m/>
    <m/>
    <m/>
    <m/>
    <m/>
    <s v="Agree"/>
    <m/>
    <m/>
    <s v="Agree"/>
    <m/>
    <m/>
    <s v="Undecided"/>
    <m/>
    <m/>
    <s v="Agree"/>
    <m/>
    <m/>
    <s v="Agree"/>
    <m/>
    <m/>
    <s v="Agree"/>
    <m/>
    <m/>
    <s v="Undecided"/>
    <m/>
    <m/>
    <s v="35-44 years old"/>
    <m/>
    <m/>
    <s v="Master’s degree"/>
    <m/>
    <m/>
    <s v="Other"/>
    <m/>
    <m/>
    <s v="Energy"/>
    <m/>
    <m/>
    <s v="Other"/>
    <m/>
    <m/>
    <s v="Adding questions, after arriving to the last one, is irritating."/>
    <m/>
    <m/>
  </r>
  <r>
    <n v="229"/>
    <d v="2020-04-23T12:06:35"/>
    <d v="2020-04-23T12:10:29"/>
    <s v="anonymous"/>
    <m/>
    <m/>
    <m/>
    <m/>
    <s v="Yes"/>
    <m/>
    <m/>
    <s v="No"/>
    <m/>
    <m/>
    <m/>
    <m/>
    <m/>
    <s v="Laptop;Smartphone;"/>
    <m/>
    <m/>
    <s v="No"/>
    <m/>
    <m/>
    <s v="Personal assets"/>
    <m/>
    <m/>
    <m/>
    <m/>
    <m/>
    <x v="0"/>
    <m/>
    <m/>
    <s v="Using VPN "/>
    <m/>
    <m/>
    <m/>
    <m/>
    <m/>
    <s v="No"/>
    <m/>
    <m/>
    <m/>
    <m/>
    <m/>
    <s v="Yes"/>
    <m/>
    <m/>
    <s v="Teleconferencing;"/>
    <m/>
    <m/>
    <s v="None;"/>
    <m/>
    <m/>
    <m/>
    <m/>
    <m/>
    <m/>
    <m/>
    <s v="Undecided"/>
    <m/>
    <m/>
    <s v="Agree"/>
    <m/>
    <m/>
    <s v="Agree"/>
    <m/>
    <m/>
    <s v="Strongly agree"/>
    <m/>
    <m/>
    <s v="Strongly agree"/>
    <m/>
    <m/>
    <s v="Strongly agree"/>
    <m/>
    <m/>
    <s v="Agree"/>
    <m/>
    <m/>
    <s v="25-34 years old"/>
    <m/>
    <m/>
    <s v="Master’s degree"/>
    <m/>
    <m/>
    <s v="Education &amp; Research"/>
    <m/>
    <m/>
    <m/>
    <m/>
    <m/>
    <s v="Researcher"/>
    <m/>
    <m/>
    <m/>
    <m/>
    <m/>
  </r>
  <r>
    <n v="229"/>
    <d v="2020-04-23T12:06:35"/>
    <d v="2020-04-23T12:10:29"/>
    <s v="anonymous"/>
    <m/>
    <m/>
    <m/>
    <m/>
    <s v="Yes"/>
    <m/>
    <m/>
    <s v="No"/>
    <m/>
    <m/>
    <m/>
    <m/>
    <m/>
    <s v="Laptop;Smartphone;"/>
    <m/>
    <m/>
    <s v="No"/>
    <m/>
    <m/>
    <s v="Personal assets"/>
    <m/>
    <m/>
    <m/>
    <m/>
    <m/>
    <x v="1"/>
    <m/>
    <m/>
    <s v="Using VPN "/>
    <m/>
    <m/>
    <m/>
    <m/>
    <m/>
    <s v="No"/>
    <m/>
    <m/>
    <m/>
    <m/>
    <m/>
    <s v="Yes"/>
    <m/>
    <m/>
    <s v="Teleconferencing;"/>
    <m/>
    <m/>
    <s v="None;"/>
    <m/>
    <m/>
    <m/>
    <m/>
    <m/>
    <m/>
    <m/>
    <s v="Undecided"/>
    <m/>
    <m/>
    <s v="Agree"/>
    <m/>
    <m/>
    <s v="Agree"/>
    <m/>
    <m/>
    <s v="Strongly agree"/>
    <m/>
    <m/>
    <s v="Strongly agree"/>
    <m/>
    <m/>
    <s v="Strongly agree"/>
    <m/>
    <m/>
    <s v="Agree"/>
    <m/>
    <m/>
    <s v="25-34 years old"/>
    <m/>
    <m/>
    <s v="Master’s degree"/>
    <m/>
    <m/>
    <s v="Education &amp; Research"/>
    <m/>
    <m/>
    <m/>
    <m/>
    <m/>
    <s v="Researcher"/>
    <m/>
    <m/>
    <m/>
    <m/>
    <m/>
  </r>
  <r>
    <n v="229"/>
    <d v="2020-04-23T12:06:35"/>
    <d v="2020-04-23T12:10:29"/>
    <s v="anonymous"/>
    <m/>
    <m/>
    <m/>
    <m/>
    <s v="Yes"/>
    <m/>
    <m/>
    <s v="No"/>
    <m/>
    <m/>
    <m/>
    <m/>
    <m/>
    <s v="Laptop;Smartphone;"/>
    <m/>
    <m/>
    <s v="No"/>
    <m/>
    <m/>
    <s v="Personal assets"/>
    <m/>
    <m/>
    <m/>
    <m/>
    <m/>
    <x v="2"/>
    <m/>
    <m/>
    <s v="Using VPN "/>
    <m/>
    <m/>
    <m/>
    <m/>
    <m/>
    <s v="No"/>
    <m/>
    <m/>
    <m/>
    <m/>
    <m/>
    <s v="Yes"/>
    <m/>
    <m/>
    <s v="Teleconferencing;"/>
    <m/>
    <m/>
    <s v="None;"/>
    <m/>
    <m/>
    <m/>
    <m/>
    <m/>
    <m/>
    <m/>
    <s v="Undecided"/>
    <m/>
    <m/>
    <s v="Agree"/>
    <m/>
    <m/>
    <s v="Agree"/>
    <m/>
    <m/>
    <s v="Strongly agree"/>
    <m/>
    <m/>
    <s v="Strongly agree"/>
    <m/>
    <m/>
    <s v="Strongly agree"/>
    <m/>
    <m/>
    <s v="Agree"/>
    <m/>
    <m/>
    <s v="25-34 years old"/>
    <m/>
    <m/>
    <s v="Master’s degree"/>
    <m/>
    <m/>
    <s v="Education &amp; Research"/>
    <m/>
    <m/>
    <m/>
    <m/>
    <m/>
    <s v="Researcher"/>
    <m/>
    <m/>
    <m/>
    <m/>
    <m/>
  </r>
  <r>
    <n v="229"/>
    <d v="2020-04-23T12:06:35"/>
    <d v="2020-04-23T12:10:29"/>
    <s v="anonymous"/>
    <m/>
    <m/>
    <m/>
    <m/>
    <s v="Yes"/>
    <m/>
    <m/>
    <s v="No"/>
    <m/>
    <m/>
    <m/>
    <m/>
    <m/>
    <s v="Laptop;Smartphone;"/>
    <m/>
    <m/>
    <s v="No"/>
    <m/>
    <m/>
    <s v="Personal assets"/>
    <m/>
    <m/>
    <m/>
    <m/>
    <m/>
    <x v="3"/>
    <m/>
    <m/>
    <s v="Using VPN "/>
    <m/>
    <m/>
    <m/>
    <m/>
    <m/>
    <s v="No"/>
    <m/>
    <m/>
    <m/>
    <m/>
    <m/>
    <s v="Yes"/>
    <m/>
    <m/>
    <s v="Teleconferencing;"/>
    <m/>
    <m/>
    <s v="None;"/>
    <m/>
    <m/>
    <m/>
    <m/>
    <m/>
    <m/>
    <m/>
    <s v="Undecided"/>
    <m/>
    <m/>
    <s v="Agree"/>
    <m/>
    <m/>
    <s v="Agree"/>
    <m/>
    <m/>
    <s v="Strongly agree"/>
    <m/>
    <m/>
    <s v="Strongly agree"/>
    <m/>
    <m/>
    <s v="Strongly agree"/>
    <m/>
    <m/>
    <s v="Agree"/>
    <m/>
    <m/>
    <s v="25-34 years old"/>
    <m/>
    <m/>
    <s v="Master’s degree"/>
    <m/>
    <m/>
    <s v="Education &amp; Research"/>
    <m/>
    <m/>
    <m/>
    <m/>
    <m/>
    <s v="Researcher"/>
    <m/>
    <m/>
    <m/>
    <m/>
    <m/>
  </r>
  <r>
    <n v="230"/>
    <d v="2020-04-23T15:15:58"/>
    <d v="2020-04-23T15:19:31"/>
    <s v="anonymous"/>
    <m/>
    <m/>
    <m/>
    <m/>
    <s v="Yes"/>
    <m/>
    <m/>
    <s v="No"/>
    <m/>
    <m/>
    <m/>
    <m/>
    <m/>
    <s v="Desktop;Laptop;Tablet;Smartphone;"/>
    <m/>
    <m/>
    <s v="No"/>
    <m/>
    <m/>
    <s v="Personal assets"/>
    <m/>
    <m/>
    <m/>
    <m/>
    <m/>
    <x v="0"/>
    <m/>
    <m/>
    <s v="Using 3rd party cloud solutions (e.g. G Cloud, Microsoft 365)"/>
    <m/>
    <m/>
    <m/>
    <m/>
    <m/>
    <s v="No"/>
    <m/>
    <m/>
    <m/>
    <m/>
    <m/>
    <s v="Yes"/>
    <m/>
    <m/>
    <s v="Real-time document co-authoring;Project/Workflow/Task management;Scheduling;Real-time chatting;Teleconferencing;"/>
    <m/>
    <m/>
    <s v="None;"/>
    <m/>
    <m/>
    <m/>
    <m/>
    <m/>
    <m/>
    <m/>
    <s v="Disagree"/>
    <m/>
    <m/>
    <s v="Undecided"/>
    <m/>
    <m/>
    <s v="Strongly agree"/>
    <m/>
    <m/>
    <s v="Strongly agree"/>
    <m/>
    <m/>
    <s v="Strongly agree"/>
    <m/>
    <m/>
    <s v="Strongly agree"/>
    <m/>
    <m/>
    <s v="Strongly agree"/>
    <m/>
    <m/>
    <s v="45-54 years old"/>
    <m/>
    <m/>
    <s v="Master’s degree"/>
    <m/>
    <m/>
    <s v="Education &amp; Research"/>
    <m/>
    <m/>
    <m/>
    <m/>
    <m/>
    <s v="Manager"/>
    <m/>
    <m/>
    <m/>
    <m/>
    <m/>
  </r>
  <r>
    <n v="230"/>
    <d v="2020-04-23T15:15:58"/>
    <d v="2020-04-23T15:19:31"/>
    <s v="anonymous"/>
    <m/>
    <m/>
    <m/>
    <m/>
    <s v="Yes"/>
    <m/>
    <m/>
    <s v="No"/>
    <m/>
    <m/>
    <m/>
    <m/>
    <m/>
    <s v="Desktop;Laptop;Tablet;Smartphone;"/>
    <m/>
    <m/>
    <s v="No"/>
    <m/>
    <m/>
    <s v="Personal assets"/>
    <m/>
    <m/>
    <m/>
    <m/>
    <m/>
    <x v="4"/>
    <m/>
    <m/>
    <s v="Using 3rd party cloud solutions (e.g. G Cloud, Microsoft 365)"/>
    <m/>
    <m/>
    <m/>
    <m/>
    <m/>
    <s v="No"/>
    <m/>
    <m/>
    <m/>
    <m/>
    <m/>
    <s v="Yes"/>
    <m/>
    <m/>
    <s v="Real-time document co-authoring;Project/Workflow/Task management;Scheduling;Real-time chatting;Teleconferencing;"/>
    <m/>
    <m/>
    <s v="None;"/>
    <m/>
    <m/>
    <m/>
    <m/>
    <m/>
    <m/>
    <m/>
    <s v="Disagree"/>
    <m/>
    <m/>
    <s v="Undecided"/>
    <m/>
    <m/>
    <s v="Strongly agree"/>
    <m/>
    <m/>
    <s v="Strongly agree"/>
    <m/>
    <m/>
    <s v="Strongly agree"/>
    <m/>
    <m/>
    <s v="Strongly agree"/>
    <m/>
    <m/>
    <s v="Strongly agree"/>
    <m/>
    <m/>
    <s v="45-54 years old"/>
    <m/>
    <m/>
    <s v="Master’s degree"/>
    <m/>
    <m/>
    <s v="Education &amp; Research"/>
    <m/>
    <m/>
    <m/>
    <m/>
    <m/>
    <s v="Manager"/>
    <m/>
    <m/>
    <m/>
    <m/>
    <m/>
  </r>
  <r>
    <n v="230"/>
    <d v="2020-04-23T15:15:58"/>
    <d v="2020-04-23T15:19:31"/>
    <s v="anonymous"/>
    <m/>
    <m/>
    <m/>
    <m/>
    <s v="Yes"/>
    <m/>
    <m/>
    <s v="No"/>
    <m/>
    <m/>
    <m/>
    <m/>
    <m/>
    <s v="Desktop;Laptop;Tablet;Smartphone;"/>
    <m/>
    <m/>
    <s v="No"/>
    <m/>
    <m/>
    <s v="Personal assets"/>
    <m/>
    <m/>
    <m/>
    <m/>
    <m/>
    <x v="1"/>
    <m/>
    <m/>
    <s v="Using 3rd party cloud solutions (e.g. G Cloud, Microsoft 365)"/>
    <m/>
    <m/>
    <m/>
    <m/>
    <m/>
    <s v="No"/>
    <m/>
    <m/>
    <m/>
    <m/>
    <m/>
    <s v="Yes"/>
    <m/>
    <m/>
    <s v="Real-time document co-authoring;Project/Workflow/Task management;Scheduling;Real-time chatting;Teleconferencing;"/>
    <m/>
    <m/>
    <s v="None;"/>
    <m/>
    <m/>
    <m/>
    <m/>
    <m/>
    <m/>
    <m/>
    <s v="Disagree"/>
    <m/>
    <m/>
    <s v="Undecided"/>
    <m/>
    <m/>
    <s v="Strongly agree"/>
    <m/>
    <m/>
    <s v="Strongly agree"/>
    <m/>
    <m/>
    <s v="Strongly agree"/>
    <m/>
    <m/>
    <s v="Strongly agree"/>
    <m/>
    <m/>
    <s v="Strongly agree"/>
    <m/>
    <m/>
    <s v="45-54 years old"/>
    <m/>
    <m/>
    <s v="Master’s degree"/>
    <m/>
    <m/>
    <s v="Education &amp; Research"/>
    <m/>
    <m/>
    <m/>
    <m/>
    <m/>
    <s v="Manager"/>
    <m/>
    <m/>
    <m/>
    <m/>
    <m/>
  </r>
  <r>
    <n v="230"/>
    <d v="2020-04-23T15:15:58"/>
    <d v="2020-04-23T15:19:31"/>
    <s v="anonymous"/>
    <m/>
    <m/>
    <m/>
    <m/>
    <s v="Yes"/>
    <m/>
    <m/>
    <s v="No"/>
    <m/>
    <m/>
    <m/>
    <m/>
    <m/>
    <s v="Desktop;Laptop;Tablet;Smartphone;"/>
    <m/>
    <m/>
    <s v="No"/>
    <m/>
    <m/>
    <s v="Personal assets"/>
    <m/>
    <m/>
    <m/>
    <m/>
    <m/>
    <x v="2"/>
    <m/>
    <m/>
    <s v="Using 3rd party cloud solutions (e.g. G Cloud, Microsoft 365)"/>
    <m/>
    <m/>
    <m/>
    <m/>
    <m/>
    <s v="No"/>
    <m/>
    <m/>
    <m/>
    <m/>
    <m/>
    <s v="Yes"/>
    <m/>
    <m/>
    <s v="Real-time document co-authoring;Project/Workflow/Task management;Scheduling;Real-time chatting;Teleconferencing;"/>
    <m/>
    <m/>
    <s v="None;"/>
    <m/>
    <m/>
    <m/>
    <m/>
    <m/>
    <m/>
    <m/>
    <s v="Disagree"/>
    <m/>
    <m/>
    <s v="Undecided"/>
    <m/>
    <m/>
    <s v="Strongly agree"/>
    <m/>
    <m/>
    <s v="Strongly agree"/>
    <m/>
    <m/>
    <s v="Strongly agree"/>
    <m/>
    <m/>
    <s v="Strongly agree"/>
    <m/>
    <m/>
    <s v="Strongly agree"/>
    <m/>
    <m/>
    <s v="45-54 years old"/>
    <m/>
    <m/>
    <s v="Master’s degree"/>
    <m/>
    <m/>
    <s v="Education &amp; Research"/>
    <m/>
    <m/>
    <m/>
    <m/>
    <m/>
    <s v="Manager"/>
    <m/>
    <m/>
    <m/>
    <m/>
    <m/>
  </r>
  <r>
    <n v="230"/>
    <d v="2020-04-23T15:15:58"/>
    <d v="2020-04-23T15:19:31"/>
    <s v="anonymous"/>
    <m/>
    <m/>
    <m/>
    <m/>
    <s v="Yes"/>
    <m/>
    <m/>
    <s v="No"/>
    <m/>
    <m/>
    <m/>
    <m/>
    <m/>
    <s v="Desktop;Laptop;Tablet;Smartphone;"/>
    <m/>
    <m/>
    <s v="No"/>
    <m/>
    <m/>
    <s v="Personal assets"/>
    <m/>
    <m/>
    <m/>
    <m/>
    <m/>
    <x v="3"/>
    <m/>
    <m/>
    <s v="Using 3rd party cloud solutions (e.g. G Cloud, Microsoft 365)"/>
    <m/>
    <m/>
    <m/>
    <m/>
    <m/>
    <s v="No"/>
    <m/>
    <m/>
    <m/>
    <m/>
    <m/>
    <s v="Yes"/>
    <m/>
    <m/>
    <s v="Real-time document co-authoring;Project/Workflow/Task management;Scheduling;Real-time chatting;Teleconferencing;"/>
    <m/>
    <m/>
    <s v="None;"/>
    <m/>
    <m/>
    <m/>
    <m/>
    <m/>
    <m/>
    <m/>
    <s v="Disagree"/>
    <m/>
    <m/>
    <s v="Undecided"/>
    <m/>
    <m/>
    <s v="Strongly agree"/>
    <m/>
    <m/>
    <s v="Strongly agree"/>
    <m/>
    <m/>
    <s v="Strongly agree"/>
    <m/>
    <m/>
    <s v="Strongly agree"/>
    <m/>
    <m/>
    <s v="Strongly agree"/>
    <m/>
    <m/>
    <s v="45-54 years old"/>
    <m/>
    <m/>
    <s v="Master’s degree"/>
    <m/>
    <m/>
    <s v="Education &amp; Research"/>
    <m/>
    <m/>
    <m/>
    <m/>
    <m/>
    <s v="Manager"/>
    <m/>
    <m/>
    <m/>
    <m/>
    <m/>
  </r>
  <r>
    <n v="231"/>
    <d v="2020-04-23T15:43:20"/>
    <d v="2020-04-23T16:12:44"/>
    <s v="anonymous"/>
    <m/>
    <m/>
    <m/>
    <m/>
    <s v="Yes"/>
    <m/>
    <m/>
    <s v="No"/>
    <m/>
    <m/>
    <m/>
    <m/>
    <m/>
    <s v="Laptop;"/>
    <m/>
    <m/>
    <s v="No"/>
    <m/>
    <m/>
    <s v="Corporate assets"/>
    <m/>
    <m/>
    <s v="No"/>
    <m/>
    <m/>
    <x v="0"/>
    <m/>
    <m/>
    <s v="Using 3rd party cloud solutions (e.g. G Cloud, Microsoft 365)"/>
    <m/>
    <m/>
    <m/>
    <m/>
    <m/>
    <s v="No"/>
    <m/>
    <m/>
    <m/>
    <m/>
    <m/>
    <s v="Yes"/>
    <m/>
    <m/>
    <s v="Document management;Project/Workflow/Task management;Scheduling;Real-time chatting;Teleconferencing;"/>
    <m/>
    <m/>
    <s v="None;"/>
    <m/>
    <m/>
    <m/>
    <m/>
    <m/>
    <m/>
    <m/>
    <s v="Agree"/>
    <m/>
    <m/>
    <s v="Agree"/>
    <m/>
    <m/>
    <s v="Undecided"/>
    <m/>
    <m/>
    <s v="Agree"/>
    <m/>
    <m/>
    <s v="Agree"/>
    <m/>
    <m/>
    <s v="Agree"/>
    <m/>
    <m/>
    <s v="Strongly agree"/>
    <m/>
    <m/>
    <s v="25-34 years old"/>
    <m/>
    <m/>
    <s v="Master’s degree"/>
    <m/>
    <m/>
    <s v="Other"/>
    <m/>
    <m/>
    <s v="Consulting"/>
    <m/>
    <m/>
    <s v="Other"/>
    <m/>
    <m/>
    <m/>
    <m/>
    <m/>
  </r>
  <r>
    <n v="231"/>
    <d v="2020-04-23T15:43:20"/>
    <d v="2020-04-23T16:12:44"/>
    <s v="anonymous"/>
    <m/>
    <m/>
    <m/>
    <m/>
    <s v="Yes"/>
    <m/>
    <m/>
    <s v="No"/>
    <m/>
    <m/>
    <m/>
    <m/>
    <m/>
    <s v="Laptop;"/>
    <m/>
    <m/>
    <s v="No"/>
    <m/>
    <m/>
    <s v="Corporate assets"/>
    <m/>
    <m/>
    <s v="No"/>
    <m/>
    <m/>
    <x v="1"/>
    <m/>
    <m/>
    <s v="Using 3rd party cloud solutions (e.g. G Cloud, Microsoft 365)"/>
    <m/>
    <m/>
    <m/>
    <m/>
    <m/>
    <s v="No"/>
    <m/>
    <m/>
    <m/>
    <m/>
    <m/>
    <s v="Yes"/>
    <m/>
    <m/>
    <s v="Document management;Project/Workflow/Task management;Scheduling;Real-time chatting;Teleconferencing;"/>
    <m/>
    <m/>
    <s v="None;"/>
    <m/>
    <m/>
    <m/>
    <m/>
    <m/>
    <m/>
    <m/>
    <s v="Agree"/>
    <m/>
    <m/>
    <s v="Agree"/>
    <m/>
    <m/>
    <s v="Undecided"/>
    <m/>
    <m/>
    <s v="Agree"/>
    <m/>
    <m/>
    <s v="Agree"/>
    <m/>
    <m/>
    <s v="Agree"/>
    <m/>
    <m/>
    <s v="Strongly agree"/>
    <m/>
    <m/>
    <s v="25-34 years old"/>
    <m/>
    <m/>
    <s v="Master’s degree"/>
    <m/>
    <m/>
    <s v="Other"/>
    <m/>
    <m/>
    <s v="Consulting"/>
    <m/>
    <m/>
    <s v="Other"/>
    <m/>
    <m/>
    <m/>
    <m/>
    <m/>
  </r>
  <r>
    <n v="231"/>
    <d v="2020-04-23T15:43:20"/>
    <d v="2020-04-23T16:12:44"/>
    <s v="anonymous"/>
    <m/>
    <m/>
    <m/>
    <m/>
    <s v="Yes"/>
    <m/>
    <m/>
    <s v="No"/>
    <m/>
    <m/>
    <m/>
    <m/>
    <m/>
    <s v="Laptop;"/>
    <m/>
    <m/>
    <s v="No"/>
    <m/>
    <m/>
    <s v="Corporate assets"/>
    <m/>
    <m/>
    <s v="No"/>
    <m/>
    <m/>
    <x v="3"/>
    <m/>
    <m/>
    <s v="Using 3rd party cloud solutions (e.g. G Cloud, Microsoft 365)"/>
    <m/>
    <m/>
    <m/>
    <m/>
    <m/>
    <s v="No"/>
    <m/>
    <m/>
    <m/>
    <m/>
    <m/>
    <s v="Yes"/>
    <m/>
    <m/>
    <s v="Document management;Project/Workflow/Task management;Scheduling;Real-time chatting;Teleconferencing;"/>
    <m/>
    <m/>
    <s v="None;"/>
    <m/>
    <m/>
    <m/>
    <m/>
    <m/>
    <m/>
    <m/>
    <s v="Agree"/>
    <m/>
    <m/>
    <s v="Agree"/>
    <m/>
    <m/>
    <s v="Undecided"/>
    <m/>
    <m/>
    <s v="Agree"/>
    <m/>
    <m/>
    <s v="Agree"/>
    <m/>
    <m/>
    <s v="Agree"/>
    <m/>
    <m/>
    <s v="Strongly agree"/>
    <m/>
    <m/>
    <s v="25-34 years old"/>
    <m/>
    <m/>
    <s v="Master’s degree"/>
    <m/>
    <m/>
    <s v="Other"/>
    <m/>
    <m/>
    <s v="Consulting"/>
    <m/>
    <m/>
    <s v="Other"/>
    <m/>
    <m/>
    <m/>
    <m/>
    <m/>
  </r>
  <r>
    <n v="232"/>
    <d v="2020-04-23T16:38:14"/>
    <d v="2020-04-23T16:40:46"/>
    <s v="anonymous"/>
    <m/>
    <m/>
    <m/>
    <m/>
    <s v="No"/>
    <m/>
    <m/>
    <s v="No"/>
    <m/>
    <m/>
    <m/>
    <m/>
    <m/>
    <s v="Laptop;"/>
    <m/>
    <m/>
    <s v="No"/>
    <m/>
    <m/>
    <s v="Personal assets"/>
    <m/>
    <m/>
    <m/>
    <m/>
    <m/>
    <x v="0"/>
    <m/>
    <m/>
    <s v="Direct access"/>
    <m/>
    <m/>
    <m/>
    <m/>
    <m/>
    <s v="No"/>
    <m/>
    <m/>
    <m/>
    <m/>
    <m/>
    <s v="No"/>
    <m/>
    <m/>
    <m/>
    <m/>
    <m/>
    <s v="None;"/>
    <m/>
    <m/>
    <m/>
    <m/>
    <m/>
    <m/>
    <m/>
    <s v="Disagree"/>
    <m/>
    <m/>
    <s v="Disagree"/>
    <m/>
    <m/>
    <s v="Undecided"/>
    <m/>
    <m/>
    <s v="Agree"/>
    <m/>
    <m/>
    <s v="Agree"/>
    <m/>
    <m/>
    <s v="Strongly agree"/>
    <m/>
    <m/>
    <s v="Agree"/>
    <m/>
    <m/>
    <s v="35-44 years old"/>
    <m/>
    <m/>
    <s v="Doctorate degree"/>
    <m/>
    <m/>
    <s v="EPES (Electrical Power &amp; Energy Systems)"/>
    <m/>
    <m/>
    <m/>
    <m/>
    <m/>
    <s v="Manager"/>
    <m/>
    <m/>
    <m/>
    <m/>
    <m/>
  </r>
  <r>
    <n v="232"/>
    <d v="2020-04-23T16:38:14"/>
    <d v="2020-04-23T16:40:46"/>
    <s v="anonymous"/>
    <m/>
    <m/>
    <m/>
    <m/>
    <s v="No"/>
    <m/>
    <m/>
    <s v="No"/>
    <m/>
    <m/>
    <m/>
    <m/>
    <m/>
    <s v="Laptop;"/>
    <m/>
    <m/>
    <s v="No"/>
    <m/>
    <m/>
    <s v="Personal assets"/>
    <m/>
    <m/>
    <m/>
    <m/>
    <m/>
    <x v="3"/>
    <m/>
    <m/>
    <s v="Direct access"/>
    <m/>
    <m/>
    <m/>
    <m/>
    <m/>
    <s v="No"/>
    <m/>
    <m/>
    <m/>
    <m/>
    <m/>
    <s v="No"/>
    <m/>
    <m/>
    <m/>
    <m/>
    <m/>
    <s v="None;"/>
    <m/>
    <m/>
    <m/>
    <m/>
    <m/>
    <m/>
    <m/>
    <s v="Disagree"/>
    <m/>
    <m/>
    <s v="Disagree"/>
    <m/>
    <m/>
    <s v="Undecided"/>
    <m/>
    <m/>
    <s v="Agree"/>
    <m/>
    <m/>
    <s v="Agree"/>
    <m/>
    <m/>
    <s v="Strongly agree"/>
    <m/>
    <m/>
    <s v="Agree"/>
    <m/>
    <m/>
    <s v="35-44 years old"/>
    <m/>
    <m/>
    <s v="Doctorate degree"/>
    <m/>
    <m/>
    <s v="EPES (Electrical Power &amp; Energy Systems)"/>
    <m/>
    <m/>
    <m/>
    <m/>
    <m/>
    <s v="Manager"/>
    <m/>
    <m/>
    <m/>
    <m/>
    <m/>
  </r>
  <r>
    <n v="233"/>
    <d v="2020-04-23T17:07:33"/>
    <d v="2020-04-23T17:14:50"/>
    <s v="anonymous"/>
    <m/>
    <m/>
    <m/>
    <m/>
    <s v="Yes"/>
    <m/>
    <m/>
    <s v="Yes"/>
    <m/>
    <m/>
    <s v="avoid using unsecure wireless connections, specific ways for remote accessability to work files"/>
    <m/>
    <m/>
    <s v="Laptop;"/>
    <m/>
    <m/>
    <s v="No"/>
    <m/>
    <m/>
    <s v="Personal assets"/>
    <m/>
    <m/>
    <m/>
    <m/>
    <m/>
    <x v="0"/>
    <m/>
    <m/>
    <s v="Using 3rd party cloud solutions (e.g. G Cloud, Microsoft 365)"/>
    <m/>
    <m/>
    <m/>
    <m/>
    <m/>
    <s v="No"/>
    <m/>
    <m/>
    <m/>
    <m/>
    <m/>
    <s v="Yes"/>
    <m/>
    <m/>
    <s v="Document management;Real-time chatting;Teleconferencing;Other;"/>
    <m/>
    <m/>
    <s v="None;"/>
    <m/>
    <m/>
    <s v="None"/>
    <m/>
    <m/>
    <m/>
    <m/>
    <s v="Agree"/>
    <m/>
    <m/>
    <s v="Agree"/>
    <m/>
    <m/>
    <s v="Agree"/>
    <m/>
    <m/>
    <s v="Agree"/>
    <m/>
    <m/>
    <s v="Agree"/>
    <m/>
    <m/>
    <s v="Undecided"/>
    <m/>
    <m/>
    <s v="Agree"/>
    <m/>
    <m/>
    <s v="25-34 years old"/>
    <m/>
    <m/>
    <s v="Master’s degree"/>
    <m/>
    <m/>
    <s v="EPES (Electrical Power &amp; Energy Systems)"/>
    <m/>
    <m/>
    <m/>
    <m/>
    <m/>
    <s v="Other"/>
    <m/>
    <m/>
    <m/>
    <m/>
    <m/>
  </r>
  <r>
    <n v="233"/>
    <d v="2020-04-23T17:07:33"/>
    <d v="2020-04-23T17:14:50"/>
    <s v="anonymous"/>
    <m/>
    <m/>
    <m/>
    <m/>
    <s v="Yes"/>
    <m/>
    <m/>
    <s v="Yes"/>
    <m/>
    <m/>
    <s v="avoid using unsecure wireless connections, specific ways for remote accessability to work files"/>
    <m/>
    <m/>
    <s v="Laptop;"/>
    <m/>
    <m/>
    <s v="No"/>
    <m/>
    <m/>
    <s v="Personal assets"/>
    <m/>
    <m/>
    <m/>
    <m/>
    <m/>
    <x v="5"/>
    <m/>
    <m/>
    <s v="Using 3rd party cloud solutions (e.g. G Cloud, Microsoft 365)"/>
    <m/>
    <m/>
    <m/>
    <m/>
    <m/>
    <s v="No"/>
    <m/>
    <m/>
    <m/>
    <m/>
    <m/>
    <s v="Yes"/>
    <m/>
    <m/>
    <s v="Document management;Real-time chatting;Teleconferencing;Other;"/>
    <m/>
    <m/>
    <s v="None;"/>
    <m/>
    <m/>
    <s v="None"/>
    <m/>
    <m/>
    <m/>
    <m/>
    <s v="Agree"/>
    <m/>
    <m/>
    <s v="Agree"/>
    <m/>
    <m/>
    <s v="Agree"/>
    <m/>
    <m/>
    <s v="Agree"/>
    <m/>
    <m/>
    <s v="Agree"/>
    <m/>
    <m/>
    <s v="Undecided"/>
    <m/>
    <m/>
    <s v="Agree"/>
    <m/>
    <m/>
    <s v="25-34 years old"/>
    <m/>
    <m/>
    <s v="Master’s degree"/>
    <m/>
    <m/>
    <s v="EPES (Electrical Power &amp; Energy Systems)"/>
    <m/>
    <m/>
    <m/>
    <m/>
    <m/>
    <s v="Other"/>
    <m/>
    <m/>
    <m/>
    <m/>
    <m/>
  </r>
  <r>
    <n v="233"/>
    <d v="2020-04-23T17:07:33"/>
    <d v="2020-04-23T17:14:50"/>
    <s v="anonymous"/>
    <m/>
    <m/>
    <m/>
    <m/>
    <s v="Yes"/>
    <m/>
    <m/>
    <s v="Yes"/>
    <m/>
    <m/>
    <s v="avoid using unsecure wireless connections, specific ways for remote accessability to work files"/>
    <m/>
    <m/>
    <s v="Laptop;"/>
    <m/>
    <m/>
    <s v="No"/>
    <m/>
    <m/>
    <s v="Personal assets"/>
    <m/>
    <m/>
    <m/>
    <m/>
    <m/>
    <x v="4"/>
    <m/>
    <m/>
    <s v="Using 3rd party cloud solutions (e.g. G Cloud, Microsoft 365)"/>
    <m/>
    <m/>
    <m/>
    <m/>
    <m/>
    <s v="No"/>
    <m/>
    <m/>
    <m/>
    <m/>
    <m/>
    <s v="Yes"/>
    <m/>
    <m/>
    <s v="Document management;Real-time chatting;Teleconferencing;Other;"/>
    <m/>
    <m/>
    <s v="None;"/>
    <m/>
    <m/>
    <s v="None"/>
    <m/>
    <m/>
    <m/>
    <m/>
    <s v="Agree"/>
    <m/>
    <m/>
    <s v="Agree"/>
    <m/>
    <m/>
    <s v="Agree"/>
    <m/>
    <m/>
    <s v="Agree"/>
    <m/>
    <m/>
    <s v="Agree"/>
    <m/>
    <m/>
    <s v="Undecided"/>
    <m/>
    <m/>
    <s v="Agree"/>
    <m/>
    <m/>
    <s v="25-34 years old"/>
    <m/>
    <m/>
    <s v="Master’s degree"/>
    <m/>
    <m/>
    <s v="EPES (Electrical Power &amp; Energy Systems)"/>
    <m/>
    <m/>
    <m/>
    <m/>
    <m/>
    <s v="Other"/>
    <m/>
    <m/>
    <m/>
    <m/>
    <m/>
  </r>
  <r>
    <n v="233"/>
    <d v="2020-04-23T17:07:33"/>
    <d v="2020-04-23T17:14:50"/>
    <s v="anonymous"/>
    <m/>
    <m/>
    <m/>
    <m/>
    <s v="Yes"/>
    <m/>
    <m/>
    <s v="Yes"/>
    <m/>
    <m/>
    <s v="avoid using unsecure wireless connections, specific ways for remote accessability to work files"/>
    <m/>
    <m/>
    <s v="Laptop;"/>
    <m/>
    <m/>
    <s v="No"/>
    <m/>
    <m/>
    <s v="Personal assets"/>
    <m/>
    <m/>
    <m/>
    <m/>
    <m/>
    <x v="3"/>
    <m/>
    <m/>
    <s v="Using 3rd party cloud solutions (e.g. G Cloud, Microsoft 365)"/>
    <m/>
    <m/>
    <m/>
    <m/>
    <m/>
    <s v="No"/>
    <m/>
    <m/>
    <m/>
    <m/>
    <m/>
    <s v="Yes"/>
    <m/>
    <m/>
    <s v="Document management;Real-time chatting;Teleconferencing;Other;"/>
    <m/>
    <m/>
    <s v="None;"/>
    <m/>
    <m/>
    <s v="None"/>
    <m/>
    <m/>
    <m/>
    <m/>
    <s v="Agree"/>
    <m/>
    <m/>
    <s v="Agree"/>
    <m/>
    <m/>
    <s v="Agree"/>
    <m/>
    <m/>
    <s v="Agree"/>
    <m/>
    <m/>
    <s v="Agree"/>
    <m/>
    <m/>
    <s v="Undecided"/>
    <m/>
    <m/>
    <s v="Agree"/>
    <m/>
    <m/>
    <s v="25-34 years old"/>
    <m/>
    <m/>
    <s v="Master’s degree"/>
    <m/>
    <m/>
    <s v="EPES (Electrical Power &amp; Energy Systems)"/>
    <m/>
    <m/>
    <m/>
    <m/>
    <m/>
    <s v="Other"/>
    <m/>
    <m/>
    <m/>
    <m/>
    <m/>
  </r>
  <r>
    <n v="234"/>
    <d v="2020-04-23T17:22:17"/>
    <d v="2020-04-23T17:27:21"/>
    <s v="anonymous"/>
    <m/>
    <m/>
    <m/>
    <m/>
    <s v="Yes"/>
    <m/>
    <m/>
    <s v="No"/>
    <m/>
    <m/>
    <m/>
    <m/>
    <m/>
    <s v="Desktop;Laptop;"/>
    <m/>
    <m/>
    <s v="No"/>
    <m/>
    <m/>
    <s v="Personal assets"/>
    <m/>
    <m/>
    <m/>
    <m/>
    <m/>
    <x v="0"/>
    <m/>
    <m/>
    <s v="Using VPN "/>
    <m/>
    <m/>
    <m/>
    <m/>
    <m/>
    <s v="No"/>
    <m/>
    <m/>
    <m/>
    <m/>
    <m/>
    <s v="Yes"/>
    <m/>
    <m/>
    <s v="Document management;Real-time document co-authoring;Scheduling;Real-time chatting;Teleconferencing;"/>
    <m/>
    <m/>
    <s v="None;"/>
    <m/>
    <m/>
    <m/>
    <m/>
    <m/>
    <m/>
    <m/>
    <s v="Undecided"/>
    <m/>
    <m/>
    <s v="Undecided"/>
    <m/>
    <m/>
    <s v="Disagree"/>
    <m/>
    <m/>
    <s v="Strongly agree"/>
    <m/>
    <m/>
    <s v="Strongly agree"/>
    <m/>
    <m/>
    <s v="Strongly agree"/>
    <m/>
    <m/>
    <s v="Strongly agree"/>
    <m/>
    <m/>
    <s v="25-34 years old"/>
    <m/>
    <m/>
    <s v="Master’s degree"/>
    <m/>
    <m/>
    <s v="Education &amp; Research"/>
    <m/>
    <m/>
    <m/>
    <m/>
    <m/>
    <s v="Researcher"/>
    <m/>
    <m/>
    <m/>
    <m/>
    <m/>
  </r>
  <r>
    <n v="234"/>
    <d v="2020-04-23T17:22:17"/>
    <d v="2020-04-23T17:27:21"/>
    <s v="anonymous"/>
    <m/>
    <m/>
    <m/>
    <m/>
    <s v="Yes"/>
    <m/>
    <m/>
    <s v="No"/>
    <m/>
    <m/>
    <m/>
    <m/>
    <m/>
    <s v="Desktop;Laptop;"/>
    <m/>
    <m/>
    <s v="No"/>
    <m/>
    <m/>
    <s v="Personal assets"/>
    <m/>
    <m/>
    <m/>
    <m/>
    <m/>
    <x v="4"/>
    <m/>
    <m/>
    <s v="Using VPN "/>
    <m/>
    <m/>
    <m/>
    <m/>
    <m/>
    <s v="No"/>
    <m/>
    <m/>
    <m/>
    <m/>
    <m/>
    <s v="Yes"/>
    <m/>
    <m/>
    <s v="Document management;Real-time document co-authoring;Scheduling;Real-time chatting;Teleconferencing;"/>
    <m/>
    <m/>
    <s v="None;"/>
    <m/>
    <m/>
    <m/>
    <m/>
    <m/>
    <m/>
    <m/>
    <s v="Undecided"/>
    <m/>
    <m/>
    <s v="Undecided"/>
    <m/>
    <m/>
    <s v="Disagree"/>
    <m/>
    <m/>
    <s v="Strongly agree"/>
    <m/>
    <m/>
    <s v="Strongly agree"/>
    <m/>
    <m/>
    <s v="Strongly agree"/>
    <m/>
    <m/>
    <s v="Strongly agree"/>
    <m/>
    <m/>
    <s v="25-34 years old"/>
    <m/>
    <m/>
    <s v="Master’s degree"/>
    <m/>
    <m/>
    <s v="Education &amp; Research"/>
    <m/>
    <m/>
    <m/>
    <m/>
    <m/>
    <s v="Researcher"/>
    <m/>
    <m/>
    <m/>
    <m/>
    <m/>
  </r>
  <r>
    <n v="234"/>
    <d v="2020-04-23T17:22:17"/>
    <d v="2020-04-23T17:27:21"/>
    <s v="anonymous"/>
    <m/>
    <m/>
    <m/>
    <m/>
    <s v="Yes"/>
    <m/>
    <m/>
    <s v="No"/>
    <m/>
    <m/>
    <m/>
    <m/>
    <m/>
    <s v="Desktop;Laptop;"/>
    <m/>
    <m/>
    <s v="No"/>
    <m/>
    <m/>
    <s v="Personal assets"/>
    <m/>
    <m/>
    <m/>
    <m/>
    <m/>
    <x v="1"/>
    <m/>
    <m/>
    <s v="Using VPN "/>
    <m/>
    <m/>
    <m/>
    <m/>
    <m/>
    <s v="No"/>
    <m/>
    <m/>
    <m/>
    <m/>
    <m/>
    <s v="Yes"/>
    <m/>
    <m/>
    <s v="Document management;Real-time document co-authoring;Scheduling;Real-time chatting;Teleconferencing;"/>
    <m/>
    <m/>
    <s v="None;"/>
    <m/>
    <m/>
    <m/>
    <m/>
    <m/>
    <m/>
    <m/>
    <s v="Undecided"/>
    <m/>
    <m/>
    <s v="Undecided"/>
    <m/>
    <m/>
    <s v="Disagree"/>
    <m/>
    <m/>
    <s v="Strongly agree"/>
    <m/>
    <m/>
    <s v="Strongly agree"/>
    <m/>
    <m/>
    <s v="Strongly agree"/>
    <m/>
    <m/>
    <s v="Strongly agree"/>
    <m/>
    <m/>
    <s v="25-34 years old"/>
    <m/>
    <m/>
    <s v="Master’s degree"/>
    <m/>
    <m/>
    <s v="Education &amp; Research"/>
    <m/>
    <m/>
    <m/>
    <m/>
    <m/>
    <s v="Researcher"/>
    <m/>
    <m/>
    <m/>
    <m/>
    <m/>
  </r>
  <r>
    <n v="234"/>
    <d v="2020-04-23T17:22:17"/>
    <d v="2020-04-23T17:27:21"/>
    <s v="anonymous"/>
    <m/>
    <m/>
    <m/>
    <m/>
    <s v="Yes"/>
    <m/>
    <m/>
    <s v="No"/>
    <m/>
    <m/>
    <m/>
    <m/>
    <m/>
    <s v="Desktop;Laptop;"/>
    <m/>
    <m/>
    <s v="No"/>
    <m/>
    <m/>
    <s v="Personal assets"/>
    <m/>
    <m/>
    <m/>
    <m/>
    <m/>
    <x v="2"/>
    <m/>
    <m/>
    <s v="Using VPN "/>
    <m/>
    <m/>
    <m/>
    <m/>
    <m/>
    <s v="No"/>
    <m/>
    <m/>
    <m/>
    <m/>
    <m/>
    <s v="Yes"/>
    <m/>
    <m/>
    <s v="Document management;Real-time document co-authoring;Scheduling;Real-time chatting;Teleconferencing;"/>
    <m/>
    <m/>
    <s v="None;"/>
    <m/>
    <m/>
    <m/>
    <m/>
    <m/>
    <m/>
    <m/>
    <s v="Undecided"/>
    <m/>
    <m/>
    <s v="Undecided"/>
    <m/>
    <m/>
    <s v="Disagree"/>
    <m/>
    <m/>
    <s v="Strongly agree"/>
    <m/>
    <m/>
    <s v="Strongly agree"/>
    <m/>
    <m/>
    <s v="Strongly agree"/>
    <m/>
    <m/>
    <s v="Strongly agree"/>
    <m/>
    <m/>
    <s v="25-34 years old"/>
    <m/>
    <m/>
    <s v="Master’s degree"/>
    <m/>
    <m/>
    <s v="Education &amp; Research"/>
    <m/>
    <m/>
    <m/>
    <m/>
    <m/>
    <s v="Researcher"/>
    <m/>
    <m/>
    <m/>
    <m/>
    <m/>
  </r>
  <r>
    <n v="234"/>
    <d v="2020-04-23T17:22:17"/>
    <d v="2020-04-23T17:27:21"/>
    <s v="anonymous"/>
    <m/>
    <m/>
    <m/>
    <m/>
    <s v="Yes"/>
    <m/>
    <m/>
    <s v="No"/>
    <m/>
    <m/>
    <m/>
    <m/>
    <m/>
    <s v="Desktop;Laptop;"/>
    <m/>
    <m/>
    <s v="No"/>
    <m/>
    <m/>
    <s v="Personal assets"/>
    <m/>
    <m/>
    <m/>
    <m/>
    <m/>
    <x v="3"/>
    <m/>
    <m/>
    <s v="Using VPN "/>
    <m/>
    <m/>
    <m/>
    <m/>
    <m/>
    <s v="No"/>
    <m/>
    <m/>
    <m/>
    <m/>
    <m/>
    <s v="Yes"/>
    <m/>
    <m/>
    <s v="Document management;Real-time document co-authoring;Scheduling;Real-time chatting;Teleconferencing;"/>
    <m/>
    <m/>
    <s v="None;"/>
    <m/>
    <m/>
    <m/>
    <m/>
    <m/>
    <m/>
    <m/>
    <s v="Undecided"/>
    <m/>
    <m/>
    <s v="Undecided"/>
    <m/>
    <m/>
    <s v="Disagree"/>
    <m/>
    <m/>
    <s v="Strongly agree"/>
    <m/>
    <m/>
    <s v="Strongly agree"/>
    <m/>
    <m/>
    <s v="Strongly agree"/>
    <m/>
    <m/>
    <s v="Strongly agree"/>
    <m/>
    <m/>
    <s v="25-34 years old"/>
    <m/>
    <m/>
    <s v="Master’s degree"/>
    <m/>
    <m/>
    <s v="Education &amp; Research"/>
    <m/>
    <m/>
    <m/>
    <m/>
    <m/>
    <s v="Researcher"/>
    <m/>
    <m/>
    <m/>
    <m/>
    <m/>
  </r>
  <r>
    <n v="235"/>
    <d v="2020-04-24T12:28:55"/>
    <d v="2020-04-24T12:33:38"/>
    <s v="anonymous"/>
    <m/>
    <m/>
    <m/>
    <m/>
    <s v="Yes"/>
    <m/>
    <m/>
    <s v="Yes"/>
    <m/>
    <m/>
    <s v="N/A"/>
    <m/>
    <m/>
    <s v="Laptop;"/>
    <m/>
    <m/>
    <s v="No"/>
    <m/>
    <m/>
    <s v="Corporate assets"/>
    <m/>
    <m/>
    <s v="Yes, fully"/>
    <m/>
    <m/>
    <x v="0"/>
    <m/>
    <m/>
    <s v="Direct access"/>
    <m/>
    <m/>
    <m/>
    <m/>
    <m/>
    <s v="No"/>
    <m/>
    <m/>
    <m/>
    <m/>
    <m/>
    <s v="Yes"/>
    <m/>
    <m/>
    <s v="Document management;Real-time document co-authoring;Project/Workflow/Task management;Scheduling;Real-time chatting;Teleconferencing;"/>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r>
  <r>
    <n v="235"/>
    <d v="2020-04-24T12:28:55"/>
    <d v="2020-04-24T12:33:38"/>
    <s v="anonymous"/>
    <m/>
    <m/>
    <m/>
    <m/>
    <s v="Yes"/>
    <m/>
    <m/>
    <s v="Yes"/>
    <m/>
    <m/>
    <s v="N/A"/>
    <m/>
    <m/>
    <s v="Laptop;"/>
    <m/>
    <m/>
    <s v="No"/>
    <m/>
    <m/>
    <s v="Corporate assets"/>
    <m/>
    <m/>
    <s v="Yes, fully"/>
    <m/>
    <m/>
    <x v="4"/>
    <m/>
    <m/>
    <s v="Direct access"/>
    <m/>
    <m/>
    <m/>
    <m/>
    <m/>
    <s v="No"/>
    <m/>
    <m/>
    <m/>
    <m/>
    <m/>
    <s v="Yes"/>
    <m/>
    <m/>
    <s v="Document management;Real-time document co-authoring;Project/Workflow/Task management;Scheduling;Real-time chatting;Teleconferencing;"/>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r>
  <r>
    <n v="235"/>
    <d v="2020-04-24T12:28:55"/>
    <d v="2020-04-24T12:33:38"/>
    <s v="anonymous"/>
    <m/>
    <m/>
    <m/>
    <m/>
    <s v="Yes"/>
    <m/>
    <m/>
    <s v="Yes"/>
    <m/>
    <m/>
    <s v="N/A"/>
    <m/>
    <m/>
    <s v="Laptop;"/>
    <m/>
    <m/>
    <s v="No"/>
    <m/>
    <m/>
    <s v="Corporate assets"/>
    <m/>
    <m/>
    <s v="Yes, fully"/>
    <m/>
    <m/>
    <x v="1"/>
    <m/>
    <m/>
    <s v="Direct access"/>
    <m/>
    <m/>
    <m/>
    <m/>
    <m/>
    <s v="No"/>
    <m/>
    <m/>
    <m/>
    <m/>
    <m/>
    <s v="Yes"/>
    <m/>
    <m/>
    <s v="Document management;Real-time document co-authoring;Project/Workflow/Task management;Scheduling;Real-time chatting;Teleconferencing;"/>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r>
  <r>
    <n v="235"/>
    <d v="2020-04-24T12:28:55"/>
    <d v="2020-04-24T12:33:38"/>
    <s v="anonymous"/>
    <m/>
    <m/>
    <m/>
    <m/>
    <s v="Yes"/>
    <m/>
    <m/>
    <s v="Yes"/>
    <m/>
    <m/>
    <s v="N/A"/>
    <m/>
    <m/>
    <s v="Laptop;"/>
    <m/>
    <m/>
    <s v="No"/>
    <m/>
    <m/>
    <s v="Corporate assets"/>
    <m/>
    <m/>
    <s v="Yes, fully"/>
    <m/>
    <m/>
    <x v="3"/>
    <m/>
    <m/>
    <s v="Direct access"/>
    <m/>
    <m/>
    <m/>
    <m/>
    <m/>
    <s v="No"/>
    <m/>
    <m/>
    <m/>
    <m/>
    <m/>
    <s v="Yes"/>
    <m/>
    <m/>
    <s v="Document management;Real-time document co-authoring;Project/Workflow/Task management;Scheduling;Real-time chatting;Teleconferencing;"/>
    <m/>
    <m/>
    <s v="None;"/>
    <m/>
    <m/>
    <s v="N/A"/>
    <m/>
    <m/>
    <m/>
    <m/>
    <s v="Undecided"/>
    <m/>
    <m/>
    <s v="Undecided"/>
    <m/>
    <m/>
    <s v="Undecided"/>
    <m/>
    <m/>
    <s v="Strongly agree"/>
    <m/>
    <m/>
    <s v="Strongly agree"/>
    <m/>
    <m/>
    <s v="Strongly agree"/>
    <m/>
    <m/>
    <s v="Strongly agree"/>
    <m/>
    <m/>
    <s v="25-34 years old"/>
    <m/>
    <m/>
    <s v="Master’s degree"/>
    <m/>
    <m/>
    <s v="IT (Information Technology)"/>
    <m/>
    <m/>
    <m/>
    <m/>
    <m/>
    <s v="IT professional"/>
    <m/>
    <m/>
    <s v="N/A"/>
    <m/>
    <m/>
  </r>
  <r>
    <n v="236"/>
    <d v="2020-04-24T14:20:16"/>
    <d v="2020-04-24T14:32:54"/>
    <s v="anonymous"/>
    <m/>
    <m/>
    <m/>
    <m/>
    <s v="Yes"/>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x v="0"/>
    <m/>
    <m/>
    <s v="Using VPN "/>
    <m/>
    <m/>
    <m/>
    <m/>
    <m/>
    <s v="No"/>
    <m/>
    <m/>
    <m/>
    <m/>
    <m/>
    <s v="No"/>
    <m/>
    <m/>
    <m/>
    <m/>
    <m/>
    <s v="None;"/>
    <m/>
    <m/>
    <m/>
    <m/>
    <m/>
    <m/>
    <m/>
    <s v="Strongly agree"/>
    <m/>
    <m/>
    <s v="Agree"/>
    <m/>
    <m/>
    <s v="Agree"/>
    <m/>
    <m/>
    <s v="Agree"/>
    <m/>
    <m/>
    <s v="Disagree"/>
    <m/>
    <m/>
    <s v="Agree"/>
    <m/>
    <m/>
    <s v="Agree"/>
    <m/>
    <m/>
    <s v="35-44 years old"/>
    <m/>
    <m/>
    <s v="Master’s degree"/>
    <m/>
    <m/>
    <s v="IT (Information Technology)"/>
    <m/>
    <m/>
    <m/>
    <m/>
    <m/>
    <s v="Security professional"/>
    <m/>
    <m/>
    <m/>
    <m/>
    <m/>
  </r>
  <r>
    <n v="236"/>
    <d v="2020-04-24T14:20:16"/>
    <d v="2020-04-24T14:32:54"/>
    <s v="anonymous"/>
    <m/>
    <m/>
    <m/>
    <m/>
    <s v="Yes"/>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x v="5"/>
    <m/>
    <m/>
    <s v="Using VPN "/>
    <m/>
    <m/>
    <m/>
    <m/>
    <m/>
    <s v="No"/>
    <m/>
    <m/>
    <m/>
    <m/>
    <m/>
    <s v="No"/>
    <m/>
    <m/>
    <m/>
    <m/>
    <m/>
    <s v="None;"/>
    <m/>
    <m/>
    <m/>
    <m/>
    <m/>
    <m/>
    <m/>
    <s v="Strongly agree"/>
    <m/>
    <m/>
    <s v="Agree"/>
    <m/>
    <m/>
    <s v="Agree"/>
    <m/>
    <m/>
    <s v="Agree"/>
    <m/>
    <m/>
    <s v="Disagree"/>
    <m/>
    <m/>
    <s v="Agree"/>
    <m/>
    <m/>
    <s v="Agree"/>
    <m/>
    <m/>
    <s v="35-44 years old"/>
    <m/>
    <m/>
    <s v="Master’s degree"/>
    <m/>
    <m/>
    <s v="IT (Information Technology)"/>
    <m/>
    <m/>
    <m/>
    <m/>
    <m/>
    <s v="Security professional"/>
    <m/>
    <m/>
    <m/>
    <m/>
    <m/>
  </r>
  <r>
    <n v="236"/>
    <d v="2020-04-24T14:20:16"/>
    <d v="2020-04-24T14:32:54"/>
    <s v="anonymous"/>
    <m/>
    <m/>
    <m/>
    <m/>
    <s v="Yes"/>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x v="4"/>
    <m/>
    <m/>
    <s v="Using VPN "/>
    <m/>
    <m/>
    <m/>
    <m/>
    <m/>
    <s v="No"/>
    <m/>
    <m/>
    <m/>
    <m/>
    <m/>
    <s v="No"/>
    <m/>
    <m/>
    <m/>
    <m/>
    <m/>
    <s v="None;"/>
    <m/>
    <m/>
    <m/>
    <m/>
    <m/>
    <m/>
    <m/>
    <s v="Strongly agree"/>
    <m/>
    <m/>
    <s v="Agree"/>
    <m/>
    <m/>
    <s v="Agree"/>
    <m/>
    <m/>
    <s v="Agree"/>
    <m/>
    <m/>
    <s v="Disagree"/>
    <m/>
    <m/>
    <s v="Agree"/>
    <m/>
    <m/>
    <s v="Agree"/>
    <m/>
    <m/>
    <s v="35-44 years old"/>
    <m/>
    <m/>
    <s v="Master’s degree"/>
    <m/>
    <m/>
    <s v="IT (Information Technology)"/>
    <m/>
    <m/>
    <m/>
    <m/>
    <m/>
    <s v="Security professional"/>
    <m/>
    <m/>
    <m/>
    <m/>
    <m/>
  </r>
  <r>
    <n v="236"/>
    <d v="2020-04-24T14:20:16"/>
    <d v="2020-04-24T14:32:54"/>
    <s v="anonymous"/>
    <m/>
    <m/>
    <m/>
    <m/>
    <s v="Yes"/>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x v="6"/>
    <m/>
    <m/>
    <s v="Using VPN "/>
    <m/>
    <m/>
    <m/>
    <m/>
    <m/>
    <s v="No"/>
    <m/>
    <m/>
    <m/>
    <m/>
    <m/>
    <s v="No"/>
    <m/>
    <m/>
    <m/>
    <m/>
    <m/>
    <s v="None;"/>
    <m/>
    <m/>
    <m/>
    <m/>
    <m/>
    <m/>
    <m/>
    <s v="Strongly agree"/>
    <m/>
    <m/>
    <s v="Agree"/>
    <m/>
    <m/>
    <s v="Agree"/>
    <m/>
    <m/>
    <s v="Agree"/>
    <m/>
    <m/>
    <s v="Disagree"/>
    <m/>
    <m/>
    <s v="Agree"/>
    <m/>
    <m/>
    <s v="Agree"/>
    <m/>
    <m/>
    <s v="35-44 years old"/>
    <m/>
    <m/>
    <s v="Master’s degree"/>
    <m/>
    <m/>
    <s v="IT (Information Technology)"/>
    <m/>
    <m/>
    <m/>
    <m/>
    <m/>
    <s v="Security professional"/>
    <m/>
    <m/>
    <m/>
    <m/>
    <m/>
  </r>
  <r>
    <n v="236"/>
    <d v="2020-04-24T14:20:16"/>
    <d v="2020-04-24T14:32:54"/>
    <s v="anonymous"/>
    <m/>
    <m/>
    <m/>
    <m/>
    <s v="Yes"/>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x v="1"/>
    <m/>
    <m/>
    <s v="Using VPN "/>
    <m/>
    <m/>
    <m/>
    <m/>
    <m/>
    <s v="No"/>
    <m/>
    <m/>
    <m/>
    <m/>
    <m/>
    <s v="No"/>
    <m/>
    <m/>
    <m/>
    <m/>
    <m/>
    <s v="None;"/>
    <m/>
    <m/>
    <m/>
    <m/>
    <m/>
    <m/>
    <m/>
    <s v="Strongly agree"/>
    <m/>
    <m/>
    <s v="Agree"/>
    <m/>
    <m/>
    <s v="Agree"/>
    <m/>
    <m/>
    <s v="Agree"/>
    <m/>
    <m/>
    <s v="Disagree"/>
    <m/>
    <m/>
    <s v="Agree"/>
    <m/>
    <m/>
    <s v="Agree"/>
    <m/>
    <m/>
    <s v="35-44 years old"/>
    <m/>
    <m/>
    <s v="Master’s degree"/>
    <m/>
    <m/>
    <s v="IT (Information Technology)"/>
    <m/>
    <m/>
    <m/>
    <m/>
    <m/>
    <s v="Security professional"/>
    <m/>
    <m/>
    <m/>
    <m/>
    <m/>
  </r>
  <r>
    <n v="236"/>
    <d v="2020-04-24T14:20:16"/>
    <d v="2020-04-24T14:32:54"/>
    <s v="anonymous"/>
    <m/>
    <m/>
    <m/>
    <m/>
    <s v="Yes"/>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x v="2"/>
    <m/>
    <m/>
    <s v="Using VPN "/>
    <m/>
    <m/>
    <m/>
    <m/>
    <m/>
    <s v="No"/>
    <m/>
    <m/>
    <m/>
    <m/>
    <m/>
    <s v="No"/>
    <m/>
    <m/>
    <m/>
    <m/>
    <m/>
    <s v="None;"/>
    <m/>
    <m/>
    <m/>
    <m/>
    <m/>
    <m/>
    <m/>
    <s v="Strongly agree"/>
    <m/>
    <m/>
    <s v="Agree"/>
    <m/>
    <m/>
    <s v="Agree"/>
    <m/>
    <m/>
    <s v="Agree"/>
    <m/>
    <m/>
    <s v="Disagree"/>
    <m/>
    <m/>
    <s v="Agree"/>
    <m/>
    <m/>
    <s v="Agree"/>
    <m/>
    <m/>
    <s v="35-44 years old"/>
    <m/>
    <m/>
    <s v="Master’s degree"/>
    <m/>
    <m/>
    <s v="IT (Information Technology)"/>
    <m/>
    <m/>
    <m/>
    <m/>
    <m/>
    <s v="Security professional"/>
    <m/>
    <m/>
    <m/>
    <m/>
    <m/>
  </r>
  <r>
    <n v="236"/>
    <d v="2020-04-24T14:20:16"/>
    <d v="2020-04-24T14:32:54"/>
    <s v="anonymous"/>
    <m/>
    <m/>
    <m/>
    <m/>
    <s v="Yes"/>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x v="3"/>
    <m/>
    <m/>
    <s v="Using VPN "/>
    <m/>
    <m/>
    <m/>
    <m/>
    <m/>
    <s v="No"/>
    <m/>
    <m/>
    <m/>
    <m/>
    <m/>
    <s v="No"/>
    <m/>
    <m/>
    <m/>
    <m/>
    <m/>
    <s v="None;"/>
    <m/>
    <m/>
    <m/>
    <m/>
    <m/>
    <m/>
    <m/>
    <s v="Strongly agree"/>
    <m/>
    <m/>
    <s v="Agree"/>
    <m/>
    <m/>
    <s v="Agree"/>
    <m/>
    <m/>
    <s v="Agree"/>
    <m/>
    <m/>
    <s v="Disagree"/>
    <m/>
    <m/>
    <s v="Agree"/>
    <m/>
    <m/>
    <s v="Agree"/>
    <m/>
    <m/>
    <s v="35-44 years old"/>
    <m/>
    <m/>
    <s v="Master’s degree"/>
    <m/>
    <m/>
    <s v="IT (Information Technology)"/>
    <m/>
    <m/>
    <m/>
    <m/>
    <m/>
    <s v="Security professional"/>
    <m/>
    <m/>
    <m/>
    <m/>
    <m/>
  </r>
  <r>
    <n v="237"/>
    <d v="2020-04-24T15:45:41"/>
    <d v="2020-04-24T15:52:50"/>
    <s v="anonymous"/>
    <m/>
    <m/>
    <m/>
    <m/>
    <s v="Yes"/>
    <m/>
    <m/>
    <s v="No"/>
    <m/>
    <m/>
    <m/>
    <m/>
    <m/>
    <s v="Desktop;Laptop;Smartphone;"/>
    <m/>
    <m/>
    <s v="No"/>
    <m/>
    <m/>
    <s v="Corporate assets"/>
    <m/>
    <m/>
    <s v="Yes, fully"/>
    <m/>
    <m/>
    <x v="0"/>
    <m/>
    <m/>
    <s v="Using VPN "/>
    <m/>
    <m/>
    <m/>
    <m/>
    <m/>
    <s v="No"/>
    <m/>
    <m/>
    <m/>
    <m/>
    <m/>
    <s v="Yes"/>
    <m/>
    <m/>
    <s v="Document management;Real-time chatting;Teleconferencing;"/>
    <m/>
    <m/>
    <s v="Phishing;"/>
    <m/>
    <m/>
    <m/>
    <m/>
    <m/>
    <m/>
    <m/>
    <s v="Agree"/>
    <m/>
    <m/>
    <s v="Agree"/>
    <m/>
    <m/>
    <s v="Undecided"/>
    <m/>
    <m/>
    <s v="Strongly agree"/>
    <m/>
    <m/>
    <s v="Agree"/>
    <m/>
    <m/>
    <s v="Strongly agree"/>
    <m/>
    <m/>
    <s v="Strongly agree"/>
    <m/>
    <m/>
    <s v="35-44 years old"/>
    <m/>
    <m/>
    <s v="Master’s degree"/>
    <m/>
    <m/>
    <s v="EPES (Electrical Power &amp; Energy Systems)"/>
    <m/>
    <m/>
    <m/>
    <m/>
    <m/>
    <s v="Other"/>
    <m/>
    <m/>
    <m/>
    <m/>
    <m/>
  </r>
  <r>
    <n v="237"/>
    <d v="2020-04-24T15:45:41"/>
    <d v="2020-04-24T15:52:50"/>
    <s v="anonymous"/>
    <m/>
    <m/>
    <m/>
    <m/>
    <s v="Yes"/>
    <m/>
    <m/>
    <s v="No"/>
    <m/>
    <m/>
    <m/>
    <m/>
    <m/>
    <s v="Desktop;Laptop;Smartphone;"/>
    <m/>
    <m/>
    <s v="No"/>
    <m/>
    <m/>
    <s v="Corporate assets"/>
    <m/>
    <m/>
    <s v="Yes, fully"/>
    <m/>
    <m/>
    <x v="4"/>
    <m/>
    <m/>
    <s v="Using VPN "/>
    <m/>
    <m/>
    <m/>
    <m/>
    <m/>
    <s v="No"/>
    <m/>
    <m/>
    <m/>
    <m/>
    <m/>
    <s v="Yes"/>
    <m/>
    <m/>
    <s v="Document management;Real-time chatting;Teleconferencing;"/>
    <m/>
    <m/>
    <s v="Phishing;"/>
    <m/>
    <m/>
    <m/>
    <m/>
    <m/>
    <m/>
    <m/>
    <s v="Agree"/>
    <m/>
    <m/>
    <s v="Agree"/>
    <m/>
    <m/>
    <s v="Undecided"/>
    <m/>
    <m/>
    <s v="Strongly agree"/>
    <m/>
    <m/>
    <s v="Agree"/>
    <m/>
    <m/>
    <s v="Strongly agree"/>
    <m/>
    <m/>
    <s v="Strongly agree"/>
    <m/>
    <m/>
    <s v="35-44 years old"/>
    <m/>
    <m/>
    <s v="Master’s degree"/>
    <m/>
    <m/>
    <s v="EPES (Electrical Power &amp; Energy Systems)"/>
    <m/>
    <m/>
    <m/>
    <m/>
    <m/>
    <s v="Other"/>
    <m/>
    <m/>
    <m/>
    <m/>
    <m/>
  </r>
  <r>
    <n v="237"/>
    <d v="2020-04-24T15:45:41"/>
    <d v="2020-04-24T15:52:50"/>
    <s v="anonymous"/>
    <m/>
    <m/>
    <m/>
    <m/>
    <s v="Yes"/>
    <m/>
    <m/>
    <s v="No"/>
    <m/>
    <m/>
    <m/>
    <m/>
    <m/>
    <s v="Desktop;Laptop;Smartphone;"/>
    <m/>
    <m/>
    <s v="No"/>
    <m/>
    <m/>
    <s v="Corporate assets"/>
    <m/>
    <m/>
    <s v="Yes, fully"/>
    <m/>
    <m/>
    <x v="3"/>
    <m/>
    <m/>
    <s v="Using VPN "/>
    <m/>
    <m/>
    <m/>
    <m/>
    <m/>
    <s v="No"/>
    <m/>
    <m/>
    <m/>
    <m/>
    <m/>
    <s v="Yes"/>
    <m/>
    <m/>
    <s v="Document management;Real-time chatting;Teleconferencing;"/>
    <m/>
    <m/>
    <s v="Phishing;"/>
    <m/>
    <m/>
    <m/>
    <m/>
    <m/>
    <m/>
    <m/>
    <s v="Agree"/>
    <m/>
    <m/>
    <s v="Agree"/>
    <m/>
    <m/>
    <s v="Undecided"/>
    <m/>
    <m/>
    <s v="Strongly agree"/>
    <m/>
    <m/>
    <s v="Agree"/>
    <m/>
    <m/>
    <s v="Strongly agree"/>
    <m/>
    <m/>
    <s v="Strongly agree"/>
    <m/>
    <m/>
    <s v="35-44 years old"/>
    <m/>
    <m/>
    <s v="Master’s degree"/>
    <m/>
    <m/>
    <s v="EPES (Electrical Power &amp; Energy Systems)"/>
    <m/>
    <m/>
    <m/>
    <m/>
    <m/>
    <s v="Other"/>
    <m/>
    <m/>
    <m/>
    <m/>
    <m/>
  </r>
  <r>
    <n v="238"/>
    <d v="2020-04-24T15:54:44"/>
    <d v="2020-04-24T15:57:52"/>
    <s v="anonymous"/>
    <m/>
    <m/>
    <m/>
    <m/>
    <s v="No"/>
    <m/>
    <m/>
    <s v="No"/>
    <m/>
    <m/>
    <m/>
    <m/>
    <m/>
    <s v="Laptop;"/>
    <m/>
    <m/>
    <s v="No"/>
    <m/>
    <m/>
    <s v="Personal assets"/>
    <m/>
    <m/>
    <m/>
    <m/>
    <m/>
    <x v="0"/>
    <m/>
    <m/>
    <s v="Using VPN "/>
    <m/>
    <m/>
    <m/>
    <m/>
    <m/>
    <s v="Yes"/>
    <m/>
    <m/>
    <s v="Instructions provided via email;"/>
    <m/>
    <m/>
    <s v="No"/>
    <m/>
    <m/>
    <m/>
    <m/>
    <m/>
    <s v="None;"/>
    <m/>
    <m/>
    <m/>
    <m/>
    <m/>
    <m/>
    <m/>
    <s v="Agree"/>
    <m/>
    <m/>
    <s v="Undecided"/>
    <m/>
    <m/>
    <s v="Agree"/>
    <m/>
    <m/>
    <s v="Strongly agree"/>
    <m/>
    <m/>
    <s v="Strongly agree"/>
    <m/>
    <m/>
    <s v="Agree"/>
    <m/>
    <m/>
    <s v="Agree"/>
    <m/>
    <m/>
    <s v="25-34 years old"/>
    <m/>
    <m/>
    <s v="Master’s degree"/>
    <m/>
    <m/>
    <s v="EPES (Electrical Power &amp; Energy Systems)"/>
    <m/>
    <m/>
    <m/>
    <m/>
    <m/>
    <s v="Researcher"/>
    <m/>
    <m/>
    <m/>
    <m/>
    <m/>
  </r>
  <r>
    <n v="238"/>
    <d v="2020-04-24T15:54:44"/>
    <d v="2020-04-24T15:57:52"/>
    <s v="anonymous"/>
    <m/>
    <m/>
    <m/>
    <m/>
    <s v="No"/>
    <m/>
    <m/>
    <s v="No"/>
    <m/>
    <m/>
    <m/>
    <m/>
    <m/>
    <s v="Laptop;"/>
    <m/>
    <m/>
    <s v="No"/>
    <m/>
    <m/>
    <s v="Personal assets"/>
    <m/>
    <m/>
    <m/>
    <m/>
    <m/>
    <x v="3"/>
    <m/>
    <m/>
    <s v="Using VPN "/>
    <m/>
    <m/>
    <m/>
    <m/>
    <m/>
    <s v="Yes"/>
    <m/>
    <m/>
    <s v="Instructions provided via email;"/>
    <m/>
    <m/>
    <s v="No"/>
    <m/>
    <m/>
    <m/>
    <m/>
    <m/>
    <s v="None;"/>
    <m/>
    <m/>
    <m/>
    <m/>
    <m/>
    <m/>
    <m/>
    <s v="Agree"/>
    <m/>
    <m/>
    <s v="Undecided"/>
    <m/>
    <m/>
    <s v="Agree"/>
    <m/>
    <m/>
    <s v="Strongly agree"/>
    <m/>
    <m/>
    <s v="Strongly agree"/>
    <m/>
    <m/>
    <s v="Agree"/>
    <m/>
    <m/>
    <s v="Agree"/>
    <m/>
    <m/>
    <s v="25-34 years old"/>
    <m/>
    <m/>
    <s v="Master’s degree"/>
    <m/>
    <m/>
    <s v="EPES (Electrical Power &amp; Energy Systems)"/>
    <m/>
    <m/>
    <m/>
    <m/>
    <m/>
    <s v="Researcher"/>
    <m/>
    <m/>
    <m/>
    <m/>
    <m/>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m/>
    <m/>
    <m/>
    <x v="7"/>
    <m/>
    <m/>
    <s v="Using VPN "/>
    <m/>
    <m/>
    <m/>
    <m/>
    <m/>
    <s v="No"/>
    <m/>
    <m/>
    <m/>
    <m/>
    <m/>
    <s v="Yes"/>
    <m/>
    <m/>
    <s v="Document management;Real-time document co-authoring;Project/Workflow/Task management;Scheduling;Real-time chatting;Teleconferencing;"/>
    <m/>
    <m/>
    <s v="None;"/>
    <m/>
    <m/>
    <m/>
    <m/>
    <m/>
    <m/>
    <m/>
    <s v="Agree"/>
    <m/>
    <m/>
    <s v="Undecided"/>
    <m/>
    <m/>
    <s v="Agree"/>
    <m/>
    <m/>
    <s v="Strongly agree"/>
    <m/>
    <m/>
    <s v="Strongly agree"/>
    <m/>
    <m/>
    <s v="Strongly agree"/>
    <m/>
    <m/>
    <s v="Strongly agree"/>
    <m/>
    <m/>
    <s v="35-44 years old"/>
    <m/>
    <m/>
    <s v="Master’s degree"/>
    <m/>
    <m/>
    <s v="EPES (Electrical Power &amp; Energy Systems)"/>
    <m/>
    <m/>
    <m/>
    <m/>
    <m/>
    <s v="Other"/>
    <m/>
    <m/>
    <m/>
    <m/>
    <m/>
  </r>
  <r>
    <n v="239"/>
    <d v="2020-04-24T20:22:30"/>
    <d v="2020-04-24T20:38:50"/>
    <s v="anonymous"/>
    <m/>
    <m/>
    <m/>
    <m/>
    <s v="No"/>
    <m/>
    <m/>
    <s v="Yes"/>
    <m/>
    <m/>
    <s v="They provided me with secure, light and flexible software with simple instructions to install and run it._x000a_I have been instructed not to share or send any account information to unauthorized persons.   "/>
    <m/>
    <m/>
    <s v="Laptop;"/>
    <m/>
    <m/>
    <s v="No"/>
    <m/>
    <m/>
    <s v="Personal assets"/>
    <m/>
    <m/>
    <m/>
    <m/>
    <m/>
    <x v="3"/>
    <m/>
    <m/>
    <s v="Using VPN "/>
    <m/>
    <m/>
    <m/>
    <m/>
    <m/>
    <s v="No"/>
    <m/>
    <m/>
    <m/>
    <m/>
    <m/>
    <s v="Yes"/>
    <m/>
    <m/>
    <s v="Document management;Real-time document co-authoring;Project/Workflow/Task management;Scheduling;Real-time chatting;Teleconferencing;"/>
    <m/>
    <m/>
    <s v="None;"/>
    <m/>
    <m/>
    <m/>
    <m/>
    <m/>
    <m/>
    <m/>
    <s v="Agree"/>
    <m/>
    <m/>
    <s v="Undecided"/>
    <m/>
    <m/>
    <s v="Agree"/>
    <m/>
    <m/>
    <s v="Strongly agree"/>
    <m/>
    <m/>
    <s v="Strongly agree"/>
    <m/>
    <m/>
    <s v="Strongly agree"/>
    <m/>
    <m/>
    <s v="Strongly agree"/>
    <m/>
    <m/>
    <s v="35-44 years old"/>
    <m/>
    <m/>
    <s v="Master’s degree"/>
    <m/>
    <m/>
    <s v="EPES (Electrical Power &amp; Energy Systems)"/>
    <m/>
    <m/>
    <m/>
    <m/>
    <m/>
    <s v="Other"/>
    <m/>
    <m/>
    <m/>
    <m/>
    <m/>
  </r>
  <r>
    <n v="240"/>
    <d v="2020-04-25T10:40:38"/>
    <d v="2020-04-25T10:45:56"/>
    <s v="anonymous"/>
    <m/>
    <m/>
    <m/>
    <m/>
    <s v="No"/>
    <m/>
    <m/>
    <s v="No"/>
    <m/>
    <m/>
    <m/>
    <m/>
    <m/>
    <s v="Laptop;"/>
    <m/>
    <m/>
    <s v="No"/>
    <m/>
    <m/>
    <s v="Corporate assets"/>
    <m/>
    <m/>
    <s v="Yes, fully"/>
    <m/>
    <m/>
    <x v="0"/>
    <m/>
    <m/>
    <s v="Direct access"/>
    <m/>
    <m/>
    <m/>
    <m/>
    <m/>
    <s v="No"/>
    <m/>
    <m/>
    <m/>
    <m/>
    <m/>
    <s v="Yes"/>
    <m/>
    <m/>
    <s v="Document management;Real-time chatting;"/>
    <m/>
    <m/>
    <s v="None;"/>
    <m/>
    <m/>
    <m/>
    <m/>
    <m/>
    <m/>
    <m/>
    <s v="Agree"/>
    <m/>
    <m/>
    <s v="Agree"/>
    <m/>
    <m/>
    <s v="Undecided"/>
    <m/>
    <m/>
    <s v="Agree"/>
    <m/>
    <m/>
    <s v="Agree"/>
    <m/>
    <m/>
    <s v="Agree"/>
    <m/>
    <m/>
    <s v="Agree"/>
    <m/>
    <m/>
    <s v="35-44 years old"/>
    <m/>
    <m/>
    <s v="Master’s degree"/>
    <m/>
    <m/>
    <s v="Health"/>
    <m/>
    <m/>
    <m/>
    <m/>
    <m/>
    <s v="Manager"/>
    <m/>
    <m/>
    <m/>
    <m/>
    <m/>
  </r>
  <r>
    <n v="240"/>
    <d v="2020-04-25T10:40:38"/>
    <d v="2020-04-25T10:45:56"/>
    <s v="anonymous"/>
    <m/>
    <m/>
    <m/>
    <m/>
    <s v="No"/>
    <m/>
    <m/>
    <s v="No"/>
    <m/>
    <m/>
    <m/>
    <m/>
    <m/>
    <s v="Laptop;"/>
    <m/>
    <m/>
    <s v="No"/>
    <m/>
    <m/>
    <s v="Corporate assets"/>
    <m/>
    <m/>
    <s v="Yes, fully"/>
    <m/>
    <m/>
    <x v="1"/>
    <m/>
    <m/>
    <s v="Direct access"/>
    <m/>
    <m/>
    <m/>
    <m/>
    <m/>
    <s v="No"/>
    <m/>
    <m/>
    <m/>
    <m/>
    <m/>
    <s v="Yes"/>
    <m/>
    <m/>
    <s v="Document management;Real-time chatting;"/>
    <m/>
    <m/>
    <s v="None;"/>
    <m/>
    <m/>
    <m/>
    <m/>
    <m/>
    <m/>
    <m/>
    <s v="Agree"/>
    <m/>
    <m/>
    <s v="Agree"/>
    <m/>
    <m/>
    <s v="Undecided"/>
    <m/>
    <m/>
    <s v="Agree"/>
    <m/>
    <m/>
    <s v="Agree"/>
    <m/>
    <m/>
    <s v="Agree"/>
    <m/>
    <m/>
    <s v="Agree"/>
    <m/>
    <m/>
    <s v="35-44 years old"/>
    <m/>
    <m/>
    <s v="Master’s degree"/>
    <m/>
    <m/>
    <s v="Health"/>
    <m/>
    <m/>
    <m/>
    <m/>
    <m/>
    <s v="Manager"/>
    <m/>
    <m/>
    <m/>
    <m/>
    <m/>
  </r>
  <r>
    <n v="240"/>
    <d v="2020-04-25T10:40:38"/>
    <d v="2020-04-25T10:45:56"/>
    <s v="anonymous"/>
    <m/>
    <m/>
    <m/>
    <m/>
    <s v="No"/>
    <m/>
    <m/>
    <s v="No"/>
    <m/>
    <m/>
    <m/>
    <m/>
    <m/>
    <s v="Laptop;"/>
    <m/>
    <m/>
    <s v="No"/>
    <m/>
    <m/>
    <s v="Corporate assets"/>
    <m/>
    <m/>
    <s v="Yes, fully"/>
    <m/>
    <m/>
    <x v="2"/>
    <m/>
    <m/>
    <s v="Direct access"/>
    <m/>
    <m/>
    <m/>
    <m/>
    <m/>
    <s v="No"/>
    <m/>
    <m/>
    <m/>
    <m/>
    <m/>
    <s v="Yes"/>
    <m/>
    <m/>
    <s v="Document management;Real-time chatting;"/>
    <m/>
    <m/>
    <s v="None;"/>
    <m/>
    <m/>
    <m/>
    <m/>
    <m/>
    <m/>
    <m/>
    <s v="Agree"/>
    <m/>
    <m/>
    <s v="Agree"/>
    <m/>
    <m/>
    <s v="Undecided"/>
    <m/>
    <m/>
    <s v="Agree"/>
    <m/>
    <m/>
    <s v="Agree"/>
    <m/>
    <m/>
    <s v="Agree"/>
    <m/>
    <m/>
    <s v="Agree"/>
    <m/>
    <m/>
    <s v="35-44 years old"/>
    <m/>
    <m/>
    <s v="Master’s degree"/>
    <m/>
    <m/>
    <s v="Health"/>
    <m/>
    <m/>
    <m/>
    <m/>
    <m/>
    <s v="Manager"/>
    <m/>
    <m/>
    <m/>
    <m/>
    <m/>
  </r>
  <r>
    <n v="240"/>
    <d v="2020-04-25T10:40:38"/>
    <d v="2020-04-25T10:45:56"/>
    <s v="anonymous"/>
    <m/>
    <m/>
    <m/>
    <m/>
    <s v="No"/>
    <m/>
    <m/>
    <s v="No"/>
    <m/>
    <m/>
    <m/>
    <m/>
    <m/>
    <s v="Laptop;"/>
    <m/>
    <m/>
    <s v="No"/>
    <m/>
    <m/>
    <s v="Corporate assets"/>
    <m/>
    <m/>
    <s v="Yes, fully"/>
    <m/>
    <m/>
    <x v="3"/>
    <m/>
    <m/>
    <s v="Direct access"/>
    <m/>
    <m/>
    <m/>
    <m/>
    <m/>
    <s v="No"/>
    <m/>
    <m/>
    <m/>
    <m/>
    <m/>
    <s v="Yes"/>
    <m/>
    <m/>
    <s v="Document management;Real-time chatting;"/>
    <m/>
    <m/>
    <s v="None;"/>
    <m/>
    <m/>
    <m/>
    <m/>
    <m/>
    <m/>
    <m/>
    <s v="Agree"/>
    <m/>
    <m/>
    <s v="Agree"/>
    <m/>
    <m/>
    <s v="Undecided"/>
    <m/>
    <m/>
    <s v="Agree"/>
    <m/>
    <m/>
    <s v="Agree"/>
    <m/>
    <m/>
    <s v="Agree"/>
    <m/>
    <m/>
    <s v="Agree"/>
    <m/>
    <m/>
    <s v="35-44 years old"/>
    <m/>
    <m/>
    <s v="Master’s degree"/>
    <m/>
    <m/>
    <s v="Health"/>
    <m/>
    <m/>
    <m/>
    <m/>
    <m/>
    <s v="Manager"/>
    <m/>
    <m/>
    <m/>
    <m/>
    <m/>
  </r>
  <r>
    <n v="241"/>
    <d v="2020-04-25T11:27:03"/>
    <d v="2020-04-25T11:34:43"/>
    <s v="anonymous"/>
    <m/>
    <m/>
    <m/>
    <m/>
    <s v="Yes"/>
    <m/>
    <m/>
    <s v="No"/>
    <m/>
    <m/>
    <m/>
    <m/>
    <m/>
    <s v="Laptop;Smartphone;"/>
    <m/>
    <m/>
    <s v="No"/>
    <m/>
    <m/>
    <s v="Corporate assets"/>
    <m/>
    <m/>
    <s v="Yes, fully"/>
    <m/>
    <m/>
    <x v="0"/>
    <m/>
    <m/>
    <s v="Using VPN "/>
    <m/>
    <m/>
    <m/>
    <m/>
    <m/>
    <s v="No"/>
    <m/>
    <m/>
    <m/>
    <m/>
    <m/>
    <s v="Yes"/>
    <m/>
    <m/>
    <s v="Document management;Scheduling;Real-time chatting;Teleconferencing;"/>
    <m/>
    <m/>
    <s v="None;"/>
    <m/>
    <m/>
    <m/>
    <m/>
    <m/>
    <m/>
    <m/>
    <s v="Agree"/>
    <m/>
    <m/>
    <s v="Undecided"/>
    <m/>
    <m/>
    <s v="Undecided"/>
    <m/>
    <m/>
    <s v="Undecided"/>
    <m/>
    <m/>
    <s v="Undecided"/>
    <m/>
    <m/>
    <s v="Agree"/>
    <m/>
    <m/>
    <s v="Agree"/>
    <m/>
    <m/>
    <s v="25-34 years old"/>
    <m/>
    <m/>
    <s v="Bachelor’s degree"/>
    <m/>
    <m/>
    <s v="Health"/>
    <m/>
    <m/>
    <m/>
    <m/>
    <m/>
    <s v="Manager"/>
    <m/>
    <m/>
    <m/>
    <m/>
    <m/>
  </r>
  <r>
    <n v="241"/>
    <d v="2020-04-25T11:27:03"/>
    <d v="2020-04-25T11:34:43"/>
    <s v="anonymous"/>
    <m/>
    <m/>
    <m/>
    <m/>
    <s v="Yes"/>
    <m/>
    <m/>
    <s v="No"/>
    <m/>
    <m/>
    <m/>
    <m/>
    <m/>
    <s v="Laptop;Smartphone;"/>
    <m/>
    <m/>
    <s v="No"/>
    <m/>
    <m/>
    <s v="Corporate assets"/>
    <m/>
    <m/>
    <s v="Yes, fully"/>
    <m/>
    <m/>
    <x v="1"/>
    <m/>
    <m/>
    <s v="Using VPN "/>
    <m/>
    <m/>
    <m/>
    <m/>
    <m/>
    <s v="No"/>
    <m/>
    <m/>
    <m/>
    <m/>
    <m/>
    <s v="Yes"/>
    <m/>
    <m/>
    <s v="Document management;Scheduling;Real-time chatting;Teleconferencing;"/>
    <m/>
    <m/>
    <s v="None;"/>
    <m/>
    <m/>
    <m/>
    <m/>
    <m/>
    <m/>
    <m/>
    <s v="Agree"/>
    <m/>
    <m/>
    <s v="Undecided"/>
    <m/>
    <m/>
    <s v="Undecided"/>
    <m/>
    <m/>
    <s v="Undecided"/>
    <m/>
    <m/>
    <s v="Undecided"/>
    <m/>
    <m/>
    <s v="Agree"/>
    <m/>
    <m/>
    <s v="Agree"/>
    <m/>
    <m/>
    <s v="25-34 years old"/>
    <m/>
    <m/>
    <s v="Bachelor’s degree"/>
    <m/>
    <m/>
    <s v="Health"/>
    <m/>
    <m/>
    <m/>
    <m/>
    <m/>
    <s v="Manager"/>
    <m/>
    <m/>
    <m/>
    <m/>
    <m/>
  </r>
  <r>
    <n v="241"/>
    <d v="2020-04-25T11:27:03"/>
    <d v="2020-04-25T11:34:43"/>
    <s v="anonymous"/>
    <m/>
    <m/>
    <m/>
    <m/>
    <s v="Yes"/>
    <m/>
    <m/>
    <s v="No"/>
    <m/>
    <m/>
    <m/>
    <m/>
    <m/>
    <s v="Laptop;Smartphone;"/>
    <m/>
    <m/>
    <s v="No"/>
    <m/>
    <m/>
    <s v="Corporate assets"/>
    <m/>
    <m/>
    <s v="Yes, fully"/>
    <m/>
    <m/>
    <x v="2"/>
    <m/>
    <m/>
    <s v="Using VPN "/>
    <m/>
    <m/>
    <m/>
    <m/>
    <m/>
    <s v="No"/>
    <m/>
    <m/>
    <m/>
    <m/>
    <m/>
    <s v="Yes"/>
    <m/>
    <m/>
    <s v="Document management;Scheduling;Real-time chatting;Teleconferencing;"/>
    <m/>
    <m/>
    <s v="None;"/>
    <m/>
    <m/>
    <m/>
    <m/>
    <m/>
    <m/>
    <m/>
    <s v="Agree"/>
    <m/>
    <m/>
    <s v="Undecided"/>
    <m/>
    <m/>
    <s v="Undecided"/>
    <m/>
    <m/>
    <s v="Undecided"/>
    <m/>
    <m/>
    <s v="Undecided"/>
    <m/>
    <m/>
    <s v="Agree"/>
    <m/>
    <m/>
    <s v="Agree"/>
    <m/>
    <m/>
    <s v="25-34 years old"/>
    <m/>
    <m/>
    <s v="Bachelor’s degree"/>
    <m/>
    <m/>
    <s v="Health"/>
    <m/>
    <m/>
    <m/>
    <m/>
    <m/>
    <s v="Manager"/>
    <m/>
    <m/>
    <m/>
    <m/>
    <m/>
  </r>
  <r>
    <n v="241"/>
    <d v="2020-04-25T11:27:03"/>
    <d v="2020-04-25T11:34:43"/>
    <s v="anonymous"/>
    <m/>
    <m/>
    <m/>
    <m/>
    <s v="Yes"/>
    <m/>
    <m/>
    <s v="No"/>
    <m/>
    <m/>
    <m/>
    <m/>
    <m/>
    <s v="Laptop;Smartphone;"/>
    <m/>
    <m/>
    <s v="No"/>
    <m/>
    <m/>
    <s v="Corporate assets"/>
    <m/>
    <m/>
    <s v="Yes, fully"/>
    <m/>
    <m/>
    <x v="3"/>
    <m/>
    <m/>
    <s v="Using VPN "/>
    <m/>
    <m/>
    <m/>
    <m/>
    <m/>
    <s v="No"/>
    <m/>
    <m/>
    <m/>
    <m/>
    <m/>
    <s v="Yes"/>
    <m/>
    <m/>
    <s v="Document management;Scheduling;Real-time chatting;Teleconferencing;"/>
    <m/>
    <m/>
    <s v="None;"/>
    <m/>
    <m/>
    <m/>
    <m/>
    <m/>
    <m/>
    <m/>
    <s v="Agree"/>
    <m/>
    <m/>
    <s v="Undecided"/>
    <m/>
    <m/>
    <s v="Undecided"/>
    <m/>
    <m/>
    <s v="Undecided"/>
    <m/>
    <m/>
    <s v="Undecided"/>
    <m/>
    <m/>
    <s v="Agree"/>
    <m/>
    <m/>
    <s v="Agree"/>
    <m/>
    <m/>
    <s v="25-34 years old"/>
    <m/>
    <m/>
    <s v="Bachelor’s degree"/>
    <m/>
    <m/>
    <s v="Health"/>
    <m/>
    <m/>
    <m/>
    <m/>
    <m/>
    <s v="Manager"/>
    <m/>
    <m/>
    <m/>
    <m/>
    <m/>
  </r>
  <r>
    <n v="242"/>
    <d v="2020-04-25T14:22:17"/>
    <d v="2020-04-25T14:27:24"/>
    <s v="anonymous"/>
    <m/>
    <m/>
    <m/>
    <m/>
    <s v="No"/>
    <m/>
    <m/>
    <s v="Yes"/>
    <m/>
    <m/>
    <s v="Proper position to work_x000a_Often breaks_x000a_Healthy advice"/>
    <m/>
    <m/>
    <s v="Laptop;"/>
    <m/>
    <m/>
    <s v="No"/>
    <m/>
    <m/>
    <s v="Corporate assets"/>
    <m/>
    <m/>
    <s v="Yes, fully"/>
    <m/>
    <m/>
    <x v="0"/>
    <m/>
    <m/>
    <s v="Using VPN "/>
    <m/>
    <m/>
    <m/>
    <m/>
    <m/>
    <s v="No"/>
    <m/>
    <m/>
    <m/>
    <m/>
    <m/>
    <s v="No"/>
    <m/>
    <m/>
    <m/>
    <m/>
    <m/>
    <s v="None;"/>
    <m/>
    <m/>
    <m/>
    <m/>
    <m/>
    <m/>
    <m/>
    <s v="Disagree"/>
    <m/>
    <m/>
    <s v="Undecided"/>
    <m/>
    <m/>
    <s v="Disagree"/>
    <m/>
    <m/>
    <s v="Agree"/>
    <m/>
    <m/>
    <s v="Agree"/>
    <m/>
    <m/>
    <s v="Strongly agree"/>
    <m/>
    <m/>
    <s v="Strongly agree"/>
    <m/>
    <m/>
    <s v="25-34 years old"/>
    <m/>
    <m/>
    <s v="Doctorate degree"/>
    <m/>
    <m/>
    <s v="Health"/>
    <m/>
    <m/>
    <m/>
    <m/>
    <m/>
    <s v="Manager"/>
    <m/>
    <m/>
    <m/>
    <m/>
    <m/>
  </r>
  <r>
    <n v="242"/>
    <d v="2020-04-25T14:22:17"/>
    <d v="2020-04-25T14:27:24"/>
    <s v="anonymous"/>
    <m/>
    <m/>
    <m/>
    <m/>
    <s v="No"/>
    <m/>
    <m/>
    <s v="Yes"/>
    <m/>
    <m/>
    <s v="Proper position to work_x000a_Often breaks_x000a_Healthy advice"/>
    <m/>
    <m/>
    <s v="Laptop;"/>
    <m/>
    <m/>
    <s v="No"/>
    <m/>
    <m/>
    <s v="Corporate assets"/>
    <m/>
    <m/>
    <s v="Yes, fully"/>
    <m/>
    <m/>
    <x v="1"/>
    <m/>
    <m/>
    <s v="Using VPN "/>
    <m/>
    <m/>
    <m/>
    <m/>
    <m/>
    <s v="No"/>
    <m/>
    <m/>
    <m/>
    <m/>
    <m/>
    <s v="No"/>
    <m/>
    <m/>
    <m/>
    <m/>
    <m/>
    <s v="None;"/>
    <m/>
    <m/>
    <m/>
    <m/>
    <m/>
    <m/>
    <m/>
    <s v="Disagree"/>
    <m/>
    <m/>
    <s v="Undecided"/>
    <m/>
    <m/>
    <s v="Disagree"/>
    <m/>
    <m/>
    <s v="Agree"/>
    <m/>
    <m/>
    <s v="Agree"/>
    <m/>
    <m/>
    <s v="Strongly agree"/>
    <m/>
    <m/>
    <s v="Strongly agree"/>
    <m/>
    <m/>
    <s v="25-34 years old"/>
    <m/>
    <m/>
    <s v="Doctorate degree"/>
    <m/>
    <m/>
    <s v="Health"/>
    <m/>
    <m/>
    <m/>
    <m/>
    <m/>
    <s v="Manager"/>
    <m/>
    <m/>
    <m/>
    <m/>
    <m/>
  </r>
  <r>
    <n v="242"/>
    <d v="2020-04-25T14:22:17"/>
    <d v="2020-04-25T14:27:24"/>
    <s v="anonymous"/>
    <m/>
    <m/>
    <m/>
    <m/>
    <s v="No"/>
    <m/>
    <m/>
    <s v="Yes"/>
    <m/>
    <m/>
    <s v="Proper position to work_x000a_Often breaks_x000a_Healthy advice"/>
    <m/>
    <m/>
    <s v="Laptop;"/>
    <m/>
    <m/>
    <s v="No"/>
    <m/>
    <m/>
    <s v="Corporate assets"/>
    <m/>
    <m/>
    <s v="Yes, fully"/>
    <m/>
    <m/>
    <x v="2"/>
    <m/>
    <m/>
    <s v="Using VPN "/>
    <m/>
    <m/>
    <m/>
    <m/>
    <m/>
    <s v="No"/>
    <m/>
    <m/>
    <m/>
    <m/>
    <m/>
    <s v="No"/>
    <m/>
    <m/>
    <m/>
    <m/>
    <m/>
    <s v="None;"/>
    <m/>
    <m/>
    <m/>
    <m/>
    <m/>
    <m/>
    <m/>
    <s v="Disagree"/>
    <m/>
    <m/>
    <s v="Undecided"/>
    <m/>
    <m/>
    <s v="Disagree"/>
    <m/>
    <m/>
    <s v="Agree"/>
    <m/>
    <m/>
    <s v="Agree"/>
    <m/>
    <m/>
    <s v="Strongly agree"/>
    <m/>
    <m/>
    <s v="Strongly agree"/>
    <m/>
    <m/>
    <s v="25-34 years old"/>
    <m/>
    <m/>
    <s v="Doctorate degree"/>
    <m/>
    <m/>
    <s v="Health"/>
    <m/>
    <m/>
    <m/>
    <m/>
    <m/>
    <s v="Manager"/>
    <m/>
    <m/>
    <m/>
    <m/>
    <m/>
  </r>
  <r>
    <n v="242"/>
    <d v="2020-04-25T14:22:17"/>
    <d v="2020-04-25T14:27:24"/>
    <s v="anonymous"/>
    <m/>
    <m/>
    <m/>
    <m/>
    <s v="No"/>
    <m/>
    <m/>
    <s v="Yes"/>
    <m/>
    <m/>
    <s v="Proper position to work_x000a_Often breaks_x000a_Healthy advice"/>
    <m/>
    <m/>
    <s v="Laptop;"/>
    <m/>
    <m/>
    <s v="No"/>
    <m/>
    <m/>
    <s v="Corporate assets"/>
    <m/>
    <m/>
    <s v="Yes, fully"/>
    <m/>
    <m/>
    <x v="3"/>
    <m/>
    <m/>
    <s v="Using VPN "/>
    <m/>
    <m/>
    <m/>
    <m/>
    <m/>
    <s v="No"/>
    <m/>
    <m/>
    <m/>
    <m/>
    <m/>
    <s v="No"/>
    <m/>
    <m/>
    <m/>
    <m/>
    <m/>
    <s v="None;"/>
    <m/>
    <m/>
    <m/>
    <m/>
    <m/>
    <m/>
    <m/>
    <s v="Disagree"/>
    <m/>
    <m/>
    <s v="Undecided"/>
    <m/>
    <m/>
    <s v="Disagree"/>
    <m/>
    <m/>
    <s v="Agree"/>
    <m/>
    <m/>
    <s v="Agree"/>
    <m/>
    <m/>
    <s v="Strongly agree"/>
    <m/>
    <m/>
    <s v="Strongly agree"/>
    <m/>
    <m/>
    <s v="25-34 years old"/>
    <m/>
    <m/>
    <s v="Doctorate degree"/>
    <m/>
    <m/>
    <s v="Health"/>
    <m/>
    <m/>
    <m/>
    <m/>
    <m/>
    <s v="Manager"/>
    <m/>
    <m/>
    <m/>
    <m/>
    <m/>
  </r>
  <r>
    <n v="243"/>
    <d v="2020-04-25T14:24:53"/>
    <d v="2020-04-25T14:27:29"/>
    <s v="anonymous"/>
    <m/>
    <m/>
    <m/>
    <m/>
    <s v="Yes"/>
    <m/>
    <m/>
    <s v="No"/>
    <m/>
    <m/>
    <m/>
    <m/>
    <m/>
    <s v="Laptop;"/>
    <m/>
    <m/>
    <s v="No"/>
    <m/>
    <m/>
    <s v="Corporate assets"/>
    <m/>
    <m/>
    <s v="Yes, fully"/>
    <m/>
    <m/>
    <x v="0"/>
    <m/>
    <m/>
    <s v="Using VPN "/>
    <m/>
    <m/>
    <m/>
    <m/>
    <m/>
    <s v="No"/>
    <m/>
    <m/>
    <m/>
    <m/>
    <m/>
    <s v="No"/>
    <m/>
    <m/>
    <m/>
    <m/>
    <m/>
    <s v="None;"/>
    <m/>
    <m/>
    <m/>
    <m/>
    <m/>
    <m/>
    <m/>
    <s v="Agree"/>
    <m/>
    <m/>
    <s v="Undecided"/>
    <m/>
    <m/>
    <s v="Disagree"/>
    <m/>
    <m/>
    <s v="Agree"/>
    <m/>
    <m/>
    <s v="Strongly agree"/>
    <m/>
    <m/>
    <s v="Agree"/>
    <m/>
    <m/>
    <s v="Agree"/>
    <m/>
    <m/>
    <s v="35-44 years old"/>
    <m/>
    <m/>
    <s v="Master’s degree"/>
    <m/>
    <m/>
    <s v="Health"/>
    <m/>
    <m/>
    <m/>
    <m/>
    <m/>
    <s v="Manager"/>
    <m/>
    <m/>
    <m/>
    <m/>
    <m/>
  </r>
  <r>
    <n v="243"/>
    <d v="2020-04-25T14:24:53"/>
    <d v="2020-04-25T14:27:29"/>
    <s v="anonymous"/>
    <m/>
    <m/>
    <m/>
    <m/>
    <s v="Yes"/>
    <m/>
    <m/>
    <s v="No"/>
    <m/>
    <m/>
    <m/>
    <m/>
    <m/>
    <s v="Laptop;"/>
    <m/>
    <m/>
    <s v="No"/>
    <m/>
    <m/>
    <s v="Corporate assets"/>
    <m/>
    <m/>
    <s v="Yes, fully"/>
    <m/>
    <m/>
    <x v="5"/>
    <m/>
    <m/>
    <s v="Using VPN "/>
    <m/>
    <m/>
    <m/>
    <m/>
    <m/>
    <s v="No"/>
    <m/>
    <m/>
    <m/>
    <m/>
    <m/>
    <s v="No"/>
    <m/>
    <m/>
    <m/>
    <m/>
    <m/>
    <s v="None;"/>
    <m/>
    <m/>
    <m/>
    <m/>
    <m/>
    <m/>
    <m/>
    <s v="Agree"/>
    <m/>
    <m/>
    <s v="Undecided"/>
    <m/>
    <m/>
    <s v="Disagree"/>
    <m/>
    <m/>
    <s v="Agree"/>
    <m/>
    <m/>
    <s v="Strongly agree"/>
    <m/>
    <m/>
    <s v="Agree"/>
    <m/>
    <m/>
    <s v="Agree"/>
    <m/>
    <m/>
    <s v="35-44 years old"/>
    <m/>
    <m/>
    <s v="Master’s degree"/>
    <m/>
    <m/>
    <s v="Health"/>
    <m/>
    <m/>
    <m/>
    <m/>
    <m/>
    <s v="Manager"/>
    <m/>
    <m/>
    <m/>
    <m/>
    <m/>
  </r>
  <r>
    <n v="243"/>
    <d v="2020-04-25T14:24:53"/>
    <d v="2020-04-25T14:27:29"/>
    <s v="anonymous"/>
    <m/>
    <m/>
    <m/>
    <m/>
    <s v="Yes"/>
    <m/>
    <m/>
    <s v="No"/>
    <m/>
    <m/>
    <m/>
    <m/>
    <m/>
    <s v="Laptop;"/>
    <m/>
    <m/>
    <s v="No"/>
    <m/>
    <m/>
    <s v="Corporate assets"/>
    <m/>
    <m/>
    <s v="Yes, fully"/>
    <m/>
    <m/>
    <x v="4"/>
    <m/>
    <m/>
    <s v="Using VPN "/>
    <m/>
    <m/>
    <m/>
    <m/>
    <m/>
    <s v="No"/>
    <m/>
    <m/>
    <m/>
    <m/>
    <m/>
    <s v="No"/>
    <m/>
    <m/>
    <m/>
    <m/>
    <m/>
    <s v="None;"/>
    <m/>
    <m/>
    <m/>
    <m/>
    <m/>
    <m/>
    <m/>
    <s v="Agree"/>
    <m/>
    <m/>
    <s v="Undecided"/>
    <m/>
    <m/>
    <s v="Disagree"/>
    <m/>
    <m/>
    <s v="Agree"/>
    <m/>
    <m/>
    <s v="Strongly agree"/>
    <m/>
    <m/>
    <s v="Agree"/>
    <m/>
    <m/>
    <s v="Agree"/>
    <m/>
    <m/>
    <s v="35-44 years old"/>
    <m/>
    <m/>
    <s v="Master’s degree"/>
    <m/>
    <m/>
    <s v="Health"/>
    <m/>
    <m/>
    <m/>
    <m/>
    <m/>
    <s v="Manager"/>
    <m/>
    <m/>
    <m/>
    <m/>
    <m/>
  </r>
  <r>
    <n v="243"/>
    <d v="2020-04-25T14:24:53"/>
    <d v="2020-04-25T14:27:29"/>
    <s v="anonymous"/>
    <m/>
    <m/>
    <m/>
    <m/>
    <s v="Yes"/>
    <m/>
    <m/>
    <s v="No"/>
    <m/>
    <m/>
    <m/>
    <m/>
    <m/>
    <s v="Laptop;"/>
    <m/>
    <m/>
    <s v="No"/>
    <m/>
    <m/>
    <s v="Corporate assets"/>
    <m/>
    <m/>
    <s v="Yes, fully"/>
    <m/>
    <m/>
    <x v="1"/>
    <m/>
    <m/>
    <s v="Using VPN "/>
    <m/>
    <m/>
    <m/>
    <m/>
    <m/>
    <s v="No"/>
    <m/>
    <m/>
    <m/>
    <m/>
    <m/>
    <s v="No"/>
    <m/>
    <m/>
    <m/>
    <m/>
    <m/>
    <s v="None;"/>
    <m/>
    <m/>
    <m/>
    <m/>
    <m/>
    <m/>
    <m/>
    <s v="Agree"/>
    <m/>
    <m/>
    <s v="Undecided"/>
    <m/>
    <m/>
    <s v="Disagree"/>
    <m/>
    <m/>
    <s v="Agree"/>
    <m/>
    <m/>
    <s v="Strongly agree"/>
    <m/>
    <m/>
    <s v="Agree"/>
    <m/>
    <m/>
    <s v="Agree"/>
    <m/>
    <m/>
    <s v="35-44 years old"/>
    <m/>
    <m/>
    <s v="Master’s degree"/>
    <m/>
    <m/>
    <s v="Health"/>
    <m/>
    <m/>
    <m/>
    <m/>
    <m/>
    <s v="Manager"/>
    <m/>
    <m/>
    <m/>
    <m/>
    <m/>
  </r>
  <r>
    <n v="243"/>
    <d v="2020-04-25T14:24:53"/>
    <d v="2020-04-25T14:27:29"/>
    <s v="anonymous"/>
    <m/>
    <m/>
    <m/>
    <m/>
    <s v="Yes"/>
    <m/>
    <m/>
    <s v="No"/>
    <m/>
    <m/>
    <m/>
    <m/>
    <m/>
    <s v="Laptop;"/>
    <m/>
    <m/>
    <s v="No"/>
    <m/>
    <m/>
    <s v="Corporate assets"/>
    <m/>
    <m/>
    <s v="Yes, fully"/>
    <m/>
    <m/>
    <x v="2"/>
    <m/>
    <m/>
    <s v="Using VPN "/>
    <m/>
    <m/>
    <m/>
    <m/>
    <m/>
    <s v="No"/>
    <m/>
    <m/>
    <m/>
    <m/>
    <m/>
    <s v="No"/>
    <m/>
    <m/>
    <m/>
    <m/>
    <m/>
    <s v="None;"/>
    <m/>
    <m/>
    <m/>
    <m/>
    <m/>
    <m/>
    <m/>
    <s v="Agree"/>
    <m/>
    <m/>
    <s v="Undecided"/>
    <m/>
    <m/>
    <s v="Disagree"/>
    <m/>
    <m/>
    <s v="Agree"/>
    <m/>
    <m/>
    <s v="Strongly agree"/>
    <m/>
    <m/>
    <s v="Agree"/>
    <m/>
    <m/>
    <s v="Agree"/>
    <m/>
    <m/>
    <s v="35-44 years old"/>
    <m/>
    <m/>
    <s v="Master’s degree"/>
    <m/>
    <m/>
    <s v="Health"/>
    <m/>
    <m/>
    <m/>
    <m/>
    <m/>
    <s v="Manager"/>
    <m/>
    <m/>
    <m/>
    <m/>
    <m/>
  </r>
  <r>
    <n v="243"/>
    <d v="2020-04-25T14:24:53"/>
    <d v="2020-04-25T14:27:29"/>
    <s v="anonymous"/>
    <m/>
    <m/>
    <m/>
    <m/>
    <s v="Yes"/>
    <m/>
    <m/>
    <s v="No"/>
    <m/>
    <m/>
    <m/>
    <m/>
    <m/>
    <s v="Laptop;"/>
    <m/>
    <m/>
    <s v="No"/>
    <m/>
    <m/>
    <s v="Corporate assets"/>
    <m/>
    <m/>
    <s v="Yes, fully"/>
    <m/>
    <m/>
    <x v="3"/>
    <m/>
    <m/>
    <s v="Using VPN "/>
    <m/>
    <m/>
    <m/>
    <m/>
    <m/>
    <s v="No"/>
    <m/>
    <m/>
    <m/>
    <m/>
    <m/>
    <s v="No"/>
    <m/>
    <m/>
    <m/>
    <m/>
    <m/>
    <s v="None;"/>
    <m/>
    <m/>
    <m/>
    <m/>
    <m/>
    <m/>
    <m/>
    <s v="Agree"/>
    <m/>
    <m/>
    <s v="Undecided"/>
    <m/>
    <m/>
    <s v="Disagree"/>
    <m/>
    <m/>
    <s v="Agree"/>
    <m/>
    <m/>
    <s v="Strongly agree"/>
    <m/>
    <m/>
    <s v="Agree"/>
    <m/>
    <m/>
    <s v="Agree"/>
    <m/>
    <m/>
    <s v="35-44 years old"/>
    <m/>
    <m/>
    <s v="Master’s degree"/>
    <m/>
    <m/>
    <s v="Health"/>
    <m/>
    <m/>
    <m/>
    <m/>
    <m/>
    <s v="Manager"/>
    <m/>
    <m/>
    <m/>
    <m/>
    <m/>
  </r>
  <r>
    <n v="244"/>
    <d v="2020-04-25T16:38:09"/>
    <d v="2020-04-25T16:41:36"/>
    <s v="anonymous"/>
    <m/>
    <m/>
    <m/>
    <m/>
    <s v="Yes"/>
    <m/>
    <m/>
    <s v="Yes"/>
    <m/>
    <m/>
    <s v="Extra-attention to phishing_x000a_VPN-tunnelling"/>
    <m/>
    <m/>
    <s v="Desktop;Laptop;"/>
    <m/>
    <m/>
    <s v="No"/>
    <m/>
    <m/>
    <s v="Personal assets"/>
    <m/>
    <m/>
    <m/>
    <m/>
    <m/>
    <x v="0"/>
    <m/>
    <m/>
    <s v="Using VPN "/>
    <m/>
    <m/>
    <m/>
    <m/>
    <m/>
    <s v="No"/>
    <m/>
    <m/>
    <m/>
    <m/>
    <m/>
    <s v="Yes"/>
    <m/>
    <m/>
    <s v="Teleconferencing;"/>
    <m/>
    <m/>
    <s v="Phishing;"/>
    <m/>
    <m/>
    <s v="Zoom-bombing (not encountered personally, though)"/>
    <m/>
    <m/>
    <m/>
    <m/>
    <s v="Undecided"/>
    <m/>
    <m/>
    <s v="Undecided"/>
    <m/>
    <m/>
    <s v="Disagree"/>
    <m/>
    <m/>
    <s v="Strongly agree"/>
    <m/>
    <m/>
    <s v="Strongly agree"/>
    <m/>
    <m/>
    <s v="Strongly agree"/>
    <m/>
    <m/>
    <s v="Agree"/>
    <m/>
    <m/>
    <s v="45-54 years old"/>
    <m/>
    <m/>
    <s v="High school graduate, diploma or the equivalent"/>
    <m/>
    <m/>
    <s v="Education &amp; Research"/>
    <m/>
    <m/>
    <m/>
    <m/>
    <m/>
    <s v="Researcher"/>
    <m/>
    <m/>
    <m/>
    <m/>
    <m/>
  </r>
  <r>
    <n v="244"/>
    <d v="2020-04-25T16:38:09"/>
    <d v="2020-04-25T16:41:36"/>
    <s v="anonymous"/>
    <m/>
    <m/>
    <m/>
    <m/>
    <s v="Yes"/>
    <m/>
    <m/>
    <s v="Yes"/>
    <m/>
    <m/>
    <s v="Extra-attention to phishing_x000a_VPN-tunnelling"/>
    <m/>
    <m/>
    <s v="Desktop;Laptop;"/>
    <m/>
    <m/>
    <s v="No"/>
    <m/>
    <m/>
    <s v="Personal assets"/>
    <m/>
    <m/>
    <m/>
    <m/>
    <m/>
    <x v="1"/>
    <m/>
    <m/>
    <s v="Using VPN "/>
    <m/>
    <m/>
    <m/>
    <m/>
    <m/>
    <s v="No"/>
    <m/>
    <m/>
    <m/>
    <m/>
    <m/>
    <s v="Yes"/>
    <m/>
    <m/>
    <s v="Teleconferencing;"/>
    <m/>
    <m/>
    <s v="Phishing;"/>
    <m/>
    <m/>
    <s v="Zoom-bombing (not encountered personally, though)"/>
    <m/>
    <m/>
    <m/>
    <m/>
    <s v="Undecided"/>
    <m/>
    <m/>
    <s v="Undecided"/>
    <m/>
    <m/>
    <s v="Disagree"/>
    <m/>
    <m/>
    <s v="Strongly agree"/>
    <m/>
    <m/>
    <s v="Strongly agree"/>
    <m/>
    <m/>
    <s v="Strongly agree"/>
    <m/>
    <m/>
    <s v="Agree"/>
    <m/>
    <m/>
    <s v="45-54 years old"/>
    <m/>
    <m/>
    <s v="High school graduate, diploma or the equivalent"/>
    <m/>
    <m/>
    <s v="Education &amp; Research"/>
    <m/>
    <m/>
    <m/>
    <m/>
    <m/>
    <s v="Researcher"/>
    <m/>
    <m/>
    <m/>
    <m/>
    <m/>
  </r>
  <r>
    <n v="244"/>
    <d v="2020-04-25T16:38:09"/>
    <d v="2020-04-25T16:41:36"/>
    <s v="anonymous"/>
    <m/>
    <m/>
    <m/>
    <m/>
    <s v="Yes"/>
    <m/>
    <m/>
    <s v="Yes"/>
    <m/>
    <m/>
    <s v="Extra-attention to phishing_x000a_VPN-tunnelling"/>
    <m/>
    <m/>
    <s v="Desktop;Laptop;"/>
    <m/>
    <m/>
    <s v="No"/>
    <m/>
    <m/>
    <s v="Personal assets"/>
    <m/>
    <m/>
    <m/>
    <m/>
    <m/>
    <x v="3"/>
    <m/>
    <m/>
    <s v="Using VPN "/>
    <m/>
    <m/>
    <m/>
    <m/>
    <m/>
    <s v="No"/>
    <m/>
    <m/>
    <m/>
    <m/>
    <m/>
    <s v="Yes"/>
    <m/>
    <m/>
    <s v="Teleconferencing;"/>
    <m/>
    <m/>
    <s v="Phishing;"/>
    <m/>
    <m/>
    <s v="Zoom-bombing (not encountered personally, though)"/>
    <m/>
    <m/>
    <m/>
    <m/>
    <s v="Undecided"/>
    <m/>
    <m/>
    <s v="Undecided"/>
    <m/>
    <m/>
    <s v="Disagree"/>
    <m/>
    <m/>
    <s v="Strongly agree"/>
    <m/>
    <m/>
    <s v="Strongly agree"/>
    <m/>
    <m/>
    <s v="Strongly agree"/>
    <m/>
    <m/>
    <s v="Agree"/>
    <m/>
    <m/>
    <s v="45-54 years old"/>
    <m/>
    <m/>
    <s v="High school graduate, diploma or the equivalent"/>
    <m/>
    <m/>
    <s v="Education &amp; Research"/>
    <m/>
    <m/>
    <m/>
    <m/>
    <m/>
    <s v="Researcher"/>
    <m/>
    <m/>
    <m/>
    <m/>
    <m/>
  </r>
  <r>
    <n v="245"/>
    <d v="2020-04-27T08:39:36"/>
    <d v="2020-04-27T08:45:59"/>
    <s v="anonymous"/>
    <m/>
    <m/>
    <m/>
    <m/>
    <s v="Yes"/>
    <m/>
    <m/>
    <s v="No"/>
    <m/>
    <m/>
    <m/>
    <m/>
    <m/>
    <s v="Laptop;Smartphone;"/>
    <m/>
    <m/>
    <s v="No"/>
    <m/>
    <m/>
    <s v="Corporate assets"/>
    <m/>
    <m/>
    <s v="Yes, partly"/>
    <m/>
    <m/>
    <x v="0"/>
    <m/>
    <m/>
    <s v="Using VPN "/>
    <m/>
    <m/>
    <m/>
    <m/>
    <m/>
    <s v="Yes"/>
    <m/>
    <m/>
    <s v="Instructions provided via email;"/>
    <m/>
    <m/>
    <s v="Yes"/>
    <m/>
    <m/>
    <s v="Real-time document co-authoring;Real-time chatting;Teleconferencing;"/>
    <m/>
    <m/>
    <s v="None;"/>
    <m/>
    <m/>
    <m/>
    <m/>
    <m/>
    <m/>
    <m/>
    <s v="Disagree"/>
    <m/>
    <m/>
    <s v="Strongly disagree"/>
    <m/>
    <m/>
    <s v="Disagree"/>
    <m/>
    <m/>
    <s v="Agree"/>
    <m/>
    <m/>
    <s v="Agree"/>
    <m/>
    <m/>
    <s v="Agree"/>
    <m/>
    <m/>
    <s v="Agree"/>
    <m/>
    <m/>
    <s v="35-44 years old"/>
    <m/>
    <m/>
    <s v="Doctorate degree"/>
    <m/>
    <m/>
    <s v="EPES (Electrical Power &amp; Energy Systems)"/>
    <m/>
    <m/>
    <m/>
    <m/>
    <m/>
    <s v="Other"/>
    <m/>
    <m/>
    <m/>
    <m/>
    <m/>
  </r>
  <r>
    <n v="245"/>
    <d v="2020-04-27T08:39:36"/>
    <d v="2020-04-27T08:45:59"/>
    <s v="anonymous"/>
    <m/>
    <m/>
    <m/>
    <m/>
    <s v="Yes"/>
    <m/>
    <m/>
    <s v="No"/>
    <m/>
    <m/>
    <m/>
    <m/>
    <m/>
    <s v="Laptop;Smartphone;"/>
    <m/>
    <m/>
    <s v="No"/>
    <m/>
    <m/>
    <s v="Corporate assets"/>
    <m/>
    <m/>
    <s v="Yes, partly"/>
    <m/>
    <m/>
    <x v="1"/>
    <m/>
    <m/>
    <s v="Using VPN "/>
    <m/>
    <m/>
    <m/>
    <m/>
    <m/>
    <s v="Yes"/>
    <m/>
    <m/>
    <s v="Instructions provided via email;"/>
    <m/>
    <m/>
    <s v="Yes"/>
    <m/>
    <m/>
    <s v="Real-time document co-authoring;Real-time chatting;Teleconferencing;"/>
    <m/>
    <m/>
    <s v="None;"/>
    <m/>
    <m/>
    <m/>
    <m/>
    <m/>
    <m/>
    <m/>
    <s v="Disagree"/>
    <m/>
    <m/>
    <s v="Strongly disagree"/>
    <m/>
    <m/>
    <s v="Disagree"/>
    <m/>
    <m/>
    <s v="Agree"/>
    <m/>
    <m/>
    <s v="Agree"/>
    <m/>
    <m/>
    <s v="Agree"/>
    <m/>
    <m/>
    <s v="Agree"/>
    <m/>
    <m/>
    <s v="35-44 years old"/>
    <m/>
    <m/>
    <s v="Doctorate degree"/>
    <m/>
    <m/>
    <s v="EPES (Electrical Power &amp; Energy Systems)"/>
    <m/>
    <m/>
    <m/>
    <m/>
    <m/>
    <s v="Other"/>
    <m/>
    <m/>
    <m/>
    <m/>
    <m/>
  </r>
  <r>
    <n v="245"/>
    <d v="2020-04-27T08:39:36"/>
    <d v="2020-04-27T08:45:59"/>
    <s v="anonymous"/>
    <m/>
    <m/>
    <m/>
    <m/>
    <s v="Yes"/>
    <m/>
    <m/>
    <s v="No"/>
    <m/>
    <m/>
    <m/>
    <m/>
    <m/>
    <s v="Laptop;Smartphone;"/>
    <m/>
    <m/>
    <s v="No"/>
    <m/>
    <m/>
    <s v="Corporate assets"/>
    <m/>
    <m/>
    <s v="Yes, partly"/>
    <m/>
    <m/>
    <x v="3"/>
    <m/>
    <m/>
    <s v="Using VPN "/>
    <m/>
    <m/>
    <m/>
    <m/>
    <m/>
    <s v="Yes"/>
    <m/>
    <m/>
    <s v="Instructions provided via email;"/>
    <m/>
    <m/>
    <s v="Yes"/>
    <m/>
    <m/>
    <s v="Real-time document co-authoring;Real-time chatting;Teleconferencing;"/>
    <m/>
    <m/>
    <s v="None;"/>
    <m/>
    <m/>
    <m/>
    <m/>
    <m/>
    <m/>
    <m/>
    <s v="Disagree"/>
    <m/>
    <m/>
    <s v="Strongly disagree"/>
    <m/>
    <m/>
    <s v="Disagree"/>
    <m/>
    <m/>
    <s v="Agree"/>
    <m/>
    <m/>
    <s v="Agree"/>
    <m/>
    <m/>
    <s v="Agree"/>
    <m/>
    <m/>
    <s v="Agree"/>
    <m/>
    <m/>
    <s v="35-44 years old"/>
    <m/>
    <m/>
    <s v="Doctorate degree"/>
    <m/>
    <m/>
    <s v="EPES (Electrical Power &amp; Energy Systems)"/>
    <m/>
    <m/>
    <m/>
    <m/>
    <m/>
    <s v="Other"/>
    <m/>
    <m/>
    <m/>
    <m/>
    <m/>
  </r>
  <r>
    <n v="246"/>
    <d v="2020-04-27T12:49:06"/>
    <d v="2020-04-27T12:52:51"/>
    <s v="anonymous"/>
    <m/>
    <m/>
    <m/>
    <m/>
    <s v="Yes"/>
    <m/>
    <m/>
    <s v="Yes"/>
    <m/>
    <m/>
    <m/>
    <m/>
    <m/>
    <s v="Desktop;"/>
    <m/>
    <m/>
    <s v="No"/>
    <m/>
    <m/>
    <s v="Corporate assets"/>
    <m/>
    <m/>
    <s v="No"/>
    <m/>
    <m/>
    <x v="0"/>
    <m/>
    <m/>
    <s v="Using VPN "/>
    <m/>
    <m/>
    <m/>
    <m/>
    <m/>
    <s v="No"/>
    <m/>
    <m/>
    <m/>
    <m/>
    <m/>
    <s v="No"/>
    <m/>
    <m/>
    <m/>
    <m/>
    <m/>
    <s v="Phishing;"/>
    <m/>
    <m/>
    <m/>
    <m/>
    <m/>
    <m/>
    <m/>
    <s v="Agree"/>
    <m/>
    <m/>
    <s v="Agree"/>
    <m/>
    <m/>
    <s v="Agree"/>
    <m/>
    <m/>
    <s v="Strongly agree"/>
    <m/>
    <m/>
    <s v="Agree"/>
    <m/>
    <m/>
    <s v="Strongly agree"/>
    <m/>
    <m/>
    <s v="Strongly agree"/>
    <m/>
    <m/>
    <s v="45-54 years old"/>
    <m/>
    <m/>
    <s v="Master’s degree"/>
    <m/>
    <m/>
    <s v="IT (Information Technology)"/>
    <m/>
    <m/>
    <m/>
    <m/>
    <m/>
    <s v="IT professional"/>
    <m/>
    <m/>
    <m/>
    <m/>
    <m/>
  </r>
  <r>
    <n v="246"/>
    <d v="2020-04-27T12:49:06"/>
    <d v="2020-04-27T12:52:51"/>
    <s v="anonymous"/>
    <m/>
    <m/>
    <m/>
    <m/>
    <s v="Yes"/>
    <m/>
    <m/>
    <s v="Yes"/>
    <m/>
    <m/>
    <m/>
    <m/>
    <m/>
    <s v="Desktop;"/>
    <m/>
    <m/>
    <s v="No"/>
    <m/>
    <m/>
    <s v="Corporate assets"/>
    <m/>
    <m/>
    <s v="No"/>
    <m/>
    <m/>
    <x v="4"/>
    <m/>
    <m/>
    <s v="Using VPN "/>
    <m/>
    <m/>
    <m/>
    <m/>
    <m/>
    <s v="No"/>
    <m/>
    <m/>
    <m/>
    <m/>
    <m/>
    <s v="No"/>
    <m/>
    <m/>
    <m/>
    <m/>
    <m/>
    <s v="Phishing;"/>
    <m/>
    <m/>
    <m/>
    <m/>
    <m/>
    <m/>
    <m/>
    <s v="Agree"/>
    <m/>
    <m/>
    <s v="Agree"/>
    <m/>
    <m/>
    <s v="Agree"/>
    <m/>
    <m/>
    <s v="Strongly agree"/>
    <m/>
    <m/>
    <s v="Agree"/>
    <m/>
    <m/>
    <s v="Strongly agree"/>
    <m/>
    <m/>
    <s v="Strongly agree"/>
    <m/>
    <m/>
    <s v="45-54 years old"/>
    <m/>
    <m/>
    <s v="Master’s degree"/>
    <m/>
    <m/>
    <s v="IT (Information Technology)"/>
    <m/>
    <m/>
    <m/>
    <m/>
    <m/>
    <s v="IT professional"/>
    <m/>
    <m/>
    <m/>
    <m/>
    <m/>
  </r>
  <r>
    <n v="246"/>
    <d v="2020-04-27T12:49:06"/>
    <d v="2020-04-27T12:52:51"/>
    <s v="anonymous"/>
    <m/>
    <m/>
    <m/>
    <m/>
    <s v="Yes"/>
    <m/>
    <m/>
    <s v="Yes"/>
    <m/>
    <m/>
    <m/>
    <m/>
    <m/>
    <s v="Desktop;"/>
    <m/>
    <m/>
    <s v="No"/>
    <m/>
    <m/>
    <s v="Corporate assets"/>
    <m/>
    <m/>
    <s v="No"/>
    <m/>
    <m/>
    <x v="1"/>
    <m/>
    <m/>
    <s v="Using VPN "/>
    <m/>
    <m/>
    <m/>
    <m/>
    <m/>
    <s v="No"/>
    <m/>
    <m/>
    <m/>
    <m/>
    <m/>
    <s v="No"/>
    <m/>
    <m/>
    <m/>
    <m/>
    <m/>
    <s v="Phishing;"/>
    <m/>
    <m/>
    <m/>
    <m/>
    <m/>
    <m/>
    <m/>
    <s v="Agree"/>
    <m/>
    <m/>
    <s v="Agree"/>
    <m/>
    <m/>
    <s v="Agree"/>
    <m/>
    <m/>
    <s v="Strongly agree"/>
    <m/>
    <m/>
    <s v="Agree"/>
    <m/>
    <m/>
    <s v="Strongly agree"/>
    <m/>
    <m/>
    <s v="Strongly agree"/>
    <m/>
    <m/>
    <s v="45-54 years old"/>
    <m/>
    <m/>
    <s v="Master’s degree"/>
    <m/>
    <m/>
    <s v="IT (Information Technology)"/>
    <m/>
    <m/>
    <m/>
    <m/>
    <m/>
    <s v="IT professional"/>
    <m/>
    <m/>
    <m/>
    <m/>
    <m/>
  </r>
  <r>
    <n v="246"/>
    <d v="2020-04-27T12:49:06"/>
    <d v="2020-04-27T12:52:51"/>
    <s v="anonymous"/>
    <m/>
    <m/>
    <m/>
    <m/>
    <s v="Yes"/>
    <m/>
    <m/>
    <s v="Yes"/>
    <m/>
    <m/>
    <m/>
    <m/>
    <m/>
    <s v="Desktop;"/>
    <m/>
    <m/>
    <s v="No"/>
    <m/>
    <m/>
    <s v="Corporate assets"/>
    <m/>
    <m/>
    <s v="No"/>
    <m/>
    <m/>
    <x v="2"/>
    <m/>
    <m/>
    <s v="Using VPN "/>
    <m/>
    <m/>
    <m/>
    <m/>
    <m/>
    <s v="No"/>
    <m/>
    <m/>
    <m/>
    <m/>
    <m/>
    <s v="No"/>
    <m/>
    <m/>
    <m/>
    <m/>
    <m/>
    <s v="Phishing;"/>
    <m/>
    <m/>
    <m/>
    <m/>
    <m/>
    <m/>
    <m/>
    <s v="Agree"/>
    <m/>
    <m/>
    <s v="Agree"/>
    <m/>
    <m/>
    <s v="Agree"/>
    <m/>
    <m/>
    <s v="Strongly agree"/>
    <m/>
    <m/>
    <s v="Agree"/>
    <m/>
    <m/>
    <s v="Strongly agree"/>
    <m/>
    <m/>
    <s v="Strongly agree"/>
    <m/>
    <m/>
    <s v="45-54 years old"/>
    <m/>
    <m/>
    <s v="Master’s degree"/>
    <m/>
    <m/>
    <s v="IT (Information Technology)"/>
    <m/>
    <m/>
    <m/>
    <m/>
    <m/>
    <s v="IT professional"/>
    <m/>
    <m/>
    <m/>
    <m/>
    <m/>
  </r>
  <r>
    <n v="246"/>
    <d v="2020-04-27T12:49:06"/>
    <d v="2020-04-27T12:52:51"/>
    <s v="anonymous"/>
    <m/>
    <m/>
    <m/>
    <m/>
    <s v="Yes"/>
    <m/>
    <m/>
    <s v="Yes"/>
    <m/>
    <m/>
    <m/>
    <m/>
    <m/>
    <s v="Desktop;"/>
    <m/>
    <m/>
    <s v="No"/>
    <m/>
    <m/>
    <s v="Corporate assets"/>
    <m/>
    <m/>
    <s v="No"/>
    <m/>
    <m/>
    <x v="3"/>
    <m/>
    <m/>
    <s v="Using VPN "/>
    <m/>
    <m/>
    <m/>
    <m/>
    <m/>
    <s v="No"/>
    <m/>
    <m/>
    <m/>
    <m/>
    <m/>
    <s v="No"/>
    <m/>
    <m/>
    <m/>
    <m/>
    <m/>
    <s v="Phishing;"/>
    <m/>
    <m/>
    <m/>
    <m/>
    <m/>
    <m/>
    <m/>
    <s v="Agree"/>
    <m/>
    <m/>
    <s v="Agree"/>
    <m/>
    <m/>
    <s v="Agree"/>
    <m/>
    <m/>
    <s v="Strongly agree"/>
    <m/>
    <m/>
    <s v="Agree"/>
    <m/>
    <m/>
    <s v="Strongly agree"/>
    <m/>
    <m/>
    <s v="Strongly agree"/>
    <m/>
    <m/>
    <s v="45-54 years old"/>
    <m/>
    <m/>
    <s v="Master’s degree"/>
    <m/>
    <m/>
    <s v="IT (Information Technology)"/>
    <m/>
    <m/>
    <m/>
    <m/>
    <m/>
    <s v="IT professional"/>
    <m/>
    <m/>
    <m/>
    <m/>
    <m/>
  </r>
  <r>
    <n v="247"/>
    <d v="2020-04-27T14:42:46"/>
    <d v="2020-04-27T14:54:42"/>
    <s v="anonymous"/>
    <m/>
    <m/>
    <m/>
    <m/>
    <s v="No"/>
    <m/>
    <m/>
    <s v="No"/>
    <m/>
    <m/>
    <m/>
    <m/>
    <m/>
    <s v="Laptop;Smartphone;"/>
    <m/>
    <m/>
    <s v="Yes"/>
    <m/>
    <m/>
    <s v="Personal assets"/>
    <m/>
    <m/>
    <m/>
    <m/>
    <m/>
    <x v="0"/>
    <m/>
    <m/>
    <s v="Using 3rd party cloud solutions (e.g. G Cloud, Microsoft 365)"/>
    <m/>
    <m/>
    <m/>
    <m/>
    <m/>
    <s v="Yes"/>
    <m/>
    <m/>
    <s v="Online training program;User manual documentation (distributed in any way);"/>
    <m/>
    <m/>
    <s v="Yes"/>
    <m/>
    <m/>
    <s v="Real-time document co-authoring;Teleconferencing;"/>
    <m/>
    <m/>
    <s v="Spyware/Virus infection;"/>
    <m/>
    <m/>
    <s v="_x000a_My laptop's camera has been broken two times as a result of the zoom installation. Without a solution by my company"/>
    <m/>
    <m/>
    <m/>
    <m/>
    <s v="Agree"/>
    <m/>
    <m/>
    <s v="Undecided"/>
    <m/>
    <m/>
    <s v="Strongly disagree"/>
    <m/>
    <m/>
    <s v="Agree"/>
    <m/>
    <m/>
    <s v="Strongly disagree"/>
    <m/>
    <m/>
    <s v="Strongly agree"/>
    <m/>
    <m/>
    <s v="Undecided"/>
    <m/>
    <m/>
    <s v="35-44 years old"/>
    <m/>
    <m/>
    <s v="Master’s degree"/>
    <m/>
    <m/>
    <s v="Education &amp; Research"/>
    <m/>
    <m/>
    <m/>
    <m/>
    <m/>
    <s v="Other"/>
    <m/>
    <m/>
    <m/>
    <m/>
    <m/>
  </r>
  <r>
    <n v="247"/>
    <d v="2020-04-27T14:42:46"/>
    <d v="2020-04-27T14:54:42"/>
    <s v="anonymous"/>
    <m/>
    <m/>
    <m/>
    <m/>
    <s v="No"/>
    <m/>
    <m/>
    <s v="No"/>
    <m/>
    <m/>
    <m/>
    <m/>
    <m/>
    <s v="Laptop;Smartphone;"/>
    <m/>
    <m/>
    <s v="Yes"/>
    <m/>
    <m/>
    <s v="Personal assets"/>
    <m/>
    <m/>
    <m/>
    <m/>
    <m/>
    <x v="5"/>
    <m/>
    <m/>
    <s v="Using 3rd party cloud solutions (e.g. G Cloud, Microsoft 365)"/>
    <m/>
    <m/>
    <m/>
    <m/>
    <m/>
    <s v="Yes"/>
    <m/>
    <m/>
    <s v="Online training program;User manual documentation (distributed in any way);"/>
    <m/>
    <m/>
    <s v="Yes"/>
    <m/>
    <m/>
    <s v="Real-time document co-authoring;Teleconferencing;"/>
    <m/>
    <m/>
    <s v="Spyware/Virus infection;"/>
    <m/>
    <m/>
    <s v="_x000a_My laptop's camera has been broken two times as a result of the zoom installation. Without a solution by my company"/>
    <m/>
    <m/>
    <m/>
    <m/>
    <s v="Agree"/>
    <m/>
    <m/>
    <s v="Undecided"/>
    <m/>
    <m/>
    <s v="Strongly disagree"/>
    <m/>
    <m/>
    <s v="Agree"/>
    <m/>
    <m/>
    <s v="Strongly disagree"/>
    <m/>
    <m/>
    <s v="Strongly agree"/>
    <m/>
    <m/>
    <s v="Undecided"/>
    <m/>
    <m/>
    <s v="35-44 years old"/>
    <m/>
    <m/>
    <s v="Master’s degree"/>
    <m/>
    <m/>
    <s v="Education &amp; Research"/>
    <m/>
    <m/>
    <m/>
    <m/>
    <m/>
    <s v="Other"/>
    <m/>
    <m/>
    <m/>
    <m/>
    <m/>
  </r>
  <r>
    <n v="247"/>
    <d v="2020-04-27T14:42:46"/>
    <d v="2020-04-27T14:54:42"/>
    <s v="anonymous"/>
    <m/>
    <m/>
    <m/>
    <m/>
    <s v="No"/>
    <m/>
    <m/>
    <s v="No"/>
    <m/>
    <m/>
    <m/>
    <m/>
    <m/>
    <s v="Laptop;Smartphone;"/>
    <m/>
    <m/>
    <s v="Yes"/>
    <m/>
    <m/>
    <s v="Personal assets"/>
    <m/>
    <m/>
    <m/>
    <m/>
    <m/>
    <x v="3"/>
    <m/>
    <m/>
    <s v="Using 3rd party cloud solutions (e.g. G Cloud, Microsoft 365)"/>
    <m/>
    <m/>
    <m/>
    <m/>
    <m/>
    <s v="Yes"/>
    <m/>
    <m/>
    <s v="Online training program;User manual documentation (distributed in any way);"/>
    <m/>
    <m/>
    <s v="Yes"/>
    <m/>
    <m/>
    <s v="Real-time document co-authoring;Teleconferencing;"/>
    <m/>
    <m/>
    <s v="Spyware/Virus infection;"/>
    <m/>
    <m/>
    <s v="_x000a_My laptop's camera has been broken two times as a result of the zoom installation. Without a solution by my company"/>
    <m/>
    <m/>
    <m/>
    <m/>
    <s v="Agree"/>
    <m/>
    <m/>
    <s v="Undecided"/>
    <m/>
    <m/>
    <s v="Strongly disagree"/>
    <m/>
    <m/>
    <s v="Agree"/>
    <m/>
    <m/>
    <s v="Strongly disagree"/>
    <m/>
    <m/>
    <s v="Strongly agree"/>
    <m/>
    <m/>
    <s v="Undecided"/>
    <m/>
    <m/>
    <s v="35-44 years old"/>
    <m/>
    <m/>
    <s v="Master’s degree"/>
    <m/>
    <m/>
    <s v="Education &amp; Research"/>
    <m/>
    <m/>
    <m/>
    <m/>
    <m/>
    <s v="Other"/>
    <m/>
    <m/>
    <m/>
    <m/>
    <m/>
  </r>
  <r>
    <n v="248"/>
    <d v="2020-04-27T16:42:44"/>
    <d v="2020-04-27T16:45:48"/>
    <s v="anonymous"/>
    <m/>
    <m/>
    <m/>
    <m/>
    <s v="Yes"/>
    <m/>
    <m/>
    <s v="Yes"/>
    <m/>
    <m/>
    <s v="working hours, mapping resource required, working processes"/>
    <m/>
    <m/>
    <s v="Laptop;Smartphone;"/>
    <m/>
    <m/>
    <s v="No"/>
    <m/>
    <m/>
    <s v="Personal assets"/>
    <m/>
    <m/>
    <m/>
    <m/>
    <m/>
    <x v="0"/>
    <m/>
    <m/>
    <s v="Using 3rd party cloud solutions (e.g. G Cloud, Microsoft 365)"/>
    <m/>
    <m/>
    <m/>
    <m/>
    <m/>
    <s v="No"/>
    <m/>
    <m/>
    <m/>
    <m/>
    <m/>
    <s v="Yes"/>
    <m/>
    <m/>
    <s v="Document management;Real-time document co-authoring;Project/Workflow/Task management;Scheduling;Real-time chatting;Teleconferencing;"/>
    <m/>
    <m/>
    <s v="None;"/>
    <m/>
    <m/>
    <m/>
    <m/>
    <m/>
    <m/>
    <m/>
    <s v="Agree"/>
    <m/>
    <m/>
    <s v="Agree"/>
    <m/>
    <m/>
    <s v="Agree"/>
    <m/>
    <m/>
    <s v="Agree"/>
    <m/>
    <m/>
    <s v="Agree"/>
    <m/>
    <m/>
    <s v="Agree"/>
    <m/>
    <m/>
    <s v="Agree"/>
    <m/>
    <m/>
    <s v="35-44 years old"/>
    <m/>
    <m/>
    <s v="High school graduate, diploma or the equivalent"/>
    <m/>
    <m/>
    <s v="Education &amp; Research"/>
    <m/>
    <m/>
    <m/>
    <m/>
    <m/>
    <s v="Manager"/>
    <m/>
    <m/>
    <m/>
    <m/>
    <m/>
  </r>
  <r>
    <n v="248"/>
    <d v="2020-04-27T16:42:44"/>
    <d v="2020-04-27T16:45:48"/>
    <s v="anonymous"/>
    <m/>
    <m/>
    <m/>
    <m/>
    <s v="Yes"/>
    <m/>
    <m/>
    <s v="Yes"/>
    <m/>
    <m/>
    <s v="working hours, mapping resource required, working processes"/>
    <m/>
    <m/>
    <s v="Laptop;Smartphone;"/>
    <m/>
    <m/>
    <s v="No"/>
    <m/>
    <m/>
    <s v="Personal assets"/>
    <m/>
    <m/>
    <m/>
    <m/>
    <m/>
    <x v="5"/>
    <m/>
    <m/>
    <s v="Using 3rd party cloud solutions (e.g. G Cloud, Microsoft 365)"/>
    <m/>
    <m/>
    <m/>
    <m/>
    <m/>
    <s v="No"/>
    <m/>
    <m/>
    <m/>
    <m/>
    <m/>
    <s v="Yes"/>
    <m/>
    <m/>
    <s v="Document management;Real-time document co-authoring;Project/Workflow/Task management;Scheduling;Real-time chatting;Teleconferencing;"/>
    <m/>
    <m/>
    <s v="None;"/>
    <m/>
    <m/>
    <m/>
    <m/>
    <m/>
    <m/>
    <m/>
    <s v="Agree"/>
    <m/>
    <m/>
    <s v="Agree"/>
    <m/>
    <m/>
    <s v="Agree"/>
    <m/>
    <m/>
    <s v="Agree"/>
    <m/>
    <m/>
    <s v="Agree"/>
    <m/>
    <m/>
    <s v="Agree"/>
    <m/>
    <m/>
    <s v="Agree"/>
    <m/>
    <m/>
    <s v="35-44 years old"/>
    <m/>
    <m/>
    <s v="High school graduate, diploma or the equivalent"/>
    <m/>
    <m/>
    <s v="Education &amp; Research"/>
    <m/>
    <m/>
    <m/>
    <m/>
    <m/>
    <s v="Manager"/>
    <m/>
    <m/>
    <m/>
    <m/>
    <m/>
  </r>
  <r>
    <n v="248"/>
    <d v="2020-04-27T16:42:44"/>
    <d v="2020-04-27T16:45:48"/>
    <s v="anonymous"/>
    <m/>
    <m/>
    <m/>
    <m/>
    <s v="Yes"/>
    <m/>
    <m/>
    <s v="Yes"/>
    <m/>
    <m/>
    <s v="working hours, mapping resource required, working processes"/>
    <m/>
    <m/>
    <s v="Laptop;Smartphone;"/>
    <m/>
    <m/>
    <s v="No"/>
    <m/>
    <m/>
    <s v="Personal assets"/>
    <m/>
    <m/>
    <m/>
    <m/>
    <m/>
    <x v="4"/>
    <m/>
    <m/>
    <s v="Using 3rd party cloud solutions (e.g. G Cloud, Microsoft 365)"/>
    <m/>
    <m/>
    <m/>
    <m/>
    <m/>
    <s v="No"/>
    <m/>
    <m/>
    <m/>
    <m/>
    <m/>
    <s v="Yes"/>
    <m/>
    <m/>
    <s v="Document management;Real-time document co-authoring;Project/Workflow/Task management;Scheduling;Real-time chatting;Teleconferencing;"/>
    <m/>
    <m/>
    <s v="None;"/>
    <m/>
    <m/>
    <m/>
    <m/>
    <m/>
    <m/>
    <m/>
    <s v="Agree"/>
    <m/>
    <m/>
    <s v="Agree"/>
    <m/>
    <m/>
    <s v="Agree"/>
    <m/>
    <m/>
    <s v="Agree"/>
    <m/>
    <m/>
    <s v="Agree"/>
    <m/>
    <m/>
    <s v="Agree"/>
    <m/>
    <m/>
    <s v="Agree"/>
    <m/>
    <m/>
    <s v="35-44 years old"/>
    <m/>
    <m/>
    <s v="High school graduate, diploma or the equivalent"/>
    <m/>
    <m/>
    <s v="Education &amp; Research"/>
    <m/>
    <m/>
    <m/>
    <m/>
    <m/>
    <s v="Manager"/>
    <m/>
    <m/>
    <m/>
    <m/>
    <m/>
  </r>
  <r>
    <n v="248"/>
    <d v="2020-04-27T16:42:44"/>
    <d v="2020-04-27T16:45:48"/>
    <s v="anonymous"/>
    <m/>
    <m/>
    <m/>
    <m/>
    <s v="Yes"/>
    <m/>
    <m/>
    <s v="Yes"/>
    <m/>
    <m/>
    <s v="working hours, mapping resource required, working processes"/>
    <m/>
    <m/>
    <s v="Laptop;Smartphone;"/>
    <m/>
    <m/>
    <s v="No"/>
    <m/>
    <m/>
    <s v="Personal assets"/>
    <m/>
    <m/>
    <m/>
    <m/>
    <m/>
    <x v="6"/>
    <m/>
    <m/>
    <s v="Using 3rd party cloud solutions (e.g. G Cloud, Microsoft 365)"/>
    <m/>
    <m/>
    <m/>
    <m/>
    <m/>
    <s v="No"/>
    <m/>
    <m/>
    <m/>
    <m/>
    <m/>
    <s v="Yes"/>
    <m/>
    <m/>
    <s v="Document management;Real-time document co-authoring;Project/Workflow/Task management;Scheduling;Real-time chatting;Teleconferencing;"/>
    <m/>
    <m/>
    <s v="None;"/>
    <m/>
    <m/>
    <m/>
    <m/>
    <m/>
    <m/>
    <m/>
    <s v="Agree"/>
    <m/>
    <m/>
    <s v="Agree"/>
    <m/>
    <m/>
    <s v="Agree"/>
    <m/>
    <m/>
    <s v="Agree"/>
    <m/>
    <m/>
    <s v="Agree"/>
    <m/>
    <m/>
    <s v="Agree"/>
    <m/>
    <m/>
    <s v="Agree"/>
    <m/>
    <m/>
    <s v="35-44 years old"/>
    <m/>
    <m/>
    <s v="High school graduate, diploma or the equivalent"/>
    <m/>
    <m/>
    <s v="Education &amp; Research"/>
    <m/>
    <m/>
    <m/>
    <m/>
    <m/>
    <s v="Manager"/>
    <m/>
    <m/>
    <m/>
    <m/>
    <m/>
  </r>
  <r>
    <n v="248"/>
    <d v="2020-04-27T16:42:44"/>
    <d v="2020-04-27T16:45:48"/>
    <s v="anonymous"/>
    <m/>
    <m/>
    <m/>
    <m/>
    <s v="Yes"/>
    <m/>
    <m/>
    <s v="Yes"/>
    <m/>
    <m/>
    <s v="working hours, mapping resource required, working processes"/>
    <m/>
    <m/>
    <s v="Laptop;Smartphone;"/>
    <m/>
    <m/>
    <s v="No"/>
    <m/>
    <m/>
    <s v="Personal assets"/>
    <m/>
    <m/>
    <m/>
    <m/>
    <m/>
    <x v="3"/>
    <m/>
    <m/>
    <s v="Using 3rd party cloud solutions (e.g. G Cloud, Microsoft 365)"/>
    <m/>
    <m/>
    <m/>
    <m/>
    <m/>
    <s v="No"/>
    <m/>
    <m/>
    <m/>
    <m/>
    <m/>
    <s v="Yes"/>
    <m/>
    <m/>
    <s v="Document management;Real-time document co-authoring;Project/Workflow/Task management;Scheduling;Real-time chatting;Teleconferencing;"/>
    <m/>
    <m/>
    <s v="None;"/>
    <m/>
    <m/>
    <m/>
    <m/>
    <m/>
    <m/>
    <m/>
    <s v="Agree"/>
    <m/>
    <m/>
    <s v="Agree"/>
    <m/>
    <m/>
    <s v="Agree"/>
    <m/>
    <m/>
    <s v="Agree"/>
    <m/>
    <m/>
    <s v="Agree"/>
    <m/>
    <m/>
    <s v="Agree"/>
    <m/>
    <m/>
    <s v="Agree"/>
    <m/>
    <m/>
    <s v="35-44 years old"/>
    <m/>
    <m/>
    <s v="High school graduate, diploma or the equivalent"/>
    <m/>
    <m/>
    <s v="Education &amp; Research"/>
    <m/>
    <m/>
    <m/>
    <m/>
    <m/>
    <s v="Manager"/>
    <m/>
    <m/>
    <m/>
    <m/>
    <m/>
  </r>
  <r>
    <n v="249"/>
    <d v="2020-04-28T17:02:43"/>
    <d v="2020-04-28T17:08:27"/>
    <s v="anonymous"/>
    <m/>
    <m/>
    <m/>
    <m/>
    <s v="Yes"/>
    <m/>
    <m/>
    <s v="No"/>
    <m/>
    <m/>
    <m/>
    <m/>
    <m/>
    <s v="Desktop;Laptop;Smartphone;"/>
    <m/>
    <m/>
    <s v="No"/>
    <m/>
    <m/>
    <s v="Corporate assets"/>
    <m/>
    <m/>
    <s v="Yes, partly"/>
    <m/>
    <m/>
    <x v="0"/>
    <m/>
    <m/>
    <s v="Using VPN "/>
    <m/>
    <m/>
    <m/>
    <m/>
    <m/>
    <s v="No"/>
    <m/>
    <m/>
    <m/>
    <m/>
    <m/>
    <s v="Yes"/>
    <m/>
    <m/>
    <s v="Teleconferencing;"/>
    <m/>
    <m/>
    <s v="Phishing;"/>
    <m/>
    <m/>
    <s v="spear phising (supervisor fraud)"/>
    <m/>
    <m/>
    <m/>
    <m/>
    <s v="Undecided"/>
    <m/>
    <m/>
    <s v="Disagree"/>
    <m/>
    <m/>
    <s v="Disagree"/>
    <m/>
    <m/>
    <s v="Agree"/>
    <m/>
    <m/>
    <s v="Strongly agree"/>
    <m/>
    <m/>
    <s v="Strongly agree"/>
    <m/>
    <m/>
    <s v="Agree"/>
    <m/>
    <m/>
    <s v="25-34 years old"/>
    <m/>
    <m/>
    <s v="Master’s degree"/>
    <m/>
    <m/>
    <s v="Education &amp; Research"/>
    <m/>
    <m/>
    <m/>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r>
  <r>
    <n v="249"/>
    <d v="2020-04-28T17:02:43"/>
    <d v="2020-04-28T17:08:27"/>
    <s v="anonymous"/>
    <m/>
    <m/>
    <m/>
    <m/>
    <s v="Yes"/>
    <m/>
    <m/>
    <s v="No"/>
    <m/>
    <m/>
    <m/>
    <m/>
    <m/>
    <s v="Desktop;Laptop;Smartphone;"/>
    <m/>
    <m/>
    <s v="No"/>
    <m/>
    <m/>
    <s v="Corporate assets"/>
    <m/>
    <m/>
    <s v="Yes, partly"/>
    <m/>
    <m/>
    <x v="4"/>
    <m/>
    <m/>
    <s v="Using VPN "/>
    <m/>
    <m/>
    <m/>
    <m/>
    <m/>
    <s v="No"/>
    <m/>
    <m/>
    <m/>
    <m/>
    <m/>
    <s v="Yes"/>
    <m/>
    <m/>
    <s v="Teleconferencing;"/>
    <m/>
    <m/>
    <s v="Phishing;"/>
    <m/>
    <m/>
    <s v="spear phising (supervisor fraud)"/>
    <m/>
    <m/>
    <m/>
    <m/>
    <s v="Undecided"/>
    <m/>
    <m/>
    <s v="Disagree"/>
    <m/>
    <m/>
    <s v="Disagree"/>
    <m/>
    <m/>
    <s v="Agree"/>
    <m/>
    <m/>
    <s v="Strongly agree"/>
    <m/>
    <m/>
    <s v="Strongly agree"/>
    <m/>
    <m/>
    <s v="Agree"/>
    <m/>
    <m/>
    <s v="25-34 years old"/>
    <m/>
    <m/>
    <s v="Master’s degree"/>
    <m/>
    <m/>
    <s v="Education &amp; Research"/>
    <m/>
    <m/>
    <m/>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r>
  <r>
    <n v="249"/>
    <d v="2020-04-28T17:02:43"/>
    <d v="2020-04-28T17:08:27"/>
    <s v="anonymous"/>
    <m/>
    <m/>
    <m/>
    <m/>
    <s v="Yes"/>
    <m/>
    <m/>
    <s v="No"/>
    <m/>
    <m/>
    <m/>
    <m/>
    <m/>
    <s v="Desktop;Laptop;Smartphone;"/>
    <m/>
    <m/>
    <s v="No"/>
    <m/>
    <m/>
    <s v="Corporate assets"/>
    <m/>
    <m/>
    <s v="Yes, partly"/>
    <m/>
    <m/>
    <x v="6"/>
    <m/>
    <m/>
    <s v="Using VPN "/>
    <m/>
    <m/>
    <m/>
    <m/>
    <m/>
    <s v="No"/>
    <m/>
    <m/>
    <m/>
    <m/>
    <m/>
    <s v="Yes"/>
    <m/>
    <m/>
    <s v="Teleconferencing;"/>
    <m/>
    <m/>
    <s v="Phishing;"/>
    <m/>
    <m/>
    <s v="spear phising (supervisor fraud)"/>
    <m/>
    <m/>
    <m/>
    <m/>
    <s v="Undecided"/>
    <m/>
    <m/>
    <s v="Disagree"/>
    <m/>
    <m/>
    <s v="Disagree"/>
    <m/>
    <m/>
    <s v="Agree"/>
    <m/>
    <m/>
    <s v="Strongly agree"/>
    <m/>
    <m/>
    <s v="Strongly agree"/>
    <m/>
    <m/>
    <s v="Agree"/>
    <m/>
    <m/>
    <s v="25-34 years old"/>
    <m/>
    <m/>
    <s v="Master’s degree"/>
    <m/>
    <m/>
    <s v="Education &amp; Research"/>
    <m/>
    <m/>
    <m/>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r>
  <r>
    <n v="249"/>
    <d v="2020-04-28T17:02:43"/>
    <d v="2020-04-28T17:08:27"/>
    <s v="anonymous"/>
    <m/>
    <m/>
    <m/>
    <m/>
    <s v="Yes"/>
    <m/>
    <m/>
    <s v="No"/>
    <m/>
    <m/>
    <m/>
    <m/>
    <m/>
    <s v="Desktop;Laptop;Smartphone;"/>
    <m/>
    <m/>
    <s v="No"/>
    <m/>
    <m/>
    <s v="Corporate assets"/>
    <m/>
    <m/>
    <s v="Yes, partly"/>
    <m/>
    <m/>
    <x v="3"/>
    <m/>
    <m/>
    <s v="Using VPN "/>
    <m/>
    <m/>
    <m/>
    <m/>
    <m/>
    <s v="No"/>
    <m/>
    <m/>
    <m/>
    <m/>
    <m/>
    <s v="Yes"/>
    <m/>
    <m/>
    <s v="Teleconferencing;"/>
    <m/>
    <m/>
    <s v="Phishing;"/>
    <m/>
    <m/>
    <s v="spear phising (supervisor fraud)"/>
    <m/>
    <m/>
    <m/>
    <m/>
    <s v="Undecided"/>
    <m/>
    <m/>
    <s v="Disagree"/>
    <m/>
    <m/>
    <s v="Disagree"/>
    <m/>
    <m/>
    <s v="Agree"/>
    <m/>
    <m/>
    <s v="Strongly agree"/>
    <m/>
    <m/>
    <s v="Strongly agree"/>
    <m/>
    <m/>
    <s v="Agree"/>
    <m/>
    <m/>
    <s v="25-34 years old"/>
    <m/>
    <m/>
    <s v="Master’s degree"/>
    <m/>
    <m/>
    <s v="Education &amp; Research"/>
    <m/>
    <m/>
    <m/>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r>
  <r>
    <n v="250"/>
    <d v="2020-04-28T17:38:26"/>
    <d v="2020-04-28T18:15:43"/>
    <s v="anonymous"/>
    <m/>
    <m/>
    <m/>
    <m/>
    <s v="Yes"/>
    <m/>
    <m/>
    <s v="Yes"/>
    <m/>
    <m/>
    <m/>
    <m/>
    <m/>
    <s v="Desktop;Laptop;Tablet;Smartphone;"/>
    <m/>
    <m/>
    <s v="No"/>
    <m/>
    <m/>
    <s v="Corporate assets"/>
    <m/>
    <m/>
    <s v="Yes, partly"/>
    <m/>
    <m/>
    <x v="6"/>
    <m/>
    <m/>
    <s v="Using VPN "/>
    <m/>
    <m/>
    <m/>
    <m/>
    <m/>
    <s v="No"/>
    <m/>
    <m/>
    <m/>
    <m/>
    <m/>
    <s v="Yes"/>
    <m/>
    <m/>
    <s v="Real-time chatting;Teleconferencing;"/>
    <m/>
    <m/>
    <s v="Phishing;"/>
    <m/>
    <m/>
    <m/>
    <m/>
    <m/>
    <m/>
    <m/>
    <s v="Undecided"/>
    <m/>
    <m/>
    <s v="Undecided"/>
    <m/>
    <m/>
    <s v="Agree"/>
    <m/>
    <m/>
    <s v="Agree"/>
    <m/>
    <m/>
    <s v="Agree"/>
    <m/>
    <m/>
    <s v="Agree"/>
    <m/>
    <m/>
    <s v="Agree"/>
    <m/>
    <m/>
    <s v="45-54 years old"/>
    <m/>
    <m/>
    <s v="Associate degree"/>
    <m/>
    <m/>
    <s v="IT (Information Technology)"/>
    <m/>
    <m/>
    <m/>
    <m/>
    <m/>
    <s v="IT professional"/>
    <m/>
    <m/>
    <m/>
    <m/>
    <m/>
  </r>
  <r>
    <n v="250"/>
    <d v="2020-04-28T17:38:26"/>
    <d v="2020-04-28T18:15:43"/>
    <s v="anonymous"/>
    <m/>
    <m/>
    <m/>
    <m/>
    <s v="Yes"/>
    <m/>
    <m/>
    <s v="Yes"/>
    <m/>
    <m/>
    <m/>
    <m/>
    <m/>
    <s v="Desktop;Laptop;Tablet;Smartphone;"/>
    <m/>
    <m/>
    <s v="No"/>
    <m/>
    <m/>
    <s v="Corporate assets"/>
    <m/>
    <m/>
    <s v="Yes, partly"/>
    <m/>
    <m/>
    <x v="1"/>
    <m/>
    <m/>
    <s v="Using VPN "/>
    <m/>
    <m/>
    <m/>
    <m/>
    <m/>
    <s v="No"/>
    <m/>
    <m/>
    <m/>
    <m/>
    <m/>
    <s v="Yes"/>
    <m/>
    <m/>
    <s v="Real-time chatting;Teleconferencing;"/>
    <m/>
    <m/>
    <s v="Phishing;"/>
    <m/>
    <m/>
    <m/>
    <m/>
    <m/>
    <m/>
    <m/>
    <s v="Undecided"/>
    <m/>
    <m/>
    <s v="Undecided"/>
    <m/>
    <m/>
    <s v="Agree"/>
    <m/>
    <m/>
    <s v="Agree"/>
    <m/>
    <m/>
    <s v="Agree"/>
    <m/>
    <m/>
    <s v="Agree"/>
    <m/>
    <m/>
    <s v="Agree"/>
    <m/>
    <m/>
    <s v="45-54 years old"/>
    <m/>
    <m/>
    <s v="Associate degree"/>
    <m/>
    <m/>
    <s v="IT (Information Technology)"/>
    <m/>
    <m/>
    <m/>
    <m/>
    <m/>
    <s v="IT professional"/>
    <m/>
    <m/>
    <m/>
    <m/>
    <m/>
  </r>
  <r>
    <n v="250"/>
    <d v="2020-04-28T17:38:26"/>
    <d v="2020-04-28T18:15:43"/>
    <s v="anonymous"/>
    <m/>
    <m/>
    <m/>
    <m/>
    <s v="Yes"/>
    <m/>
    <m/>
    <s v="Yes"/>
    <m/>
    <m/>
    <m/>
    <m/>
    <m/>
    <s v="Desktop;Laptop;Tablet;Smartphone;"/>
    <m/>
    <m/>
    <s v="No"/>
    <m/>
    <m/>
    <s v="Corporate assets"/>
    <m/>
    <m/>
    <s v="Yes, partly"/>
    <m/>
    <m/>
    <x v="3"/>
    <m/>
    <m/>
    <s v="Using VPN "/>
    <m/>
    <m/>
    <m/>
    <m/>
    <m/>
    <s v="No"/>
    <m/>
    <m/>
    <m/>
    <m/>
    <m/>
    <s v="Yes"/>
    <m/>
    <m/>
    <s v="Real-time chatting;Teleconferencing;"/>
    <m/>
    <m/>
    <s v="Phishing;"/>
    <m/>
    <m/>
    <m/>
    <m/>
    <m/>
    <m/>
    <m/>
    <s v="Undecided"/>
    <m/>
    <m/>
    <s v="Undecided"/>
    <m/>
    <m/>
    <s v="Agree"/>
    <m/>
    <m/>
    <s v="Agree"/>
    <m/>
    <m/>
    <s v="Agree"/>
    <m/>
    <m/>
    <s v="Agree"/>
    <m/>
    <m/>
    <s v="Agree"/>
    <m/>
    <m/>
    <s v="45-54 years old"/>
    <m/>
    <m/>
    <s v="Associate degree"/>
    <m/>
    <m/>
    <s v="IT (Information Technology)"/>
    <m/>
    <m/>
    <m/>
    <m/>
    <m/>
    <s v="IT professional"/>
    <m/>
    <m/>
    <m/>
    <m/>
    <m/>
  </r>
  <r>
    <n v="251"/>
    <d v="2020-04-29T20:51:48"/>
    <d v="2020-04-29T20:58:13"/>
    <s v="anonymous"/>
    <m/>
    <m/>
    <m/>
    <m/>
    <s v="No"/>
    <m/>
    <m/>
    <s v="Yes"/>
    <m/>
    <m/>
    <s v="Use the VPN for business only purposes, avoid unnecessary activities to reduce burden of VPN server/gateway, avoid third  party remote connection tools"/>
    <m/>
    <m/>
    <s v="Laptop;"/>
    <m/>
    <m/>
    <s v="No"/>
    <m/>
    <m/>
    <s v="Corporate assets"/>
    <m/>
    <m/>
    <s v="Yes, partly"/>
    <m/>
    <m/>
    <x v="0"/>
    <m/>
    <m/>
    <s v="Using VPN "/>
    <m/>
    <m/>
    <m/>
    <m/>
    <m/>
    <s v="No"/>
    <m/>
    <m/>
    <m/>
    <m/>
    <m/>
    <s v="No"/>
    <m/>
    <m/>
    <m/>
    <m/>
    <m/>
    <s v="None;"/>
    <m/>
    <m/>
    <m/>
    <m/>
    <m/>
    <m/>
    <m/>
    <s v="Undecided"/>
    <m/>
    <m/>
    <s v="Agree"/>
    <m/>
    <m/>
    <s v="Agree"/>
    <m/>
    <m/>
    <s v="Agree"/>
    <m/>
    <m/>
    <s v="Agree"/>
    <m/>
    <m/>
    <s v="Undecided"/>
    <m/>
    <m/>
    <s v="Agree"/>
    <m/>
    <m/>
    <s v="35-44 years old"/>
    <m/>
    <m/>
    <s v="Master’s degree"/>
    <m/>
    <m/>
    <s v="IT (Information Technology)"/>
    <m/>
    <m/>
    <m/>
    <m/>
    <m/>
    <s v="IT professional"/>
    <m/>
    <m/>
    <m/>
    <m/>
    <m/>
  </r>
  <r>
    <n v="251"/>
    <d v="2020-04-29T20:51:48"/>
    <d v="2020-04-29T20:58:13"/>
    <s v="anonymous"/>
    <m/>
    <m/>
    <m/>
    <m/>
    <s v="No"/>
    <m/>
    <m/>
    <s v="Yes"/>
    <m/>
    <m/>
    <s v="Use the VPN for business only purposes, avoid unnecessary activities to reduce burden of VPN server/gateway, avoid third  party remote connection tools"/>
    <m/>
    <m/>
    <s v="Laptop;"/>
    <m/>
    <m/>
    <s v="No"/>
    <m/>
    <m/>
    <s v="Corporate assets"/>
    <m/>
    <m/>
    <s v="Yes, partly"/>
    <m/>
    <m/>
    <x v="5"/>
    <m/>
    <m/>
    <s v="Using VPN "/>
    <m/>
    <m/>
    <m/>
    <m/>
    <m/>
    <s v="No"/>
    <m/>
    <m/>
    <m/>
    <m/>
    <m/>
    <s v="No"/>
    <m/>
    <m/>
    <m/>
    <m/>
    <m/>
    <s v="None;"/>
    <m/>
    <m/>
    <m/>
    <m/>
    <m/>
    <m/>
    <m/>
    <s v="Undecided"/>
    <m/>
    <m/>
    <s v="Agree"/>
    <m/>
    <m/>
    <s v="Agree"/>
    <m/>
    <m/>
    <s v="Agree"/>
    <m/>
    <m/>
    <s v="Agree"/>
    <m/>
    <m/>
    <s v="Undecided"/>
    <m/>
    <m/>
    <s v="Agree"/>
    <m/>
    <m/>
    <s v="35-44 years old"/>
    <m/>
    <m/>
    <s v="Master’s degree"/>
    <m/>
    <m/>
    <s v="IT (Information Technology)"/>
    <m/>
    <m/>
    <m/>
    <m/>
    <m/>
    <s v="IT professional"/>
    <m/>
    <m/>
    <m/>
    <m/>
    <m/>
  </r>
  <r>
    <n v="251"/>
    <d v="2020-04-29T20:51:48"/>
    <d v="2020-04-29T20:58:13"/>
    <s v="anonymous"/>
    <m/>
    <m/>
    <m/>
    <m/>
    <s v="No"/>
    <m/>
    <m/>
    <s v="Yes"/>
    <m/>
    <m/>
    <s v="Use the VPN for business only purposes, avoid unnecessary activities to reduce burden of VPN server/gateway, avoid third  party remote connection tools"/>
    <m/>
    <m/>
    <s v="Laptop;"/>
    <m/>
    <m/>
    <s v="No"/>
    <m/>
    <m/>
    <s v="Corporate assets"/>
    <m/>
    <m/>
    <s v="Yes, partly"/>
    <m/>
    <m/>
    <x v="4"/>
    <m/>
    <m/>
    <s v="Using VPN "/>
    <m/>
    <m/>
    <m/>
    <m/>
    <m/>
    <s v="No"/>
    <m/>
    <m/>
    <m/>
    <m/>
    <m/>
    <s v="No"/>
    <m/>
    <m/>
    <m/>
    <m/>
    <m/>
    <s v="None;"/>
    <m/>
    <m/>
    <m/>
    <m/>
    <m/>
    <m/>
    <m/>
    <s v="Undecided"/>
    <m/>
    <m/>
    <s v="Agree"/>
    <m/>
    <m/>
    <s v="Agree"/>
    <m/>
    <m/>
    <s v="Agree"/>
    <m/>
    <m/>
    <s v="Agree"/>
    <m/>
    <m/>
    <s v="Undecided"/>
    <m/>
    <m/>
    <s v="Agree"/>
    <m/>
    <m/>
    <s v="35-44 years old"/>
    <m/>
    <m/>
    <s v="Master’s degree"/>
    <m/>
    <m/>
    <s v="IT (Information Technology)"/>
    <m/>
    <m/>
    <m/>
    <m/>
    <m/>
    <s v="IT professional"/>
    <m/>
    <m/>
    <m/>
    <m/>
    <m/>
  </r>
  <r>
    <n v="251"/>
    <d v="2020-04-29T20:51:48"/>
    <d v="2020-04-29T20:58:13"/>
    <s v="anonymous"/>
    <m/>
    <m/>
    <m/>
    <m/>
    <s v="No"/>
    <m/>
    <m/>
    <s v="Yes"/>
    <m/>
    <m/>
    <s v="Use the VPN for business only purposes, avoid unnecessary activities to reduce burden of VPN server/gateway, avoid third  party remote connection tools"/>
    <m/>
    <m/>
    <s v="Laptop;"/>
    <m/>
    <m/>
    <s v="No"/>
    <m/>
    <m/>
    <s v="Corporate assets"/>
    <m/>
    <m/>
    <s v="Yes, partly"/>
    <m/>
    <m/>
    <x v="6"/>
    <m/>
    <m/>
    <s v="Using VPN "/>
    <m/>
    <m/>
    <m/>
    <m/>
    <m/>
    <s v="No"/>
    <m/>
    <m/>
    <m/>
    <m/>
    <m/>
    <s v="No"/>
    <m/>
    <m/>
    <m/>
    <m/>
    <m/>
    <s v="None;"/>
    <m/>
    <m/>
    <m/>
    <m/>
    <m/>
    <m/>
    <m/>
    <s v="Undecided"/>
    <m/>
    <m/>
    <s v="Agree"/>
    <m/>
    <m/>
    <s v="Agree"/>
    <m/>
    <m/>
    <s v="Agree"/>
    <m/>
    <m/>
    <s v="Agree"/>
    <m/>
    <m/>
    <s v="Undecided"/>
    <m/>
    <m/>
    <s v="Agree"/>
    <m/>
    <m/>
    <s v="35-44 years old"/>
    <m/>
    <m/>
    <s v="Master’s degree"/>
    <m/>
    <m/>
    <s v="IT (Information Technology)"/>
    <m/>
    <m/>
    <m/>
    <m/>
    <m/>
    <s v="IT professional"/>
    <m/>
    <m/>
    <m/>
    <m/>
    <m/>
  </r>
  <r>
    <n v="251"/>
    <d v="2020-04-29T20:51:48"/>
    <d v="2020-04-29T20:58:13"/>
    <s v="anonymous"/>
    <m/>
    <m/>
    <m/>
    <m/>
    <s v="No"/>
    <m/>
    <m/>
    <s v="Yes"/>
    <m/>
    <m/>
    <s v="Use the VPN for business only purposes, avoid unnecessary activities to reduce burden of VPN server/gateway, avoid third  party remote connection tools"/>
    <m/>
    <m/>
    <s v="Laptop;"/>
    <m/>
    <m/>
    <s v="No"/>
    <m/>
    <m/>
    <s v="Corporate assets"/>
    <m/>
    <m/>
    <s v="Yes, partly"/>
    <m/>
    <m/>
    <x v="1"/>
    <m/>
    <m/>
    <s v="Using VPN "/>
    <m/>
    <m/>
    <m/>
    <m/>
    <m/>
    <s v="No"/>
    <m/>
    <m/>
    <m/>
    <m/>
    <m/>
    <s v="No"/>
    <m/>
    <m/>
    <m/>
    <m/>
    <m/>
    <s v="None;"/>
    <m/>
    <m/>
    <m/>
    <m/>
    <m/>
    <m/>
    <m/>
    <s v="Undecided"/>
    <m/>
    <m/>
    <s v="Agree"/>
    <m/>
    <m/>
    <s v="Agree"/>
    <m/>
    <m/>
    <s v="Agree"/>
    <m/>
    <m/>
    <s v="Agree"/>
    <m/>
    <m/>
    <s v="Undecided"/>
    <m/>
    <m/>
    <s v="Agree"/>
    <m/>
    <m/>
    <s v="35-44 years old"/>
    <m/>
    <m/>
    <s v="Master’s degree"/>
    <m/>
    <m/>
    <s v="IT (Information Technology)"/>
    <m/>
    <m/>
    <m/>
    <m/>
    <m/>
    <s v="IT professional"/>
    <m/>
    <m/>
    <m/>
    <m/>
    <m/>
  </r>
  <r>
    <n v="251"/>
    <d v="2020-04-29T20:51:48"/>
    <d v="2020-04-29T20:58:13"/>
    <s v="anonymous"/>
    <m/>
    <m/>
    <m/>
    <m/>
    <s v="No"/>
    <m/>
    <m/>
    <s v="Yes"/>
    <m/>
    <m/>
    <s v="Use the VPN for business only purposes, avoid unnecessary activities to reduce burden of VPN server/gateway, avoid third  party remote connection tools"/>
    <m/>
    <m/>
    <s v="Laptop;"/>
    <m/>
    <m/>
    <s v="No"/>
    <m/>
    <m/>
    <s v="Corporate assets"/>
    <m/>
    <m/>
    <s v="Yes, partly"/>
    <m/>
    <m/>
    <x v="2"/>
    <m/>
    <m/>
    <s v="Using VPN "/>
    <m/>
    <m/>
    <m/>
    <m/>
    <m/>
    <s v="No"/>
    <m/>
    <m/>
    <m/>
    <m/>
    <m/>
    <s v="No"/>
    <m/>
    <m/>
    <m/>
    <m/>
    <m/>
    <s v="None;"/>
    <m/>
    <m/>
    <m/>
    <m/>
    <m/>
    <m/>
    <m/>
    <s v="Undecided"/>
    <m/>
    <m/>
    <s v="Agree"/>
    <m/>
    <m/>
    <s v="Agree"/>
    <m/>
    <m/>
    <s v="Agree"/>
    <m/>
    <m/>
    <s v="Agree"/>
    <m/>
    <m/>
    <s v="Undecided"/>
    <m/>
    <m/>
    <s v="Agree"/>
    <m/>
    <m/>
    <s v="35-44 years old"/>
    <m/>
    <m/>
    <s v="Master’s degree"/>
    <m/>
    <m/>
    <s v="IT (Information Technology)"/>
    <m/>
    <m/>
    <m/>
    <m/>
    <m/>
    <s v="IT professional"/>
    <m/>
    <m/>
    <m/>
    <m/>
    <m/>
  </r>
  <r>
    <n v="251"/>
    <d v="2020-04-29T20:51:48"/>
    <d v="2020-04-29T20:58:13"/>
    <s v="anonymous"/>
    <m/>
    <m/>
    <m/>
    <m/>
    <s v="No"/>
    <m/>
    <m/>
    <s v="Yes"/>
    <m/>
    <m/>
    <s v="Use the VPN for business only purposes, avoid unnecessary activities to reduce burden of VPN server/gateway, avoid third  party remote connection tools"/>
    <m/>
    <m/>
    <s v="Laptop;"/>
    <m/>
    <m/>
    <s v="No"/>
    <m/>
    <m/>
    <s v="Corporate assets"/>
    <m/>
    <m/>
    <s v="Yes, partly"/>
    <m/>
    <m/>
    <x v="3"/>
    <m/>
    <m/>
    <s v="Using VPN "/>
    <m/>
    <m/>
    <m/>
    <m/>
    <m/>
    <s v="No"/>
    <m/>
    <m/>
    <m/>
    <m/>
    <m/>
    <s v="No"/>
    <m/>
    <m/>
    <m/>
    <m/>
    <m/>
    <s v="None;"/>
    <m/>
    <m/>
    <m/>
    <m/>
    <m/>
    <m/>
    <m/>
    <s v="Undecided"/>
    <m/>
    <m/>
    <s v="Agree"/>
    <m/>
    <m/>
    <s v="Agree"/>
    <m/>
    <m/>
    <s v="Agree"/>
    <m/>
    <m/>
    <s v="Agree"/>
    <m/>
    <m/>
    <s v="Undecided"/>
    <m/>
    <m/>
    <s v="Agree"/>
    <m/>
    <m/>
    <s v="35-44 years old"/>
    <m/>
    <m/>
    <s v="Master’s degree"/>
    <m/>
    <m/>
    <s v="IT (Information Technology)"/>
    <m/>
    <m/>
    <m/>
    <m/>
    <m/>
    <s v="IT professional"/>
    <m/>
    <m/>
    <m/>
    <m/>
    <m/>
  </r>
  <r>
    <n v="252"/>
    <d v="2020-04-30T11:39:39"/>
    <d v="2020-04-30T11:44:17"/>
    <s v="anonymous"/>
    <m/>
    <m/>
    <m/>
    <m/>
    <s v="Yes"/>
    <m/>
    <m/>
    <s v="No"/>
    <m/>
    <m/>
    <m/>
    <m/>
    <m/>
    <s v="Desktop;Laptop;Tablet;Smartphone;"/>
    <m/>
    <m/>
    <s v="No"/>
    <m/>
    <m/>
    <s v="Personal assets"/>
    <m/>
    <m/>
    <m/>
    <m/>
    <m/>
    <x v="0"/>
    <m/>
    <m/>
    <s v="Using 3rd party cloud solutions (e.g. G Cloud, Microsoft 365)"/>
    <m/>
    <m/>
    <m/>
    <m/>
    <m/>
    <s v="No"/>
    <m/>
    <m/>
    <m/>
    <m/>
    <m/>
    <s v="Yes"/>
    <m/>
    <m/>
    <s v="Document management;Real-time document co-authoring;Project/Workflow/Task management;Scheduling;Real-time chatting;Teleconferencing;"/>
    <m/>
    <m/>
    <s v="None;"/>
    <m/>
    <m/>
    <m/>
    <m/>
    <m/>
    <m/>
    <m/>
    <s v="Undecided"/>
    <m/>
    <m/>
    <s v="Agree"/>
    <m/>
    <m/>
    <s v="Agree"/>
    <m/>
    <m/>
    <s v="Agree"/>
    <m/>
    <m/>
    <s v="Agree"/>
    <m/>
    <m/>
    <s v="Strongly agree"/>
    <m/>
    <m/>
    <s v="Strongly agree"/>
    <m/>
    <m/>
    <s v="35-44 years old"/>
    <m/>
    <m/>
    <s v="Bachelor’s degree"/>
    <m/>
    <m/>
    <s v="Education &amp; Research"/>
    <m/>
    <m/>
    <m/>
    <m/>
    <m/>
    <s v="IT professional"/>
    <m/>
    <m/>
    <m/>
    <m/>
    <m/>
  </r>
  <r>
    <n v="252"/>
    <d v="2020-04-30T11:39:39"/>
    <d v="2020-04-30T11:44:17"/>
    <s v="anonymous"/>
    <m/>
    <m/>
    <m/>
    <m/>
    <s v="Yes"/>
    <m/>
    <m/>
    <s v="No"/>
    <m/>
    <m/>
    <m/>
    <m/>
    <m/>
    <s v="Desktop;Laptop;Tablet;Smartphone;"/>
    <m/>
    <m/>
    <s v="No"/>
    <m/>
    <m/>
    <s v="Personal assets"/>
    <m/>
    <m/>
    <m/>
    <m/>
    <m/>
    <x v="5"/>
    <m/>
    <m/>
    <s v="Using 3rd party cloud solutions (e.g. G Cloud, Microsoft 365)"/>
    <m/>
    <m/>
    <m/>
    <m/>
    <m/>
    <s v="No"/>
    <m/>
    <m/>
    <m/>
    <m/>
    <m/>
    <s v="Yes"/>
    <m/>
    <m/>
    <s v="Document management;Real-time document co-authoring;Project/Workflow/Task management;Scheduling;Real-time chatting;Teleconferencing;"/>
    <m/>
    <m/>
    <s v="None;"/>
    <m/>
    <m/>
    <m/>
    <m/>
    <m/>
    <m/>
    <m/>
    <s v="Undecided"/>
    <m/>
    <m/>
    <s v="Agree"/>
    <m/>
    <m/>
    <s v="Agree"/>
    <m/>
    <m/>
    <s v="Agree"/>
    <m/>
    <m/>
    <s v="Agree"/>
    <m/>
    <m/>
    <s v="Strongly agree"/>
    <m/>
    <m/>
    <s v="Strongly agree"/>
    <m/>
    <m/>
    <s v="35-44 years old"/>
    <m/>
    <m/>
    <s v="Bachelor’s degree"/>
    <m/>
    <m/>
    <s v="Education &amp; Research"/>
    <m/>
    <m/>
    <m/>
    <m/>
    <m/>
    <s v="IT professional"/>
    <m/>
    <m/>
    <m/>
    <m/>
    <m/>
  </r>
  <r>
    <n v="252"/>
    <d v="2020-04-30T11:39:39"/>
    <d v="2020-04-30T11:44:17"/>
    <s v="anonymous"/>
    <m/>
    <m/>
    <m/>
    <m/>
    <s v="Yes"/>
    <m/>
    <m/>
    <s v="No"/>
    <m/>
    <m/>
    <m/>
    <m/>
    <m/>
    <s v="Desktop;Laptop;Tablet;Smartphone;"/>
    <m/>
    <m/>
    <s v="No"/>
    <m/>
    <m/>
    <s v="Personal assets"/>
    <m/>
    <m/>
    <m/>
    <m/>
    <m/>
    <x v="4"/>
    <m/>
    <m/>
    <s v="Using 3rd party cloud solutions (e.g. G Cloud, Microsoft 365)"/>
    <m/>
    <m/>
    <m/>
    <m/>
    <m/>
    <s v="No"/>
    <m/>
    <m/>
    <m/>
    <m/>
    <m/>
    <s v="Yes"/>
    <m/>
    <m/>
    <s v="Document management;Real-time document co-authoring;Project/Workflow/Task management;Scheduling;Real-time chatting;Teleconferencing;"/>
    <m/>
    <m/>
    <s v="None;"/>
    <m/>
    <m/>
    <m/>
    <m/>
    <m/>
    <m/>
    <m/>
    <s v="Undecided"/>
    <m/>
    <m/>
    <s v="Agree"/>
    <m/>
    <m/>
    <s v="Agree"/>
    <m/>
    <m/>
    <s v="Agree"/>
    <m/>
    <m/>
    <s v="Agree"/>
    <m/>
    <m/>
    <s v="Strongly agree"/>
    <m/>
    <m/>
    <s v="Strongly agree"/>
    <m/>
    <m/>
    <s v="35-44 years old"/>
    <m/>
    <m/>
    <s v="Bachelor’s degree"/>
    <m/>
    <m/>
    <s v="Education &amp; Research"/>
    <m/>
    <m/>
    <m/>
    <m/>
    <m/>
    <s v="IT professional"/>
    <m/>
    <m/>
    <m/>
    <m/>
    <m/>
  </r>
  <r>
    <n v="252"/>
    <d v="2020-04-30T11:39:39"/>
    <d v="2020-04-30T11:44:17"/>
    <s v="anonymous"/>
    <m/>
    <m/>
    <m/>
    <m/>
    <s v="Yes"/>
    <m/>
    <m/>
    <s v="No"/>
    <m/>
    <m/>
    <m/>
    <m/>
    <m/>
    <s v="Desktop;Laptop;Tablet;Smartphone;"/>
    <m/>
    <m/>
    <s v="No"/>
    <m/>
    <m/>
    <s v="Personal assets"/>
    <m/>
    <m/>
    <m/>
    <m/>
    <m/>
    <x v="6"/>
    <m/>
    <m/>
    <s v="Using 3rd party cloud solutions (e.g. G Cloud, Microsoft 365)"/>
    <m/>
    <m/>
    <m/>
    <m/>
    <m/>
    <s v="No"/>
    <m/>
    <m/>
    <m/>
    <m/>
    <m/>
    <s v="Yes"/>
    <m/>
    <m/>
    <s v="Document management;Real-time document co-authoring;Project/Workflow/Task management;Scheduling;Real-time chatting;Teleconferencing;"/>
    <m/>
    <m/>
    <s v="None;"/>
    <m/>
    <m/>
    <m/>
    <m/>
    <m/>
    <m/>
    <m/>
    <s v="Undecided"/>
    <m/>
    <m/>
    <s v="Agree"/>
    <m/>
    <m/>
    <s v="Agree"/>
    <m/>
    <m/>
    <s v="Agree"/>
    <m/>
    <m/>
    <s v="Agree"/>
    <m/>
    <m/>
    <s v="Strongly agree"/>
    <m/>
    <m/>
    <s v="Strongly agree"/>
    <m/>
    <m/>
    <s v="35-44 years old"/>
    <m/>
    <m/>
    <s v="Bachelor’s degree"/>
    <m/>
    <m/>
    <s v="Education &amp; Research"/>
    <m/>
    <m/>
    <m/>
    <m/>
    <m/>
    <s v="IT professional"/>
    <m/>
    <m/>
    <m/>
    <m/>
    <m/>
  </r>
  <r>
    <n v="252"/>
    <d v="2020-04-30T11:39:39"/>
    <d v="2020-04-30T11:44:17"/>
    <s v="anonymous"/>
    <m/>
    <m/>
    <m/>
    <m/>
    <s v="Yes"/>
    <m/>
    <m/>
    <s v="No"/>
    <m/>
    <m/>
    <m/>
    <m/>
    <m/>
    <s v="Desktop;Laptop;Tablet;Smartphone;"/>
    <m/>
    <m/>
    <s v="No"/>
    <m/>
    <m/>
    <s v="Personal assets"/>
    <m/>
    <m/>
    <m/>
    <m/>
    <m/>
    <x v="1"/>
    <m/>
    <m/>
    <s v="Using 3rd party cloud solutions (e.g. G Cloud, Microsoft 365)"/>
    <m/>
    <m/>
    <m/>
    <m/>
    <m/>
    <s v="No"/>
    <m/>
    <m/>
    <m/>
    <m/>
    <m/>
    <s v="Yes"/>
    <m/>
    <m/>
    <s v="Document management;Real-time document co-authoring;Project/Workflow/Task management;Scheduling;Real-time chatting;Teleconferencing;"/>
    <m/>
    <m/>
    <s v="None;"/>
    <m/>
    <m/>
    <m/>
    <m/>
    <m/>
    <m/>
    <m/>
    <s v="Undecided"/>
    <m/>
    <m/>
    <s v="Agree"/>
    <m/>
    <m/>
    <s v="Agree"/>
    <m/>
    <m/>
    <s v="Agree"/>
    <m/>
    <m/>
    <s v="Agree"/>
    <m/>
    <m/>
    <s v="Strongly agree"/>
    <m/>
    <m/>
    <s v="Strongly agree"/>
    <m/>
    <m/>
    <s v="35-44 years old"/>
    <m/>
    <m/>
    <s v="Bachelor’s degree"/>
    <m/>
    <m/>
    <s v="Education &amp; Research"/>
    <m/>
    <m/>
    <m/>
    <m/>
    <m/>
    <s v="IT professional"/>
    <m/>
    <m/>
    <m/>
    <m/>
    <m/>
  </r>
  <r>
    <n v="252"/>
    <d v="2020-04-30T11:39:39"/>
    <d v="2020-04-30T11:44:17"/>
    <s v="anonymous"/>
    <m/>
    <m/>
    <m/>
    <m/>
    <s v="Yes"/>
    <m/>
    <m/>
    <s v="No"/>
    <m/>
    <m/>
    <m/>
    <m/>
    <m/>
    <s v="Desktop;Laptop;Tablet;Smartphone;"/>
    <m/>
    <m/>
    <s v="No"/>
    <m/>
    <m/>
    <s v="Personal assets"/>
    <m/>
    <m/>
    <m/>
    <m/>
    <m/>
    <x v="2"/>
    <m/>
    <m/>
    <s v="Using 3rd party cloud solutions (e.g. G Cloud, Microsoft 365)"/>
    <m/>
    <m/>
    <m/>
    <m/>
    <m/>
    <s v="No"/>
    <m/>
    <m/>
    <m/>
    <m/>
    <m/>
    <s v="Yes"/>
    <m/>
    <m/>
    <s v="Document management;Real-time document co-authoring;Project/Workflow/Task management;Scheduling;Real-time chatting;Teleconferencing;"/>
    <m/>
    <m/>
    <s v="None;"/>
    <m/>
    <m/>
    <m/>
    <m/>
    <m/>
    <m/>
    <m/>
    <s v="Undecided"/>
    <m/>
    <m/>
    <s v="Agree"/>
    <m/>
    <m/>
    <s v="Agree"/>
    <m/>
    <m/>
    <s v="Agree"/>
    <m/>
    <m/>
    <s v="Agree"/>
    <m/>
    <m/>
    <s v="Strongly agree"/>
    <m/>
    <m/>
    <s v="Strongly agree"/>
    <m/>
    <m/>
    <s v="35-44 years old"/>
    <m/>
    <m/>
    <s v="Bachelor’s degree"/>
    <m/>
    <m/>
    <s v="Education &amp; Research"/>
    <m/>
    <m/>
    <m/>
    <m/>
    <m/>
    <s v="IT professional"/>
    <m/>
    <m/>
    <m/>
    <m/>
    <m/>
  </r>
  <r>
    <n v="252"/>
    <d v="2020-04-30T11:39:39"/>
    <d v="2020-04-30T11:44:17"/>
    <s v="anonymous"/>
    <m/>
    <m/>
    <m/>
    <m/>
    <s v="Yes"/>
    <m/>
    <m/>
    <s v="No"/>
    <m/>
    <m/>
    <m/>
    <m/>
    <m/>
    <s v="Desktop;Laptop;Tablet;Smartphone;"/>
    <m/>
    <m/>
    <s v="No"/>
    <m/>
    <m/>
    <s v="Personal assets"/>
    <m/>
    <m/>
    <m/>
    <m/>
    <m/>
    <x v="3"/>
    <m/>
    <m/>
    <s v="Using 3rd party cloud solutions (e.g. G Cloud, Microsoft 365)"/>
    <m/>
    <m/>
    <m/>
    <m/>
    <m/>
    <s v="No"/>
    <m/>
    <m/>
    <m/>
    <m/>
    <m/>
    <s v="Yes"/>
    <m/>
    <m/>
    <s v="Document management;Real-time document co-authoring;Project/Workflow/Task management;Scheduling;Real-time chatting;Teleconferencing;"/>
    <m/>
    <m/>
    <s v="None;"/>
    <m/>
    <m/>
    <m/>
    <m/>
    <m/>
    <m/>
    <m/>
    <s v="Undecided"/>
    <m/>
    <m/>
    <s v="Agree"/>
    <m/>
    <m/>
    <s v="Agree"/>
    <m/>
    <m/>
    <s v="Agree"/>
    <m/>
    <m/>
    <s v="Agree"/>
    <m/>
    <m/>
    <s v="Strongly agree"/>
    <m/>
    <m/>
    <s v="Strongly agree"/>
    <m/>
    <m/>
    <s v="35-44 years old"/>
    <m/>
    <m/>
    <s v="Bachelor’s degree"/>
    <m/>
    <m/>
    <s v="Education &amp; Research"/>
    <m/>
    <m/>
    <m/>
    <m/>
    <m/>
    <s v="IT professional"/>
    <m/>
    <m/>
    <m/>
    <m/>
    <m/>
  </r>
  <r>
    <n v="253"/>
    <d v="2020-04-30T11:40:46"/>
    <d v="2020-04-30T11:52:21"/>
    <s v="anonymous"/>
    <m/>
    <m/>
    <m/>
    <m/>
    <s v="Yes"/>
    <m/>
    <m/>
    <s v="Yes"/>
    <m/>
    <m/>
    <m/>
    <m/>
    <m/>
    <s v="Laptop;Smartphone;"/>
    <m/>
    <m/>
    <s v="No"/>
    <m/>
    <m/>
    <s v="Personal assets"/>
    <m/>
    <m/>
    <m/>
    <m/>
    <m/>
    <x v="0"/>
    <m/>
    <m/>
    <s v="Using 3rd party cloud solutions (e.g. G Cloud, Microsoft 365)"/>
    <m/>
    <m/>
    <m/>
    <m/>
    <m/>
    <s v="No"/>
    <m/>
    <m/>
    <m/>
    <m/>
    <m/>
    <s v="Yes"/>
    <m/>
    <m/>
    <s v="Project/Workflow/Task management;Real-time chatting;"/>
    <m/>
    <m/>
    <s v="None;"/>
    <m/>
    <m/>
    <m/>
    <m/>
    <m/>
    <m/>
    <m/>
    <s v="Agree"/>
    <m/>
    <m/>
    <s v="Agree"/>
    <m/>
    <m/>
    <s v="Strongly agree"/>
    <m/>
    <m/>
    <s v="Agree"/>
    <m/>
    <m/>
    <s v="Agree"/>
    <m/>
    <m/>
    <s v="Strongly agree"/>
    <m/>
    <m/>
    <s v="Agree"/>
    <m/>
    <m/>
    <s v="18-24 years old"/>
    <m/>
    <m/>
    <s v="Bachelor’s degree"/>
    <m/>
    <m/>
    <s v="IT (Information Technology)"/>
    <m/>
    <m/>
    <m/>
    <m/>
    <m/>
    <s v="IT professional"/>
    <m/>
    <m/>
    <m/>
    <m/>
    <m/>
  </r>
  <r>
    <n v="253"/>
    <d v="2020-04-30T11:40:46"/>
    <d v="2020-04-30T11:52:21"/>
    <s v="anonymous"/>
    <m/>
    <m/>
    <m/>
    <m/>
    <s v="Yes"/>
    <m/>
    <m/>
    <s v="Yes"/>
    <m/>
    <m/>
    <m/>
    <m/>
    <m/>
    <s v="Laptop;Smartphone;"/>
    <m/>
    <m/>
    <s v="No"/>
    <m/>
    <m/>
    <s v="Personal assets"/>
    <m/>
    <m/>
    <m/>
    <m/>
    <m/>
    <x v="4"/>
    <m/>
    <m/>
    <s v="Using 3rd party cloud solutions (e.g. G Cloud, Microsoft 365)"/>
    <m/>
    <m/>
    <m/>
    <m/>
    <m/>
    <s v="No"/>
    <m/>
    <m/>
    <m/>
    <m/>
    <m/>
    <s v="Yes"/>
    <m/>
    <m/>
    <s v="Project/Workflow/Task management;Real-time chatting;"/>
    <m/>
    <m/>
    <s v="None;"/>
    <m/>
    <m/>
    <m/>
    <m/>
    <m/>
    <m/>
    <m/>
    <s v="Agree"/>
    <m/>
    <m/>
    <s v="Agree"/>
    <m/>
    <m/>
    <s v="Strongly agree"/>
    <m/>
    <m/>
    <s v="Agree"/>
    <m/>
    <m/>
    <s v="Agree"/>
    <m/>
    <m/>
    <s v="Strongly agree"/>
    <m/>
    <m/>
    <s v="Agree"/>
    <m/>
    <m/>
    <s v="18-24 years old"/>
    <m/>
    <m/>
    <s v="Bachelor’s degree"/>
    <m/>
    <m/>
    <s v="IT (Information Technology)"/>
    <m/>
    <m/>
    <m/>
    <m/>
    <m/>
    <s v="IT professional"/>
    <m/>
    <m/>
    <m/>
    <m/>
    <m/>
  </r>
  <r>
    <n v="253"/>
    <d v="2020-04-30T11:40:46"/>
    <d v="2020-04-30T11:52:21"/>
    <s v="anonymous"/>
    <m/>
    <m/>
    <m/>
    <m/>
    <s v="Yes"/>
    <m/>
    <m/>
    <s v="Yes"/>
    <m/>
    <m/>
    <m/>
    <m/>
    <m/>
    <s v="Laptop;Smartphone;"/>
    <m/>
    <m/>
    <s v="No"/>
    <m/>
    <m/>
    <s v="Personal assets"/>
    <m/>
    <m/>
    <m/>
    <m/>
    <m/>
    <x v="1"/>
    <m/>
    <m/>
    <s v="Using 3rd party cloud solutions (e.g. G Cloud, Microsoft 365)"/>
    <m/>
    <m/>
    <m/>
    <m/>
    <m/>
    <s v="No"/>
    <m/>
    <m/>
    <m/>
    <m/>
    <m/>
    <s v="Yes"/>
    <m/>
    <m/>
    <s v="Project/Workflow/Task management;Real-time chatting;"/>
    <m/>
    <m/>
    <s v="None;"/>
    <m/>
    <m/>
    <m/>
    <m/>
    <m/>
    <m/>
    <m/>
    <s v="Agree"/>
    <m/>
    <m/>
    <s v="Agree"/>
    <m/>
    <m/>
    <s v="Strongly agree"/>
    <m/>
    <m/>
    <s v="Agree"/>
    <m/>
    <m/>
    <s v="Agree"/>
    <m/>
    <m/>
    <s v="Strongly agree"/>
    <m/>
    <m/>
    <s v="Agree"/>
    <m/>
    <m/>
    <s v="18-24 years old"/>
    <m/>
    <m/>
    <s v="Bachelor’s degree"/>
    <m/>
    <m/>
    <s v="IT (Information Technology)"/>
    <m/>
    <m/>
    <m/>
    <m/>
    <m/>
    <s v="IT professional"/>
    <m/>
    <m/>
    <m/>
    <m/>
    <m/>
  </r>
  <r>
    <n v="253"/>
    <d v="2020-04-30T11:40:46"/>
    <d v="2020-04-30T11:52:21"/>
    <s v="anonymous"/>
    <m/>
    <m/>
    <m/>
    <m/>
    <s v="Yes"/>
    <m/>
    <m/>
    <s v="Yes"/>
    <m/>
    <m/>
    <m/>
    <m/>
    <m/>
    <s v="Laptop;Smartphone;"/>
    <m/>
    <m/>
    <s v="No"/>
    <m/>
    <m/>
    <s v="Personal assets"/>
    <m/>
    <m/>
    <m/>
    <m/>
    <m/>
    <x v="3"/>
    <m/>
    <m/>
    <s v="Using 3rd party cloud solutions (e.g. G Cloud, Microsoft 365)"/>
    <m/>
    <m/>
    <m/>
    <m/>
    <m/>
    <s v="No"/>
    <m/>
    <m/>
    <m/>
    <m/>
    <m/>
    <s v="Yes"/>
    <m/>
    <m/>
    <s v="Project/Workflow/Task management;Real-time chatting;"/>
    <m/>
    <m/>
    <s v="None;"/>
    <m/>
    <m/>
    <m/>
    <m/>
    <m/>
    <m/>
    <m/>
    <s v="Agree"/>
    <m/>
    <m/>
    <s v="Agree"/>
    <m/>
    <m/>
    <s v="Strongly agree"/>
    <m/>
    <m/>
    <s v="Agree"/>
    <m/>
    <m/>
    <s v="Agree"/>
    <m/>
    <m/>
    <s v="Strongly agree"/>
    <m/>
    <m/>
    <s v="Agree"/>
    <m/>
    <m/>
    <s v="18-24 years old"/>
    <m/>
    <m/>
    <s v="Bachelor’s degree"/>
    <m/>
    <m/>
    <s v="IT (Information Technology)"/>
    <m/>
    <m/>
    <m/>
    <m/>
    <m/>
    <s v="IT professional"/>
    <m/>
    <m/>
    <m/>
    <m/>
    <m/>
  </r>
  <r>
    <n v="254"/>
    <d v="2020-04-30T11:51:20"/>
    <d v="2020-04-30T11:53:37"/>
    <s v="anonymous"/>
    <m/>
    <m/>
    <m/>
    <m/>
    <s v="Yes"/>
    <m/>
    <m/>
    <s v="No"/>
    <m/>
    <m/>
    <m/>
    <m/>
    <m/>
    <s v="Laptop;"/>
    <m/>
    <m/>
    <s v="No"/>
    <m/>
    <m/>
    <s v="Corporate assets"/>
    <m/>
    <m/>
    <s v="Yes, fully"/>
    <m/>
    <m/>
    <x v="0"/>
    <m/>
    <m/>
    <s v="Direct access"/>
    <m/>
    <m/>
    <m/>
    <m/>
    <m/>
    <s v="No"/>
    <m/>
    <m/>
    <m/>
    <m/>
    <m/>
    <s v="Yes"/>
    <m/>
    <m/>
    <s v="Document management;Real-time document co-authoring;Real-time chatting;Teleconferencing;"/>
    <m/>
    <m/>
    <s v="None;"/>
    <m/>
    <m/>
    <m/>
    <m/>
    <m/>
    <m/>
    <m/>
    <s v="Agree"/>
    <m/>
    <m/>
    <s v="Agree"/>
    <m/>
    <m/>
    <s v="Undecided"/>
    <m/>
    <m/>
    <s v="Strongly agree"/>
    <m/>
    <m/>
    <s v="Agree"/>
    <m/>
    <m/>
    <s v="Strongly agree"/>
    <m/>
    <m/>
    <s v="Strongly agree"/>
    <m/>
    <m/>
    <s v="35-44 years old"/>
    <m/>
    <m/>
    <s v="Doctorate degree"/>
    <m/>
    <m/>
    <s v="Education &amp; Research"/>
    <m/>
    <m/>
    <m/>
    <m/>
    <m/>
    <s v="Manager"/>
    <m/>
    <m/>
    <m/>
    <m/>
    <m/>
  </r>
  <r>
    <n v="254"/>
    <d v="2020-04-30T11:51:20"/>
    <d v="2020-04-30T11:53:37"/>
    <s v="anonymous"/>
    <m/>
    <m/>
    <m/>
    <m/>
    <s v="Yes"/>
    <m/>
    <m/>
    <s v="No"/>
    <m/>
    <m/>
    <m/>
    <m/>
    <m/>
    <s v="Laptop;"/>
    <m/>
    <m/>
    <s v="No"/>
    <m/>
    <m/>
    <s v="Corporate assets"/>
    <m/>
    <m/>
    <s v="Yes, fully"/>
    <m/>
    <m/>
    <x v="1"/>
    <m/>
    <m/>
    <s v="Direct access"/>
    <m/>
    <m/>
    <m/>
    <m/>
    <m/>
    <s v="No"/>
    <m/>
    <m/>
    <m/>
    <m/>
    <m/>
    <s v="Yes"/>
    <m/>
    <m/>
    <s v="Document management;Real-time document co-authoring;Real-time chatting;Teleconferencing;"/>
    <m/>
    <m/>
    <s v="None;"/>
    <m/>
    <m/>
    <m/>
    <m/>
    <m/>
    <m/>
    <m/>
    <s v="Agree"/>
    <m/>
    <m/>
    <s v="Agree"/>
    <m/>
    <m/>
    <s v="Undecided"/>
    <m/>
    <m/>
    <s v="Strongly agree"/>
    <m/>
    <m/>
    <s v="Agree"/>
    <m/>
    <m/>
    <s v="Strongly agree"/>
    <m/>
    <m/>
    <s v="Strongly agree"/>
    <m/>
    <m/>
    <s v="35-44 years old"/>
    <m/>
    <m/>
    <s v="Doctorate degree"/>
    <m/>
    <m/>
    <s v="Education &amp; Research"/>
    <m/>
    <m/>
    <m/>
    <m/>
    <m/>
    <s v="Manager"/>
    <m/>
    <m/>
    <m/>
    <m/>
    <m/>
  </r>
  <r>
    <n v="254"/>
    <d v="2020-04-30T11:51:20"/>
    <d v="2020-04-30T11:53:37"/>
    <s v="anonymous"/>
    <m/>
    <m/>
    <m/>
    <m/>
    <s v="Yes"/>
    <m/>
    <m/>
    <s v="No"/>
    <m/>
    <m/>
    <m/>
    <m/>
    <m/>
    <s v="Laptop;"/>
    <m/>
    <m/>
    <s v="No"/>
    <m/>
    <m/>
    <s v="Corporate assets"/>
    <m/>
    <m/>
    <s v="Yes, fully"/>
    <m/>
    <m/>
    <x v="3"/>
    <m/>
    <m/>
    <s v="Direct access"/>
    <m/>
    <m/>
    <m/>
    <m/>
    <m/>
    <s v="No"/>
    <m/>
    <m/>
    <m/>
    <m/>
    <m/>
    <s v="Yes"/>
    <m/>
    <m/>
    <s v="Document management;Real-time document co-authoring;Real-time chatting;Teleconferencing;"/>
    <m/>
    <m/>
    <s v="None;"/>
    <m/>
    <m/>
    <m/>
    <m/>
    <m/>
    <m/>
    <m/>
    <s v="Agree"/>
    <m/>
    <m/>
    <s v="Agree"/>
    <m/>
    <m/>
    <s v="Undecided"/>
    <m/>
    <m/>
    <s v="Strongly agree"/>
    <m/>
    <m/>
    <s v="Agree"/>
    <m/>
    <m/>
    <s v="Strongly agree"/>
    <m/>
    <m/>
    <s v="Strongly agree"/>
    <m/>
    <m/>
    <s v="35-44 years old"/>
    <m/>
    <m/>
    <s v="Doctorate degree"/>
    <m/>
    <m/>
    <s v="Education &amp; Research"/>
    <m/>
    <m/>
    <m/>
    <m/>
    <m/>
    <s v="Manager"/>
    <m/>
    <m/>
    <m/>
    <m/>
    <m/>
  </r>
  <r>
    <n v="255"/>
    <d v="2020-04-30T11:43:44"/>
    <d v="2020-04-30T13:18:43"/>
    <s v="anonymous"/>
    <m/>
    <m/>
    <m/>
    <m/>
    <s v="No"/>
    <m/>
    <m/>
    <s v="No"/>
    <m/>
    <m/>
    <m/>
    <m/>
    <m/>
    <s v="Desktop;"/>
    <m/>
    <m/>
    <s v="No"/>
    <m/>
    <m/>
    <s v="Personal assets"/>
    <m/>
    <m/>
    <m/>
    <m/>
    <m/>
    <x v="0"/>
    <m/>
    <m/>
    <s v="Using VPN "/>
    <m/>
    <m/>
    <m/>
    <m/>
    <m/>
    <s v="Yes"/>
    <m/>
    <m/>
    <s v="User manual documentation (distributed in any way);Instructions available to the corporate portal or website;"/>
    <m/>
    <m/>
    <s v="Yes"/>
    <m/>
    <m/>
    <s v="Teleconferencing;"/>
    <m/>
    <m/>
    <s v="None;"/>
    <m/>
    <m/>
    <m/>
    <m/>
    <m/>
    <m/>
    <m/>
    <s v="Strongly agree"/>
    <m/>
    <m/>
    <s v="Agree"/>
    <m/>
    <m/>
    <s v="Agree"/>
    <m/>
    <m/>
    <s v="Strongly agree"/>
    <m/>
    <m/>
    <s v="Agree"/>
    <m/>
    <m/>
    <s v="Agree"/>
    <m/>
    <m/>
    <s v="Agree"/>
    <m/>
    <m/>
    <s v="35-44 years old"/>
    <m/>
    <m/>
    <s v="Some college credit, no degree"/>
    <m/>
    <m/>
    <s v="Education &amp; Research"/>
    <m/>
    <m/>
    <m/>
    <m/>
    <m/>
    <s v="Other"/>
    <m/>
    <m/>
    <m/>
    <m/>
    <m/>
  </r>
  <r>
    <n v="255"/>
    <d v="2020-04-30T11:43:44"/>
    <d v="2020-04-30T13:18:43"/>
    <s v="anonymous"/>
    <m/>
    <m/>
    <m/>
    <m/>
    <s v="No"/>
    <m/>
    <m/>
    <s v="No"/>
    <m/>
    <m/>
    <m/>
    <m/>
    <m/>
    <s v="Desktop;"/>
    <m/>
    <m/>
    <s v="No"/>
    <m/>
    <m/>
    <s v="Personal assets"/>
    <m/>
    <m/>
    <m/>
    <m/>
    <m/>
    <x v="3"/>
    <m/>
    <m/>
    <s v="Using VPN "/>
    <m/>
    <m/>
    <m/>
    <m/>
    <m/>
    <s v="Yes"/>
    <m/>
    <m/>
    <s v="User manual documentation (distributed in any way);Instructions available to the corporate portal or website;"/>
    <m/>
    <m/>
    <s v="Yes"/>
    <m/>
    <m/>
    <s v="Teleconferencing;"/>
    <m/>
    <m/>
    <s v="None;"/>
    <m/>
    <m/>
    <m/>
    <m/>
    <m/>
    <m/>
    <m/>
    <s v="Strongly agree"/>
    <m/>
    <m/>
    <s v="Agree"/>
    <m/>
    <m/>
    <s v="Agree"/>
    <m/>
    <m/>
    <s v="Strongly agree"/>
    <m/>
    <m/>
    <s v="Agree"/>
    <m/>
    <m/>
    <s v="Agree"/>
    <m/>
    <m/>
    <s v="Agree"/>
    <m/>
    <m/>
    <s v="35-44 years old"/>
    <m/>
    <m/>
    <s v="Some college credit, no degree"/>
    <m/>
    <m/>
    <s v="Education &amp; Research"/>
    <m/>
    <m/>
    <m/>
    <m/>
    <m/>
    <s v="Other"/>
    <m/>
    <m/>
    <m/>
    <m/>
    <m/>
  </r>
  <r>
    <n v="256"/>
    <d v="2020-04-30T14:16:05"/>
    <d v="2020-04-30T14:23:16"/>
    <s v="anonymous"/>
    <m/>
    <m/>
    <m/>
    <m/>
    <s v="Yes"/>
    <m/>
    <m/>
    <s v="No"/>
    <m/>
    <m/>
    <m/>
    <m/>
    <m/>
    <s v="Laptop;Smartphone;"/>
    <m/>
    <m/>
    <s v="No"/>
    <m/>
    <m/>
    <s v="Personal assets"/>
    <m/>
    <m/>
    <m/>
    <m/>
    <m/>
    <x v="0"/>
    <m/>
    <m/>
    <s v="Using 3rd party cloud solutions (e.g. G Cloud, Microsoft 365)"/>
    <m/>
    <m/>
    <m/>
    <m/>
    <m/>
    <s v="No"/>
    <m/>
    <m/>
    <m/>
    <m/>
    <m/>
    <s v="Yes"/>
    <m/>
    <m/>
    <s v="Document management;Real-time document co-authoring;Project/Workflow/Task management;Scheduling;Real-time chatting;Teleconferencing;"/>
    <m/>
    <m/>
    <s v="None;"/>
    <m/>
    <m/>
    <m/>
    <m/>
    <m/>
    <m/>
    <m/>
    <s v="Disagree"/>
    <m/>
    <m/>
    <s v="Disagree"/>
    <m/>
    <m/>
    <s v="Disagree"/>
    <m/>
    <m/>
    <s v="Strongly agree"/>
    <m/>
    <m/>
    <s v="Strongly agree"/>
    <m/>
    <m/>
    <s v="Strongly agree"/>
    <m/>
    <m/>
    <s v="Strongly agree"/>
    <m/>
    <m/>
    <s v="35-44 years old"/>
    <m/>
    <m/>
    <s v="Master’s degree"/>
    <m/>
    <m/>
    <s v="Education &amp; Research"/>
    <m/>
    <m/>
    <m/>
    <m/>
    <m/>
    <s v="Manager"/>
    <m/>
    <m/>
    <m/>
    <m/>
    <m/>
  </r>
  <r>
    <n v="256"/>
    <d v="2020-04-30T14:16:05"/>
    <d v="2020-04-30T14:23:16"/>
    <s v="anonymous"/>
    <m/>
    <m/>
    <m/>
    <m/>
    <s v="Yes"/>
    <m/>
    <m/>
    <s v="No"/>
    <m/>
    <m/>
    <m/>
    <m/>
    <m/>
    <s v="Laptop;Smartphone;"/>
    <m/>
    <m/>
    <s v="No"/>
    <m/>
    <m/>
    <s v="Personal assets"/>
    <m/>
    <m/>
    <m/>
    <m/>
    <m/>
    <x v="1"/>
    <m/>
    <m/>
    <s v="Using 3rd party cloud solutions (e.g. G Cloud, Microsoft 365)"/>
    <m/>
    <m/>
    <m/>
    <m/>
    <m/>
    <s v="No"/>
    <m/>
    <m/>
    <m/>
    <m/>
    <m/>
    <s v="Yes"/>
    <m/>
    <m/>
    <s v="Document management;Real-time document co-authoring;Project/Workflow/Task management;Scheduling;Real-time chatting;Teleconferencing;"/>
    <m/>
    <m/>
    <s v="None;"/>
    <m/>
    <m/>
    <m/>
    <m/>
    <m/>
    <m/>
    <m/>
    <s v="Disagree"/>
    <m/>
    <m/>
    <s v="Disagree"/>
    <m/>
    <m/>
    <s v="Disagree"/>
    <m/>
    <m/>
    <s v="Strongly agree"/>
    <m/>
    <m/>
    <s v="Strongly agree"/>
    <m/>
    <m/>
    <s v="Strongly agree"/>
    <m/>
    <m/>
    <s v="Strongly agree"/>
    <m/>
    <m/>
    <s v="35-44 years old"/>
    <m/>
    <m/>
    <s v="Master’s degree"/>
    <m/>
    <m/>
    <s v="Education &amp; Research"/>
    <m/>
    <m/>
    <m/>
    <m/>
    <m/>
    <s v="Manager"/>
    <m/>
    <m/>
    <m/>
    <m/>
    <m/>
  </r>
  <r>
    <n v="256"/>
    <d v="2020-04-30T14:16:05"/>
    <d v="2020-04-30T14:23:16"/>
    <s v="anonymous"/>
    <m/>
    <m/>
    <m/>
    <m/>
    <s v="Yes"/>
    <m/>
    <m/>
    <s v="No"/>
    <m/>
    <m/>
    <m/>
    <m/>
    <m/>
    <s v="Laptop;Smartphone;"/>
    <m/>
    <m/>
    <s v="No"/>
    <m/>
    <m/>
    <s v="Personal assets"/>
    <m/>
    <m/>
    <m/>
    <m/>
    <m/>
    <x v="2"/>
    <m/>
    <m/>
    <s v="Using 3rd party cloud solutions (e.g. G Cloud, Microsoft 365)"/>
    <m/>
    <m/>
    <m/>
    <m/>
    <m/>
    <s v="No"/>
    <m/>
    <m/>
    <m/>
    <m/>
    <m/>
    <s v="Yes"/>
    <m/>
    <m/>
    <s v="Document management;Real-time document co-authoring;Project/Workflow/Task management;Scheduling;Real-time chatting;Teleconferencing;"/>
    <m/>
    <m/>
    <s v="None;"/>
    <m/>
    <m/>
    <m/>
    <m/>
    <m/>
    <m/>
    <m/>
    <s v="Disagree"/>
    <m/>
    <m/>
    <s v="Disagree"/>
    <m/>
    <m/>
    <s v="Disagree"/>
    <m/>
    <m/>
    <s v="Strongly agree"/>
    <m/>
    <m/>
    <s v="Strongly agree"/>
    <m/>
    <m/>
    <s v="Strongly agree"/>
    <m/>
    <m/>
    <s v="Strongly agree"/>
    <m/>
    <m/>
    <s v="35-44 years old"/>
    <m/>
    <m/>
    <s v="Master’s degree"/>
    <m/>
    <m/>
    <s v="Education &amp; Research"/>
    <m/>
    <m/>
    <m/>
    <m/>
    <m/>
    <s v="Manager"/>
    <m/>
    <m/>
    <m/>
    <m/>
    <m/>
  </r>
  <r>
    <n v="256"/>
    <d v="2020-04-30T14:16:05"/>
    <d v="2020-04-30T14:23:16"/>
    <s v="anonymous"/>
    <m/>
    <m/>
    <m/>
    <m/>
    <s v="Yes"/>
    <m/>
    <m/>
    <s v="No"/>
    <m/>
    <m/>
    <m/>
    <m/>
    <m/>
    <s v="Laptop;Smartphone;"/>
    <m/>
    <m/>
    <s v="No"/>
    <m/>
    <m/>
    <s v="Personal assets"/>
    <m/>
    <m/>
    <m/>
    <m/>
    <m/>
    <x v="3"/>
    <m/>
    <m/>
    <s v="Using 3rd party cloud solutions (e.g. G Cloud, Microsoft 365)"/>
    <m/>
    <m/>
    <m/>
    <m/>
    <m/>
    <s v="No"/>
    <m/>
    <m/>
    <m/>
    <m/>
    <m/>
    <s v="Yes"/>
    <m/>
    <m/>
    <s v="Document management;Real-time document co-authoring;Project/Workflow/Task management;Scheduling;Real-time chatting;Teleconferencing;"/>
    <m/>
    <m/>
    <s v="None;"/>
    <m/>
    <m/>
    <m/>
    <m/>
    <m/>
    <m/>
    <m/>
    <s v="Disagree"/>
    <m/>
    <m/>
    <s v="Disagree"/>
    <m/>
    <m/>
    <s v="Disagree"/>
    <m/>
    <m/>
    <s v="Strongly agree"/>
    <m/>
    <m/>
    <s v="Strongly agree"/>
    <m/>
    <m/>
    <s v="Strongly agree"/>
    <m/>
    <m/>
    <s v="Strongly agree"/>
    <m/>
    <m/>
    <s v="35-44 years old"/>
    <m/>
    <m/>
    <s v="Master’s degree"/>
    <m/>
    <m/>
    <s v="Education &amp; Research"/>
    <m/>
    <m/>
    <m/>
    <m/>
    <m/>
    <s v="Manager"/>
    <m/>
    <m/>
    <m/>
    <m/>
    <m/>
  </r>
  <r>
    <n v="257"/>
    <d v="2020-04-30T14:28:49"/>
    <d v="2020-04-30T14:33:04"/>
    <s v="anonymous"/>
    <m/>
    <m/>
    <m/>
    <m/>
    <s v="Yes"/>
    <m/>
    <m/>
    <s v="No"/>
    <m/>
    <m/>
    <m/>
    <m/>
    <m/>
    <s v="Laptop;"/>
    <m/>
    <m/>
    <s v="No"/>
    <m/>
    <m/>
    <s v="Personal assets"/>
    <m/>
    <m/>
    <m/>
    <m/>
    <m/>
    <x v="0"/>
    <m/>
    <m/>
    <s v="Using VPN "/>
    <m/>
    <m/>
    <m/>
    <m/>
    <m/>
    <s v="Yes"/>
    <m/>
    <m/>
    <s v="Online training program;Instructions available to the corporate portal or website;"/>
    <m/>
    <m/>
    <s v="Yes"/>
    <m/>
    <m/>
    <s v="Scheduling;Real-time chatting;Teleconferencing;"/>
    <m/>
    <m/>
    <s v="None;"/>
    <m/>
    <m/>
    <m/>
    <m/>
    <m/>
    <m/>
    <m/>
    <s v="Disagree"/>
    <m/>
    <m/>
    <s v="Disagree"/>
    <m/>
    <m/>
    <s v="Strongly disagree"/>
    <m/>
    <m/>
    <s v="Agree"/>
    <m/>
    <m/>
    <s v="Undecided"/>
    <m/>
    <m/>
    <s v="Undecided"/>
    <m/>
    <m/>
    <s v="Agree"/>
    <m/>
    <m/>
    <s v="25-34 years old"/>
    <m/>
    <m/>
    <s v="Master’s degree"/>
    <m/>
    <m/>
    <s v="Telecommunications"/>
    <m/>
    <m/>
    <m/>
    <m/>
    <m/>
    <s v="Other"/>
    <m/>
    <m/>
    <m/>
    <m/>
    <m/>
  </r>
  <r>
    <n v="257"/>
    <d v="2020-04-30T14:28:49"/>
    <d v="2020-04-30T14:33:04"/>
    <s v="anonymous"/>
    <m/>
    <m/>
    <m/>
    <m/>
    <s v="Yes"/>
    <m/>
    <m/>
    <s v="No"/>
    <m/>
    <m/>
    <m/>
    <m/>
    <m/>
    <s v="Laptop;"/>
    <m/>
    <m/>
    <s v="No"/>
    <m/>
    <m/>
    <s v="Personal assets"/>
    <m/>
    <m/>
    <m/>
    <m/>
    <m/>
    <x v="5"/>
    <m/>
    <m/>
    <s v="Using VPN "/>
    <m/>
    <m/>
    <m/>
    <m/>
    <m/>
    <s v="Yes"/>
    <m/>
    <m/>
    <s v="Online training program;Instructions available to the corporate portal or website;"/>
    <m/>
    <m/>
    <s v="Yes"/>
    <m/>
    <m/>
    <s v="Scheduling;Real-time chatting;Teleconferencing;"/>
    <m/>
    <m/>
    <s v="None;"/>
    <m/>
    <m/>
    <m/>
    <m/>
    <m/>
    <m/>
    <m/>
    <s v="Disagree"/>
    <m/>
    <m/>
    <s v="Disagree"/>
    <m/>
    <m/>
    <s v="Strongly disagree"/>
    <m/>
    <m/>
    <s v="Agree"/>
    <m/>
    <m/>
    <s v="Undecided"/>
    <m/>
    <m/>
    <s v="Undecided"/>
    <m/>
    <m/>
    <s v="Agree"/>
    <m/>
    <m/>
    <s v="25-34 years old"/>
    <m/>
    <m/>
    <s v="Master’s degree"/>
    <m/>
    <m/>
    <s v="Telecommunications"/>
    <m/>
    <m/>
    <m/>
    <m/>
    <m/>
    <s v="Other"/>
    <m/>
    <m/>
    <m/>
    <m/>
    <m/>
  </r>
  <r>
    <n v="257"/>
    <d v="2020-04-30T14:28:49"/>
    <d v="2020-04-30T14:33:04"/>
    <s v="anonymous"/>
    <m/>
    <m/>
    <m/>
    <m/>
    <s v="Yes"/>
    <m/>
    <m/>
    <s v="No"/>
    <m/>
    <m/>
    <m/>
    <m/>
    <m/>
    <s v="Laptop;"/>
    <m/>
    <m/>
    <s v="No"/>
    <m/>
    <m/>
    <s v="Personal assets"/>
    <m/>
    <m/>
    <m/>
    <m/>
    <m/>
    <x v="3"/>
    <m/>
    <m/>
    <s v="Using VPN "/>
    <m/>
    <m/>
    <m/>
    <m/>
    <m/>
    <s v="Yes"/>
    <m/>
    <m/>
    <s v="Online training program;Instructions available to the corporate portal or website;"/>
    <m/>
    <m/>
    <s v="Yes"/>
    <m/>
    <m/>
    <s v="Scheduling;Real-time chatting;Teleconferencing;"/>
    <m/>
    <m/>
    <s v="None;"/>
    <m/>
    <m/>
    <m/>
    <m/>
    <m/>
    <m/>
    <m/>
    <s v="Disagree"/>
    <m/>
    <m/>
    <s v="Disagree"/>
    <m/>
    <m/>
    <s v="Strongly disagree"/>
    <m/>
    <m/>
    <s v="Agree"/>
    <m/>
    <m/>
    <s v="Undecided"/>
    <m/>
    <m/>
    <s v="Undecided"/>
    <m/>
    <m/>
    <s v="Agree"/>
    <m/>
    <m/>
    <s v="25-34 years old"/>
    <m/>
    <m/>
    <s v="Master’s degree"/>
    <m/>
    <m/>
    <s v="Telecommunications"/>
    <m/>
    <m/>
    <m/>
    <m/>
    <m/>
    <s v="Other"/>
    <m/>
    <m/>
    <m/>
    <m/>
    <m/>
  </r>
  <r>
    <n v="258"/>
    <d v="2020-04-30T15:14:59"/>
    <d v="2020-04-30T15:18:07"/>
    <s v="anonymous"/>
    <m/>
    <m/>
    <m/>
    <m/>
    <s v="Yes"/>
    <m/>
    <m/>
    <s v="No"/>
    <m/>
    <m/>
    <m/>
    <m/>
    <m/>
    <s v="Laptop;"/>
    <m/>
    <m/>
    <s v="No"/>
    <m/>
    <m/>
    <s v="Personal assets"/>
    <m/>
    <m/>
    <m/>
    <m/>
    <m/>
    <x v="0"/>
    <m/>
    <m/>
    <s v="Using 3rd party cloud solutions (e.g. G Cloud, Microsoft 365)"/>
    <m/>
    <m/>
    <m/>
    <m/>
    <m/>
    <s v="No"/>
    <m/>
    <m/>
    <m/>
    <m/>
    <m/>
    <s v="No"/>
    <m/>
    <m/>
    <m/>
    <m/>
    <m/>
    <s v="None;"/>
    <m/>
    <m/>
    <s v="None"/>
    <m/>
    <m/>
    <m/>
    <m/>
    <s v="Agree"/>
    <m/>
    <m/>
    <s v="Undecided"/>
    <m/>
    <m/>
    <s v="Undecided"/>
    <m/>
    <m/>
    <s v="Agree"/>
    <m/>
    <m/>
    <s v="Disagree"/>
    <m/>
    <m/>
    <s v="Agree"/>
    <m/>
    <m/>
    <s v="Undecided"/>
    <m/>
    <m/>
    <s v="25-34 years old"/>
    <m/>
    <m/>
    <s v="Master’s degree"/>
    <m/>
    <m/>
    <s v="Education &amp; Research"/>
    <m/>
    <m/>
    <m/>
    <m/>
    <m/>
    <s v="Researcher"/>
    <m/>
    <m/>
    <m/>
    <m/>
    <m/>
  </r>
  <r>
    <n v="258"/>
    <d v="2020-04-30T15:14:59"/>
    <d v="2020-04-30T15:18:07"/>
    <s v="anonymous"/>
    <m/>
    <m/>
    <m/>
    <m/>
    <s v="Yes"/>
    <m/>
    <m/>
    <s v="No"/>
    <m/>
    <m/>
    <m/>
    <m/>
    <m/>
    <s v="Laptop;"/>
    <m/>
    <m/>
    <s v="No"/>
    <m/>
    <m/>
    <s v="Personal assets"/>
    <m/>
    <m/>
    <m/>
    <m/>
    <m/>
    <x v="5"/>
    <m/>
    <m/>
    <s v="Using 3rd party cloud solutions (e.g. G Cloud, Microsoft 365)"/>
    <m/>
    <m/>
    <m/>
    <m/>
    <m/>
    <s v="No"/>
    <m/>
    <m/>
    <m/>
    <m/>
    <m/>
    <s v="No"/>
    <m/>
    <m/>
    <m/>
    <m/>
    <m/>
    <s v="None;"/>
    <m/>
    <m/>
    <s v="None"/>
    <m/>
    <m/>
    <m/>
    <m/>
    <s v="Agree"/>
    <m/>
    <m/>
    <s v="Undecided"/>
    <m/>
    <m/>
    <s v="Undecided"/>
    <m/>
    <m/>
    <s v="Agree"/>
    <m/>
    <m/>
    <s v="Disagree"/>
    <m/>
    <m/>
    <s v="Agree"/>
    <m/>
    <m/>
    <s v="Undecided"/>
    <m/>
    <m/>
    <s v="25-34 years old"/>
    <m/>
    <m/>
    <s v="Master’s degree"/>
    <m/>
    <m/>
    <s v="Education &amp; Research"/>
    <m/>
    <m/>
    <m/>
    <m/>
    <m/>
    <s v="Researcher"/>
    <m/>
    <m/>
    <m/>
    <m/>
    <m/>
  </r>
  <r>
    <n v="258"/>
    <d v="2020-04-30T15:14:59"/>
    <d v="2020-04-30T15:18:07"/>
    <s v="anonymous"/>
    <m/>
    <m/>
    <m/>
    <m/>
    <s v="Yes"/>
    <m/>
    <m/>
    <s v="No"/>
    <m/>
    <m/>
    <m/>
    <m/>
    <m/>
    <s v="Laptop;"/>
    <m/>
    <m/>
    <s v="No"/>
    <m/>
    <m/>
    <s v="Personal assets"/>
    <m/>
    <m/>
    <m/>
    <m/>
    <m/>
    <x v="4"/>
    <m/>
    <m/>
    <s v="Using 3rd party cloud solutions (e.g. G Cloud, Microsoft 365)"/>
    <m/>
    <m/>
    <m/>
    <m/>
    <m/>
    <s v="No"/>
    <m/>
    <m/>
    <m/>
    <m/>
    <m/>
    <s v="No"/>
    <m/>
    <m/>
    <m/>
    <m/>
    <m/>
    <s v="None;"/>
    <m/>
    <m/>
    <s v="None"/>
    <m/>
    <m/>
    <m/>
    <m/>
    <s v="Agree"/>
    <m/>
    <m/>
    <s v="Undecided"/>
    <m/>
    <m/>
    <s v="Undecided"/>
    <m/>
    <m/>
    <s v="Agree"/>
    <m/>
    <m/>
    <s v="Disagree"/>
    <m/>
    <m/>
    <s v="Agree"/>
    <m/>
    <m/>
    <s v="Undecided"/>
    <m/>
    <m/>
    <s v="25-34 years old"/>
    <m/>
    <m/>
    <s v="Master’s degree"/>
    <m/>
    <m/>
    <s v="Education &amp; Research"/>
    <m/>
    <m/>
    <m/>
    <m/>
    <m/>
    <s v="Researcher"/>
    <m/>
    <m/>
    <m/>
    <m/>
    <m/>
  </r>
  <r>
    <n v="258"/>
    <d v="2020-04-30T15:14:59"/>
    <d v="2020-04-30T15:18:07"/>
    <s v="anonymous"/>
    <m/>
    <m/>
    <m/>
    <m/>
    <s v="Yes"/>
    <m/>
    <m/>
    <s v="No"/>
    <m/>
    <m/>
    <m/>
    <m/>
    <m/>
    <s v="Laptop;"/>
    <m/>
    <m/>
    <s v="No"/>
    <m/>
    <m/>
    <s v="Personal assets"/>
    <m/>
    <m/>
    <m/>
    <m/>
    <m/>
    <x v="1"/>
    <m/>
    <m/>
    <s v="Using 3rd party cloud solutions (e.g. G Cloud, Microsoft 365)"/>
    <m/>
    <m/>
    <m/>
    <m/>
    <m/>
    <s v="No"/>
    <m/>
    <m/>
    <m/>
    <m/>
    <m/>
    <s v="No"/>
    <m/>
    <m/>
    <m/>
    <m/>
    <m/>
    <s v="None;"/>
    <m/>
    <m/>
    <s v="None"/>
    <m/>
    <m/>
    <m/>
    <m/>
    <s v="Agree"/>
    <m/>
    <m/>
    <s v="Undecided"/>
    <m/>
    <m/>
    <s v="Undecided"/>
    <m/>
    <m/>
    <s v="Agree"/>
    <m/>
    <m/>
    <s v="Disagree"/>
    <m/>
    <m/>
    <s v="Agree"/>
    <m/>
    <m/>
    <s v="Undecided"/>
    <m/>
    <m/>
    <s v="25-34 years old"/>
    <m/>
    <m/>
    <s v="Master’s degree"/>
    <m/>
    <m/>
    <s v="Education &amp; Research"/>
    <m/>
    <m/>
    <m/>
    <m/>
    <m/>
    <s v="Researcher"/>
    <m/>
    <m/>
    <m/>
    <m/>
    <m/>
  </r>
  <r>
    <n v="258"/>
    <d v="2020-04-30T15:14:59"/>
    <d v="2020-04-30T15:18:07"/>
    <s v="anonymous"/>
    <m/>
    <m/>
    <m/>
    <m/>
    <s v="Yes"/>
    <m/>
    <m/>
    <s v="No"/>
    <m/>
    <m/>
    <m/>
    <m/>
    <m/>
    <s v="Laptop;"/>
    <m/>
    <m/>
    <s v="No"/>
    <m/>
    <m/>
    <s v="Personal assets"/>
    <m/>
    <m/>
    <m/>
    <m/>
    <m/>
    <x v="2"/>
    <m/>
    <m/>
    <s v="Using 3rd party cloud solutions (e.g. G Cloud, Microsoft 365)"/>
    <m/>
    <m/>
    <m/>
    <m/>
    <m/>
    <s v="No"/>
    <m/>
    <m/>
    <m/>
    <m/>
    <m/>
    <s v="No"/>
    <m/>
    <m/>
    <m/>
    <m/>
    <m/>
    <s v="None;"/>
    <m/>
    <m/>
    <s v="None"/>
    <m/>
    <m/>
    <m/>
    <m/>
    <s v="Agree"/>
    <m/>
    <m/>
    <s v="Undecided"/>
    <m/>
    <m/>
    <s v="Undecided"/>
    <m/>
    <m/>
    <s v="Agree"/>
    <m/>
    <m/>
    <s v="Disagree"/>
    <m/>
    <m/>
    <s v="Agree"/>
    <m/>
    <m/>
    <s v="Undecided"/>
    <m/>
    <m/>
    <s v="25-34 years old"/>
    <m/>
    <m/>
    <s v="Master’s degree"/>
    <m/>
    <m/>
    <s v="Education &amp; Research"/>
    <m/>
    <m/>
    <m/>
    <m/>
    <m/>
    <s v="Researcher"/>
    <m/>
    <m/>
    <m/>
    <m/>
    <m/>
  </r>
  <r>
    <n v="258"/>
    <d v="2020-04-30T15:14:59"/>
    <d v="2020-04-30T15:18:07"/>
    <s v="anonymous"/>
    <m/>
    <m/>
    <m/>
    <m/>
    <s v="Yes"/>
    <m/>
    <m/>
    <s v="No"/>
    <m/>
    <m/>
    <m/>
    <m/>
    <m/>
    <s v="Laptop;"/>
    <m/>
    <m/>
    <s v="No"/>
    <m/>
    <m/>
    <s v="Personal assets"/>
    <m/>
    <m/>
    <m/>
    <m/>
    <m/>
    <x v="3"/>
    <m/>
    <m/>
    <s v="Using 3rd party cloud solutions (e.g. G Cloud, Microsoft 365)"/>
    <m/>
    <m/>
    <m/>
    <m/>
    <m/>
    <s v="No"/>
    <m/>
    <m/>
    <m/>
    <m/>
    <m/>
    <s v="No"/>
    <m/>
    <m/>
    <m/>
    <m/>
    <m/>
    <s v="None;"/>
    <m/>
    <m/>
    <s v="None"/>
    <m/>
    <m/>
    <m/>
    <m/>
    <s v="Agree"/>
    <m/>
    <m/>
    <s v="Undecided"/>
    <m/>
    <m/>
    <s v="Undecided"/>
    <m/>
    <m/>
    <s v="Agree"/>
    <m/>
    <m/>
    <s v="Disagree"/>
    <m/>
    <m/>
    <s v="Agree"/>
    <m/>
    <m/>
    <s v="Undecided"/>
    <m/>
    <m/>
    <s v="25-34 years old"/>
    <m/>
    <m/>
    <s v="Master’s degree"/>
    <m/>
    <m/>
    <s v="Education &amp; Research"/>
    <m/>
    <m/>
    <m/>
    <m/>
    <m/>
    <s v="Researcher"/>
    <m/>
    <m/>
    <m/>
    <m/>
    <m/>
  </r>
  <r>
    <n v="259"/>
    <d v="2020-04-30T19:17:54"/>
    <d v="2020-04-30T19:20:24"/>
    <s v="anonymous"/>
    <m/>
    <m/>
    <m/>
    <m/>
    <s v="Yes"/>
    <m/>
    <m/>
    <s v="Yes"/>
    <m/>
    <m/>
    <s v="don't share password, isolate when working, use VPN"/>
    <m/>
    <m/>
    <s v="Laptop;"/>
    <m/>
    <m/>
    <s v="No"/>
    <m/>
    <m/>
    <s v="Corporate assets"/>
    <m/>
    <m/>
    <s v="No"/>
    <m/>
    <m/>
    <x v="0"/>
    <m/>
    <m/>
    <s v="Using VPN "/>
    <m/>
    <m/>
    <m/>
    <m/>
    <m/>
    <s v="No"/>
    <m/>
    <m/>
    <m/>
    <m/>
    <m/>
    <s v="No"/>
    <m/>
    <m/>
    <m/>
    <m/>
    <m/>
    <s v="Phishing;"/>
    <m/>
    <m/>
    <m/>
    <m/>
    <m/>
    <m/>
    <m/>
    <s v="Strongly disagree"/>
    <m/>
    <m/>
    <s v="Strongly disagree"/>
    <m/>
    <m/>
    <s v="Agree"/>
    <m/>
    <m/>
    <s v="Undecided"/>
    <m/>
    <m/>
    <s v="Disagree"/>
    <m/>
    <m/>
    <s v="Undecided"/>
    <m/>
    <m/>
    <s v="Agree"/>
    <m/>
    <m/>
    <s v="55-64 years old"/>
    <m/>
    <m/>
    <s v="Master’s degree"/>
    <m/>
    <m/>
    <s v="Banking &amp; Financial"/>
    <m/>
    <m/>
    <m/>
    <m/>
    <m/>
    <s v="Manager"/>
    <m/>
    <m/>
    <m/>
    <m/>
    <m/>
  </r>
  <r>
    <n v="259"/>
    <d v="2020-04-30T19:17:54"/>
    <d v="2020-04-30T19:20:24"/>
    <s v="anonymous"/>
    <m/>
    <m/>
    <m/>
    <m/>
    <s v="Yes"/>
    <m/>
    <m/>
    <s v="Yes"/>
    <m/>
    <m/>
    <s v="don't share password, isolate when working, use VPN"/>
    <m/>
    <m/>
    <s v="Laptop;"/>
    <m/>
    <m/>
    <s v="No"/>
    <m/>
    <m/>
    <s v="Corporate assets"/>
    <m/>
    <m/>
    <s v="No"/>
    <m/>
    <m/>
    <x v="1"/>
    <m/>
    <m/>
    <s v="Using VPN "/>
    <m/>
    <m/>
    <m/>
    <m/>
    <m/>
    <s v="No"/>
    <m/>
    <m/>
    <m/>
    <m/>
    <m/>
    <s v="No"/>
    <m/>
    <m/>
    <m/>
    <m/>
    <m/>
    <s v="Phishing;"/>
    <m/>
    <m/>
    <m/>
    <m/>
    <m/>
    <m/>
    <m/>
    <s v="Strongly disagree"/>
    <m/>
    <m/>
    <s v="Strongly disagree"/>
    <m/>
    <m/>
    <s v="Agree"/>
    <m/>
    <m/>
    <s v="Undecided"/>
    <m/>
    <m/>
    <s v="Disagree"/>
    <m/>
    <m/>
    <s v="Undecided"/>
    <m/>
    <m/>
    <s v="Agree"/>
    <m/>
    <m/>
    <s v="55-64 years old"/>
    <m/>
    <m/>
    <s v="Master’s degree"/>
    <m/>
    <m/>
    <s v="Banking &amp; Financial"/>
    <m/>
    <m/>
    <m/>
    <m/>
    <m/>
    <s v="Manager"/>
    <m/>
    <m/>
    <m/>
    <m/>
    <m/>
  </r>
  <r>
    <n v="259"/>
    <d v="2020-04-30T19:17:54"/>
    <d v="2020-04-30T19:20:24"/>
    <s v="anonymous"/>
    <m/>
    <m/>
    <m/>
    <m/>
    <s v="Yes"/>
    <m/>
    <m/>
    <s v="Yes"/>
    <m/>
    <m/>
    <s v="don't share password, isolate when working, use VPN"/>
    <m/>
    <m/>
    <s v="Laptop;"/>
    <m/>
    <m/>
    <s v="No"/>
    <m/>
    <m/>
    <s v="Corporate assets"/>
    <m/>
    <m/>
    <s v="No"/>
    <m/>
    <m/>
    <x v="2"/>
    <m/>
    <m/>
    <s v="Using VPN "/>
    <m/>
    <m/>
    <m/>
    <m/>
    <m/>
    <s v="No"/>
    <m/>
    <m/>
    <m/>
    <m/>
    <m/>
    <s v="No"/>
    <m/>
    <m/>
    <m/>
    <m/>
    <m/>
    <s v="Phishing;"/>
    <m/>
    <m/>
    <m/>
    <m/>
    <m/>
    <m/>
    <m/>
    <s v="Strongly disagree"/>
    <m/>
    <m/>
    <s v="Strongly disagree"/>
    <m/>
    <m/>
    <s v="Agree"/>
    <m/>
    <m/>
    <s v="Undecided"/>
    <m/>
    <m/>
    <s v="Disagree"/>
    <m/>
    <m/>
    <s v="Undecided"/>
    <m/>
    <m/>
    <s v="Agree"/>
    <m/>
    <m/>
    <s v="55-64 years old"/>
    <m/>
    <m/>
    <s v="Master’s degree"/>
    <m/>
    <m/>
    <s v="Banking &amp; Financial"/>
    <m/>
    <m/>
    <m/>
    <m/>
    <m/>
    <s v="Manager"/>
    <m/>
    <m/>
    <m/>
    <m/>
    <m/>
  </r>
  <r>
    <n v="259"/>
    <d v="2020-04-30T19:17:54"/>
    <d v="2020-04-30T19:20:24"/>
    <s v="anonymous"/>
    <m/>
    <m/>
    <m/>
    <m/>
    <s v="Yes"/>
    <m/>
    <m/>
    <s v="Yes"/>
    <m/>
    <m/>
    <s v="don't share password, isolate when working, use VPN"/>
    <m/>
    <m/>
    <s v="Laptop;"/>
    <m/>
    <m/>
    <s v="No"/>
    <m/>
    <m/>
    <s v="Corporate assets"/>
    <m/>
    <m/>
    <s v="No"/>
    <m/>
    <m/>
    <x v="3"/>
    <m/>
    <m/>
    <s v="Using VPN "/>
    <m/>
    <m/>
    <m/>
    <m/>
    <m/>
    <s v="No"/>
    <m/>
    <m/>
    <m/>
    <m/>
    <m/>
    <s v="No"/>
    <m/>
    <m/>
    <m/>
    <m/>
    <m/>
    <s v="Phishing;"/>
    <m/>
    <m/>
    <m/>
    <m/>
    <m/>
    <m/>
    <m/>
    <s v="Strongly disagree"/>
    <m/>
    <m/>
    <s v="Strongly disagree"/>
    <m/>
    <m/>
    <s v="Agree"/>
    <m/>
    <m/>
    <s v="Undecided"/>
    <m/>
    <m/>
    <s v="Disagree"/>
    <m/>
    <m/>
    <s v="Undecided"/>
    <m/>
    <m/>
    <s v="Agree"/>
    <m/>
    <m/>
    <s v="55-64 years old"/>
    <m/>
    <m/>
    <s v="Master’s degree"/>
    <m/>
    <m/>
    <s v="Banking &amp; Financial"/>
    <m/>
    <m/>
    <m/>
    <m/>
    <m/>
    <s v="Manager"/>
    <m/>
    <m/>
    <m/>
    <m/>
    <m/>
  </r>
  <r>
    <n v="260"/>
    <d v="2020-04-30T19:20:27"/>
    <d v="2020-04-30T19:23:20"/>
    <s v="anonymous"/>
    <m/>
    <m/>
    <m/>
    <m/>
    <s v="No"/>
    <m/>
    <m/>
    <s v="No"/>
    <m/>
    <m/>
    <m/>
    <m/>
    <m/>
    <s v="Desktop;Laptop;Tablet;Smartphone;"/>
    <m/>
    <m/>
    <s v="Yes"/>
    <m/>
    <m/>
    <s v="Personal assets"/>
    <m/>
    <m/>
    <m/>
    <m/>
    <m/>
    <x v="0"/>
    <m/>
    <m/>
    <s v="No Access"/>
    <m/>
    <m/>
    <m/>
    <m/>
    <m/>
    <s v="No"/>
    <m/>
    <m/>
    <m/>
    <m/>
    <m/>
    <s v="No"/>
    <m/>
    <m/>
    <m/>
    <m/>
    <m/>
    <s v="None;"/>
    <m/>
    <m/>
    <m/>
    <m/>
    <m/>
    <m/>
    <m/>
    <s v="Undecided"/>
    <m/>
    <m/>
    <s v="Disagree"/>
    <m/>
    <m/>
    <s v="Strongly disagree"/>
    <m/>
    <m/>
    <s v="Undecided"/>
    <m/>
    <m/>
    <s v="Disagree"/>
    <m/>
    <m/>
    <s v="Undecided"/>
    <m/>
    <m/>
    <s v="Disagree"/>
    <m/>
    <m/>
    <s v="65-74 years old"/>
    <m/>
    <m/>
    <s v="Doctorate degree"/>
    <m/>
    <m/>
    <s v="Banking &amp; Financial"/>
    <m/>
    <m/>
    <m/>
    <m/>
    <m/>
    <s v="Other"/>
    <m/>
    <m/>
    <m/>
    <m/>
    <m/>
  </r>
  <r>
    <n v="260"/>
    <d v="2020-04-30T19:20:27"/>
    <d v="2020-04-30T19:23:20"/>
    <s v="anonymous"/>
    <m/>
    <m/>
    <m/>
    <m/>
    <s v="No"/>
    <m/>
    <m/>
    <s v="No"/>
    <m/>
    <m/>
    <m/>
    <m/>
    <m/>
    <s v="Desktop;Laptop;Tablet;Smartphone;"/>
    <m/>
    <m/>
    <s v="Yes"/>
    <m/>
    <m/>
    <s v="Personal assets"/>
    <m/>
    <m/>
    <m/>
    <m/>
    <m/>
    <x v="5"/>
    <m/>
    <m/>
    <s v="No Access"/>
    <m/>
    <m/>
    <m/>
    <m/>
    <m/>
    <s v="No"/>
    <m/>
    <m/>
    <m/>
    <m/>
    <m/>
    <s v="No"/>
    <m/>
    <m/>
    <m/>
    <m/>
    <m/>
    <s v="None;"/>
    <m/>
    <m/>
    <m/>
    <m/>
    <m/>
    <m/>
    <m/>
    <s v="Undecided"/>
    <m/>
    <m/>
    <s v="Disagree"/>
    <m/>
    <m/>
    <s v="Strongly disagree"/>
    <m/>
    <m/>
    <s v="Undecided"/>
    <m/>
    <m/>
    <s v="Disagree"/>
    <m/>
    <m/>
    <s v="Undecided"/>
    <m/>
    <m/>
    <s v="Disagree"/>
    <m/>
    <m/>
    <s v="65-74 years old"/>
    <m/>
    <m/>
    <s v="Doctorate degree"/>
    <m/>
    <m/>
    <s v="Banking &amp; Financial"/>
    <m/>
    <m/>
    <m/>
    <m/>
    <m/>
    <s v="Other"/>
    <m/>
    <m/>
    <m/>
    <m/>
    <m/>
  </r>
  <r>
    <n v="260"/>
    <d v="2020-04-30T19:20:27"/>
    <d v="2020-04-30T19:23:20"/>
    <s v="anonymous"/>
    <m/>
    <m/>
    <m/>
    <m/>
    <s v="No"/>
    <m/>
    <m/>
    <s v="No"/>
    <m/>
    <m/>
    <m/>
    <m/>
    <m/>
    <s v="Desktop;Laptop;Tablet;Smartphone;"/>
    <m/>
    <m/>
    <s v="Yes"/>
    <m/>
    <m/>
    <s v="Personal assets"/>
    <m/>
    <m/>
    <m/>
    <m/>
    <m/>
    <x v="4"/>
    <m/>
    <m/>
    <s v="No Access"/>
    <m/>
    <m/>
    <m/>
    <m/>
    <m/>
    <s v="No"/>
    <m/>
    <m/>
    <m/>
    <m/>
    <m/>
    <s v="No"/>
    <m/>
    <m/>
    <m/>
    <m/>
    <m/>
    <s v="None;"/>
    <m/>
    <m/>
    <m/>
    <m/>
    <m/>
    <m/>
    <m/>
    <s v="Undecided"/>
    <m/>
    <m/>
    <s v="Disagree"/>
    <m/>
    <m/>
    <s v="Strongly disagree"/>
    <m/>
    <m/>
    <s v="Undecided"/>
    <m/>
    <m/>
    <s v="Disagree"/>
    <m/>
    <m/>
    <s v="Undecided"/>
    <m/>
    <m/>
    <s v="Disagree"/>
    <m/>
    <m/>
    <s v="65-74 years old"/>
    <m/>
    <m/>
    <s v="Doctorate degree"/>
    <m/>
    <m/>
    <s v="Banking &amp; Financial"/>
    <m/>
    <m/>
    <m/>
    <m/>
    <m/>
    <s v="Other"/>
    <m/>
    <m/>
    <m/>
    <m/>
    <m/>
  </r>
  <r>
    <n v="260"/>
    <d v="2020-04-30T19:20:27"/>
    <d v="2020-04-30T19:23:20"/>
    <s v="anonymous"/>
    <m/>
    <m/>
    <m/>
    <m/>
    <s v="No"/>
    <m/>
    <m/>
    <s v="No"/>
    <m/>
    <m/>
    <m/>
    <m/>
    <m/>
    <s v="Desktop;Laptop;Tablet;Smartphone;"/>
    <m/>
    <m/>
    <s v="Yes"/>
    <m/>
    <m/>
    <s v="Personal assets"/>
    <m/>
    <m/>
    <m/>
    <m/>
    <m/>
    <x v="1"/>
    <m/>
    <m/>
    <s v="No Access"/>
    <m/>
    <m/>
    <m/>
    <m/>
    <m/>
    <s v="No"/>
    <m/>
    <m/>
    <m/>
    <m/>
    <m/>
    <s v="No"/>
    <m/>
    <m/>
    <m/>
    <m/>
    <m/>
    <s v="None;"/>
    <m/>
    <m/>
    <m/>
    <m/>
    <m/>
    <m/>
    <m/>
    <s v="Undecided"/>
    <m/>
    <m/>
    <s v="Disagree"/>
    <m/>
    <m/>
    <s v="Strongly disagree"/>
    <m/>
    <m/>
    <s v="Undecided"/>
    <m/>
    <m/>
    <s v="Disagree"/>
    <m/>
    <m/>
    <s v="Undecided"/>
    <m/>
    <m/>
    <s v="Disagree"/>
    <m/>
    <m/>
    <s v="65-74 years old"/>
    <m/>
    <m/>
    <s v="Doctorate degree"/>
    <m/>
    <m/>
    <s v="Banking &amp; Financial"/>
    <m/>
    <m/>
    <m/>
    <m/>
    <m/>
    <s v="Other"/>
    <m/>
    <m/>
    <m/>
    <m/>
    <m/>
  </r>
  <r>
    <n v="260"/>
    <d v="2020-04-30T19:20:27"/>
    <d v="2020-04-30T19:23:20"/>
    <s v="anonymous"/>
    <m/>
    <m/>
    <m/>
    <m/>
    <s v="No"/>
    <m/>
    <m/>
    <s v="No"/>
    <m/>
    <m/>
    <m/>
    <m/>
    <m/>
    <s v="Desktop;Laptop;Tablet;Smartphone;"/>
    <m/>
    <m/>
    <s v="Yes"/>
    <m/>
    <m/>
    <s v="Personal assets"/>
    <m/>
    <m/>
    <m/>
    <m/>
    <m/>
    <x v="2"/>
    <m/>
    <m/>
    <s v="No Access"/>
    <m/>
    <m/>
    <m/>
    <m/>
    <m/>
    <s v="No"/>
    <m/>
    <m/>
    <m/>
    <m/>
    <m/>
    <s v="No"/>
    <m/>
    <m/>
    <m/>
    <m/>
    <m/>
    <s v="None;"/>
    <m/>
    <m/>
    <m/>
    <m/>
    <m/>
    <m/>
    <m/>
    <s v="Undecided"/>
    <m/>
    <m/>
    <s v="Disagree"/>
    <m/>
    <m/>
    <s v="Strongly disagree"/>
    <m/>
    <m/>
    <s v="Undecided"/>
    <m/>
    <m/>
    <s v="Disagree"/>
    <m/>
    <m/>
    <s v="Undecided"/>
    <m/>
    <m/>
    <s v="Disagree"/>
    <m/>
    <m/>
    <s v="65-74 years old"/>
    <m/>
    <m/>
    <s v="Doctorate degree"/>
    <m/>
    <m/>
    <s v="Banking &amp; Financial"/>
    <m/>
    <m/>
    <m/>
    <m/>
    <m/>
    <s v="Other"/>
    <m/>
    <m/>
    <m/>
    <m/>
    <m/>
  </r>
  <r>
    <n v="260"/>
    <d v="2020-04-30T19:20:27"/>
    <d v="2020-04-30T19:23:20"/>
    <s v="anonymous"/>
    <m/>
    <m/>
    <m/>
    <m/>
    <s v="No"/>
    <m/>
    <m/>
    <s v="No"/>
    <m/>
    <m/>
    <m/>
    <m/>
    <m/>
    <s v="Desktop;Laptop;Tablet;Smartphone;"/>
    <m/>
    <m/>
    <s v="Yes"/>
    <m/>
    <m/>
    <s v="Personal assets"/>
    <m/>
    <m/>
    <m/>
    <m/>
    <m/>
    <x v="3"/>
    <m/>
    <m/>
    <s v="No Access"/>
    <m/>
    <m/>
    <m/>
    <m/>
    <m/>
    <s v="No"/>
    <m/>
    <m/>
    <m/>
    <m/>
    <m/>
    <s v="No"/>
    <m/>
    <m/>
    <m/>
    <m/>
    <m/>
    <s v="None;"/>
    <m/>
    <m/>
    <m/>
    <m/>
    <m/>
    <m/>
    <m/>
    <s v="Undecided"/>
    <m/>
    <m/>
    <s v="Disagree"/>
    <m/>
    <m/>
    <s v="Strongly disagree"/>
    <m/>
    <m/>
    <s v="Undecided"/>
    <m/>
    <m/>
    <s v="Disagree"/>
    <m/>
    <m/>
    <s v="Undecided"/>
    <m/>
    <m/>
    <s v="Disagree"/>
    <m/>
    <m/>
    <s v="65-74 years old"/>
    <m/>
    <m/>
    <s v="Doctorate degree"/>
    <m/>
    <m/>
    <s v="Banking &amp; Financial"/>
    <m/>
    <m/>
    <m/>
    <m/>
    <m/>
    <s v="Other"/>
    <m/>
    <m/>
    <m/>
    <m/>
    <m/>
  </r>
  <r>
    <n v="261"/>
    <d v="2020-04-30T19:23:22"/>
    <d v="2020-04-30T19:25:22"/>
    <s v="anonymous"/>
    <m/>
    <m/>
    <m/>
    <m/>
    <s v="Yes"/>
    <m/>
    <m/>
    <s v="Yes"/>
    <m/>
    <m/>
    <s v="Follow VPN instructions and avoid sharing the laptop"/>
    <m/>
    <m/>
    <s v="Laptop;"/>
    <m/>
    <m/>
    <s v="No"/>
    <m/>
    <m/>
    <s v="Corporate assets"/>
    <m/>
    <m/>
    <s v="Yes, fully"/>
    <m/>
    <m/>
    <x v="0"/>
    <m/>
    <m/>
    <s v="Using VPN "/>
    <m/>
    <m/>
    <m/>
    <m/>
    <m/>
    <s v="No"/>
    <m/>
    <m/>
    <m/>
    <m/>
    <m/>
    <s v="Yes"/>
    <m/>
    <m/>
    <s v="Document management;Real-time document co-authoring;Project/Workflow/Task management;Scheduling;Real-time chatting;Teleconferencing;"/>
    <m/>
    <m/>
    <s v="None;"/>
    <m/>
    <m/>
    <s v="None"/>
    <m/>
    <m/>
    <m/>
    <m/>
    <s v="Strongly agree"/>
    <m/>
    <m/>
    <s v="Agree"/>
    <m/>
    <m/>
    <s v="Agree"/>
    <m/>
    <m/>
    <s v="Disagree"/>
    <m/>
    <m/>
    <s v="Agree"/>
    <m/>
    <m/>
    <s v="Agree"/>
    <m/>
    <m/>
    <s v="Undecided"/>
    <m/>
    <m/>
    <s v="45-54 years old"/>
    <m/>
    <m/>
    <s v="Master’s degree"/>
    <m/>
    <m/>
    <s v="Banking &amp; Financial"/>
    <m/>
    <m/>
    <m/>
    <m/>
    <m/>
    <s v="Manager"/>
    <m/>
    <m/>
    <m/>
    <m/>
    <m/>
  </r>
  <r>
    <n v="261"/>
    <d v="2020-04-30T19:23:22"/>
    <d v="2020-04-30T19:25:22"/>
    <s v="anonymous"/>
    <m/>
    <m/>
    <m/>
    <m/>
    <s v="Yes"/>
    <m/>
    <m/>
    <s v="Yes"/>
    <m/>
    <m/>
    <s v="Follow VPN instructions and avoid sharing the laptop"/>
    <m/>
    <m/>
    <s v="Laptop;"/>
    <m/>
    <m/>
    <s v="No"/>
    <m/>
    <m/>
    <s v="Corporate assets"/>
    <m/>
    <m/>
    <s v="Yes, fully"/>
    <m/>
    <m/>
    <x v="5"/>
    <m/>
    <m/>
    <s v="Using VPN "/>
    <m/>
    <m/>
    <m/>
    <m/>
    <m/>
    <s v="No"/>
    <m/>
    <m/>
    <m/>
    <m/>
    <m/>
    <s v="Yes"/>
    <m/>
    <m/>
    <s v="Document management;Real-time document co-authoring;Project/Workflow/Task management;Scheduling;Real-time chatting;Teleconferencing;"/>
    <m/>
    <m/>
    <s v="None;"/>
    <m/>
    <m/>
    <s v="None"/>
    <m/>
    <m/>
    <m/>
    <m/>
    <s v="Strongly agree"/>
    <m/>
    <m/>
    <s v="Agree"/>
    <m/>
    <m/>
    <s v="Agree"/>
    <m/>
    <m/>
    <s v="Disagree"/>
    <m/>
    <m/>
    <s v="Agree"/>
    <m/>
    <m/>
    <s v="Agree"/>
    <m/>
    <m/>
    <s v="Undecided"/>
    <m/>
    <m/>
    <s v="45-54 years old"/>
    <m/>
    <m/>
    <s v="Master’s degree"/>
    <m/>
    <m/>
    <s v="Banking &amp; Financial"/>
    <m/>
    <m/>
    <m/>
    <m/>
    <m/>
    <s v="Manager"/>
    <m/>
    <m/>
    <m/>
    <m/>
    <m/>
  </r>
  <r>
    <n v="261"/>
    <d v="2020-04-30T19:23:22"/>
    <d v="2020-04-30T19:25:22"/>
    <s v="anonymous"/>
    <m/>
    <m/>
    <m/>
    <m/>
    <s v="Yes"/>
    <m/>
    <m/>
    <s v="Yes"/>
    <m/>
    <m/>
    <s v="Follow VPN instructions and avoid sharing the laptop"/>
    <m/>
    <m/>
    <s v="Laptop;"/>
    <m/>
    <m/>
    <s v="No"/>
    <m/>
    <m/>
    <s v="Corporate assets"/>
    <m/>
    <m/>
    <s v="Yes, fully"/>
    <m/>
    <m/>
    <x v="4"/>
    <m/>
    <m/>
    <s v="Using VPN "/>
    <m/>
    <m/>
    <m/>
    <m/>
    <m/>
    <s v="No"/>
    <m/>
    <m/>
    <m/>
    <m/>
    <m/>
    <s v="Yes"/>
    <m/>
    <m/>
    <s v="Document management;Real-time document co-authoring;Project/Workflow/Task management;Scheduling;Real-time chatting;Teleconferencing;"/>
    <m/>
    <m/>
    <s v="None;"/>
    <m/>
    <m/>
    <s v="None"/>
    <m/>
    <m/>
    <m/>
    <m/>
    <s v="Strongly agree"/>
    <m/>
    <m/>
    <s v="Agree"/>
    <m/>
    <m/>
    <s v="Agree"/>
    <m/>
    <m/>
    <s v="Disagree"/>
    <m/>
    <m/>
    <s v="Agree"/>
    <m/>
    <m/>
    <s v="Agree"/>
    <m/>
    <m/>
    <s v="Undecided"/>
    <m/>
    <m/>
    <s v="45-54 years old"/>
    <m/>
    <m/>
    <s v="Master’s degree"/>
    <m/>
    <m/>
    <s v="Banking &amp; Financial"/>
    <m/>
    <m/>
    <m/>
    <m/>
    <m/>
    <s v="Manager"/>
    <m/>
    <m/>
    <m/>
    <m/>
    <m/>
  </r>
  <r>
    <n v="261"/>
    <d v="2020-04-30T19:23:22"/>
    <d v="2020-04-30T19:25:22"/>
    <s v="anonymous"/>
    <m/>
    <m/>
    <m/>
    <m/>
    <s v="Yes"/>
    <m/>
    <m/>
    <s v="Yes"/>
    <m/>
    <m/>
    <s v="Follow VPN instructions and avoid sharing the laptop"/>
    <m/>
    <m/>
    <s v="Laptop;"/>
    <m/>
    <m/>
    <s v="No"/>
    <m/>
    <m/>
    <s v="Corporate assets"/>
    <m/>
    <m/>
    <s v="Yes, fully"/>
    <m/>
    <m/>
    <x v="1"/>
    <m/>
    <m/>
    <s v="Using VPN "/>
    <m/>
    <m/>
    <m/>
    <m/>
    <m/>
    <s v="No"/>
    <m/>
    <m/>
    <m/>
    <m/>
    <m/>
    <s v="Yes"/>
    <m/>
    <m/>
    <s v="Document management;Real-time document co-authoring;Project/Workflow/Task management;Scheduling;Real-time chatting;Teleconferencing;"/>
    <m/>
    <m/>
    <s v="None;"/>
    <m/>
    <m/>
    <s v="None"/>
    <m/>
    <m/>
    <m/>
    <m/>
    <s v="Strongly agree"/>
    <m/>
    <m/>
    <s v="Agree"/>
    <m/>
    <m/>
    <s v="Agree"/>
    <m/>
    <m/>
    <s v="Disagree"/>
    <m/>
    <m/>
    <s v="Agree"/>
    <m/>
    <m/>
    <s v="Agree"/>
    <m/>
    <m/>
    <s v="Undecided"/>
    <m/>
    <m/>
    <s v="45-54 years old"/>
    <m/>
    <m/>
    <s v="Master’s degree"/>
    <m/>
    <m/>
    <s v="Banking &amp; Financial"/>
    <m/>
    <m/>
    <m/>
    <m/>
    <m/>
    <s v="Manager"/>
    <m/>
    <m/>
    <m/>
    <m/>
    <m/>
  </r>
  <r>
    <n v="261"/>
    <d v="2020-04-30T19:23:22"/>
    <d v="2020-04-30T19:25:22"/>
    <s v="anonymous"/>
    <m/>
    <m/>
    <m/>
    <m/>
    <s v="Yes"/>
    <m/>
    <m/>
    <s v="Yes"/>
    <m/>
    <m/>
    <s v="Follow VPN instructions and avoid sharing the laptop"/>
    <m/>
    <m/>
    <s v="Laptop;"/>
    <m/>
    <m/>
    <s v="No"/>
    <m/>
    <m/>
    <s v="Corporate assets"/>
    <m/>
    <m/>
    <s v="Yes, fully"/>
    <m/>
    <m/>
    <x v="2"/>
    <m/>
    <m/>
    <s v="Using VPN "/>
    <m/>
    <m/>
    <m/>
    <m/>
    <m/>
    <s v="No"/>
    <m/>
    <m/>
    <m/>
    <m/>
    <m/>
    <s v="Yes"/>
    <m/>
    <m/>
    <s v="Document management;Real-time document co-authoring;Project/Workflow/Task management;Scheduling;Real-time chatting;Teleconferencing;"/>
    <m/>
    <m/>
    <s v="None;"/>
    <m/>
    <m/>
    <s v="None"/>
    <m/>
    <m/>
    <m/>
    <m/>
    <s v="Strongly agree"/>
    <m/>
    <m/>
    <s v="Agree"/>
    <m/>
    <m/>
    <s v="Agree"/>
    <m/>
    <m/>
    <s v="Disagree"/>
    <m/>
    <m/>
    <s v="Agree"/>
    <m/>
    <m/>
    <s v="Agree"/>
    <m/>
    <m/>
    <s v="Undecided"/>
    <m/>
    <m/>
    <s v="45-54 years old"/>
    <m/>
    <m/>
    <s v="Master’s degree"/>
    <m/>
    <m/>
    <s v="Banking &amp; Financial"/>
    <m/>
    <m/>
    <m/>
    <m/>
    <m/>
    <s v="Manager"/>
    <m/>
    <m/>
    <m/>
    <m/>
    <m/>
  </r>
  <r>
    <n v="261"/>
    <d v="2020-04-30T19:23:22"/>
    <d v="2020-04-30T19:25:22"/>
    <s v="anonymous"/>
    <m/>
    <m/>
    <m/>
    <m/>
    <s v="Yes"/>
    <m/>
    <m/>
    <s v="Yes"/>
    <m/>
    <m/>
    <s v="Follow VPN instructions and avoid sharing the laptop"/>
    <m/>
    <m/>
    <s v="Laptop;"/>
    <m/>
    <m/>
    <s v="No"/>
    <m/>
    <m/>
    <s v="Corporate assets"/>
    <m/>
    <m/>
    <s v="Yes, fully"/>
    <m/>
    <m/>
    <x v="3"/>
    <m/>
    <m/>
    <s v="Using VPN "/>
    <m/>
    <m/>
    <m/>
    <m/>
    <m/>
    <s v="No"/>
    <m/>
    <m/>
    <m/>
    <m/>
    <m/>
    <s v="Yes"/>
    <m/>
    <m/>
    <s v="Document management;Real-time document co-authoring;Project/Workflow/Task management;Scheduling;Real-time chatting;Teleconferencing;"/>
    <m/>
    <m/>
    <s v="None;"/>
    <m/>
    <m/>
    <s v="None"/>
    <m/>
    <m/>
    <m/>
    <m/>
    <s v="Strongly agree"/>
    <m/>
    <m/>
    <s v="Agree"/>
    <m/>
    <m/>
    <s v="Agree"/>
    <m/>
    <m/>
    <s v="Disagree"/>
    <m/>
    <m/>
    <s v="Agree"/>
    <m/>
    <m/>
    <s v="Agree"/>
    <m/>
    <m/>
    <s v="Undecided"/>
    <m/>
    <m/>
    <s v="45-54 years old"/>
    <m/>
    <m/>
    <s v="Master’s degree"/>
    <m/>
    <m/>
    <s v="Banking &amp; Financial"/>
    <m/>
    <m/>
    <m/>
    <m/>
    <m/>
    <s v="Manager"/>
    <m/>
    <m/>
    <m/>
    <m/>
    <m/>
  </r>
  <r>
    <n v="262"/>
    <d v="2020-04-30T19:25:25"/>
    <d v="2020-04-30T19:32:11"/>
    <s v="anonymous"/>
    <m/>
    <m/>
    <m/>
    <m/>
    <s v="Yes"/>
    <m/>
    <m/>
    <s v="No"/>
    <m/>
    <m/>
    <m/>
    <m/>
    <m/>
    <s v="Desktop;Laptop;Tablet;Smartphone;"/>
    <m/>
    <m/>
    <s v="Yes"/>
    <m/>
    <m/>
    <s v="Corporate assets"/>
    <m/>
    <m/>
    <s v="No"/>
    <m/>
    <m/>
    <x v="0"/>
    <m/>
    <m/>
    <s v="Using 3rd party cloud solutions (e.g. G Cloud, Microsoft 365)"/>
    <m/>
    <m/>
    <m/>
    <m/>
    <m/>
    <s v="No"/>
    <m/>
    <m/>
    <m/>
    <m/>
    <m/>
    <s v="No"/>
    <m/>
    <m/>
    <m/>
    <m/>
    <m/>
    <s v="None;"/>
    <m/>
    <m/>
    <m/>
    <m/>
    <m/>
    <m/>
    <m/>
    <s v="Undecided"/>
    <m/>
    <m/>
    <s v="Undecided"/>
    <m/>
    <m/>
    <s v="Agree"/>
    <m/>
    <m/>
    <s v="Undecided"/>
    <m/>
    <m/>
    <s v="Disagree"/>
    <m/>
    <m/>
    <s v="Undecided"/>
    <m/>
    <m/>
    <s v="Agree"/>
    <m/>
    <m/>
    <s v="75 years or older"/>
    <m/>
    <m/>
    <s v="Bachelor’s degree"/>
    <m/>
    <m/>
    <s v="Banking &amp; Financial"/>
    <m/>
    <m/>
    <m/>
    <m/>
    <m/>
    <s v="IT professional"/>
    <m/>
    <m/>
    <m/>
    <m/>
    <m/>
  </r>
  <r>
    <n v="262"/>
    <d v="2020-04-30T19:25:25"/>
    <d v="2020-04-30T19:32:11"/>
    <s v="anonymous"/>
    <m/>
    <m/>
    <m/>
    <m/>
    <s v="Yes"/>
    <m/>
    <m/>
    <s v="No"/>
    <m/>
    <m/>
    <m/>
    <m/>
    <m/>
    <s v="Desktop;Laptop;Tablet;Smartphone;"/>
    <m/>
    <m/>
    <s v="Yes"/>
    <m/>
    <m/>
    <s v="Corporate assets"/>
    <m/>
    <m/>
    <s v="No"/>
    <m/>
    <m/>
    <x v="3"/>
    <m/>
    <m/>
    <s v="Using 3rd party cloud solutions (e.g. G Cloud, Microsoft 365)"/>
    <m/>
    <m/>
    <m/>
    <m/>
    <m/>
    <s v="No"/>
    <m/>
    <m/>
    <m/>
    <m/>
    <m/>
    <s v="No"/>
    <m/>
    <m/>
    <m/>
    <m/>
    <m/>
    <s v="None;"/>
    <m/>
    <m/>
    <m/>
    <m/>
    <m/>
    <m/>
    <m/>
    <s v="Undecided"/>
    <m/>
    <m/>
    <s v="Undecided"/>
    <m/>
    <m/>
    <s v="Agree"/>
    <m/>
    <m/>
    <s v="Undecided"/>
    <m/>
    <m/>
    <s v="Disagree"/>
    <m/>
    <m/>
    <s v="Undecided"/>
    <m/>
    <m/>
    <s v="Agree"/>
    <m/>
    <m/>
    <s v="75 years or older"/>
    <m/>
    <m/>
    <s v="Bachelor’s degree"/>
    <m/>
    <m/>
    <s v="Banking &amp; Financial"/>
    <m/>
    <m/>
    <m/>
    <m/>
    <m/>
    <s v="IT professional"/>
    <m/>
    <m/>
    <m/>
    <m/>
    <m/>
  </r>
  <r>
    <n v="263"/>
    <d v="2020-04-30T19:32:14"/>
    <d v="2020-04-30T19:33:20"/>
    <s v="anonymous"/>
    <m/>
    <m/>
    <m/>
    <m/>
    <s v="Yes"/>
    <m/>
    <m/>
    <s v="No"/>
    <m/>
    <m/>
    <m/>
    <m/>
    <m/>
    <s v="Laptop;"/>
    <m/>
    <m/>
    <s v="No"/>
    <m/>
    <m/>
    <s v="Corporate assets"/>
    <m/>
    <m/>
    <s v="No"/>
    <m/>
    <m/>
    <x v="0"/>
    <m/>
    <m/>
    <s v="Direct access"/>
    <m/>
    <m/>
    <m/>
    <m/>
    <m/>
    <s v="No"/>
    <m/>
    <m/>
    <m/>
    <m/>
    <m/>
    <s v="No"/>
    <m/>
    <m/>
    <m/>
    <m/>
    <m/>
    <s v="None;"/>
    <m/>
    <m/>
    <m/>
    <m/>
    <m/>
    <m/>
    <m/>
    <s v="Strongly agree"/>
    <m/>
    <m/>
    <s v="Strongly agree"/>
    <m/>
    <m/>
    <s v="Strongly disagree"/>
    <m/>
    <m/>
    <s v="Agree"/>
    <m/>
    <m/>
    <s v="Strongly agree"/>
    <m/>
    <m/>
    <s v="Strongly agree"/>
    <m/>
    <m/>
    <s v="Strongly agree"/>
    <m/>
    <m/>
    <s v="55-64 years old"/>
    <m/>
    <m/>
    <s v="Master’s degree"/>
    <m/>
    <m/>
    <s v="Banking &amp; Financial"/>
    <m/>
    <m/>
    <m/>
    <m/>
    <m/>
    <s v="Manager"/>
    <m/>
    <m/>
    <m/>
    <m/>
    <m/>
  </r>
  <r>
    <n v="263"/>
    <d v="2020-04-30T19:32:14"/>
    <d v="2020-04-30T19:33:20"/>
    <s v="anonymous"/>
    <m/>
    <m/>
    <m/>
    <m/>
    <s v="Yes"/>
    <m/>
    <m/>
    <s v="No"/>
    <m/>
    <m/>
    <m/>
    <m/>
    <m/>
    <s v="Laptop;"/>
    <m/>
    <m/>
    <s v="No"/>
    <m/>
    <m/>
    <s v="Corporate assets"/>
    <m/>
    <m/>
    <s v="No"/>
    <m/>
    <m/>
    <x v="3"/>
    <m/>
    <m/>
    <s v="Direct access"/>
    <m/>
    <m/>
    <m/>
    <m/>
    <m/>
    <s v="No"/>
    <m/>
    <m/>
    <m/>
    <m/>
    <m/>
    <s v="No"/>
    <m/>
    <m/>
    <m/>
    <m/>
    <m/>
    <s v="None;"/>
    <m/>
    <m/>
    <m/>
    <m/>
    <m/>
    <m/>
    <m/>
    <s v="Strongly agree"/>
    <m/>
    <m/>
    <s v="Strongly agree"/>
    <m/>
    <m/>
    <s v="Strongly disagree"/>
    <m/>
    <m/>
    <s v="Agree"/>
    <m/>
    <m/>
    <s v="Strongly agree"/>
    <m/>
    <m/>
    <s v="Strongly agree"/>
    <m/>
    <m/>
    <s v="Strongly agree"/>
    <m/>
    <m/>
    <s v="55-64 years old"/>
    <m/>
    <m/>
    <s v="Master’s degree"/>
    <m/>
    <m/>
    <s v="Banking &amp; Financial"/>
    <m/>
    <m/>
    <m/>
    <m/>
    <m/>
    <s v="Manager"/>
    <m/>
    <m/>
    <m/>
    <m/>
    <m/>
  </r>
  <r>
    <n v="264"/>
    <d v="2020-04-30T19:33:21"/>
    <d v="2020-04-30T19:35:19"/>
    <s v="anonymous"/>
    <m/>
    <m/>
    <m/>
    <m/>
    <s v="Yes"/>
    <m/>
    <m/>
    <s v="No"/>
    <m/>
    <m/>
    <m/>
    <m/>
    <m/>
    <s v="Desktop;Laptop;"/>
    <m/>
    <m/>
    <s v="No"/>
    <m/>
    <m/>
    <s v="Personal assets"/>
    <m/>
    <m/>
    <m/>
    <m/>
    <m/>
    <x v="7"/>
    <m/>
    <m/>
    <s v="No Access"/>
    <m/>
    <m/>
    <m/>
    <m/>
    <m/>
    <s v="No"/>
    <m/>
    <m/>
    <m/>
    <m/>
    <m/>
    <s v="Yes"/>
    <m/>
    <m/>
    <s v="Document management;Teleconferencing;"/>
    <m/>
    <m/>
    <s v="Phishing;Ransomware;Spyware/Virus infection;"/>
    <m/>
    <m/>
    <m/>
    <m/>
    <m/>
    <m/>
    <m/>
    <s v="Agree"/>
    <m/>
    <m/>
    <s v="Agree"/>
    <m/>
    <m/>
    <s v="Agree"/>
    <m/>
    <m/>
    <s v="Disagree"/>
    <m/>
    <m/>
    <s v="Strongly disagree"/>
    <m/>
    <m/>
    <s v="Strongly disagree"/>
    <m/>
    <m/>
    <s v="Strongly disagree"/>
    <m/>
    <m/>
    <s v="55-64 years old"/>
    <m/>
    <m/>
    <s v="Bachelor’s degree"/>
    <m/>
    <m/>
    <s v="Banking &amp; Financial"/>
    <m/>
    <m/>
    <m/>
    <m/>
    <m/>
    <s v="IT professional"/>
    <m/>
    <m/>
    <m/>
    <m/>
    <m/>
  </r>
  <r>
    <n v="264"/>
    <d v="2020-04-30T19:33:21"/>
    <d v="2020-04-30T19:35:19"/>
    <s v="anonymous"/>
    <m/>
    <m/>
    <m/>
    <m/>
    <s v="Yes"/>
    <m/>
    <m/>
    <s v="No"/>
    <m/>
    <m/>
    <m/>
    <m/>
    <m/>
    <s v="Desktop;Laptop;"/>
    <m/>
    <m/>
    <s v="No"/>
    <m/>
    <m/>
    <s v="Personal assets"/>
    <m/>
    <m/>
    <m/>
    <m/>
    <m/>
    <x v="3"/>
    <m/>
    <m/>
    <s v="No Access"/>
    <m/>
    <m/>
    <m/>
    <m/>
    <m/>
    <s v="No"/>
    <m/>
    <m/>
    <m/>
    <m/>
    <m/>
    <s v="Yes"/>
    <m/>
    <m/>
    <s v="Document management;Teleconferencing;"/>
    <m/>
    <m/>
    <s v="Phishing;Ransomware;Spyware/Virus infection;"/>
    <m/>
    <m/>
    <m/>
    <m/>
    <m/>
    <m/>
    <m/>
    <s v="Agree"/>
    <m/>
    <m/>
    <s v="Agree"/>
    <m/>
    <m/>
    <s v="Agree"/>
    <m/>
    <m/>
    <s v="Disagree"/>
    <m/>
    <m/>
    <s v="Strongly disagree"/>
    <m/>
    <m/>
    <s v="Strongly disagree"/>
    <m/>
    <m/>
    <s v="Strongly disagree"/>
    <m/>
    <m/>
    <s v="55-64 years old"/>
    <m/>
    <m/>
    <s v="Bachelor’s degree"/>
    <m/>
    <m/>
    <s v="Banking &amp; Financial"/>
    <m/>
    <m/>
    <m/>
    <m/>
    <m/>
    <s v="IT professional"/>
    <m/>
    <m/>
    <m/>
    <m/>
    <m/>
  </r>
  <r>
    <n v="265"/>
    <d v="2020-04-30T19:43:02"/>
    <d v="2020-04-30T19:47:39"/>
    <s v="anonymous"/>
    <m/>
    <m/>
    <m/>
    <m/>
    <s v="Yes"/>
    <m/>
    <m/>
    <s v="No"/>
    <m/>
    <m/>
    <m/>
    <m/>
    <m/>
    <s v="Desktop;Laptop;"/>
    <m/>
    <m/>
    <s v="No"/>
    <m/>
    <m/>
    <s v="Personal assets"/>
    <m/>
    <m/>
    <m/>
    <m/>
    <m/>
    <x v="0"/>
    <m/>
    <m/>
    <s v="Using VPN "/>
    <m/>
    <m/>
    <m/>
    <m/>
    <m/>
    <s v="No"/>
    <m/>
    <m/>
    <m/>
    <m/>
    <m/>
    <s v="No"/>
    <m/>
    <m/>
    <m/>
    <m/>
    <m/>
    <s v="None;"/>
    <m/>
    <m/>
    <m/>
    <m/>
    <m/>
    <m/>
    <m/>
    <s v="Agree"/>
    <m/>
    <m/>
    <s v="Strongly agree"/>
    <m/>
    <m/>
    <s v="Agree"/>
    <m/>
    <m/>
    <s v="Agree"/>
    <m/>
    <m/>
    <s v="Agree"/>
    <m/>
    <m/>
    <s v="Agree"/>
    <m/>
    <m/>
    <s v="Strongly agree"/>
    <m/>
    <m/>
    <s v="35-44 years old"/>
    <m/>
    <m/>
    <s v="Doctorate degree"/>
    <m/>
    <m/>
    <s v="Other"/>
    <m/>
    <m/>
    <s v="Electronics"/>
    <m/>
    <m/>
    <s v="Other"/>
    <m/>
    <m/>
    <m/>
    <m/>
    <m/>
  </r>
  <r>
    <n v="265"/>
    <d v="2020-04-30T19:43:02"/>
    <d v="2020-04-30T19:47:39"/>
    <s v="anonymous"/>
    <m/>
    <m/>
    <m/>
    <m/>
    <s v="Yes"/>
    <m/>
    <m/>
    <s v="No"/>
    <m/>
    <m/>
    <m/>
    <m/>
    <m/>
    <s v="Desktop;Laptop;"/>
    <m/>
    <m/>
    <s v="No"/>
    <m/>
    <m/>
    <s v="Personal assets"/>
    <m/>
    <m/>
    <m/>
    <m/>
    <m/>
    <x v="4"/>
    <m/>
    <m/>
    <s v="Using VPN "/>
    <m/>
    <m/>
    <m/>
    <m/>
    <m/>
    <s v="No"/>
    <m/>
    <m/>
    <m/>
    <m/>
    <m/>
    <s v="No"/>
    <m/>
    <m/>
    <m/>
    <m/>
    <m/>
    <s v="None;"/>
    <m/>
    <m/>
    <m/>
    <m/>
    <m/>
    <m/>
    <m/>
    <s v="Agree"/>
    <m/>
    <m/>
    <s v="Strongly agree"/>
    <m/>
    <m/>
    <s v="Agree"/>
    <m/>
    <m/>
    <s v="Agree"/>
    <m/>
    <m/>
    <s v="Agree"/>
    <m/>
    <m/>
    <s v="Agree"/>
    <m/>
    <m/>
    <s v="Strongly agree"/>
    <m/>
    <m/>
    <s v="35-44 years old"/>
    <m/>
    <m/>
    <s v="Doctorate degree"/>
    <m/>
    <m/>
    <s v="Other"/>
    <m/>
    <m/>
    <s v="Electronics"/>
    <m/>
    <m/>
    <s v="Other"/>
    <m/>
    <m/>
    <m/>
    <m/>
    <m/>
  </r>
  <r>
    <n v="265"/>
    <d v="2020-04-30T19:43:02"/>
    <d v="2020-04-30T19:47:39"/>
    <s v="anonymous"/>
    <m/>
    <m/>
    <m/>
    <m/>
    <s v="Yes"/>
    <m/>
    <m/>
    <s v="No"/>
    <m/>
    <m/>
    <m/>
    <m/>
    <m/>
    <s v="Desktop;Laptop;"/>
    <m/>
    <m/>
    <s v="No"/>
    <m/>
    <m/>
    <s v="Personal assets"/>
    <m/>
    <m/>
    <m/>
    <m/>
    <m/>
    <x v="6"/>
    <m/>
    <m/>
    <s v="Using VPN "/>
    <m/>
    <m/>
    <m/>
    <m/>
    <m/>
    <s v="No"/>
    <m/>
    <m/>
    <m/>
    <m/>
    <m/>
    <s v="No"/>
    <m/>
    <m/>
    <m/>
    <m/>
    <m/>
    <s v="None;"/>
    <m/>
    <m/>
    <m/>
    <m/>
    <m/>
    <m/>
    <m/>
    <s v="Agree"/>
    <m/>
    <m/>
    <s v="Strongly agree"/>
    <m/>
    <m/>
    <s v="Agree"/>
    <m/>
    <m/>
    <s v="Agree"/>
    <m/>
    <m/>
    <s v="Agree"/>
    <m/>
    <m/>
    <s v="Agree"/>
    <m/>
    <m/>
    <s v="Strongly agree"/>
    <m/>
    <m/>
    <s v="35-44 years old"/>
    <m/>
    <m/>
    <s v="Doctorate degree"/>
    <m/>
    <m/>
    <s v="Other"/>
    <m/>
    <m/>
    <s v="Electronics"/>
    <m/>
    <m/>
    <s v="Other"/>
    <m/>
    <m/>
    <m/>
    <m/>
    <m/>
  </r>
  <r>
    <n v="265"/>
    <d v="2020-04-30T19:43:02"/>
    <d v="2020-04-30T19:47:39"/>
    <s v="anonymous"/>
    <m/>
    <m/>
    <m/>
    <m/>
    <s v="Yes"/>
    <m/>
    <m/>
    <s v="No"/>
    <m/>
    <m/>
    <m/>
    <m/>
    <m/>
    <s v="Desktop;Laptop;"/>
    <m/>
    <m/>
    <s v="No"/>
    <m/>
    <m/>
    <s v="Personal assets"/>
    <m/>
    <m/>
    <m/>
    <m/>
    <m/>
    <x v="3"/>
    <m/>
    <m/>
    <s v="Using VPN "/>
    <m/>
    <m/>
    <m/>
    <m/>
    <m/>
    <s v="No"/>
    <m/>
    <m/>
    <m/>
    <m/>
    <m/>
    <s v="No"/>
    <m/>
    <m/>
    <m/>
    <m/>
    <m/>
    <s v="None;"/>
    <m/>
    <m/>
    <m/>
    <m/>
    <m/>
    <m/>
    <m/>
    <s v="Agree"/>
    <m/>
    <m/>
    <s v="Strongly agree"/>
    <m/>
    <m/>
    <s v="Agree"/>
    <m/>
    <m/>
    <s v="Agree"/>
    <m/>
    <m/>
    <s v="Agree"/>
    <m/>
    <m/>
    <s v="Agree"/>
    <m/>
    <m/>
    <s v="Strongly agree"/>
    <m/>
    <m/>
    <s v="35-44 years old"/>
    <m/>
    <m/>
    <s v="Doctorate degree"/>
    <m/>
    <m/>
    <s v="Other"/>
    <m/>
    <m/>
    <s v="Electronics"/>
    <m/>
    <m/>
    <s v="Other"/>
    <m/>
    <m/>
    <m/>
    <m/>
    <m/>
  </r>
  <r>
    <n v="266"/>
    <d v="2020-05-02T15:19:56"/>
    <d v="2020-05-02T15:24:01"/>
    <s v="anonymous"/>
    <m/>
    <m/>
    <m/>
    <m/>
    <s v="No"/>
    <m/>
    <m/>
    <s v="No"/>
    <m/>
    <m/>
    <m/>
    <m/>
    <m/>
    <s v="Laptop;"/>
    <m/>
    <m/>
    <s v="No"/>
    <m/>
    <m/>
    <s v="Personal assets"/>
    <m/>
    <m/>
    <m/>
    <m/>
    <m/>
    <x v="0"/>
    <m/>
    <m/>
    <s v="Direct access"/>
    <m/>
    <m/>
    <m/>
    <m/>
    <m/>
    <s v="No"/>
    <m/>
    <m/>
    <m/>
    <m/>
    <m/>
    <s v="No"/>
    <m/>
    <m/>
    <m/>
    <m/>
    <m/>
    <s v="None;"/>
    <m/>
    <m/>
    <m/>
    <m/>
    <m/>
    <m/>
    <m/>
    <s v="Strongly agree"/>
    <m/>
    <m/>
    <s v="Disagree"/>
    <m/>
    <m/>
    <s v="Disagree"/>
    <m/>
    <m/>
    <s v="Strongly agree"/>
    <m/>
    <m/>
    <s v="Disagree"/>
    <m/>
    <m/>
    <s v="Strongly agree"/>
    <m/>
    <m/>
    <s v="Agree"/>
    <m/>
    <m/>
    <s v="25-34 years old"/>
    <m/>
    <m/>
    <s v="High school graduate, diploma or the equivalent"/>
    <m/>
    <m/>
    <s v="Banking &amp; Financial"/>
    <m/>
    <m/>
    <m/>
    <m/>
    <m/>
    <s v="Other"/>
    <m/>
    <m/>
    <m/>
    <m/>
    <m/>
  </r>
  <r>
    <n v="266"/>
    <d v="2020-05-02T15:19:56"/>
    <d v="2020-05-02T15:24:01"/>
    <s v="anonymous"/>
    <m/>
    <m/>
    <m/>
    <m/>
    <s v="No"/>
    <m/>
    <m/>
    <s v="No"/>
    <m/>
    <m/>
    <m/>
    <m/>
    <m/>
    <s v="Laptop;"/>
    <m/>
    <m/>
    <s v="No"/>
    <m/>
    <m/>
    <s v="Personal assets"/>
    <m/>
    <m/>
    <m/>
    <m/>
    <m/>
    <x v="5"/>
    <m/>
    <m/>
    <s v="Direct access"/>
    <m/>
    <m/>
    <m/>
    <m/>
    <m/>
    <s v="No"/>
    <m/>
    <m/>
    <m/>
    <m/>
    <m/>
    <s v="No"/>
    <m/>
    <m/>
    <m/>
    <m/>
    <m/>
    <s v="None;"/>
    <m/>
    <m/>
    <m/>
    <m/>
    <m/>
    <m/>
    <m/>
    <s v="Strongly agree"/>
    <m/>
    <m/>
    <s v="Disagree"/>
    <m/>
    <m/>
    <s v="Disagree"/>
    <m/>
    <m/>
    <s v="Strongly agree"/>
    <m/>
    <m/>
    <s v="Disagree"/>
    <m/>
    <m/>
    <s v="Strongly agree"/>
    <m/>
    <m/>
    <s v="Agree"/>
    <m/>
    <m/>
    <s v="25-34 years old"/>
    <m/>
    <m/>
    <s v="High school graduate, diploma or the equivalent"/>
    <m/>
    <m/>
    <s v="Banking &amp; Financial"/>
    <m/>
    <m/>
    <m/>
    <m/>
    <m/>
    <s v="Other"/>
    <m/>
    <m/>
    <m/>
    <m/>
    <m/>
  </r>
  <r>
    <n v="266"/>
    <d v="2020-05-02T15:19:56"/>
    <d v="2020-05-02T15:24:01"/>
    <s v="anonymous"/>
    <m/>
    <m/>
    <m/>
    <m/>
    <s v="No"/>
    <m/>
    <m/>
    <s v="No"/>
    <m/>
    <m/>
    <m/>
    <m/>
    <m/>
    <s v="Laptop;"/>
    <m/>
    <m/>
    <s v="No"/>
    <m/>
    <m/>
    <s v="Personal assets"/>
    <m/>
    <m/>
    <m/>
    <m/>
    <m/>
    <x v="3"/>
    <m/>
    <m/>
    <s v="Direct access"/>
    <m/>
    <m/>
    <m/>
    <m/>
    <m/>
    <s v="No"/>
    <m/>
    <m/>
    <m/>
    <m/>
    <m/>
    <s v="No"/>
    <m/>
    <m/>
    <m/>
    <m/>
    <m/>
    <s v="None;"/>
    <m/>
    <m/>
    <m/>
    <m/>
    <m/>
    <m/>
    <m/>
    <s v="Strongly agree"/>
    <m/>
    <m/>
    <s v="Disagree"/>
    <m/>
    <m/>
    <s v="Disagree"/>
    <m/>
    <m/>
    <s v="Strongly agree"/>
    <m/>
    <m/>
    <s v="Disagree"/>
    <m/>
    <m/>
    <s v="Strongly agree"/>
    <m/>
    <m/>
    <s v="Agree"/>
    <m/>
    <m/>
    <s v="25-34 years old"/>
    <m/>
    <m/>
    <s v="High school graduate, diploma or the equivalent"/>
    <m/>
    <m/>
    <s v="Banking &amp; Financial"/>
    <m/>
    <m/>
    <m/>
    <m/>
    <m/>
    <s v="Other"/>
    <m/>
    <m/>
    <m/>
    <m/>
    <m/>
  </r>
  <r>
    <n v="267"/>
    <d v="2020-05-02T15:24:35"/>
    <d v="2020-05-02T15:26:29"/>
    <s v="anonymous"/>
    <m/>
    <m/>
    <m/>
    <m/>
    <s v="Yes"/>
    <m/>
    <m/>
    <s v="No"/>
    <m/>
    <m/>
    <m/>
    <m/>
    <m/>
    <s v="Laptop;"/>
    <m/>
    <m/>
    <s v="No"/>
    <m/>
    <m/>
    <s v="Personal assets"/>
    <m/>
    <m/>
    <m/>
    <m/>
    <m/>
    <x v="5"/>
    <m/>
    <m/>
    <s v="No Access"/>
    <m/>
    <m/>
    <m/>
    <m/>
    <m/>
    <s v="No"/>
    <m/>
    <m/>
    <m/>
    <m/>
    <m/>
    <s v="No"/>
    <m/>
    <m/>
    <m/>
    <m/>
    <m/>
    <s v="None;"/>
    <m/>
    <m/>
    <m/>
    <m/>
    <m/>
    <m/>
    <m/>
    <s v="Strongly agree"/>
    <m/>
    <m/>
    <s v="Undecided"/>
    <m/>
    <m/>
    <s v="Undecided"/>
    <m/>
    <m/>
    <s v="Undecided"/>
    <m/>
    <m/>
    <s v="Disagree"/>
    <m/>
    <m/>
    <s v="Undecided"/>
    <m/>
    <m/>
    <s v="Strongly agree"/>
    <m/>
    <m/>
    <s v="25-34 years old"/>
    <m/>
    <m/>
    <s v="Master’s degree"/>
    <m/>
    <m/>
    <s v="Education &amp; Research"/>
    <m/>
    <m/>
    <m/>
    <m/>
    <m/>
    <s v="Other"/>
    <m/>
    <m/>
    <m/>
    <m/>
    <m/>
  </r>
  <r>
    <n v="267"/>
    <d v="2020-05-02T15:24:35"/>
    <d v="2020-05-02T15:26:29"/>
    <s v="anonymous"/>
    <m/>
    <m/>
    <m/>
    <m/>
    <s v="Yes"/>
    <m/>
    <m/>
    <s v="No"/>
    <m/>
    <m/>
    <m/>
    <m/>
    <m/>
    <s v="Laptop;"/>
    <m/>
    <m/>
    <s v="No"/>
    <m/>
    <m/>
    <s v="Personal assets"/>
    <m/>
    <m/>
    <m/>
    <m/>
    <m/>
    <x v="3"/>
    <m/>
    <m/>
    <s v="No Access"/>
    <m/>
    <m/>
    <m/>
    <m/>
    <m/>
    <s v="No"/>
    <m/>
    <m/>
    <m/>
    <m/>
    <m/>
    <s v="No"/>
    <m/>
    <m/>
    <m/>
    <m/>
    <m/>
    <s v="None;"/>
    <m/>
    <m/>
    <m/>
    <m/>
    <m/>
    <m/>
    <m/>
    <s v="Strongly agree"/>
    <m/>
    <m/>
    <s v="Undecided"/>
    <m/>
    <m/>
    <s v="Undecided"/>
    <m/>
    <m/>
    <s v="Undecided"/>
    <m/>
    <m/>
    <s v="Disagree"/>
    <m/>
    <m/>
    <s v="Undecided"/>
    <m/>
    <m/>
    <s v="Strongly agree"/>
    <m/>
    <m/>
    <s v="25-34 years old"/>
    <m/>
    <m/>
    <s v="Master’s degree"/>
    <m/>
    <m/>
    <s v="Education &amp; Research"/>
    <m/>
    <m/>
    <m/>
    <m/>
    <m/>
    <s v="Other"/>
    <m/>
    <m/>
    <m/>
    <m/>
    <m/>
  </r>
  <r>
    <n v="268"/>
    <d v="2020-05-03T11:51:41"/>
    <d v="2020-05-03T11:57:25"/>
    <s v="anonymous"/>
    <m/>
    <m/>
    <m/>
    <m/>
    <s v="Yes"/>
    <m/>
    <m/>
    <s v="Yes"/>
    <m/>
    <m/>
    <s v="Wireless connection not suggested, emails from unknown sources to be reported"/>
    <m/>
    <m/>
    <s v="Laptop;"/>
    <m/>
    <m/>
    <s v="Yes"/>
    <m/>
    <m/>
    <s v="Personal assets"/>
    <m/>
    <m/>
    <m/>
    <m/>
    <m/>
    <x v="0"/>
    <m/>
    <m/>
    <s v="No Access"/>
    <m/>
    <m/>
    <m/>
    <m/>
    <m/>
    <s v="Yes"/>
    <m/>
    <m/>
    <s v="User manual documentation (distributed in any way);Instructions provided via email;"/>
    <m/>
    <m/>
    <s v="No"/>
    <m/>
    <m/>
    <m/>
    <m/>
    <m/>
    <s v="Phishing;"/>
    <m/>
    <m/>
    <m/>
    <m/>
    <m/>
    <m/>
    <m/>
    <s v="Disagree"/>
    <m/>
    <m/>
    <s v="Disagree"/>
    <m/>
    <m/>
    <s v="Disagree"/>
    <m/>
    <m/>
    <s v="Agree"/>
    <m/>
    <m/>
    <s v="Undecided"/>
    <m/>
    <m/>
    <s v="Agree"/>
    <m/>
    <m/>
    <s v="Disagree"/>
    <m/>
    <m/>
    <s v="45-54 years old"/>
    <m/>
    <m/>
    <s v="Master’s degree"/>
    <m/>
    <m/>
    <s v="Banking &amp; Financial"/>
    <m/>
    <m/>
    <m/>
    <m/>
    <m/>
    <s v="Manager"/>
    <m/>
    <m/>
    <m/>
    <m/>
    <m/>
  </r>
  <r>
    <n v="268"/>
    <d v="2020-05-03T11:51:41"/>
    <d v="2020-05-03T11:57:25"/>
    <s v="anonymous"/>
    <m/>
    <m/>
    <m/>
    <m/>
    <s v="Yes"/>
    <m/>
    <m/>
    <s v="Yes"/>
    <m/>
    <m/>
    <s v="Wireless connection not suggested, emails from unknown sources to be reported"/>
    <m/>
    <m/>
    <s v="Laptop;"/>
    <m/>
    <m/>
    <s v="Yes"/>
    <m/>
    <m/>
    <s v="Personal assets"/>
    <m/>
    <m/>
    <m/>
    <m/>
    <m/>
    <x v="3"/>
    <m/>
    <m/>
    <s v="No Access"/>
    <m/>
    <m/>
    <m/>
    <m/>
    <m/>
    <s v="Yes"/>
    <m/>
    <m/>
    <s v="User manual documentation (distributed in any way);Instructions provided via email;"/>
    <m/>
    <m/>
    <s v="No"/>
    <m/>
    <m/>
    <m/>
    <m/>
    <m/>
    <s v="Phishing;"/>
    <m/>
    <m/>
    <m/>
    <m/>
    <m/>
    <m/>
    <m/>
    <s v="Disagree"/>
    <m/>
    <m/>
    <s v="Disagree"/>
    <m/>
    <m/>
    <s v="Disagree"/>
    <m/>
    <m/>
    <s v="Agree"/>
    <m/>
    <m/>
    <s v="Undecided"/>
    <m/>
    <m/>
    <s v="Agree"/>
    <m/>
    <m/>
    <s v="Disagree"/>
    <m/>
    <m/>
    <s v="45-54 years old"/>
    <m/>
    <m/>
    <s v="Master’s degree"/>
    <m/>
    <m/>
    <s v="Banking &amp; Financial"/>
    <m/>
    <m/>
    <m/>
    <m/>
    <m/>
    <s v="Manager"/>
    <m/>
    <m/>
    <m/>
    <m/>
    <m/>
  </r>
  <r>
    <m/>
    <m/>
    <m/>
    <m/>
    <m/>
    <m/>
    <m/>
    <m/>
    <m/>
    <m/>
    <m/>
    <m/>
    <m/>
    <m/>
    <m/>
    <m/>
    <m/>
    <m/>
    <m/>
    <m/>
    <m/>
    <m/>
    <m/>
    <m/>
    <m/>
    <m/>
    <m/>
    <m/>
    <m/>
    <x v="8"/>
    <m/>
    <m/>
    <m/>
    <m/>
    <m/>
    <m/>
    <m/>
    <m/>
    <m/>
    <m/>
    <m/>
    <m/>
    <m/>
    <m/>
    <m/>
    <m/>
    <m/>
    <m/>
    <m/>
    <m/>
    <m/>
    <m/>
    <m/>
    <m/>
    <m/>
    <m/>
    <m/>
    <m/>
    <m/>
    <m/>
    <m/>
    <m/>
    <m/>
    <m/>
    <m/>
    <m/>
    <m/>
    <m/>
    <m/>
    <m/>
    <m/>
    <m/>
    <m/>
    <m/>
    <m/>
    <m/>
    <m/>
    <m/>
    <m/>
    <m/>
    <m/>
    <m/>
    <m/>
    <m/>
    <m/>
    <m/>
    <m/>
    <m/>
    <m/>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8">
  <r>
    <n v="5"/>
    <d v="2020-04-07T16:53:59"/>
    <d v="2020-04-07T16:56:10"/>
    <s v="anonymous"/>
    <m/>
    <m/>
    <m/>
    <m/>
    <x v="0"/>
    <m/>
    <m/>
    <s v="No"/>
    <m/>
    <m/>
    <m/>
    <m/>
    <m/>
    <s v="Laptop;"/>
    <m/>
    <m/>
    <s v="No"/>
    <m/>
    <m/>
    <s v="Corporate assets"/>
    <m/>
    <m/>
    <s v="Yes, partly"/>
    <m/>
    <m/>
    <s v="Password protection;Antivirus software installed;Antispam software installed;"/>
    <m/>
    <m/>
    <s v="Remote connection to your workstation (e.g. TeamViewer)"/>
    <m/>
    <m/>
    <m/>
    <m/>
    <m/>
    <s v="No"/>
    <m/>
    <m/>
    <m/>
    <m/>
    <m/>
    <s v="Yes"/>
    <m/>
    <m/>
    <s v="File sharing;Collaborative file editing;Web conference;Real-time chatting;"/>
    <m/>
    <m/>
    <x v="0"/>
    <m/>
    <m/>
    <x v="0"/>
    <m/>
    <m/>
    <m/>
    <m/>
    <s v="Disagree"/>
    <m/>
    <m/>
    <s v="Undecided"/>
    <m/>
    <m/>
    <s v="Disagree"/>
    <m/>
    <m/>
    <s v="Agree"/>
    <m/>
    <m/>
    <s v="Agree"/>
    <m/>
    <m/>
    <s v="Agree"/>
    <m/>
    <m/>
    <s v="Agree"/>
    <m/>
    <m/>
    <x v="0"/>
    <m/>
    <m/>
    <x v="0"/>
    <m/>
    <m/>
    <x v="0"/>
    <m/>
    <m/>
    <m/>
    <m/>
    <m/>
    <s v="Researcher"/>
    <m/>
    <m/>
    <m/>
    <m/>
    <m/>
  </r>
  <r>
    <n v="5"/>
    <d v="2020-04-07T16:53:59"/>
    <d v="2020-04-07T16:56:10"/>
    <s v="anonymous"/>
    <m/>
    <m/>
    <m/>
    <m/>
    <x v="0"/>
    <m/>
    <m/>
    <s v="No"/>
    <m/>
    <m/>
    <m/>
    <m/>
    <m/>
    <s v="Laptop;"/>
    <m/>
    <m/>
    <s v="No"/>
    <m/>
    <m/>
    <s v="Corporate assets"/>
    <m/>
    <m/>
    <s v="Yes, partly"/>
    <m/>
    <m/>
    <s v="Password protection;Antivirus software installed;Antispam software installed;"/>
    <m/>
    <m/>
    <s v="Remote connection to your workstation (e.g. TeamViewer)"/>
    <m/>
    <m/>
    <m/>
    <m/>
    <m/>
    <s v="No"/>
    <m/>
    <m/>
    <m/>
    <m/>
    <m/>
    <s v="Yes"/>
    <m/>
    <m/>
    <s v="File sharing;Collaborative file editing;Web conference;Real-time chatting;"/>
    <m/>
    <m/>
    <x v="1"/>
    <m/>
    <m/>
    <x v="0"/>
    <m/>
    <m/>
    <m/>
    <m/>
    <s v="Disagree"/>
    <m/>
    <m/>
    <s v="Undecided"/>
    <m/>
    <m/>
    <s v="Disagree"/>
    <m/>
    <m/>
    <s v="Agree"/>
    <m/>
    <m/>
    <s v="Agree"/>
    <m/>
    <m/>
    <s v="Agree"/>
    <m/>
    <m/>
    <s v="Agree"/>
    <m/>
    <m/>
    <x v="0"/>
    <m/>
    <m/>
    <x v="0"/>
    <m/>
    <m/>
    <x v="0"/>
    <m/>
    <m/>
    <m/>
    <m/>
    <m/>
    <s v="Researcher"/>
    <m/>
    <m/>
    <m/>
    <m/>
    <m/>
  </r>
  <r>
    <n v="6"/>
    <d v="2020-04-07T17:37:30"/>
    <d v="2020-04-07T17:41:50"/>
    <s v="anonymous"/>
    <m/>
    <m/>
    <m/>
    <m/>
    <x v="0"/>
    <m/>
    <m/>
    <s v="No"/>
    <m/>
    <m/>
    <m/>
    <m/>
    <m/>
    <s v="Laptop;"/>
    <m/>
    <m/>
    <s v="No"/>
    <m/>
    <m/>
    <s v="Corporate assets"/>
    <m/>
    <m/>
    <s v="No"/>
    <m/>
    <m/>
    <s v="Password protection;Antivirus software installed;"/>
    <m/>
    <m/>
    <s v="No special provisions"/>
    <m/>
    <m/>
    <m/>
    <m/>
    <m/>
    <s v="No"/>
    <m/>
    <m/>
    <m/>
    <m/>
    <m/>
    <s v="Yes"/>
    <m/>
    <m/>
    <s v="File sharing;Collaborative file editing;Web conference;Real-time chatting;"/>
    <m/>
    <m/>
    <x v="2"/>
    <m/>
    <m/>
    <x v="1"/>
    <m/>
    <m/>
    <m/>
    <m/>
    <s v="Disagree"/>
    <m/>
    <m/>
    <s v="Agree"/>
    <m/>
    <m/>
    <s v="Agree"/>
    <m/>
    <m/>
    <s v="Agree"/>
    <m/>
    <m/>
    <s v="Undecided"/>
    <m/>
    <m/>
    <s v="Agree"/>
    <m/>
    <m/>
    <s v="Agree"/>
    <m/>
    <m/>
    <x v="1"/>
    <m/>
    <m/>
    <x v="1"/>
    <m/>
    <m/>
    <x v="0"/>
    <m/>
    <m/>
    <m/>
    <m/>
    <m/>
    <s v="Researcher"/>
    <m/>
    <m/>
    <s v="-"/>
    <m/>
    <m/>
  </r>
  <r>
    <n v="6"/>
    <d v="2020-04-07T17:37:30"/>
    <d v="2020-04-07T17:41:50"/>
    <s v="anonymous"/>
    <m/>
    <m/>
    <m/>
    <m/>
    <x v="0"/>
    <m/>
    <m/>
    <s v="No"/>
    <m/>
    <m/>
    <m/>
    <m/>
    <m/>
    <s v="Laptop;"/>
    <m/>
    <m/>
    <s v="No"/>
    <m/>
    <m/>
    <s v="Corporate assets"/>
    <m/>
    <m/>
    <s v="No"/>
    <m/>
    <m/>
    <s v="Password protection;Antivirus software installed;"/>
    <m/>
    <m/>
    <s v="No special provisions"/>
    <m/>
    <m/>
    <m/>
    <m/>
    <m/>
    <s v="No"/>
    <m/>
    <m/>
    <m/>
    <m/>
    <m/>
    <s v="Yes"/>
    <m/>
    <m/>
    <s v="File sharing;Collaborative file editing;Web conference;Real-time chatting;"/>
    <m/>
    <m/>
    <x v="1"/>
    <m/>
    <m/>
    <x v="1"/>
    <m/>
    <m/>
    <m/>
    <m/>
    <s v="Disagree"/>
    <m/>
    <m/>
    <s v="Agree"/>
    <m/>
    <m/>
    <s v="Agree"/>
    <m/>
    <m/>
    <s v="Agree"/>
    <m/>
    <m/>
    <s v="Undecided"/>
    <m/>
    <m/>
    <s v="Agree"/>
    <m/>
    <m/>
    <s v="Agree"/>
    <m/>
    <m/>
    <x v="1"/>
    <m/>
    <m/>
    <x v="1"/>
    <m/>
    <m/>
    <x v="0"/>
    <m/>
    <m/>
    <m/>
    <m/>
    <m/>
    <s v="Researcher"/>
    <m/>
    <m/>
    <s v="-"/>
    <m/>
    <m/>
  </r>
  <r>
    <n v="7"/>
    <d v="2020-04-08T14:16:24"/>
    <d v="2020-04-08T14:19:31"/>
    <s v="anonymous"/>
    <m/>
    <m/>
    <m/>
    <m/>
    <x v="0"/>
    <m/>
    <m/>
    <s v="No"/>
    <m/>
    <m/>
    <m/>
    <m/>
    <m/>
    <s v="Laptop;Smartphone;"/>
    <m/>
    <m/>
    <s v="No"/>
    <m/>
    <m/>
    <s v="Personal assets"/>
    <m/>
    <m/>
    <m/>
    <m/>
    <m/>
    <s v="Password protection;Antivirus software installed;"/>
    <m/>
    <m/>
    <s v="No special provisions"/>
    <m/>
    <m/>
    <m/>
    <m/>
    <m/>
    <s v="No"/>
    <m/>
    <m/>
    <m/>
    <m/>
    <m/>
    <s v="No"/>
    <m/>
    <m/>
    <m/>
    <m/>
    <m/>
    <x v="3"/>
    <m/>
    <m/>
    <x v="0"/>
    <m/>
    <m/>
    <m/>
    <m/>
    <s v="Agree"/>
    <m/>
    <m/>
    <s v="Agree"/>
    <m/>
    <m/>
    <s v="Agree"/>
    <m/>
    <m/>
    <s v="Strongly agree"/>
    <m/>
    <m/>
    <s v="Strongly agree"/>
    <m/>
    <m/>
    <s v="Strongly agree"/>
    <m/>
    <m/>
    <s v="Strongly agree"/>
    <m/>
    <m/>
    <x v="2"/>
    <m/>
    <m/>
    <x v="1"/>
    <m/>
    <m/>
    <x v="1"/>
    <m/>
    <m/>
    <m/>
    <m/>
    <m/>
    <s v="Manager"/>
    <m/>
    <m/>
    <m/>
    <m/>
    <m/>
  </r>
  <r>
    <n v="7"/>
    <d v="2020-04-08T14:16:24"/>
    <d v="2020-04-08T14:19:31"/>
    <s v="anonymous"/>
    <m/>
    <m/>
    <m/>
    <m/>
    <x v="0"/>
    <m/>
    <m/>
    <s v="No"/>
    <m/>
    <m/>
    <m/>
    <m/>
    <m/>
    <s v="Laptop;Smartphone;"/>
    <m/>
    <m/>
    <s v="No"/>
    <m/>
    <m/>
    <s v="Personal assets"/>
    <m/>
    <m/>
    <m/>
    <m/>
    <m/>
    <s v="Password protection;Antivirus software installed;"/>
    <m/>
    <m/>
    <s v="No special provisions"/>
    <m/>
    <m/>
    <m/>
    <m/>
    <m/>
    <s v="No"/>
    <m/>
    <m/>
    <m/>
    <m/>
    <m/>
    <s v="No"/>
    <m/>
    <m/>
    <m/>
    <m/>
    <m/>
    <x v="1"/>
    <m/>
    <m/>
    <x v="0"/>
    <m/>
    <m/>
    <m/>
    <m/>
    <s v="Agree"/>
    <m/>
    <m/>
    <s v="Agree"/>
    <m/>
    <m/>
    <s v="Agree"/>
    <m/>
    <m/>
    <s v="Strongly agree"/>
    <m/>
    <m/>
    <s v="Strongly agree"/>
    <m/>
    <m/>
    <s v="Strongly agree"/>
    <m/>
    <m/>
    <s v="Strongly agree"/>
    <m/>
    <m/>
    <x v="2"/>
    <m/>
    <m/>
    <x v="1"/>
    <m/>
    <m/>
    <x v="1"/>
    <m/>
    <m/>
    <m/>
    <m/>
    <m/>
    <s v="Manager"/>
    <m/>
    <m/>
    <m/>
    <m/>
    <m/>
  </r>
  <r>
    <n v="8"/>
    <d v="2020-04-08T14:17:51"/>
    <d v="2020-04-08T14:19:55"/>
    <s v="anonymous"/>
    <m/>
    <m/>
    <m/>
    <m/>
    <x v="0"/>
    <m/>
    <m/>
    <s v="Yes"/>
    <m/>
    <m/>
    <m/>
    <m/>
    <m/>
    <s v="Laptop;"/>
    <m/>
    <m/>
    <s v="No"/>
    <m/>
    <m/>
    <s v="Corporate assets"/>
    <m/>
    <m/>
    <s v="No"/>
    <m/>
    <m/>
    <s v="Password protection;Automatic screen lock;Antivirus software installed;"/>
    <m/>
    <m/>
    <s v="No special provisions"/>
    <m/>
    <m/>
    <m/>
    <m/>
    <m/>
    <s v="No"/>
    <m/>
    <m/>
    <m/>
    <m/>
    <m/>
    <s v="No"/>
    <m/>
    <m/>
    <m/>
    <m/>
    <m/>
    <x v="2"/>
    <m/>
    <m/>
    <x v="0"/>
    <m/>
    <m/>
    <m/>
    <m/>
    <s v="Agree"/>
    <m/>
    <m/>
    <s v="Agree"/>
    <m/>
    <m/>
    <s v="Disagree"/>
    <m/>
    <m/>
    <s v="Agree"/>
    <m/>
    <m/>
    <s v="Agree"/>
    <m/>
    <m/>
    <s v="Undecided"/>
    <m/>
    <m/>
    <s v="Strongly agree"/>
    <m/>
    <m/>
    <x v="0"/>
    <m/>
    <m/>
    <x v="1"/>
    <m/>
    <m/>
    <x v="0"/>
    <m/>
    <m/>
    <m/>
    <m/>
    <m/>
    <s v="Researcher"/>
    <m/>
    <m/>
    <m/>
    <m/>
    <m/>
  </r>
  <r>
    <n v="8"/>
    <d v="2020-04-08T14:17:51"/>
    <d v="2020-04-08T14:19:55"/>
    <s v="anonymous"/>
    <m/>
    <m/>
    <m/>
    <m/>
    <x v="0"/>
    <m/>
    <m/>
    <s v="Yes"/>
    <m/>
    <m/>
    <m/>
    <m/>
    <m/>
    <s v="Laptop;"/>
    <m/>
    <m/>
    <s v="No"/>
    <m/>
    <m/>
    <s v="Corporate assets"/>
    <m/>
    <m/>
    <s v="No"/>
    <m/>
    <m/>
    <s v="Password protection;Automatic screen lock;Antivirus software installed;"/>
    <m/>
    <m/>
    <s v="No special provisions"/>
    <m/>
    <m/>
    <m/>
    <m/>
    <m/>
    <s v="No"/>
    <m/>
    <m/>
    <m/>
    <m/>
    <m/>
    <s v="No"/>
    <m/>
    <m/>
    <m/>
    <m/>
    <m/>
    <x v="1"/>
    <m/>
    <m/>
    <x v="0"/>
    <m/>
    <m/>
    <m/>
    <m/>
    <s v="Agree"/>
    <m/>
    <m/>
    <s v="Agree"/>
    <m/>
    <m/>
    <s v="Disagree"/>
    <m/>
    <m/>
    <s v="Agree"/>
    <m/>
    <m/>
    <s v="Agree"/>
    <m/>
    <m/>
    <s v="Undecided"/>
    <m/>
    <m/>
    <s v="Strongly agree"/>
    <m/>
    <m/>
    <x v="0"/>
    <m/>
    <m/>
    <x v="1"/>
    <m/>
    <m/>
    <x v="0"/>
    <m/>
    <m/>
    <m/>
    <m/>
    <m/>
    <s v="Researcher"/>
    <m/>
    <m/>
    <m/>
    <m/>
    <m/>
  </r>
  <r>
    <n v="9"/>
    <d v="2020-04-08T14:16:45"/>
    <d v="2020-04-08T14:20:02"/>
    <s v="anonymous"/>
    <m/>
    <m/>
    <m/>
    <m/>
    <x v="0"/>
    <m/>
    <m/>
    <s v="Yes"/>
    <m/>
    <m/>
    <s v="Use of VPN"/>
    <m/>
    <m/>
    <s v="Laptop;Smartphone;"/>
    <m/>
    <m/>
    <s v="No"/>
    <m/>
    <m/>
    <s v="Corporate assets"/>
    <m/>
    <m/>
    <s v="No"/>
    <m/>
    <m/>
    <s v="Password protection;Antivirus software installed;"/>
    <m/>
    <m/>
    <s v="VPN access"/>
    <m/>
    <m/>
    <m/>
    <m/>
    <m/>
    <s v="No"/>
    <m/>
    <m/>
    <m/>
    <m/>
    <m/>
    <s v="Yes"/>
    <m/>
    <m/>
    <s v="Document management;Real-time document co-authoring;Project/Workflow/Task management;Scheduling;Real-time chatting;Teleconferencing;"/>
    <m/>
    <m/>
    <x v="2"/>
    <m/>
    <m/>
    <x v="0"/>
    <m/>
    <m/>
    <m/>
    <m/>
    <s v="Undecided"/>
    <m/>
    <m/>
    <s v="Agree"/>
    <m/>
    <m/>
    <s v="Agree"/>
    <m/>
    <m/>
    <s v="Strongly agree"/>
    <m/>
    <m/>
    <s v="Strongly agree"/>
    <m/>
    <m/>
    <s v="Agree"/>
    <m/>
    <m/>
    <s v="Strongly agree"/>
    <m/>
    <m/>
    <x v="1"/>
    <m/>
    <m/>
    <x v="1"/>
    <m/>
    <m/>
    <x v="0"/>
    <m/>
    <m/>
    <m/>
    <m/>
    <m/>
    <s v="IT professional"/>
    <m/>
    <m/>
    <m/>
    <m/>
    <m/>
  </r>
  <r>
    <n v="9"/>
    <d v="2020-04-08T14:16:45"/>
    <d v="2020-04-08T14:20:02"/>
    <s v="anonymous"/>
    <m/>
    <m/>
    <m/>
    <m/>
    <x v="0"/>
    <m/>
    <m/>
    <s v="Yes"/>
    <m/>
    <m/>
    <s v="Use of VPN"/>
    <m/>
    <m/>
    <s v="Laptop;Smartphone;"/>
    <m/>
    <m/>
    <s v="No"/>
    <m/>
    <m/>
    <s v="Corporate assets"/>
    <m/>
    <m/>
    <s v="No"/>
    <m/>
    <m/>
    <s v="Password protection;Antivirus software installed;"/>
    <m/>
    <m/>
    <s v="VPN access"/>
    <m/>
    <m/>
    <m/>
    <m/>
    <m/>
    <s v="No"/>
    <m/>
    <m/>
    <m/>
    <m/>
    <m/>
    <s v="Yes"/>
    <m/>
    <m/>
    <s v="Document management;Real-time document co-authoring;Project/Workflow/Task management;Scheduling;Real-time chatting;Teleconferencing;"/>
    <m/>
    <m/>
    <x v="1"/>
    <m/>
    <m/>
    <x v="0"/>
    <m/>
    <m/>
    <m/>
    <m/>
    <s v="Undecided"/>
    <m/>
    <m/>
    <s v="Agree"/>
    <m/>
    <m/>
    <s v="Agree"/>
    <m/>
    <m/>
    <s v="Strongly agree"/>
    <m/>
    <m/>
    <s v="Strongly agree"/>
    <m/>
    <m/>
    <s v="Agree"/>
    <m/>
    <m/>
    <s v="Strongly agree"/>
    <m/>
    <m/>
    <x v="1"/>
    <m/>
    <m/>
    <x v="1"/>
    <m/>
    <m/>
    <x v="0"/>
    <m/>
    <m/>
    <m/>
    <m/>
    <m/>
    <s v="IT professional"/>
    <m/>
    <m/>
    <m/>
    <m/>
    <m/>
  </r>
  <r>
    <n v="10"/>
    <d v="2020-04-08T14:18:12"/>
    <d v="2020-04-08T14:20:52"/>
    <s v="anonymous"/>
    <m/>
    <m/>
    <m/>
    <m/>
    <x v="0"/>
    <m/>
    <m/>
    <s v="No"/>
    <m/>
    <m/>
    <m/>
    <m/>
    <m/>
    <s v="Laptop;"/>
    <m/>
    <m/>
    <s v="No"/>
    <m/>
    <m/>
    <s v="Corporate assets"/>
    <m/>
    <m/>
    <s v="Yes, fully"/>
    <m/>
    <m/>
    <s v="Password protection;Automatic screen lock;Antivirus software installed;"/>
    <m/>
    <m/>
    <s v="No special provisions"/>
    <m/>
    <m/>
    <m/>
    <m/>
    <m/>
    <s v="No"/>
    <m/>
    <m/>
    <m/>
    <m/>
    <m/>
    <s v="No"/>
    <m/>
    <m/>
    <m/>
    <m/>
    <m/>
    <x v="2"/>
    <m/>
    <m/>
    <x v="0"/>
    <m/>
    <m/>
    <m/>
    <m/>
    <s v="Disagree"/>
    <m/>
    <m/>
    <s v="Strongly disagree"/>
    <m/>
    <m/>
    <s v="Undecided"/>
    <m/>
    <m/>
    <s v="Strongly agree"/>
    <m/>
    <m/>
    <s v="Strongly agree"/>
    <m/>
    <m/>
    <s v="Strongly agree"/>
    <m/>
    <m/>
    <s v="Strongly agree"/>
    <m/>
    <m/>
    <x v="3"/>
    <m/>
    <m/>
    <x v="2"/>
    <m/>
    <m/>
    <x v="2"/>
    <m/>
    <m/>
    <m/>
    <m/>
    <m/>
    <s v="Other"/>
    <m/>
    <m/>
    <m/>
    <m/>
    <m/>
  </r>
  <r>
    <n v="10"/>
    <d v="2020-04-08T14:18:12"/>
    <d v="2020-04-08T14:20:52"/>
    <s v="anonymous"/>
    <m/>
    <m/>
    <m/>
    <m/>
    <x v="0"/>
    <m/>
    <m/>
    <s v="No"/>
    <m/>
    <m/>
    <m/>
    <m/>
    <m/>
    <s v="Laptop;"/>
    <m/>
    <m/>
    <s v="No"/>
    <m/>
    <m/>
    <s v="Corporate assets"/>
    <m/>
    <m/>
    <s v="Yes, fully"/>
    <m/>
    <m/>
    <s v="Password protection;Automatic screen lock;Antivirus software installed;"/>
    <m/>
    <m/>
    <s v="No special provisions"/>
    <m/>
    <m/>
    <m/>
    <m/>
    <m/>
    <s v="No"/>
    <m/>
    <m/>
    <m/>
    <m/>
    <m/>
    <s v="No"/>
    <m/>
    <m/>
    <m/>
    <m/>
    <m/>
    <x v="1"/>
    <m/>
    <m/>
    <x v="0"/>
    <m/>
    <m/>
    <m/>
    <m/>
    <s v="Disagree"/>
    <m/>
    <m/>
    <s v="Strongly disagree"/>
    <m/>
    <m/>
    <s v="Undecided"/>
    <m/>
    <m/>
    <s v="Strongly agree"/>
    <m/>
    <m/>
    <s v="Strongly agree"/>
    <m/>
    <m/>
    <s v="Strongly agree"/>
    <m/>
    <m/>
    <s v="Strongly agree"/>
    <m/>
    <m/>
    <x v="3"/>
    <m/>
    <m/>
    <x v="2"/>
    <m/>
    <m/>
    <x v="2"/>
    <m/>
    <m/>
    <m/>
    <m/>
    <m/>
    <s v="Other"/>
    <m/>
    <m/>
    <m/>
    <m/>
    <m/>
  </r>
  <r>
    <n v="11"/>
    <d v="2020-04-08T14:20:15"/>
    <d v="2020-04-08T14:22:51"/>
    <s v="anonymous"/>
    <m/>
    <m/>
    <m/>
    <m/>
    <x v="0"/>
    <m/>
    <m/>
    <s v="No"/>
    <m/>
    <m/>
    <m/>
    <m/>
    <m/>
    <s v="Laptop;"/>
    <m/>
    <m/>
    <s v="Yes"/>
    <m/>
    <m/>
    <s v="Personal assets"/>
    <m/>
    <m/>
    <m/>
    <m/>
    <m/>
    <s v="Password protection;Automatic screen lock;Antivirus software installed;Antispam software installed;"/>
    <m/>
    <m/>
    <s v="Direct access"/>
    <m/>
    <m/>
    <m/>
    <m/>
    <m/>
    <s v="No"/>
    <m/>
    <m/>
    <m/>
    <m/>
    <m/>
    <s v="Yes"/>
    <m/>
    <m/>
    <s v="Document management;Real-time document co-authoring;Project/Workflow/Task management;Scheduling;Real-time chatting;Teleconferencing;Other;"/>
    <m/>
    <m/>
    <x v="2"/>
    <m/>
    <m/>
    <x v="0"/>
    <m/>
    <m/>
    <m/>
    <m/>
    <s v="Agree"/>
    <m/>
    <m/>
    <s v="Undecided"/>
    <m/>
    <m/>
    <s v="Strongly agree"/>
    <m/>
    <m/>
    <s v="Strongly agree"/>
    <m/>
    <m/>
    <s v="Strongly agree"/>
    <m/>
    <m/>
    <s v="Strongly agree"/>
    <m/>
    <m/>
    <s v="Strongly agree"/>
    <m/>
    <m/>
    <x v="1"/>
    <m/>
    <m/>
    <x v="0"/>
    <m/>
    <m/>
    <x v="0"/>
    <m/>
    <m/>
    <m/>
    <m/>
    <m/>
    <s v="Security professional"/>
    <m/>
    <m/>
    <m/>
    <m/>
    <m/>
  </r>
  <r>
    <n v="11"/>
    <d v="2020-04-08T14:20:15"/>
    <d v="2020-04-08T14:22:51"/>
    <s v="anonymous"/>
    <m/>
    <m/>
    <m/>
    <m/>
    <x v="0"/>
    <m/>
    <m/>
    <s v="No"/>
    <m/>
    <m/>
    <m/>
    <m/>
    <m/>
    <s v="Laptop;"/>
    <m/>
    <m/>
    <s v="Yes"/>
    <m/>
    <m/>
    <s v="Personal assets"/>
    <m/>
    <m/>
    <m/>
    <m/>
    <m/>
    <s v="Password protection;Automatic screen lock;Antivirus software installed;Antispam software installed;"/>
    <m/>
    <m/>
    <s v="Direct access"/>
    <m/>
    <m/>
    <m/>
    <m/>
    <m/>
    <s v="No"/>
    <m/>
    <m/>
    <m/>
    <m/>
    <m/>
    <s v="Yes"/>
    <m/>
    <m/>
    <s v="Document management;Real-time document co-authoring;Project/Workflow/Task management;Scheduling;Real-time chatting;Teleconferencing;Other;"/>
    <m/>
    <m/>
    <x v="1"/>
    <m/>
    <m/>
    <x v="0"/>
    <m/>
    <m/>
    <m/>
    <m/>
    <s v="Agree"/>
    <m/>
    <m/>
    <s v="Undecided"/>
    <m/>
    <m/>
    <s v="Strongly agree"/>
    <m/>
    <m/>
    <s v="Strongly agree"/>
    <m/>
    <m/>
    <s v="Strongly agree"/>
    <m/>
    <m/>
    <s v="Strongly agree"/>
    <m/>
    <m/>
    <s v="Strongly agree"/>
    <m/>
    <m/>
    <x v="1"/>
    <m/>
    <m/>
    <x v="0"/>
    <m/>
    <m/>
    <x v="0"/>
    <m/>
    <m/>
    <m/>
    <m/>
    <m/>
    <s v="Security professional"/>
    <m/>
    <m/>
    <m/>
    <m/>
    <m/>
  </r>
  <r>
    <n v="12"/>
    <d v="2020-04-08T14:30:52"/>
    <d v="2020-04-08T14:33:59"/>
    <s v="anonymous"/>
    <m/>
    <m/>
    <m/>
    <m/>
    <x v="0"/>
    <m/>
    <m/>
    <s v="No"/>
    <m/>
    <m/>
    <m/>
    <m/>
    <m/>
    <s v="Laptop;Smartphone;"/>
    <m/>
    <m/>
    <s v="No"/>
    <m/>
    <m/>
    <s v="Corporate assets"/>
    <m/>
    <m/>
    <s v="Yes, partly"/>
    <m/>
    <m/>
    <s v="Password protection;Two-factor authentication;Automatic screen lock;Antivirus software installed;"/>
    <m/>
    <m/>
    <s v="Direct access"/>
    <m/>
    <m/>
    <m/>
    <m/>
    <m/>
    <s v="Yes"/>
    <m/>
    <m/>
    <s v="Instructions provided via email;"/>
    <m/>
    <m/>
    <s v="Yes"/>
    <m/>
    <m/>
    <s v="Project/Workflow/Task management;Teleconferencing;"/>
    <m/>
    <m/>
    <x v="4"/>
    <m/>
    <m/>
    <x v="0"/>
    <m/>
    <m/>
    <m/>
    <m/>
    <s v="Disagree"/>
    <m/>
    <m/>
    <s v="Disagree"/>
    <m/>
    <m/>
    <s v="Disagree"/>
    <m/>
    <m/>
    <s v="Agree"/>
    <m/>
    <m/>
    <s v="Agree"/>
    <m/>
    <m/>
    <s v="Agree"/>
    <m/>
    <m/>
    <s v="Agree"/>
    <m/>
    <m/>
    <x v="2"/>
    <m/>
    <m/>
    <x v="1"/>
    <m/>
    <m/>
    <x v="0"/>
    <m/>
    <m/>
    <m/>
    <m/>
    <m/>
    <s v="Manager"/>
    <m/>
    <m/>
    <m/>
    <m/>
    <m/>
  </r>
  <r>
    <n v="12"/>
    <d v="2020-04-08T14:30:52"/>
    <d v="2020-04-08T14:33:59"/>
    <s v="anonymous"/>
    <m/>
    <m/>
    <m/>
    <m/>
    <x v="0"/>
    <m/>
    <m/>
    <s v="No"/>
    <m/>
    <m/>
    <m/>
    <m/>
    <m/>
    <s v="Laptop;Smartphone;"/>
    <m/>
    <m/>
    <s v="No"/>
    <m/>
    <m/>
    <s v="Corporate assets"/>
    <m/>
    <m/>
    <s v="Yes, partly"/>
    <m/>
    <m/>
    <s v="Password protection;Two-factor authentication;Automatic screen lock;Antivirus software installed;"/>
    <m/>
    <m/>
    <s v="Direct access"/>
    <m/>
    <m/>
    <m/>
    <m/>
    <m/>
    <s v="Yes"/>
    <m/>
    <m/>
    <s v="Instructions provided via email;"/>
    <m/>
    <m/>
    <s v="Yes"/>
    <m/>
    <m/>
    <s v="Project/Workflow/Task management;Teleconferencing;"/>
    <m/>
    <m/>
    <x v="1"/>
    <m/>
    <m/>
    <x v="0"/>
    <m/>
    <m/>
    <m/>
    <m/>
    <s v="Disagree"/>
    <m/>
    <m/>
    <s v="Disagree"/>
    <m/>
    <m/>
    <s v="Disagree"/>
    <m/>
    <m/>
    <s v="Agree"/>
    <m/>
    <m/>
    <s v="Agree"/>
    <m/>
    <m/>
    <s v="Agree"/>
    <m/>
    <m/>
    <s v="Agree"/>
    <m/>
    <m/>
    <x v="2"/>
    <m/>
    <m/>
    <x v="1"/>
    <m/>
    <m/>
    <x v="0"/>
    <m/>
    <m/>
    <m/>
    <m/>
    <m/>
    <s v="Manager"/>
    <m/>
    <m/>
    <m/>
    <m/>
    <m/>
  </r>
  <r>
    <n v="13"/>
    <d v="2020-04-08T14:31:03"/>
    <d v="2020-04-08T14:35:01"/>
    <s v="anonymous"/>
    <m/>
    <m/>
    <m/>
    <m/>
    <x v="0"/>
    <m/>
    <m/>
    <s v="No"/>
    <m/>
    <m/>
    <m/>
    <m/>
    <m/>
    <s v="Laptop;Smartphone;"/>
    <m/>
    <m/>
    <s v="Yes"/>
    <m/>
    <m/>
    <s v="Corporate assets"/>
    <m/>
    <m/>
    <s v="No"/>
    <m/>
    <m/>
    <s v="Password protection;Automatic screen lock;Antivirus software installed;Antispam software installed;"/>
    <m/>
    <m/>
    <s v="Direct access"/>
    <m/>
    <m/>
    <m/>
    <m/>
    <m/>
    <s v="No"/>
    <m/>
    <m/>
    <m/>
    <m/>
    <m/>
    <s v="Yes"/>
    <m/>
    <m/>
    <s v="Document management;Real-time document co-authoring;Project/Workflow/Task management;Scheduling;Real-time chatting;Teleconferencing;"/>
    <m/>
    <m/>
    <x v="2"/>
    <m/>
    <m/>
    <x v="0"/>
    <m/>
    <m/>
    <m/>
    <m/>
    <s v="Undecided"/>
    <m/>
    <m/>
    <s v="Undecided"/>
    <m/>
    <m/>
    <s v="Disagree"/>
    <m/>
    <m/>
    <s v="Agree"/>
    <m/>
    <m/>
    <s v="Agree"/>
    <m/>
    <m/>
    <s v="Agree"/>
    <m/>
    <m/>
    <s v="Strongly agree"/>
    <m/>
    <m/>
    <x v="1"/>
    <m/>
    <m/>
    <x v="1"/>
    <m/>
    <m/>
    <x v="0"/>
    <m/>
    <m/>
    <m/>
    <m/>
    <m/>
    <s v="Manager"/>
    <m/>
    <m/>
    <m/>
    <m/>
    <m/>
  </r>
  <r>
    <n v="13"/>
    <d v="2020-04-08T14:31:03"/>
    <d v="2020-04-08T14:35:01"/>
    <s v="anonymous"/>
    <m/>
    <m/>
    <m/>
    <m/>
    <x v="0"/>
    <m/>
    <m/>
    <s v="No"/>
    <m/>
    <m/>
    <m/>
    <m/>
    <m/>
    <s v="Laptop;Smartphone;"/>
    <m/>
    <m/>
    <s v="Yes"/>
    <m/>
    <m/>
    <s v="Corporate assets"/>
    <m/>
    <m/>
    <s v="No"/>
    <m/>
    <m/>
    <s v="Password protection;Automatic screen lock;Antivirus software installed;Antispam software installed;"/>
    <m/>
    <m/>
    <s v="Direct access"/>
    <m/>
    <m/>
    <m/>
    <m/>
    <m/>
    <s v="No"/>
    <m/>
    <m/>
    <m/>
    <m/>
    <m/>
    <s v="Yes"/>
    <m/>
    <m/>
    <s v="Document management;Real-time document co-authoring;Project/Workflow/Task management;Scheduling;Real-time chatting;Teleconferencing;"/>
    <m/>
    <m/>
    <x v="1"/>
    <m/>
    <m/>
    <x v="0"/>
    <m/>
    <m/>
    <m/>
    <m/>
    <s v="Undecided"/>
    <m/>
    <m/>
    <s v="Undecided"/>
    <m/>
    <m/>
    <s v="Disagree"/>
    <m/>
    <m/>
    <s v="Agree"/>
    <m/>
    <m/>
    <s v="Agree"/>
    <m/>
    <m/>
    <s v="Agree"/>
    <m/>
    <m/>
    <s v="Strongly agree"/>
    <m/>
    <m/>
    <x v="1"/>
    <m/>
    <m/>
    <x v="1"/>
    <m/>
    <m/>
    <x v="0"/>
    <m/>
    <m/>
    <m/>
    <m/>
    <m/>
    <s v="Manager"/>
    <m/>
    <m/>
    <m/>
    <m/>
    <m/>
  </r>
  <r>
    <n v="14"/>
    <d v="2020-04-08T14:45:53"/>
    <d v="2020-04-08T14:49:32"/>
    <s v="anonymous"/>
    <m/>
    <m/>
    <m/>
    <m/>
    <x v="0"/>
    <m/>
    <m/>
    <s v="No"/>
    <m/>
    <m/>
    <m/>
    <m/>
    <m/>
    <s v="Laptop;"/>
    <m/>
    <m/>
    <s v="No"/>
    <m/>
    <m/>
    <s v="Personal assets"/>
    <m/>
    <m/>
    <m/>
    <m/>
    <m/>
    <s v="Password protection;"/>
    <m/>
    <m/>
    <s v="Direct access"/>
    <m/>
    <m/>
    <m/>
    <m/>
    <m/>
    <s v="No"/>
    <m/>
    <m/>
    <m/>
    <m/>
    <m/>
    <s v="Yes"/>
    <m/>
    <m/>
    <s v="Document management;Real-time document co-authoring;Project/Workflow/Task management;Scheduling;Real-time chatting;Teleconferencing;"/>
    <m/>
    <m/>
    <x v="2"/>
    <m/>
    <m/>
    <x v="0"/>
    <m/>
    <m/>
    <m/>
    <m/>
    <s v="Strongly agree"/>
    <m/>
    <m/>
    <s v="Strongly agree"/>
    <m/>
    <m/>
    <s v="Agree"/>
    <m/>
    <m/>
    <s v="Agree"/>
    <m/>
    <m/>
    <s v="Undecided"/>
    <m/>
    <m/>
    <s v="Agree"/>
    <m/>
    <m/>
    <s v="Strongly agree"/>
    <m/>
    <m/>
    <x v="3"/>
    <m/>
    <m/>
    <x v="3"/>
    <m/>
    <m/>
    <x v="3"/>
    <m/>
    <m/>
    <m/>
    <m/>
    <m/>
    <s v="IT professional"/>
    <m/>
    <m/>
    <m/>
    <m/>
    <m/>
  </r>
  <r>
    <n v="14"/>
    <d v="2020-04-08T14:45:53"/>
    <d v="2020-04-08T14:49:32"/>
    <s v="anonymous"/>
    <m/>
    <m/>
    <m/>
    <m/>
    <x v="0"/>
    <m/>
    <m/>
    <s v="No"/>
    <m/>
    <m/>
    <m/>
    <m/>
    <m/>
    <s v="Laptop;"/>
    <m/>
    <m/>
    <s v="No"/>
    <m/>
    <m/>
    <s v="Personal assets"/>
    <m/>
    <m/>
    <m/>
    <m/>
    <m/>
    <s v="Password protection;"/>
    <m/>
    <m/>
    <s v="Direct access"/>
    <m/>
    <m/>
    <m/>
    <m/>
    <m/>
    <s v="No"/>
    <m/>
    <m/>
    <m/>
    <m/>
    <m/>
    <s v="Yes"/>
    <m/>
    <m/>
    <s v="Document management;Real-time document co-authoring;Project/Workflow/Task management;Scheduling;Real-time chatting;Teleconferencing;"/>
    <m/>
    <m/>
    <x v="1"/>
    <m/>
    <m/>
    <x v="0"/>
    <m/>
    <m/>
    <m/>
    <m/>
    <s v="Strongly agree"/>
    <m/>
    <m/>
    <s v="Strongly agree"/>
    <m/>
    <m/>
    <s v="Agree"/>
    <m/>
    <m/>
    <s v="Agree"/>
    <m/>
    <m/>
    <s v="Undecided"/>
    <m/>
    <m/>
    <s v="Agree"/>
    <m/>
    <m/>
    <s v="Strongly agree"/>
    <m/>
    <m/>
    <x v="3"/>
    <m/>
    <m/>
    <x v="3"/>
    <m/>
    <m/>
    <x v="3"/>
    <m/>
    <m/>
    <m/>
    <m/>
    <m/>
    <s v="IT professional"/>
    <m/>
    <m/>
    <m/>
    <m/>
    <m/>
  </r>
  <r>
    <n v="15"/>
    <d v="2020-04-08T14:46:29"/>
    <d v="2020-04-08T14:49:59"/>
    <s v="anonymous"/>
    <m/>
    <m/>
    <m/>
    <m/>
    <x v="0"/>
    <m/>
    <m/>
    <s v="No"/>
    <m/>
    <m/>
    <m/>
    <m/>
    <m/>
    <s v="Laptop;"/>
    <m/>
    <m/>
    <s v="No"/>
    <m/>
    <m/>
    <s v="Corporate assets"/>
    <m/>
    <m/>
    <s v="Yes, partly"/>
    <m/>
    <m/>
    <s v="Password protection;Antivirus software installed;"/>
    <m/>
    <m/>
    <s v="Using VPN "/>
    <m/>
    <m/>
    <m/>
    <m/>
    <m/>
    <s v="No"/>
    <m/>
    <m/>
    <m/>
    <m/>
    <m/>
    <s v="Yes"/>
    <m/>
    <m/>
    <s v="Document management;Real-time document co-authoring;Teleconferencing;"/>
    <m/>
    <m/>
    <x v="3"/>
    <m/>
    <m/>
    <x v="0"/>
    <m/>
    <m/>
    <m/>
    <m/>
    <s v="Agree"/>
    <m/>
    <m/>
    <s v="Strongly agree"/>
    <m/>
    <m/>
    <s v="Undecided"/>
    <m/>
    <m/>
    <s v="Agree"/>
    <m/>
    <m/>
    <s v="Agree"/>
    <m/>
    <m/>
    <s v="Strongly agree"/>
    <m/>
    <m/>
    <s v="Strongly agree"/>
    <m/>
    <m/>
    <x v="1"/>
    <m/>
    <m/>
    <x v="1"/>
    <m/>
    <m/>
    <x v="0"/>
    <m/>
    <m/>
    <m/>
    <m/>
    <m/>
    <s v="Researcher"/>
    <m/>
    <m/>
    <m/>
    <m/>
    <m/>
  </r>
  <r>
    <n v="15"/>
    <d v="2020-04-08T14:46:29"/>
    <d v="2020-04-08T14:49:59"/>
    <s v="anonymous"/>
    <m/>
    <m/>
    <m/>
    <m/>
    <x v="0"/>
    <m/>
    <m/>
    <s v="No"/>
    <m/>
    <m/>
    <m/>
    <m/>
    <m/>
    <s v="Laptop;"/>
    <m/>
    <m/>
    <s v="No"/>
    <m/>
    <m/>
    <s v="Corporate assets"/>
    <m/>
    <m/>
    <s v="Yes, partly"/>
    <m/>
    <m/>
    <s v="Password protection;Antivirus software installed;"/>
    <m/>
    <m/>
    <s v="Using VPN "/>
    <m/>
    <m/>
    <m/>
    <m/>
    <m/>
    <s v="No"/>
    <m/>
    <m/>
    <m/>
    <m/>
    <m/>
    <s v="Yes"/>
    <m/>
    <m/>
    <s v="Document management;Real-time document co-authoring;Teleconferencing;"/>
    <m/>
    <m/>
    <x v="1"/>
    <m/>
    <m/>
    <x v="0"/>
    <m/>
    <m/>
    <m/>
    <m/>
    <s v="Agree"/>
    <m/>
    <m/>
    <s v="Strongly agree"/>
    <m/>
    <m/>
    <s v="Undecided"/>
    <m/>
    <m/>
    <s v="Agree"/>
    <m/>
    <m/>
    <s v="Agree"/>
    <m/>
    <m/>
    <s v="Strongly agree"/>
    <m/>
    <m/>
    <s v="Strongly agree"/>
    <m/>
    <m/>
    <x v="1"/>
    <m/>
    <m/>
    <x v="1"/>
    <m/>
    <m/>
    <x v="0"/>
    <m/>
    <m/>
    <m/>
    <m/>
    <m/>
    <s v="Researcher"/>
    <m/>
    <m/>
    <m/>
    <m/>
    <m/>
  </r>
  <r>
    <n v="16"/>
    <d v="2020-04-08T14:49:40"/>
    <d v="2020-04-08T14:53:46"/>
    <s v="anonymous"/>
    <m/>
    <m/>
    <m/>
    <m/>
    <x v="0"/>
    <m/>
    <m/>
    <s v="No"/>
    <m/>
    <m/>
    <m/>
    <m/>
    <m/>
    <s v="Laptop;"/>
    <m/>
    <m/>
    <s v="No"/>
    <m/>
    <m/>
    <s v="Personal assets"/>
    <m/>
    <m/>
    <m/>
    <m/>
    <m/>
    <s v="Password protection;Automatic screen lock;Antivirus software installed;"/>
    <m/>
    <m/>
    <s v="Using 3rd party cloud solutions (e.g. G Cloud, Microsoft 365)"/>
    <m/>
    <m/>
    <m/>
    <m/>
    <m/>
    <s v="No"/>
    <m/>
    <m/>
    <m/>
    <m/>
    <m/>
    <s v="Yes"/>
    <m/>
    <m/>
    <s v="Document management;Real-time document co-authoring;Project/Workflow/Task management;Scheduling;Real-time chatting;Teleconferencing;"/>
    <m/>
    <m/>
    <x v="2"/>
    <m/>
    <m/>
    <x v="0"/>
    <m/>
    <m/>
    <m/>
    <m/>
    <s v="Disagree"/>
    <m/>
    <m/>
    <s v="Undecided"/>
    <m/>
    <m/>
    <s v="Undecided"/>
    <m/>
    <m/>
    <s v="Agree"/>
    <m/>
    <m/>
    <s v="Undecided"/>
    <m/>
    <m/>
    <s v="Undecided"/>
    <m/>
    <m/>
    <s v="Agree"/>
    <m/>
    <m/>
    <x v="0"/>
    <m/>
    <m/>
    <x v="0"/>
    <m/>
    <m/>
    <x v="3"/>
    <m/>
    <m/>
    <m/>
    <m/>
    <m/>
    <s v="IT professional"/>
    <m/>
    <m/>
    <m/>
    <m/>
    <m/>
  </r>
  <r>
    <n v="16"/>
    <d v="2020-04-08T14:49:40"/>
    <d v="2020-04-08T14:53:46"/>
    <s v="anonymous"/>
    <m/>
    <m/>
    <m/>
    <m/>
    <x v="0"/>
    <m/>
    <m/>
    <s v="No"/>
    <m/>
    <m/>
    <m/>
    <m/>
    <m/>
    <s v="Laptop;"/>
    <m/>
    <m/>
    <s v="No"/>
    <m/>
    <m/>
    <s v="Personal assets"/>
    <m/>
    <m/>
    <m/>
    <m/>
    <m/>
    <s v="Password protection;Automatic screen lock;Antivirus software installed;"/>
    <m/>
    <m/>
    <s v="Using 3rd party cloud solutions (e.g. G Cloud, Microsoft 365)"/>
    <m/>
    <m/>
    <m/>
    <m/>
    <m/>
    <s v="No"/>
    <m/>
    <m/>
    <m/>
    <m/>
    <m/>
    <s v="Yes"/>
    <m/>
    <m/>
    <s v="Document management;Real-time document co-authoring;Project/Workflow/Task management;Scheduling;Real-time chatting;Teleconferencing;"/>
    <m/>
    <m/>
    <x v="1"/>
    <m/>
    <m/>
    <x v="0"/>
    <m/>
    <m/>
    <m/>
    <m/>
    <s v="Disagree"/>
    <m/>
    <m/>
    <s v="Undecided"/>
    <m/>
    <m/>
    <s v="Undecided"/>
    <m/>
    <m/>
    <s v="Agree"/>
    <m/>
    <m/>
    <s v="Undecided"/>
    <m/>
    <m/>
    <s v="Undecided"/>
    <m/>
    <m/>
    <s v="Agree"/>
    <m/>
    <m/>
    <x v="0"/>
    <m/>
    <m/>
    <x v="0"/>
    <m/>
    <m/>
    <x v="3"/>
    <m/>
    <m/>
    <m/>
    <m/>
    <m/>
    <s v="IT professional"/>
    <m/>
    <m/>
    <m/>
    <m/>
    <m/>
  </r>
  <r>
    <n v="17"/>
    <d v="2020-04-08T14:47:51"/>
    <d v="2020-04-08T14:53:52"/>
    <s v="anonymous"/>
    <m/>
    <m/>
    <m/>
    <m/>
    <x v="0"/>
    <m/>
    <m/>
    <s v="No"/>
    <m/>
    <m/>
    <m/>
    <m/>
    <m/>
    <s v="Laptop;Smartphone;"/>
    <m/>
    <m/>
    <s v="Yes"/>
    <m/>
    <m/>
    <s v="Personal assets"/>
    <m/>
    <m/>
    <m/>
    <m/>
    <m/>
    <s v="Password protection;Automatic screen lock;"/>
    <m/>
    <m/>
    <s v="Using VPN "/>
    <m/>
    <m/>
    <m/>
    <m/>
    <m/>
    <s v="No"/>
    <m/>
    <m/>
    <m/>
    <m/>
    <m/>
    <s v="No"/>
    <m/>
    <m/>
    <m/>
    <m/>
    <m/>
    <x v="2"/>
    <m/>
    <m/>
    <x v="0"/>
    <m/>
    <m/>
    <m/>
    <m/>
    <s v="Strongly agree"/>
    <m/>
    <m/>
    <s v="Strongly agree"/>
    <m/>
    <m/>
    <s v="Agree"/>
    <m/>
    <m/>
    <s v="Strongly disagree"/>
    <m/>
    <m/>
    <s v="Agree"/>
    <m/>
    <m/>
    <s v="Undecided"/>
    <m/>
    <m/>
    <s v="Strongly agree"/>
    <m/>
    <m/>
    <x v="1"/>
    <m/>
    <m/>
    <x v="0"/>
    <m/>
    <m/>
    <x v="0"/>
    <m/>
    <m/>
    <m/>
    <m/>
    <m/>
    <s v="IT professional"/>
    <m/>
    <m/>
    <m/>
    <m/>
    <m/>
  </r>
  <r>
    <n v="17"/>
    <d v="2020-04-08T14:47:51"/>
    <d v="2020-04-08T14:53:52"/>
    <s v="anonymous"/>
    <m/>
    <m/>
    <m/>
    <m/>
    <x v="0"/>
    <m/>
    <m/>
    <s v="No"/>
    <m/>
    <m/>
    <m/>
    <m/>
    <m/>
    <s v="Laptop;Smartphone;"/>
    <m/>
    <m/>
    <s v="Yes"/>
    <m/>
    <m/>
    <s v="Personal assets"/>
    <m/>
    <m/>
    <m/>
    <m/>
    <m/>
    <s v="Password protection;Automatic screen lock;"/>
    <m/>
    <m/>
    <s v="Using VPN "/>
    <m/>
    <m/>
    <m/>
    <m/>
    <m/>
    <s v="No"/>
    <m/>
    <m/>
    <m/>
    <m/>
    <m/>
    <s v="No"/>
    <m/>
    <m/>
    <m/>
    <m/>
    <m/>
    <x v="1"/>
    <m/>
    <m/>
    <x v="0"/>
    <m/>
    <m/>
    <m/>
    <m/>
    <s v="Strongly agree"/>
    <m/>
    <m/>
    <s v="Strongly agree"/>
    <m/>
    <m/>
    <s v="Agree"/>
    <m/>
    <m/>
    <s v="Strongly disagree"/>
    <m/>
    <m/>
    <s v="Agree"/>
    <m/>
    <m/>
    <s v="Undecided"/>
    <m/>
    <m/>
    <s v="Strongly agree"/>
    <m/>
    <m/>
    <x v="1"/>
    <m/>
    <m/>
    <x v="0"/>
    <m/>
    <m/>
    <x v="0"/>
    <m/>
    <m/>
    <m/>
    <m/>
    <m/>
    <s v="IT professional"/>
    <m/>
    <m/>
    <m/>
    <m/>
    <m/>
  </r>
  <r>
    <n v="18"/>
    <d v="2020-04-08T14:57:49"/>
    <d v="2020-04-08T15:00:28"/>
    <s v="anonymous"/>
    <m/>
    <m/>
    <m/>
    <m/>
    <x v="0"/>
    <m/>
    <m/>
    <s v="No"/>
    <m/>
    <m/>
    <m/>
    <m/>
    <m/>
    <s v="Laptop;Smartphone;"/>
    <m/>
    <m/>
    <s v="No"/>
    <m/>
    <m/>
    <s v="Corporate assets"/>
    <m/>
    <m/>
    <s v="Yes, partly"/>
    <m/>
    <m/>
    <s v="Automatic screen lock;"/>
    <m/>
    <m/>
    <s v="Using 3rd party cloud solutions (e.g. G Cloud, Microsoft 365)"/>
    <m/>
    <m/>
    <m/>
    <m/>
    <m/>
    <s v="No"/>
    <m/>
    <m/>
    <m/>
    <m/>
    <m/>
    <s v="Yes"/>
    <m/>
    <m/>
    <s v="Document management;Real-time document co-authoring;Project/Workflow/Task management;Scheduling;Real-time chatting;Teleconferencing;"/>
    <m/>
    <m/>
    <x v="3"/>
    <m/>
    <m/>
    <x v="0"/>
    <m/>
    <m/>
    <m/>
    <m/>
    <s v="Undecided"/>
    <m/>
    <m/>
    <s v="Undecided"/>
    <m/>
    <m/>
    <s v="Agree"/>
    <m/>
    <m/>
    <s v="Agree"/>
    <m/>
    <m/>
    <s v="Disagree"/>
    <m/>
    <m/>
    <s v="Agree"/>
    <m/>
    <m/>
    <s v="Agree"/>
    <m/>
    <m/>
    <x v="0"/>
    <m/>
    <m/>
    <x v="0"/>
    <m/>
    <m/>
    <x v="0"/>
    <m/>
    <m/>
    <m/>
    <m/>
    <m/>
    <s v="Researcher"/>
    <m/>
    <m/>
    <m/>
    <m/>
    <m/>
  </r>
  <r>
    <n v="18"/>
    <d v="2020-04-08T14:57:49"/>
    <d v="2020-04-08T15:00:28"/>
    <s v="anonymous"/>
    <m/>
    <m/>
    <m/>
    <m/>
    <x v="0"/>
    <m/>
    <m/>
    <s v="No"/>
    <m/>
    <m/>
    <m/>
    <m/>
    <m/>
    <s v="Laptop;Smartphone;"/>
    <m/>
    <m/>
    <s v="No"/>
    <m/>
    <m/>
    <s v="Corporate assets"/>
    <m/>
    <m/>
    <s v="Yes, partly"/>
    <m/>
    <m/>
    <s v="Automatic screen lock;"/>
    <m/>
    <m/>
    <s v="Using 3rd party cloud solutions (e.g. G Cloud, Microsoft 365)"/>
    <m/>
    <m/>
    <m/>
    <m/>
    <m/>
    <s v="No"/>
    <m/>
    <m/>
    <m/>
    <m/>
    <m/>
    <s v="Yes"/>
    <m/>
    <m/>
    <s v="Document management;Real-time document co-authoring;Project/Workflow/Task management;Scheduling;Real-time chatting;Teleconferencing;"/>
    <m/>
    <m/>
    <x v="1"/>
    <m/>
    <m/>
    <x v="0"/>
    <m/>
    <m/>
    <m/>
    <m/>
    <s v="Undecided"/>
    <m/>
    <m/>
    <s v="Undecided"/>
    <m/>
    <m/>
    <s v="Agree"/>
    <m/>
    <m/>
    <s v="Agree"/>
    <m/>
    <m/>
    <s v="Disagree"/>
    <m/>
    <m/>
    <s v="Agree"/>
    <m/>
    <m/>
    <s v="Agree"/>
    <m/>
    <m/>
    <x v="0"/>
    <m/>
    <m/>
    <x v="0"/>
    <m/>
    <m/>
    <x v="0"/>
    <m/>
    <m/>
    <m/>
    <m/>
    <m/>
    <s v="Researcher"/>
    <m/>
    <m/>
    <m/>
    <m/>
    <m/>
  </r>
  <r>
    <n v="19"/>
    <d v="2020-04-08T15:04:23"/>
    <d v="2020-04-08T15:06:47"/>
    <s v="anonymous"/>
    <m/>
    <m/>
    <m/>
    <m/>
    <x v="0"/>
    <m/>
    <m/>
    <s v="No"/>
    <m/>
    <m/>
    <m/>
    <m/>
    <m/>
    <s v="Laptop;"/>
    <m/>
    <m/>
    <s v="No"/>
    <m/>
    <m/>
    <s v="Personal assets"/>
    <m/>
    <m/>
    <m/>
    <m/>
    <m/>
    <s v="Password protection;"/>
    <m/>
    <m/>
    <s v="Using 3rd party cloud solutions (e.g. G Cloud, Microsoft 365)"/>
    <m/>
    <m/>
    <m/>
    <m/>
    <m/>
    <s v="No"/>
    <m/>
    <m/>
    <m/>
    <m/>
    <m/>
    <s v="No"/>
    <m/>
    <m/>
    <m/>
    <m/>
    <m/>
    <x v="2"/>
    <m/>
    <m/>
    <x v="0"/>
    <m/>
    <m/>
    <m/>
    <m/>
    <s v="Strongly agree"/>
    <m/>
    <m/>
    <s v="Strongly agree"/>
    <m/>
    <m/>
    <s v="Strongly agree"/>
    <m/>
    <m/>
    <s v="Agree"/>
    <m/>
    <m/>
    <s v="Agree"/>
    <m/>
    <m/>
    <s v="Agree"/>
    <m/>
    <m/>
    <s v="Strongly agree"/>
    <m/>
    <m/>
    <x v="0"/>
    <m/>
    <m/>
    <x v="0"/>
    <m/>
    <m/>
    <x v="3"/>
    <m/>
    <m/>
    <m/>
    <m/>
    <m/>
    <s v="IT professional"/>
    <m/>
    <m/>
    <m/>
    <m/>
    <m/>
  </r>
  <r>
    <n v="19"/>
    <d v="2020-04-08T15:04:23"/>
    <d v="2020-04-08T15:06:47"/>
    <s v="anonymous"/>
    <m/>
    <m/>
    <m/>
    <m/>
    <x v="0"/>
    <m/>
    <m/>
    <s v="No"/>
    <m/>
    <m/>
    <m/>
    <m/>
    <m/>
    <s v="Laptop;"/>
    <m/>
    <m/>
    <s v="No"/>
    <m/>
    <m/>
    <s v="Personal assets"/>
    <m/>
    <m/>
    <m/>
    <m/>
    <m/>
    <s v="Password protection;"/>
    <m/>
    <m/>
    <s v="Using 3rd party cloud solutions (e.g. G Cloud, Microsoft 365)"/>
    <m/>
    <m/>
    <m/>
    <m/>
    <m/>
    <s v="No"/>
    <m/>
    <m/>
    <m/>
    <m/>
    <m/>
    <s v="No"/>
    <m/>
    <m/>
    <m/>
    <m/>
    <m/>
    <x v="1"/>
    <m/>
    <m/>
    <x v="0"/>
    <m/>
    <m/>
    <m/>
    <m/>
    <s v="Strongly agree"/>
    <m/>
    <m/>
    <s v="Strongly agree"/>
    <m/>
    <m/>
    <s v="Strongly agree"/>
    <m/>
    <m/>
    <s v="Agree"/>
    <m/>
    <m/>
    <s v="Agree"/>
    <m/>
    <m/>
    <s v="Agree"/>
    <m/>
    <m/>
    <s v="Strongly agree"/>
    <m/>
    <m/>
    <x v="0"/>
    <m/>
    <m/>
    <x v="0"/>
    <m/>
    <m/>
    <x v="3"/>
    <m/>
    <m/>
    <m/>
    <m/>
    <m/>
    <s v="IT professional"/>
    <m/>
    <m/>
    <m/>
    <m/>
    <m/>
  </r>
  <r>
    <n v="20"/>
    <d v="2020-04-08T14:55:12"/>
    <d v="2020-04-08T15:11:04"/>
    <s v="anonymous"/>
    <m/>
    <m/>
    <m/>
    <m/>
    <x v="0"/>
    <m/>
    <m/>
    <s v="Yes"/>
    <m/>
    <m/>
    <m/>
    <m/>
    <m/>
    <s v="Laptop;"/>
    <m/>
    <m/>
    <s v="No"/>
    <m/>
    <m/>
    <s v="Corporate assets"/>
    <m/>
    <m/>
    <s v="Yes, partly"/>
    <m/>
    <m/>
    <s v="Password protection;Antivirus software installed;Antispam software installed;"/>
    <m/>
    <m/>
    <s v="Using VPN "/>
    <m/>
    <m/>
    <m/>
    <m/>
    <m/>
    <s v="No"/>
    <m/>
    <m/>
    <m/>
    <m/>
    <m/>
    <s v="Yes"/>
    <m/>
    <m/>
    <m/>
    <m/>
    <m/>
    <x v="2"/>
    <m/>
    <m/>
    <x v="0"/>
    <m/>
    <m/>
    <m/>
    <m/>
    <s v="Undecided"/>
    <m/>
    <m/>
    <s v="Agree"/>
    <m/>
    <m/>
    <s v="Agree"/>
    <m/>
    <m/>
    <s v="Strongly agree"/>
    <m/>
    <m/>
    <s v="Undecided"/>
    <m/>
    <m/>
    <s v="Strongly agree"/>
    <m/>
    <m/>
    <s v="Agree"/>
    <m/>
    <m/>
    <x v="1"/>
    <m/>
    <m/>
    <x v="4"/>
    <m/>
    <m/>
    <x v="2"/>
    <m/>
    <m/>
    <m/>
    <m/>
    <m/>
    <s v="Other"/>
    <m/>
    <m/>
    <m/>
    <m/>
    <m/>
  </r>
  <r>
    <n v="20"/>
    <d v="2020-04-08T14:55:12"/>
    <d v="2020-04-08T15:11:04"/>
    <s v="anonymous"/>
    <m/>
    <m/>
    <m/>
    <m/>
    <x v="0"/>
    <m/>
    <m/>
    <s v="Yes"/>
    <m/>
    <m/>
    <m/>
    <m/>
    <m/>
    <s v="Laptop;"/>
    <m/>
    <m/>
    <s v="No"/>
    <m/>
    <m/>
    <s v="Corporate assets"/>
    <m/>
    <m/>
    <s v="Yes, partly"/>
    <m/>
    <m/>
    <s v="Password protection;Antivirus software installed;Antispam software installed;"/>
    <m/>
    <m/>
    <s v="Using VPN "/>
    <m/>
    <m/>
    <m/>
    <m/>
    <m/>
    <s v="No"/>
    <m/>
    <m/>
    <m/>
    <m/>
    <m/>
    <s v="Yes"/>
    <m/>
    <m/>
    <m/>
    <m/>
    <m/>
    <x v="1"/>
    <m/>
    <m/>
    <x v="0"/>
    <m/>
    <m/>
    <m/>
    <m/>
    <s v="Undecided"/>
    <m/>
    <m/>
    <s v="Agree"/>
    <m/>
    <m/>
    <s v="Agree"/>
    <m/>
    <m/>
    <s v="Strongly agree"/>
    <m/>
    <m/>
    <s v="Undecided"/>
    <m/>
    <m/>
    <s v="Strongly agree"/>
    <m/>
    <m/>
    <s v="Agree"/>
    <m/>
    <m/>
    <x v="1"/>
    <m/>
    <m/>
    <x v="4"/>
    <m/>
    <m/>
    <x v="2"/>
    <m/>
    <m/>
    <m/>
    <m/>
    <m/>
    <s v="Other"/>
    <m/>
    <m/>
    <m/>
    <m/>
    <m/>
  </r>
  <r>
    <n v="21"/>
    <d v="2020-04-08T14:46:32"/>
    <d v="2020-04-08T15:11:28"/>
    <s v="anonymous"/>
    <m/>
    <m/>
    <m/>
    <m/>
    <x v="0"/>
    <m/>
    <m/>
    <s v="No"/>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2"/>
    <m/>
    <m/>
    <x v="0"/>
    <m/>
    <m/>
    <m/>
    <m/>
    <s v="Undecided"/>
    <m/>
    <m/>
    <s v="Undecided"/>
    <m/>
    <m/>
    <s v="Strongly agree"/>
    <m/>
    <m/>
    <s v="Strongly agree"/>
    <m/>
    <m/>
    <s v="Agree"/>
    <m/>
    <m/>
    <s v="Strongly agree"/>
    <m/>
    <m/>
    <s v="Strongly agree"/>
    <m/>
    <m/>
    <x v="0"/>
    <m/>
    <m/>
    <x v="0"/>
    <m/>
    <m/>
    <x v="0"/>
    <m/>
    <m/>
    <m/>
    <m/>
    <m/>
    <s v="Researcher"/>
    <m/>
    <m/>
    <m/>
    <m/>
    <m/>
  </r>
  <r>
    <n v="21"/>
    <d v="2020-04-08T14:46:32"/>
    <d v="2020-04-08T15:11:28"/>
    <s v="anonymous"/>
    <m/>
    <m/>
    <m/>
    <m/>
    <x v="0"/>
    <m/>
    <m/>
    <s v="No"/>
    <m/>
    <m/>
    <m/>
    <m/>
    <m/>
    <s v="Laptop;"/>
    <m/>
    <m/>
    <s v="No"/>
    <m/>
    <m/>
    <s v="Personal assets"/>
    <m/>
    <m/>
    <m/>
    <m/>
    <m/>
    <s v="Password protection;Automatic screen lock;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1"/>
    <m/>
    <m/>
    <x v="0"/>
    <m/>
    <m/>
    <m/>
    <m/>
    <s v="Undecided"/>
    <m/>
    <m/>
    <s v="Undecided"/>
    <m/>
    <m/>
    <s v="Strongly agree"/>
    <m/>
    <m/>
    <s v="Strongly agree"/>
    <m/>
    <m/>
    <s v="Agree"/>
    <m/>
    <m/>
    <s v="Strongly agree"/>
    <m/>
    <m/>
    <s v="Strongly agree"/>
    <m/>
    <m/>
    <x v="0"/>
    <m/>
    <m/>
    <x v="0"/>
    <m/>
    <m/>
    <x v="0"/>
    <m/>
    <m/>
    <m/>
    <m/>
    <m/>
    <s v="Researcher"/>
    <m/>
    <m/>
    <m/>
    <m/>
    <m/>
  </r>
  <r>
    <n v="22"/>
    <d v="2020-04-08T15:16:36"/>
    <d v="2020-04-08T15:19:12"/>
    <s v="anonymous"/>
    <m/>
    <m/>
    <m/>
    <m/>
    <x v="1"/>
    <m/>
    <m/>
    <s v="No"/>
    <m/>
    <m/>
    <m/>
    <m/>
    <m/>
    <s v="Laptop;"/>
    <m/>
    <m/>
    <s v="No"/>
    <m/>
    <m/>
    <s v="Corporate assets"/>
    <m/>
    <m/>
    <s v="Yes, partly"/>
    <m/>
    <m/>
    <s v="Password protection;Antivirus software installed;"/>
    <m/>
    <m/>
    <s v="Using VPN "/>
    <m/>
    <m/>
    <m/>
    <m/>
    <m/>
    <s v="Yes"/>
    <m/>
    <m/>
    <s v="Nothing of the above;"/>
    <m/>
    <m/>
    <s v="No"/>
    <m/>
    <m/>
    <m/>
    <m/>
    <m/>
    <x v="2"/>
    <m/>
    <m/>
    <x v="0"/>
    <m/>
    <m/>
    <m/>
    <m/>
    <s v="Strongly disagree"/>
    <m/>
    <m/>
    <s v="Strongly disagree"/>
    <m/>
    <m/>
    <s v="Strongly disagree"/>
    <m/>
    <m/>
    <s v="Strongly disagree"/>
    <m/>
    <m/>
    <s v="Disagree"/>
    <m/>
    <m/>
    <s v="Undecided"/>
    <m/>
    <m/>
    <s v="Undecided"/>
    <m/>
    <m/>
    <x v="1"/>
    <m/>
    <m/>
    <x v="0"/>
    <m/>
    <m/>
    <x v="4"/>
    <m/>
    <m/>
    <m/>
    <m/>
    <m/>
    <s v="IT professional"/>
    <m/>
    <m/>
    <m/>
    <m/>
    <m/>
  </r>
  <r>
    <n v="22"/>
    <d v="2020-04-08T15:16:36"/>
    <d v="2020-04-08T15:19:12"/>
    <s v="anonymous"/>
    <m/>
    <m/>
    <m/>
    <m/>
    <x v="1"/>
    <m/>
    <m/>
    <s v="No"/>
    <m/>
    <m/>
    <m/>
    <m/>
    <m/>
    <s v="Laptop;"/>
    <m/>
    <m/>
    <s v="No"/>
    <m/>
    <m/>
    <s v="Corporate assets"/>
    <m/>
    <m/>
    <s v="Yes, partly"/>
    <m/>
    <m/>
    <s v="Password protection;Antivirus software installed;"/>
    <m/>
    <m/>
    <s v="Using VPN "/>
    <m/>
    <m/>
    <m/>
    <m/>
    <m/>
    <s v="Yes"/>
    <m/>
    <m/>
    <s v="Nothing of the above;"/>
    <m/>
    <m/>
    <s v="No"/>
    <m/>
    <m/>
    <m/>
    <m/>
    <m/>
    <x v="1"/>
    <m/>
    <m/>
    <x v="0"/>
    <m/>
    <m/>
    <m/>
    <m/>
    <s v="Strongly disagree"/>
    <m/>
    <m/>
    <s v="Strongly disagree"/>
    <m/>
    <m/>
    <s v="Strongly disagree"/>
    <m/>
    <m/>
    <s v="Strongly disagree"/>
    <m/>
    <m/>
    <s v="Disagree"/>
    <m/>
    <m/>
    <s v="Undecided"/>
    <m/>
    <m/>
    <s v="Undecided"/>
    <m/>
    <m/>
    <x v="1"/>
    <m/>
    <m/>
    <x v="0"/>
    <m/>
    <m/>
    <x v="4"/>
    <m/>
    <m/>
    <m/>
    <m/>
    <m/>
    <s v="IT professional"/>
    <m/>
    <m/>
    <m/>
    <m/>
    <m/>
  </r>
  <r>
    <n v="23"/>
    <d v="2020-04-08T15:17:27"/>
    <d v="2020-04-08T15:22:30"/>
    <s v="anonymous"/>
    <m/>
    <m/>
    <m/>
    <m/>
    <x v="0"/>
    <m/>
    <m/>
    <s v="No"/>
    <m/>
    <m/>
    <m/>
    <m/>
    <m/>
    <s v="Laptop;"/>
    <m/>
    <m/>
    <s v="No"/>
    <m/>
    <m/>
    <s v="Corporate assets"/>
    <m/>
    <m/>
    <s v="Yes, fully"/>
    <m/>
    <m/>
    <s v="Password protection;Automatic screen lock;Antivirus software installed;Antispam software installed;"/>
    <m/>
    <m/>
    <s v="Using VPN "/>
    <m/>
    <m/>
    <m/>
    <m/>
    <m/>
    <s v="No"/>
    <m/>
    <m/>
    <m/>
    <m/>
    <m/>
    <s v="Yes"/>
    <m/>
    <m/>
    <s v="Teleconferencing;"/>
    <m/>
    <m/>
    <x v="2"/>
    <m/>
    <m/>
    <x v="0"/>
    <m/>
    <m/>
    <m/>
    <m/>
    <s v="Undecided"/>
    <m/>
    <m/>
    <s v="Agree"/>
    <m/>
    <m/>
    <s v="Agree"/>
    <m/>
    <m/>
    <s v="Strongly agree"/>
    <m/>
    <m/>
    <s v="Agree"/>
    <m/>
    <m/>
    <s v="Strongly agree"/>
    <m/>
    <m/>
    <s v="Strongly agree"/>
    <m/>
    <m/>
    <x v="2"/>
    <m/>
    <m/>
    <x v="0"/>
    <m/>
    <m/>
    <x v="5"/>
    <m/>
    <m/>
    <s v="Consulting "/>
    <m/>
    <m/>
    <s v="Manager"/>
    <m/>
    <m/>
    <m/>
    <m/>
    <m/>
  </r>
  <r>
    <n v="23"/>
    <d v="2020-04-08T15:17:27"/>
    <d v="2020-04-08T15:22:30"/>
    <s v="anonymous"/>
    <m/>
    <m/>
    <m/>
    <m/>
    <x v="0"/>
    <m/>
    <m/>
    <s v="No"/>
    <m/>
    <m/>
    <m/>
    <m/>
    <m/>
    <s v="Laptop;"/>
    <m/>
    <m/>
    <s v="No"/>
    <m/>
    <m/>
    <s v="Corporate assets"/>
    <m/>
    <m/>
    <s v="Yes, fully"/>
    <m/>
    <m/>
    <s v="Password protection;Automatic screen lock;Antivirus software installed;Antispam software installed;"/>
    <m/>
    <m/>
    <s v="Using VPN "/>
    <m/>
    <m/>
    <m/>
    <m/>
    <m/>
    <s v="No"/>
    <m/>
    <m/>
    <m/>
    <m/>
    <m/>
    <s v="Yes"/>
    <m/>
    <m/>
    <s v="Teleconferencing;"/>
    <m/>
    <m/>
    <x v="1"/>
    <m/>
    <m/>
    <x v="0"/>
    <m/>
    <m/>
    <m/>
    <m/>
    <s v="Undecided"/>
    <m/>
    <m/>
    <s v="Agree"/>
    <m/>
    <m/>
    <s v="Agree"/>
    <m/>
    <m/>
    <s v="Strongly agree"/>
    <m/>
    <m/>
    <s v="Agree"/>
    <m/>
    <m/>
    <s v="Strongly agree"/>
    <m/>
    <m/>
    <s v="Strongly agree"/>
    <m/>
    <m/>
    <x v="2"/>
    <m/>
    <m/>
    <x v="0"/>
    <m/>
    <m/>
    <x v="5"/>
    <m/>
    <m/>
    <s v="Consulting "/>
    <m/>
    <m/>
    <s v="Manager"/>
    <m/>
    <m/>
    <m/>
    <m/>
    <m/>
  </r>
  <r>
    <n v="24"/>
    <d v="2020-04-08T15:21:58"/>
    <d v="2020-04-08T15:23:41"/>
    <s v="anonymous"/>
    <m/>
    <m/>
    <m/>
    <m/>
    <x v="1"/>
    <m/>
    <m/>
    <s v="No"/>
    <m/>
    <m/>
    <m/>
    <m/>
    <m/>
    <s v="Desktop;"/>
    <m/>
    <m/>
    <s v="Yes"/>
    <m/>
    <m/>
    <s v="Corporate assets"/>
    <m/>
    <m/>
    <s v="No"/>
    <m/>
    <m/>
    <s v="Password protection;Antivirus software installed;"/>
    <m/>
    <m/>
    <s v="No Access"/>
    <m/>
    <m/>
    <m/>
    <m/>
    <m/>
    <s v="No"/>
    <m/>
    <m/>
    <m/>
    <m/>
    <m/>
    <s v="No"/>
    <m/>
    <m/>
    <m/>
    <m/>
    <m/>
    <x v="5"/>
    <m/>
    <m/>
    <x v="0"/>
    <m/>
    <m/>
    <m/>
    <m/>
    <s v="Disagree"/>
    <m/>
    <m/>
    <s v="Strongly disagree"/>
    <m/>
    <m/>
    <s v="Strongly disagree"/>
    <m/>
    <m/>
    <s v="Undecided"/>
    <m/>
    <m/>
    <s v="Disagree"/>
    <m/>
    <m/>
    <s v="Undecided"/>
    <m/>
    <m/>
    <s v="Undecided"/>
    <m/>
    <m/>
    <x v="0"/>
    <m/>
    <m/>
    <x v="5"/>
    <m/>
    <m/>
    <x v="6"/>
    <m/>
    <m/>
    <m/>
    <m/>
    <m/>
    <s v="Other"/>
    <m/>
    <m/>
    <m/>
    <m/>
    <m/>
  </r>
  <r>
    <n v="24"/>
    <d v="2020-04-08T15:21:58"/>
    <d v="2020-04-08T15:23:41"/>
    <s v="anonymous"/>
    <m/>
    <m/>
    <m/>
    <m/>
    <x v="1"/>
    <m/>
    <m/>
    <s v="No"/>
    <m/>
    <m/>
    <m/>
    <m/>
    <m/>
    <s v="Desktop;"/>
    <m/>
    <m/>
    <s v="Yes"/>
    <m/>
    <m/>
    <s v="Corporate assets"/>
    <m/>
    <m/>
    <s v="No"/>
    <m/>
    <m/>
    <s v="Password protection;Antivirus software installed;"/>
    <m/>
    <m/>
    <s v="No Access"/>
    <m/>
    <m/>
    <m/>
    <m/>
    <m/>
    <s v="No"/>
    <m/>
    <m/>
    <m/>
    <m/>
    <m/>
    <s v="No"/>
    <m/>
    <m/>
    <m/>
    <m/>
    <m/>
    <x v="1"/>
    <m/>
    <m/>
    <x v="0"/>
    <m/>
    <m/>
    <m/>
    <m/>
    <s v="Disagree"/>
    <m/>
    <m/>
    <s v="Strongly disagree"/>
    <m/>
    <m/>
    <s v="Strongly disagree"/>
    <m/>
    <m/>
    <s v="Undecided"/>
    <m/>
    <m/>
    <s v="Disagree"/>
    <m/>
    <m/>
    <s v="Undecided"/>
    <m/>
    <m/>
    <s v="Undecided"/>
    <m/>
    <m/>
    <x v="0"/>
    <m/>
    <m/>
    <x v="5"/>
    <m/>
    <m/>
    <x v="6"/>
    <m/>
    <m/>
    <m/>
    <m/>
    <m/>
    <s v="Other"/>
    <m/>
    <m/>
    <m/>
    <m/>
    <m/>
  </r>
  <r>
    <n v="25"/>
    <d v="2020-04-08T15:23:47"/>
    <d v="2020-04-08T15:26:13"/>
    <s v="anonymous"/>
    <m/>
    <m/>
    <m/>
    <m/>
    <x v="0"/>
    <m/>
    <m/>
    <s v="Yes"/>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s v="Document management;Real-time document co-authoring;Project/Workflow/Task management;Scheduling;Real-time chatting;Teleconferencing;"/>
    <m/>
    <m/>
    <x v="2"/>
    <m/>
    <m/>
    <x v="0"/>
    <m/>
    <m/>
    <m/>
    <m/>
    <s v="Undecided"/>
    <m/>
    <m/>
    <s v="Disagree"/>
    <m/>
    <m/>
    <s v="Undecided"/>
    <m/>
    <m/>
    <s v="Strongly disagree"/>
    <m/>
    <m/>
    <s v="Undecided"/>
    <m/>
    <m/>
    <s v="Agree"/>
    <m/>
    <m/>
    <s v="Undecided"/>
    <m/>
    <m/>
    <x v="4"/>
    <m/>
    <m/>
    <x v="6"/>
    <m/>
    <m/>
    <x v="3"/>
    <m/>
    <m/>
    <m/>
    <m/>
    <m/>
    <s v="Other"/>
    <m/>
    <m/>
    <m/>
    <m/>
    <m/>
  </r>
  <r>
    <n v="25"/>
    <d v="2020-04-08T15:23:47"/>
    <d v="2020-04-08T15:26:13"/>
    <s v="anonymous"/>
    <m/>
    <m/>
    <m/>
    <m/>
    <x v="0"/>
    <m/>
    <m/>
    <s v="Yes"/>
    <m/>
    <m/>
    <s v="use passwords on company laptop, install antivirus"/>
    <m/>
    <m/>
    <s v="Laptop;"/>
    <m/>
    <m/>
    <s v="Yes"/>
    <m/>
    <m/>
    <s v="Personal assets"/>
    <m/>
    <m/>
    <m/>
    <m/>
    <m/>
    <s v="Password protection;Automatic screen lock;"/>
    <m/>
    <m/>
    <s v="Using 3rd party cloud solutions (e.g. G Cloud, Microsoft 365)"/>
    <m/>
    <m/>
    <m/>
    <m/>
    <m/>
    <s v="Yes"/>
    <m/>
    <m/>
    <s v="Instructions provided via email;"/>
    <m/>
    <m/>
    <s v="Yes"/>
    <m/>
    <m/>
    <s v="Document management;Real-time document co-authoring;Project/Workflow/Task management;Scheduling;Real-time chatting;Teleconferencing;"/>
    <m/>
    <m/>
    <x v="1"/>
    <m/>
    <m/>
    <x v="0"/>
    <m/>
    <m/>
    <m/>
    <m/>
    <s v="Undecided"/>
    <m/>
    <m/>
    <s v="Disagree"/>
    <m/>
    <m/>
    <s v="Undecided"/>
    <m/>
    <m/>
    <s v="Strongly disagree"/>
    <m/>
    <m/>
    <s v="Undecided"/>
    <m/>
    <m/>
    <s v="Agree"/>
    <m/>
    <m/>
    <s v="Undecided"/>
    <m/>
    <m/>
    <x v="4"/>
    <m/>
    <m/>
    <x v="6"/>
    <m/>
    <m/>
    <x v="3"/>
    <m/>
    <m/>
    <m/>
    <m/>
    <m/>
    <s v="Other"/>
    <m/>
    <m/>
    <m/>
    <m/>
    <m/>
  </r>
  <r>
    <n v="26"/>
    <d v="2020-04-08T15:27:03"/>
    <d v="2020-04-08T15:32:12"/>
    <s v="anonymous"/>
    <m/>
    <m/>
    <m/>
    <m/>
    <x v="0"/>
    <m/>
    <m/>
    <s v="No"/>
    <m/>
    <m/>
    <m/>
    <m/>
    <m/>
    <s v="Laptop;"/>
    <m/>
    <m/>
    <s v="No"/>
    <m/>
    <m/>
    <s v="Personal assets"/>
    <m/>
    <m/>
    <m/>
    <m/>
    <m/>
    <s v="Password protection;Two-factor authentication;Automatic screen lock;Antivirus software installed;"/>
    <m/>
    <m/>
    <s v="Using 3rd party cloud solutions (e.g. G Cloud, Microsoft 365)"/>
    <m/>
    <m/>
    <m/>
    <m/>
    <m/>
    <s v="No"/>
    <m/>
    <m/>
    <m/>
    <m/>
    <m/>
    <s v="Yes"/>
    <m/>
    <m/>
    <s v="Document management;Real-time document co-authoring;Project/Workflow/Task management;Scheduling;Real-time chatting;Teleconferencing;"/>
    <m/>
    <m/>
    <x v="2"/>
    <m/>
    <m/>
    <x v="0"/>
    <m/>
    <m/>
    <m/>
    <m/>
    <s v="Strongly agree"/>
    <m/>
    <m/>
    <s v="Strongly agree"/>
    <m/>
    <m/>
    <s v="Strongly agree"/>
    <m/>
    <m/>
    <s v="Agree"/>
    <m/>
    <m/>
    <s v="Strongly agree"/>
    <m/>
    <m/>
    <s v="Undecided"/>
    <m/>
    <m/>
    <s v="Agree"/>
    <m/>
    <m/>
    <x v="3"/>
    <m/>
    <m/>
    <x v="3"/>
    <m/>
    <m/>
    <x v="3"/>
    <m/>
    <m/>
    <m/>
    <m/>
    <m/>
    <s v="Researcher"/>
    <m/>
    <m/>
    <m/>
    <m/>
    <m/>
  </r>
  <r>
    <n v="26"/>
    <d v="2020-04-08T15:27:03"/>
    <d v="2020-04-08T15:32:12"/>
    <s v="anonymous"/>
    <m/>
    <m/>
    <m/>
    <m/>
    <x v="0"/>
    <m/>
    <m/>
    <s v="No"/>
    <m/>
    <m/>
    <m/>
    <m/>
    <m/>
    <s v="Laptop;"/>
    <m/>
    <m/>
    <s v="No"/>
    <m/>
    <m/>
    <s v="Personal assets"/>
    <m/>
    <m/>
    <m/>
    <m/>
    <m/>
    <s v="Password protection;Two-factor authentication;Automatic screen lock;Antivirus software installed;"/>
    <m/>
    <m/>
    <s v="Using 3rd party cloud solutions (e.g. G Cloud, Microsoft 365)"/>
    <m/>
    <m/>
    <m/>
    <m/>
    <m/>
    <s v="No"/>
    <m/>
    <m/>
    <m/>
    <m/>
    <m/>
    <s v="Yes"/>
    <m/>
    <m/>
    <s v="Document management;Real-time document co-authoring;Project/Workflow/Task management;Scheduling;Real-time chatting;Teleconferencing;"/>
    <m/>
    <m/>
    <x v="1"/>
    <m/>
    <m/>
    <x v="0"/>
    <m/>
    <m/>
    <m/>
    <m/>
    <s v="Strongly agree"/>
    <m/>
    <m/>
    <s v="Strongly agree"/>
    <m/>
    <m/>
    <s v="Strongly agree"/>
    <m/>
    <m/>
    <s v="Agree"/>
    <m/>
    <m/>
    <s v="Strongly agree"/>
    <m/>
    <m/>
    <s v="Undecided"/>
    <m/>
    <m/>
    <s v="Agree"/>
    <m/>
    <m/>
    <x v="3"/>
    <m/>
    <m/>
    <x v="3"/>
    <m/>
    <m/>
    <x v="3"/>
    <m/>
    <m/>
    <m/>
    <m/>
    <m/>
    <s v="Researcher"/>
    <m/>
    <m/>
    <m/>
    <m/>
    <m/>
  </r>
  <r>
    <n v="27"/>
    <d v="2020-04-08T15:32:09"/>
    <d v="2020-04-08T15:35:59"/>
    <s v="anonymous"/>
    <m/>
    <m/>
    <m/>
    <m/>
    <x v="1"/>
    <m/>
    <m/>
    <s v="Yes"/>
    <m/>
    <m/>
    <m/>
    <m/>
    <m/>
    <s v="Laptop;"/>
    <m/>
    <m/>
    <s v="No"/>
    <m/>
    <m/>
    <s v="Corporate assets"/>
    <m/>
    <m/>
    <s v="Yes, partly"/>
    <m/>
    <m/>
    <s v="Two-factor authentication;"/>
    <m/>
    <m/>
    <s v="Using 3rd party cloud solutions (e.g. G Cloud, Microsoft 365)"/>
    <m/>
    <m/>
    <m/>
    <m/>
    <m/>
    <s v="Yes"/>
    <m/>
    <m/>
    <s v="Instructions available to the corporate portal or website;"/>
    <m/>
    <m/>
    <s v="Yes"/>
    <m/>
    <m/>
    <s v="Project/Workflow/Task management;Real-time chatting;Teleconferencing;"/>
    <m/>
    <m/>
    <x v="2"/>
    <m/>
    <m/>
    <x v="0"/>
    <m/>
    <m/>
    <m/>
    <m/>
    <s v="Agree"/>
    <m/>
    <m/>
    <s v="Agree"/>
    <m/>
    <m/>
    <s v="Disagree"/>
    <m/>
    <m/>
    <s v="Agree"/>
    <m/>
    <m/>
    <s v="Disagree"/>
    <m/>
    <m/>
    <s v="Undecided"/>
    <m/>
    <m/>
    <s v="Agree"/>
    <m/>
    <m/>
    <x v="1"/>
    <m/>
    <m/>
    <x v="2"/>
    <m/>
    <m/>
    <x v="3"/>
    <m/>
    <m/>
    <m/>
    <m/>
    <m/>
    <s v="Manager"/>
    <m/>
    <m/>
    <m/>
    <m/>
    <m/>
  </r>
  <r>
    <n v="27"/>
    <d v="2020-04-08T15:32:09"/>
    <d v="2020-04-08T15:35:59"/>
    <s v="anonymous"/>
    <m/>
    <m/>
    <m/>
    <m/>
    <x v="1"/>
    <m/>
    <m/>
    <s v="Yes"/>
    <m/>
    <m/>
    <m/>
    <m/>
    <m/>
    <s v="Laptop;"/>
    <m/>
    <m/>
    <s v="No"/>
    <m/>
    <m/>
    <s v="Corporate assets"/>
    <m/>
    <m/>
    <s v="Yes, partly"/>
    <m/>
    <m/>
    <s v="Two-factor authentication;"/>
    <m/>
    <m/>
    <s v="Using 3rd party cloud solutions (e.g. G Cloud, Microsoft 365)"/>
    <m/>
    <m/>
    <m/>
    <m/>
    <m/>
    <s v="Yes"/>
    <m/>
    <m/>
    <s v="Instructions available to the corporate portal or website;"/>
    <m/>
    <m/>
    <s v="Yes"/>
    <m/>
    <m/>
    <s v="Project/Workflow/Task management;Real-time chatting;Teleconferencing;"/>
    <m/>
    <m/>
    <x v="1"/>
    <m/>
    <m/>
    <x v="0"/>
    <m/>
    <m/>
    <m/>
    <m/>
    <s v="Agree"/>
    <m/>
    <m/>
    <s v="Agree"/>
    <m/>
    <m/>
    <s v="Disagree"/>
    <m/>
    <m/>
    <s v="Agree"/>
    <m/>
    <m/>
    <s v="Disagree"/>
    <m/>
    <m/>
    <s v="Undecided"/>
    <m/>
    <m/>
    <s v="Agree"/>
    <m/>
    <m/>
    <x v="1"/>
    <m/>
    <m/>
    <x v="2"/>
    <m/>
    <m/>
    <x v="3"/>
    <m/>
    <m/>
    <m/>
    <m/>
    <m/>
    <s v="Manager"/>
    <m/>
    <m/>
    <m/>
    <m/>
    <m/>
  </r>
  <r>
    <n v="28"/>
    <d v="2020-04-08T15:23:50"/>
    <d v="2020-04-08T15:36:03"/>
    <s v="anonymous"/>
    <m/>
    <m/>
    <m/>
    <m/>
    <x v="0"/>
    <m/>
    <m/>
    <s v="Yes"/>
    <m/>
    <m/>
    <s v="System access_x000a_Separate work and personal devices_x000a_Secure connections "/>
    <m/>
    <m/>
    <s v="Laptop;Smartphone;"/>
    <m/>
    <m/>
    <s v="No"/>
    <m/>
    <m/>
    <s v="Corporate assets"/>
    <m/>
    <m/>
    <s v="Yes, partly"/>
    <m/>
    <m/>
    <s v="Password protection;Automatic screen lock;Hard disk encryption;Antivirus software installed;Antispam software installed;"/>
    <m/>
    <m/>
    <s v="Direct access"/>
    <m/>
    <m/>
    <m/>
    <m/>
    <m/>
    <s v="No"/>
    <m/>
    <m/>
    <m/>
    <m/>
    <m/>
    <s v="Yes"/>
    <m/>
    <m/>
    <s v="Real-time document co-authoring;Project/Workflow/Task management;Scheduling;Real-time chatting;Teleconferencing;"/>
    <m/>
    <m/>
    <x v="2"/>
    <m/>
    <m/>
    <x v="0"/>
    <m/>
    <m/>
    <m/>
    <m/>
    <s v="Undecided"/>
    <m/>
    <m/>
    <s v="Agree"/>
    <m/>
    <m/>
    <s v="Agree"/>
    <m/>
    <m/>
    <s v="Agree"/>
    <m/>
    <m/>
    <s v="Strongly agree"/>
    <m/>
    <m/>
    <s v="Strongly agree"/>
    <m/>
    <m/>
    <s v="Strongly agree"/>
    <m/>
    <m/>
    <x v="0"/>
    <m/>
    <m/>
    <x v="1"/>
    <m/>
    <m/>
    <x v="3"/>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8"/>
    <d v="2020-04-08T15:23:50"/>
    <d v="2020-04-08T15:36:03"/>
    <s v="anonymous"/>
    <m/>
    <m/>
    <m/>
    <m/>
    <x v="0"/>
    <m/>
    <m/>
    <s v="Yes"/>
    <m/>
    <m/>
    <s v="System access_x000a_Separate work and personal devices_x000a_Secure connections "/>
    <m/>
    <m/>
    <s v="Laptop;Smartphone;"/>
    <m/>
    <m/>
    <s v="No"/>
    <m/>
    <m/>
    <s v="Corporate assets"/>
    <m/>
    <m/>
    <s v="Yes, partly"/>
    <m/>
    <m/>
    <s v="Password protection;Automatic screen lock;Hard disk encryption;Antivirus software installed;Antispam software installed;"/>
    <m/>
    <m/>
    <s v="Direct access"/>
    <m/>
    <m/>
    <m/>
    <m/>
    <m/>
    <s v="No"/>
    <m/>
    <m/>
    <m/>
    <m/>
    <m/>
    <s v="Yes"/>
    <m/>
    <m/>
    <s v="Real-time document co-authoring;Project/Workflow/Task management;Scheduling;Real-time chatting;Teleconferencing;"/>
    <m/>
    <m/>
    <x v="1"/>
    <m/>
    <m/>
    <x v="0"/>
    <m/>
    <m/>
    <m/>
    <m/>
    <s v="Undecided"/>
    <m/>
    <m/>
    <s v="Agree"/>
    <m/>
    <m/>
    <s v="Agree"/>
    <m/>
    <m/>
    <s v="Agree"/>
    <m/>
    <m/>
    <s v="Strongly agree"/>
    <m/>
    <m/>
    <s v="Strongly agree"/>
    <m/>
    <m/>
    <s v="Strongly agree"/>
    <m/>
    <m/>
    <x v="0"/>
    <m/>
    <m/>
    <x v="1"/>
    <m/>
    <m/>
    <x v="3"/>
    <m/>
    <m/>
    <m/>
    <m/>
    <m/>
    <s v="Manager"/>
    <m/>
    <m/>
    <s v="This is a big adjustment for many people. Your first few days of WFH may leave you irritated, uncomfortable, unmotivated, or just plain exhausted. Adding security tips to the list may just add to your fatigue right now. We understand. Take it a day at a time, a step at a time._x000a_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_x000a__x000a_Stay safe, everyone! Now more than ever."/>
    <m/>
    <m/>
  </r>
  <r>
    <n v="29"/>
    <d v="2020-04-08T15:33:39"/>
    <d v="2020-04-08T15:38:52"/>
    <s v="anonymous"/>
    <m/>
    <m/>
    <m/>
    <m/>
    <x v="0"/>
    <m/>
    <m/>
    <s v="Yes"/>
    <m/>
    <m/>
    <s v="Use always VPN connection, be careful against phishing emails and do not provide credentials"/>
    <m/>
    <m/>
    <s v="Laptop;Smartphone;"/>
    <m/>
    <m/>
    <s v="No"/>
    <m/>
    <m/>
    <s v="Personal assets"/>
    <m/>
    <m/>
    <m/>
    <m/>
    <m/>
    <s v="Password protection;Automatic screen lock;Antivirus software installed;Antispam software installed;"/>
    <m/>
    <m/>
    <s v="Using VPN "/>
    <m/>
    <m/>
    <m/>
    <m/>
    <m/>
    <s v="No"/>
    <m/>
    <m/>
    <m/>
    <m/>
    <m/>
    <s v="Yes"/>
    <m/>
    <m/>
    <s v="Teleconferencing;"/>
    <m/>
    <m/>
    <x v="3"/>
    <m/>
    <m/>
    <x v="0"/>
    <m/>
    <m/>
    <m/>
    <m/>
    <s v="Disagree"/>
    <m/>
    <m/>
    <s v="Undecided"/>
    <m/>
    <m/>
    <s v="Agree"/>
    <m/>
    <m/>
    <s v="Strongly agree"/>
    <m/>
    <m/>
    <s v="Strongly agree"/>
    <m/>
    <m/>
    <s v="Agree"/>
    <m/>
    <m/>
    <s v="Strongly agree"/>
    <m/>
    <m/>
    <x v="0"/>
    <m/>
    <m/>
    <x v="1"/>
    <m/>
    <m/>
    <x v="3"/>
    <m/>
    <m/>
    <m/>
    <m/>
    <m/>
    <s v="Researcher"/>
    <m/>
    <m/>
    <m/>
    <m/>
    <m/>
  </r>
  <r>
    <n v="29"/>
    <d v="2020-04-08T15:33:39"/>
    <d v="2020-04-08T15:38:52"/>
    <s v="anonymous"/>
    <m/>
    <m/>
    <m/>
    <m/>
    <x v="0"/>
    <m/>
    <m/>
    <s v="Yes"/>
    <m/>
    <m/>
    <s v="Use always VPN connection, be careful against phishing emails and do not provide credentials"/>
    <m/>
    <m/>
    <s v="Laptop;Smartphone;"/>
    <m/>
    <m/>
    <s v="No"/>
    <m/>
    <m/>
    <s v="Personal assets"/>
    <m/>
    <m/>
    <m/>
    <m/>
    <m/>
    <s v="Password protection;Automatic screen lock;Antivirus software installed;Antispam software installed;"/>
    <m/>
    <m/>
    <s v="Using VPN "/>
    <m/>
    <m/>
    <m/>
    <m/>
    <m/>
    <s v="No"/>
    <m/>
    <m/>
    <m/>
    <m/>
    <m/>
    <s v="Yes"/>
    <m/>
    <m/>
    <s v="Teleconferencing;"/>
    <m/>
    <m/>
    <x v="1"/>
    <m/>
    <m/>
    <x v="0"/>
    <m/>
    <m/>
    <m/>
    <m/>
    <s v="Disagree"/>
    <m/>
    <m/>
    <s v="Undecided"/>
    <m/>
    <m/>
    <s v="Agree"/>
    <m/>
    <m/>
    <s v="Strongly agree"/>
    <m/>
    <m/>
    <s v="Strongly agree"/>
    <m/>
    <m/>
    <s v="Agree"/>
    <m/>
    <m/>
    <s v="Strongly agree"/>
    <m/>
    <m/>
    <x v="0"/>
    <m/>
    <m/>
    <x v="1"/>
    <m/>
    <m/>
    <x v="3"/>
    <m/>
    <m/>
    <m/>
    <m/>
    <m/>
    <s v="Researcher"/>
    <m/>
    <m/>
    <m/>
    <m/>
    <m/>
  </r>
  <r>
    <n v="30"/>
    <d v="2020-04-08T15:36:47"/>
    <d v="2020-04-08T15:39:26"/>
    <s v="anonymous"/>
    <m/>
    <m/>
    <m/>
    <m/>
    <x v="0"/>
    <m/>
    <m/>
    <s v="No"/>
    <m/>
    <m/>
    <m/>
    <m/>
    <m/>
    <s v="Laptop;"/>
    <m/>
    <m/>
    <s v="No"/>
    <m/>
    <m/>
    <s v="Corporate assets"/>
    <m/>
    <m/>
    <s v="No"/>
    <m/>
    <m/>
    <s v="Password protection;Automatic screen lock;Hard disk encryption;Antivirus software installed;"/>
    <m/>
    <m/>
    <s v="Using VPN "/>
    <m/>
    <m/>
    <m/>
    <m/>
    <m/>
    <s v="No"/>
    <m/>
    <m/>
    <m/>
    <m/>
    <m/>
    <s v="Yes"/>
    <m/>
    <m/>
    <s v="Document management;Real-time document co-authoring;Project/Workflow/Task management;Real-time chatting;Teleconferencing;"/>
    <m/>
    <m/>
    <x v="2"/>
    <m/>
    <m/>
    <x v="0"/>
    <m/>
    <m/>
    <m/>
    <m/>
    <s v="Disagree"/>
    <m/>
    <m/>
    <s v="Agree"/>
    <m/>
    <m/>
    <s v="Agree"/>
    <m/>
    <m/>
    <s v="Strongly agree"/>
    <m/>
    <m/>
    <s v="Strongly agree"/>
    <m/>
    <m/>
    <s v="Strongly agree"/>
    <m/>
    <m/>
    <s v="Strongly agree"/>
    <m/>
    <m/>
    <x v="0"/>
    <m/>
    <m/>
    <x v="0"/>
    <m/>
    <m/>
    <x v="0"/>
    <m/>
    <m/>
    <m/>
    <m/>
    <m/>
    <s v="Researcher"/>
    <m/>
    <m/>
    <m/>
    <m/>
    <m/>
  </r>
  <r>
    <n v="30"/>
    <d v="2020-04-08T15:36:47"/>
    <d v="2020-04-08T15:39:26"/>
    <s v="anonymous"/>
    <m/>
    <m/>
    <m/>
    <m/>
    <x v="0"/>
    <m/>
    <m/>
    <s v="No"/>
    <m/>
    <m/>
    <m/>
    <m/>
    <m/>
    <s v="Laptop;"/>
    <m/>
    <m/>
    <s v="No"/>
    <m/>
    <m/>
    <s v="Corporate assets"/>
    <m/>
    <m/>
    <s v="No"/>
    <m/>
    <m/>
    <s v="Password protection;Automatic screen lock;Hard disk encryption;Antivirus software installed;"/>
    <m/>
    <m/>
    <s v="Using VPN "/>
    <m/>
    <m/>
    <m/>
    <m/>
    <m/>
    <s v="No"/>
    <m/>
    <m/>
    <m/>
    <m/>
    <m/>
    <s v="Yes"/>
    <m/>
    <m/>
    <s v="Document management;Real-time document co-authoring;Project/Workflow/Task management;Real-time chatting;Teleconferencing;"/>
    <m/>
    <m/>
    <x v="1"/>
    <m/>
    <m/>
    <x v="0"/>
    <m/>
    <m/>
    <m/>
    <m/>
    <s v="Disagree"/>
    <m/>
    <m/>
    <s v="Agree"/>
    <m/>
    <m/>
    <s v="Agree"/>
    <m/>
    <m/>
    <s v="Strongly agree"/>
    <m/>
    <m/>
    <s v="Strongly agree"/>
    <m/>
    <m/>
    <s v="Strongly agree"/>
    <m/>
    <m/>
    <s v="Strongly agree"/>
    <m/>
    <m/>
    <x v="0"/>
    <m/>
    <m/>
    <x v="0"/>
    <m/>
    <m/>
    <x v="0"/>
    <m/>
    <m/>
    <m/>
    <m/>
    <m/>
    <s v="Researcher"/>
    <m/>
    <m/>
    <m/>
    <m/>
    <m/>
  </r>
  <r>
    <n v="31"/>
    <d v="2020-04-08T15:44:55"/>
    <d v="2020-04-08T15:47:15"/>
    <s v="anonymous"/>
    <m/>
    <m/>
    <m/>
    <m/>
    <x v="0"/>
    <m/>
    <m/>
    <s v="No"/>
    <m/>
    <m/>
    <m/>
    <m/>
    <m/>
    <s v="Laptop;Tablet;Smartphone;"/>
    <m/>
    <m/>
    <s v="Yes"/>
    <m/>
    <m/>
    <s v="Personal assets"/>
    <m/>
    <m/>
    <m/>
    <m/>
    <m/>
    <s v="Password protection;Automatic screen lock;"/>
    <m/>
    <m/>
    <s v="Using 3rd party cloud solutions (e.g. G Cloud, Microsoft 365)"/>
    <m/>
    <m/>
    <m/>
    <m/>
    <m/>
    <s v="Yes"/>
    <m/>
    <m/>
    <s v="Nothing of the above;"/>
    <m/>
    <m/>
    <s v="No"/>
    <m/>
    <m/>
    <m/>
    <m/>
    <m/>
    <x v="2"/>
    <m/>
    <m/>
    <x v="0"/>
    <m/>
    <m/>
    <m/>
    <m/>
    <s v="Disagree"/>
    <m/>
    <m/>
    <s v="Disagree"/>
    <m/>
    <m/>
    <s v="Disagree"/>
    <m/>
    <m/>
    <s v="Undecided"/>
    <m/>
    <m/>
    <s v="Disagree"/>
    <m/>
    <m/>
    <s v="Agree"/>
    <m/>
    <m/>
    <s v="Agree"/>
    <m/>
    <m/>
    <x v="2"/>
    <m/>
    <m/>
    <x v="0"/>
    <m/>
    <m/>
    <x v="5"/>
    <m/>
    <m/>
    <s v="Association "/>
    <m/>
    <m/>
    <s v="Manager"/>
    <m/>
    <m/>
    <m/>
    <m/>
    <m/>
  </r>
  <r>
    <n v="31"/>
    <d v="2020-04-08T15:44:55"/>
    <d v="2020-04-08T15:47:15"/>
    <s v="anonymous"/>
    <m/>
    <m/>
    <m/>
    <m/>
    <x v="0"/>
    <m/>
    <m/>
    <s v="No"/>
    <m/>
    <m/>
    <m/>
    <m/>
    <m/>
    <s v="Laptop;Tablet;Smartphone;"/>
    <m/>
    <m/>
    <s v="Yes"/>
    <m/>
    <m/>
    <s v="Personal assets"/>
    <m/>
    <m/>
    <m/>
    <m/>
    <m/>
    <s v="Password protection;Automatic screen lock;"/>
    <m/>
    <m/>
    <s v="Using 3rd party cloud solutions (e.g. G Cloud, Microsoft 365)"/>
    <m/>
    <m/>
    <m/>
    <m/>
    <m/>
    <s v="Yes"/>
    <m/>
    <m/>
    <s v="Nothing of the above;"/>
    <m/>
    <m/>
    <s v="No"/>
    <m/>
    <m/>
    <m/>
    <m/>
    <m/>
    <x v="1"/>
    <m/>
    <m/>
    <x v="0"/>
    <m/>
    <m/>
    <m/>
    <m/>
    <s v="Disagree"/>
    <m/>
    <m/>
    <s v="Disagree"/>
    <m/>
    <m/>
    <s v="Disagree"/>
    <m/>
    <m/>
    <s v="Undecided"/>
    <m/>
    <m/>
    <s v="Disagree"/>
    <m/>
    <m/>
    <s v="Agree"/>
    <m/>
    <m/>
    <s v="Agree"/>
    <m/>
    <m/>
    <x v="2"/>
    <m/>
    <m/>
    <x v="0"/>
    <m/>
    <m/>
    <x v="5"/>
    <m/>
    <m/>
    <s v="Association "/>
    <m/>
    <m/>
    <s v="Manager"/>
    <m/>
    <m/>
    <m/>
    <m/>
    <m/>
  </r>
  <r>
    <n v="32"/>
    <d v="2020-04-08T15:44:18"/>
    <d v="2020-04-08T15:49:19"/>
    <s v="anonymous"/>
    <m/>
    <m/>
    <m/>
    <m/>
    <x v="0"/>
    <m/>
    <m/>
    <s v="Yes"/>
    <m/>
    <m/>
    <s v="Don't use private devices, data protection rules also apply at home."/>
    <m/>
    <m/>
    <s v="Laptop;"/>
    <m/>
    <m/>
    <s v="No"/>
    <m/>
    <m/>
    <s v="Corporate assets"/>
    <m/>
    <m/>
    <s v="No"/>
    <m/>
    <m/>
    <s v="Password protection;Automatic screen lock;Hard disk encryption;"/>
    <m/>
    <m/>
    <s v="Other"/>
    <m/>
    <m/>
    <s v="remote desktop"/>
    <m/>
    <m/>
    <s v="Yes"/>
    <m/>
    <m/>
    <s v="Nothing of the above;"/>
    <m/>
    <m/>
    <s v="Yes"/>
    <m/>
    <m/>
    <s v="Project/Workflow/Task management;Teleconferencing;"/>
    <m/>
    <m/>
    <x v="3"/>
    <m/>
    <m/>
    <x v="2"/>
    <m/>
    <m/>
    <m/>
    <m/>
    <s v="Strongly agree"/>
    <m/>
    <m/>
    <s v="Undecided"/>
    <m/>
    <m/>
    <s v="Disagree"/>
    <m/>
    <m/>
    <s v="Disagree"/>
    <m/>
    <m/>
    <s v="Strongly disagree"/>
    <m/>
    <m/>
    <s v="Agree"/>
    <m/>
    <m/>
    <s v="Undecided"/>
    <m/>
    <m/>
    <x v="1"/>
    <m/>
    <m/>
    <x v="2"/>
    <m/>
    <m/>
    <x v="0"/>
    <m/>
    <m/>
    <m/>
    <m/>
    <m/>
    <s v="Researcher"/>
    <m/>
    <m/>
    <m/>
    <m/>
    <m/>
  </r>
  <r>
    <n v="32"/>
    <d v="2020-04-08T15:44:18"/>
    <d v="2020-04-08T15:49:19"/>
    <s v="anonymous"/>
    <m/>
    <m/>
    <m/>
    <m/>
    <x v="0"/>
    <m/>
    <m/>
    <s v="Yes"/>
    <m/>
    <m/>
    <s v="Don't use private devices, data protection rules also apply at home."/>
    <m/>
    <m/>
    <s v="Laptop;"/>
    <m/>
    <m/>
    <s v="No"/>
    <m/>
    <m/>
    <s v="Corporate assets"/>
    <m/>
    <m/>
    <s v="No"/>
    <m/>
    <m/>
    <s v="Password protection;Automatic screen lock;Hard disk encryption;"/>
    <m/>
    <m/>
    <s v="Other"/>
    <m/>
    <m/>
    <s v="remote desktop"/>
    <m/>
    <m/>
    <s v="Yes"/>
    <m/>
    <m/>
    <s v="Nothing of the above;"/>
    <m/>
    <m/>
    <s v="Yes"/>
    <m/>
    <m/>
    <s v="Project/Workflow/Task management;Teleconferencing;"/>
    <m/>
    <m/>
    <x v="1"/>
    <m/>
    <m/>
    <x v="2"/>
    <m/>
    <m/>
    <m/>
    <m/>
    <s v="Strongly agree"/>
    <m/>
    <m/>
    <s v="Undecided"/>
    <m/>
    <m/>
    <s v="Disagree"/>
    <m/>
    <m/>
    <s v="Disagree"/>
    <m/>
    <m/>
    <s v="Strongly disagree"/>
    <m/>
    <m/>
    <s v="Agree"/>
    <m/>
    <m/>
    <s v="Undecided"/>
    <m/>
    <m/>
    <x v="1"/>
    <m/>
    <m/>
    <x v="2"/>
    <m/>
    <m/>
    <x v="0"/>
    <m/>
    <m/>
    <m/>
    <m/>
    <m/>
    <s v="Researcher"/>
    <m/>
    <m/>
    <m/>
    <m/>
    <m/>
  </r>
  <r>
    <n v="33"/>
    <d v="2020-04-08T15:55:38"/>
    <d v="2020-04-08T15:59:35"/>
    <s v="anonymous"/>
    <m/>
    <m/>
    <m/>
    <m/>
    <x v="0"/>
    <m/>
    <m/>
    <s v="Yes"/>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s v="Document management;Real-time document co-authoring;Project/Workflow/Task management;Scheduling;Real-time chatting;Teleconferencing;"/>
    <m/>
    <m/>
    <x v="2"/>
    <m/>
    <m/>
    <x v="0"/>
    <m/>
    <m/>
    <m/>
    <m/>
    <s v="Strongly agree"/>
    <m/>
    <m/>
    <s v="Strongly agree"/>
    <m/>
    <m/>
    <s v="Undecided"/>
    <m/>
    <m/>
    <s v="Strongly agree"/>
    <m/>
    <m/>
    <s v="Strongly agree"/>
    <m/>
    <m/>
    <s v="Strongly agree"/>
    <m/>
    <m/>
    <s v="Strongly agree"/>
    <m/>
    <m/>
    <x v="1"/>
    <m/>
    <m/>
    <x v="0"/>
    <m/>
    <m/>
    <x v="3"/>
    <m/>
    <m/>
    <m/>
    <m/>
    <m/>
    <s v="Manager"/>
    <m/>
    <m/>
    <m/>
    <m/>
    <m/>
  </r>
  <r>
    <n v="33"/>
    <d v="2020-04-08T15:55:38"/>
    <d v="2020-04-08T15:59:35"/>
    <s v="anonymous"/>
    <m/>
    <m/>
    <m/>
    <m/>
    <x v="0"/>
    <m/>
    <m/>
    <s v="Yes"/>
    <m/>
    <m/>
    <s v="- keep secure password _x000a_- secure the laptop from theft "/>
    <m/>
    <m/>
    <s v="Laptop;"/>
    <m/>
    <m/>
    <s v="No"/>
    <m/>
    <m/>
    <s v="Corporate assets"/>
    <m/>
    <m/>
    <s v="Yes, fully"/>
    <m/>
    <m/>
    <s v="Password protection;Automatic screen lock;Hard disk encryption;Antivirus software installed;"/>
    <m/>
    <m/>
    <s v="Using VPN "/>
    <m/>
    <m/>
    <m/>
    <m/>
    <m/>
    <s v="No"/>
    <m/>
    <m/>
    <m/>
    <m/>
    <m/>
    <s v="Yes"/>
    <m/>
    <m/>
    <s v="Document management;Real-time document co-authoring;Project/Workflow/Task management;Scheduling;Real-time chatting;Teleconferencing;"/>
    <m/>
    <m/>
    <x v="1"/>
    <m/>
    <m/>
    <x v="0"/>
    <m/>
    <m/>
    <m/>
    <m/>
    <s v="Strongly agree"/>
    <m/>
    <m/>
    <s v="Strongly agree"/>
    <m/>
    <m/>
    <s v="Undecided"/>
    <m/>
    <m/>
    <s v="Strongly agree"/>
    <m/>
    <m/>
    <s v="Strongly agree"/>
    <m/>
    <m/>
    <s v="Strongly agree"/>
    <m/>
    <m/>
    <s v="Strongly agree"/>
    <m/>
    <m/>
    <x v="1"/>
    <m/>
    <m/>
    <x v="0"/>
    <m/>
    <m/>
    <x v="3"/>
    <m/>
    <m/>
    <m/>
    <m/>
    <m/>
    <s v="Manager"/>
    <m/>
    <m/>
    <m/>
    <m/>
    <m/>
  </r>
  <r>
    <n v="34"/>
    <d v="2020-04-08T16:06:09"/>
    <d v="2020-04-08T16:08:13"/>
    <s v="anonymous"/>
    <m/>
    <m/>
    <m/>
    <m/>
    <x v="0"/>
    <m/>
    <m/>
    <s v="No"/>
    <m/>
    <m/>
    <m/>
    <m/>
    <m/>
    <s v="Laptop;"/>
    <m/>
    <m/>
    <s v="No"/>
    <m/>
    <m/>
    <s v="Corporate assets"/>
    <m/>
    <m/>
    <s v="Yes, partly"/>
    <m/>
    <m/>
    <s v="Password protection;"/>
    <m/>
    <m/>
    <s v="Using VPN "/>
    <m/>
    <m/>
    <m/>
    <m/>
    <m/>
    <s v="No"/>
    <m/>
    <m/>
    <m/>
    <m/>
    <m/>
    <s v="Yes"/>
    <m/>
    <m/>
    <s v="Document management;Real-time document co-authoring;Scheduling;Real-time chatting;Teleconferencing;"/>
    <m/>
    <m/>
    <x v="2"/>
    <m/>
    <m/>
    <x v="0"/>
    <m/>
    <m/>
    <m/>
    <m/>
    <s v="Strongly agree"/>
    <m/>
    <m/>
    <s v="Strongly agree"/>
    <m/>
    <m/>
    <s v="Agree"/>
    <m/>
    <m/>
    <s v="Agree"/>
    <m/>
    <m/>
    <s v="Agree"/>
    <m/>
    <m/>
    <s v="Agree"/>
    <m/>
    <m/>
    <s v="Agree"/>
    <m/>
    <m/>
    <x v="1"/>
    <m/>
    <m/>
    <x v="1"/>
    <m/>
    <m/>
    <x v="0"/>
    <m/>
    <m/>
    <m/>
    <m/>
    <m/>
    <s v="Manager"/>
    <m/>
    <m/>
    <m/>
    <m/>
    <m/>
  </r>
  <r>
    <n v="34"/>
    <d v="2020-04-08T16:06:09"/>
    <d v="2020-04-08T16:08:13"/>
    <s v="anonymous"/>
    <m/>
    <m/>
    <m/>
    <m/>
    <x v="0"/>
    <m/>
    <m/>
    <s v="No"/>
    <m/>
    <m/>
    <m/>
    <m/>
    <m/>
    <s v="Laptop;"/>
    <m/>
    <m/>
    <s v="No"/>
    <m/>
    <m/>
    <s v="Corporate assets"/>
    <m/>
    <m/>
    <s v="Yes, partly"/>
    <m/>
    <m/>
    <s v="Password protection;"/>
    <m/>
    <m/>
    <s v="Using VPN "/>
    <m/>
    <m/>
    <m/>
    <m/>
    <m/>
    <s v="No"/>
    <m/>
    <m/>
    <m/>
    <m/>
    <m/>
    <s v="Yes"/>
    <m/>
    <m/>
    <s v="Document management;Real-time document co-authoring;Scheduling;Real-time chatting;Teleconferencing;"/>
    <m/>
    <m/>
    <x v="1"/>
    <m/>
    <m/>
    <x v="0"/>
    <m/>
    <m/>
    <m/>
    <m/>
    <s v="Strongly agree"/>
    <m/>
    <m/>
    <s v="Strongly agree"/>
    <m/>
    <m/>
    <s v="Agree"/>
    <m/>
    <m/>
    <s v="Agree"/>
    <m/>
    <m/>
    <s v="Agree"/>
    <m/>
    <m/>
    <s v="Agree"/>
    <m/>
    <m/>
    <s v="Agree"/>
    <m/>
    <m/>
    <x v="1"/>
    <m/>
    <m/>
    <x v="1"/>
    <m/>
    <m/>
    <x v="0"/>
    <m/>
    <m/>
    <m/>
    <m/>
    <m/>
    <s v="Manager"/>
    <m/>
    <m/>
    <m/>
    <m/>
    <m/>
  </r>
  <r>
    <n v="35"/>
    <d v="2020-04-08T16:07:32"/>
    <d v="2020-04-08T16:11:08"/>
    <s v="anonymous"/>
    <m/>
    <m/>
    <m/>
    <m/>
    <x v="1"/>
    <m/>
    <m/>
    <s v="Yes"/>
    <m/>
    <m/>
    <s v="dont give your password, and be careful of the browser"/>
    <m/>
    <m/>
    <s v="Desktop;"/>
    <m/>
    <m/>
    <s v="Yes"/>
    <m/>
    <m/>
    <s v="Personal assets"/>
    <m/>
    <m/>
    <m/>
    <m/>
    <m/>
    <s v="Password protection;Automatic screen lock;Antivirus software installed;"/>
    <m/>
    <m/>
    <s v="Using VPN "/>
    <m/>
    <m/>
    <m/>
    <m/>
    <m/>
    <s v="No"/>
    <m/>
    <m/>
    <m/>
    <m/>
    <m/>
    <s v="No"/>
    <m/>
    <m/>
    <m/>
    <m/>
    <m/>
    <x v="2"/>
    <m/>
    <m/>
    <x v="0"/>
    <m/>
    <m/>
    <m/>
    <m/>
    <s v="Agree"/>
    <m/>
    <m/>
    <s v="Agree"/>
    <m/>
    <m/>
    <s v="Agree"/>
    <m/>
    <m/>
    <s v="Disagree"/>
    <m/>
    <m/>
    <s v="Disagree"/>
    <m/>
    <m/>
    <s v="Agree"/>
    <m/>
    <m/>
    <s v="Agree"/>
    <m/>
    <m/>
    <x v="1"/>
    <m/>
    <m/>
    <x v="0"/>
    <m/>
    <m/>
    <x v="6"/>
    <m/>
    <m/>
    <m/>
    <m/>
    <m/>
    <s v="Other"/>
    <m/>
    <m/>
    <m/>
    <m/>
    <m/>
  </r>
  <r>
    <n v="35"/>
    <d v="2020-04-08T16:07:32"/>
    <d v="2020-04-08T16:11:08"/>
    <s v="anonymous"/>
    <m/>
    <m/>
    <m/>
    <m/>
    <x v="1"/>
    <m/>
    <m/>
    <s v="Yes"/>
    <m/>
    <m/>
    <s v="dont give your password, and be careful of the browser"/>
    <m/>
    <m/>
    <s v="Desktop;"/>
    <m/>
    <m/>
    <s v="Yes"/>
    <m/>
    <m/>
    <s v="Personal assets"/>
    <m/>
    <m/>
    <m/>
    <m/>
    <m/>
    <s v="Password protection;Automatic screen lock;Antivirus software installed;"/>
    <m/>
    <m/>
    <s v="Using VPN "/>
    <m/>
    <m/>
    <m/>
    <m/>
    <m/>
    <s v="No"/>
    <m/>
    <m/>
    <m/>
    <m/>
    <m/>
    <s v="No"/>
    <m/>
    <m/>
    <m/>
    <m/>
    <m/>
    <x v="1"/>
    <m/>
    <m/>
    <x v="0"/>
    <m/>
    <m/>
    <m/>
    <m/>
    <s v="Agree"/>
    <m/>
    <m/>
    <s v="Agree"/>
    <m/>
    <m/>
    <s v="Agree"/>
    <m/>
    <m/>
    <s v="Disagree"/>
    <m/>
    <m/>
    <s v="Disagree"/>
    <m/>
    <m/>
    <s v="Agree"/>
    <m/>
    <m/>
    <s v="Agree"/>
    <m/>
    <m/>
    <x v="1"/>
    <m/>
    <m/>
    <x v="0"/>
    <m/>
    <m/>
    <x v="6"/>
    <m/>
    <m/>
    <m/>
    <m/>
    <m/>
    <s v="Other"/>
    <m/>
    <m/>
    <m/>
    <m/>
    <m/>
  </r>
  <r>
    <n v="36"/>
    <d v="2020-04-08T16:21:07"/>
    <d v="2020-04-08T16:24:26"/>
    <s v="anonymous"/>
    <m/>
    <m/>
    <m/>
    <m/>
    <x v="0"/>
    <m/>
    <m/>
    <s v="Yes"/>
    <m/>
    <m/>
    <m/>
    <m/>
    <m/>
    <s v="Desktop;Laptop;Smartphone;"/>
    <m/>
    <m/>
    <s v="No"/>
    <m/>
    <m/>
    <s v="Personal assets"/>
    <m/>
    <m/>
    <m/>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s v="Yes"/>
    <m/>
    <m/>
    <s v="Document management;Real-time document co-authoring;Project/Workflow/Task management;Real-time chatting;Teleconferencing;"/>
    <m/>
    <m/>
    <x v="3"/>
    <m/>
    <m/>
    <x v="0"/>
    <m/>
    <m/>
    <m/>
    <m/>
    <s v="Disagree"/>
    <m/>
    <m/>
    <s v="Disagree"/>
    <m/>
    <m/>
    <s v="Disagree"/>
    <m/>
    <m/>
    <s v="Agree"/>
    <m/>
    <m/>
    <s v="Agree"/>
    <m/>
    <m/>
    <s v="Strongly agree"/>
    <m/>
    <m/>
    <s v="Agree"/>
    <m/>
    <m/>
    <x v="1"/>
    <m/>
    <m/>
    <x v="0"/>
    <m/>
    <m/>
    <x v="4"/>
    <m/>
    <m/>
    <m/>
    <m/>
    <m/>
    <s v="IT professional"/>
    <m/>
    <m/>
    <m/>
    <m/>
    <m/>
  </r>
  <r>
    <n v="36"/>
    <d v="2020-04-08T16:21:07"/>
    <d v="2020-04-08T16:24:26"/>
    <s v="anonymous"/>
    <m/>
    <m/>
    <m/>
    <m/>
    <x v="0"/>
    <m/>
    <m/>
    <s v="Yes"/>
    <m/>
    <m/>
    <m/>
    <m/>
    <m/>
    <s v="Desktop;Laptop;Smartphone;"/>
    <m/>
    <m/>
    <s v="No"/>
    <m/>
    <m/>
    <s v="Personal assets"/>
    <m/>
    <m/>
    <m/>
    <m/>
    <m/>
    <s v="Password protection;Two-factor authentication;Automatic screen lock;Antivirus software installed;"/>
    <m/>
    <m/>
    <s v="Using 3rd party cloud solutions (e.g. G Cloud, Microsoft 365)"/>
    <m/>
    <m/>
    <m/>
    <m/>
    <m/>
    <s v="Yes"/>
    <m/>
    <m/>
    <s v="Instructions available to the corporate portal or website;Instructions provided via email;"/>
    <m/>
    <m/>
    <s v="Yes"/>
    <m/>
    <m/>
    <s v="Document management;Real-time document co-authoring;Project/Workflow/Task management;Real-time chatting;Teleconferencing;"/>
    <m/>
    <m/>
    <x v="1"/>
    <m/>
    <m/>
    <x v="0"/>
    <m/>
    <m/>
    <m/>
    <m/>
    <s v="Disagree"/>
    <m/>
    <m/>
    <s v="Disagree"/>
    <m/>
    <m/>
    <s v="Disagree"/>
    <m/>
    <m/>
    <s v="Agree"/>
    <m/>
    <m/>
    <s v="Agree"/>
    <m/>
    <m/>
    <s v="Strongly agree"/>
    <m/>
    <m/>
    <s v="Agree"/>
    <m/>
    <m/>
    <x v="1"/>
    <m/>
    <m/>
    <x v="0"/>
    <m/>
    <m/>
    <x v="4"/>
    <m/>
    <m/>
    <m/>
    <m/>
    <m/>
    <s v="IT professional"/>
    <m/>
    <m/>
    <m/>
    <m/>
    <m/>
  </r>
  <r>
    <n v="37"/>
    <d v="2020-04-08T16:23:57"/>
    <d v="2020-04-08T16:27:41"/>
    <s v="anonymous"/>
    <m/>
    <m/>
    <m/>
    <m/>
    <x v="0"/>
    <m/>
    <m/>
    <s v="No"/>
    <m/>
    <m/>
    <m/>
    <m/>
    <m/>
    <s v="Laptop;"/>
    <m/>
    <m/>
    <s v="No"/>
    <m/>
    <m/>
    <s v="Corporate assets"/>
    <m/>
    <m/>
    <s v="Yes, partly"/>
    <m/>
    <m/>
    <s v="Password protec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x v="2"/>
    <m/>
    <m/>
    <x v="0"/>
    <m/>
    <m/>
    <m/>
    <m/>
    <s v="Agree"/>
    <m/>
    <m/>
    <s v="Strongly agree"/>
    <m/>
    <m/>
    <s v="Agree"/>
    <m/>
    <m/>
    <s v="Strongly agree"/>
    <m/>
    <m/>
    <s v="Strongly agree"/>
    <m/>
    <m/>
    <s v="Agree"/>
    <m/>
    <m/>
    <s v="Agree"/>
    <m/>
    <m/>
    <x v="0"/>
    <m/>
    <m/>
    <x v="0"/>
    <m/>
    <m/>
    <x v="3"/>
    <m/>
    <m/>
    <m/>
    <m/>
    <m/>
    <s v="Researcher"/>
    <m/>
    <m/>
    <m/>
    <m/>
    <m/>
  </r>
  <r>
    <n v="37"/>
    <d v="2020-04-08T16:23:57"/>
    <d v="2020-04-08T16:27:41"/>
    <s v="anonymous"/>
    <m/>
    <m/>
    <m/>
    <m/>
    <x v="0"/>
    <m/>
    <m/>
    <s v="No"/>
    <m/>
    <m/>
    <m/>
    <m/>
    <m/>
    <s v="Laptop;"/>
    <m/>
    <m/>
    <s v="No"/>
    <m/>
    <m/>
    <s v="Corporate assets"/>
    <m/>
    <m/>
    <s v="Yes, partly"/>
    <m/>
    <m/>
    <s v="Password protec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x v="1"/>
    <m/>
    <m/>
    <x v="0"/>
    <m/>
    <m/>
    <m/>
    <m/>
    <s v="Agree"/>
    <m/>
    <m/>
    <s v="Strongly agree"/>
    <m/>
    <m/>
    <s v="Agree"/>
    <m/>
    <m/>
    <s v="Strongly agree"/>
    <m/>
    <m/>
    <s v="Strongly agree"/>
    <m/>
    <m/>
    <s v="Agree"/>
    <m/>
    <m/>
    <s v="Agree"/>
    <m/>
    <m/>
    <x v="0"/>
    <m/>
    <m/>
    <x v="0"/>
    <m/>
    <m/>
    <x v="3"/>
    <m/>
    <m/>
    <m/>
    <m/>
    <m/>
    <s v="Researcher"/>
    <m/>
    <m/>
    <m/>
    <m/>
    <m/>
  </r>
  <r>
    <n v="38"/>
    <d v="2020-04-08T16:01:56"/>
    <d v="2020-04-08T16:28:50"/>
    <s v="anonymous"/>
    <m/>
    <m/>
    <m/>
    <m/>
    <x v="0"/>
    <m/>
    <m/>
    <s v="Yes"/>
    <m/>
    <m/>
    <s v="Avoid putting in public info about Zoom meetings in public places, authenticate users, etc."/>
    <m/>
    <m/>
    <s v="Laptop;"/>
    <m/>
    <m/>
    <s v="No"/>
    <m/>
    <m/>
    <s v="Corporate assets"/>
    <m/>
    <m/>
    <s v="No"/>
    <m/>
    <m/>
    <s v="Password protection;Antivirus software installed;"/>
    <m/>
    <m/>
    <s v="Using VPN "/>
    <m/>
    <m/>
    <m/>
    <m/>
    <m/>
    <s v="No"/>
    <m/>
    <m/>
    <m/>
    <m/>
    <m/>
    <s v="Yes"/>
    <m/>
    <m/>
    <s v="Teleconferencing;"/>
    <m/>
    <m/>
    <x v="2"/>
    <m/>
    <m/>
    <x v="0"/>
    <m/>
    <m/>
    <m/>
    <m/>
    <s v="Undecided"/>
    <m/>
    <m/>
    <s v="Agree"/>
    <m/>
    <m/>
    <s v="Undecided"/>
    <m/>
    <m/>
    <s v="Strongly agree"/>
    <m/>
    <m/>
    <s v="Undecided"/>
    <m/>
    <m/>
    <s v="Strongly agree"/>
    <m/>
    <m/>
    <s v="Strongly agree"/>
    <m/>
    <m/>
    <x v="2"/>
    <m/>
    <m/>
    <x v="1"/>
    <m/>
    <m/>
    <x v="0"/>
    <m/>
    <m/>
    <m/>
    <m/>
    <m/>
    <s v="Researcher"/>
    <m/>
    <m/>
    <m/>
    <m/>
    <m/>
  </r>
  <r>
    <n v="38"/>
    <d v="2020-04-08T16:01:56"/>
    <d v="2020-04-08T16:28:50"/>
    <s v="anonymous"/>
    <m/>
    <m/>
    <m/>
    <m/>
    <x v="0"/>
    <m/>
    <m/>
    <s v="Yes"/>
    <m/>
    <m/>
    <s v="Avoid putting in public info about Zoom meetings in public places, authenticate users, etc."/>
    <m/>
    <m/>
    <s v="Laptop;"/>
    <m/>
    <m/>
    <s v="No"/>
    <m/>
    <m/>
    <s v="Corporate assets"/>
    <m/>
    <m/>
    <s v="No"/>
    <m/>
    <m/>
    <s v="Password protection;Antivirus software installed;"/>
    <m/>
    <m/>
    <s v="Using VPN "/>
    <m/>
    <m/>
    <m/>
    <m/>
    <m/>
    <s v="No"/>
    <m/>
    <m/>
    <m/>
    <m/>
    <m/>
    <s v="Yes"/>
    <m/>
    <m/>
    <s v="Teleconferencing;"/>
    <m/>
    <m/>
    <x v="1"/>
    <m/>
    <m/>
    <x v="0"/>
    <m/>
    <m/>
    <m/>
    <m/>
    <s v="Undecided"/>
    <m/>
    <m/>
    <s v="Agree"/>
    <m/>
    <m/>
    <s v="Undecided"/>
    <m/>
    <m/>
    <s v="Strongly agree"/>
    <m/>
    <m/>
    <s v="Undecided"/>
    <m/>
    <m/>
    <s v="Strongly agree"/>
    <m/>
    <m/>
    <s v="Strongly agree"/>
    <m/>
    <m/>
    <x v="2"/>
    <m/>
    <m/>
    <x v="1"/>
    <m/>
    <m/>
    <x v="0"/>
    <m/>
    <m/>
    <m/>
    <m/>
    <m/>
    <s v="Researcher"/>
    <m/>
    <m/>
    <m/>
    <m/>
    <m/>
  </r>
  <r>
    <n v="39"/>
    <d v="2020-04-08T15:19:47"/>
    <d v="2020-04-08T16:34:47"/>
    <s v="anonymous"/>
    <m/>
    <m/>
    <m/>
    <m/>
    <x v="0"/>
    <m/>
    <m/>
    <s v="No"/>
    <m/>
    <m/>
    <m/>
    <m/>
    <m/>
    <s v="Laptop;"/>
    <m/>
    <m/>
    <s v="No"/>
    <m/>
    <m/>
    <s v="Corporate assets"/>
    <m/>
    <m/>
    <s v="Yes, partly"/>
    <m/>
    <m/>
    <s v="Password protection;Hard disk encryption;Antivirus software installed;"/>
    <m/>
    <m/>
    <s v="Using VPN "/>
    <m/>
    <m/>
    <m/>
    <m/>
    <m/>
    <s v="No"/>
    <m/>
    <m/>
    <m/>
    <m/>
    <m/>
    <s v="Yes"/>
    <m/>
    <m/>
    <s v="Real-time chatting;Teleconferencing;"/>
    <m/>
    <m/>
    <x v="2"/>
    <m/>
    <m/>
    <x v="0"/>
    <m/>
    <m/>
    <m/>
    <m/>
    <s v="Strongly disagree"/>
    <m/>
    <m/>
    <s v="Strongly disagree"/>
    <m/>
    <m/>
    <s v="Agree"/>
    <m/>
    <m/>
    <s v="Strongly agree"/>
    <m/>
    <m/>
    <s v="Agree"/>
    <m/>
    <m/>
    <s v="Strongly agree"/>
    <m/>
    <m/>
    <s v="Strongly agree"/>
    <m/>
    <m/>
    <x v="0"/>
    <m/>
    <m/>
    <x v="1"/>
    <m/>
    <m/>
    <x v="0"/>
    <m/>
    <m/>
    <m/>
    <m/>
    <m/>
    <s v="Researcher"/>
    <m/>
    <m/>
    <m/>
    <m/>
    <m/>
  </r>
  <r>
    <n v="39"/>
    <d v="2020-04-08T15:19:47"/>
    <d v="2020-04-08T16:34:47"/>
    <s v="anonymous"/>
    <m/>
    <m/>
    <m/>
    <m/>
    <x v="0"/>
    <m/>
    <m/>
    <s v="No"/>
    <m/>
    <m/>
    <m/>
    <m/>
    <m/>
    <s v="Laptop;"/>
    <m/>
    <m/>
    <s v="No"/>
    <m/>
    <m/>
    <s v="Corporate assets"/>
    <m/>
    <m/>
    <s v="Yes, partly"/>
    <m/>
    <m/>
    <s v="Password protection;Hard disk encryption;Antivirus software installed;"/>
    <m/>
    <m/>
    <s v="Using VPN "/>
    <m/>
    <m/>
    <m/>
    <m/>
    <m/>
    <s v="No"/>
    <m/>
    <m/>
    <m/>
    <m/>
    <m/>
    <s v="Yes"/>
    <m/>
    <m/>
    <s v="Real-time chatting;Teleconferencing;"/>
    <m/>
    <m/>
    <x v="1"/>
    <m/>
    <m/>
    <x v="0"/>
    <m/>
    <m/>
    <m/>
    <m/>
    <s v="Strongly disagree"/>
    <m/>
    <m/>
    <s v="Strongly disagree"/>
    <m/>
    <m/>
    <s v="Agree"/>
    <m/>
    <m/>
    <s v="Strongly agree"/>
    <m/>
    <m/>
    <s v="Agree"/>
    <m/>
    <m/>
    <s v="Strongly agree"/>
    <m/>
    <m/>
    <s v="Strongly agree"/>
    <m/>
    <m/>
    <x v="0"/>
    <m/>
    <m/>
    <x v="1"/>
    <m/>
    <m/>
    <x v="0"/>
    <m/>
    <m/>
    <m/>
    <m/>
    <m/>
    <s v="Researcher"/>
    <m/>
    <m/>
    <m/>
    <m/>
    <m/>
  </r>
  <r>
    <n v="40"/>
    <d v="2020-04-08T16:51:53"/>
    <d v="2020-04-08T16:54:19"/>
    <s v="anonymous"/>
    <m/>
    <m/>
    <m/>
    <m/>
    <x v="0"/>
    <m/>
    <m/>
    <s v="No"/>
    <m/>
    <m/>
    <m/>
    <m/>
    <m/>
    <s v="Laptop;Smartphone;"/>
    <m/>
    <m/>
    <s v="No"/>
    <m/>
    <m/>
    <s v="Corporate assets"/>
    <m/>
    <m/>
    <s v="No"/>
    <m/>
    <m/>
    <s v="Password protection;Two-factor authentication;Automatic screen lock;Hard disk encryption;"/>
    <m/>
    <m/>
    <s v="Using VPN "/>
    <m/>
    <m/>
    <m/>
    <m/>
    <m/>
    <s v="No"/>
    <m/>
    <m/>
    <m/>
    <m/>
    <m/>
    <s v="Yes"/>
    <m/>
    <m/>
    <s v="Real-time document co-authoring;Teleconferencing;"/>
    <m/>
    <m/>
    <x v="3"/>
    <m/>
    <m/>
    <x v="0"/>
    <m/>
    <m/>
    <m/>
    <m/>
    <s v="Agree"/>
    <m/>
    <m/>
    <s v="Agree"/>
    <m/>
    <m/>
    <s v="Undecided"/>
    <m/>
    <m/>
    <s v="Agree"/>
    <m/>
    <m/>
    <s v="Undecided"/>
    <m/>
    <m/>
    <s v="Agree"/>
    <m/>
    <m/>
    <s v="Strongly agree"/>
    <m/>
    <m/>
    <x v="1"/>
    <m/>
    <m/>
    <x v="1"/>
    <m/>
    <m/>
    <x v="0"/>
    <m/>
    <m/>
    <m/>
    <m/>
    <m/>
    <s v="Researcher"/>
    <m/>
    <m/>
    <m/>
    <m/>
    <m/>
  </r>
  <r>
    <n v="40"/>
    <d v="2020-04-08T16:51:53"/>
    <d v="2020-04-08T16:54:19"/>
    <s v="anonymous"/>
    <m/>
    <m/>
    <m/>
    <m/>
    <x v="0"/>
    <m/>
    <m/>
    <s v="No"/>
    <m/>
    <m/>
    <m/>
    <m/>
    <m/>
    <s v="Laptop;Smartphone;"/>
    <m/>
    <m/>
    <s v="No"/>
    <m/>
    <m/>
    <s v="Corporate assets"/>
    <m/>
    <m/>
    <s v="No"/>
    <m/>
    <m/>
    <s v="Password protection;Two-factor authentication;Automatic screen lock;Hard disk encryption;"/>
    <m/>
    <m/>
    <s v="Using VPN "/>
    <m/>
    <m/>
    <m/>
    <m/>
    <m/>
    <s v="No"/>
    <m/>
    <m/>
    <m/>
    <m/>
    <m/>
    <s v="Yes"/>
    <m/>
    <m/>
    <s v="Real-time document co-authoring;Teleconferencing;"/>
    <m/>
    <m/>
    <x v="2"/>
    <m/>
    <m/>
    <x v="0"/>
    <m/>
    <m/>
    <m/>
    <m/>
    <s v="Agree"/>
    <m/>
    <m/>
    <s v="Agree"/>
    <m/>
    <m/>
    <s v="Undecided"/>
    <m/>
    <m/>
    <s v="Agree"/>
    <m/>
    <m/>
    <s v="Undecided"/>
    <m/>
    <m/>
    <s v="Agree"/>
    <m/>
    <m/>
    <s v="Strongly agree"/>
    <m/>
    <m/>
    <x v="1"/>
    <m/>
    <m/>
    <x v="1"/>
    <m/>
    <m/>
    <x v="0"/>
    <m/>
    <m/>
    <m/>
    <m/>
    <m/>
    <s v="Researcher"/>
    <m/>
    <m/>
    <m/>
    <m/>
    <m/>
  </r>
  <r>
    <n v="40"/>
    <d v="2020-04-08T16:51:53"/>
    <d v="2020-04-08T16:54:19"/>
    <s v="anonymous"/>
    <m/>
    <m/>
    <m/>
    <m/>
    <x v="0"/>
    <m/>
    <m/>
    <s v="No"/>
    <m/>
    <m/>
    <m/>
    <m/>
    <m/>
    <s v="Laptop;Smartphone;"/>
    <m/>
    <m/>
    <s v="No"/>
    <m/>
    <m/>
    <s v="Corporate assets"/>
    <m/>
    <m/>
    <s v="No"/>
    <m/>
    <m/>
    <s v="Password protection;Two-factor authentication;Automatic screen lock;Hard disk encryption;"/>
    <m/>
    <m/>
    <s v="Using VPN "/>
    <m/>
    <m/>
    <m/>
    <m/>
    <m/>
    <s v="No"/>
    <m/>
    <m/>
    <m/>
    <m/>
    <m/>
    <s v="Yes"/>
    <m/>
    <m/>
    <s v="Real-time document co-authoring;Teleconferencing;"/>
    <m/>
    <m/>
    <x v="1"/>
    <m/>
    <m/>
    <x v="0"/>
    <m/>
    <m/>
    <m/>
    <m/>
    <s v="Agree"/>
    <m/>
    <m/>
    <s v="Agree"/>
    <m/>
    <m/>
    <s v="Undecided"/>
    <m/>
    <m/>
    <s v="Agree"/>
    <m/>
    <m/>
    <s v="Undecided"/>
    <m/>
    <m/>
    <s v="Agree"/>
    <m/>
    <m/>
    <s v="Strongly agree"/>
    <m/>
    <m/>
    <x v="1"/>
    <m/>
    <m/>
    <x v="1"/>
    <m/>
    <m/>
    <x v="0"/>
    <m/>
    <m/>
    <m/>
    <m/>
    <m/>
    <s v="Researcher"/>
    <m/>
    <m/>
    <m/>
    <m/>
    <m/>
  </r>
  <r>
    <n v="41"/>
    <d v="2020-04-08T16:51:15"/>
    <d v="2020-04-08T16:56:58"/>
    <s v="anonymous"/>
    <m/>
    <m/>
    <m/>
    <m/>
    <x v="0"/>
    <m/>
    <m/>
    <s v="No"/>
    <m/>
    <m/>
    <m/>
    <m/>
    <m/>
    <s v="Laptop;"/>
    <m/>
    <m/>
    <s v="No"/>
    <m/>
    <m/>
    <s v="Corporate assets"/>
    <m/>
    <m/>
    <s v="Yes, fully"/>
    <m/>
    <m/>
    <s v="Password protection;Automatic screen lock;Antivirus software installed;"/>
    <m/>
    <m/>
    <s v="Using VPN "/>
    <m/>
    <m/>
    <m/>
    <m/>
    <m/>
    <s v="No"/>
    <m/>
    <m/>
    <m/>
    <m/>
    <m/>
    <s v="Yes"/>
    <m/>
    <m/>
    <s v="Document management;Real-time document co-authoring;Scheduling;Real-time chatting;Teleconferencing;"/>
    <m/>
    <m/>
    <x v="2"/>
    <m/>
    <m/>
    <x v="0"/>
    <m/>
    <m/>
    <m/>
    <m/>
    <s v="Strongly agree"/>
    <m/>
    <m/>
    <s v="Strongly agree"/>
    <m/>
    <m/>
    <s v="Strongly agree"/>
    <m/>
    <m/>
    <s v="Strongly agree"/>
    <m/>
    <m/>
    <s v="Strongly agree"/>
    <m/>
    <m/>
    <s v="Strongly agree"/>
    <m/>
    <m/>
    <s v="Strongly agree"/>
    <m/>
    <m/>
    <x v="2"/>
    <m/>
    <m/>
    <x v="0"/>
    <m/>
    <m/>
    <x v="3"/>
    <m/>
    <m/>
    <m/>
    <m/>
    <m/>
    <s v="Manager"/>
    <m/>
    <m/>
    <m/>
    <m/>
    <m/>
  </r>
  <r>
    <n v="41"/>
    <d v="2020-04-08T16:51:15"/>
    <d v="2020-04-08T16:56:58"/>
    <s v="anonymous"/>
    <m/>
    <m/>
    <m/>
    <m/>
    <x v="0"/>
    <m/>
    <m/>
    <s v="No"/>
    <m/>
    <m/>
    <m/>
    <m/>
    <m/>
    <s v="Laptop;"/>
    <m/>
    <m/>
    <s v="No"/>
    <m/>
    <m/>
    <s v="Corporate assets"/>
    <m/>
    <m/>
    <s v="Yes, fully"/>
    <m/>
    <m/>
    <s v="Password protection;Automatic screen lock;Antivirus software installed;"/>
    <m/>
    <m/>
    <s v="Using VPN "/>
    <m/>
    <m/>
    <m/>
    <m/>
    <m/>
    <s v="No"/>
    <m/>
    <m/>
    <m/>
    <m/>
    <m/>
    <s v="Yes"/>
    <m/>
    <m/>
    <s v="Document management;Real-time document co-authoring;Scheduling;Real-time chatting;Teleconferencing;"/>
    <m/>
    <m/>
    <x v="1"/>
    <m/>
    <m/>
    <x v="0"/>
    <m/>
    <m/>
    <m/>
    <m/>
    <s v="Strongly agree"/>
    <m/>
    <m/>
    <s v="Strongly agree"/>
    <m/>
    <m/>
    <s v="Strongly agree"/>
    <m/>
    <m/>
    <s v="Strongly agree"/>
    <m/>
    <m/>
    <s v="Strongly agree"/>
    <m/>
    <m/>
    <s v="Strongly agree"/>
    <m/>
    <m/>
    <s v="Strongly agree"/>
    <m/>
    <m/>
    <x v="2"/>
    <m/>
    <m/>
    <x v="0"/>
    <m/>
    <m/>
    <x v="3"/>
    <m/>
    <m/>
    <m/>
    <m/>
    <m/>
    <s v="Manager"/>
    <m/>
    <m/>
    <m/>
    <m/>
    <m/>
  </r>
  <r>
    <n v="42"/>
    <d v="2020-04-08T16:55:25"/>
    <d v="2020-04-08T16:59:14"/>
    <s v="anonymous"/>
    <m/>
    <m/>
    <m/>
    <m/>
    <x v="0"/>
    <m/>
    <m/>
    <s v="No"/>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s v="Document management;Real-time document co-authoring;Project/Workflow/Task management;Scheduling;Real-time chatting;Teleconferencing;"/>
    <m/>
    <m/>
    <x v="2"/>
    <m/>
    <m/>
    <x v="0"/>
    <m/>
    <m/>
    <m/>
    <m/>
    <s v="Strongly agree"/>
    <m/>
    <m/>
    <s v="Strongly agree"/>
    <m/>
    <m/>
    <s v="Strongly agree"/>
    <m/>
    <m/>
    <s v="Strongly agree"/>
    <m/>
    <m/>
    <s v="Strongly agree"/>
    <m/>
    <m/>
    <s v="Undecided"/>
    <m/>
    <m/>
    <s v="Agree"/>
    <m/>
    <m/>
    <x v="0"/>
    <m/>
    <m/>
    <x v="0"/>
    <m/>
    <m/>
    <x v="3"/>
    <m/>
    <m/>
    <m/>
    <m/>
    <m/>
    <s v="IT professional"/>
    <m/>
    <m/>
    <m/>
    <m/>
    <m/>
  </r>
  <r>
    <n v="42"/>
    <d v="2020-04-08T16:55:25"/>
    <d v="2020-04-08T16:59:14"/>
    <s v="anonymous"/>
    <m/>
    <m/>
    <m/>
    <m/>
    <x v="0"/>
    <m/>
    <m/>
    <s v="No"/>
    <m/>
    <m/>
    <m/>
    <m/>
    <m/>
    <s v="Laptop;"/>
    <m/>
    <m/>
    <s v="No"/>
    <m/>
    <m/>
    <s v="Corporate assets"/>
    <m/>
    <m/>
    <s v="No"/>
    <m/>
    <m/>
    <s v="Password protection;Automatic screen lock;Antivirus software installed;Antispam software installed;None of the above;"/>
    <m/>
    <m/>
    <s v="Using 3rd party cloud solutions (e.g. G Cloud, Microsoft 365)"/>
    <m/>
    <m/>
    <m/>
    <m/>
    <m/>
    <s v="No"/>
    <m/>
    <m/>
    <m/>
    <m/>
    <m/>
    <s v="Yes"/>
    <m/>
    <m/>
    <s v="Document management;Real-time document co-authoring;Project/Workflow/Task management;Scheduling;Real-time chatting;Teleconferencing;"/>
    <m/>
    <m/>
    <x v="1"/>
    <m/>
    <m/>
    <x v="0"/>
    <m/>
    <m/>
    <m/>
    <m/>
    <s v="Strongly agree"/>
    <m/>
    <m/>
    <s v="Strongly agree"/>
    <m/>
    <m/>
    <s v="Strongly agree"/>
    <m/>
    <m/>
    <s v="Strongly agree"/>
    <m/>
    <m/>
    <s v="Strongly agree"/>
    <m/>
    <m/>
    <s v="Undecided"/>
    <m/>
    <m/>
    <s v="Agree"/>
    <m/>
    <m/>
    <x v="0"/>
    <m/>
    <m/>
    <x v="0"/>
    <m/>
    <m/>
    <x v="3"/>
    <m/>
    <m/>
    <m/>
    <m/>
    <m/>
    <s v="IT professional"/>
    <m/>
    <m/>
    <m/>
    <m/>
    <m/>
  </r>
  <r>
    <n v="43"/>
    <d v="2020-04-08T17:38:41"/>
    <d v="2020-04-08T17:41:18"/>
    <s v="anonymous"/>
    <m/>
    <m/>
    <m/>
    <m/>
    <x v="0"/>
    <m/>
    <m/>
    <s v="No"/>
    <m/>
    <m/>
    <m/>
    <m/>
    <m/>
    <s v="Laptop;Tablet;"/>
    <m/>
    <m/>
    <s v="No"/>
    <m/>
    <m/>
    <s v="Corporate assets"/>
    <m/>
    <m/>
    <s v="No"/>
    <m/>
    <m/>
    <s v="Password protection;"/>
    <m/>
    <m/>
    <s v="Using 3rd party cloud solutions (e.g. G Cloud, Microsoft 365)"/>
    <m/>
    <m/>
    <m/>
    <m/>
    <m/>
    <s v="No"/>
    <m/>
    <m/>
    <m/>
    <m/>
    <m/>
    <s v="Yes"/>
    <m/>
    <m/>
    <s v="Document management;Real-time document co-authoring;Project/Workflow/Task management;Scheduling;Real-time chatting;"/>
    <m/>
    <m/>
    <x v="2"/>
    <m/>
    <m/>
    <x v="0"/>
    <m/>
    <m/>
    <m/>
    <m/>
    <s v="Disagree"/>
    <m/>
    <m/>
    <s v="Undecided"/>
    <m/>
    <m/>
    <s v="Agree"/>
    <m/>
    <m/>
    <s v="Strongly agree"/>
    <m/>
    <m/>
    <s v="Strongly agree"/>
    <m/>
    <m/>
    <s v="Strongly agree"/>
    <m/>
    <m/>
    <s v="Strongly agree"/>
    <m/>
    <m/>
    <x v="0"/>
    <m/>
    <m/>
    <x v="0"/>
    <m/>
    <m/>
    <x v="3"/>
    <m/>
    <m/>
    <m/>
    <m/>
    <m/>
    <s v="Manager"/>
    <m/>
    <m/>
    <m/>
    <m/>
    <m/>
  </r>
  <r>
    <n v="43"/>
    <d v="2020-04-08T17:38:41"/>
    <d v="2020-04-08T17:41:18"/>
    <s v="anonymous"/>
    <m/>
    <m/>
    <m/>
    <m/>
    <x v="0"/>
    <m/>
    <m/>
    <s v="No"/>
    <m/>
    <m/>
    <m/>
    <m/>
    <m/>
    <s v="Laptop;Tablet;"/>
    <m/>
    <m/>
    <s v="No"/>
    <m/>
    <m/>
    <s v="Corporate assets"/>
    <m/>
    <m/>
    <s v="No"/>
    <m/>
    <m/>
    <s v="Password protection;"/>
    <m/>
    <m/>
    <s v="Using 3rd party cloud solutions (e.g. G Cloud, Microsoft 365)"/>
    <m/>
    <m/>
    <m/>
    <m/>
    <m/>
    <s v="No"/>
    <m/>
    <m/>
    <m/>
    <m/>
    <m/>
    <s v="Yes"/>
    <m/>
    <m/>
    <s v="Document management;Real-time document co-authoring;Project/Workflow/Task management;Scheduling;Real-time chatting;"/>
    <m/>
    <m/>
    <x v="1"/>
    <m/>
    <m/>
    <x v="0"/>
    <m/>
    <m/>
    <m/>
    <m/>
    <s v="Disagree"/>
    <m/>
    <m/>
    <s v="Undecided"/>
    <m/>
    <m/>
    <s v="Agree"/>
    <m/>
    <m/>
    <s v="Strongly agree"/>
    <m/>
    <m/>
    <s v="Strongly agree"/>
    <m/>
    <m/>
    <s v="Strongly agree"/>
    <m/>
    <m/>
    <s v="Strongly agree"/>
    <m/>
    <m/>
    <x v="0"/>
    <m/>
    <m/>
    <x v="0"/>
    <m/>
    <m/>
    <x v="3"/>
    <m/>
    <m/>
    <m/>
    <m/>
    <m/>
    <s v="Manager"/>
    <m/>
    <m/>
    <m/>
    <m/>
    <m/>
  </r>
  <r>
    <n v="44"/>
    <d v="2020-04-08T18:07:43"/>
    <d v="2020-04-08T18:12:52"/>
    <s v="anonymous"/>
    <m/>
    <m/>
    <m/>
    <m/>
    <x v="0"/>
    <m/>
    <m/>
    <s v="No"/>
    <m/>
    <m/>
    <m/>
    <m/>
    <m/>
    <s v="Laptop;Smartphone;"/>
    <m/>
    <m/>
    <s v="No"/>
    <m/>
    <m/>
    <s v="Corporate assets"/>
    <m/>
    <m/>
    <s v="Yes, partly"/>
    <m/>
    <m/>
    <s v="Password protection;Antivirus software installed;"/>
    <m/>
    <m/>
    <s v="Using VPN "/>
    <m/>
    <m/>
    <m/>
    <m/>
    <m/>
    <s v="Yes"/>
    <m/>
    <m/>
    <m/>
    <m/>
    <m/>
    <s v="No"/>
    <m/>
    <m/>
    <m/>
    <m/>
    <m/>
    <x v="2"/>
    <m/>
    <m/>
    <x v="0"/>
    <m/>
    <m/>
    <m/>
    <m/>
    <s v="Strongly agree"/>
    <m/>
    <m/>
    <s v="Strongly agree"/>
    <m/>
    <m/>
    <s v="Strongly agree"/>
    <m/>
    <m/>
    <s v="Strongly agree"/>
    <m/>
    <m/>
    <s v="Strongly agree"/>
    <m/>
    <m/>
    <s v="Strongly agree"/>
    <m/>
    <m/>
    <s v="Strongly agree"/>
    <m/>
    <m/>
    <x v="1"/>
    <m/>
    <m/>
    <x v="0"/>
    <m/>
    <m/>
    <x v="5"/>
    <m/>
    <m/>
    <s v="trade"/>
    <m/>
    <m/>
    <s v="Manager"/>
    <m/>
    <m/>
    <m/>
    <m/>
    <m/>
  </r>
  <r>
    <n v="44"/>
    <d v="2020-04-08T18:07:43"/>
    <d v="2020-04-08T18:12:52"/>
    <s v="anonymous"/>
    <m/>
    <m/>
    <m/>
    <m/>
    <x v="0"/>
    <m/>
    <m/>
    <s v="No"/>
    <m/>
    <m/>
    <m/>
    <m/>
    <m/>
    <s v="Laptop;Smartphone;"/>
    <m/>
    <m/>
    <s v="No"/>
    <m/>
    <m/>
    <s v="Corporate assets"/>
    <m/>
    <m/>
    <s v="Yes, partly"/>
    <m/>
    <m/>
    <s v="Password protection;Antivirus software installed;"/>
    <m/>
    <m/>
    <s v="Using VPN "/>
    <m/>
    <m/>
    <m/>
    <m/>
    <m/>
    <s v="Yes"/>
    <m/>
    <m/>
    <m/>
    <m/>
    <m/>
    <s v="No"/>
    <m/>
    <m/>
    <m/>
    <m/>
    <m/>
    <x v="1"/>
    <m/>
    <m/>
    <x v="0"/>
    <m/>
    <m/>
    <m/>
    <m/>
    <s v="Strongly agree"/>
    <m/>
    <m/>
    <s v="Strongly agree"/>
    <m/>
    <m/>
    <s v="Strongly agree"/>
    <m/>
    <m/>
    <s v="Strongly agree"/>
    <m/>
    <m/>
    <s v="Strongly agree"/>
    <m/>
    <m/>
    <s v="Strongly agree"/>
    <m/>
    <m/>
    <s v="Strongly agree"/>
    <m/>
    <m/>
    <x v="1"/>
    <m/>
    <m/>
    <x v="0"/>
    <m/>
    <m/>
    <x v="5"/>
    <m/>
    <m/>
    <s v="trade"/>
    <m/>
    <m/>
    <s v="Manager"/>
    <m/>
    <m/>
    <m/>
    <m/>
    <m/>
  </r>
  <r>
    <n v="45"/>
    <d v="2020-04-08T18:22:25"/>
    <d v="2020-04-08T18:26:12"/>
    <s v="anonymous"/>
    <m/>
    <m/>
    <m/>
    <m/>
    <x v="0"/>
    <m/>
    <m/>
    <s v="No"/>
    <m/>
    <m/>
    <m/>
    <m/>
    <m/>
    <s v="Laptop;Smartphone;"/>
    <m/>
    <m/>
    <s v="No"/>
    <m/>
    <m/>
    <s v="Personal assets"/>
    <m/>
    <m/>
    <m/>
    <m/>
    <m/>
    <s v="Two-factor authentication;Antivirus software installed;"/>
    <m/>
    <m/>
    <s v="Direct access"/>
    <m/>
    <m/>
    <m/>
    <m/>
    <m/>
    <s v="No"/>
    <m/>
    <m/>
    <m/>
    <m/>
    <m/>
    <s v="No"/>
    <m/>
    <m/>
    <m/>
    <m/>
    <m/>
    <x v="2"/>
    <m/>
    <m/>
    <x v="0"/>
    <m/>
    <m/>
    <m/>
    <m/>
    <s v="Strongly agree"/>
    <m/>
    <m/>
    <s v="Undecided"/>
    <m/>
    <m/>
    <s v="Strongly agree"/>
    <m/>
    <m/>
    <s v="Strongly agree"/>
    <m/>
    <m/>
    <s v="Strongly agree"/>
    <m/>
    <m/>
    <s v="Strongly agree"/>
    <m/>
    <m/>
    <s v="Strongly agree"/>
    <m/>
    <m/>
    <x v="0"/>
    <m/>
    <m/>
    <x v="0"/>
    <m/>
    <m/>
    <x v="5"/>
    <m/>
    <m/>
    <s v="Marketing and Communication"/>
    <m/>
    <m/>
    <s v="Manager"/>
    <m/>
    <m/>
    <m/>
    <m/>
    <m/>
  </r>
  <r>
    <n v="45"/>
    <d v="2020-04-08T18:22:25"/>
    <d v="2020-04-08T18:26:12"/>
    <s v="anonymous"/>
    <m/>
    <m/>
    <m/>
    <m/>
    <x v="0"/>
    <m/>
    <m/>
    <s v="No"/>
    <m/>
    <m/>
    <m/>
    <m/>
    <m/>
    <s v="Laptop;Smartphone;"/>
    <m/>
    <m/>
    <s v="No"/>
    <m/>
    <m/>
    <s v="Personal assets"/>
    <m/>
    <m/>
    <m/>
    <m/>
    <m/>
    <s v="Two-factor authentication;Antivirus software installed;"/>
    <m/>
    <m/>
    <s v="Direct access"/>
    <m/>
    <m/>
    <m/>
    <m/>
    <m/>
    <s v="No"/>
    <m/>
    <m/>
    <m/>
    <m/>
    <m/>
    <s v="No"/>
    <m/>
    <m/>
    <m/>
    <m/>
    <m/>
    <x v="1"/>
    <m/>
    <m/>
    <x v="0"/>
    <m/>
    <m/>
    <m/>
    <m/>
    <s v="Strongly agree"/>
    <m/>
    <m/>
    <s v="Undecided"/>
    <m/>
    <m/>
    <s v="Strongly agree"/>
    <m/>
    <m/>
    <s v="Strongly agree"/>
    <m/>
    <m/>
    <s v="Strongly agree"/>
    <m/>
    <m/>
    <s v="Strongly agree"/>
    <m/>
    <m/>
    <s v="Strongly agree"/>
    <m/>
    <m/>
    <x v="0"/>
    <m/>
    <m/>
    <x v="0"/>
    <m/>
    <m/>
    <x v="5"/>
    <m/>
    <m/>
    <s v="Marketing and Communication"/>
    <m/>
    <m/>
    <s v="Manager"/>
    <m/>
    <m/>
    <m/>
    <m/>
    <m/>
  </r>
  <r>
    <n v="46"/>
    <d v="2020-04-08T18:31:39"/>
    <d v="2020-04-08T18:34:25"/>
    <s v="anonymous"/>
    <m/>
    <m/>
    <m/>
    <m/>
    <x v="0"/>
    <m/>
    <m/>
    <s v="No"/>
    <m/>
    <m/>
    <m/>
    <m/>
    <m/>
    <s v="Laptop;"/>
    <m/>
    <m/>
    <s v="No"/>
    <m/>
    <m/>
    <s v="Personal assets"/>
    <m/>
    <m/>
    <m/>
    <m/>
    <m/>
    <s v="Password protection;"/>
    <m/>
    <m/>
    <s v="Direct access"/>
    <m/>
    <m/>
    <m/>
    <m/>
    <m/>
    <s v="No"/>
    <m/>
    <m/>
    <m/>
    <m/>
    <m/>
    <s v="No"/>
    <m/>
    <m/>
    <m/>
    <m/>
    <m/>
    <x v="2"/>
    <m/>
    <m/>
    <x v="0"/>
    <m/>
    <m/>
    <m/>
    <m/>
    <s v="Strongly disagree"/>
    <m/>
    <m/>
    <s v="Strongly disagree"/>
    <m/>
    <m/>
    <s v="Strongly disagree"/>
    <m/>
    <m/>
    <s v="Disagree"/>
    <m/>
    <m/>
    <s v="Agree"/>
    <m/>
    <m/>
    <s v="Undecided"/>
    <m/>
    <m/>
    <s v="Agree"/>
    <m/>
    <m/>
    <x v="3"/>
    <m/>
    <m/>
    <x v="3"/>
    <m/>
    <m/>
    <x v="7"/>
    <m/>
    <m/>
    <m/>
    <m/>
    <m/>
    <s v="Other"/>
    <m/>
    <m/>
    <m/>
    <m/>
    <m/>
  </r>
  <r>
    <n v="46"/>
    <d v="2020-04-08T18:31:39"/>
    <d v="2020-04-08T18:34:25"/>
    <s v="anonymous"/>
    <m/>
    <m/>
    <m/>
    <m/>
    <x v="0"/>
    <m/>
    <m/>
    <s v="No"/>
    <m/>
    <m/>
    <m/>
    <m/>
    <m/>
    <s v="Laptop;"/>
    <m/>
    <m/>
    <s v="No"/>
    <m/>
    <m/>
    <s v="Personal assets"/>
    <m/>
    <m/>
    <m/>
    <m/>
    <m/>
    <s v="Password protection;"/>
    <m/>
    <m/>
    <s v="Direct access"/>
    <m/>
    <m/>
    <m/>
    <m/>
    <m/>
    <s v="No"/>
    <m/>
    <m/>
    <m/>
    <m/>
    <m/>
    <s v="No"/>
    <m/>
    <m/>
    <m/>
    <m/>
    <m/>
    <x v="1"/>
    <m/>
    <m/>
    <x v="0"/>
    <m/>
    <m/>
    <m/>
    <m/>
    <s v="Strongly disagree"/>
    <m/>
    <m/>
    <s v="Strongly disagree"/>
    <m/>
    <m/>
    <s v="Strongly disagree"/>
    <m/>
    <m/>
    <s v="Disagree"/>
    <m/>
    <m/>
    <s v="Agree"/>
    <m/>
    <m/>
    <s v="Undecided"/>
    <m/>
    <m/>
    <s v="Agree"/>
    <m/>
    <m/>
    <x v="3"/>
    <m/>
    <m/>
    <x v="3"/>
    <m/>
    <m/>
    <x v="7"/>
    <m/>
    <m/>
    <m/>
    <m/>
    <m/>
    <s v="Other"/>
    <m/>
    <m/>
    <m/>
    <m/>
    <m/>
  </r>
  <r>
    <n v="47"/>
    <d v="2020-04-08T18:10:39"/>
    <d v="2020-04-08T19:26:19"/>
    <s v="anonymous"/>
    <m/>
    <m/>
    <m/>
    <m/>
    <x v="0"/>
    <m/>
    <m/>
    <s v="No"/>
    <m/>
    <m/>
    <m/>
    <m/>
    <m/>
    <s v="Laptop;"/>
    <m/>
    <m/>
    <s v="No"/>
    <m/>
    <m/>
    <s v="Personal assets"/>
    <m/>
    <m/>
    <m/>
    <m/>
    <m/>
    <s v="Password protection;Antivirus software installed;Antispam software installed;"/>
    <m/>
    <m/>
    <s v="Using VPN "/>
    <m/>
    <m/>
    <m/>
    <m/>
    <m/>
    <s v="No"/>
    <m/>
    <m/>
    <m/>
    <m/>
    <m/>
    <s v="Yes"/>
    <m/>
    <m/>
    <s v="Teleconferencing;"/>
    <m/>
    <m/>
    <x v="2"/>
    <m/>
    <m/>
    <x v="0"/>
    <m/>
    <m/>
    <m/>
    <m/>
    <s v="Agree"/>
    <m/>
    <m/>
    <s v="Disagree"/>
    <m/>
    <m/>
    <s v="Agree"/>
    <m/>
    <m/>
    <s v="Agree"/>
    <m/>
    <m/>
    <s v="Agree"/>
    <m/>
    <m/>
    <s v="Agree"/>
    <m/>
    <m/>
    <s v="Agree"/>
    <m/>
    <m/>
    <x v="1"/>
    <m/>
    <m/>
    <x v="1"/>
    <m/>
    <m/>
    <x v="0"/>
    <m/>
    <m/>
    <m/>
    <m/>
    <m/>
    <s v="Researcher"/>
    <m/>
    <m/>
    <m/>
    <m/>
    <m/>
  </r>
  <r>
    <n v="47"/>
    <d v="2020-04-08T18:10:39"/>
    <d v="2020-04-08T19:26:19"/>
    <s v="anonymous"/>
    <m/>
    <m/>
    <m/>
    <m/>
    <x v="0"/>
    <m/>
    <m/>
    <s v="No"/>
    <m/>
    <m/>
    <m/>
    <m/>
    <m/>
    <s v="Laptop;"/>
    <m/>
    <m/>
    <s v="No"/>
    <m/>
    <m/>
    <s v="Personal assets"/>
    <m/>
    <m/>
    <m/>
    <m/>
    <m/>
    <s v="Password protection;Antivirus software installed;Antispam software installed;"/>
    <m/>
    <m/>
    <s v="Using VPN "/>
    <m/>
    <m/>
    <m/>
    <m/>
    <m/>
    <s v="No"/>
    <m/>
    <m/>
    <m/>
    <m/>
    <m/>
    <s v="Yes"/>
    <m/>
    <m/>
    <s v="Teleconferencing;"/>
    <m/>
    <m/>
    <x v="1"/>
    <m/>
    <m/>
    <x v="0"/>
    <m/>
    <m/>
    <m/>
    <m/>
    <s v="Agree"/>
    <m/>
    <m/>
    <s v="Disagree"/>
    <m/>
    <m/>
    <s v="Agree"/>
    <m/>
    <m/>
    <s v="Agree"/>
    <m/>
    <m/>
    <s v="Agree"/>
    <m/>
    <m/>
    <s v="Agree"/>
    <m/>
    <m/>
    <s v="Agree"/>
    <m/>
    <m/>
    <x v="1"/>
    <m/>
    <m/>
    <x v="1"/>
    <m/>
    <m/>
    <x v="0"/>
    <m/>
    <m/>
    <m/>
    <m/>
    <m/>
    <s v="Researcher"/>
    <m/>
    <m/>
    <m/>
    <m/>
    <m/>
  </r>
  <r>
    <n v="48"/>
    <d v="2020-04-08T19:43:06"/>
    <d v="2020-04-08T19:49:19"/>
    <s v="anonymous"/>
    <m/>
    <m/>
    <m/>
    <m/>
    <x v="0"/>
    <m/>
    <m/>
    <s v="Yes"/>
    <m/>
    <m/>
    <m/>
    <m/>
    <m/>
    <s v="Laptop;Smartphone;"/>
    <m/>
    <m/>
    <s v="No"/>
    <m/>
    <m/>
    <s v="Corporate assets"/>
    <m/>
    <m/>
    <s v="Yes, fully"/>
    <m/>
    <m/>
    <s v="Password protection;Two-factor authentication;Automatic screen lock;Antivirus software installed;"/>
    <m/>
    <m/>
    <s v="Using VPN "/>
    <m/>
    <m/>
    <m/>
    <m/>
    <m/>
    <s v="Yes"/>
    <m/>
    <m/>
    <s v="Instructions available to the corporate portal or website;"/>
    <m/>
    <m/>
    <s v="Yes"/>
    <m/>
    <m/>
    <s v="Document management;"/>
    <m/>
    <m/>
    <x v="3"/>
    <m/>
    <m/>
    <x v="0"/>
    <m/>
    <m/>
    <m/>
    <m/>
    <s v="Strongly agree"/>
    <m/>
    <m/>
    <s v="Agree"/>
    <m/>
    <m/>
    <s v="Agree"/>
    <m/>
    <m/>
    <s v="Agree"/>
    <m/>
    <m/>
    <s v="Strongly agree"/>
    <m/>
    <m/>
    <s v="Agree"/>
    <m/>
    <m/>
    <s v="Strongly agree"/>
    <m/>
    <m/>
    <x v="1"/>
    <m/>
    <m/>
    <x v="5"/>
    <m/>
    <m/>
    <x v="5"/>
    <m/>
    <m/>
    <s v="Retail"/>
    <m/>
    <m/>
    <s v="IT professional"/>
    <m/>
    <m/>
    <m/>
    <m/>
    <m/>
  </r>
  <r>
    <n v="48"/>
    <d v="2020-04-08T19:43:06"/>
    <d v="2020-04-08T19:49:19"/>
    <s v="anonymous"/>
    <m/>
    <m/>
    <m/>
    <m/>
    <x v="0"/>
    <m/>
    <m/>
    <s v="Yes"/>
    <m/>
    <m/>
    <m/>
    <m/>
    <m/>
    <s v="Laptop;Smartphone;"/>
    <m/>
    <m/>
    <s v="No"/>
    <m/>
    <m/>
    <s v="Corporate assets"/>
    <m/>
    <m/>
    <s v="Yes, fully"/>
    <m/>
    <m/>
    <s v="Password protection;Two-factor authentication;Automatic screen lock;Antivirus software installed;"/>
    <m/>
    <m/>
    <s v="Using VPN "/>
    <m/>
    <m/>
    <m/>
    <m/>
    <m/>
    <s v="Yes"/>
    <m/>
    <m/>
    <s v="Instructions available to the corporate portal or website;"/>
    <m/>
    <m/>
    <s v="Yes"/>
    <m/>
    <m/>
    <s v="Document management;"/>
    <m/>
    <m/>
    <x v="4"/>
    <m/>
    <m/>
    <x v="0"/>
    <m/>
    <m/>
    <m/>
    <m/>
    <s v="Strongly agree"/>
    <m/>
    <m/>
    <s v="Agree"/>
    <m/>
    <m/>
    <s v="Agree"/>
    <m/>
    <m/>
    <s v="Agree"/>
    <m/>
    <m/>
    <s v="Strongly agree"/>
    <m/>
    <m/>
    <s v="Agree"/>
    <m/>
    <m/>
    <s v="Strongly agree"/>
    <m/>
    <m/>
    <x v="1"/>
    <m/>
    <m/>
    <x v="5"/>
    <m/>
    <m/>
    <x v="5"/>
    <m/>
    <m/>
    <s v="Retail"/>
    <m/>
    <m/>
    <s v="IT professional"/>
    <m/>
    <m/>
    <m/>
    <m/>
    <m/>
  </r>
  <r>
    <n v="48"/>
    <d v="2020-04-08T19:43:06"/>
    <d v="2020-04-08T19:49:19"/>
    <s v="anonymous"/>
    <m/>
    <m/>
    <m/>
    <m/>
    <x v="0"/>
    <m/>
    <m/>
    <s v="Yes"/>
    <m/>
    <m/>
    <m/>
    <m/>
    <m/>
    <s v="Laptop;Smartphone;"/>
    <m/>
    <m/>
    <s v="No"/>
    <m/>
    <m/>
    <s v="Corporate assets"/>
    <m/>
    <m/>
    <s v="Yes, fully"/>
    <m/>
    <m/>
    <s v="Password protection;Two-factor authentication;Automatic screen lock;Antivirus software installed;"/>
    <m/>
    <m/>
    <s v="Using VPN "/>
    <m/>
    <m/>
    <m/>
    <m/>
    <m/>
    <s v="Yes"/>
    <m/>
    <m/>
    <s v="Instructions available to the corporate portal or website;"/>
    <m/>
    <m/>
    <s v="Yes"/>
    <m/>
    <m/>
    <s v="Document management;"/>
    <m/>
    <m/>
    <x v="1"/>
    <m/>
    <m/>
    <x v="0"/>
    <m/>
    <m/>
    <m/>
    <m/>
    <s v="Strongly agree"/>
    <m/>
    <m/>
    <s v="Agree"/>
    <m/>
    <m/>
    <s v="Agree"/>
    <m/>
    <m/>
    <s v="Agree"/>
    <m/>
    <m/>
    <s v="Strongly agree"/>
    <m/>
    <m/>
    <s v="Agree"/>
    <m/>
    <m/>
    <s v="Strongly agree"/>
    <m/>
    <m/>
    <x v="1"/>
    <m/>
    <m/>
    <x v="5"/>
    <m/>
    <m/>
    <x v="5"/>
    <m/>
    <m/>
    <s v="Retail"/>
    <m/>
    <m/>
    <s v="IT professional"/>
    <m/>
    <m/>
    <m/>
    <m/>
    <m/>
  </r>
  <r>
    <n v="49"/>
    <d v="2020-04-08T20:05:57"/>
    <d v="2020-04-08T20:08:37"/>
    <s v="anonymous"/>
    <m/>
    <m/>
    <m/>
    <m/>
    <x v="0"/>
    <m/>
    <m/>
    <s v="No"/>
    <m/>
    <m/>
    <m/>
    <m/>
    <m/>
    <s v="Laptop;Smartphone;"/>
    <m/>
    <m/>
    <s v="No"/>
    <m/>
    <m/>
    <s v="Personal assets"/>
    <m/>
    <m/>
    <m/>
    <m/>
    <m/>
    <s v="Password protection;Antivirus software installed;Antispam software installed;"/>
    <m/>
    <m/>
    <s v="Direct access"/>
    <m/>
    <m/>
    <m/>
    <m/>
    <m/>
    <s v="No"/>
    <m/>
    <m/>
    <m/>
    <m/>
    <m/>
    <s v="No"/>
    <m/>
    <m/>
    <m/>
    <m/>
    <m/>
    <x v="2"/>
    <m/>
    <m/>
    <x v="0"/>
    <m/>
    <m/>
    <m/>
    <m/>
    <s v="Agree"/>
    <m/>
    <m/>
    <s v="Strongly agree"/>
    <m/>
    <m/>
    <s v="Strongly agree"/>
    <m/>
    <m/>
    <s v="Strongly agree"/>
    <m/>
    <m/>
    <s v="Strongly agree"/>
    <m/>
    <m/>
    <s v="Strongly agree"/>
    <m/>
    <m/>
    <s v="Agree"/>
    <m/>
    <m/>
    <x v="1"/>
    <m/>
    <m/>
    <x v="3"/>
    <m/>
    <m/>
    <x v="5"/>
    <m/>
    <m/>
    <s v="Sales"/>
    <m/>
    <m/>
    <s v="Other"/>
    <m/>
    <m/>
    <m/>
    <m/>
    <m/>
  </r>
  <r>
    <n v="49"/>
    <d v="2020-04-08T20:05:57"/>
    <d v="2020-04-08T20:08:37"/>
    <s v="anonymous"/>
    <m/>
    <m/>
    <m/>
    <m/>
    <x v="0"/>
    <m/>
    <m/>
    <s v="No"/>
    <m/>
    <m/>
    <m/>
    <m/>
    <m/>
    <s v="Laptop;Smartphone;"/>
    <m/>
    <m/>
    <s v="No"/>
    <m/>
    <m/>
    <s v="Personal assets"/>
    <m/>
    <m/>
    <m/>
    <m/>
    <m/>
    <s v="Password protection;Antivirus software installed;Antispam software installed;"/>
    <m/>
    <m/>
    <s v="Direct access"/>
    <m/>
    <m/>
    <m/>
    <m/>
    <m/>
    <s v="No"/>
    <m/>
    <m/>
    <m/>
    <m/>
    <m/>
    <s v="No"/>
    <m/>
    <m/>
    <m/>
    <m/>
    <m/>
    <x v="1"/>
    <m/>
    <m/>
    <x v="0"/>
    <m/>
    <m/>
    <m/>
    <m/>
    <s v="Agree"/>
    <m/>
    <m/>
    <s v="Strongly agree"/>
    <m/>
    <m/>
    <s v="Strongly agree"/>
    <m/>
    <m/>
    <s v="Strongly agree"/>
    <m/>
    <m/>
    <s v="Strongly agree"/>
    <m/>
    <m/>
    <s v="Strongly agree"/>
    <m/>
    <m/>
    <s v="Agree"/>
    <m/>
    <m/>
    <x v="1"/>
    <m/>
    <m/>
    <x v="3"/>
    <m/>
    <m/>
    <x v="5"/>
    <m/>
    <m/>
    <s v="Sales"/>
    <m/>
    <m/>
    <s v="Other"/>
    <m/>
    <m/>
    <m/>
    <m/>
    <m/>
  </r>
  <r>
    <n v="50"/>
    <d v="2020-04-09T00:57:54"/>
    <d v="2020-04-09T01:21:23"/>
    <s v="anonymous"/>
    <m/>
    <m/>
    <m/>
    <m/>
    <x v="0"/>
    <m/>
    <m/>
    <s v="Yes"/>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s v="Yes, partly"/>
    <m/>
    <m/>
    <s v="Password protection;Automatic screen lock;Hard disk encryption;Antivirus software installed;"/>
    <m/>
    <m/>
    <s v="Using VPN "/>
    <m/>
    <m/>
    <m/>
    <m/>
    <m/>
    <s v="No"/>
    <m/>
    <m/>
    <m/>
    <m/>
    <m/>
    <s v="No"/>
    <m/>
    <m/>
    <m/>
    <m/>
    <m/>
    <x v="2"/>
    <m/>
    <m/>
    <x v="0"/>
    <m/>
    <m/>
    <m/>
    <m/>
    <s v="Agree"/>
    <m/>
    <m/>
    <s v="Disagree"/>
    <m/>
    <m/>
    <s v="Agree"/>
    <m/>
    <m/>
    <s v="Strongly agree"/>
    <m/>
    <m/>
    <s v="Agree"/>
    <m/>
    <m/>
    <s v="Undecided"/>
    <m/>
    <m/>
    <s v="Strongly agree"/>
    <m/>
    <m/>
    <x v="1"/>
    <m/>
    <m/>
    <x v="0"/>
    <m/>
    <m/>
    <x v="3"/>
    <m/>
    <m/>
    <m/>
    <m/>
    <m/>
    <s v="IT professional"/>
    <m/>
    <m/>
    <s v="I prefer to work effectively with ALL my colleagues in the office in a few months from now, and let's sacrifice a little efficiency today"/>
    <m/>
    <m/>
  </r>
  <r>
    <n v="50"/>
    <d v="2020-04-09T00:57:54"/>
    <d v="2020-04-09T01:21:23"/>
    <s v="anonymous"/>
    <m/>
    <m/>
    <m/>
    <m/>
    <x v="0"/>
    <m/>
    <m/>
    <s v="Yes"/>
    <m/>
    <m/>
    <s v="Guidelines have been provided independently of Covid-19 since work from home was possible before spring 2020._x000a__x000a_- Connect to the corporate network via VPN - if possible - to use the Internet for web browsing to take advantage of the company's security infrastructure_x000a__x000a_- Protect the information displayed on the screen of your device from their exposure to third parties (&quot;shoulder surfing&quot;)_x000a__x000a_- Disconnect connections such as Wi-Fi, Bluetooth when not in use._x000a__x000a_- Laptops need to be hibernated - and not sleep - when closed to be transferred, so that full disk encryption authentication is enabled."/>
    <m/>
    <m/>
    <s v="Laptop;"/>
    <m/>
    <m/>
    <s v="No"/>
    <m/>
    <m/>
    <s v="Corporate assets"/>
    <m/>
    <m/>
    <s v="Yes, partly"/>
    <m/>
    <m/>
    <s v="Password protection;Automatic screen lock;Hard disk encryption;Antivirus software installed;"/>
    <m/>
    <m/>
    <s v="Using VPN "/>
    <m/>
    <m/>
    <m/>
    <m/>
    <m/>
    <s v="No"/>
    <m/>
    <m/>
    <m/>
    <m/>
    <m/>
    <s v="No"/>
    <m/>
    <m/>
    <m/>
    <m/>
    <m/>
    <x v="1"/>
    <m/>
    <m/>
    <x v="0"/>
    <m/>
    <m/>
    <m/>
    <m/>
    <s v="Agree"/>
    <m/>
    <m/>
    <s v="Disagree"/>
    <m/>
    <m/>
    <s v="Agree"/>
    <m/>
    <m/>
    <s v="Strongly agree"/>
    <m/>
    <m/>
    <s v="Agree"/>
    <m/>
    <m/>
    <s v="Undecided"/>
    <m/>
    <m/>
    <s v="Strongly agree"/>
    <m/>
    <m/>
    <x v="1"/>
    <m/>
    <m/>
    <x v="0"/>
    <m/>
    <m/>
    <x v="3"/>
    <m/>
    <m/>
    <m/>
    <m/>
    <m/>
    <s v="IT professional"/>
    <m/>
    <m/>
    <s v="I prefer to work effectively with ALL my colleagues in the office in a few months from now, and let's sacrifice a little efficiency today"/>
    <m/>
    <m/>
  </r>
  <r>
    <n v="51"/>
    <d v="2020-04-09T09:20:14"/>
    <d v="2020-04-09T09:29:17"/>
    <s v="anonymous"/>
    <m/>
    <m/>
    <m/>
    <m/>
    <x v="0"/>
    <m/>
    <m/>
    <s v="Yes"/>
    <m/>
    <m/>
    <m/>
    <m/>
    <m/>
    <s v="Laptop;"/>
    <m/>
    <m/>
    <s v="No"/>
    <m/>
    <m/>
    <s v="Corporate assets"/>
    <m/>
    <m/>
    <s v="Yes, fully"/>
    <m/>
    <m/>
    <s v="Two-factor authentication;Hard disk encryption;Antivirus software installed;"/>
    <m/>
    <m/>
    <s v="Using VPN "/>
    <m/>
    <m/>
    <m/>
    <m/>
    <m/>
    <s v="No"/>
    <m/>
    <m/>
    <m/>
    <m/>
    <m/>
    <s v="Yes"/>
    <m/>
    <m/>
    <s v="Scheduling;Real-time chatting;Teleconferencing;"/>
    <m/>
    <m/>
    <x v="2"/>
    <m/>
    <m/>
    <x v="0"/>
    <m/>
    <m/>
    <m/>
    <m/>
    <s v="Undecided"/>
    <m/>
    <m/>
    <s v="Disagree"/>
    <m/>
    <m/>
    <s v="Agree"/>
    <m/>
    <m/>
    <s v="Agree"/>
    <m/>
    <m/>
    <s v="Strongly disagree"/>
    <m/>
    <m/>
    <s v="Agree"/>
    <m/>
    <m/>
    <s v="Disagree"/>
    <m/>
    <m/>
    <x v="0"/>
    <m/>
    <m/>
    <x v="0"/>
    <m/>
    <m/>
    <x v="7"/>
    <m/>
    <m/>
    <m/>
    <m/>
    <m/>
    <s v="Other"/>
    <m/>
    <m/>
    <m/>
    <m/>
    <m/>
  </r>
  <r>
    <n v="51"/>
    <d v="2020-04-09T09:20:14"/>
    <d v="2020-04-09T09:29:17"/>
    <s v="anonymous"/>
    <m/>
    <m/>
    <m/>
    <m/>
    <x v="0"/>
    <m/>
    <m/>
    <s v="Yes"/>
    <m/>
    <m/>
    <m/>
    <m/>
    <m/>
    <s v="Laptop;"/>
    <m/>
    <m/>
    <s v="No"/>
    <m/>
    <m/>
    <s v="Corporate assets"/>
    <m/>
    <m/>
    <s v="Yes, fully"/>
    <m/>
    <m/>
    <s v="Two-factor authentication;Hard disk encryption;Antivirus software installed;"/>
    <m/>
    <m/>
    <s v="Using VPN "/>
    <m/>
    <m/>
    <m/>
    <m/>
    <m/>
    <s v="No"/>
    <m/>
    <m/>
    <m/>
    <m/>
    <m/>
    <s v="Yes"/>
    <m/>
    <m/>
    <s v="Scheduling;Real-time chatting;Teleconferencing;"/>
    <m/>
    <m/>
    <x v="1"/>
    <m/>
    <m/>
    <x v="0"/>
    <m/>
    <m/>
    <m/>
    <m/>
    <s v="Undecided"/>
    <m/>
    <m/>
    <s v="Disagree"/>
    <m/>
    <m/>
    <s v="Agree"/>
    <m/>
    <m/>
    <s v="Agree"/>
    <m/>
    <m/>
    <s v="Strongly disagree"/>
    <m/>
    <m/>
    <s v="Agree"/>
    <m/>
    <m/>
    <s v="Disagree"/>
    <m/>
    <m/>
    <x v="0"/>
    <m/>
    <m/>
    <x v="0"/>
    <m/>
    <m/>
    <x v="7"/>
    <m/>
    <m/>
    <m/>
    <m/>
    <m/>
    <s v="Other"/>
    <m/>
    <m/>
    <m/>
    <m/>
    <m/>
  </r>
  <r>
    <n v="52"/>
    <d v="2020-04-09T10:16:23"/>
    <d v="2020-04-09T10:50:17"/>
    <s v="anonymous"/>
    <m/>
    <m/>
    <m/>
    <m/>
    <x v="0"/>
    <m/>
    <m/>
    <s v="No"/>
    <m/>
    <m/>
    <m/>
    <m/>
    <m/>
    <s v="Desktop;"/>
    <m/>
    <m/>
    <s v="No"/>
    <m/>
    <m/>
    <s v="Corporate assets"/>
    <m/>
    <m/>
    <s v="Yes, partly"/>
    <m/>
    <m/>
    <s v="Password protection;Automatic screen lock;Hard disk encryption;Antivirus software installed;"/>
    <m/>
    <m/>
    <s v="Direct access"/>
    <m/>
    <m/>
    <m/>
    <m/>
    <m/>
    <s v="No"/>
    <m/>
    <m/>
    <m/>
    <m/>
    <m/>
    <s v="Yes"/>
    <m/>
    <m/>
    <s v="Document management;Real-time document co-authoring;Real-time chatting;Teleconferencing;"/>
    <m/>
    <m/>
    <x v="2"/>
    <m/>
    <m/>
    <x v="0"/>
    <m/>
    <m/>
    <m/>
    <m/>
    <s v="Undecided"/>
    <m/>
    <m/>
    <s v="Undecided"/>
    <m/>
    <m/>
    <s v="Agree"/>
    <m/>
    <m/>
    <s v="Agree"/>
    <m/>
    <m/>
    <s v="Undecided"/>
    <m/>
    <m/>
    <s v="Disagree"/>
    <m/>
    <m/>
    <s v="Agree"/>
    <m/>
    <m/>
    <x v="4"/>
    <m/>
    <m/>
    <x v="0"/>
    <m/>
    <m/>
    <x v="3"/>
    <m/>
    <m/>
    <m/>
    <m/>
    <m/>
    <s v="IT professional"/>
    <m/>
    <m/>
    <m/>
    <m/>
    <m/>
  </r>
  <r>
    <n v="52"/>
    <d v="2020-04-09T10:16:23"/>
    <d v="2020-04-09T10:50:17"/>
    <s v="anonymous"/>
    <m/>
    <m/>
    <m/>
    <m/>
    <x v="0"/>
    <m/>
    <m/>
    <s v="No"/>
    <m/>
    <m/>
    <m/>
    <m/>
    <m/>
    <s v="Desktop;"/>
    <m/>
    <m/>
    <s v="No"/>
    <m/>
    <m/>
    <s v="Corporate assets"/>
    <m/>
    <m/>
    <s v="Yes, partly"/>
    <m/>
    <m/>
    <s v="Password protection;Automatic screen lock;Hard disk encryption;Antivirus software installed;"/>
    <m/>
    <m/>
    <s v="Direct access"/>
    <m/>
    <m/>
    <m/>
    <m/>
    <m/>
    <s v="No"/>
    <m/>
    <m/>
    <m/>
    <m/>
    <m/>
    <s v="Yes"/>
    <m/>
    <m/>
    <s v="Document management;Real-time document co-authoring;Real-time chatting;Teleconferencing;"/>
    <m/>
    <m/>
    <x v="1"/>
    <m/>
    <m/>
    <x v="0"/>
    <m/>
    <m/>
    <m/>
    <m/>
    <s v="Undecided"/>
    <m/>
    <m/>
    <s v="Undecided"/>
    <m/>
    <m/>
    <s v="Agree"/>
    <m/>
    <m/>
    <s v="Agree"/>
    <m/>
    <m/>
    <s v="Undecided"/>
    <m/>
    <m/>
    <s v="Disagree"/>
    <m/>
    <m/>
    <s v="Agree"/>
    <m/>
    <m/>
    <x v="4"/>
    <m/>
    <m/>
    <x v="0"/>
    <m/>
    <m/>
    <x v="3"/>
    <m/>
    <m/>
    <m/>
    <m/>
    <m/>
    <s v="IT professional"/>
    <m/>
    <m/>
    <m/>
    <m/>
    <m/>
  </r>
  <r>
    <n v="53"/>
    <d v="2020-04-09T11:55:48"/>
    <d v="2020-04-09T11:58:54"/>
    <s v="anonymous"/>
    <m/>
    <m/>
    <m/>
    <m/>
    <x v="0"/>
    <m/>
    <m/>
    <s v="No"/>
    <m/>
    <m/>
    <m/>
    <m/>
    <m/>
    <s v="Laptop;"/>
    <m/>
    <m/>
    <s v="No"/>
    <m/>
    <m/>
    <s v="Corporate assets"/>
    <m/>
    <m/>
    <s v="Yes, partly"/>
    <m/>
    <m/>
    <s v="Password protection;Antivirus software installed;"/>
    <m/>
    <m/>
    <s v="No Access"/>
    <m/>
    <m/>
    <m/>
    <m/>
    <m/>
    <s v="No"/>
    <m/>
    <m/>
    <m/>
    <m/>
    <m/>
    <s v="No"/>
    <m/>
    <m/>
    <m/>
    <m/>
    <m/>
    <x v="3"/>
    <m/>
    <m/>
    <x v="0"/>
    <m/>
    <m/>
    <m/>
    <m/>
    <s v="Strongly agree"/>
    <m/>
    <m/>
    <s v="Undecided"/>
    <m/>
    <m/>
    <s v="Agree"/>
    <m/>
    <m/>
    <s v="Agree"/>
    <m/>
    <m/>
    <s v="Undecided"/>
    <m/>
    <m/>
    <s v="Agree"/>
    <m/>
    <m/>
    <s v="Undecided"/>
    <m/>
    <m/>
    <x v="1"/>
    <m/>
    <m/>
    <x v="0"/>
    <m/>
    <m/>
    <x v="2"/>
    <m/>
    <m/>
    <m/>
    <m/>
    <m/>
    <s v="IT professional"/>
    <m/>
    <m/>
    <m/>
    <m/>
    <m/>
  </r>
  <r>
    <n v="53"/>
    <d v="2020-04-09T11:55:48"/>
    <d v="2020-04-09T11:58:54"/>
    <s v="anonymous"/>
    <m/>
    <m/>
    <m/>
    <m/>
    <x v="0"/>
    <m/>
    <m/>
    <s v="No"/>
    <m/>
    <m/>
    <m/>
    <m/>
    <m/>
    <s v="Laptop;"/>
    <m/>
    <m/>
    <s v="No"/>
    <m/>
    <m/>
    <s v="Corporate assets"/>
    <m/>
    <m/>
    <s v="Yes, partly"/>
    <m/>
    <m/>
    <s v="Password protection;Antivirus software installed;"/>
    <m/>
    <m/>
    <s v="No Access"/>
    <m/>
    <m/>
    <m/>
    <m/>
    <m/>
    <s v="No"/>
    <m/>
    <m/>
    <m/>
    <m/>
    <m/>
    <s v="No"/>
    <m/>
    <m/>
    <m/>
    <m/>
    <m/>
    <x v="1"/>
    <m/>
    <m/>
    <x v="0"/>
    <m/>
    <m/>
    <m/>
    <m/>
    <s v="Strongly agree"/>
    <m/>
    <m/>
    <s v="Undecided"/>
    <m/>
    <m/>
    <s v="Agree"/>
    <m/>
    <m/>
    <s v="Agree"/>
    <m/>
    <m/>
    <s v="Undecided"/>
    <m/>
    <m/>
    <s v="Agree"/>
    <m/>
    <m/>
    <s v="Undecided"/>
    <m/>
    <m/>
    <x v="1"/>
    <m/>
    <m/>
    <x v="0"/>
    <m/>
    <m/>
    <x v="2"/>
    <m/>
    <m/>
    <m/>
    <m/>
    <m/>
    <s v="IT professional"/>
    <m/>
    <m/>
    <m/>
    <m/>
    <m/>
  </r>
  <r>
    <n v="54"/>
    <d v="2020-04-09T12:02:50"/>
    <d v="2020-04-09T12:05:14"/>
    <s v="anonymous"/>
    <m/>
    <m/>
    <m/>
    <m/>
    <x v="0"/>
    <m/>
    <m/>
    <s v="No"/>
    <m/>
    <m/>
    <m/>
    <m/>
    <m/>
    <s v="Desktop;Laptop;"/>
    <m/>
    <m/>
    <s v="No"/>
    <m/>
    <m/>
    <s v="Personal assets"/>
    <m/>
    <m/>
    <m/>
    <m/>
    <m/>
    <s v="Password protection;Automatic screen lock;Antivirus software installed;"/>
    <m/>
    <m/>
    <s v="Using VPN "/>
    <m/>
    <m/>
    <m/>
    <m/>
    <m/>
    <s v="No"/>
    <m/>
    <m/>
    <m/>
    <m/>
    <m/>
    <s v="No"/>
    <m/>
    <m/>
    <m/>
    <m/>
    <m/>
    <x v="3"/>
    <m/>
    <m/>
    <x v="0"/>
    <m/>
    <m/>
    <m/>
    <m/>
    <s v="Undecided"/>
    <m/>
    <m/>
    <s v="Undecided"/>
    <m/>
    <m/>
    <s v="Disagree"/>
    <m/>
    <m/>
    <s v="Strongly agree"/>
    <m/>
    <m/>
    <s v="Strongly agree"/>
    <m/>
    <m/>
    <s v="Strongly agree"/>
    <m/>
    <m/>
    <s v="Agree"/>
    <m/>
    <m/>
    <x v="3"/>
    <m/>
    <m/>
    <x v="3"/>
    <m/>
    <m/>
    <x v="3"/>
    <m/>
    <m/>
    <m/>
    <m/>
    <m/>
    <s v="Researcher"/>
    <m/>
    <m/>
    <m/>
    <m/>
    <m/>
  </r>
  <r>
    <n v="54"/>
    <d v="2020-04-09T12:02:50"/>
    <d v="2020-04-09T12:05:14"/>
    <s v="anonymous"/>
    <m/>
    <m/>
    <m/>
    <m/>
    <x v="0"/>
    <m/>
    <m/>
    <s v="No"/>
    <m/>
    <m/>
    <m/>
    <m/>
    <m/>
    <s v="Desktop;Laptop;"/>
    <m/>
    <m/>
    <s v="No"/>
    <m/>
    <m/>
    <s v="Personal assets"/>
    <m/>
    <m/>
    <m/>
    <m/>
    <m/>
    <s v="Password protection;Automatic screen lock;Antivirus software installed;"/>
    <m/>
    <m/>
    <s v="Using VPN "/>
    <m/>
    <m/>
    <m/>
    <m/>
    <m/>
    <s v="No"/>
    <m/>
    <m/>
    <m/>
    <m/>
    <m/>
    <s v="No"/>
    <m/>
    <m/>
    <m/>
    <m/>
    <m/>
    <x v="1"/>
    <m/>
    <m/>
    <x v="0"/>
    <m/>
    <m/>
    <m/>
    <m/>
    <s v="Undecided"/>
    <m/>
    <m/>
    <s v="Undecided"/>
    <m/>
    <m/>
    <s v="Disagree"/>
    <m/>
    <m/>
    <s v="Strongly agree"/>
    <m/>
    <m/>
    <s v="Strongly agree"/>
    <m/>
    <m/>
    <s v="Strongly agree"/>
    <m/>
    <m/>
    <s v="Agree"/>
    <m/>
    <m/>
    <x v="3"/>
    <m/>
    <m/>
    <x v="3"/>
    <m/>
    <m/>
    <x v="3"/>
    <m/>
    <m/>
    <m/>
    <m/>
    <m/>
    <s v="Researcher"/>
    <m/>
    <m/>
    <m/>
    <m/>
    <m/>
  </r>
  <r>
    <n v="55"/>
    <d v="2020-04-09T11:54:49"/>
    <d v="2020-04-09T12:14:30"/>
    <s v="anonymous"/>
    <m/>
    <m/>
    <m/>
    <m/>
    <x v="0"/>
    <m/>
    <m/>
    <s v="Yes"/>
    <m/>
    <m/>
    <s v="HR team gave us all needed information regarding the rules we have to be align with in order to be safe and to reduce the possibility of spread the virus (even if we work from home) "/>
    <m/>
    <m/>
    <s v="Desktop;Laptop;"/>
    <m/>
    <m/>
    <s v="No"/>
    <m/>
    <m/>
    <s v="Corporate assets"/>
    <m/>
    <m/>
    <s v="No"/>
    <m/>
    <m/>
    <s v="None of the above;"/>
    <m/>
    <m/>
    <s v="Direct access"/>
    <m/>
    <m/>
    <m/>
    <m/>
    <m/>
    <s v="No"/>
    <m/>
    <m/>
    <m/>
    <m/>
    <m/>
    <s v="No"/>
    <m/>
    <m/>
    <m/>
    <m/>
    <m/>
    <x v="2"/>
    <m/>
    <m/>
    <x v="0"/>
    <m/>
    <m/>
    <m/>
    <m/>
    <s v="Undecided"/>
    <m/>
    <m/>
    <s v="Undecided"/>
    <m/>
    <m/>
    <s v="Agree"/>
    <m/>
    <m/>
    <s v="Agree"/>
    <m/>
    <m/>
    <s v="Agree"/>
    <m/>
    <m/>
    <s v="Undecided"/>
    <m/>
    <m/>
    <s v="Agree"/>
    <m/>
    <m/>
    <x v="3"/>
    <m/>
    <m/>
    <x v="3"/>
    <m/>
    <m/>
    <x v="5"/>
    <m/>
    <m/>
    <s v="R&amp;D"/>
    <m/>
    <m/>
    <s v="Researcher"/>
    <m/>
    <m/>
    <m/>
    <m/>
    <m/>
  </r>
  <r>
    <n v="55"/>
    <d v="2020-04-09T11:54:49"/>
    <d v="2020-04-09T12:14:30"/>
    <s v="anonymous"/>
    <m/>
    <m/>
    <m/>
    <m/>
    <x v="0"/>
    <m/>
    <m/>
    <s v="Yes"/>
    <m/>
    <m/>
    <s v="HR team gave us all needed information regarding the rules we have to be align with in order to be safe and to reduce the possibility of spread the virus (even if we work from home) "/>
    <m/>
    <m/>
    <s v="Desktop;Laptop;"/>
    <m/>
    <m/>
    <s v="No"/>
    <m/>
    <m/>
    <s v="Corporate assets"/>
    <m/>
    <m/>
    <s v="No"/>
    <m/>
    <m/>
    <s v="None of the above;"/>
    <m/>
    <m/>
    <s v="Direct access"/>
    <m/>
    <m/>
    <m/>
    <m/>
    <m/>
    <s v="No"/>
    <m/>
    <m/>
    <m/>
    <m/>
    <m/>
    <s v="No"/>
    <m/>
    <m/>
    <m/>
    <m/>
    <m/>
    <x v="1"/>
    <m/>
    <m/>
    <x v="0"/>
    <m/>
    <m/>
    <m/>
    <m/>
    <s v="Undecided"/>
    <m/>
    <m/>
    <s v="Undecided"/>
    <m/>
    <m/>
    <s v="Agree"/>
    <m/>
    <m/>
    <s v="Agree"/>
    <m/>
    <m/>
    <s v="Agree"/>
    <m/>
    <m/>
    <s v="Undecided"/>
    <m/>
    <m/>
    <s v="Agree"/>
    <m/>
    <m/>
    <x v="3"/>
    <m/>
    <m/>
    <x v="3"/>
    <m/>
    <m/>
    <x v="5"/>
    <m/>
    <m/>
    <s v="R&amp;D"/>
    <m/>
    <m/>
    <s v="Researcher"/>
    <m/>
    <m/>
    <m/>
    <m/>
    <m/>
  </r>
  <r>
    <n v="56"/>
    <d v="2020-04-09T12:10:47"/>
    <d v="2020-04-09T12:25:19"/>
    <s v="anonymous"/>
    <m/>
    <m/>
    <m/>
    <m/>
    <x v="1"/>
    <m/>
    <m/>
    <s v="No"/>
    <m/>
    <m/>
    <m/>
    <m/>
    <m/>
    <s v="Laptop;Smartphone;"/>
    <m/>
    <m/>
    <s v="No"/>
    <m/>
    <m/>
    <s v="Personal assets"/>
    <m/>
    <m/>
    <m/>
    <m/>
    <m/>
    <s v="Password protection;Antivirus software installed;"/>
    <m/>
    <m/>
    <s v="Other"/>
    <m/>
    <m/>
    <s v="mail, portable USB"/>
    <m/>
    <m/>
    <s v="No"/>
    <m/>
    <m/>
    <m/>
    <m/>
    <m/>
    <s v="No"/>
    <m/>
    <m/>
    <m/>
    <m/>
    <m/>
    <x v="2"/>
    <m/>
    <m/>
    <x v="0"/>
    <m/>
    <m/>
    <m/>
    <m/>
    <s v="Strongly agree"/>
    <m/>
    <m/>
    <s v="Undecided"/>
    <m/>
    <m/>
    <s v="Agree"/>
    <m/>
    <m/>
    <s v="Disagree"/>
    <m/>
    <m/>
    <s v="Agree"/>
    <m/>
    <m/>
    <s v="Agree"/>
    <m/>
    <m/>
    <s v="Agree"/>
    <m/>
    <m/>
    <x v="1"/>
    <m/>
    <m/>
    <x v="0"/>
    <m/>
    <m/>
    <x v="6"/>
    <m/>
    <m/>
    <m/>
    <m/>
    <m/>
    <s v="Other"/>
    <m/>
    <m/>
    <m/>
    <m/>
    <m/>
  </r>
  <r>
    <n v="56"/>
    <d v="2020-04-09T12:10:47"/>
    <d v="2020-04-09T12:25:19"/>
    <s v="anonymous"/>
    <m/>
    <m/>
    <m/>
    <m/>
    <x v="1"/>
    <m/>
    <m/>
    <s v="No"/>
    <m/>
    <m/>
    <m/>
    <m/>
    <m/>
    <s v="Laptop;Smartphone;"/>
    <m/>
    <m/>
    <s v="No"/>
    <m/>
    <m/>
    <s v="Personal assets"/>
    <m/>
    <m/>
    <m/>
    <m/>
    <m/>
    <s v="Password protection;Antivirus software installed;"/>
    <m/>
    <m/>
    <s v="Other"/>
    <m/>
    <m/>
    <s v="mail, portable USB"/>
    <m/>
    <m/>
    <s v="No"/>
    <m/>
    <m/>
    <m/>
    <m/>
    <m/>
    <s v="No"/>
    <m/>
    <m/>
    <m/>
    <m/>
    <m/>
    <x v="1"/>
    <m/>
    <m/>
    <x v="0"/>
    <m/>
    <m/>
    <m/>
    <m/>
    <s v="Strongly agree"/>
    <m/>
    <m/>
    <s v="Undecided"/>
    <m/>
    <m/>
    <s v="Agree"/>
    <m/>
    <m/>
    <s v="Disagree"/>
    <m/>
    <m/>
    <s v="Agree"/>
    <m/>
    <m/>
    <s v="Agree"/>
    <m/>
    <m/>
    <s v="Agree"/>
    <m/>
    <m/>
    <x v="1"/>
    <m/>
    <m/>
    <x v="0"/>
    <m/>
    <m/>
    <x v="6"/>
    <m/>
    <m/>
    <m/>
    <m/>
    <m/>
    <s v="Other"/>
    <m/>
    <m/>
    <m/>
    <m/>
    <m/>
  </r>
  <r>
    <n v="57"/>
    <d v="2020-04-09T12:54:25"/>
    <d v="2020-04-09T12:58:12"/>
    <s v="anonymous"/>
    <m/>
    <m/>
    <m/>
    <m/>
    <x v="0"/>
    <m/>
    <m/>
    <s v="No"/>
    <m/>
    <m/>
    <m/>
    <m/>
    <m/>
    <s v="Laptop;Smartphone;"/>
    <m/>
    <m/>
    <s v="Yes"/>
    <m/>
    <m/>
    <s v="Corporate assets"/>
    <m/>
    <m/>
    <s v="Yes, fully"/>
    <m/>
    <m/>
    <s v="Password protection;Hard disk encryption;Antispam software installed;"/>
    <m/>
    <m/>
    <s v="Using VPN "/>
    <m/>
    <m/>
    <m/>
    <m/>
    <m/>
    <s v="No"/>
    <m/>
    <m/>
    <m/>
    <m/>
    <m/>
    <s v="Yes"/>
    <m/>
    <m/>
    <s v="Document management;Project/Workflow/Task management;Scheduling;Real-time chatting;"/>
    <m/>
    <m/>
    <x v="2"/>
    <m/>
    <m/>
    <x v="0"/>
    <m/>
    <m/>
    <m/>
    <m/>
    <s v="Agree"/>
    <m/>
    <m/>
    <s v="Strongly agree"/>
    <m/>
    <m/>
    <s v="Strongly agree"/>
    <m/>
    <m/>
    <s v="Undecided"/>
    <m/>
    <m/>
    <s v="Strongly agree"/>
    <m/>
    <m/>
    <s v="Undecided"/>
    <m/>
    <m/>
    <s v="Strongly agree"/>
    <m/>
    <m/>
    <x v="0"/>
    <m/>
    <m/>
    <x v="3"/>
    <m/>
    <m/>
    <x v="3"/>
    <m/>
    <m/>
    <m/>
    <m/>
    <m/>
    <s v="Other"/>
    <m/>
    <m/>
    <m/>
    <m/>
    <m/>
  </r>
  <r>
    <n v="57"/>
    <d v="2020-04-09T12:54:25"/>
    <d v="2020-04-09T12:58:12"/>
    <s v="anonymous"/>
    <m/>
    <m/>
    <m/>
    <m/>
    <x v="0"/>
    <m/>
    <m/>
    <s v="No"/>
    <m/>
    <m/>
    <m/>
    <m/>
    <m/>
    <s v="Laptop;Smartphone;"/>
    <m/>
    <m/>
    <s v="Yes"/>
    <m/>
    <m/>
    <s v="Corporate assets"/>
    <m/>
    <m/>
    <s v="Yes, fully"/>
    <m/>
    <m/>
    <s v="Password protection;Hard disk encryption;Antispam software installed;"/>
    <m/>
    <m/>
    <s v="Using VPN "/>
    <m/>
    <m/>
    <m/>
    <m/>
    <m/>
    <s v="No"/>
    <m/>
    <m/>
    <m/>
    <m/>
    <m/>
    <s v="Yes"/>
    <m/>
    <m/>
    <s v="Document management;Project/Workflow/Task management;Scheduling;Real-time chatting;"/>
    <m/>
    <m/>
    <x v="1"/>
    <m/>
    <m/>
    <x v="0"/>
    <m/>
    <m/>
    <m/>
    <m/>
    <s v="Agree"/>
    <m/>
    <m/>
    <s v="Strongly agree"/>
    <m/>
    <m/>
    <s v="Strongly agree"/>
    <m/>
    <m/>
    <s v="Undecided"/>
    <m/>
    <m/>
    <s v="Strongly agree"/>
    <m/>
    <m/>
    <s v="Undecided"/>
    <m/>
    <m/>
    <s v="Strongly agree"/>
    <m/>
    <m/>
    <x v="0"/>
    <m/>
    <m/>
    <x v="3"/>
    <m/>
    <m/>
    <x v="3"/>
    <m/>
    <m/>
    <m/>
    <m/>
    <m/>
    <s v="Other"/>
    <m/>
    <m/>
    <m/>
    <m/>
    <m/>
  </r>
  <r>
    <n v="58"/>
    <d v="2020-04-09T13:08:06"/>
    <d v="2020-04-09T13:12:31"/>
    <s v="anonymous"/>
    <m/>
    <m/>
    <m/>
    <m/>
    <x v="1"/>
    <m/>
    <m/>
    <s v="No"/>
    <m/>
    <m/>
    <m/>
    <m/>
    <m/>
    <s v="Laptop;Smartphone;"/>
    <m/>
    <m/>
    <s v="Yes"/>
    <m/>
    <m/>
    <s v="Corporate assets"/>
    <m/>
    <m/>
    <s v="Yes, partly"/>
    <m/>
    <m/>
    <s v="Password protection;Automatic screen lock;"/>
    <m/>
    <m/>
    <s v="Using 3rd party cloud solutions (e.g. G Cloud, Microsoft 365)"/>
    <m/>
    <m/>
    <m/>
    <m/>
    <m/>
    <s v="No"/>
    <m/>
    <m/>
    <m/>
    <m/>
    <m/>
    <s v="No"/>
    <m/>
    <m/>
    <m/>
    <m/>
    <m/>
    <x v="2"/>
    <m/>
    <m/>
    <x v="0"/>
    <m/>
    <m/>
    <m/>
    <m/>
    <s v="Undecided"/>
    <m/>
    <m/>
    <s v="Agree"/>
    <m/>
    <m/>
    <s v="Disagree"/>
    <m/>
    <m/>
    <s v="Agree"/>
    <m/>
    <m/>
    <s v="Agree"/>
    <m/>
    <m/>
    <s v="Undecided"/>
    <m/>
    <m/>
    <s v="Agree"/>
    <m/>
    <m/>
    <x v="0"/>
    <m/>
    <m/>
    <x v="0"/>
    <m/>
    <m/>
    <x v="5"/>
    <m/>
    <m/>
    <s v="Digital Marketing and Advertising"/>
    <m/>
    <m/>
    <s v="Other"/>
    <m/>
    <m/>
    <m/>
    <m/>
    <m/>
  </r>
  <r>
    <n v="58"/>
    <d v="2020-04-09T13:08:06"/>
    <d v="2020-04-09T13:12:31"/>
    <s v="anonymous"/>
    <m/>
    <m/>
    <m/>
    <m/>
    <x v="1"/>
    <m/>
    <m/>
    <s v="No"/>
    <m/>
    <m/>
    <m/>
    <m/>
    <m/>
    <s v="Laptop;Smartphone;"/>
    <m/>
    <m/>
    <s v="Yes"/>
    <m/>
    <m/>
    <s v="Corporate assets"/>
    <m/>
    <m/>
    <s v="Yes, partly"/>
    <m/>
    <m/>
    <s v="Password protection;Automatic screen lock;"/>
    <m/>
    <m/>
    <s v="Using 3rd party cloud solutions (e.g. G Cloud, Microsoft 365)"/>
    <m/>
    <m/>
    <m/>
    <m/>
    <m/>
    <s v="No"/>
    <m/>
    <m/>
    <m/>
    <m/>
    <m/>
    <s v="No"/>
    <m/>
    <m/>
    <m/>
    <m/>
    <m/>
    <x v="1"/>
    <m/>
    <m/>
    <x v="0"/>
    <m/>
    <m/>
    <m/>
    <m/>
    <s v="Undecided"/>
    <m/>
    <m/>
    <s v="Agree"/>
    <m/>
    <m/>
    <s v="Disagree"/>
    <m/>
    <m/>
    <s v="Agree"/>
    <m/>
    <m/>
    <s v="Agree"/>
    <m/>
    <m/>
    <s v="Undecided"/>
    <m/>
    <m/>
    <s v="Agree"/>
    <m/>
    <m/>
    <x v="0"/>
    <m/>
    <m/>
    <x v="0"/>
    <m/>
    <m/>
    <x v="5"/>
    <m/>
    <m/>
    <s v="Digital Marketing and Advertising"/>
    <m/>
    <m/>
    <s v="Other"/>
    <m/>
    <m/>
    <m/>
    <m/>
    <m/>
  </r>
  <r>
    <n v="59"/>
    <d v="2020-04-09T13:15:55"/>
    <d v="2020-04-09T13:20:01"/>
    <s v="anonymous"/>
    <m/>
    <m/>
    <m/>
    <m/>
    <x v="0"/>
    <m/>
    <m/>
    <s v="No"/>
    <m/>
    <m/>
    <m/>
    <m/>
    <m/>
    <s v="Laptop;"/>
    <m/>
    <m/>
    <s v="No"/>
    <m/>
    <m/>
    <s v="Corporate assets"/>
    <m/>
    <m/>
    <s v="Yes, fully"/>
    <m/>
    <m/>
    <s v="Password protection;Antivirus software installed;"/>
    <m/>
    <m/>
    <s v="Using VPN "/>
    <m/>
    <m/>
    <m/>
    <m/>
    <m/>
    <s v="Yes"/>
    <m/>
    <m/>
    <s v="Instructions available to the corporate portal or website;"/>
    <m/>
    <m/>
    <s v="Yes"/>
    <m/>
    <m/>
    <s v="Teleconferencing;"/>
    <m/>
    <m/>
    <x v="2"/>
    <m/>
    <m/>
    <x v="0"/>
    <m/>
    <m/>
    <m/>
    <m/>
    <s v="Agree"/>
    <m/>
    <m/>
    <s v="Agree"/>
    <m/>
    <m/>
    <s v="Agree"/>
    <m/>
    <m/>
    <s v="Strongly agree"/>
    <m/>
    <m/>
    <s v="Strongly agree"/>
    <m/>
    <m/>
    <s v="Strongly agree"/>
    <m/>
    <m/>
    <s v="Strongly agree"/>
    <m/>
    <m/>
    <x v="2"/>
    <m/>
    <m/>
    <x v="0"/>
    <m/>
    <m/>
    <x v="3"/>
    <m/>
    <m/>
    <m/>
    <m/>
    <m/>
    <s v="IT professional"/>
    <m/>
    <m/>
    <m/>
    <m/>
    <m/>
  </r>
  <r>
    <n v="59"/>
    <d v="2020-04-09T13:15:55"/>
    <d v="2020-04-09T13:20:01"/>
    <s v="anonymous"/>
    <m/>
    <m/>
    <m/>
    <m/>
    <x v="0"/>
    <m/>
    <m/>
    <s v="No"/>
    <m/>
    <m/>
    <m/>
    <m/>
    <m/>
    <s v="Laptop;"/>
    <m/>
    <m/>
    <s v="No"/>
    <m/>
    <m/>
    <s v="Corporate assets"/>
    <m/>
    <m/>
    <s v="Yes, fully"/>
    <m/>
    <m/>
    <s v="Password protection;Antivirus software installed;"/>
    <m/>
    <m/>
    <s v="Using VPN "/>
    <m/>
    <m/>
    <m/>
    <m/>
    <m/>
    <s v="Yes"/>
    <m/>
    <m/>
    <s v="Instructions available to the corporate portal or website;"/>
    <m/>
    <m/>
    <s v="Yes"/>
    <m/>
    <m/>
    <s v="Teleconferencing;"/>
    <m/>
    <m/>
    <x v="1"/>
    <m/>
    <m/>
    <x v="0"/>
    <m/>
    <m/>
    <m/>
    <m/>
    <s v="Agree"/>
    <m/>
    <m/>
    <s v="Agree"/>
    <m/>
    <m/>
    <s v="Agree"/>
    <m/>
    <m/>
    <s v="Strongly agree"/>
    <m/>
    <m/>
    <s v="Strongly agree"/>
    <m/>
    <m/>
    <s v="Strongly agree"/>
    <m/>
    <m/>
    <s v="Strongly agree"/>
    <m/>
    <m/>
    <x v="2"/>
    <m/>
    <m/>
    <x v="0"/>
    <m/>
    <m/>
    <x v="3"/>
    <m/>
    <m/>
    <m/>
    <m/>
    <m/>
    <s v="IT professional"/>
    <m/>
    <m/>
    <m/>
    <m/>
    <m/>
  </r>
  <r>
    <n v="60"/>
    <d v="2020-04-09T17:02:30"/>
    <d v="2020-04-09T17:03:41"/>
    <s v="anonymous"/>
    <m/>
    <m/>
    <m/>
    <m/>
    <x v="0"/>
    <m/>
    <m/>
    <s v="No"/>
    <m/>
    <m/>
    <m/>
    <m/>
    <m/>
    <s v="Laptop;"/>
    <m/>
    <m/>
    <s v="No"/>
    <m/>
    <m/>
    <s v="Personal assets"/>
    <m/>
    <m/>
    <m/>
    <m/>
    <m/>
    <s v="Password protection;Automatic screen lock;Antivirus software installed;Antispam software installed;"/>
    <m/>
    <m/>
    <s v="Using 3rd party cloud solutions (e.g. G Cloud, Microsoft 365)"/>
    <m/>
    <m/>
    <m/>
    <m/>
    <m/>
    <s v="No"/>
    <m/>
    <m/>
    <m/>
    <m/>
    <m/>
    <s v="No"/>
    <m/>
    <m/>
    <m/>
    <m/>
    <m/>
    <x v="3"/>
    <m/>
    <m/>
    <x v="0"/>
    <m/>
    <m/>
    <m/>
    <m/>
    <s v="Agree"/>
    <m/>
    <m/>
    <s v="Agree"/>
    <m/>
    <m/>
    <s v="Undecided"/>
    <m/>
    <m/>
    <s v="Disagree"/>
    <m/>
    <m/>
    <s v="Strongly disagree"/>
    <m/>
    <m/>
    <s v="Undecided"/>
    <m/>
    <m/>
    <s v="Strongly disagree"/>
    <m/>
    <m/>
    <x v="4"/>
    <m/>
    <m/>
    <x v="3"/>
    <m/>
    <m/>
    <x v="4"/>
    <m/>
    <m/>
    <m/>
    <m/>
    <m/>
    <s v="Other"/>
    <m/>
    <m/>
    <m/>
    <m/>
    <m/>
  </r>
  <r>
    <n v="60"/>
    <d v="2020-04-09T17:02:30"/>
    <d v="2020-04-09T17:03:41"/>
    <s v="anonymous"/>
    <m/>
    <m/>
    <m/>
    <m/>
    <x v="0"/>
    <m/>
    <m/>
    <s v="No"/>
    <m/>
    <m/>
    <m/>
    <m/>
    <m/>
    <s v="Laptop;"/>
    <m/>
    <m/>
    <s v="No"/>
    <m/>
    <m/>
    <s v="Personal assets"/>
    <m/>
    <m/>
    <m/>
    <m/>
    <m/>
    <s v="Password protection;Automatic screen lock;Antivirus software installed;Antispam software installed;"/>
    <m/>
    <m/>
    <s v="Using 3rd party cloud solutions (e.g. G Cloud, Microsoft 365)"/>
    <m/>
    <m/>
    <m/>
    <m/>
    <m/>
    <s v="No"/>
    <m/>
    <m/>
    <m/>
    <m/>
    <m/>
    <s v="No"/>
    <m/>
    <m/>
    <m/>
    <m/>
    <m/>
    <x v="5"/>
    <m/>
    <m/>
    <x v="0"/>
    <m/>
    <m/>
    <m/>
    <m/>
    <s v="Agree"/>
    <m/>
    <m/>
    <s v="Agree"/>
    <m/>
    <m/>
    <s v="Undecided"/>
    <m/>
    <m/>
    <s v="Disagree"/>
    <m/>
    <m/>
    <s v="Strongly disagree"/>
    <m/>
    <m/>
    <s v="Undecided"/>
    <m/>
    <m/>
    <s v="Strongly disagree"/>
    <m/>
    <m/>
    <x v="4"/>
    <m/>
    <m/>
    <x v="3"/>
    <m/>
    <m/>
    <x v="4"/>
    <m/>
    <m/>
    <m/>
    <m/>
    <m/>
    <s v="Other"/>
    <m/>
    <m/>
    <m/>
    <m/>
    <m/>
  </r>
  <r>
    <n v="60"/>
    <d v="2020-04-09T17:02:30"/>
    <d v="2020-04-09T17:03:41"/>
    <s v="anonymous"/>
    <m/>
    <m/>
    <m/>
    <m/>
    <x v="0"/>
    <m/>
    <m/>
    <s v="No"/>
    <m/>
    <m/>
    <m/>
    <m/>
    <m/>
    <s v="Laptop;"/>
    <m/>
    <m/>
    <s v="No"/>
    <m/>
    <m/>
    <s v="Personal assets"/>
    <m/>
    <m/>
    <m/>
    <m/>
    <m/>
    <s v="Password protection;Automatic screen lock;Antivirus software installed;Antispam software installed;"/>
    <m/>
    <m/>
    <s v="Using 3rd party cloud solutions (e.g. G Cloud, Microsoft 365)"/>
    <m/>
    <m/>
    <m/>
    <m/>
    <m/>
    <s v="No"/>
    <m/>
    <m/>
    <m/>
    <m/>
    <m/>
    <s v="No"/>
    <m/>
    <m/>
    <m/>
    <m/>
    <m/>
    <x v="1"/>
    <m/>
    <m/>
    <x v="0"/>
    <m/>
    <m/>
    <m/>
    <m/>
    <s v="Agree"/>
    <m/>
    <m/>
    <s v="Agree"/>
    <m/>
    <m/>
    <s v="Undecided"/>
    <m/>
    <m/>
    <s v="Disagree"/>
    <m/>
    <m/>
    <s v="Strongly disagree"/>
    <m/>
    <m/>
    <s v="Undecided"/>
    <m/>
    <m/>
    <s v="Strongly disagree"/>
    <m/>
    <m/>
    <x v="4"/>
    <m/>
    <m/>
    <x v="3"/>
    <m/>
    <m/>
    <x v="4"/>
    <m/>
    <m/>
    <m/>
    <m/>
    <m/>
    <s v="Other"/>
    <m/>
    <m/>
    <m/>
    <m/>
    <m/>
  </r>
  <r>
    <n v="61"/>
    <d v="2020-04-09T17:34:14"/>
    <d v="2020-04-09T17:39:29"/>
    <s v="anonymous"/>
    <m/>
    <m/>
    <m/>
    <m/>
    <x v="0"/>
    <m/>
    <m/>
    <s v="Yes"/>
    <m/>
    <m/>
    <m/>
    <m/>
    <m/>
    <s v="Desktop;"/>
    <m/>
    <m/>
    <s v="No"/>
    <m/>
    <m/>
    <s v="Corporate assets"/>
    <m/>
    <m/>
    <s v="Yes, fully"/>
    <m/>
    <m/>
    <s v="Password protection;Automatic screen lock;Antivirus software installed;"/>
    <m/>
    <m/>
    <s v="Using VPN "/>
    <m/>
    <m/>
    <m/>
    <m/>
    <m/>
    <s v="Yes"/>
    <m/>
    <m/>
    <s v="Instructions provided via email;"/>
    <m/>
    <m/>
    <s v="No"/>
    <m/>
    <m/>
    <m/>
    <m/>
    <m/>
    <x v="3"/>
    <m/>
    <m/>
    <x v="0"/>
    <m/>
    <m/>
    <m/>
    <m/>
    <s v="Agree"/>
    <m/>
    <m/>
    <s v="Agree"/>
    <m/>
    <m/>
    <s v="Strongly agree"/>
    <m/>
    <m/>
    <s v="Strongly agree"/>
    <m/>
    <m/>
    <s v="Strongly agree"/>
    <m/>
    <m/>
    <s v="Strongly agree"/>
    <m/>
    <m/>
    <s v="Strongly agree"/>
    <m/>
    <m/>
    <x v="2"/>
    <m/>
    <m/>
    <x v="0"/>
    <m/>
    <m/>
    <x v="3"/>
    <m/>
    <m/>
    <m/>
    <m/>
    <m/>
    <s v="IT professional"/>
    <m/>
    <m/>
    <m/>
    <m/>
    <m/>
  </r>
  <r>
    <n v="61"/>
    <d v="2020-04-09T17:34:14"/>
    <d v="2020-04-09T17:39:29"/>
    <s v="anonymous"/>
    <m/>
    <m/>
    <m/>
    <m/>
    <x v="0"/>
    <m/>
    <m/>
    <s v="Yes"/>
    <m/>
    <m/>
    <m/>
    <m/>
    <m/>
    <s v="Desktop;"/>
    <m/>
    <m/>
    <s v="No"/>
    <m/>
    <m/>
    <s v="Corporate assets"/>
    <m/>
    <m/>
    <s v="Yes, fully"/>
    <m/>
    <m/>
    <s v="Password protection;Automatic screen lock;Antivirus software installed;"/>
    <m/>
    <m/>
    <s v="Using VPN "/>
    <m/>
    <m/>
    <m/>
    <m/>
    <m/>
    <s v="Yes"/>
    <m/>
    <m/>
    <s v="Instructions provided via email;"/>
    <m/>
    <m/>
    <s v="No"/>
    <m/>
    <m/>
    <m/>
    <m/>
    <m/>
    <x v="6"/>
    <m/>
    <m/>
    <x v="0"/>
    <m/>
    <m/>
    <m/>
    <m/>
    <s v="Agree"/>
    <m/>
    <m/>
    <s v="Agree"/>
    <m/>
    <m/>
    <s v="Strongly agree"/>
    <m/>
    <m/>
    <s v="Strongly agree"/>
    <m/>
    <m/>
    <s v="Strongly agree"/>
    <m/>
    <m/>
    <s v="Strongly agree"/>
    <m/>
    <m/>
    <s v="Strongly agree"/>
    <m/>
    <m/>
    <x v="2"/>
    <m/>
    <m/>
    <x v="0"/>
    <m/>
    <m/>
    <x v="3"/>
    <m/>
    <m/>
    <m/>
    <m/>
    <m/>
    <s v="IT professional"/>
    <m/>
    <m/>
    <m/>
    <m/>
    <m/>
  </r>
  <r>
    <n v="61"/>
    <d v="2020-04-09T17:34:14"/>
    <d v="2020-04-09T17:39:29"/>
    <s v="anonymous"/>
    <m/>
    <m/>
    <m/>
    <m/>
    <x v="0"/>
    <m/>
    <m/>
    <s v="Yes"/>
    <m/>
    <m/>
    <m/>
    <m/>
    <m/>
    <s v="Desktop;"/>
    <m/>
    <m/>
    <s v="No"/>
    <m/>
    <m/>
    <s v="Corporate assets"/>
    <m/>
    <m/>
    <s v="Yes, fully"/>
    <m/>
    <m/>
    <s v="Password protection;Automatic screen lock;Antivirus software installed;"/>
    <m/>
    <m/>
    <s v="Using VPN "/>
    <m/>
    <m/>
    <m/>
    <m/>
    <m/>
    <s v="Yes"/>
    <m/>
    <m/>
    <s v="Instructions provided via email;"/>
    <m/>
    <m/>
    <s v="No"/>
    <m/>
    <m/>
    <m/>
    <m/>
    <m/>
    <x v="1"/>
    <m/>
    <m/>
    <x v="0"/>
    <m/>
    <m/>
    <m/>
    <m/>
    <s v="Agree"/>
    <m/>
    <m/>
    <s v="Agree"/>
    <m/>
    <m/>
    <s v="Strongly agree"/>
    <m/>
    <m/>
    <s v="Strongly agree"/>
    <m/>
    <m/>
    <s v="Strongly agree"/>
    <m/>
    <m/>
    <s v="Strongly agree"/>
    <m/>
    <m/>
    <s v="Strongly agree"/>
    <m/>
    <m/>
    <x v="2"/>
    <m/>
    <m/>
    <x v="0"/>
    <m/>
    <m/>
    <x v="3"/>
    <m/>
    <m/>
    <m/>
    <m/>
    <m/>
    <s v="IT professional"/>
    <m/>
    <m/>
    <m/>
    <m/>
    <m/>
  </r>
  <r>
    <n v="62"/>
    <d v="2020-04-09T17:40:52"/>
    <d v="2020-04-09T17:43:28"/>
    <s v="anonymous"/>
    <m/>
    <m/>
    <m/>
    <m/>
    <x v="0"/>
    <m/>
    <m/>
    <s v="Yes"/>
    <m/>
    <m/>
    <m/>
    <m/>
    <m/>
    <s v="Laptop;"/>
    <m/>
    <m/>
    <s v="Yes"/>
    <m/>
    <m/>
    <s v="Personal assets"/>
    <m/>
    <m/>
    <m/>
    <m/>
    <m/>
    <s v="None of the above;"/>
    <m/>
    <m/>
    <s v="Other"/>
    <m/>
    <m/>
    <s v="I don't want to describe"/>
    <m/>
    <m/>
    <s v="No"/>
    <m/>
    <m/>
    <m/>
    <m/>
    <m/>
    <s v="Yes"/>
    <m/>
    <m/>
    <s v="Other;"/>
    <m/>
    <m/>
    <x v="2"/>
    <m/>
    <m/>
    <x v="3"/>
    <m/>
    <m/>
    <m/>
    <m/>
    <s v="Agree"/>
    <m/>
    <m/>
    <s v="Agree"/>
    <m/>
    <m/>
    <s v="Agree"/>
    <m/>
    <m/>
    <s v="Agree"/>
    <m/>
    <m/>
    <s v="Agree"/>
    <m/>
    <m/>
    <s v="Undecided"/>
    <m/>
    <m/>
    <s v="Strongly agree"/>
    <m/>
    <m/>
    <x v="5"/>
    <m/>
    <m/>
    <x v="7"/>
    <m/>
    <m/>
    <x v="5"/>
    <m/>
    <m/>
    <s v="don't know"/>
    <m/>
    <m/>
    <s v="Other"/>
    <m/>
    <m/>
    <m/>
    <m/>
    <m/>
  </r>
  <r>
    <n v="62"/>
    <d v="2020-04-09T17:40:52"/>
    <d v="2020-04-09T17:43:28"/>
    <s v="anonymous"/>
    <m/>
    <m/>
    <m/>
    <m/>
    <x v="0"/>
    <m/>
    <m/>
    <s v="Yes"/>
    <m/>
    <m/>
    <m/>
    <m/>
    <m/>
    <s v="Laptop;"/>
    <m/>
    <m/>
    <s v="Yes"/>
    <m/>
    <m/>
    <s v="Personal assets"/>
    <m/>
    <m/>
    <m/>
    <m/>
    <m/>
    <s v="None of the above;"/>
    <m/>
    <m/>
    <s v="Other"/>
    <m/>
    <m/>
    <s v="I don't want to describe"/>
    <m/>
    <m/>
    <s v="No"/>
    <m/>
    <m/>
    <m/>
    <m/>
    <m/>
    <s v="Yes"/>
    <m/>
    <m/>
    <s v="Other;"/>
    <m/>
    <m/>
    <x v="1"/>
    <m/>
    <m/>
    <x v="3"/>
    <m/>
    <m/>
    <m/>
    <m/>
    <s v="Agree"/>
    <m/>
    <m/>
    <s v="Agree"/>
    <m/>
    <m/>
    <s v="Agree"/>
    <m/>
    <m/>
    <s v="Agree"/>
    <m/>
    <m/>
    <s v="Agree"/>
    <m/>
    <m/>
    <s v="Undecided"/>
    <m/>
    <m/>
    <s v="Strongly agree"/>
    <m/>
    <m/>
    <x v="5"/>
    <m/>
    <m/>
    <x v="7"/>
    <m/>
    <m/>
    <x v="5"/>
    <m/>
    <m/>
    <s v="don't know"/>
    <m/>
    <m/>
    <s v="Other"/>
    <m/>
    <m/>
    <m/>
    <m/>
    <m/>
  </r>
  <r>
    <n v="63"/>
    <d v="2020-04-09T17:43:10"/>
    <d v="2020-04-09T17:46:02"/>
    <s v="anonymous"/>
    <m/>
    <m/>
    <m/>
    <m/>
    <x v="0"/>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x v="7"/>
    <m/>
    <m/>
    <x v="0"/>
    <m/>
    <m/>
    <m/>
    <m/>
    <s v="Disagree"/>
    <m/>
    <m/>
    <s v="Undecided"/>
    <m/>
    <m/>
    <s v="Disagree"/>
    <m/>
    <m/>
    <s v="Agree"/>
    <m/>
    <m/>
    <s v="Agree"/>
    <m/>
    <m/>
    <s v="Agree"/>
    <m/>
    <m/>
    <s v="Strongly agree"/>
    <m/>
    <m/>
    <x v="1"/>
    <m/>
    <m/>
    <x v="1"/>
    <m/>
    <m/>
    <x v="0"/>
    <m/>
    <m/>
    <m/>
    <m/>
    <m/>
    <s v="Manager"/>
    <m/>
    <m/>
    <m/>
    <m/>
    <m/>
  </r>
  <r>
    <n v="63"/>
    <d v="2020-04-09T17:43:10"/>
    <d v="2020-04-09T17:46:02"/>
    <s v="anonymous"/>
    <m/>
    <m/>
    <m/>
    <m/>
    <x v="0"/>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x v="6"/>
    <m/>
    <m/>
    <x v="0"/>
    <m/>
    <m/>
    <m/>
    <m/>
    <s v="Disagree"/>
    <m/>
    <m/>
    <s v="Undecided"/>
    <m/>
    <m/>
    <s v="Disagree"/>
    <m/>
    <m/>
    <s v="Agree"/>
    <m/>
    <m/>
    <s v="Agree"/>
    <m/>
    <m/>
    <s v="Agree"/>
    <m/>
    <m/>
    <s v="Strongly agree"/>
    <m/>
    <m/>
    <x v="1"/>
    <m/>
    <m/>
    <x v="1"/>
    <m/>
    <m/>
    <x v="0"/>
    <m/>
    <m/>
    <m/>
    <m/>
    <m/>
    <s v="Manager"/>
    <m/>
    <m/>
    <m/>
    <m/>
    <m/>
  </r>
  <r>
    <n v="63"/>
    <d v="2020-04-09T17:43:10"/>
    <d v="2020-04-09T17:46:02"/>
    <s v="anonymous"/>
    <m/>
    <m/>
    <m/>
    <m/>
    <x v="0"/>
    <m/>
    <m/>
    <s v="Yes"/>
    <m/>
    <m/>
    <s v="Use of VPN, security policy"/>
    <m/>
    <m/>
    <s v="Desktop;Laptop;Tablet;Smartphone;"/>
    <m/>
    <m/>
    <s v="No"/>
    <m/>
    <m/>
    <s v="Personal assets"/>
    <m/>
    <m/>
    <m/>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x v="1"/>
    <m/>
    <m/>
    <x v="0"/>
    <m/>
    <m/>
    <m/>
    <m/>
    <s v="Disagree"/>
    <m/>
    <m/>
    <s v="Undecided"/>
    <m/>
    <m/>
    <s v="Disagree"/>
    <m/>
    <m/>
    <s v="Agree"/>
    <m/>
    <m/>
    <s v="Agree"/>
    <m/>
    <m/>
    <s v="Agree"/>
    <m/>
    <m/>
    <s v="Strongly agree"/>
    <m/>
    <m/>
    <x v="1"/>
    <m/>
    <m/>
    <x v="1"/>
    <m/>
    <m/>
    <x v="0"/>
    <m/>
    <m/>
    <m/>
    <m/>
    <m/>
    <s v="Manager"/>
    <m/>
    <m/>
    <m/>
    <m/>
    <m/>
  </r>
  <r>
    <n v="64"/>
    <d v="2020-04-09T17:50:42"/>
    <d v="2020-04-09T17:53:38"/>
    <s v="anonymous"/>
    <m/>
    <m/>
    <m/>
    <m/>
    <x v="0"/>
    <m/>
    <m/>
    <s v="No"/>
    <m/>
    <m/>
    <m/>
    <m/>
    <m/>
    <s v="Desktop;"/>
    <m/>
    <m/>
    <s v="No"/>
    <m/>
    <m/>
    <s v="Personal assets"/>
    <m/>
    <m/>
    <m/>
    <m/>
    <m/>
    <s v="Password protection;"/>
    <m/>
    <m/>
    <s v="Using VPN "/>
    <m/>
    <m/>
    <m/>
    <m/>
    <m/>
    <s v="No"/>
    <m/>
    <m/>
    <m/>
    <m/>
    <m/>
    <s v="No"/>
    <m/>
    <m/>
    <m/>
    <m/>
    <m/>
    <x v="7"/>
    <m/>
    <m/>
    <x v="0"/>
    <m/>
    <m/>
    <m/>
    <m/>
    <s v="Agree"/>
    <m/>
    <m/>
    <s v="Agree"/>
    <m/>
    <m/>
    <s v="Disagree"/>
    <m/>
    <m/>
    <s v="Strongly agree"/>
    <m/>
    <m/>
    <s v="Undecided"/>
    <m/>
    <m/>
    <s v="Strongly agree"/>
    <m/>
    <m/>
    <s v="Strongly agree"/>
    <m/>
    <m/>
    <x v="0"/>
    <m/>
    <m/>
    <x v="0"/>
    <m/>
    <m/>
    <x v="0"/>
    <m/>
    <m/>
    <m/>
    <m/>
    <m/>
    <s v="Researcher"/>
    <m/>
    <m/>
    <m/>
    <m/>
    <m/>
  </r>
  <r>
    <n v="64"/>
    <d v="2020-04-09T17:50:42"/>
    <d v="2020-04-09T17:53:38"/>
    <s v="anonymous"/>
    <m/>
    <m/>
    <m/>
    <m/>
    <x v="0"/>
    <m/>
    <m/>
    <s v="No"/>
    <m/>
    <m/>
    <m/>
    <m/>
    <m/>
    <s v="Desktop;"/>
    <m/>
    <m/>
    <s v="No"/>
    <m/>
    <m/>
    <s v="Personal assets"/>
    <m/>
    <m/>
    <m/>
    <m/>
    <m/>
    <s v="Password protection;"/>
    <m/>
    <m/>
    <s v="Using VPN "/>
    <m/>
    <m/>
    <m/>
    <m/>
    <m/>
    <s v="No"/>
    <m/>
    <m/>
    <m/>
    <m/>
    <m/>
    <s v="No"/>
    <m/>
    <m/>
    <m/>
    <m/>
    <m/>
    <x v="1"/>
    <m/>
    <m/>
    <x v="0"/>
    <m/>
    <m/>
    <m/>
    <m/>
    <s v="Agree"/>
    <m/>
    <m/>
    <s v="Agree"/>
    <m/>
    <m/>
    <s v="Disagree"/>
    <m/>
    <m/>
    <s v="Strongly agree"/>
    <m/>
    <m/>
    <s v="Undecided"/>
    <m/>
    <m/>
    <s v="Strongly agree"/>
    <m/>
    <m/>
    <s v="Strongly agree"/>
    <m/>
    <m/>
    <x v="0"/>
    <m/>
    <m/>
    <x v="0"/>
    <m/>
    <m/>
    <x v="0"/>
    <m/>
    <m/>
    <m/>
    <m/>
    <m/>
    <s v="Researcher"/>
    <m/>
    <m/>
    <m/>
    <m/>
    <m/>
  </r>
  <r>
    <n v="65"/>
    <d v="2020-04-09T18:42:06"/>
    <d v="2020-04-09T18:51:32"/>
    <s v="anonymous"/>
    <m/>
    <m/>
    <m/>
    <m/>
    <x v="0"/>
    <m/>
    <m/>
    <s v="Yes"/>
    <m/>
    <m/>
    <s v="Use VPN"/>
    <m/>
    <m/>
    <s v="Desktop;Laptop;"/>
    <m/>
    <m/>
    <s v="No"/>
    <m/>
    <m/>
    <s v="Corporate assets"/>
    <m/>
    <m/>
    <s v="Yes, fully"/>
    <m/>
    <m/>
    <s v="Password protection;Automatic screen lock;Antivirus software installed;"/>
    <m/>
    <m/>
    <s v="Using VPN "/>
    <m/>
    <m/>
    <m/>
    <m/>
    <m/>
    <s v="No"/>
    <m/>
    <m/>
    <m/>
    <m/>
    <m/>
    <s v="No"/>
    <m/>
    <m/>
    <m/>
    <m/>
    <m/>
    <x v="2"/>
    <m/>
    <m/>
    <x v="0"/>
    <m/>
    <m/>
    <m/>
    <m/>
    <s v="Strongly agree"/>
    <m/>
    <m/>
    <s v="Strongly agree"/>
    <m/>
    <m/>
    <s v="Disagree"/>
    <m/>
    <m/>
    <s v="Strongly agree"/>
    <m/>
    <m/>
    <s v="Strongly agree"/>
    <m/>
    <m/>
    <s v="Strongly agree"/>
    <m/>
    <m/>
    <s v="Strongly agree"/>
    <m/>
    <m/>
    <x v="0"/>
    <m/>
    <m/>
    <x v="0"/>
    <m/>
    <m/>
    <x v="3"/>
    <m/>
    <m/>
    <m/>
    <m/>
    <m/>
    <s v="IT professional"/>
    <m/>
    <m/>
    <m/>
    <m/>
    <m/>
  </r>
  <r>
    <n v="65"/>
    <d v="2020-04-09T18:42:06"/>
    <d v="2020-04-09T18:51:32"/>
    <s v="anonymous"/>
    <m/>
    <m/>
    <m/>
    <m/>
    <x v="0"/>
    <m/>
    <m/>
    <s v="Yes"/>
    <m/>
    <m/>
    <s v="Use VPN"/>
    <m/>
    <m/>
    <s v="Desktop;Laptop;"/>
    <m/>
    <m/>
    <s v="No"/>
    <m/>
    <m/>
    <s v="Corporate assets"/>
    <m/>
    <m/>
    <s v="Yes, fully"/>
    <m/>
    <m/>
    <s v="Password protection;Automatic screen lock;Antivirus software installed;"/>
    <m/>
    <m/>
    <s v="Using VPN "/>
    <m/>
    <m/>
    <m/>
    <m/>
    <m/>
    <s v="No"/>
    <m/>
    <m/>
    <m/>
    <m/>
    <m/>
    <s v="No"/>
    <m/>
    <m/>
    <m/>
    <m/>
    <m/>
    <x v="1"/>
    <m/>
    <m/>
    <x v="0"/>
    <m/>
    <m/>
    <m/>
    <m/>
    <s v="Strongly agree"/>
    <m/>
    <m/>
    <s v="Strongly agree"/>
    <m/>
    <m/>
    <s v="Disagree"/>
    <m/>
    <m/>
    <s v="Strongly agree"/>
    <m/>
    <m/>
    <s v="Strongly agree"/>
    <m/>
    <m/>
    <s v="Strongly agree"/>
    <m/>
    <m/>
    <s v="Strongly agree"/>
    <m/>
    <m/>
    <x v="0"/>
    <m/>
    <m/>
    <x v="0"/>
    <m/>
    <m/>
    <x v="3"/>
    <m/>
    <m/>
    <m/>
    <m/>
    <m/>
    <s v="IT professional"/>
    <m/>
    <m/>
    <m/>
    <m/>
    <m/>
  </r>
  <r>
    <n v="66"/>
    <d v="2020-04-09T19:27:00"/>
    <d v="2020-04-09T19:32:06"/>
    <s v="anonymous"/>
    <m/>
    <m/>
    <m/>
    <m/>
    <x v="1"/>
    <m/>
    <m/>
    <s v="Yes"/>
    <m/>
    <m/>
    <s v="Increase security of wireless network (WPA and password)_x000a_Extra careful with emails_x000a_Use of VPN connection only for work purposes"/>
    <m/>
    <m/>
    <s v="Laptop;"/>
    <m/>
    <m/>
    <s v="No"/>
    <m/>
    <m/>
    <s v="Corporate assets"/>
    <m/>
    <m/>
    <s v="Yes, fully"/>
    <m/>
    <m/>
    <s v="Password protection;Hard disk encryption;Antivirus software installed;Antispam software installed;"/>
    <m/>
    <m/>
    <s v="Using VPN "/>
    <m/>
    <m/>
    <m/>
    <m/>
    <m/>
    <s v="No"/>
    <m/>
    <m/>
    <m/>
    <m/>
    <m/>
    <s v="No"/>
    <m/>
    <m/>
    <m/>
    <m/>
    <m/>
    <x v="2"/>
    <m/>
    <m/>
    <x v="0"/>
    <m/>
    <m/>
    <m/>
    <m/>
    <s v="Strongly disagree"/>
    <m/>
    <m/>
    <s v="Strongly disagree"/>
    <m/>
    <m/>
    <s v="Undecided"/>
    <m/>
    <m/>
    <s v="Agree"/>
    <m/>
    <m/>
    <s v="Strongly agree"/>
    <m/>
    <m/>
    <s v="Strongly agree"/>
    <m/>
    <m/>
    <s v="Strongly agree"/>
    <m/>
    <m/>
    <x v="1"/>
    <m/>
    <m/>
    <x v="1"/>
    <m/>
    <m/>
    <x v="4"/>
    <m/>
    <m/>
    <m/>
    <m/>
    <m/>
    <s v="Other"/>
    <m/>
    <m/>
    <m/>
    <m/>
    <m/>
  </r>
  <r>
    <n v="66"/>
    <d v="2020-04-09T19:27:00"/>
    <d v="2020-04-09T19:32:06"/>
    <s v="anonymous"/>
    <m/>
    <m/>
    <m/>
    <m/>
    <x v="1"/>
    <m/>
    <m/>
    <s v="Yes"/>
    <m/>
    <m/>
    <s v="Increase security of wireless network (WPA and password)_x000a_Extra careful with emails_x000a_Use of VPN connection only for work purposes"/>
    <m/>
    <m/>
    <s v="Laptop;"/>
    <m/>
    <m/>
    <s v="No"/>
    <m/>
    <m/>
    <s v="Corporate assets"/>
    <m/>
    <m/>
    <s v="Yes, fully"/>
    <m/>
    <m/>
    <s v="Password protection;Hard disk encryption;Antivirus software installed;Antispam software installed;"/>
    <m/>
    <m/>
    <s v="Using VPN "/>
    <m/>
    <m/>
    <m/>
    <m/>
    <m/>
    <s v="No"/>
    <m/>
    <m/>
    <m/>
    <m/>
    <m/>
    <s v="No"/>
    <m/>
    <m/>
    <m/>
    <m/>
    <m/>
    <x v="1"/>
    <m/>
    <m/>
    <x v="0"/>
    <m/>
    <m/>
    <m/>
    <m/>
    <s v="Strongly disagree"/>
    <m/>
    <m/>
    <s v="Strongly disagree"/>
    <m/>
    <m/>
    <s v="Undecided"/>
    <m/>
    <m/>
    <s v="Agree"/>
    <m/>
    <m/>
    <s v="Strongly agree"/>
    <m/>
    <m/>
    <s v="Strongly agree"/>
    <m/>
    <m/>
    <s v="Strongly agree"/>
    <m/>
    <m/>
    <x v="1"/>
    <m/>
    <m/>
    <x v="1"/>
    <m/>
    <m/>
    <x v="4"/>
    <m/>
    <m/>
    <m/>
    <m/>
    <m/>
    <s v="Other"/>
    <m/>
    <m/>
    <m/>
    <m/>
    <m/>
  </r>
  <r>
    <n v="67"/>
    <d v="2020-04-09T19:34:09"/>
    <d v="2020-04-09T19:39:23"/>
    <s v="anonymous"/>
    <m/>
    <m/>
    <m/>
    <m/>
    <x v="1"/>
    <m/>
    <m/>
    <s v="Yes"/>
    <m/>
    <m/>
    <s v="Connect to business  network using vpn"/>
    <m/>
    <m/>
    <s v="Laptop;Smartphone;"/>
    <m/>
    <m/>
    <s v="No"/>
    <m/>
    <m/>
    <s v="Personal assets"/>
    <m/>
    <m/>
    <m/>
    <m/>
    <m/>
    <s v="Password protection;Antivirus software installed;Antispam software installed;"/>
    <m/>
    <m/>
    <s v="Using VPN "/>
    <m/>
    <m/>
    <m/>
    <m/>
    <m/>
    <s v="No"/>
    <m/>
    <m/>
    <m/>
    <m/>
    <m/>
    <s v="Yes"/>
    <m/>
    <m/>
    <s v="Document management;Real-time document co-authoring;Project/Workflow/Task management;Scheduling;Real-time chatting;Teleconferencing;"/>
    <m/>
    <m/>
    <x v="3"/>
    <m/>
    <m/>
    <x v="0"/>
    <m/>
    <m/>
    <m/>
    <m/>
    <s v="Strongly agree"/>
    <m/>
    <m/>
    <s v="Strongly agree"/>
    <m/>
    <m/>
    <s v="Strongly agree"/>
    <m/>
    <m/>
    <s v="Strongly agree"/>
    <m/>
    <m/>
    <s v="Strongly agree"/>
    <m/>
    <m/>
    <s v="Agree"/>
    <m/>
    <m/>
    <s v="Strongly agree"/>
    <m/>
    <m/>
    <x v="1"/>
    <m/>
    <m/>
    <x v="1"/>
    <m/>
    <m/>
    <x v="0"/>
    <m/>
    <m/>
    <m/>
    <m/>
    <m/>
    <s v="Other"/>
    <m/>
    <m/>
    <m/>
    <m/>
    <m/>
  </r>
  <r>
    <n v="67"/>
    <d v="2020-04-09T19:34:09"/>
    <d v="2020-04-09T19:39:23"/>
    <s v="anonymous"/>
    <m/>
    <m/>
    <m/>
    <m/>
    <x v="1"/>
    <m/>
    <m/>
    <s v="Yes"/>
    <m/>
    <m/>
    <s v="Connect to business  network using vpn"/>
    <m/>
    <m/>
    <s v="Laptop;Smartphone;"/>
    <m/>
    <m/>
    <s v="No"/>
    <m/>
    <m/>
    <s v="Personal assets"/>
    <m/>
    <m/>
    <m/>
    <m/>
    <m/>
    <s v="Password protection;Antivirus software installed;Antispam software installed;"/>
    <m/>
    <m/>
    <s v="Using VPN "/>
    <m/>
    <m/>
    <m/>
    <m/>
    <m/>
    <s v="No"/>
    <m/>
    <m/>
    <m/>
    <m/>
    <m/>
    <s v="Yes"/>
    <m/>
    <m/>
    <s v="Document management;Real-time document co-authoring;Project/Workflow/Task management;Scheduling;Real-time chatting;Teleconferencing;"/>
    <m/>
    <m/>
    <x v="1"/>
    <m/>
    <m/>
    <x v="0"/>
    <m/>
    <m/>
    <m/>
    <m/>
    <s v="Strongly agree"/>
    <m/>
    <m/>
    <s v="Strongly agree"/>
    <m/>
    <m/>
    <s v="Strongly agree"/>
    <m/>
    <m/>
    <s v="Strongly agree"/>
    <m/>
    <m/>
    <s v="Strongly agree"/>
    <m/>
    <m/>
    <s v="Agree"/>
    <m/>
    <m/>
    <s v="Strongly agree"/>
    <m/>
    <m/>
    <x v="1"/>
    <m/>
    <m/>
    <x v="1"/>
    <m/>
    <m/>
    <x v="0"/>
    <m/>
    <m/>
    <m/>
    <m/>
    <m/>
    <s v="Other"/>
    <m/>
    <m/>
    <m/>
    <m/>
    <m/>
  </r>
  <r>
    <n v="68"/>
    <d v="2020-04-09T19:37:33"/>
    <d v="2020-04-09T19:42:18"/>
    <s v="anonymous"/>
    <m/>
    <m/>
    <m/>
    <m/>
    <x v="0"/>
    <m/>
    <m/>
    <s v="No"/>
    <m/>
    <m/>
    <m/>
    <m/>
    <m/>
    <s v="Desktop;Laptop;"/>
    <m/>
    <m/>
    <s v="No"/>
    <m/>
    <m/>
    <s v="Corporate assets"/>
    <m/>
    <m/>
    <s v="No"/>
    <m/>
    <m/>
    <s v="Antivirus software installed;"/>
    <m/>
    <m/>
    <s v="Using VPN "/>
    <m/>
    <m/>
    <m/>
    <m/>
    <m/>
    <s v="No"/>
    <m/>
    <m/>
    <m/>
    <m/>
    <m/>
    <s v="Yes"/>
    <m/>
    <m/>
    <s v="Real-time chatting;Teleconferencing;"/>
    <m/>
    <m/>
    <x v="2"/>
    <m/>
    <m/>
    <x v="0"/>
    <m/>
    <m/>
    <m/>
    <m/>
    <s v="Undecided"/>
    <m/>
    <m/>
    <s v="Undecided"/>
    <m/>
    <m/>
    <s v="Disagree"/>
    <m/>
    <m/>
    <s v="Undecided"/>
    <m/>
    <m/>
    <s v="Disagree"/>
    <m/>
    <m/>
    <s v="Disagree"/>
    <m/>
    <m/>
    <s v="Disagree"/>
    <m/>
    <m/>
    <x v="1"/>
    <m/>
    <m/>
    <x v="1"/>
    <m/>
    <m/>
    <x v="2"/>
    <m/>
    <m/>
    <m/>
    <m/>
    <m/>
    <s v="IT professional"/>
    <m/>
    <m/>
    <m/>
    <m/>
    <m/>
  </r>
  <r>
    <n v="68"/>
    <d v="2020-04-09T19:37:33"/>
    <d v="2020-04-09T19:42:18"/>
    <s v="anonymous"/>
    <m/>
    <m/>
    <m/>
    <m/>
    <x v="0"/>
    <m/>
    <m/>
    <s v="No"/>
    <m/>
    <m/>
    <m/>
    <m/>
    <m/>
    <s v="Desktop;Laptop;"/>
    <m/>
    <m/>
    <s v="No"/>
    <m/>
    <m/>
    <s v="Corporate assets"/>
    <m/>
    <m/>
    <s v="No"/>
    <m/>
    <m/>
    <s v="Antivirus software installed;"/>
    <m/>
    <m/>
    <s v="Using VPN "/>
    <m/>
    <m/>
    <m/>
    <m/>
    <m/>
    <s v="No"/>
    <m/>
    <m/>
    <m/>
    <m/>
    <m/>
    <s v="Yes"/>
    <m/>
    <m/>
    <s v="Real-time chatting;Teleconferencing;"/>
    <m/>
    <m/>
    <x v="1"/>
    <m/>
    <m/>
    <x v="0"/>
    <m/>
    <m/>
    <m/>
    <m/>
    <s v="Undecided"/>
    <m/>
    <m/>
    <s v="Undecided"/>
    <m/>
    <m/>
    <s v="Disagree"/>
    <m/>
    <m/>
    <s v="Undecided"/>
    <m/>
    <m/>
    <s v="Disagree"/>
    <m/>
    <m/>
    <s v="Disagree"/>
    <m/>
    <m/>
    <s v="Disagree"/>
    <m/>
    <m/>
    <x v="1"/>
    <m/>
    <m/>
    <x v="1"/>
    <m/>
    <m/>
    <x v="2"/>
    <m/>
    <m/>
    <m/>
    <m/>
    <m/>
    <s v="IT professional"/>
    <m/>
    <m/>
    <m/>
    <m/>
    <m/>
  </r>
  <r>
    <n v="69"/>
    <d v="2020-04-09T19:46:26"/>
    <d v="2020-04-09T19:53:39"/>
    <s v="anonymous"/>
    <m/>
    <m/>
    <m/>
    <m/>
    <x v="0"/>
    <m/>
    <m/>
    <s v="Yes"/>
    <m/>
    <m/>
    <s v="Use company approved communication tools for conference"/>
    <m/>
    <m/>
    <s v="Laptop;Smartphone;"/>
    <m/>
    <m/>
    <s v="No"/>
    <m/>
    <m/>
    <s v="Corporate assets"/>
    <m/>
    <m/>
    <s v="Yes, partly"/>
    <m/>
    <m/>
    <s v="Password protection;Hard disk encryption;Antivirus software installed;Antispam software installed;"/>
    <m/>
    <m/>
    <s v="Using VPN "/>
    <m/>
    <m/>
    <m/>
    <m/>
    <m/>
    <s v="No"/>
    <m/>
    <m/>
    <m/>
    <m/>
    <m/>
    <s v="Yes"/>
    <m/>
    <m/>
    <s v="Document management;Real-time document co-authoring;Real-time chatting;Teleconferencing;Other;"/>
    <m/>
    <m/>
    <x v="2"/>
    <m/>
    <m/>
    <x v="0"/>
    <m/>
    <m/>
    <m/>
    <m/>
    <s v="Undecided"/>
    <m/>
    <m/>
    <s v="Agree"/>
    <m/>
    <m/>
    <s v="Disagree"/>
    <m/>
    <m/>
    <s v="Strongly agree"/>
    <m/>
    <m/>
    <s v="Strongly agree"/>
    <m/>
    <m/>
    <s v="Strongly agree"/>
    <m/>
    <m/>
    <s v="Strongly agree"/>
    <m/>
    <m/>
    <x v="2"/>
    <m/>
    <m/>
    <x v="3"/>
    <m/>
    <m/>
    <x v="7"/>
    <m/>
    <m/>
    <m/>
    <m/>
    <m/>
    <s v="Other"/>
    <m/>
    <m/>
    <m/>
    <m/>
    <m/>
  </r>
  <r>
    <n v="69"/>
    <d v="2020-04-09T19:46:26"/>
    <d v="2020-04-09T19:53:39"/>
    <s v="anonymous"/>
    <m/>
    <m/>
    <m/>
    <m/>
    <x v="0"/>
    <m/>
    <m/>
    <s v="Yes"/>
    <m/>
    <m/>
    <s v="Use company approved communication tools for conference"/>
    <m/>
    <m/>
    <s v="Laptop;Smartphone;"/>
    <m/>
    <m/>
    <s v="No"/>
    <m/>
    <m/>
    <s v="Corporate assets"/>
    <m/>
    <m/>
    <s v="Yes, partly"/>
    <m/>
    <m/>
    <s v="Password protection;Hard disk encryption;Antivirus software installed;Antispam software installed;"/>
    <m/>
    <m/>
    <s v="Using VPN "/>
    <m/>
    <m/>
    <m/>
    <m/>
    <m/>
    <s v="No"/>
    <m/>
    <m/>
    <m/>
    <m/>
    <m/>
    <s v="Yes"/>
    <m/>
    <m/>
    <s v="Document management;Real-time document co-authoring;Real-time chatting;Teleconferencing;Other;"/>
    <m/>
    <m/>
    <x v="1"/>
    <m/>
    <m/>
    <x v="0"/>
    <m/>
    <m/>
    <m/>
    <m/>
    <s v="Undecided"/>
    <m/>
    <m/>
    <s v="Agree"/>
    <m/>
    <m/>
    <s v="Disagree"/>
    <m/>
    <m/>
    <s v="Strongly agree"/>
    <m/>
    <m/>
    <s v="Strongly agree"/>
    <m/>
    <m/>
    <s v="Strongly agree"/>
    <m/>
    <m/>
    <s v="Strongly agree"/>
    <m/>
    <m/>
    <x v="2"/>
    <m/>
    <m/>
    <x v="3"/>
    <m/>
    <m/>
    <x v="7"/>
    <m/>
    <m/>
    <m/>
    <m/>
    <m/>
    <s v="Other"/>
    <m/>
    <m/>
    <m/>
    <m/>
    <m/>
  </r>
  <r>
    <n v="70"/>
    <d v="2020-04-09T20:32:45"/>
    <d v="2020-04-09T20:36:11"/>
    <s v="anonymous"/>
    <m/>
    <m/>
    <m/>
    <m/>
    <x v="1"/>
    <m/>
    <m/>
    <s v="No"/>
    <m/>
    <m/>
    <m/>
    <m/>
    <m/>
    <s v="Laptop;Tablet;"/>
    <m/>
    <m/>
    <s v="No"/>
    <m/>
    <m/>
    <s v="Personal assets"/>
    <m/>
    <m/>
    <m/>
    <m/>
    <m/>
    <s v="Password protection;Antivirus software installed;"/>
    <m/>
    <m/>
    <s v="Other"/>
    <m/>
    <m/>
    <m/>
    <m/>
    <m/>
    <s v="No"/>
    <m/>
    <m/>
    <m/>
    <m/>
    <m/>
    <s v="Yes"/>
    <m/>
    <m/>
    <s v="Real-time chatting;Teleconferencing;"/>
    <m/>
    <m/>
    <x v="2"/>
    <m/>
    <m/>
    <x v="0"/>
    <m/>
    <m/>
    <m/>
    <m/>
    <s v="Strongly disagree"/>
    <m/>
    <m/>
    <s v="Strongly disagree"/>
    <m/>
    <m/>
    <s v="Strongly disagree"/>
    <m/>
    <m/>
    <s v="Strongly disagree"/>
    <m/>
    <m/>
    <s v="Disagree"/>
    <m/>
    <m/>
    <s v="Agree"/>
    <m/>
    <m/>
    <s v="Disagree"/>
    <m/>
    <m/>
    <x v="1"/>
    <m/>
    <m/>
    <x v="3"/>
    <m/>
    <m/>
    <x v="8"/>
    <m/>
    <m/>
    <m/>
    <m/>
    <m/>
    <s v="Other"/>
    <m/>
    <m/>
    <m/>
    <m/>
    <m/>
  </r>
  <r>
    <n v="70"/>
    <d v="2020-04-09T20:32:45"/>
    <d v="2020-04-09T20:36:11"/>
    <s v="anonymous"/>
    <m/>
    <m/>
    <m/>
    <m/>
    <x v="1"/>
    <m/>
    <m/>
    <s v="No"/>
    <m/>
    <m/>
    <m/>
    <m/>
    <m/>
    <s v="Laptop;Tablet;"/>
    <m/>
    <m/>
    <s v="No"/>
    <m/>
    <m/>
    <s v="Personal assets"/>
    <m/>
    <m/>
    <m/>
    <m/>
    <m/>
    <s v="Password protection;Antivirus software installed;"/>
    <m/>
    <m/>
    <s v="Other"/>
    <m/>
    <m/>
    <m/>
    <m/>
    <m/>
    <s v="No"/>
    <m/>
    <m/>
    <m/>
    <m/>
    <m/>
    <s v="Yes"/>
    <m/>
    <m/>
    <s v="Real-time chatting;Teleconferencing;"/>
    <m/>
    <m/>
    <x v="1"/>
    <m/>
    <m/>
    <x v="0"/>
    <m/>
    <m/>
    <m/>
    <m/>
    <s v="Strongly disagree"/>
    <m/>
    <m/>
    <s v="Strongly disagree"/>
    <m/>
    <m/>
    <s v="Strongly disagree"/>
    <m/>
    <m/>
    <s v="Strongly disagree"/>
    <m/>
    <m/>
    <s v="Disagree"/>
    <m/>
    <m/>
    <s v="Agree"/>
    <m/>
    <m/>
    <s v="Disagree"/>
    <m/>
    <m/>
    <x v="1"/>
    <m/>
    <m/>
    <x v="3"/>
    <m/>
    <m/>
    <x v="8"/>
    <m/>
    <m/>
    <m/>
    <m/>
    <m/>
    <s v="Other"/>
    <m/>
    <m/>
    <m/>
    <m/>
    <m/>
  </r>
  <r>
    <n v="71"/>
    <d v="2020-04-09T21:31:16"/>
    <d v="2020-04-09T21:36:40"/>
    <s v="anonymous"/>
    <m/>
    <m/>
    <m/>
    <m/>
    <x v="0"/>
    <m/>
    <m/>
    <s v="No"/>
    <m/>
    <m/>
    <m/>
    <m/>
    <m/>
    <s v="Laptop;"/>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x v="2"/>
    <m/>
    <m/>
    <x v="0"/>
    <m/>
    <m/>
    <m/>
    <m/>
    <s v="Agree"/>
    <m/>
    <m/>
    <s v="Agree"/>
    <m/>
    <m/>
    <s v="Disagree"/>
    <m/>
    <m/>
    <s v="Agree"/>
    <m/>
    <m/>
    <s v="Disagree"/>
    <m/>
    <m/>
    <s v="Agree"/>
    <m/>
    <m/>
    <s v="Agree"/>
    <m/>
    <m/>
    <x v="1"/>
    <m/>
    <m/>
    <x v="1"/>
    <m/>
    <m/>
    <x v="3"/>
    <m/>
    <m/>
    <m/>
    <m/>
    <m/>
    <s v="IT professional"/>
    <m/>
    <m/>
    <m/>
    <m/>
    <m/>
  </r>
  <r>
    <n v="71"/>
    <d v="2020-04-09T21:31:16"/>
    <d v="2020-04-09T21:36:40"/>
    <s v="anonymous"/>
    <m/>
    <m/>
    <m/>
    <m/>
    <x v="0"/>
    <m/>
    <m/>
    <s v="No"/>
    <m/>
    <m/>
    <m/>
    <m/>
    <m/>
    <s v="Laptop;"/>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x v="1"/>
    <m/>
    <m/>
    <x v="0"/>
    <m/>
    <m/>
    <m/>
    <m/>
    <s v="Agree"/>
    <m/>
    <m/>
    <s v="Agree"/>
    <m/>
    <m/>
    <s v="Disagree"/>
    <m/>
    <m/>
    <s v="Agree"/>
    <m/>
    <m/>
    <s v="Disagree"/>
    <m/>
    <m/>
    <s v="Agree"/>
    <m/>
    <m/>
    <s v="Agree"/>
    <m/>
    <m/>
    <x v="1"/>
    <m/>
    <m/>
    <x v="1"/>
    <m/>
    <m/>
    <x v="3"/>
    <m/>
    <m/>
    <m/>
    <m/>
    <m/>
    <s v="IT professional"/>
    <m/>
    <m/>
    <m/>
    <m/>
    <m/>
  </r>
  <r>
    <n v="72"/>
    <d v="2020-04-09T21:35:08"/>
    <d v="2020-04-09T21:39:09"/>
    <s v="anonymous"/>
    <m/>
    <m/>
    <m/>
    <m/>
    <x v="1"/>
    <m/>
    <m/>
    <s v="Yes"/>
    <m/>
    <m/>
    <s v="Connect only through VPN"/>
    <m/>
    <m/>
    <s v="Laptop;"/>
    <m/>
    <m/>
    <s v="Yes"/>
    <m/>
    <m/>
    <s v="Corporate assets"/>
    <m/>
    <m/>
    <s v="Yes, fully"/>
    <m/>
    <m/>
    <s v="Password protection;Automatic screen lock;"/>
    <m/>
    <m/>
    <s v="Using VPN "/>
    <m/>
    <m/>
    <m/>
    <m/>
    <m/>
    <s v="Yes"/>
    <m/>
    <m/>
    <s v="Instructions provided via email;"/>
    <m/>
    <m/>
    <s v="No"/>
    <m/>
    <m/>
    <m/>
    <m/>
    <m/>
    <x v="2"/>
    <m/>
    <m/>
    <x v="0"/>
    <m/>
    <m/>
    <m/>
    <m/>
    <s v="Strongly disagree"/>
    <m/>
    <m/>
    <s v="Strongly disagree"/>
    <m/>
    <m/>
    <s v="Strongly disagree"/>
    <m/>
    <m/>
    <s v="Disagree"/>
    <m/>
    <m/>
    <s v="Disagree"/>
    <m/>
    <m/>
    <s v="Agree"/>
    <m/>
    <m/>
    <s v="Agree"/>
    <m/>
    <m/>
    <x v="0"/>
    <m/>
    <m/>
    <x v="0"/>
    <m/>
    <m/>
    <x v="9"/>
    <m/>
    <m/>
    <m/>
    <m/>
    <m/>
    <s v="Other"/>
    <m/>
    <m/>
    <m/>
    <m/>
    <m/>
  </r>
  <r>
    <n v="72"/>
    <d v="2020-04-09T21:35:08"/>
    <d v="2020-04-09T21:39:09"/>
    <s v="anonymous"/>
    <m/>
    <m/>
    <m/>
    <m/>
    <x v="1"/>
    <m/>
    <m/>
    <s v="Yes"/>
    <m/>
    <m/>
    <s v="Connect only through VPN"/>
    <m/>
    <m/>
    <s v="Laptop;"/>
    <m/>
    <m/>
    <s v="Yes"/>
    <m/>
    <m/>
    <s v="Corporate assets"/>
    <m/>
    <m/>
    <s v="Yes, fully"/>
    <m/>
    <m/>
    <s v="Password protection;Automatic screen lock;"/>
    <m/>
    <m/>
    <s v="Using VPN "/>
    <m/>
    <m/>
    <m/>
    <m/>
    <m/>
    <s v="Yes"/>
    <m/>
    <m/>
    <s v="Instructions provided via email;"/>
    <m/>
    <m/>
    <s v="No"/>
    <m/>
    <m/>
    <m/>
    <m/>
    <m/>
    <x v="1"/>
    <m/>
    <m/>
    <x v="0"/>
    <m/>
    <m/>
    <m/>
    <m/>
    <s v="Strongly disagree"/>
    <m/>
    <m/>
    <s v="Strongly disagree"/>
    <m/>
    <m/>
    <s v="Strongly disagree"/>
    <m/>
    <m/>
    <s v="Disagree"/>
    <m/>
    <m/>
    <s v="Disagree"/>
    <m/>
    <m/>
    <s v="Agree"/>
    <m/>
    <m/>
    <s v="Agree"/>
    <m/>
    <m/>
    <x v="0"/>
    <m/>
    <m/>
    <x v="0"/>
    <m/>
    <m/>
    <x v="9"/>
    <m/>
    <m/>
    <m/>
    <m/>
    <m/>
    <s v="Other"/>
    <m/>
    <m/>
    <m/>
    <m/>
    <m/>
  </r>
  <r>
    <n v="73"/>
    <d v="2020-04-09T21:39:33"/>
    <d v="2020-04-09T21:42:49"/>
    <s v="anonymous"/>
    <m/>
    <m/>
    <m/>
    <m/>
    <x v="0"/>
    <m/>
    <m/>
    <s v="No"/>
    <m/>
    <m/>
    <m/>
    <m/>
    <m/>
    <s v="Laptop;"/>
    <m/>
    <m/>
    <s v="No"/>
    <m/>
    <m/>
    <s v="Corporate assets"/>
    <m/>
    <m/>
    <s v="Yes, partly"/>
    <m/>
    <m/>
    <s v="Password protection;Two-factor authentication;Automatic screen lock;Hard disk encryption;Antivirus software installed;Antispam software installed;"/>
    <m/>
    <m/>
    <s v="Using VPN "/>
    <m/>
    <m/>
    <m/>
    <m/>
    <m/>
    <s v="No"/>
    <m/>
    <m/>
    <m/>
    <m/>
    <m/>
    <s v="No"/>
    <m/>
    <m/>
    <m/>
    <m/>
    <m/>
    <x v="2"/>
    <m/>
    <m/>
    <x v="0"/>
    <m/>
    <m/>
    <m/>
    <m/>
    <s v="Agree"/>
    <m/>
    <m/>
    <s v="Undecided"/>
    <m/>
    <m/>
    <s v="Agree"/>
    <m/>
    <m/>
    <s v="Agree"/>
    <m/>
    <m/>
    <s v="Undecided"/>
    <m/>
    <m/>
    <s v="Agree"/>
    <m/>
    <m/>
    <s v="Agree"/>
    <m/>
    <m/>
    <x v="0"/>
    <m/>
    <m/>
    <x v="0"/>
    <m/>
    <m/>
    <x v="3"/>
    <m/>
    <m/>
    <m/>
    <m/>
    <m/>
    <s v="IT professional"/>
    <m/>
    <m/>
    <m/>
    <m/>
    <m/>
  </r>
  <r>
    <n v="73"/>
    <d v="2020-04-09T21:39:33"/>
    <d v="2020-04-09T21:42:49"/>
    <s v="anonymous"/>
    <m/>
    <m/>
    <m/>
    <m/>
    <x v="0"/>
    <m/>
    <m/>
    <s v="No"/>
    <m/>
    <m/>
    <m/>
    <m/>
    <m/>
    <s v="Laptop;"/>
    <m/>
    <m/>
    <s v="No"/>
    <m/>
    <m/>
    <s v="Corporate assets"/>
    <m/>
    <m/>
    <s v="Yes, partly"/>
    <m/>
    <m/>
    <s v="Password protection;Two-factor authentication;Automatic screen lock;Hard disk encryption;Antivirus software installed;Antispam software installed;"/>
    <m/>
    <m/>
    <s v="Using VPN "/>
    <m/>
    <m/>
    <m/>
    <m/>
    <m/>
    <s v="No"/>
    <m/>
    <m/>
    <m/>
    <m/>
    <m/>
    <s v="No"/>
    <m/>
    <m/>
    <m/>
    <m/>
    <m/>
    <x v="1"/>
    <m/>
    <m/>
    <x v="0"/>
    <m/>
    <m/>
    <m/>
    <m/>
    <s v="Agree"/>
    <m/>
    <m/>
    <s v="Undecided"/>
    <m/>
    <m/>
    <s v="Agree"/>
    <m/>
    <m/>
    <s v="Agree"/>
    <m/>
    <m/>
    <s v="Undecided"/>
    <m/>
    <m/>
    <s v="Agree"/>
    <m/>
    <m/>
    <s v="Agree"/>
    <m/>
    <m/>
    <x v="0"/>
    <m/>
    <m/>
    <x v="0"/>
    <m/>
    <m/>
    <x v="3"/>
    <m/>
    <m/>
    <m/>
    <m/>
    <m/>
    <s v="IT professional"/>
    <m/>
    <m/>
    <m/>
    <m/>
    <m/>
  </r>
  <r>
    <n v="74"/>
    <d v="2020-04-09T21:57:14"/>
    <d v="2020-04-09T22:07:59"/>
    <s v="anonymous"/>
    <m/>
    <m/>
    <m/>
    <m/>
    <x v="0"/>
    <m/>
    <m/>
    <s v="No"/>
    <m/>
    <m/>
    <m/>
    <m/>
    <m/>
    <s v="Laptop;"/>
    <m/>
    <m/>
    <s v="No"/>
    <m/>
    <m/>
    <s v="Corporate assets"/>
    <m/>
    <m/>
    <s v="Yes, partly"/>
    <m/>
    <m/>
    <s v="Two-factor authentication;Hard disk encryption;"/>
    <m/>
    <m/>
    <s v="Using VPN "/>
    <m/>
    <m/>
    <m/>
    <m/>
    <m/>
    <s v="No"/>
    <m/>
    <m/>
    <m/>
    <m/>
    <m/>
    <s v="No"/>
    <m/>
    <m/>
    <m/>
    <m/>
    <m/>
    <x v="2"/>
    <m/>
    <m/>
    <x v="4"/>
    <m/>
    <m/>
    <m/>
    <m/>
    <s v="Strongly agree"/>
    <m/>
    <m/>
    <s v="Agree"/>
    <m/>
    <m/>
    <s v="Agree"/>
    <m/>
    <m/>
    <s v="Strongly disagree"/>
    <m/>
    <m/>
    <s v="Strongly agree"/>
    <m/>
    <m/>
    <s v="Strongly disagree"/>
    <m/>
    <m/>
    <s v="Strongly agree"/>
    <m/>
    <m/>
    <x v="1"/>
    <m/>
    <m/>
    <x v="0"/>
    <m/>
    <m/>
    <x v="3"/>
    <m/>
    <m/>
    <m/>
    <m/>
    <m/>
    <s v="IT professional"/>
    <m/>
    <m/>
    <m/>
    <m/>
    <m/>
  </r>
  <r>
    <n v="74"/>
    <d v="2020-04-09T21:57:14"/>
    <d v="2020-04-09T22:07:59"/>
    <s v="anonymous"/>
    <m/>
    <m/>
    <m/>
    <m/>
    <x v="0"/>
    <m/>
    <m/>
    <s v="No"/>
    <m/>
    <m/>
    <m/>
    <m/>
    <m/>
    <s v="Laptop;"/>
    <m/>
    <m/>
    <s v="No"/>
    <m/>
    <m/>
    <s v="Corporate assets"/>
    <m/>
    <m/>
    <s v="Yes, partly"/>
    <m/>
    <m/>
    <s v="Two-factor authentication;Hard disk encryption;"/>
    <m/>
    <m/>
    <s v="Using VPN "/>
    <m/>
    <m/>
    <m/>
    <m/>
    <m/>
    <s v="No"/>
    <m/>
    <m/>
    <m/>
    <m/>
    <m/>
    <s v="No"/>
    <m/>
    <m/>
    <m/>
    <m/>
    <m/>
    <x v="1"/>
    <m/>
    <m/>
    <x v="4"/>
    <m/>
    <m/>
    <m/>
    <m/>
    <s v="Strongly agree"/>
    <m/>
    <m/>
    <s v="Agree"/>
    <m/>
    <m/>
    <s v="Agree"/>
    <m/>
    <m/>
    <s v="Strongly disagree"/>
    <m/>
    <m/>
    <s v="Strongly agree"/>
    <m/>
    <m/>
    <s v="Strongly disagree"/>
    <m/>
    <m/>
    <s v="Strongly agree"/>
    <m/>
    <m/>
    <x v="1"/>
    <m/>
    <m/>
    <x v="0"/>
    <m/>
    <m/>
    <x v="3"/>
    <m/>
    <m/>
    <m/>
    <m/>
    <m/>
    <s v="IT professional"/>
    <m/>
    <m/>
    <m/>
    <m/>
    <m/>
  </r>
  <r>
    <n v="75"/>
    <d v="2020-04-09T22:11:13"/>
    <d v="2020-04-09T22:14:00"/>
    <s v="anonymous"/>
    <m/>
    <m/>
    <m/>
    <m/>
    <x v="0"/>
    <m/>
    <m/>
    <s v="No"/>
    <m/>
    <m/>
    <m/>
    <m/>
    <m/>
    <s v="Laptop;"/>
    <m/>
    <m/>
    <s v="No"/>
    <m/>
    <m/>
    <s v="Corporate assets"/>
    <m/>
    <m/>
    <s v="Yes, fully"/>
    <m/>
    <m/>
    <s v="Password protec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s v="Scheduling;Real-time chatting;Teleconferencing;Other;"/>
    <m/>
    <m/>
    <x v="2"/>
    <m/>
    <m/>
    <x v="0"/>
    <m/>
    <m/>
    <m/>
    <m/>
    <s v="Agree"/>
    <m/>
    <m/>
    <s v="Agree"/>
    <m/>
    <m/>
    <s v="Agree"/>
    <m/>
    <m/>
    <s v="Agree"/>
    <m/>
    <m/>
    <s v="Agree"/>
    <m/>
    <m/>
    <s v="Agree"/>
    <m/>
    <m/>
    <s v="Agree"/>
    <m/>
    <m/>
    <x v="1"/>
    <m/>
    <m/>
    <x v="0"/>
    <m/>
    <m/>
    <x v="3"/>
    <m/>
    <m/>
    <m/>
    <m/>
    <m/>
    <s v="IT professional"/>
    <m/>
    <m/>
    <m/>
    <m/>
    <m/>
  </r>
  <r>
    <n v="75"/>
    <d v="2020-04-09T22:11:13"/>
    <d v="2020-04-09T22:14:00"/>
    <s v="anonymous"/>
    <m/>
    <m/>
    <m/>
    <m/>
    <x v="0"/>
    <m/>
    <m/>
    <s v="No"/>
    <m/>
    <m/>
    <m/>
    <m/>
    <m/>
    <s v="Laptop;"/>
    <m/>
    <m/>
    <s v="No"/>
    <m/>
    <m/>
    <s v="Corporate assets"/>
    <m/>
    <m/>
    <s v="Yes, fully"/>
    <m/>
    <m/>
    <s v="Password protec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s v="Scheduling;Real-time chatting;Teleconferencing;Other;"/>
    <m/>
    <m/>
    <x v="1"/>
    <m/>
    <m/>
    <x v="0"/>
    <m/>
    <m/>
    <m/>
    <m/>
    <s v="Agree"/>
    <m/>
    <m/>
    <s v="Agree"/>
    <m/>
    <m/>
    <s v="Agree"/>
    <m/>
    <m/>
    <s v="Agree"/>
    <m/>
    <m/>
    <s v="Agree"/>
    <m/>
    <m/>
    <s v="Agree"/>
    <m/>
    <m/>
    <s v="Agree"/>
    <m/>
    <m/>
    <x v="1"/>
    <m/>
    <m/>
    <x v="0"/>
    <m/>
    <m/>
    <x v="3"/>
    <m/>
    <m/>
    <m/>
    <m/>
    <m/>
    <s v="IT professional"/>
    <m/>
    <m/>
    <m/>
    <m/>
    <m/>
  </r>
  <r>
    <n v="76"/>
    <d v="2020-04-09T22:11:32"/>
    <d v="2020-04-09T22:15:18"/>
    <s v="anonymous"/>
    <m/>
    <m/>
    <m/>
    <m/>
    <x v="0"/>
    <m/>
    <m/>
    <s v="Yes"/>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s v="Document management;Real-time document co-authoring;Project/Workflow/Task management;Scheduling;Real-time chatting;Teleconferencing;"/>
    <m/>
    <m/>
    <x v="2"/>
    <m/>
    <m/>
    <x v="0"/>
    <m/>
    <m/>
    <m/>
    <m/>
    <s v="Agree"/>
    <m/>
    <m/>
    <s v="Agree"/>
    <m/>
    <m/>
    <s v="Undecided"/>
    <m/>
    <m/>
    <s v="Agree"/>
    <m/>
    <m/>
    <s v="Agree"/>
    <m/>
    <m/>
    <s v="Undecided"/>
    <m/>
    <m/>
    <s v="Strongly agree"/>
    <m/>
    <m/>
    <x v="1"/>
    <m/>
    <m/>
    <x v="0"/>
    <m/>
    <m/>
    <x v="3"/>
    <m/>
    <m/>
    <m/>
    <m/>
    <m/>
    <s v="IT professional"/>
    <m/>
    <m/>
    <m/>
    <m/>
    <m/>
  </r>
  <r>
    <n v="76"/>
    <d v="2020-04-09T22:11:32"/>
    <d v="2020-04-09T22:15:18"/>
    <s v="anonymous"/>
    <m/>
    <m/>
    <m/>
    <m/>
    <x v="0"/>
    <m/>
    <m/>
    <s v="Yes"/>
    <m/>
    <m/>
    <s v="Use vpn, avoid public WiFi, be aware who may see your screen, always keep antivirus updated "/>
    <m/>
    <m/>
    <s v="Laptop;"/>
    <m/>
    <m/>
    <s v="No"/>
    <m/>
    <m/>
    <s v="Corporate assets"/>
    <m/>
    <m/>
    <s v="Yes, partly"/>
    <m/>
    <m/>
    <s v="Password protection;Automatic screen lock;Hard disk encryption;Antivirus software installed;"/>
    <m/>
    <m/>
    <s v="Using VPN "/>
    <m/>
    <m/>
    <m/>
    <m/>
    <m/>
    <s v="No"/>
    <m/>
    <m/>
    <m/>
    <m/>
    <m/>
    <s v="Yes"/>
    <m/>
    <m/>
    <s v="Document management;Real-time document co-authoring;Project/Workflow/Task management;Scheduling;Real-time chatting;Teleconferencing;"/>
    <m/>
    <m/>
    <x v="1"/>
    <m/>
    <m/>
    <x v="0"/>
    <m/>
    <m/>
    <m/>
    <m/>
    <s v="Agree"/>
    <m/>
    <m/>
    <s v="Agree"/>
    <m/>
    <m/>
    <s v="Undecided"/>
    <m/>
    <m/>
    <s v="Agree"/>
    <m/>
    <m/>
    <s v="Agree"/>
    <m/>
    <m/>
    <s v="Undecided"/>
    <m/>
    <m/>
    <s v="Strongly agree"/>
    <m/>
    <m/>
    <x v="1"/>
    <m/>
    <m/>
    <x v="0"/>
    <m/>
    <m/>
    <x v="3"/>
    <m/>
    <m/>
    <m/>
    <m/>
    <m/>
    <s v="IT professional"/>
    <m/>
    <m/>
    <m/>
    <m/>
    <m/>
  </r>
  <r>
    <n v="77"/>
    <d v="2020-04-09T22:19:04"/>
    <d v="2020-04-09T22:22:47"/>
    <s v="anonymous"/>
    <m/>
    <m/>
    <m/>
    <m/>
    <x v="0"/>
    <m/>
    <m/>
    <s v="Yes"/>
    <m/>
    <m/>
    <m/>
    <m/>
    <m/>
    <s v="Laptop;Smartphone;"/>
    <m/>
    <m/>
    <s v="No"/>
    <m/>
    <m/>
    <s v="Corporate assets"/>
    <m/>
    <m/>
    <s v="Yes, partly"/>
    <m/>
    <m/>
    <s v="Password protection;Two-factor authentication;Automatic screen lock;Hard disk encryption;Antivirus software installed;Antispam software installed;"/>
    <m/>
    <m/>
    <s v="Using VPN "/>
    <m/>
    <m/>
    <m/>
    <m/>
    <m/>
    <s v="No"/>
    <m/>
    <m/>
    <m/>
    <m/>
    <m/>
    <s v="Yes"/>
    <m/>
    <m/>
    <s v="Document management;Real-time document co-authoring;Real-time chatting;Teleconferencing;"/>
    <m/>
    <m/>
    <x v="3"/>
    <m/>
    <m/>
    <x v="0"/>
    <m/>
    <m/>
    <m/>
    <m/>
    <s v="Disagree"/>
    <m/>
    <m/>
    <s v="Agree"/>
    <m/>
    <m/>
    <s v="Disagree"/>
    <m/>
    <m/>
    <s v="Agree"/>
    <m/>
    <m/>
    <s v="Strongly agree"/>
    <m/>
    <m/>
    <s v="Strongly agree"/>
    <m/>
    <m/>
    <s v="Strongly agree"/>
    <m/>
    <m/>
    <x v="1"/>
    <m/>
    <m/>
    <x v="0"/>
    <m/>
    <m/>
    <x v="3"/>
    <m/>
    <m/>
    <m/>
    <m/>
    <m/>
    <s v="IT professional"/>
    <m/>
    <m/>
    <m/>
    <m/>
    <m/>
  </r>
  <r>
    <n v="77"/>
    <d v="2020-04-09T22:19:04"/>
    <d v="2020-04-09T22:22:47"/>
    <s v="anonymous"/>
    <m/>
    <m/>
    <m/>
    <m/>
    <x v="0"/>
    <m/>
    <m/>
    <s v="Yes"/>
    <m/>
    <m/>
    <m/>
    <m/>
    <m/>
    <s v="Laptop;Smartphone;"/>
    <m/>
    <m/>
    <s v="No"/>
    <m/>
    <m/>
    <s v="Corporate assets"/>
    <m/>
    <m/>
    <s v="Yes, partly"/>
    <m/>
    <m/>
    <s v="Password protection;Two-factor authentication;Automatic screen lock;Hard disk encryption;Antivirus software installed;Antispam software installed;"/>
    <m/>
    <m/>
    <s v="Using VPN "/>
    <m/>
    <m/>
    <m/>
    <m/>
    <m/>
    <s v="No"/>
    <m/>
    <m/>
    <m/>
    <m/>
    <m/>
    <s v="Yes"/>
    <m/>
    <m/>
    <s v="Document management;Real-time document co-authoring;Real-time chatting;Teleconferencing;"/>
    <m/>
    <m/>
    <x v="1"/>
    <m/>
    <m/>
    <x v="0"/>
    <m/>
    <m/>
    <m/>
    <m/>
    <s v="Disagree"/>
    <m/>
    <m/>
    <s v="Agree"/>
    <m/>
    <m/>
    <s v="Disagree"/>
    <m/>
    <m/>
    <s v="Agree"/>
    <m/>
    <m/>
    <s v="Strongly agree"/>
    <m/>
    <m/>
    <s v="Strongly agree"/>
    <m/>
    <m/>
    <s v="Strongly agree"/>
    <m/>
    <m/>
    <x v="1"/>
    <m/>
    <m/>
    <x v="0"/>
    <m/>
    <m/>
    <x v="3"/>
    <m/>
    <m/>
    <m/>
    <m/>
    <m/>
    <s v="IT professional"/>
    <m/>
    <m/>
    <m/>
    <m/>
    <m/>
  </r>
  <r>
    <n v="78"/>
    <d v="2020-04-09T23:20:56"/>
    <d v="2020-04-09T23:24:00"/>
    <s v="anonymous"/>
    <m/>
    <m/>
    <m/>
    <m/>
    <x v="0"/>
    <m/>
    <m/>
    <s v="No"/>
    <m/>
    <m/>
    <m/>
    <m/>
    <m/>
    <s v="Desktop;Laptop;"/>
    <m/>
    <m/>
    <s v="No"/>
    <m/>
    <m/>
    <s v="Corporate assets"/>
    <m/>
    <m/>
    <s v="Yes, partly"/>
    <m/>
    <m/>
    <s v="Password protection;Automatic screen lock;Hard disk encryption;Antivirus software installed;Antispam software installed;"/>
    <m/>
    <m/>
    <s v="Using VPN "/>
    <m/>
    <m/>
    <m/>
    <m/>
    <m/>
    <s v="No"/>
    <m/>
    <m/>
    <m/>
    <m/>
    <m/>
    <s v="Yes"/>
    <m/>
    <m/>
    <s v="Document management;Real-time document co-authoring;Teleconferencing;"/>
    <m/>
    <m/>
    <x v="2"/>
    <m/>
    <m/>
    <x v="0"/>
    <m/>
    <m/>
    <m/>
    <m/>
    <s v="Undecided"/>
    <m/>
    <m/>
    <s v="Agree"/>
    <m/>
    <m/>
    <s v="Disagree"/>
    <m/>
    <m/>
    <s v="Strongly agree"/>
    <m/>
    <m/>
    <s v="Agree"/>
    <m/>
    <m/>
    <s v="Agree"/>
    <m/>
    <m/>
    <s v="Agree"/>
    <m/>
    <m/>
    <x v="1"/>
    <m/>
    <m/>
    <x v="0"/>
    <m/>
    <m/>
    <x v="7"/>
    <m/>
    <m/>
    <m/>
    <m/>
    <m/>
    <s v="IT professional"/>
    <m/>
    <m/>
    <m/>
    <m/>
    <m/>
  </r>
  <r>
    <n v="78"/>
    <d v="2020-04-09T23:20:56"/>
    <d v="2020-04-09T23:24:00"/>
    <s v="anonymous"/>
    <m/>
    <m/>
    <m/>
    <m/>
    <x v="0"/>
    <m/>
    <m/>
    <s v="No"/>
    <m/>
    <m/>
    <m/>
    <m/>
    <m/>
    <s v="Desktop;Laptop;"/>
    <m/>
    <m/>
    <s v="No"/>
    <m/>
    <m/>
    <s v="Corporate assets"/>
    <m/>
    <m/>
    <s v="Yes, partly"/>
    <m/>
    <m/>
    <s v="Password protection;Automatic screen lock;Hard disk encryption;Antivirus software installed;Antispam software installed;"/>
    <m/>
    <m/>
    <s v="Using VPN "/>
    <m/>
    <m/>
    <m/>
    <m/>
    <m/>
    <s v="No"/>
    <m/>
    <m/>
    <m/>
    <m/>
    <m/>
    <s v="Yes"/>
    <m/>
    <m/>
    <s v="Document management;Real-time document co-authoring;Teleconferencing;"/>
    <m/>
    <m/>
    <x v="1"/>
    <m/>
    <m/>
    <x v="0"/>
    <m/>
    <m/>
    <m/>
    <m/>
    <s v="Undecided"/>
    <m/>
    <m/>
    <s v="Agree"/>
    <m/>
    <m/>
    <s v="Disagree"/>
    <m/>
    <m/>
    <s v="Strongly agree"/>
    <m/>
    <m/>
    <s v="Agree"/>
    <m/>
    <m/>
    <s v="Agree"/>
    <m/>
    <m/>
    <s v="Agree"/>
    <m/>
    <m/>
    <x v="1"/>
    <m/>
    <m/>
    <x v="0"/>
    <m/>
    <m/>
    <x v="7"/>
    <m/>
    <m/>
    <m/>
    <m/>
    <m/>
    <s v="IT professional"/>
    <m/>
    <m/>
    <m/>
    <m/>
    <m/>
  </r>
  <r>
    <n v="79"/>
    <d v="2020-04-10T09:33:28"/>
    <d v="2020-04-10T09:36:54"/>
    <s v="anonymous"/>
    <m/>
    <m/>
    <m/>
    <m/>
    <x v="1"/>
    <m/>
    <m/>
    <s v="No"/>
    <m/>
    <m/>
    <m/>
    <m/>
    <m/>
    <s v="Laptop;Smartphone;"/>
    <m/>
    <m/>
    <s v="No"/>
    <m/>
    <m/>
    <s v="Corporate assets"/>
    <m/>
    <m/>
    <s v="Yes, partly"/>
    <m/>
    <m/>
    <s v="Password protection;Automatic screen lock;Antivirus software installed;"/>
    <m/>
    <m/>
    <s v="Using 3rd party cloud solutions (e.g. G Cloud, Microsoft 365)"/>
    <m/>
    <m/>
    <m/>
    <m/>
    <m/>
    <s v="No"/>
    <m/>
    <m/>
    <m/>
    <m/>
    <m/>
    <s v="Yes"/>
    <m/>
    <m/>
    <s v="Document management;Real-time document co-authoring;Real-time chatting;Teleconferencing;"/>
    <m/>
    <m/>
    <x v="2"/>
    <m/>
    <m/>
    <x v="0"/>
    <m/>
    <m/>
    <m/>
    <m/>
    <s v="Agree"/>
    <m/>
    <m/>
    <s v="Agree"/>
    <m/>
    <m/>
    <s v="Agree"/>
    <m/>
    <m/>
    <s v="Agree"/>
    <m/>
    <m/>
    <s v="Agree"/>
    <m/>
    <m/>
    <s v="Agree"/>
    <m/>
    <m/>
    <s v="Agree"/>
    <m/>
    <m/>
    <x v="0"/>
    <m/>
    <m/>
    <x v="0"/>
    <m/>
    <m/>
    <x v="2"/>
    <m/>
    <m/>
    <m/>
    <m/>
    <m/>
    <s v="Other"/>
    <m/>
    <m/>
    <m/>
    <m/>
    <m/>
  </r>
  <r>
    <n v="79"/>
    <d v="2020-04-10T09:33:28"/>
    <d v="2020-04-10T09:36:54"/>
    <s v="anonymous"/>
    <m/>
    <m/>
    <m/>
    <m/>
    <x v="1"/>
    <m/>
    <m/>
    <s v="No"/>
    <m/>
    <m/>
    <m/>
    <m/>
    <m/>
    <s v="Laptop;Smartphone;"/>
    <m/>
    <m/>
    <s v="No"/>
    <m/>
    <m/>
    <s v="Corporate assets"/>
    <m/>
    <m/>
    <s v="Yes, partly"/>
    <m/>
    <m/>
    <s v="Password protection;Automatic screen lock;Antivirus software installed;"/>
    <m/>
    <m/>
    <s v="Using 3rd party cloud solutions (e.g. G Cloud, Microsoft 365)"/>
    <m/>
    <m/>
    <m/>
    <m/>
    <m/>
    <s v="No"/>
    <m/>
    <m/>
    <m/>
    <m/>
    <m/>
    <s v="Yes"/>
    <m/>
    <m/>
    <s v="Document management;Real-time document co-authoring;Real-time chatting;Teleconferencing;"/>
    <m/>
    <m/>
    <x v="1"/>
    <m/>
    <m/>
    <x v="0"/>
    <m/>
    <m/>
    <m/>
    <m/>
    <s v="Agree"/>
    <m/>
    <m/>
    <s v="Agree"/>
    <m/>
    <m/>
    <s v="Agree"/>
    <m/>
    <m/>
    <s v="Agree"/>
    <m/>
    <m/>
    <s v="Agree"/>
    <m/>
    <m/>
    <s v="Agree"/>
    <m/>
    <m/>
    <s v="Agree"/>
    <m/>
    <m/>
    <x v="0"/>
    <m/>
    <m/>
    <x v="0"/>
    <m/>
    <m/>
    <x v="2"/>
    <m/>
    <m/>
    <m/>
    <m/>
    <m/>
    <s v="Other"/>
    <m/>
    <m/>
    <m/>
    <m/>
    <m/>
  </r>
  <r>
    <n v="80"/>
    <d v="2020-04-10T09:39:33"/>
    <d v="2020-04-10T09:43:19"/>
    <s v="anonymous"/>
    <m/>
    <m/>
    <m/>
    <m/>
    <x v="0"/>
    <m/>
    <m/>
    <s v="Yes"/>
    <m/>
    <m/>
    <m/>
    <m/>
    <m/>
    <s v="Laptop;Smartphone;"/>
    <m/>
    <m/>
    <s v="No"/>
    <m/>
    <m/>
    <s v="Corporate assets"/>
    <m/>
    <m/>
    <s v="Yes, fully"/>
    <m/>
    <m/>
    <s v="Password protection;Two-factor authentication;Hard disk encryption;Antivirus software installed;"/>
    <m/>
    <m/>
    <s v="Using VPN "/>
    <m/>
    <m/>
    <m/>
    <m/>
    <m/>
    <s v="No"/>
    <m/>
    <m/>
    <m/>
    <m/>
    <m/>
    <s v="No"/>
    <m/>
    <m/>
    <m/>
    <m/>
    <m/>
    <x v="2"/>
    <m/>
    <m/>
    <x v="0"/>
    <m/>
    <m/>
    <m/>
    <m/>
    <s v="Disagree"/>
    <m/>
    <m/>
    <s v="Undecided"/>
    <m/>
    <m/>
    <s v="Undecided"/>
    <m/>
    <m/>
    <s v="Strongly agree"/>
    <m/>
    <m/>
    <s v="Strongly agree"/>
    <m/>
    <m/>
    <s v="Strongly agree"/>
    <m/>
    <m/>
    <s v="Strongly agree"/>
    <m/>
    <m/>
    <x v="1"/>
    <m/>
    <m/>
    <x v="0"/>
    <m/>
    <m/>
    <x v="7"/>
    <m/>
    <m/>
    <m/>
    <m/>
    <m/>
    <s v="Other"/>
    <m/>
    <m/>
    <m/>
    <m/>
    <m/>
  </r>
  <r>
    <n v="80"/>
    <d v="2020-04-10T09:39:33"/>
    <d v="2020-04-10T09:43:19"/>
    <s v="anonymous"/>
    <m/>
    <m/>
    <m/>
    <m/>
    <x v="0"/>
    <m/>
    <m/>
    <s v="Yes"/>
    <m/>
    <m/>
    <m/>
    <m/>
    <m/>
    <s v="Laptop;Smartphone;"/>
    <m/>
    <m/>
    <s v="No"/>
    <m/>
    <m/>
    <s v="Corporate assets"/>
    <m/>
    <m/>
    <s v="Yes, fully"/>
    <m/>
    <m/>
    <s v="Password protection;Two-factor authentication;Hard disk encryption;Antivirus software installed;"/>
    <m/>
    <m/>
    <s v="Using VPN "/>
    <m/>
    <m/>
    <m/>
    <m/>
    <m/>
    <s v="No"/>
    <m/>
    <m/>
    <m/>
    <m/>
    <m/>
    <s v="No"/>
    <m/>
    <m/>
    <m/>
    <m/>
    <m/>
    <x v="1"/>
    <m/>
    <m/>
    <x v="0"/>
    <m/>
    <m/>
    <m/>
    <m/>
    <s v="Disagree"/>
    <m/>
    <m/>
    <s v="Undecided"/>
    <m/>
    <m/>
    <s v="Undecided"/>
    <m/>
    <m/>
    <s v="Strongly agree"/>
    <m/>
    <m/>
    <s v="Strongly agree"/>
    <m/>
    <m/>
    <s v="Strongly agree"/>
    <m/>
    <m/>
    <s v="Strongly agree"/>
    <m/>
    <m/>
    <x v="1"/>
    <m/>
    <m/>
    <x v="0"/>
    <m/>
    <m/>
    <x v="7"/>
    <m/>
    <m/>
    <m/>
    <m/>
    <m/>
    <s v="Other"/>
    <m/>
    <m/>
    <m/>
    <m/>
    <m/>
  </r>
  <r>
    <n v="81"/>
    <d v="2020-04-10T10:05:29"/>
    <d v="2020-04-10T10:09:26"/>
    <s v="anonymous"/>
    <m/>
    <m/>
    <m/>
    <m/>
    <x v="0"/>
    <m/>
    <m/>
    <s v="No"/>
    <m/>
    <m/>
    <m/>
    <m/>
    <m/>
    <s v="Laptop;"/>
    <m/>
    <m/>
    <s v="No"/>
    <m/>
    <m/>
    <s v="Corporate assets"/>
    <m/>
    <m/>
    <s v="No"/>
    <m/>
    <m/>
    <s v="Password protection;Antivirus software installed;"/>
    <m/>
    <m/>
    <s v="Direct access"/>
    <m/>
    <m/>
    <m/>
    <m/>
    <m/>
    <s v="No"/>
    <m/>
    <m/>
    <m/>
    <m/>
    <m/>
    <s v="Yes"/>
    <m/>
    <m/>
    <s v="Project/Workflow/Task management;Scheduling;Teleconferencing;"/>
    <m/>
    <m/>
    <x v="2"/>
    <m/>
    <m/>
    <x v="0"/>
    <m/>
    <m/>
    <m/>
    <m/>
    <s v="Undecided"/>
    <m/>
    <m/>
    <s v="Undecided"/>
    <m/>
    <m/>
    <s v="Agree"/>
    <m/>
    <m/>
    <s v="Strongly agree"/>
    <m/>
    <m/>
    <s v="Agree"/>
    <m/>
    <m/>
    <s v="Strongly agree"/>
    <m/>
    <m/>
    <s v="Agree"/>
    <m/>
    <m/>
    <x v="1"/>
    <m/>
    <m/>
    <x v="0"/>
    <m/>
    <m/>
    <x v="2"/>
    <m/>
    <m/>
    <m/>
    <m/>
    <m/>
    <s v="Other"/>
    <m/>
    <m/>
    <m/>
    <m/>
    <m/>
  </r>
  <r>
    <n v="81"/>
    <d v="2020-04-10T10:05:29"/>
    <d v="2020-04-10T10:09:26"/>
    <s v="anonymous"/>
    <m/>
    <m/>
    <m/>
    <m/>
    <x v="0"/>
    <m/>
    <m/>
    <s v="No"/>
    <m/>
    <m/>
    <m/>
    <m/>
    <m/>
    <s v="Laptop;"/>
    <m/>
    <m/>
    <s v="No"/>
    <m/>
    <m/>
    <s v="Corporate assets"/>
    <m/>
    <m/>
    <s v="No"/>
    <m/>
    <m/>
    <s v="Password protection;Antivirus software installed;"/>
    <m/>
    <m/>
    <s v="Direct access"/>
    <m/>
    <m/>
    <m/>
    <m/>
    <m/>
    <s v="No"/>
    <m/>
    <m/>
    <m/>
    <m/>
    <m/>
    <s v="Yes"/>
    <m/>
    <m/>
    <s v="Project/Workflow/Task management;Scheduling;Teleconferencing;"/>
    <m/>
    <m/>
    <x v="1"/>
    <m/>
    <m/>
    <x v="0"/>
    <m/>
    <m/>
    <m/>
    <m/>
    <s v="Undecided"/>
    <m/>
    <m/>
    <s v="Undecided"/>
    <m/>
    <m/>
    <s v="Agree"/>
    <m/>
    <m/>
    <s v="Strongly agree"/>
    <m/>
    <m/>
    <s v="Agree"/>
    <m/>
    <m/>
    <s v="Strongly agree"/>
    <m/>
    <m/>
    <s v="Agree"/>
    <m/>
    <m/>
    <x v="1"/>
    <m/>
    <m/>
    <x v="0"/>
    <m/>
    <m/>
    <x v="2"/>
    <m/>
    <m/>
    <m/>
    <m/>
    <m/>
    <s v="Other"/>
    <m/>
    <m/>
    <m/>
    <m/>
    <m/>
  </r>
  <r>
    <n v="82"/>
    <d v="2020-04-10T11:54:07"/>
    <d v="2020-04-10T11:56:11"/>
    <s v="anonymous"/>
    <m/>
    <m/>
    <m/>
    <m/>
    <x v="0"/>
    <m/>
    <m/>
    <s v="No"/>
    <m/>
    <m/>
    <m/>
    <m/>
    <m/>
    <s v="Laptop;"/>
    <m/>
    <m/>
    <s v="No"/>
    <m/>
    <m/>
    <s v="Corporate assets"/>
    <m/>
    <m/>
    <s v="No"/>
    <m/>
    <m/>
    <s v="Password protection;Automatic screen lock;Antivirus software installed;"/>
    <m/>
    <m/>
    <s v="Direct access"/>
    <m/>
    <m/>
    <m/>
    <m/>
    <m/>
    <s v="Yes"/>
    <m/>
    <m/>
    <s v="Instructions provided via email;"/>
    <m/>
    <m/>
    <s v="Yes"/>
    <m/>
    <m/>
    <s v="Document management;"/>
    <m/>
    <m/>
    <x v="2"/>
    <m/>
    <m/>
    <x v="0"/>
    <m/>
    <m/>
    <m/>
    <m/>
    <s v="Agree"/>
    <m/>
    <m/>
    <s v="Agree"/>
    <m/>
    <m/>
    <s v="Disagree"/>
    <m/>
    <m/>
    <s v="Undecided"/>
    <m/>
    <m/>
    <s v="Undecided"/>
    <m/>
    <m/>
    <s v="Undecided"/>
    <m/>
    <m/>
    <s v="Agree"/>
    <m/>
    <m/>
    <x v="3"/>
    <m/>
    <m/>
    <x v="2"/>
    <m/>
    <m/>
    <x v="5"/>
    <m/>
    <m/>
    <s v="Tourism"/>
    <m/>
    <m/>
    <s v="Other"/>
    <m/>
    <m/>
    <m/>
    <m/>
    <m/>
  </r>
  <r>
    <n v="82"/>
    <d v="2020-04-10T11:54:07"/>
    <d v="2020-04-10T11:56:11"/>
    <s v="anonymous"/>
    <m/>
    <m/>
    <m/>
    <m/>
    <x v="0"/>
    <m/>
    <m/>
    <s v="No"/>
    <m/>
    <m/>
    <m/>
    <m/>
    <m/>
    <s v="Laptop;"/>
    <m/>
    <m/>
    <s v="No"/>
    <m/>
    <m/>
    <s v="Corporate assets"/>
    <m/>
    <m/>
    <s v="No"/>
    <m/>
    <m/>
    <s v="Password protection;Automatic screen lock;Antivirus software installed;"/>
    <m/>
    <m/>
    <s v="Direct access"/>
    <m/>
    <m/>
    <m/>
    <m/>
    <m/>
    <s v="Yes"/>
    <m/>
    <m/>
    <s v="Instructions provided via email;"/>
    <m/>
    <m/>
    <s v="Yes"/>
    <m/>
    <m/>
    <s v="Document management;"/>
    <m/>
    <m/>
    <x v="1"/>
    <m/>
    <m/>
    <x v="0"/>
    <m/>
    <m/>
    <m/>
    <m/>
    <s v="Agree"/>
    <m/>
    <m/>
    <s v="Agree"/>
    <m/>
    <m/>
    <s v="Disagree"/>
    <m/>
    <m/>
    <s v="Undecided"/>
    <m/>
    <m/>
    <s v="Undecided"/>
    <m/>
    <m/>
    <s v="Undecided"/>
    <m/>
    <m/>
    <s v="Agree"/>
    <m/>
    <m/>
    <x v="3"/>
    <m/>
    <m/>
    <x v="2"/>
    <m/>
    <m/>
    <x v="5"/>
    <m/>
    <m/>
    <s v="Tourism"/>
    <m/>
    <m/>
    <s v="Other"/>
    <m/>
    <m/>
    <m/>
    <m/>
    <m/>
  </r>
  <r>
    <n v="83"/>
    <d v="2020-04-10T11:44:46"/>
    <d v="2020-04-10T12:11:49"/>
    <s v="anonymous"/>
    <m/>
    <m/>
    <m/>
    <m/>
    <x v="0"/>
    <m/>
    <m/>
    <s v="Yes"/>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s v="Scheduling;Real-time chatting;"/>
    <m/>
    <m/>
    <x v="3"/>
    <m/>
    <m/>
    <x v="0"/>
    <m/>
    <m/>
    <m/>
    <m/>
    <s v="Undecided"/>
    <m/>
    <m/>
    <s v="Undecided"/>
    <m/>
    <m/>
    <s v="Disagree"/>
    <m/>
    <m/>
    <s v="Disagree"/>
    <m/>
    <m/>
    <s v="Undecided"/>
    <m/>
    <m/>
    <s v="Agree"/>
    <m/>
    <m/>
    <s v="Disagree"/>
    <m/>
    <m/>
    <x v="1"/>
    <m/>
    <m/>
    <x v="1"/>
    <m/>
    <m/>
    <x v="3"/>
    <m/>
    <m/>
    <m/>
    <m/>
    <m/>
    <s v="Security professional"/>
    <m/>
    <m/>
    <m/>
    <m/>
    <m/>
  </r>
  <r>
    <n v="83"/>
    <d v="2020-04-10T11:44:46"/>
    <d v="2020-04-10T12:11:49"/>
    <s v="anonymous"/>
    <m/>
    <m/>
    <m/>
    <m/>
    <x v="0"/>
    <m/>
    <m/>
    <s v="Yes"/>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s v="Scheduling;Real-time chatting;"/>
    <m/>
    <m/>
    <x v="7"/>
    <m/>
    <m/>
    <x v="0"/>
    <m/>
    <m/>
    <m/>
    <m/>
    <s v="Undecided"/>
    <m/>
    <m/>
    <s v="Undecided"/>
    <m/>
    <m/>
    <s v="Disagree"/>
    <m/>
    <m/>
    <s v="Disagree"/>
    <m/>
    <m/>
    <s v="Undecided"/>
    <m/>
    <m/>
    <s v="Agree"/>
    <m/>
    <m/>
    <s v="Disagree"/>
    <m/>
    <m/>
    <x v="1"/>
    <m/>
    <m/>
    <x v="1"/>
    <m/>
    <m/>
    <x v="3"/>
    <m/>
    <m/>
    <m/>
    <m/>
    <m/>
    <s v="Security professional"/>
    <m/>
    <m/>
    <m/>
    <m/>
    <m/>
  </r>
  <r>
    <n v="83"/>
    <d v="2020-04-10T11:44:46"/>
    <d v="2020-04-10T12:11:49"/>
    <s v="anonymous"/>
    <m/>
    <m/>
    <m/>
    <m/>
    <x v="0"/>
    <m/>
    <m/>
    <s v="Yes"/>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s v="Scheduling;Real-time chatting;"/>
    <m/>
    <m/>
    <x v="6"/>
    <m/>
    <m/>
    <x v="0"/>
    <m/>
    <m/>
    <m/>
    <m/>
    <s v="Undecided"/>
    <m/>
    <m/>
    <s v="Undecided"/>
    <m/>
    <m/>
    <s v="Disagree"/>
    <m/>
    <m/>
    <s v="Disagree"/>
    <m/>
    <m/>
    <s v="Undecided"/>
    <m/>
    <m/>
    <s v="Agree"/>
    <m/>
    <m/>
    <s v="Disagree"/>
    <m/>
    <m/>
    <x v="1"/>
    <m/>
    <m/>
    <x v="1"/>
    <m/>
    <m/>
    <x v="3"/>
    <m/>
    <m/>
    <m/>
    <m/>
    <m/>
    <s v="Security professional"/>
    <m/>
    <m/>
    <m/>
    <m/>
    <m/>
  </r>
  <r>
    <n v="83"/>
    <d v="2020-04-10T11:44:46"/>
    <d v="2020-04-10T12:11:49"/>
    <s v="anonymous"/>
    <m/>
    <m/>
    <m/>
    <m/>
    <x v="0"/>
    <m/>
    <m/>
    <s v="Yes"/>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s v="Scheduling;Real-time chatting;"/>
    <m/>
    <m/>
    <x v="5"/>
    <m/>
    <m/>
    <x v="0"/>
    <m/>
    <m/>
    <m/>
    <m/>
    <s v="Undecided"/>
    <m/>
    <m/>
    <s v="Undecided"/>
    <m/>
    <m/>
    <s v="Disagree"/>
    <m/>
    <m/>
    <s v="Disagree"/>
    <m/>
    <m/>
    <s v="Undecided"/>
    <m/>
    <m/>
    <s v="Agree"/>
    <m/>
    <m/>
    <s v="Disagree"/>
    <m/>
    <m/>
    <x v="1"/>
    <m/>
    <m/>
    <x v="1"/>
    <m/>
    <m/>
    <x v="3"/>
    <m/>
    <m/>
    <m/>
    <m/>
    <m/>
    <s v="Security professional"/>
    <m/>
    <m/>
    <m/>
    <m/>
    <m/>
  </r>
  <r>
    <n v="83"/>
    <d v="2020-04-10T11:44:46"/>
    <d v="2020-04-10T12:11:49"/>
    <s v="anonymous"/>
    <m/>
    <m/>
    <m/>
    <m/>
    <x v="0"/>
    <m/>
    <m/>
    <s v="Yes"/>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s v="Scheduling;Real-time chatting;"/>
    <m/>
    <m/>
    <x v="4"/>
    <m/>
    <m/>
    <x v="0"/>
    <m/>
    <m/>
    <m/>
    <m/>
    <s v="Undecided"/>
    <m/>
    <m/>
    <s v="Undecided"/>
    <m/>
    <m/>
    <s v="Disagree"/>
    <m/>
    <m/>
    <s v="Disagree"/>
    <m/>
    <m/>
    <s v="Undecided"/>
    <m/>
    <m/>
    <s v="Agree"/>
    <m/>
    <m/>
    <s v="Disagree"/>
    <m/>
    <m/>
    <x v="1"/>
    <m/>
    <m/>
    <x v="1"/>
    <m/>
    <m/>
    <x v="3"/>
    <m/>
    <m/>
    <m/>
    <m/>
    <m/>
    <s v="Security professional"/>
    <m/>
    <m/>
    <m/>
    <m/>
    <m/>
  </r>
  <r>
    <n v="83"/>
    <d v="2020-04-10T11:44:46"/>
    <d v="2020-04-10T12:11:49"/>
    <s v="anonymous"/>
    <m/>
    <m/>
    <m/>
    <m/>
    <x v="0"/>
    <m/>
    <m/>
    <s v="Yes"/>
    <m/>
    <m/>
    <s v="password policy, vpn instructions"/>
    <m/>
    <m/>
    <s v="Laptop;"/>
    <m/>
    <m/>
    <s v="Yes"/>
    <m/>
    <m/>
    <s v="Corporate assets"/>
    <m/>
    <m/>
    <s v="Yes, partly"/>
    <m/>
    <m/>
    <s v="Password protection;Two-factor authentication;Automatic screen lock;Hard disk encryption;Antivirus software installed;"/>
    <m/>
    <m/>
    <s v="Using VPN "/>
    <m/>
    <m/>
    <m/>
    <m/>
    <m/>
    <s v="No"/>
    <m/>
    <m/>
    <m/>
    <m/>
    <m/>
    <s v="Yes"/>
    <m/>
    <m/>
    <s v="Scheduling;Real-time chatting;"/>
    <m/>
    <m/>
    <x v="1"/>
    <m/>
    <m/>
    <x v="0"/>
    <m/>
    <m/>
    <m/>
    <m/>
    <s v="Undecided"/>
    <m/>
    <m/>
    <s v="Undecided"/>
    <m/>
    <m/>
    <s v="Disagree"/>
    <m/>
    <m/>
    <s v="Disagree"/>
    <m/>
    <m/>
    <s v="Undecided"/>
    <m/>
    <m/>
    <s v="Agree"/>
    <m/>
    <m/>
    <s v="Disagree"/>
    <m/>
    <m/>
    <x v="1"/>
    <m/>
    <m/>
    <x v="1"/>
    <m/>
    <m/>
    <x v="3"/>
    <m/>
    <m/>
    <m/>
    <m/>
    <m/>
    <s v="Security professional"/>
    <m/>
    <m/>
    <m/>
    <m/>
    <m/>
  </r>
  <r>
    <n v="84"/>
    <d v="2020-04-10T14:34:59"/>
    <d v="2020-04-10T14:39:25"/>
    <s v="anonymous"/>
    <m/>
    <m/>
    <m/>
    <m/>
    <x v="0"/>
    <m/>
    <m/>
    <s v="Yes"/>
    <m/>
    <m/>
    <s v="Extra careful for any suspicious emails "/>
    <m/>
    <m/>
    <s v="Desktop;Laptop;Tablet;Smartphone;"/>
    <m/>
    <m/>
    <s v="No"/>
    <m/>
    <m/>
    <s v="Personal assets"/>
    <m/>
    <m/>
    <m/>
    <m/>
    <m/>
    <s v="Password protection;Two-factor authentication;Automatic screen lock;Antivirus software installed;Antispam software installed;"/>
    <m/>
    <m/>
    <s v="Direct access"/>
    <m/>
    <m/>
    <m/>
    <m/>
    <m/>
    <s v="No"/>
    <m/>
    <m/>
    <m/>
    <m/>
    <m/>
    <s v="Yes"/>
    <m/>
    <m/>
    <s v="Scheduling;Real-time chatting;Teleconferencing;"/>
    <m/>
    <m/>
    <x v="2"/>
    <m/>
    <m/>
    <x v="0"/>
    <m/>
    <m/>
    <m/>
    <m/>
    <s v="Strongly disagree"/>
    <m/>
    <m/>
    <s v="Strongly disagree"/>
    <m/>
    <m/>
    <s v="Strongly agree"/>
    <m/>
    <m/>
    <s v="Strongly agree"/>
    <m/>
    <m/>
    <s v="Strongly agree"/>
    <m/>
    <m/>
    <s v="Strongly agree"/>
    <m/>
    <m/>
    <s v="Strongly agree"/>
    <m/>
    <m/>
    <x v="0"/>
    <m/>
    <m/>
    <x v="0"/>
    <m/>
    <m/>
    <x v="3"/>
    <m/>
    <m/>
    <m/>
    <m/>
    <m/>
    <s v="Manager"/>
    <m/>
    <m/>
    <m/>
    <m/>
    <m/>
  </r>
  <r>
    <n v="84"/>
    <d v="2020-04-10T14:34:59"/>
    <d v="2020-04-10T14:39:25"/>
    <s v="anonymous"/>
    <m/>
    <m/>
    <m/>
    <m/>
    <x v="0"/>
    <m/>
    <m/>
    <s v="Yes"/>
    <m/>
    <m/>
    <s v="Extra careful for any suspicious emails "/>
    <m/>
    <m/>
    <s v="Desktop;Laptop;Tablet;Smartphone;"/>
    <m/>
    <m/>
    <s v="No"/>
    <m/>
    <m/>
    <s v="Personal assets"/>
    <m/>
    <m/>
    <m/>
    <m/>
    <m/>
    <s v="Password protection;Two-factor authentication;Automatic screen lock;Antivirus software installed;Antispam software installed;"/>
    <m/>
    <m/>
    <s v="Direct access"/>
    <m/>
    <m/>
    <m/>
    <m/>
    <m/>
    <s v="No"/>
    <m/>
    <m/>
    <m/>
    <m/>
    <m/>
    <s v="Yes"/>
    <m/>
    <m/>
    <s v="Scheduling;Real-time chatting;Teleconferencing;"/>
    <m/>
    <m/>
    <x v="1"/>
    <m/>
    <m/>
    <x v="0"/>
    <m/>
    <m/>
    <m/>
    <m/>
    <s v="Strongly disagree"/>
    <m/>
    <m/>
    <s v="Strongly disagree"/>
    <m/>
    <m/>
    <s v="Strongly agree"/>
    <m/>
    <m/>
    <s v="Strongly agree"/>
    <m/>
    <m/>
    <s v="Strongly agree"/>
    <m/>
    <m/>
    <s v="Strongly agree"/>
    <m/>
    <m/>
    <s v="Strongly agree"/>
    <m/>
    <m/>
    <x v="0"/>
    <m/>
    <m/>
    <x v="0"/>
    <m/>
    <m/>
    <x v="3"/>
    <m/>
    <m/>
    <m/>
    <m/>
    <m/>
    <s v="Manager"/>
    <m/>
    <m/>
    <m/>
    <m/>
    <m/>
  </r>
  <r>
    <n v="85"/>
    <d v="2020-04-10T14:34:25"/>
    <d v="2020-04-10T14:40:00"/>
    <s v="anonymous"/>
    <m/>
    <m/>
    <m/>
    <m/>
    <x v="1"/>
    <m/>
    <m/>
    <s v="No"/>
    <m/>
    <m/>
    <m/>
    <m/>
    <m/>
    <s v="Laptop;"/>
    <m/>
    <m/>
    <s v="No"/>
    <m/>
    <m/>
    <s v="Corporate assets"/>
    <m/>
    <m/>
    <s v="Yes, fully"/>
    <m/>
    <m/>
    <s v="Password protection;Antivirus software installed;Antispam software installed;"/>
    <m/>
    <m/>
    <s v="Using VPN "/>
    <m/>
    <m/>
    <m/>
    <m/>
    <m/>
    <s v="Yes"/>
    <m/>
    <m/>
    <s v="Instructions provided via email;"/>
    <m/>
    <m/>
    <s v="Yes"/>
    <m/>
    <m/>
    <s v="Other;"/>
    <m/>
    <m/>
    <x v="2"/>
    <m/>
    <m/>
    <x v="0"/>
    <m/>
    <m/>
    <m/>
    <m/>
    <s v="Undecided"/>
    <m/>
    <m/>
    <s v="Disagree"/>
    <m/>
    <m/>
    <s v="Agree"/>
    <m/>
    <m/>
    <s v="Strongly agree"/>
    <m/>
    <m/>
    <s v="Agree"/>
    <m/>
    <m/>
    <s v="Agree"/>
    <m/>
    <m/>
    <s v="Strongly agree"/>
    <m/>
    <m/>
    <x v="1"/>
    <m/>
    <m/>
    <x v="0"/>
    <m/>
    <m/>
    <x v="4"/>
    <m/>
    <m/>
    <m/>
    <m/>
    <m/>
    <s v="Manager"/>
    <m/>
    <m/>
    <m/>
    <m/>
    <m/>
  </r>
  <r>
    <n v="85"/>
    <d v="2020-04-10T14:34:25"/>
    <d v="2020-04-10T14:40:00"/>
    <s v="anonymous"/>
    <m/>
    <m/>
    <m/>
    <m/>
    <x v="1"/>
    <m/>
    <m/>
    <s v="No"/>
    <m/>
    <m/>
    <m/>
    <m/>
    <m/>
    <s v="Laptop;"/>
    <m/>
    <m/>
    <s v="No"/>
    <m/>
    <m/>
    <s v="Corporate assets"/>
    <m/>
    <m/>
    <s v="Yes, fully"/>
    <m/>
    <m/>
    <s v="Password protection;Antivirus software installed;Antispam software installed;"/>
    <m/>
    <m/>
    <s v="Using VPN "/>
    <m/>
    <m/>
    <m/>
    <m/>
    <m/>
    <s v="Yes"/>
    <m/>
    <m/>
    <s v="Instructions provided via email;"/>
    <m/>
    <m/>
    <s v="Yes"/>
    <m/>
    <m/>
    <s v="Other;"/>
    <m/>
    <m/>
    <x v="1"/>
    <m/>
    <m/>
    <x v="0"/>
    <m/>
    <m/>
    <m/>
    <m/>
    <s v="Undecided"/>
    <m/>
    <m/>
    <s v="Disagree"/>
    <m/>
    <m/>
    <s v="Agree"/>
    <m/>
    <m/>
    <s v="Strongly agree"/>
    <m/>
    <m/>
    <s v="Agree"/>
    <m/>
    <m/>
    <s v="Agree"/>
    <m/>
    <m/>
    <s v="Strongly agree"/>
    <m/>
    <m/>
    <x v="1"/>
    <m/>
    <m/>
    <x v="0"/>
    <m/>
    <m/>
    <x v="4"/>
    <m/>
    <m/>
    <m/>
    <m/>
    <m/>
    <s v="Manager"/>
    <m/>
    <m/>
    <m/>
    <m/>
    <m/>
  </r>
  <r>
    <n v="86"/>
    <d v="2020-04-10T14:36:18"/>
    <d v="2020-04-10T14:40:56"/>
    <s v="anonymous"/>
    <m/>
    <m/>
    <m/>
    <m/>
    <x v="0"/>
    <m/>
    <m/>
    <s v="No"/>
    <m/>
    <m/>
    <m/>
    <m/>
    <m/>
    <s v="Desktop;Laptop;"/>
    <m/>
    <m/>
    <s v="Yes"/>
    <m/>
    <m/>
    <s v="Personal assets"/>
    <m/>
    <m/>
    <m/>
    <m/>
    <m/>
    <s v="Password protection;"/>
    <m/>
    <m/>
    <s v="Using VPN "/>
    <m/>
    <m/>
    <m/>
    <m/>
    <m/>
    <s v="No"/>
    <m/>
    <m/>
    <m/>
    <m/>
    <m/>
    <s v="Yes"/>
    <m/>
    <m/>
    <m/>
    <m/>
    <m/>
    <x v="2"/>
    <m/>
    <m/>
    <x v="0"/>
    <m/>
    <m/>
    <m/>
    <m/>
    <s v="Agree"/>
    <m/>
    <m/>
    <s v="Strongly agree"/>
    <m/>
    <m/>
    <s v="Strongly agree"/>
    <m/>
    <m/>
    <s v="Agree"/>
    <m/>
    <m/>
    <s v="Agree"/>
    <m/>
    <m/>
    <s v="Agree"/>
    <m/>
    <m/>
    <s v="Agree"/>
    <m/>
    <m/>
    <x v="6"/>
    <m/>
    <m/>
    <x v="4"/>
    <m/>
    <m/>
    <x v="3"/>
    <m/>
    <m/>
    <m/>
    <m/>
    <m/>
    <s v="IT professional"/>
    <m/>
    <m/>
    <m/>
    <m/>
    <m/>
  </r>
  <r>
    <n v="86"/>
    <d v="2020-04-10T14:36:18"/>
    <d v="2020-04-10T14:40:56"/>
    <s v="anonymous"/>
    <m/>
    <m/>
    <m/>
    <m/>
    <x v="0"/>
    <m/>
    <m/>
    <s v="No"/>
    <m/>
    <m/>
    <m/>
    <m/>
    <m/>
    <s v="Desktop;Laptop;"/>
    <m/>
    <m/>
    <s v="Yes"/>
    <m/>
    <m/>
    <s v="Personal assets"/>
    <m/>
    <m/>
    <m/>
    <m/>
    <m/>
    <s v="Password protection;"/>
    <m/>
    <m/>
    <s v="Using VPN "/>
    <m/>
    <m/>
    <m/>
    <m/>
    <m/>
    <s v="No"/>
    <m/>
    <m/>
    <m/>
    <m/>
    <m/>
    <s v="Yes"/>
    <m/>
    <m/>
    <m/>
    <m/>
    <m/>
    <x v="1"/>
    <m/>
    <m/>
    <x v="0"/>
    <m/>
    <m/>
    <m/>
    <m/>
    <s v="Agree"/>
    <m/>
    <m/>
    <s v="Strongly agree"/>
    <m/>
    <m/>
    <s v="Strongly agree"/>
    <m/>
    <m/>
    <s v="Agree"/>
    <m/>
    <m/>
    <s v="Agree"/>
    <m/>
    <m/>
    <s v="Agree"/>
    <m/>
    <m/>
    <s v="Agree"/>
    <m/>
    <m/>
    <x v="6"/>
    <m/>
    <m/>
    <x v="4"/>
    <m/>
    <m/>
    <x v="3"/>
    <m/>
    <m/>
    <m/>
    <m/>
    <m/>
    <s v="IT professional"/>
    <m/>
    <m/>
    <m/>
    <m/>
    <m/>
  </r>
  <r>
    <n v="87"/>
    <d v="2020-04-10T14:40:06"/>
    <d v="2020-04-10T14:41:34"/>
    <s v="anonymous"/>
    <m/>
    <m/>
    <m/>
    <m/>
    <x v="1"/>
    <m/>
    <m/>
    <s v="Yes"/>
    <m/>
    <m/>
    <m/>
    <m/>
    <m/>
    <s v="Laptop;"/>
    <m/>
    <m/>
    <s v="No"/>
    <m/>
    <m/>
    <s v="Corporate assets"/>
    <m/>
    <m/>
    <s v="Yes, fully"/>
    <m/>
    <m/>
    <s v="Password protection;Antivirus software installed;"/>
    <m/>
    <m/>
    <s v="Using VPN "/>
    <m/>
    <m/>
    <m/>
    <m/>
    <m/>
    <s v="Yes"/>
    <m/>
    <m/>
    <s v="Instructions provided via email;"/>
    <m/>
    <m/>
    <s v="Yes"/>
    <m/>
    <m/>
    <s v="Other;"/>
    <m/>
    <m/>
    <x v="2"/>
    <m/>
    <m/>
    <x v="0"/>
    <m/>
    <m/>
    <m/>
    <m/>
    <s v="Undecided"/>
    <m/>
    <m/>
    <s v="Disagree"/>
    <m/>
    <m/>
    <s v="Agree"/>
    <m/>
    <m/>
    <s v="Strongly agree"/>
    <m/>
    <m/>
    <s v="Agree"/>
    <m/>
    <m/>
    <s v="Agree"/>
    <m/>
    <m/>
    <s v="Agree"/>
    <m/>
    <m/>
    <x v="1"/>
    <m/>
    <m/>
    <x v="0"/>
    <m/>
    <m/>
    <x v="4"/>
    <m/>
    <m/>
    <m/>
    <m/>
    <m/>
    <s v="Manager"/>
    <m/>
    <m/>
    <m/>
    <m/>
    <m/>
  </r>
  <r>
    <n v="87"/>
    <d v="2020-04-10T14:40:06"/>
    <d v="2020-04-10T14:41:34"/>
    <s v="anonymous"/>
    <m/>
    <m/>
    <m/>
    <m/>
    <x v="1"/>
    <m/>
    <m/>
    <s v="Yes"/>
    <m/>
    <m/>
    <m/>
    <m/>
    <m/>
    <s v="Laptop;"/>
    <m/>
    <m/>
    <s v="No"/>
    <m/>
    <m/>
    <s v="Corporate assets"/>
    <m/>
    <m/>
    <s v="Yes, fully"/>
    <m/>
    <m/>
    <s v="Password protection;Antivirus software installed;"/>
    <m/>
    <m/>
    <s v="Using VPN "/>
    <m/>
    <m/>
    <m/>
    <m/>
    <m/>
    <s v="Yes"/>
    <m/>
    <m/>
    <s v="Instructions provided via email;"/>
    <m/>
    <m/>
    <s v="Yes"/>
    <m/>
    <m/>
    <s v="Other;"/>
    <m/>
    <m/>
    <x v="1"/>
    <m/>
    <m/>
    <x v="0"/>
    <m/>
    <m/>
    <m/>
    <m/>
    <s v="Undecided"/>
    <m/>
    <m/>
    <s v="Disagree"/>
    <m/>
    <m/>
    <s v="Agree"/>
    <m/>
    <m/>
    <s v="Strongly agree"/>
    <m/>
    <m/>
    <s v="Agree"/>
    <m/>
    <m/>
    <s v="Agree"/>
    <m/>
    <m/>
    <s v="Agree"/>
    <m/>
    <m/>
    <x v="1"/>
    <m/>
    <m/>
    <x v="0"/>
    <m/>
    <m/>
    <x v="4"/>
    <m/>
    <m/>
    <m/>
    <m/>
    <m/>
    <s v="Manager"/>
    <m/>
    <m/>
    <m/>
    <m/>
    <m/>
  </r>
  <r>
    <n v="88"/>
    <d v="2020-04-10T15:03:43"/>
    <d v="2020-04-10T15:07:42"/>
    <s v="anonymous"/>
    <m/>
    <m/>
    <m/>
    <m/>
    <x v="0"/>
    <m/>
    <m/>
    <s v="No"/>
    <m/>
    <m/>
    <m/>
    <m/>
    <m/>
    <s v="Laptop;"/>
    <m/>
    <m/>
    <s v="No"/>
    <m/>
    <m/>
    <s v="Personal assets"/>
    <m/>
    <m/>
    <m/>
    <m/>
    <m/>
    <s v="Password protection;Automatic screen lock;"/>
    <m/>
    <m/>
    <s v="Using VPN "/>
    <m/>
    <m/>
    <m/>
    <m/>
    <m/>
    <s v="No"/>
    <m/>
    <m/>
    <m/>
    <m/>
    <m/>
    <s v="Yes"/>
    <m/>
    <m/>
    <s v="Document management;Real-time document co-authoring;Project/Workflow/Task management;Scheduling;Real-time chatting;Teleconferencing;"/>
    <m/>
    <m/>
    <x v="2"/>
    <m/>
    <m/>
    <x v="4"/>
    <m/>
    <m/>
    <m/>
    <m/>
    <s v="Undecided"/>
    <m/>
    <m/>
    <s v="Disagree"/>
    <m/>
    <m/>
    <s v="Disagree"/>
    <m/>
    <m/>
    <s v="Undecided"/>
    <m/>
    <m/>
    <s v="Agree"/>
    <m/>
    <m/>
    <s v="Undecided"/>
    <m/>
    <m/>
    <s v="Agree"/>
    <m/>
    <m/>
    <x v="1"/>
    <m/>
    <m/>
    <x v="1"/>
    <m/>
    <m/>
    <x v="2"/>
    <m/>
    <m/>
    <m/>
    <m/>
    <m/>
    <s v="IT professional"/>
    <m/>
    <m/>
    <s v="None"/>
    <m/>
    <m/>
  </r>
  <r>
    <n v="88"/>
    <d v="2020-04-10T15:03:43"/>
    <d v="2020-04-10T15:07:42"/>
    <s v="anonymous"/>
    <m/>
    <m/>
    <m/>
    <m/>
    <x v="0"/>
    <m/>
    <m/>
    <s v="No"/>
    <m/>
    <m/>
    <m/>
    <m/>
    <m/>
    <s v="Laptop;"/>
    <m/>
    <m/>
    <s v="No"/>
    <m/>
    <m/>
    <s v="Personal assets"/>
    <m/>
    <m/>
    <m/>
    <m/>
    <m/>
    <s v="Password protection;Automatic screen lock;"/>
    <m/>
    <m/>
    <s v="Using VPN "/>
    <m/>
    <m/>
    <m/>
    <m/>
    <m/>
    <s v="No"/>
    <m/>
    <m/>
    <m/>
    <m/>
    <m/>
    <s v="Yes"/>
    <m/>
    <m/>
    <s v="Document management;Real-time document co-authoring;Project/Workflow/Task management;Scheduling;Real-time chatting;Teleconferencing;"/>
    <m/>
    <m/>
    <x v="1"/>
    <m/>
    <m/>
    <x v="4"/>
    <m/>
    <m/>
    <m/>
    <m/>
    <s v="Undecided"/>
    <m/>
    <m/>
    <s v="Disagree"/>
    <m/>
    <m/>
    <s v="Disagree"/>
    <m/>
    <m/>
    <s v="Undecided"/>
    <m/>
    <m/>
    <s v="Agree"/>
    <m/>
    <m/>
    <s v="Undecided"/>
    <m/>
    <m/>
    <s v="Agree"/>
    <m/>
    <m/>
    <x v="1"/>
    <m/>
    <m/>
    <x v="1"/>
    <m/>
    <m/>
    <x v="2"/>
    <m/>
    <m/>
    <m/>
    <m/>
    <m/>
    <s v="IT professional"/>
    <m/>
    <m/>
    <s v="None"/>
    <m/>
    <m/>
  </r>
  <r>
    <n v="89"/>
    <d v="2020-04-10T15:30:14"/>
    <d v="2020-04-10T15:32:30"/>
    <s v="anonymous"/>
    <m/>
    <m/>
    <m/>
    <m/>
    <x v="0"/>
    <m/>
    <m/>
    <s v="No"/>
    <m/>
    <m/>
    <m/>
    <m/>
    <m/>
    <s v="Desktop;Laptop;Tablet;Smartphone;Other;"/>
    <m/>
    <m/>
    <s v="No"/>
    <m/>
    <m/>
    <s v="Personal assets"/>
    <m/>
    <m/>
    <m/>
    <m/>
    <m/>
    <s v="Password protection;Two-factor authentication;Automatic screen lock;Hard disk encryption;Antivirus software installed;Antispam software installed;"/>
    <m/>
    <m/>
    <s v="Using VPN "/>
    <m/>
    <m/>
    <m/>
    <m/>
    <m/>
    <s v="No"/>
    <m/>
    <m/>
    <m/>
    <m/>
    <m/>
    <s v="Yes"/>
    <m/>
    <m/>
    <s v="Teleconferencing;"/>
    <m/>
    <m/>
    <x v="2"/>
    <m/>
    <m/>
    <x v="0"/>
    <m/>
    <m/>
    <m/>
    <m/>
    <s v="Strongly disagree"/>
    <m/>
    <m/>
    <s v="Disagree"/>
    <m/>
    <m/>
    <s v="Disagree"/>
    <m/>
    <m/>
    <s v="Strongly disagree"/>
    <m/>
    <m/>
    <s v="Strongly disagree"/>
    <m/>
    <m/>
    <s v="Strongly agree"/>
    <m/>
    <m/>
    <s v="Agree"/>
    <m/>
    <m/>
    <x v="1"/>
    <m/>
    <m/>
    <x v="1"/>
    <m/>
    <m/>
    <x v="6"/>
    <m/>
    <m/>
    <m/>
    <m/>
    <m/>
    <s v="Manager"/>
    <m/>
    <m/>
    <m/>
    <m/>
    <m/>
  </r>
  <r>
    <n v="89"/>
    <d v="2020-04-10T15:30:14"/>
    <d v="2020-04-10T15:32:30"/>
    <s v="anonymous"/>
    <m/>
    <m/>
    <m/>
    <m/>
    <x v="0"/>
    <m/>
    <m/>
    <s v="No"/>
    <m/>
    <m/>
    <m/>
    <m/>
    <m/>
    <s v="Desktop;Laptop;Tablet;Smartphone;Other;"/>
    <m/>
    <m/>
    <s v="No"/>
    <m/>
    <m/>
    <s v="Personal assets"/>
    <m/>
    <m/>
    <m/>
    <m/>
    <m/>
    <s v="Password protection;Two-factor authentication;Automatic screen lock;Hard disk encryption;Antivirus software installed;Antispam software installed;"/>
    <m/>
    <m/>
    <s v="Using VPN "/>
    <m/>
    <m/>
    <m/>
    <m/>
    <m/>
    <s v="No"/>
    <m/>
    <m/>
    <m/>
    <m/>
    <m/>
    <s v="Yes"/>
    <m/>
    <m/>
    <s v="Teleconferencing;"/>
    <m/>
    <m/>
    <x v="1"/>
    <m/>
    <m/>
    <x v="0"/>
    <m/>
    <m/>
    <m/>
    <m/>
    <s v="Strongly disagree"/>
    <m/>
    <m/>
    <s v="Disagree"/>
    <m/>
    <m/>
    <s v="Disagree"/>
    <m/>
    <m/>
    <s v="Strongly disagree"/>
    <m/>
    <m/>
    <s v="Strongly disagree"/>
    <m/>
    <m/>
    <s v="Strongly agree"/>
    <m/>
    <m/>
    <s v="Agree"/>
    <m/>
    <m/>
    <x v="1"/>
    <m/>
    <m/>
    <x v="1"/>
    <m/>
    <m/>
    <x v="6"/>
    <m/>
    <m/>
    <m/>
    <m/>
    <m/>
    <s v="Manager"/>
    <m/>
    <m/>
    <m/>
    <m/>
    <m/>
  </r>
  <r>
    <n v="90"/>
    <d v="2020-04-10T17:18:24"/>
    <d v="2020-04-10T17:25:21"/>
    <s v="anonymous"/>
    <m/>
    <m/>
    <m/>
    <m/>
    <x v="1"/>
    <m/>
    <m/>
    <s v="Yes"/>
    <m/>
    <m/>
    <s v="Not to remain connected after your work because the resources are limited._x000a_"/>
    <m/>
    <m/>
    <s v="Laptop;"/>
    <m/>
    <m/>
    <s v="Yes"/>
    <m/>
    <m/>
    <s v="Personal assets"/>
    <m/>
    <m/>
    <m/>
    <m/>
    <m/>
    <s v="Password protection;Two-factor authentication;Hard disk encryption;Antivirus software installed;Antispam software installed;"/>
    <m/>
    <m/>
    <s v="Using VPN "/>
    <m/>
    <m/>
    <m/>
    <m/>
    <m/>
    <s v="No"/>
    <m/>
    <m/>
    <m/>
    <m/>
    <m/>
    <s v="Yes"/>
    <m/>
    <m/>
    <s v="Project/Workflow/Task management;Scheduling;Teleconferencing;"/>
    <m/>
    <m/>
    <x v="4"/>
    <m/>
    <m/>
    <x v="0"/>
    <m/>
    <m/>
    <m/>
    <m/>
    <s v="Undecided"/>
    <m/>
    <m/>
    <s v="Disagree"/>
    <m/>
    <m/>
    <s v="Disagree"/>
    <m/>
    <m/>
    <s v="Agree"/>
    <m/>
    <m/>
    <s v="Agree"/>
    <m/>
    <m/>
    <s v="Agree"/>
    <m/>
    <m/>
    <s v="Agree"/>
    <m/>
    <m/>
    <x v="1"/>
    <m/>
    <m/>
    <x v="0"/>
    <m/>
    <m/>
    <x v="6"/>
    <m/>
    <m/>
    <m/>
    <m/>
    <m/>
    <s v="Other"/>
    <m/>
    <m/>
    <m/>
    <m/>
    <m/>
  </r>
  <r>
    <n v="90"/>
    <d v="2020-04-10T17:18:24"/>
    <d v="2020-04-10T17:25:21"/>
    <s v="anonymous"/>
    <m/>
    <m/>
    <m/>
    <m/>
    <x v="1"/>
    <m/>
    <m/>
    <s v="Yes"/>
    <m/>
    <m/>
    <s v="Not to remain connected after your work because the resources are limited._x000a_"/>
    <m/>
    <m/>
    <s v="Laptop;"/>
    <m/>
    <m/>
    <s v="Yes"/>
    <m/>
    <m/>
    <s v="Personal assets"/>
    <m/>
    <m/>
    <m/>
    <m/>
    <m/>
    <s v="Password protection;Two-factor authentication;Hard disk encryption;Antivirus software installed;Antispam software installed;"/>
    <m/>
    <m/>
    <s v="Using VPN "/>
    <m/>
    <m/>
    <m/>
    <m/>
    <m/>
    <s v="No"/>
    <m/>
    <m/>
    <m/>
    <m/>
    <m/>
    <s v="Yes"/>
    <m/>
    <m/>
    <s v="Project/Workflow/Task management;Scheduling;Teleconferencing;"/>
    <m/>
    <m/>
    <x v="1"/>
    <m/>
    <m/>
    <x v="0"/>
    <m/>
    <m/>
    <m/>
    <m/>
    <s v="Undecided"/>
    <m/>
    <m/>
    <s v="Disagree"/>
    <m/>
    <m/>
    <s v="Disagree"/>
    <m/>
    <m/>
    <s v="Agree"/>
    <m/>
    <m/>
    <s v="Agree"/>
    <m/>
    <m/>
    <s v="Agree"/>
    <m/>
    <m/>
    <s v="Agree"/>
    <m/>
    <m/>
    <x v="1"/>
    <m/>
    <m/>
    <x v="0"/>
    <m/>
    <m/>
    <x v="6"/>
    <m/>
    <m/>
    <m/>
    <m/>
    <m/>
    <s v="Other"/>
    <m/>
    <m/>
    <m/>
    <m/>
    <m/>
  </r>
  <r>
    <n v="91"/>
    <d v="2020-04-10T17:32:33"/>
    <d v="2020-04-10T17:35:40"/>
    <s v="anonymous"/>
    <m/>
    <m/>
    <m/>
    <m/>
    <x v="0"/>
    <m/>
    <m/>
    <s v="No"/>
    <m/>
    <m/>
    <m/>
    <m/>
    <m/>
    <s v="Laptop;"/>
    <m/>
    <m/>
    <s v="No"/>
    <m/>
    <m/>
    <s v="Personal assets"/>
    <m/>
    <m/>
    <m/>
    <m/>
    <m/>
    <s v="Password protection;Automatic screen lock;Antivirus software installed;Antispam software installed;"/>
    <m/>
    <m/>
    <s v="Direct access"/>
    <m/>
    <m/>
    <m/>
    <m/>
    <m/>
    <s v="Yes"/>
    <m/>
    <m/>
    <s v="Instructions available to the corporate portal or website;"/>
    <m/>
    <m/>
    <s v="Yes"/>
    <m/>
    <m/>
    <s v="Scheduling;Real-time chatting;Teleconferencing;"/>
    <m/>
    <m/>
    <x v="2"/>
    <m/>
    <m/>
    <x v="0"/>
    <m/>
    <m/>
    <m/>
    <m/>
    <s v="Strongly agree"/>
    <m/>
    <m/>
    <s v="Strongly agree"/>
    <m/>
    <m/>
    <s v="Strongly agree"/>
    <m/>
    <m/>
    <s v="Strongly agree"/>
    <m/>
    <m/>
    <s v="Agree"/>
    <m/>
    <m/>
    <s v="Strongly agree"/>
    <m/>
    <m/>
    <s v="Strongly agree"/>
    <m/>
    <m/>
    <x v="0"/>
    <m/>
    <m/>
    <x v="1"/>
    <m/>
    <m/>
    <x v="0"/>
    <m/>
    <m/>
    <m/>
    <m/>
    <m/>
    <s v="Researcher"/>
    <m/>
    <m/>
    <m/>
    <m/>
    <m/>
  </r>
  <r>
    <n v="91"/>
    <d v="2020-04-10T17:32:33"/>
    <d v="2020-04-10T17:35:40"/>
    <s v="anonymous"/>
    <m/>
    <m/>
    <m/>
    <m/>
    <x v="0"/>
    <m/>
    <m/>
    <s v="No"/>
    <m/>
    <m/>
    <m/>
    <m/>
    <m/>
    <s v="Laptop;"/>
    <m/>
    <m/>
    <s v="No"/>
    <m/>
    <m/>
    <s v="Personal assets"/>
    <m/>
    <m/>
    <m/>
    <m/>
    <m/>
    <s v="Password protection;Automatic screen lock;Antivirus software installed;Antispam software installed;"/>
    <m/>
    <m/>
    <s v="Direct access"/>
    <m/>
    <m/>
    <m/>
    <m/>
    <m/>
    <s v="Yes"/>
    <m/>
    <m/>
    <s v="Instructions available to the corporate portal or website;"/>
    <m/>
    <m/>
    <s v="Yes"/>
    <m/>
    <m/>
    <s v="Scheduling;Real-time chatting;Teleconferencing;"/>
    <m/>
    <m/>
    <x v="1"/>
    <m/>
    <m/>
    <x v="0"/>
    <m/>
    <m/>
    <m/>
    <m/>
    <s v="Strongly agree"/>
    <m/>
    <m/>
    <s v="Strongly agree"/>
    <m/>
    <m/>
    <s v="Strongly agree"/>
    <m/>
    <m/>
    <s v="Strongly agree"/>
    <m/>
    <m/>
    <s v="Agree"/>
    <m/>
    <m/>
    <s v="Strongly agree"/>
    <m/>
    <m/>
    <s v="Strongly agree"/>
    <m/>
    <m/>
    <x v="0"/>
    <m/>
    <m/>
    <x v="1"/>
    <m/>
    <m/>
    <x v="0"/>
    <m/>
    <m/>
    <m/>
    <m/>
    <m/>
    <s v="Researcher"/>
    <m/>
    <m/>
    <m/>
    <m/>
    <m/>
  </r>
  <r>
    <n v="92"/>
    <d v="2020-04-10T17:53:28"/>
    <d v="2020-04-10T17:58:31"/>
    <s v="anonymous"/>
    <m/>
    <m/>
    <m/>
    <m/>
    <x v="0"/>
    <m/>
    <m/>
    <s v="No"/>
    <m/>
    <m/>
    <m/>
    <m/>
    <m/>
    <s v="Laptop;"/>
    <m/>
    <m/>
    <s v="No"/>
    <m/>
    <m/>
    <s v="Corporate assets"/>
    <m/>
    <m/>
    <s v="Yes, partly"/>
    <m/>
    <m/>
    <s v="Password protection;Automatic screen lock;Antivirus software installed;"/>
    <m/>
    <m/>
    <s v="Direct access"/>
    <m/>
    <m/>
    <m/>
    <m/>
    <m/>
    <s v="No"/>
    <m/>
    <m/>
    <m/>
    <m/>
    <m/>
    <s v="No"/>
    <m/>
    <m/>
    <m/>
    <m/>
    <m/>
    <x v="2"/>
    <m/>
    <m/>
    <x v="0"/>
    <m/>
    <m/>
    <m/>
    <m/>
    <s v="Disagree"/>
    <m/>
    <m/>
    <s v="Disagree"/>
    <m/>
    <m/>
    <s v="Disagree"/>
    <m/>
    <m/>
    <s v="Agree"/>
    <m/>
    <m/>
    <s v="Agree"/>
    <m/>
    <m/>
    <s v="Agree"/>
    <m/>
    <m/>
    <s v="Agree"/>
    <m/>
    <m/>
    <x v="0"/>
    <m/>
    <m/>
    <x v="3"/>
    <m/>
    <m/>
    <x v="3"/>
    <m/>
    <m/>
    <m/>
    <m/>
    <m/>
    <s v="Other"/>
    <m/>
    <m/>
    <m/>
    <m/>
    <m/>
  </r>
  <r>
    <n v="92"/>
    <d v="2020-04-10T17:53:28"/>
    <d v="2020-04-10T17:58:31"/>
    <s v="anonymous"/>
    <m/>
    <m/>
    <m/>
    <m/>
    <x v="0"/>
    <m/>
    <m/>
    <s v="No"/>
    <m/>
    <m/>
    <m/>
    <m/>
    <m/>
    <s v="Laptop;"/>
    <m/>
    <m/>
    <s v="No"/>
    <m/>
    <m/>
    <s v="Corporate assets"/>
    <m/>
    <m/>
    <s v="Yes, partly"/>
    <m/>
    <m/>
    <s v="Password protection;Automatic screen lock;Antivirus software installed;"/>
    <m/>
    <m/>
    <s v="Direct access"/>
    <m/>
    <m/>
    <m/>
    <m/>
    <m/>
    <s v="No"/>
    <m/>
    <m/>
    <m/>
    <m/>
    <m/>
    <s v="No"/>
    <m/>
    <m/>
    <m/>
    <m/>
    <m/>
    <x v="1"/>
    <m/>
    <m/>
    <x v="0"/>
    <m/>
    <m/>
    <m/>
    <m/>
    <s v="Disagree"/>
    <m/>
    <m/>
    <s v="Disagree"/>
    <m/>
    <m/>
    <s v="Disagree"/>
    <m/>
    <m/>
    <s v="Agree"/>
    <m/>
    <m/>
    <s v="Agree"/>
    <m/>
    <m/>
    <s v="Agree"/>
    <m/>
    <m/>
    <s v="Agree"/>
    <m/>
    <m/>
    <x v="0"/>
    <m/>
    <m/>
    <x v="3"/>
    <m/>
    <m/>
    <x v="3"/>
    <m/>
    <m/>
    <m/>
    <m/>
    <m/>
    <s v="Other"/>
    <m/>
    <m/>
    <m/>
    <m/>
    <m/>
  </r>
  <r>
    <n v="93"/>
    <d v="2020-04-10T17:55:30"/>
    <d v="2020-04-10T17:59:31"/>
    <s v="anonymous"/>
    <m/>
    <m/>
    <m/>
    <m/>
    <x v="0"/>
    <m/>
    <m/>
    <s v="No"/>
    <m/>
    <m/>
    <m/>
    <m/>
    <m/>
    <s v="Laptop;"/>
    <m/>
    <m/>
    <s v="No"/>
    <m/>
    <m/>
    <s v="Personal assets"/>
    <m/>
    <m/>
    <m/>
    <m/>
    <m/>
    <s v="Password protection;Two-factor authentication;Hard disk encryption;"/>
    <m/>
    <m/>
    <s v="Using VPN "/>
    <m/>
    <m/>
    <m/>
    <m/>
    <m/>
    <s v="No"/>
    <m/>
    <m/>
    <m/>
    <m/>
    <m/>
    <s v="Yes"/>
    <m/>
    <m/>
    <s v="Document management;Real-time document co-authoring;Project/Workflow/Task management;Scheduling;Real-time chatting;Teleconferencing;"/>
    <m/>
    <m/>
    <x v="2"/>
    <m/>
    <m/>
    <x v="0"/>
    <m/>
    <m/>
    <m/>
    <m/>
    <s v="Undecided"/>
    <m/>
    <m/>
    <s v="Undecided"/>
    <m/>
    <m/>
    <s v="Strongly agree"/>
    <m/>
    <m/>
    <s v="Strongly agree"/>
    <m/>
    <m/>
    <s v="Strongly agree"/>
    <m/>
    <m/>
    <s v="Strongly agree"/>
    <m/>
    <m/>
    <s v="Strongly agree"/>
    <m/>
    <m/>
    <x v="0"/>
    <m/>
    <m/>
    <x v="0"/>
    <m/>
    <m/>
    <x v="5"/>
    <m/>
    <m/>
    <s v="E-commerce"/>
    <m/>
    <m/>
    <s v="Other"/>
    <m/>
    <m/>
    <m/>
    <m/>
    <m/>
  </r>
  <r>
    <n v="93"/>
    <d v="2020-04-10T17:55:30"/>
    <d v="2020-04-10T17:59:31"/>
    <s v="anonymous"/>
    <m/>
    <m/>
    <m/>
    <m/>
    <x v="0"/>
    <m/>
    <m/>
    <s v="No"/>
    <m/>
    <m/>
    <m/>
    <m/>
    <m/>
    <s v="Laptop;"/>
    <m/>
    <m/>
    <s v="No"/>
    <m/>
    <m/>
    <s v="Personal assets"/>
    <m/>
    <m/>
    <m/>
    <m/>
    <m/>
    <s v="Password protection;Two-factor authentication;Hard disk encryption;"/>
    <m/>
    <m/>
    <s v="Using VPN "/>
    <m/>
    <m/>
    <m/>
    <m/>
    <m/>
    <s v="No"/>
    <m/>
    <m/>
    <m/>
    <m/>
    <m/>
    <s v="Yes"/>
    <m/>
    <m/>
    <s v="Document management;Real-time document co-authoring;Project/Workflow/Task management;Scheduling;Real-time chatting;Teleconferencing;"/>
    <m/>
    <m/>
    <x v="1"/>
    <m/>
    <m/>
    <x v="0"/>
    <m/>
    <m/>
    <m/>
    <m/>
    <s v="Undecided"/>
    <m/>
    <m/>
    <s v="Undecided"/>
    <m/>
    <m/>
    <s v="Strongly agree"/>
    <m/>
    <m/>
    <s v="Strongly agree"/>
    <m/>
    <m/>
    <s v="Strongly agree"/>
    <m/>
    <m/>
    <s v="Strongly agree"/>
    <m/>
    <m/>
    <s v="Strongly agree"/>
    <m/>
    <m/>
    <x v="0"/>
    <m/>
    <m/>
    <x v="0"/>
    <m/>
    <m/>
    <x v="5"/>
    <m/>
    <m/>
    <s v="E-commerce"/>
    <m/>
    <m/>
    <s v="Other"/>
    <m/>
    <m/>
    <m/>
    <m/>
    <m/>
  </r>
  <r>
    <n v="94"/>
    <d v="2020-04-10T18:01:48"/>
    <d v="2020-04-10T18:08:52"/>
    <s v="anonymous"/>
    <m/>
    <m/>
    <m/>
    <m/>
    <x v="0"/>
    <m/>
    <m/>
    <s v="Yes"/>
    <m/>
    <m/>
    <s v="Only use work laptops for work-related task_x000a_Use VPN connection_x000a_Do not expose confidential work-papers/conversations to family members"/>
    <m/>
    <m/>
    <s v="Laptop;Smartphone;"/>
    <m/>
    <m/>
    <s v="No"/>
    <m/>
    <m/>
    <s v="Corporate assets"/>
    <m/>
    <m/>
    <s v="Yes, fully"/>
    <m/>
    <m/>
    <s v="Password protection;Automatic screen lock;Antivirus software installed;Antispam software installed;"/>
    <m/>
    <m/>
    <s v="Using VPN "/>
    <m/>
    <m/>
    <m/>
    <m/>
    <m/>
    <s v="Yes"/>
    <m/>
    <m/>
    <s v="Instructions available to the corporate portal or website;"/>
    <m/>
    <m/>
    <s v="No"/>
    <m/>
    <m/>
    <m/>
    <m/>
    <m/>
    <x v="2"/>
    <m/>
    <m/>
    <x v="0"/>
    <m/>
    <m/>
    <m/>
    <m/>
    <s v="Agree"/>
    <m/>
    <m/>
    <s v="Disagree"/>
    <m/>
    <m/>
    <s v="Disagree"/>
    <m/>
    <m/>
    <s v="Undecided"/>
    <m/>
    <m/>
    <s v="Disagree"/>
    <m/>
    <m/>
    <s v="Agree"/>
    <m/>
    <m/>
    <s v="Agree"/>
    <m/>
    <m/>
    <x v="1"/>
    <m/>
    <m/>
    <x v="1"/>
    <m/>
    <m/>
    <x v="0"/>
    <m/>
    <m/>
    <m/>
    <m/>
    <m/>
    <s v="Researcher"/>
    <m/>
    <m/>
    <m/>
    <m/>
    <m/>
  </r>
  <r>
    <n v="94"/>
    <d v="2020-04-10T18:01:48"/>
    <d v="2020-04-10T18:08:52"/>
    <s v="anonymous"/>
    <m/>
    <m/>
    <m/>
    <m/>
    <x v="0"/>
    <m/>
    <m/>
    <s v="Yes"/>
    <m/>
    <m/>
    <s v="Only use work laptops for work-related task_x000a_Use VPN connection_x000a_Do not expose confidential work-papers/conversations to family members"/>
    <m/>
    <m/>
    <s v="Laptop;Smartphone;"/>
    <m/>
    <m/>
    <s v="No"/>
    <m/>
    <m/>
    <s v="Corporate assets"/>
    <m/>
    <m/>
    <s v="Yes, fully"/>
    <m/>
    <m/>
    <s v="Password protection;Automatic screen lock;Antivirus software installed;Antispam software installed;"/>
    <m/>
    <m/>
    <s v="Using VPN "/>
    <m/>
    <m/>
    <m/>
    <m/>
    <m/>
    <s v="Yes"/>
    <m/>
    <m/>
    <s v="Instructions available to the corporate portal or website;"/>
    <m/>
    <m/>
    <s v="No"/>
    <m/>
    <m/>
    <m/>
    <m/>
    <m/>
    <x v="1"/>
    <m/>
    <m/>
    <x v="0"/>
    <m/>
    <m/>
    <m/>
    <m/>
    <s v="Agree"/>
    <m/>
    <m/>
    <s v="Disagree"/>
    <m/>
    <m/>
    <s v="Disagree"/>
    <m/>
    <m/>
    <s v="Undecided"/>
    <m/>
    <m/>
    <s v="Disagree"/>
    <m/>
    <m/>
    <s v="Agree"/>
    <m/>
    <m/>
    <s v="Agree"/>
    <m/>
    <m/>
    <x v="1"/>
    <m/>
    <m/>
    <x v="1"/>
    <m/>
    <m/>
    <x v="0"/>
    <m/>
    <m/>
    <m/>
    <m/>
    <m/>
    <s v="Researcher"/>
    <m/>
    <m/>
    <m/>
    <m/>
    <m/>
  </r>
  <r>
    <n v="95"/>
    <d v="2020-04-10T18:15:52"/>
    <d v="2020-04-10T18:19:10"/>
    <s v="anonymous"/>
    <m/>
    <m/>
    <m/>
    <m/>
    <x v="0"/>
    <m/>
    <m/>
    <s v="No"/>
    <m/>
    <m/>
    <m/>
    <m/>
    <m/>
    <s v="Desktop;"/>
    <m/>
    <m/>
    <s v="No"/>
    <m/>
    <m/>
    <s v="Corporate assets"/>
    <m/>
    <m/>
    <s v="Yes, fully"/>
    <m/>
    <m/>
    <s v="Password protection;Two-factor authentication;Automatic screen lock;Hard disk encryption;Antivirus software installed;"/>
    <m/>
    <m/>
    <s v="Using VPN "/>
    <m/>
    <m/>
    <m/>
    <m/>
    <m/>
    <s v="No"/>
    <m/>
    <m/>
    <m/>
    <m/>
    <m/>
    <s v="Yes"/>
    <m/>
    <m/>
    <s v="Document management;Real-time document co-authoring;Project/Workflow/Task management;Scheduling;Real-time chatting;Teleconferencing;"/>
    <m/>
    <m/>
    <x v="2"/>
    <m/>
    <m/>
    <x v="0"/>
    <m/>
    <m/>
    <m/>
    <m/>
    <s v="Undecided"/>
    <m/>
    <m/>
    <s v="Strongly agree"/>
    <m/>
    <m/>
    <s v="Agree"/>
    <m/>
    <m/>
    <s v="Strongly agree"/>
    <m/>
    <m/>
    <s v="Strongly agree"/>
    <m/>
    <m/>
    <s v="Strongly agree"/>
    <m/>
    <m/>
    <s v="Strongly agree"/>
    <m/>
    <m/>
    <x v="0"/>
    <m/>
    <m/>
    <x v="0"/>
    <m/>
    <m/>
    <x v="5"/>
    <m/>
    <m/>
    <s v="e-commerse"/>
    <m/>
    <m/>
    <s v="Other"/>
    <m/>
    <m/>
    <m/>
    <m/>
    <m/>
  </r>
  <r>
    <n v="95"/>
    <d v="2020-04-10T18:15:52"/>
    <d v="2020-04-10T18:19:10"/>
    <s v="anonymous"/>
    <m/>
    <m/>
    <m/>
    <m/>
    <x v="0"/>
    <m/>
    <m/>
    <s v="No"/>
    <m/>
    <m/>
    <m/>
    <m/>
    <m/>
    <s v="Desktop;"/>
    <m/>
    <m/>
    <s v="No"/>
    <m/>
    <m/>
    <s v="Corporate assets"/>
    <m/>
    <m/>
    <s v="Yes, fully"/>
    <m/>
    <m/>
    <s v="Password protection;Two-factor authentication;Automatic screen lock;Hard disk encryption;Antivirus software installed;"/>
    <m/>
    <m/>
    <s v="Using VPN "/>
    <m/>
    <m/>
    <m/>
    <m/>
    <m/>
    <s v="No"/>
    <m/>
    <m/>
    <m/>
    <m/>
    <m/>
    <s v="Yes"/>
    <m/>
    <m/>
    <s v="Document management;Real-time document co-authoring;Project/Workflow/Task management;Scheduling;Real-time chatting;Teleconferencing;"/>
    <m/>
    <m/>
    <x v="1"/>
    <m/>
    <m/>
    <x v="0"/>
    <m/>
    <m/>
    <m/>
    <m/>
    <s v="Undecided"/>
    <m/>
    <m/>
    <s v="Strongly agree"/>
    <m/>
    <m/>
    <s v="Agree"/>
    <m/>
    <m/>
    <s v="Strongly agree"/>
    <m/>
    <m/>
    <s v="Strongly agree"/>
    <m/>
    <m/>
    <s v="Strongly agree"/>
    <m/>
    <m/>
    <s v="Strongly agree"/>
    <m/>
    <m/>
    <x v="0"/>
    <m/>
    <m/>
    <x v="0"/>
    <m/>
    <m/>
    <x v="5"/>
    <m/>
    <m/>
    <s v="e-commerse"/>
    <m/>
    <m/>
    <s v="Other"/>
    <m/>
    <m/>
    <m/>
    <m/>
    <m/>
  </r>
  <r>
    <n v="96"/>
    <d v="2020-04-10T18:16:35"/>
    <d v="2020-04-10T18:19:15"/>
    <s v="anonymous"/>
    <m/>
    <m/>
    <m/>
    <m/>
    <x v="0"/>
    <m/>
    <m/>
    <s v="Yes"/>
    <m/>
    <m/>
    <m/>
    <m/>
    <m/>
    <s v="Laptop;"/>
    <m/>
    <m/>
    <s v="Yes"/>
    <m/>
    <m/>
    <s v="Corporate assets"/>
    <m/>
    <m/>
    <s v="Yes, fully"/>
    <m/>
    <m/>
    <s v="Password protection;Automatic screen lock;Hard disk encryption;"/>
    <m/>
    <m/>
    <s v="Using VPN "/>
    <m/>
    <m/>
    <m/>
    <m/>
    <m/>
    <s v="No"/>
    <m/>
    <m/>
    <m/>
    <m/>
    <m/>
    <s v="Yes"/>
    <m/>
    <m/>
    <s v="Real-time chatting;Teleconferencing;"/>
    <m/>
    <m/>
    <x v="2"/>
    <m/>
    <m/>
    <x v="0"/>
    <m/>
    <m/>
    <m/>
    <m/>
    <s v="Undecided"/>
    <m/>
    <m/>
    <s v="Disagree"/>
    <m/>
    <m/>
    <s v="Disagree"/>
    <m/>
    <m/>
    <s v="Agree"/>
    <m/>
    <m/>
    <s v="Agree"/>
    <m/>
    <m/>
    <s v="Agree"/>
    <m/>
    <m/>
    <s v="Agree"/>
    <m/>
    <m/>
    <x v="0"/>
    <m/>
    <m/>
    <x v="3"/>
    <m/>
    <m/>
    <x v="3"/>
    <m/>
    <m/>
    <m/>
    <m/>
    <m/>
    <s v="IT professional"/>
    <m/>
    <m/>
    <m/>
    <m/>
    <m/>
  </r>
  <r>
    <n v="96"/>
    <d v="2020-04-10T18:16:35"/>
    <d v="2020-04-10T18:19:15"/>
    <s v="anonymous"/>
    <m/>
    <m/>
    <m/>
    <m/>
    <x v="0"/>
    <m/>
    <m/>
    <s v="Yes"/>
    <m/>
    <m/>
    <m/>
    <m/>
    <m/>
    <s v="Laptop;"/>
    <m/>
    <m/>
    <s v="Yes"/>
    <m/>
    <m/>
    <s v="Corporate assets"/>
    <m/>
    <m/>
    <s v="Yes, fully"/>
    <m/>
    <m/>
    <s v="Password protection;Automatic screen lock;Hard disk encryption;"/>
    <m/>
    <m/>
    <s v="Using VPN "/>
    <m/>
    <m/>
    <m/>
    <m/>
    <m/>
    <s v="No"/>
    <m/>
    <m/>
    <m/>
    <m/>
    <m/>
    <s v="Yes"/>
    <m/>
    <m/>
    <s v="Real-time chatting;Teleconferencing;"/>
    <m/>
    <m/>
    <x v="1"/>
    <m/>
    <m/>
    <x v="0"/>
    <m/>
    <m/>
    <m/>
    <m/>
    <s v="Undecided"/>
    <m/>
    <m/>
    <s v="Disagree"/>
    <m/>
    <m/>
    <s v="Disagree"/>
    <m/>
    <m/>
    <s v="Agree"/>
    <m/>
    <m/>
    <s v="Agree"/>
    <m/>
    <m/>
    <s v="Agree"/>
    <m/>
    <m/>
    <s v="Agree"/>
    <m/>
    <m/>
    <x v="0"/>
    <m/>
    <m/>
    <x v="3"/>
    <m/>
    <m/>
    <x v="3"/>
    <m/>
    <m/>
    <m/>
    <m/>
    <m/>
    <s v="IT professional"/>
    <m/>
    <m/>
    <m/>
    <m/>
    <m/>
  </r>
  <r>
    <n v="97"/>
    <d v="2020-04-10T18:18:04"/>
    <d v="2020-04-10T18:24:25"/>
    <s v="anonymous"/>
    <m/>
    <m/>
    <m/>
    <m/>
    <x v="0"/>
    <m/>
    <m/>
    <s v="Yes"/>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s v="Document management;Real-time document co-authoring;Project/Workflow/Task management;Scheduling;Real-time chatting;Teleconferencing;"/>
    <m/>
    <m/>
    <x v="2"/>
    <m/>
    <m/>
    <x v="0"/>
    <m/>
    <m/>
    <m/>
    <m/>
    <s v="Undecided"/>
    <m/>
    <m/>
    <s v="Undecided"/>
    <m/>
    <m/>
    <s v="Agree"/>
    <m/>
    <m/>
    <s v="Strongly agree"/>
    <m/>
    <m/>
    <s v="Agree"/>
    <m/>
    <m/>
    <s v="Agree"/>
    <m/>
    <m/>
    <s v="Agree"/>
    <m/>
    <m/>
    <x v="0"/>
    <m/>
    <m/>
    <x v="0"/>
    <m/>
    <m/>
    <x v="5"/>
    <m/>
    <m/>
    <s v="E-commerce"/>
    <m/>
    <m/>
    <s v="Other"/>
    <m/>
    <m/>
    <s v="I think question 9 &quot;How do you obtain access to your corporate working environment?&quot;, should be multiple choice, since I use both VPN and a cloud service to connect to various services._x000a_"/>
    <m/>
    <m/>
  </r>
  <r>
    <n v="97"/>
    <d v="2020-04-10T18:18:04"/>
    <d v="2020-04-10T18:24:25"/>
    <s v="anonymous"/>
    <m/>
    <m/>
    <m/>
    <m/>
    <x v="0"/>
    <m/>
    <m/>
    <s v="Yes"/>
    <m/>
    <m/>
    <s v="- Communicate only through official channels (company email, company wide IM system)_x000a_- work on equipment provided (company laptop)_x000a_- do not transfer files on personal computer"/>
    <m/>
    <m/>
    <s v="Laptop;"/>
    <m/>
    <m/>
    <s v="No"/>
    <m/>
    <m/>
    <s v="Corporate assets"/>
    <m/>
    <m/>
    <s v="Yes, partly"/>
    <m/>
    <m/>
    <s v="Password protection;Automatic screen lock;"/>
    <m/>
    <m/>
    <s v="Using VPN "/>
    <m/>
    <m/>
    <m/>
    <m/>
    <m/>
    <s v="No"/>
    <m/>
    <m/>
    <m/>
    <m/>
    <m/>
    <s v="Yes"/>
    <m/>
    <m/>
    <s v="Document management;Real-time document co-authoring;Project/Workflow/Task management;Scheduling;Real-time chatting;Teleconferencing;"/>
    <m/>
    <m/>
    <x v="1"/>
    <m/>
    <m/>
    <x v="0"/>
    <m/>
    <m/>
    <m/>
    <m/>
    <s v="Undecided"/>
    <m/>
    <m/>
    <s v="Undecided"/>
    <m/>
    <m/>
    <s v="Agree"/>
    <m/>
    <m/>
    <s v="Strongly agree"/>
    <m/>
    <m/>
    <s v="Agree"/>
    <m/>
    <m/>
    <s v="Agree"/>
    <m/>
    <m/>
    <s v="Agree"/>
    <m/>
    <m/>
    <x v="0"/>
    <m/>
    <m/>
    <x v="0"/>
    <m/>
    <m/>
    <x v="5"/>
    <m/>
    <m/>
    <s v="E-commerce"/>
    <m/>
    <m/>
    <s v="Other"/>
    <m/>
    <m/>
    <s v="I think question 9 &quot;How do you obtain access to your corporate working environment?&quot;, should be multiple choice, since I use both VPN and a cloud service to connect to various services._x000a_"/>
    <m/>
    <m/>
  </r>
  <r>
    <n v="98"/>
    <d v="2020-04-10T18:20:00"/>
    <d v="2020-04-10T18:25:22"/>
    <s v="anonymous"/>
    <m/>
    <m/>
    <m/>
    <m/>
    <x v="0"/>
    <m/>
    <m/>
    <s v="Yes"/>
    <m/>
    <m/>
    <m/>
    <m/>
    <m/>
    <s v="Laptop;"/>
    <m/>
    <m/>
    <s v="No"/>
    <m/>
    <m/>
    <s v="Corporate assets"/>
    <m/>
    <m/>
    <s v="Yes, partly"/>
    <m/>
    <m/>
    <s v="Password protection;Antivirus software installed;"/>
    <m/>
    <m/>
    <s v="Using VPN "/>
    <m/>
    <m/>
    <m/>
    <m/>
    <m/>
    <s v="No"/>
    <m/>
    <m/>
    <m/>
    <m/>
    <m/>
    <s v="Yes"/>
    <m/>
    <m/>
    <s v="Document management;Project/Workflow/Task management;Real-time chatting;"/>
    <m/>
    <m/>
    <x v="2"/>
    <m/>
    <m/>
    <x v="0"/>
    <m/>
    <m/>
    <m/>
    <m/>
    <s v="Undecided"/>
    <m/>
    <m/>
    <s v="Undecided"/>
    <m/>
    <m/>
    <s v="Agree"/>
    <m/>
    <m/>
    <s v="Strongly agree"/>
    <m/>
    <m/>
    <s v="Strongly agree"/>
    <m/>
    <m/>
    <s v="Strongly agree"/>
    <m/>
    <m/>
    <s v="Strongly agree"/>
    <m/>
    <m/>
    <x v="0"/>
    <m/>
    <m/>
    <x v="3"/>
    <m/>
    <m/>
    <x v="3"/>
    <m/>
    <m/>
    <m/>
    <m/>
    <m/>
    <s v="Other"/>
    <m/>
    <m/>
    <m/>
    <m/>
    <m/>
  </r>
  <r>
    <n v="98"/>
    <d v="2020-04-10T18:20:00"/>
    <d v="2020-04-10T18:25:22"/>
    <s v="anonymous"/>
    <m/>
    <m/>
    <m/>
    <m/>
    <x v="0"/>
    <m/>
    <m/>
    <s v="Yes"/>
    <m/>
    <m/>
    <m/>
    <m/>
    <m/>
    <s v="Laptop;"/>
    <m/>
    <m/>
    <s v="No"/>
    <m/>
    <m/>
    <s v="Corporate assets"/>
    <m/>
    <m/>
    <s v="Yes, partly"/>
    <m/>
    <m/>
    <s v="Password protection;Antivirus software installed;"/>
    <m/>
    <m/>
    <s v="Using VPN "/>
    <m/>
    <m/>
    <m/>
    <m/>
    <m/>
    <s v="No"/>
    <m/>
    <m/>
    <m/>
    <m/>
    <m/>
    <s v="Yes"/>
    <m/>
    <m/>
    <s v="Document management;Project/Workflow/Task management;Real-time chatting;"/>
    <m/>
    <m/>
    <x v="1"/>
    <m/>
    <m/>
    <x v="0"/>
    <m/>
    <m/>
    <m/>
    <m/>
    <s v="Undecided"/>
    <m/>
    <m/>
    <s v="Undecided"/>
    <m/>
    <m/>
    <s v="Agree"/>
    <m/>
    <m/>
    <s v="Strongly agree"/>
    <m/>
    <m/>
    <s v="Strongly agree"/>
    <m/>
    <m/>
    <s v="Strongly agree"/>
    <m/>
    <m/>
    <s v="Strongly agree"/>
    <m/>
    <m/>
    <x v="0"/>
    <m/>
    <m/>
    <x v="3"/>
    <m/>
    <m/>
    <x v="3"/>
    <m/>
    <m/>
    <m/>
    <m/>
    <m/>
    <s v="Other"/>
    <m/>
    <m/>
    <m/>
    <m/>
    <m/>
  </r>
  <r>
    <n v="99"/>
    <d v="2020-04-10T18:21:34"/>
    <d v="2020-04-10T18:27:04"/>
    <s v="anonymous"/>
    <m/>
    <m/>
    <m/>
    <m/>
    <x v="0"/>
    <m/>
    <m/>
    <s v="Yes"/>
    <m/>
    <m/>
    <s v="- avoid leave unlock your pc_x000a_- be careful with weird emails asked you personal details_x000a_- don't photoshoot, screenshot, print company's files and if you print something then destroy it"/>
    <m/>
    <m/>
    <s v="Laptop;"/>
    <m/>
    <m/>
    <s v="No"/>
    <m/>
    <m/>
    <s v="Corporate assets"/>
    <m/>
    <m/>
    <s v="Yes, fully"/>
    <m/>
    <m/>
    <s v="Password protection;"/>
    <m/>
    <m/>
    <s v="Using VPN "/>
    <m/>
    <m/>
    <m/>
    <m/>
    <m/>
    <s v="No"/>
    <m/>
    <m/>
    <m/>
    <m/>
    <m/>
    <s v="Yes"/>
    <m/>
    <m/>
    <s v="Document management;Project/Workflow/Task management;Scheduling;Real-time chatting;Teleconferencing;"/>
    <m/>
    <m/>
    <x v="2"/>
    <m/>
    <m/>
    <x v="0"/>
    <m/>
    <m/>
    <m/>
    <m/>
    <s v="Undecided"/>
    <m/>
    <m/>
    <s v="Agree"/>
    <m/>
    <m/>
    <s v="Agree"/>
    <m/>
    <m/>
    <s v="Strongly agree"/>
    <m/>
    <m/>
    <s v="Strongly agree"/>
    <m/>
    <m/>
    <s v="Strongly agree"/>
    <m/>
    <m/>
    <s v="Strongly agree"/>
    <m/>
    <m/>
    <x v="0"/>
    <m/>
    <m/>
    <x v="0"/>
    <m/>
    <m/>
    <x v="5"/>
    <m/>
    <m/>
    <s v="E-commerce"/>
    <m/>
    <m/>
    <s v="Manager"/>
    <m/>
    <m/>
    <m/>
    <m/>
    <m/>
  </r>
  <r>
    <n v="99"/>
    <d v="2020-04-10T18:21:34"/>
    <d v="2020-04-10T18:27:04"/>
    <s v="anonymous"/>
    <m/>
    <m/>
    <m/>
    <m/>
    <x v="0"/>
    <m/>
    <m/>
    <s v="Yes"/>
    <m/>
    <m/>
    <s v="- avoid leave unlock your pc_x000a_- be careful with weird emails asked you personal details_x000a_- don't photoshoot, screenshot, print company's files and if you print something then destroy it"/>
    <m/>
    <m/>
    <s v="Laptop;"/>
    <m/>
    <m/>
    <s v="No"/>
    <m/>
    <m/>
    <s v="Corporate assets"/>
    <m/>
    <m/>
    <s v="Yes, fully"/>
    <m/>
    <m/>
    <s v="Password protection;"/>
    <m/>
    <m/>
    <s v="Using VPN "/>
    <m/>
    <m/>
    <m/>
    <m/>
    <m/>
    <s v="No"/>
    <m/>
    <m/>
    <m/>
    <m/>
    <m/>
    <s v="Yes"/>
    <m/>
    <m/>
    <s v="Document management;Project/Workflow/Task management;Scheduling;Real-time chatting;Teleconferencing;"/>
    <m/>
    <m/>
    <x v="1"/>
    <m/>
    <m/>
    <x v="0"/>
    <m/>
    <m/>
    <m/>
    <m/>
    <s v="Undecided"/>
    <m/>
    <m/>
    <s v="Agree"/>
    <m/>
    <m/>
    <s v="Agree"/>
    <m/>
    <m/>
    <s v="Strongly agree"/>
    <m/>
    <m/>
    <s v="Strongly agree"/>
    <m/>
    <m/>
    <s v="Strongly agree"/>
    <m/>
    <m/>
    <s v="Strongly agree"/>
    <m/>
    <m/>
    <x v="0"/>
    <m/>
    <m/>
    <x v="0"/>
    <m/>
    <m/>
    <x v="5"/>
    <m/>
    <m/>
    <s v="E-commerce"/>
    <m/>
    <m/>
    <s v="Manager"/>
    <m/>
    <m/>
    <m/>
    <m/>
    <m/>
  </r>
  <r>
    <n v="100"/>
    <d v="2020-04-10T18:32:29"/>
    <d v="2020-04-10T18:36:11"/>
    <s v="anonymous"/>
    <m/>
    <m/>
    <m/>
    <m/>
    <x v="0"/>
    <m/>
    <m/>
    <s v="Yes"/>
    <m/>
    <m/>
    <s v="- vpn_x000a_- updated software_x000a_- lock unattended machine"/>
    <m/>
    <m/>
    <s v="Desktop;Laptop;"/>
    <m/>
    <m/>
    <s v="No"/>
    <m/>
    <m/>
    <s v="Corporate assets"/>
    <m/>
    <m/>
    <s v="No"/>
    <m/>
    <m/>
    <s v="Password protection;Hard disk encryption;"/>
    <m/>
    <m/>
    <s v="Using VPN "/>
    <m/>
    <m/>
    <m/>
    <m/>
    <m/>
    <s v="No"/>
    <m/>
    <m/>
    <m/>
    <m/>
    <m/>
    <s v="No"/>
    <m/>
    <m/>
    <m/>
    <m/>
    <m/>
    <x v="2"/>
    <m/>
    <m/>
    <x v="0"/>
    <m/>
    <m/>
    <m/>
    <m/>
    <s v="Disagree"/>
    <m/>
    <m/>
    <s v="Disagree"/>
    <m/>
    <m/>
    <s v="Undecided"/>
    <m/>
    <m/>
    <s v="Strongly agree"/>
    <m/>
    <m/>
    <s v="Strongly agree"/>
    <m/>
    <m/>
    <s v="Strongly agree"/>
    <m/>
    <m/>
    <s v="Strongly agree"/>
    <m/>
    <m/>
    <x v="1"/>
    <m/>
    <m/>
    <x v="1"/>
    <m/>
    <m/>
    <x v="5"/>
    <m/>
    <m/>
    <s v="Ecommerce"/>
    <m/>
    <m/>
    <s v="Other"/>
    <m/>
    <m/>
    <m/>
    <m/>
    <m/>
  </r>
  <r>
    <n v="100"/>
    <d v="2020-04-10T18:32:29"/>
    <d v="2020-04-10T18:36:11"/>
    <s v="anonymous"/>
    <m/>
    <m/>
    <m/>
    <m/>
    <x v="0"/>
    <m/>
    <m/>
    <s v="Yes"/>
    <m/>
    <m/>
    <s v="- vpn_x000a_- updated software_x000a_- lock unattended machine"/>
    <m/>
    <m/>
    <s v="Desktop;Laptop;"/>
    <m/>
    <m/>
    <s v="No"/>
    <m/>
    <m/>
    <s v="Corporate assets"/>
    <m/>
    <m/>
    <s v="No"/>
    <m/>
    <m/>
    <s v="Password protection;Hard disk encryption;"/>
    <m/>
    <m/>
    <s v="Using VPN "/>
    <m/>
    <m/>
    <m/>
    <m/>
    <m/>
    <s v="No"/>
    <m/>
    <m/>
    <m/>
    <m/>
    <m/>
    <s v="No"/>
    <m/>
    <m/>
    <m/>
    <m/>
    <m/>
    <x v="1"/>
    <m/>
    <m/>
    <x v="0"/>
    <m/>
    <m/>
    <m/>
    <m/>
    <s v="Disagree"/>
    <m/>
    <m/>
    <s v="Disagree"/>
    <m/>
    <m/>
    <s v="Undecided"/>
    <m/>
    <m/>
    <s v="Strongly agree"/>
    <m/>
    <m/>
    <s v="Strongly agree"/>
    <m/>
    <m/>
    <s v="Strongly agree"/>
    <m/>
    <m/>
    <s v="Strongly agree"/>
    <m/>
    <m/>
    <x v="1"/>
    <m/>
    <m/>
    <x v="1"/>
    <m/>
    <m/>
    <x v="5"/>
    <m/>
    <m/>
    <s v="Ecommerce"/>
    <m/>
    <m/>
    <s v="Other"/>
    <m/>
    <m/>
    <m/>
    <m/>
    <m/>
  </r>
  <r>
    <n v="101"/>
    <d v="2020-04-10T18:43:52"/>
    <d v="2020-04-10T18:46:37"/>
    <s v="anonymous"/>
    <m/>
    <m/>
    <m/>
    <m/>
    <x v="0"/>
    <m/>
    <m/>
    <s v="No"/>
    <m/>
    <m/>
    <m/>
    <m/>
    <m/>
    <s v="Laptop;"/>
    <m/>
    <m/>
    <s v="No"/>
    <m/>
    <m/>
    <s v="Corporate assets"/>
    <m/>
    <m/>
    <s v="Yes, partly"/>
    <m/>
    <m/>
    <s v="Password protection;Hard disk encryption;"/>
    <m/>
    <m/>
    <s v="Using VPN "/>
    <m/>
    <m/>
    <m/>
    <m/>
    <m/>
    <s v="No"/>
    <m/>
    <m/>
    <m/>
    <m/>
    <m/>
    <s v="Yes"/>
    <m/>
    <m/>
    <s v="Document management;Real-time document co-authoring;Project/Workflow/Task management;Scheduling;Real-time chatting;Teleconferencing;"/>
    <m/>
    <m/>
    <x v="2"/>
    <m/>
    <m/>
    <x v="0"/>
    <m/>
    <m/>
    <m/>
    <m/>
    <s v="Strongly agree"/>
    <m/>
    <m/>
    <s v="Strongly agree"/>
    <m/>
    <m/>
    <s v="Agree"/>
    <m/>
    <m/>
    <s v="Strongly agree"/>
    <m/>
    <m/>
    <s v="Strongly agree"/>
    <m/>
    <m/>
    <s v="Undecided"/>
    <m/>
    <m/>
    <s v="Strongly agree"/>
    <m/>
    <m/>
    <x v="0"/>
    <m/>
    <m/>
    <x v="0"/>
    <m/>
    <m/>
    <x v="5"/>
    <m/>
    <m/>
    <s v="E-commerce"/>
    <m/>
    <m/>
    <s v="Other"/>
    <m/>
    <m/>
    <m/>
    <m/>
    <m/>
  </r>
  <r>
    <n v="101"/>
    <d v="2020-04-10T18:43:52"/>
    <d v="2020-04-10T18:46:37"/>
    <s v="anonymous"/>
    <m/>
    <m/>
    <m/>
    <m/>
    <x v="0"/>
    <m/>
    <m/>
    <s v="No"/>
    <m/>
    <m/>
    <m/>
    <m/>
    <m/>
    <s v="Laptop;"/>
    <m/>
    <m/>
    <s v="No"/>
    <m/>
    <m/>
    <s v="Corporate assets"/>
    <m/>
    <m/>
    <s v="Yes, partly"/>
    <m/>
    <m/>
    <s v="Password protection;Hard disk encryption;"/>
    <m/>
    <m/>
    <s v="Using VPN "/>
    <m/>
    <m/>
    <m/>
    <m/>
    <m/>
    <s v="No"/>
    <m/>
    <m/>
    <m/>
    <m/>
    <m/>
    <s v="Yes"/>
    <m/>
    <m/>
    <s v="Document management;Real-time document co-authoring;Project/Workflow/Task management;Scheduling;Real-time chatting;Teleconferencing;"/>
    <m/>
    <m/>
    <x v="1"/>
    <m/>
    <m/>
    <x v="0"/>
    <m/>
    <m/>
    <m/>
    <m/>
    <s v="Strongly agree"/>
    <m/>
    <m/>
    <s v="Strongly agree"/>
    <m/>
    <m/>
    <s v="Agree"/>
    <m/>
    <m/>
    <s v="Strongly agree"/>
    <m/>
    <m/>
    <s v="Strongly agree"/>
    <m/>
    <m/>
    <s v="Undecided"/>
    <m/>
    <m/>
    <s v="Strongly agree"/>
    <m/>
    <m/>
    <x v="0"/>
    <m/>
    <m/>
    <x v="0"/>
    <m/>
    <m/>
    <x v="5"/>
    <m/>
    <m/>
    <s v="E-commerce"/>
    <m/>
    <m/>
    <s v="Other"/>
    <m/>
    <m/>
    <m/>
    <m/>
    <m/>
  </r>
  <r>
    <n v="102"/>
    <d v="2020-04-10T18:44:50"/>
    <d v="2020-04-10T18:49:37"/>
    <s v="anonymous"/>
    <m/>
    <m/>
    <m/>
    <m/>
    <x v="0"/>
    <m/>
    <m/>
    <s v="Yes"/>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s v="Document management;Real-time document co-authoring;Project/Workflow/Task management;Scheduling;Real-time chatting;Teleconferencing;"/>
    <m/>
    <m/>
    <x v="2"/>
    <m/>
    <m/>
    <x v="0"/>
    <m/>
    <m/>
    <m/>
    <m/>
    <s v="Disagree"/>
    <m/>
    <m/>
    <s v="Disagree"/>
    <m/>
    <m/>
    <s v="Undecided"/>
    <m/>
    <m/>
    <s v="Strongly agree"/>
    <m/>
    <m/>
    <s v="Agree"/>
    <m/>
    <m/>
    <s v="Agree"/>
    <m/>
    <m/>
    <s v="Strongly agree"/>
    <m/>
    <m/>
    <x v="0"/>
    <m/>
    <m/>
    <x v="0"/>
    <m/>
    <m/>
    <x v="3"/>
    <m/>
    <m/>
    <m/>
    <m/>
    <m/>
    <s v="IT professional"/>
    <m/>
    <m/>
    <m/>
    <m/>
    <m/>
  </r>
  <r>
    <n v="102"/>
    <d v="2020-04-10T18:44:50"/>
    <d v="2020-04-10T18:49:37"/>
    <s v="anonymous"/>
    <m/>
    <m/>
    <m/>
    <m/>
    <x v="0"/>
    <m/>
    <m/>
    <s v="Yes"/>
    <m/>
    <m/>
    <s v="1. Lock computer when not using it._x000a_2. Disconnect from VPN when not using it._x000a_3. Beware of printed documents, telephone calls, snakes and dragons."/>
    <m/>
    <m/>
    <s v="Laptop;"/>
    <m/>
    <m/>
    <s v="No"/>
    <m/>
    <m/>
    <s v="Corporate assets"/>
    <m/>
    <m/>
    <s v="Yes, partly"/>
    <m/>
    <m/>
    <s v="Password protection;Hard disk encryption;"/>
    <m/>
    <m/>
    <s v="Using VPN "/>
    <m/>
    <m/>
    <m/>
    <m/>
    <m/>
    <s v="No"/>
    <m/>
    <m/>
    <m/>
    <m/>
    <m/>
    <s v="Yes"/>
    <m/>
    <m/>
    <s v="Document management;Real-time document co-authoring;Project/Workflow/Task management;Scheduling;Real-time chatting;Teleconferencing;"/>
    <m/>
    <m/>
    <x v="1"/>
    <m/>
    <m/>
    <x v="0"/>
    <m/>
    <m/>
    <m/>
    <m/>
    <s v="Disagree"/>
    <m/>
    <m/>
    <s v="Disagree"/>
    <m/>
    <m/>
    <s v="Undecided"/>
    <m/>
    <m/>
    <s v="Strongly agree"/>
    <m/>
    <m/>
    <s v="Agree"/>
    <m/>
    <m/>
    <s v="Agree"/>
    <m/>
    <m/>
    <s v="Strongly agree"/>
    <m/>
    <m/>
    <x v="0"/>
    <m/>
    <m/>
    <x v="0"/>
    <m/>
    <m/>
    <x v="3"/>
    <m/>
    <m/>
    <m/>
    <m/>
    <m/>
    <s v="IT professional"/>
    <m/>
    <m/>
    <m/>
    <m/>
    <m/>
  </r>
  <r>
    <n v="103"/>
    <d v="2020-04-10T19:02:43"/>
    <d v="2020-04-10T19:06:22"/>
    <s v="anonymous"/>
    <m/>
    <m/>
    <m/>
    <m/>
    <x v="0"/>
    <m/>
    <m/>
    <s v="Yes"/>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s v="Document management;Real-time document co-authoring;Project/Workflow/Task management;Scheduling;Real-time chatting;Teleconferencing;"/>
    <m/>
    <m/>
    <x v="2"/>
    <m/>
    <m/>
    <x v="0"/>
    <m/>
    <m/>
    <m/>
    <m/>
    <s v="Undecided"/>
    <m/>
    <m/>
    <s v="Undecided"/>
    <m/>
    <m/>
    <s v="Agree"/>
    <m/>
    <m/>
    <s v="Strongly agree"/>
    <m/>
    <m/>
    <s v="Strongly agree"/>
    <m/>
    <m/>
    <s v="Strongly agree"/>
    <m/>
    <m/>
    <s v="Strongly agree"/>
    <m/>
    <m/>
    <x v="0"/>
    <m/>
    <m/>
    <x v="3"/>
    <m/>
    <m/>
    <x v="3"/>
    <m/>
    <m/>
    <m/>
    <m/>
    <m/>
    <s v="IT professional"/>
    <m/>
    <m/>
    <m/>
    <m/>
    <m/>
  </r>
  <r>
    <n v="103"/>
    <d v="2020-04-10T19:02:43"/>
    <d v="2020-04-10T19:06:22"/>
    <s v="anonymous"/>
    <m/>
    <m/>
    <m/>
    <m/>
    <x v="0"/>
    <m/>
    <m/>
    <s v="Yes"/>
    <m/>
    <m/>
    <s v="Work using a safe network / do not leave laptop unlocked/ do not show any details or info about work to any body if working outside of home."/>
    <m/>
    <m/>
    <s v="Laptop;"/>
    <m/>
    <m/>
    <s v="No"/>
    <m/>
    <m/>
    <s v="Corporate assets"/>
    <m/>
    <m/>
    <s v="Yes, fully"/>
    <m/>
    <m/>
    <s v="Password protection;Two-factor authentication;"/>
    <m/>
    <m/>
    <s v="Using VPN "/>
    <m/>
    <m/>
    <m/>
    <m/>
    <m/>
    <s v="No"/>
    <m/>
    <m/>
    <m/>
    <m/>
    <m/>
    <s v="Yes"/>
    <m/>
    <m/>
    <s v="Document management;Real-time document co-authoring;Project/Workflow/Task management;Scheduling;Real-time chatting;Teleconferencing;"/>
    <m/>
    <m/>
    <x v="1"/>
    <m/>
    <m/>
    <x v="0"/>
    <m/>
    <m/>
    <m/>
    <m/>
    <s v="Undecided"/>
    <m/>
    <m/>
    <s v="Undecided"/>
    <m/>
    <m/>
    <s v="Agree"/>
    <m/>
    <m/>
    <s v="Strongly agree"/>
    <m/>
    <m/>
    <s v="Strongly agree"/>
    <m/>
    <m/>
    <s v="Strongly agree"/>
    <m/>
    <m/>
    <s v="Strongly agree"/>
    <m/>
    <m/>
    <x v="0"/>
    <m/>
    <m/>
    <x v="3"/>
    <m/>
    <m/>
    <x v="3"/>
    <m/>
    <m/>
    <m/>
    <m/>
    <m/>
    <s v="IT professional"/>
    <m/>
    <m/>
    <m/>
    <m/>
    <m/>
  </r>
  <r>
    <n v="104"/>
    <d v="2020-04-10T18:59:52"/>
    <d v="2020-04-10T19:07:51"/>
    <s v="anonymous"/>
    <m/>
    <m/>
    <m/>
    <m/>
    <x v="0"/>
    <m/>
    <m/>
    <s v="Yes"/>
    <m/>
    <m/>
    <s v="Lock device, use VPN, look out for phising"/>
    <m/>
    <m/>
    <s v="Laptop;"/>
    <m/>
    <m/>
    <s v="No"/>
    <m/>
    <m/>
    <s v="Corporate assets"/>
    <m/>
    <m/>
    <s v="Yes, partly"/>
    <m/>
    <m/>
    <s v="Password protection;Two-factor authentication;Automatic screen lock;Hard disk encryption;"/>
    <m/>
    <m/>
    <s v="Using VPN "/>
    <m/>
    <m/>
    <m/>
    <m/>
    <m/>
    <s v="No"/>
    <m/>
    <m/>
    <m/>
    <m/>
    <m/>
    <s v="Yes"/>
    <m/>
    <m/>
    <s v="Document management;Real-time document co-authoring;Real-time chatting;Teleconferencing;"/>
    <m/>
    <m/>
    <x v="2"/>
    <m/>
    <m/>
    <x v="0"/>
    <m/>
    <m/>
    <m/>
    <m/>
    <s v="Undecided"/>
    <m/>
    <m/>
    <s v="Agree"/>
    <m/>
    <m/>
    <s v="Agree"/>
    <m/>
    <m/>
    <s v="Strongly agree"/>
    <m/>
    <m/>
    <s v="Agree"/>
    <m/>
    <m/>
    <s v="Strongly agree"/>
    <m/>
    <m/>
    <s v="Strongly agree"/>
    <m/>
    <m/>
    <x v="1"/>
    <m/>
    <m/>
    <x v="0"/>
    <m/>
    <m/>
    <x v="3"/>
    <m/>
    <m/>
    <m/>
    <m/>
    <m/>
    <s v="IT professional"/>
    <m/>
    <m/>
    <m/>
    <m/>
    <m/>
  </r>
  <r>
    <n v="104"/>
    <d v="2020-04-10T18:59:52"/>
    <d v="2020-04-10T19:07:51"/>
    <s v="anonymous"/>
    <m/>
    <m/>
    <m/>
    <m/>
    <x v="0"/>
    <m/>
    <m/>
    <s v="Yes"/>
    <m/>
    <m/>
    <s v="Lock device, use VPN, look out for phising"/>
    <m/>
    <m/>
    <s v="Laptop;"/>
    <m/>
    <m/>
    <s v="No"/>
    <m/>
    <m/>
    <s v="Corporate assets"/>
    <m/>
    <m/>
    <s v="Yes, partly"/>
    <m/>
    <m/>
    <s v="Password protection;Two-factor authentication;Automatic screen lock;Hard disk encryption;"/>
    <m/>
    <m/>
    <s v="Using VPN "/>
    <m/>
    <m/>
    <m/>
    <m/>
    <m/>
    <s v="No"/>
    <m/>
    <m/>
    <m/>
    <m/>
    <m/>
    <s v="Yes"/>
    <m/>
    <m/>
    <s v="Document management;Real-time document co-authoring;Real-time chatting;Teleconferencing;"/>
    <m/>
    <m/>
    <x v="1"/>
    <m/>
    <m/>
    <x v="0"/>
    <m/>
    <m/>
    <m/>
    <m/>
    <s v="Undecided"/>
    <m/>
    <m/>
    <s v="Agree"/>
    <m/>
    <m/>
    <s v="Agree"/>
    <m/>
    <m/>
    <s v="Strongly agree"/>
    <m/>
    <m/>
    <s v="Agree"/>
    <m/>
    <m/>
    <s v="Strongly agree"/>
    <m/>
    <m/>
    <s v="Strongly agree"/>
    <m/>
    <m/>
    <x v="1"/>
    <m/>
    <m/>
    <x v="0"/>
    <m/>
    <m/>
    <x v="3"/>
    <m/>
    <m/>
    <m/>
    <m/>
    <m/>
    <s v="IT professional"/>
    <m/>
    <m/>
    <m/>
    <m/>
    <m/>
  </r>
  <r>
    <n v="105"/>
    <d v="2020-04-10T19:05:37"/>
    <d v="2020-04-10T19:10:56"/>
    <s v="anonymous"/>
    <m/>
    <m/>
    <m/>
    <m/>
    <x v="0"/>
    <m/>
    <m/>
    <s v="Yes"/>
    <m/>
    <m/>
    <s v="Limited access to my computer by others._x000a_Locking._x000a_Caution with internet access over company VPN"/>
    <m/>
    <m/>
    <s v="Laptop;"/>
    <m/>
    <m/>
    <s v="No"/>
    <m/>
    <m/>
    <s v="Corporate assets"/>
    <m/>
    <m/>
    <s v="No"/>
    <m/>
    <m/>
    <s v="Password protection;Hard disk encryption;"/>
    <m/>
    <m/>
    <s v="Using VPN "/>
    <m/>
    <m/>
    <m/>
    <m/>
    <m/>
    <s v="No"/>
    <m/>
    <m/>
    <m/>
    <m/>
    <m/>
    <s v="Yes"/>
    <m/>
    <m/>
    <s v="Document management;Real-time document co-authoring;Project/Workflow/Task management;Scheduling;Real-time chatting;Teleconferencing;"/>
    <m/>
    <m/>
    <x v="2"/>
    <m/>
    <m/>
    <x v="0"/>
    <m/>
    <m/>
    <m/>
    <m/>
    <s v="Undecided"/>
    <m/>
    <m/>
    <s v="Undecided"/>
    <m/>
    <m/>
    <s v="Strongly agree"/>
    <m/>
    <m/>
    <s v="Strongly agree"/>
    <m/>
    <m/>
    <s v="Strongly agree"/>
    <m/>
    <m/>
    <s v="Strongly agree"/>
    <m/>
    <m/>
    <s v="Strongly agree"/>
    <m/>
    <m/>
    <x v="1"/>
    <m/>
    <m/>
    <x v="0"/>
    <m/>
    <m/>
    <x v="3"/>
    <m/>
    <m/>
    <m/>
    <m/>
    <m/>
    <s v="Manager"/>
    <m/>
    <m/>
    <m/>
    <m/>
    <m/>
  </r>
  <r>
    <n v="105"/>
    <d v="2020-04-10T19:05:37"/>
    <d v="2020-04-10T19:10:56"/>
    <s v="anonymous"/>
    <m/>
    <m/>
    <m/>
    <m/>
    <x v="0"/>
    <m/>
    <m/>
    <s v="Yes"/>
    <m/>
    <m/>
    <s v="Limited access to my computer by others._x000a_Locking._x000a_Caution with internet access over company VPN"/>
    <m/>
    <m/>
    <s v="Laptop;"/>
    <m/>
    <m/>
    <s v="No"/>
    <m/>
    <m/>
    <s v="Corporate assets"/>
    <m/>
    <m/>
    <s v="No"/>
    <m/>
    <m/>
    <s v="Password protection;Hard disk encryption;"/>
    <m/>
    <m/>
    <s v="Using VPN "/>
    <m/>
    <m/>
    <m/>
    <m/>
    <m/>
    <s v="No"/>
    <m/>
    <m/>
    <m/>
    <m/>
    <m/>
    <s v="Yes"/>
    <m/>
    <m/>
    <s v="Document management;Real-time document co-authoring;Project/Workflow/Task management;Scheduling;Real-time chatting;Teleconferencing;"/>
    <m/>
    <m/>
    <x v="1"/>
    <m/>
    <m/>
    <x v="0"/>
    <m/>
    <m/>
    <m/>
    <m/>
    <s v="Undecided"/>
    <m/>
    <m/>
    <s v="Undecided"/>
    <m/>
    <m/>
    <s v="Strongly agree"/>
    <m/>
    <m/>
    <s v="Strongly agree"/>
    <m/>
    <m/>
    <s v="Strongly agree"/>
    <m/>
    <m/>
    <s v="Strongly agree"/>
    <m/>
    <m/>
    <s v="Strongly agree"/>
    <m/>
    <m/>
    <x v="1"/>
    <m/>
    <m/>
    <x v="0"/>
    <m/>
    <m/>
    <x v="3"/>
    <m/>
    <m/>
    <m/>
    <m/>
    <m/>
    <s v="Manager"/>
    <m/>
    <m/>
    <m/>
    <m/>
    <m/>
  </r>
  <r>
    <n v="106"/>
    <d v="2020-04-10T19:07:41"/>
    <d v="2020-04-10T19:12:15"/>
    <s v="anonymous"/>
    <m/>
    <m/>
    <m/>
    <m/>
    <x v="0"/>
    <m/>
    <m/>
    <s v="Yes"/>
    <m/>
    <m/>
    <s v="email phising, unattended devices"/>
    <m/>
    <m/>
    <s v="Laptop;"/>
    <m/>
    <m/>
    <s v="No"/>
    <m/>
    <m/>
    <s v="Corporate assets"/>
    <m/>
    <m/>
    <s v="No"/>
    <m/>
    <m/>
    <s v="Password protection;Automatic screen lock;Hard disk encryption;"/>
    <m/>
    <m/>
    <s v="Using VPN "/>
    <m/>
    <m/>
    <m/>
    <m/>
    <m/>
    <s v="No"/>
    <m/>
    <m/>
    <m/>
    <m/>
    <m/>
    <s v="No"/>
    <m/>
    <m/>
    <m/>
    <m/>
    <m/>
    <x v="2"/>
    <m/>
    <m/>
    <x v="0"/>
    <m/>
    <m/>
    <m/>
    <m/>
    <s v="Agree"/>
    <m/>
    <m/>
    <s v="Strongly agree"/>
    <m/>
    <m/>
    <s v="Agree"/>
    <m/>
    <m/>
    <s v="Agree"/>
    <m/>
    <m/>
    <s v="Agree"/>
    <m/>
    <m/>
    <s v="Strongly agree"/>
    <m/>
    <m/>
    <s v="Strongly agree"/>
    <m/>
    <m/>
    <x v="1"/>
    <m/>
    <m/>
    <x v="3"/>
    <m/>
    <m/>
    <x v="3"/>
    <m/>
    <m/>
    <m/>
    <m/>
    <m/>
    <s v="Manager"/>
    <m/>
    <m/>
    <m/>
    <m/>
    <m/>
  </r>
  <r>
    <n v="106"/>
    <d v="2020-04-10T19:07:41"/>
    <d v="2020-04-10T19:12:15"/>
    <s v="anonymous"/>
    <m/>
    <m/>
    <m/>
    <m/>
    <x v="0"/>
    <m/>
    <m/>
    <s v="Yes"/>
    <m/>
    <m/>
    <s v="email phising, unattended devices"/>
    <m/>
    <m/>
    <s v="Laptop;"/>
    <m/>
    <m/>
    <s v="No"/>
    <m/>
    <m/>
    <s v="Corporate assets"/>
    <m/>
    <m/>
    <s v="No"/>
    <m/>
    <m/>
    <s v="Password protection;Automatic screen lock;Hard disk encryption;"/>
    <m/>
    <m/>
    <s v="Using VPN "/>
    <m/>
    <m/>
    <m/>
    <m/>
    <m/>
    <s v="No"/>
    <m/>
    <m/>
    <m/>
    <m/>
    <m/>
    <s v="No"/>
    <m/>
    <m/>
    <m/>
    <m/>
    <m/>
    <x v="1"/>
    <m/>
    <m/>
    <x v="0"/>
    <m/>
    <m/>
    <m/>
    <m/>
    <s v="Agree"/>
    <m/>
    <m/>
    <s v="Strongly agree"/>
    <m/>
    <m/>
    <s v="Agree"/>
    <m/>
    <m/>
    <s v="Agree"/>
    <m/>
    <m/>
    <s v="Agree"/>
    <m/>
    <m/>
    <s v="Strongly agree"/>
    <m/>
    <m/>
    <s v="Strongly agree"/>
    <m/>
    <m/>
    <x v="1"/>
    <m/>
    <m/>
    <x v="3"/>
    <m/>
    <m/>
    <x v="3"/>
    <m/>
    <m/>
    <m/>
    <m/>
    <m/>
    <s v="Manager"/>
    <m/>
    <m/>
    <m/>
    <m/>
    <m/>
  </r>
  <r>
    <n v="107"/>
    <d v="2020-04-10T19:26:32"/>
    <d v="2020-04-10T19:29:59"/>
    <s v="anonymous"/>
    <m/>
    <m/>
    <m/>
    <m/>
    <x v="0"/>
    <m/>
    <m/>
    <s v="No"/>
    <m/>
    <m/>
    <m/>
    <m/>
    <m/>
    <s v="Laptop;"/>
    <m/>
    <m/>
    <s v="No"/>
    <m/>
    <m/>
    <s v="Corporate assets"/>
    <m/>
    <m/>
    <s v="No"/>
    <m/>
    <m/>
    <s v="Password protection;Automatic screen lock;Hard disk encryption;"/>
    <m/>
    <m/>
    <s v="Using VPN "/>
    <m/>
    <m/>
    <m/>
    <m/>
    <m/>
    <s v="No"/>
    <m/>
    <m/>
    <m/>
    <m/>
    <m/>
    <s v="No"/>
    <m/>
    <m/>
    <m/>
    <m/>
    <m/>
    <x v="2"/>
    <m/>
    <m/>
    <x v="0"/>
    <m/>
    <m/>
    <m/>
    <m/>
    <s v="Agree"/>
    <m/>
    <m/>
    <s v="Strongly agree"/>
    <m/>
    <m/>
    <s v="Strongly agree"/>
    <m/>
    <m/>
    <s v="Strongly agree"/>
    <m/>
    <m/>
    <s v="Agree"/>
    <m/>
    <m/>
    <s v="Agree"/>
    <m/>
    <m/>
    <s v="Strongly agree"/>
    <m/>
    <m/>
    <x v="0"/>
    <m/>
    <m/>
    <x v="2"/>
    <m/>
    <m/>
    <x v="5"/>
    <m/>
    <m/>
    <s v="Ecommerce"/>
    <m/>
    <m/>
    <s v="IT professional"/>
    <m/>
    <m/>
    <m/>
    <m/>
    <m/>
  </r>
  <r>
    <n v="107"/>
    <d v="2020-04-10T19:26:32"/>
    <d v="2020-04-10T19:29:59"/>
    <s v="anonymous"/>
    <m/>
    <m/>
    <m/>
    <m/>
    <x v="0"/>
    <m/>
    <m/>
    <s v="No"/>
    <m/>
    <m/>
    <m/>
    <m/>
    <m/>
    <s v="Laptop;"/>
    <m/>
    <m/>
    <s v="No"/>
    <m/>
    <m/>
    <s v="Corporate assets"/>
    <m/>
    <m/>
    <s v="No"/>
    <m/>
    <m/>
    <s v="Password protection;Automatic screen lock;Hard disk encryption;"/>
    <m/>
    <m/>
    <s v="Using VPN "/>
    <m/>
    <m/>
    <m/>
    <m/>
    <m/>
    <s v="No"/>
    <m/>
    <m/>
    <m/>
    <m/>
    <m/>
    <s v="No"/>
    <m/>
    <m/>
    <m/>
    <m/>
    <m/>
    <x v="1"/>
    <m/>
    <m/>
    <x v="0"/>
    <m/>
    <m/>
    <m/>
    <m/>
    <s v="Agree"/>
    <m/>
    <m/>
    <s v="Strongly agree"/>
    <m/>
    <m/>
    <s v="Strongly agree"/>
    <m/>
    <m/>
    <s v="Strongly agree"/>
    <m/>
    <m/>
    <s v="Agree"/>
    <m/>
    <m/>
    <s v="Agree"/>
    <m/>
    <m/>
    <s v="Strongly agree"/>
    <m/>
    <m/>
    <x v="0"/>
    <m/>
    <m/>
    <x v="2"/>
    <m/>
    <m/>
    <x v="5"/>
    <m/>
    <m/>
    <s v="Ecommerce"/>
    <m/>
    <m/>
    <s v="IT professional"/>
    <m/>
    <m/>
    <m/>
    <m/>
    <m/>
  </r>
  <r>
    <n v="108"/>
    <d v="2020-04-10T21:02:35"/>
    <d v="2020-04-10T21:08:05"/>
    <s v="anonymous"/>
    <m/>
    <m/>
    <m/>
    <m/>
    <x v="1"/>
    <m/>
    <m/>
    <s v="Yes"/>
    <m/>
    <m/>
    <s v="Avoid using unsecure wireless connections._x000a_Avoid spam emails related with Covid-19 (phishing etc). "/>
    <m/>
    <m/>
    <s v="Laptop;"/>
    <m/>
    <m/>
    <s v="No"/>
    <m/>
    <m/>
    <s v="Personal assets"/>
    <m/>
    <m/>
    <m/>
    <m/>
    <m/>
    <s v="Password protection;Two-factor authentication;Automatic screen lock;Hard disk encryption;Antivirus software installed;Antispam software installed;"/>
    <m/>
    <m/>
    <s v="Using VPN "/>
    <m/>
    <m/>
    <m/>
    <m/>
    <m/>
    <s v="No"/>
    <m/>
    <m/>
    <m/>
    <m/>
    <m/>
    <s v="Yes"/>
    <m/>
    <m/>
    <s v="Teleconferencing;"/>
    <m/>
    <m/>
    <x v="2"/>
    <m/>
    <m/>
    <x v="0"/>
    <m/>
    <m/>
    <m/>
    <m/>
    <s v="Agree"/>
    <m/>
    <m/>
    <s v="Agree"/>
    <m/>
    <m/>
    <s v="Undecided"/>
    <m/>
    <m/>
    <s v="Strongly agree"/>
    <m/>
    <m/>
    <s v="Agree"/>
    <m/>
    <m/>
    <s v="Strongly agree"/>
    <m/>
    <m/>
    <s v="Strongly agree"/>
    <m/>
    <m/>
    <x v="1"/>
    <m/>
    <m/>
    <x v="1"/>
    <m/>
    <m/>
    <x v="4"/>
    <m/>
    <m/>
    <m/>
    <m/>
    <m/>
    <s v="IT professional"/>
    <m/>
    <m/>
    <m/>
    <m/>
    <m/>
  </r>
  <r>
    <n v="108"/>
    <d v="2020-04-10T21:02:35"/>
    <d v="2020-04-10T21:08:05"/>
    <s v="anonymous"/>
    <m/>
    <m/>
    <m/>
    <m/>
    <x v="1"/>
    <m/>
    <m/>
    <s v="Yes"/>
    <m/>
    <m/>
    <s v="Avoid using unsecure wireless connections._x000a_Avoid spam emails related with Covid-19 (phishing etc). "/>
    <m/>
    <m/>
    <s v="Laptop;"/>
    <m/>
    <m/>
    <s v="No"/>
    <m/>
    <m/>
    <s v="Personal assets"/>
    <m/>
    <m/>
    <m/>
    <m/>
    <m/>
    <s v="Password protection;Two-factor authentication;Automatic screen lock;Hard disk encryption;Antivirus software installed;Antispam software installed;"/>
    <m/>
    <m/>
    <s v="Using VPN "/>
    <m/>
    <m/>
    <m/>
    <m/>
    <m/>
    <s v="No"/>
    <m/>
    <m/>
    <m/>
    <m/>
    <m/>
    <s v="Yes"/>
    <m/>
    <m/>
    <s v="Teleconferencing;"/>
    <m/>
    <m/>
    <x v="1"/>
    <m/>
    <m/>
    <x v="0"/>
    <m/>
    <m/>
    <m/>
    <m/>
    <s v="Agree"/>
    <m/>
    <m/>
    <s v="Agree"/>
    <m/>
    <m/>
    <s v="Undecided"/>
    <m/>
    <m/>
    <s v="Strongly agree"/>
    <m/>
    <m/>
    <s v="Agree"/>
    <m/>
    <m/>
    <s v="Strongly agree"/>
    <m/>
    <m/>
    <s v="Strongly agree"/>
    <m/>
    <m/>
    <x v="1"/>
    <m/>
    <m/>
    <x v="1"/>
    <m/>
    <m/>
    <x v="4"/>
    <m/>
    <m/>
    <m/>
    <m/>
    <m/>
    <s v="IT professional"/>
    <m/>
    <m/>
    <m/>
    <m/>
    <m/>
  </r>
  <r>
    <n v="109"/>
    <d v="2020-04-10T21:10:51"/>
    <d v="2020-04-10T21:14:58"/>
    <s v="anonymous"/>
    <m/>
    <m/>
    <m/>
    <m/>
    <x v="0"/>
    <m/>
    <m/>
    <s v="No"/>
    <m/>
    <m/>
    <m/>
    <m/>
    <m/>
    <s v="Laptop;"/>
    <m/>
    <m/>
    <s v="No"/>
    <m/>
    <m/>
    <s v="Corporate assets"/>
    <m/>
    <m/>
    <s v="Yes, fully"/>
    <m/>
    <m/>
    <s v="Password protection;"/>
    <m/>
    <m/>
    <s v="Using VPN "/>
    <m/>
    <m/>
    <m/>
    <m/>
    <m/>
    <s v="No"/>
    <m/>
    <m/>
    <m/>
    <m/>
    <m/>
    <s v="No"/>
    <m/>
    <m/>
    <m/>
    <m/>
    <m/>
    <x v="2"/>
    <m/>
    <m/>
    <x v="0"/>
    <m/>
    <m/>
    <m/>
    <m/>
    <s v="Disagree"/>
    <m/>
    <m/>
    <s v="Agree"/>
    <m/>
    <m/>
    <s v="Disagree"/>
    <m/>
    <m/>
    <s v="Strongly agree"/>
    <m/>
    <m/>
    <s v="Strongly agree"/>
    <m/>
    <m/>
    <s v="Strongly agree"/>
    <m/>
    <m/>
    <s v="Strongly agree"/>
    <m/>
    <m/>
    <x v="1"/>
    <m/>
    <m/>
    <x v="7"/>
    <m/>
    <m/>
    <x v="5"/>
    <m/>
    <m/>
    <s v="Price comparison"/>
    <m/>
    <m/>
    <s v="Manager"/>
    <m/>
    <m/>
    <m/>
    <m/>
    <m/>
  </r>
  <r>
    <n v="109"/>
    <d v="2020-04-10T21:10:51"/>
    <d v="2020-04-10T21:14:58"/>
    <s v="anonymous"/>
    <m/>
    <m/>
    <m/>
    <m/>
    <x v="0"/>
    <m/>
    <m/>
    <s v="No"/>
    <m/>
    <m/>
    <m/>
    <m/>
    <m/>
    <s v="Laptop;"/>
    <m/>
    <m/>
    <s v="No"/>
    <m/>
    <m/>
    <s v="Corporate assets"/>
    <m/>
    <m/>
    <s v="Yes, fully"/>
    <m/>
    <m/>
    <s v="Password protection;"/>
    <m/>
    <m/>
    <s v="Using VPN "/>
    <m/>
    <m/>
    <m/>
    <m/>
    <m/>
    <s v="No"/>
    <m/>
    <m/>
    <m/>
    <m/>
    <m/>
    <s v="No"/>
    <m/>
    <m/>
    <m/>
    <m/>
    <m/>
    <x v="1"/>
    <m/>
    <m/>
    <x v="0"/>
    <m/>
    <m/>
    <m/>
    <m/>
    <s v="Disagree"/>
    <m/>
    <m/>
    <s v="Agree"/>
    <m/>
    <m/>
    <s v="Disagree"/>
    <m/>
    <m/>
    <s v="Strongly agree"/>
    <m/>
    <m/>
    <s v="Strongly agree"/>
    <m/>
    <m/>
    <s v="Strongly agree"/>
    <m/>
    <m/>
    <s v="Strongly agree"/>
    <m/>
    <m/>
    <x v="1"/>
    <m/>
    <m/>
    <x v="7"/>
    <m/>
    <m/>
    <x v="5"/>
    <m/>
    <m/>
    <s v="Price comparison"/>
    <m/>
    <m/>
    <s v="Manager"/>
    <m/>
    <m/>
    <m/>
    <m/>
    <m/>
  </r>
  <r>
    <n v="110"/>
    <d v="2020-04-10T21:57:37"/>
    <d v="2020-04-10T22:25:04"/>
    <s v="anonymous"/>
    <m/>
    <m/>
    <m/>
    <m/>
    <x v="0"/>
    <m/>
    <m/>
    <s v="No"/>
    <m/>
    <m/>
    <m/>
    <m/>
    <m/>
    <s v="Laptop;"/>
    <m/>
    <m/>
    <s v="No"/>
    <m/>
    <m/>
    <s v="Corporate assets"/>
    <m/>
    <m/>
    <s v="Yes, partly"/>
    <m/>
    <m/>
    <s v="Password protection;Hard disk encryption;"/>
    <m/>
    <m/>
    <s v="Using VPN "/>
    <m/>
    <m/>
    <m/>
    <m/>
    <m/>
    <s v="No"/>
    <m/>
    <m/>
    <m/>
    <m/>
    <m/>
    <s v="Yes"/>
    <m/>
    <m/>
    <s v="Scheduling;Real-time chatting;Teleconferencing;"/>
    <m/>
    <m/>
    <x v="2"/>
    <m/>
    <m/>
    <x v="0"/>
    <m/>
    <m/>
    <m/>
    <m/>
    <s v="Disagree"/>
    <m/>
    <m/>
    <s v="Disagree"/>
    <m/>
    <m/>
    <s v="Disagree"/>
    <m/>
    <m/>
    <s v="Agree"/>
    <m/>
    <m/>
    <s v="Agree"/>
    <m/>
    <m/>
    <s v="Agree"/>
    <m/>
    <m/>
    <s v="Agree"/>
    <m/>
    <m/>
    <x v="0"/>
    <m/>
    <m/>
    <x v="0"/>
    <m/>
    <m/>
    <x v="5"/>
    <m/>
    <m/>
    <s v="E-commerce"/>
    <m/>
    <m/>
    <s v="Other"/>
    <m/>
    <m/>
    <m/>
    <m/>
    <m/>
  </r>
  <r>
    <n v="110"/>
    <d v="2020-04-10T21:57:37"/>
    <d v="2020-04-10T22:25:04"/>
    <s v="anonymous"/>
    <m/>
    <m/>
    <m/>
    <m/>
    <x v="0"/>
    <m/>
    <m/>
    <s v="No"/>
    <m/>
    <m/>
    <m/>
    <m/>
    <m/>
    <s v="Laptop;"/>
    <m/>
    <m/>
    <s v="No"/>
    <m/>
    <m/>
    <s v="Corporate assets"/>
    <m/>
    <m/>
    <s v="Yes, partly"/>
    <m/>
    <m/>
    <s v="Password protection;Hard disk encryption;"/>
    <m/>
    <m/>
    <s v="Using VPN "/>
    <m/>
    <m/>
    <m/>
    <m/>
    <m/>
    <s v="No"/>
    <m/>
    <m/>
    <m/>
    <m/>
    <m/>
    <s v="Yes"/>
    <m/>
    <m/>
    <s v="Scheduling;Real-time chatting;Teleconferencing;"/>
    <m/>
    <m/>
    <x v="1"/>
    <m/>
    <m/>
    <x v="0"/>
    <m/>
    <m/>
    <m/>
    <m/>
    <s v="Disagree"/>
    <m/>
    <m/>
    <s v="Disagree"/>
    <m/>
    <m/>
    <s v="Disagree"/>
    <m/>
    <m/>
    <s v="Agree"/>
    <m/>
    <m/>
    <s v="Agree"/>
    <m/>
    <m/>
    <s v="Agree"/>
    <m/>
    <m/>
    <s v="Agree"/>
    <m/>
    <m/>
    <x v="0"/>
    <m/>
    <m/>
    <x v="0"/>
    <m/>
    <m/>
    <x v="5"/>
    <m/>
    <m/>
    <s v="E-commerce"/>
    <m/>
    <m/>
    <s v="Other"/>
    <m/>
    <m/>
    <m/>
    <m/>
    <m/>
  </r>
  <r>
    <n v="111"/>
    <d v="2020-04-11T00:03:23"/>
    <d v="2020-04-11T00:05:45"/>
    <s v="anonymous"/>
    <m/>
    <m/>
    <m/>
    <m/>
    <x v="0"/>
    <m/>
    <m/>
    <s v="Yes"/>
    <m/>
    <m/>
    <m/>
    <m/>
    <m/>
    <s v="Laptop;"/>
    <m/>
    <m/>
    <s v="No"/>
    <m/>
    <m/>
    <s v="Corporate assets"/>
    <m/>
    <m/>
    <s v="Yes, fully"/>
    <m/>
    <m/>
    <s v="Password protection;Two-factor authentication;Automatic screen lock;Hard disk encryption;Antivirus software installed;"/>
    <m/>
    <m/>
    <s v="Using VPN "/>
    <m/>
    <m/>
    <m/>
    <m/>
    <m/>
    <s v="No"/>
    <m/>
    <m/>
    <m/>
    <m/>
    <m/>
    <s v="Yes"/>
    <m/>
    <m/>
    <s v="Document management;Real-time document co-authoring;Project/Workflow/Task management;Scheduling;Real-time chatting;Teleconferencing;"/>
    <m/>
    <m/>
    <x v="2"/>
    <m/>
    <m/>
    <x v="0"/>
    <m/>
    <m/>
    <m/>
    <m/>
    <s v="Strongly agree"/>
    <m/>
    <m/>
    <s v="Agree"/>
    <m/>
    <m/>
    <s v="Strongly agree"/>
    <m/>
    <m/>
    <s v="Strongly agree"/>
    <m/>
    <m/>
    <s v="Strongly agree"/>
    <m/>
    <m/>
    <s v="Agree"/>
    <m/>
    <m/>
    <s v="Strongly agree"/>
    <m/>
    <m/>
    <x v="0"/>
    <m/>
    <m/>
    <x v="3"/>
    <m/>
    <m/>
    <x v="7"/>
    <m/>
    <m/>
    <m/>
    <m/>
    <m/>
    <s v="IT professional"/>
    <m/>
    <m/>
    <m/>
    <m/>
    <m/>
  </r>
  <r>
    <n v="111"/>
    <d v="2020-04-11T00:03:23"/>
    <d v="2020-04-11T00:05:45"/>
    <s v="anonymous"/>
    <m/>
    <m/>
    <m/>
    <m/>
    <x v="0"/>
    <m/>
    <m/>
    <s v="Yes"/>
    <m/>
    <m/>
    <m/>
    <m/>
    <m/>
    <s v="Laptop;"/>
    <m/>
    <m/>
    <s v="No"/>
    <m/>
    <m/>
    <s v="Corporate assets"/>
    <m/>
    <m/>
    <s v="Yes, fully"/>
    <m/>
    <m/>
    <s v="Password protection;Two-factor authentication;Automatic screen lock;Hard disk encryption;Antivirus software installed;"/>
    <m/>
    <m/>
    <s v="Using VPN "/>
    <m/>
    <m/>
    <m/>
    <m/>
    <m/>
    <s v="No"/>
    <m/>
    <m/>
    <m/>
    <m/>
    <m/>
    <s v="Yes"/>
    <m/>
    <m/>
    <s v="Document management;Real-time document co-authoring;Project/Workflow/Task management;Scheduling;Real-time chatting;Teleconferencing;"/>
    <m/>
    <m/>
    <x v="1"/>
    <m/>
    <m/>
    <x v="0"/>
    <m/>
    <m/>
    <m/>
    <m/>
    <s v="Strongly agree"/>
    <m/>
    <m/>
    <s v="Agree"/>
    <m/>
    <m/>
    <s v="Strongly agree"/>
    <m/>
    <m/>
    <s v="Strongly agree"/>
    <m/>
    <m/>
    <s v="Strongly agree"/>
    <m/>
    <m/>
    <s v="Agree"/>
    <m/>
    <m/>
    <s v="Strongly agree"/>
    <m/>
    <m/>
    <x v="0"/>
    <m/>
    <m/>
    <x v="3"/>
    <m/>
    <m/>
    <x v="7"/>
    <m/>
    <m/>
    <m/>
    <m/>
    <m/>
    <s v="IT professional"/>
    <m/>
    <m/>
    <m/>
    <m/>
    <m/>
  </r>
  <r>
    <n v="112"/>
    <d v="2020-04-11T01:58:36"/>
    <d v="2020-04-11T02:02:16"/>
    <s v="anonymous"/>
    <m/>
    <m/>
    <m/>
    <m/>
    <x v="0"/>
    <m/>
    <m/>
    <s v="No"/>
    <m/>
    <m/>
    <m/>
    <m/>
    <m/>
    <s v="Laptop;"/>
    <m/>
    <m/>
    <s v="No"/>
    <m/>
    <m/>
    <s v="Corporate assets"/>
    <m/>
    <m/>
    <s v="No"/>
    <m/>
    <m/>
    <s v="Password protection;Hard disk encryption;"/>
    <m/>
    <m/>
    <s v="Using VPN "/>
    <m/>
    <m/>
    <m/>
    <m/>
    <m/>
    <s v="No"/>
    <m/>
    <m/>
    <m/>
    <m/>
    <m/>
    <s v="No"/>
    <m/>
    <m/>
    <m/>
    <m/>
    <m/>
    <x v="2"/>
    <m/>
    <m/>
    <x v="0"/>
    <m/>
    <m/>
    <m/>
    <m/>
    <s v="Undecided"/>
    <m/>
    <m/>
    <s v="Disagree"/>
    <m/>
    <m/>
    <s v="Undecided"/>
    <m/>
    <m/>
    <s v="Agree"/>
    <m/>
    <m/>
    <s v="Agree"/>
    <m/>
    <m/>
    <s v="Strongly agree"/>
    <m/>
    <m/>
    <s v="Agree"/>
    <m/>
    <m/>
    <x v="0"/>
    <m/>
    <m/>
    <x v="0"/>
    <m/>
    <m/>
    <x v="3"/>
    <m/>
    <m/>
    <m/>
    <m/>
    <m/>
    <s v="Other"/>
    <m/>
    <m/>
    <m/>
    <m/>
    <m/>
  </r>
  <r>
    <n v="112"/>
    <d v="2020-04-11T01:58:36"/>
    <d v="2020-04-11T02:02:16"/>
    <s v="anonymous"/>
    <m/>
    <m/>
    <m/>
    <m/>
    <x v="0"/>
    <m/>
    <m/>
    <s v="No"/>
    <m/>
    <m/>
    <m/>
    <m/>
    <m/>
    <s v="Laptop;"/>
    <m/>
    <m/>
    <s v="No"/>
    <m/>
    <m/>
    <s v="Corporate assets"/>
    <m/>
    <m/>
    <s v="No"/>
    <m/>
    <m/>
    <s v="Password protection;Hard disk encryption;"/>
    <m/>
    <m/>
    <s v="Using VPN "/>
    <m/>
    <m/>
    <m/>
    <m/>
    <m/>
    <s v="No"/>
    <m/>
    <m/>
    <m/>
    <m/>
    <m/>
    <s v="No"/>
    <m/>
    <m/>
    <m/>
    <m/>
    <m/>
    <x v="1"/>
    <m/>
    <m/>
    <x v="0"/>
    <m/>
    <m/>
    <m/>
    <m/>
    <s v="Undecided"/>
    <m/>
    <m/>
    <s v="Disagree"/>
    <m/>
    <m/>
    <s v="Undecided"/>
    <m/>
    <m/>
    <s v="Agree"/>
    <m/>
    <m/>
    <s v="Agree"/>
    <m/>
    <m/>
    <s v="Strongly agree"/>
    <m/>
    <m/>
    <s v="Agree"/>
    <m/>
    <m/>
    <x v="0"/>
    <m/>
    <m/>
    <x v="0"/>
    <m/>
    <m/>
    <x v="3"/>
    <m/>
    <m/>
    <m/>
    <m/>
    <m/>
    <s v="Other"/>
    <m/>
    <m/>
    <m/>
    <m/>
    <m/>
  </r>
  <r>
    <n v="113"/>
    <d v="2020-04-11T10:51:40"/>
    <d v="2020-04-11T11:03:20"/>
    <s v="anonymous"/>
    <m/>
    <m/>
    <m/>
    <m/>
    <x v="0"/>
    <m/>
    <m/>
    <s v="Yes"/>
    <m/>
    <m/>
    <s v="passwords for connection to our system"/>
    <m/>
    <m/>
    <s v="Desktop;Laptop;"/>
    <m/>
    <m/>
    <s v="Yes"/>
    <m/>
    <m/>
    <s v="Corporate assets"/>
    <m/>
    <m/>
    <s v="Yes, partly"/>
    <m/>
    <m/>
    <s v="Password protection;Two-factor authentication;Antivirus software installed;"/>
    <m/>
    <m/>
    <s v="Using VPN "/>
    <m/>
    <m/>
    <m/>
    <m/>
    <m/>
    <s v="No"/>
    <m/>
    <m/>
    <m/>
    <m/>
    <m/>
    <s v="Yes"/>
    <m/>
    <m/>
    <s v="Document management;Real-time document co-authoring;Project/Workflow/Task management;Real-time chatting;Teleconferencing;"/>
    <m/>
    <m/>
    <x v="2"/>
    <m/>
    <m/>
    <x v="0"/>
    <m/>
    <m/>
    <m/>
    <m/>
    <s v="Disagree"/>
    <m/>
    <m/>
    <s v="Disagree"/>
    <m/>
    <m/>
    <s v="Disagree"/>
    <m/>
    <m/>
    <s v="Agree"/>
    <m/>
    <m/>
    <s v="Agree"/>
    <m/>
    <m/>
    <s v="Agree"/>
    <m/>
    <m/>
    <s v="Agree"/>
    <m/>
    <m/>
    <x v="1"/>
    <m/>
    <m/>
    <x v="3"/>
    <m/>
    <m/>
    <x v="0"/>
    <m/>
    <m/>
    <m/>
    <m/>
    <m/>
    <s v="Other"/>
    <m/>
    <m/>
    <m/>
    <m/>
    <m/>
  </r>
  <r>
    <n v="113"/>
    <d v="2020-04-11T10:51:40"/>
    <d v="2020-04-11T11:03:20"/>
    <s v="anonymous"/>
    <m/>
    <m/>
    <m/>
    <m/>
    <x v="0"/>
    <m/>
    <m/>
    <s v="Yes"/>
    <m/>
    <m/>
    <s v="passwords for connection to our system"/>
    <m/>
    <m/>
    <s v="Desktop;Laptop;"/>
    <m/>
    <m/>
    <s v="Yes"/>
    <m/>
    <m/>
    <s v="Corporate assets"/>
    <m/>
    <m/>
    <s v="Yes, partly"/>
    <m/>
    <m/>
    <s v="Password protection;Two-factor authentication;Antivirus software installed;"/>
    <m/>
    <m/>
    <s v="Using VPN "/>
    <m/>
    <m/>
    <m/>
    <m/>
    <m/>
    <s v="No"/>
    <m/>
    <m/>
    <m/>
    <m/>
    <m/>
    <s v="Yes"/>
    <m/>
    <m/>
    <s v="Document management;Real-time document co-authoring;Project/Workflow/Task management;Real-time chatting;Teleconferencing;"/>
    <m/>
    <m/>
    <x v="1"/>
    <m/>
    <m/>
    <x v="0"/>
    <m/>
    <m/>
    <m/>
    <m/>
    <s v="Disagree"/>
    <m/>
    <m/>
    <s v="Disagree"/>
    <m/>
    <m/>
    <s v="Disagree"/>
    <m/>
    <m/>
    <s v="Agree"/>
    <m/>
    <m/>
    <s v="Agree"/>
    <m/>
    <m/>
    <s v="Agree"/>
    <m/>
    <m/>
    <s v="Agree"/>
    <m/>
    <m/>
    <x v="1"/>
    <m/>
    <m/>
    <x v="3"/>
    <m/>
    <m/>
    <x v="0"/>
    <m/>
    <m/>
    <m/>
    <m/>
    <m/>
    <s v="Other"/>
    <m/>
    <m/>
    <m/>
    <m/>
    <m/>
  </r>
  <r>
    <n v="114"/>
    <d v="2020-04-11T11:50:42"/>
    <d v="2020-04-11T11:52:39"/>
    <s v="anonymous"/>
    <m/>
    <m/>
    <m/>
    <m/>
    <x v="0"/>
    <m/>
    <m/>
    <s v="No"/>
    <m/>
    <m/>
    <m/>
    <m/>
    <m/>
    <s v="Laptop;Tablet;Smartphone;"/>
    <m/>
    <m/>
    <s v="No"/>
    <m/>
    <m/>
    <s v="Corporate assets"/>
    <m/>
    <m/>
    <s v="No"/>
    <m/>
    <m/>
    <s v="Password protection;Automatic screen lock;Antivirus software installed;Antispam software installed;"/>
    <m/>
    <m/>
    <s v="Using VPN "/>
    <m/>
    <m/>
    <m/>
    <m/>
    <m/>
    <s v="No"/>
    <m/>
    <m/>
    <m/>
    <m/>
    <m/>
    <s v="No"/>
    <m/>
    <m/>
    <m/>
    <m/>
    <m/>
    <x v="2"/>
    <m/>
    <m/>
    <x v="0"/>
    <m/>
    <m/>
    <m/>
    <m/>
    <s v="Strongly agree"/>
    <m/>
    <m/>
    <s v="Strongly agree"/>
    <m/>
    <m/>
    <s v="Strongly agree"/>
    <m/>
    <m/>
    <s v="Undecided"/>
    <m/>
    <m/>
    <s v="Agree"/>
    <m/>
    <m/>
    <s v="Agree"/>
    <m/>
    <m/>
    <s v="Strongly agree"/>
    <m/>
    <m/>
    <x v="2"/>
    <m/>
    <m/>
    <x v="1"/>
    <m/>
    <m/>
    <x v="0"/>
    <m/>
    <m/>
    <m/>
    <m/>
    <m/>
    <s v="Researcher"/>
    <m/>
    <m/>
    <m/>
    <m/>
    <m/>
  </r>
  <r>
    <n v="114"/>
    <d v="2020-04-11T11:50:42"/>
    <d v="2020-04-11T11:52:39"/>
    <s v="anonymous"/>
    <m/>
    <m/>
    <m/>
    <m/>
    <x v="0"/>
    <m/>
    <m/>
    <s v="No"/>
    <m/>
    <m/>
    <m/>
    <m/>
    <m/>
    <s v="Laptop;Tablet;Smartphone;"/>
    <m/>
    <m/>
    <s v="No"/>
    <m/>
    <m/>
    <s v="Corporate assets"/>
    <m/>
    <m/>
    <s v="No"/>
    <m/>
    <m/>
    <s v="Password protection;Automatic screen lock;Antivirus software installed;Antispam software installed;"/>
    <m/>
    <m/>
    <s v="Using VPN "/>
    <m/>
    <m/>
    <m/>
    <m/>
    <m/>
    <s v="No"/>
    <m/>
    <m/>
    <m/>
    <m/>
    <m/>
    <s v="No"/>
    <m/>
    <m/>
    <m/>
    <m/>
    <m/>
    <x v="1"/>
    <m/>
    <m/>
    <x v="0"/>
    <m/>
    <m/>
    <m/>
    <m/>
    <s v="Strongly agree"/>
    <m/>
    <m/>
    <s v="Strongly agree"/>
    <m/>
    <m/>
    <s v="Strongly agree"/>
    <m/>
    <m/>
    <s v="Undecided"/>
    <m/>
    <m/>
    <s v="Agree"/>
    <m/>
    <m/>
    <s v="Agree"/>
    <m/>
    <m/>
    <s v="Strongly agree"/>
    <m/>
    <m/>
    <x v="2"/>
    <m/>
    <m/>
    <x v="1"/>
    <m/>
    <m/>
    <x v="0"/>
    <m/>
    <m/>
    <m/>
    <m/>
    <m/>
    <s v="Researcher"/>
    <m/>
    <m/>
    <m/>
    <m/>
    <m/>
  </r>
  <r>
    <n v="115"/>
    <d v="2020-04-11T12:04:01"/>
    <d v="2020-04-11T12:13:30"/>
    <s v="anonymous"/>
    <m/>
    <m/>
    <m/>
    <m/>
    <x v="0"/>
    <m/>
    <m/>
    <s v="Yes"/>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3"/>
    <m/>
    <m/>
    <x v="0"/>
    <m/>
    <m/>
    <m/>
    <m/>
    <s v="Disagree"/>
    <m/>
    <m/>
    <s v="Disagree"/>
    <m/>
    <m/>
    <s v="Agree"/>
    <m/>
    <m/>
    <s v="Strongly agree"/>
    <m/>
    <m/>
    <s v="Strongly agree"/>
    <m/>
    <m/>
    <s v="Strongly agree"/>
    <m/>
    <m/>
    <s v="Strongly agree"/>
    <m/>
    <m/>
    <x v="1"/>
    <m/>
    <m/>
    <x v="1"/>
    <m/>
    <m/>
    <x v="0"/>
    <m/>
    <m/>
    <m/>
    <m/>
    <m/>
    <s v="Manager"/>
    <m/>
    <m/>
    <s v="I have been smart working for extensive periods of time also in the past."/>
    <m/>
    <m/>
  </r>
  <r>
    <n v="115"/>
    <d v="2020-04-11T12:04:01"/>
    <d v="2020-04-11T12:13:30"/>
    <s v="anonymous"/>
    <m/>
    <m/>
    <m/>
    <m/>
    <x v="0"/>
    <m/>
    <m/>
    <s v="Yes"/>
    <m/>
    <m/>
    <s v="1) Change all the passwords_x000a_2) Distinguish devices to be used for work from the ones to be used for leisure_x000a_3) Vigilate for what concerns phishing"/>
    <m/>
    <m/>
    <s v="Laptop;"/>
    <m/>
    <m/>
    <s v="Yes"/>
    <m/>
    <m/>
    <s v="Personal assets"/>
    <m/>
    <m/>
    <m/>
    <m/>
    <m/>
    <s v="Password protection;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1"/>
    <m/>
    <m/>
    <x v="0"/>
    <m/>
    <m/>
    <m/>
    <m/>
    <s v="Disagree"/>
    <m/>
    <m/>
    <s v="Disagree"/>
    <m/>
    <m/>
    <s v="Agree"/>
    <m/>
    <m/>
    <s v="Strongly agree"/>
    <m/>
    <m/>
    <s v="Strongly agree"/>
    <m/>
    <m/>
    <s v="Strongly agree"/>
    <m/>
    <m/>
    <s v="Strongly agree"/>
    <m/>
    <m/>
    <x v="1"/>
    <m/>
    <m/>
    <x v="1"/>
    <m/>
    <m/>
    <x v="0"/>
    <m/>
    <m/>
    <m/>
    <m/>
    <m/>
    <s v="Manager"/>
    <m/>
    <m/>
    <s v="I have been smart working for extensive periods of time also in the past."/>
    <m/>
    <m/>
  </r>
  <r>
    <n v="116"/>
    <d v="2020-04-11T14:11:43"/>
    <d v="2020-04-11T14:17:50"/>
    <s v="anonymous"/>
    <m/>
    <m/>
    <m/>
    <m/>
    <x v="0"/>
    <m/>
    <m/>
    <s v="Yes"/>
    <m/>
    <m/>
    <s v="- lock the PC when away_x000a_- connect/disconnect to vpn"/>
    <m/>
    <m/>
    <s v="Laptop;"/>
    <m/>
    <m/>
    <s v="No"/>
    <m/>
    <m/>
    <s v="Corporate assets"/>
    <m/>
    <m/>
    <s v="Yes, partly"/>
    <m/>
    <m/>
    <s v="Password protection;Hard disk encryption;"/>
    <m/>
    <m/>
    <s v="Using VPN "/>
    <m/>
    <m/>
    <m/>
    <m/>
    <m/>
    <s v="No"/>
    <m/>
    <m/>
    <m/>
    <m/>
    <m/>
    <s v="No"/>
    <m/>
    <m/>
    <m/>
    <m/>
    <m/>
    <x v="2"/>
    <m/>
    <m/>
    <x v="0"/>
    <m/>
    <m/>
    <m/>
    <m/>
    <s v="Agree"/>
    <m/>
    <m/>
    <s v="Strongly agree"/>
    <m/>
    <m/>
    <s v="Agree"/>
    <m/>
    <m/>
    <s v="Agree"/>
    <m/>
    <m/>
    <s v="Agree"/>
    <m/>
    <m/>
    <s v="Agree"/>
    <m/>
    <m/>
    <s v="Agree"/>
    <m/>
    <m/>
    <x v="0"/>
    <m/>
    <m/>
    <x v="0"/>
    <m/>
    <m/>
    <x v="3"/>
    <m/>
    <m/>
    <m/>
    <m/>
    <m/>
    <s v="Manager"/>
    <m/>
    <m/>
    <m/>
    <m/>
    <m/>
  </r>
  <r>
    <n v="116"/>
    <d v="2020-04-11T14:11:43"/>
    <d v="2020-04-11T14:17:50"/>
    <s v="anonymous"/>
    <m/>
    <m/>
    <m/>
    <m/>
    <x v="0"/>
    <m/>
    <m/>
    <s v="Yes"/>
    <m/>
    <m/>
    <s v="- lock the PC when away_x000a_- connect/disconnect to vpn"/>
    <m/>
    <m/>
    <s v="Laptop;"/>
    <m/>
    <m/>
    <s v="No"/>
    <m/>
    <m/>
    <s v="Corporate assets"/>
    <m/>
    <m/>
    <s v="Yes, partly"/>
    <m/>
    <m/>
    <s v="Password protection;Hard disk encryption;"/>
    <m/>
    <m/>
    <s v="Using VPN "/>
    <m/>
    <m/>
    <m/>
    <m/>
    <m/>
    <s v="No"/>
    <m/>
    <m/>
    <m/>
    <m/>
    <m/>
    <s v="No"/>
    <m/>
    <m/>
    <m/>
    <m/>
    <m/>
    <x v="1"/>
    <m/>
    <m/>
    <x v="0"/>
    <m/>
    <m/>
    <m/>
    <m/>
    <s v="Agree"/>
    <m/>
    <m/>
    <s v="Strongly agree"/>
    <m/>
    <m/>
    <s v="Agree"/>
    <m/>
    <m/>
    <s v="Agree"/>
    <m/>
    <m/>
    <s v="Agree"/>
    <m/>
    <m/>
    <s v="Agree"/>
    <m/>
    <m/>
    <s v="Agree"/>
    <m/>
    <m/>
    <x v="0"/>
    <m/>
    <m/>
    <x v="0"/>
    <m/>
    <m/>
    <x v="3"/>
    <m/>
    <m/>
    <m/>
    <m/>
    <m/>
    <s v="Manager"/>
    <m/>
    <m/>
    <m/>
    <m/>
    <m/>
  </r>
  <r>
    <n v="117"/>
    <d v="2020-04-11T18:40:27"/>
    <d v="2020-04-11T18:42:56"/>
    <s v="anonymous"/>
    <m/>
    <m/>
    <m/>
    <m/>
    <x v="0"/>
    <m/>
    <m/>
    <s v="Yes"/>
    <m/>
    <m/>
    <s v="1) dont share laptop with others, 2) do the updates , 3) do virus scan often"/>
    <m/>
    <m/>
    <s v="Laptop;"/>
    <m/>
    <m/>
    <s v="No"/>
    <m/>
    <m/>
    <s v="Corporate assets"/>
    <m/>
    <m/>
    <s v="No"/>
    <m/>
    <m/>
    <s v="Password protection;Automatic screen lock;"/>
    <m/>
    <m/>
    <s v="Using 3rd party cloud solutions (e.g. G Cloud, Microsoft 365)"/>
    <m/>
    <m/>
    <m/>
    <m/>
    <m/>
    <s v="Yes"/>
    <m/>
    <m/>
    <s v="Instructions provided via email;"/>
    <m/>
    <m/>
    <s v="Yes"/>
    <m/>
    <m/>
    <s v="Document management;Teleconferencing;"/>
    <m/>
    <m/>
    <x v="2"/>
    <m/>
    <m/>
    <x v="0"/>
    <m/>
    <m/>
    <m/>
    <m/>
    <s v="Strongly agree"/>
    <m/>
    <m/>
    <s v="Strongly agree"/>
    <m/>
    <m/>
    <s v="Strongly agree"/>
    <m/>
    <m/>
    <s v="Disagree"/>
    <m/>
    <m/>
    <s v="Strongly agree"/>
    <m/>
    <m/>
    <s v="Strongly agree"/>
    <m/>
    <m/>
    <s v="Strongly agree"/>
    <m/>
    <m/>
    <x v="1"/>
    <m/>
    <m/>
    <x v="3"/>
    <m/>
    <m/>
    <x v="5"/>
    <m/>
    <m/>
    <s v="Marketing"/>
    <m/>
    <m/>
    <s v="Other"/>
    <m/>
    <m/>
    <m/>
    <m/>
    <m/>
  </r>
  <r>
    <n v="117"/>
    <d v="2020-04-11T18:40:27"/>
    <d v="2020-04-11T18:42:56"/>
    <s v="anonymous"/>
    <m/>
    <m/>
    <m/>
    <m/>
    <x v="0"/>
    <m/>
    <m/>
    <s v="Yes"/>
    <m/>
    <m/>
    <s v="1) dont share laptop with others, 2) do the updates , 3) do virus scan often"/>
    <m/>
    <m/>
    <s v="Laptop;"/>
    <m/>
    <m/>
    <s v="No"/>
    <m/>
    <m/>
    <s v="Corporate assets"/>
    <m/>
    <m/>
    <s v="No"/>
    <m/>
    <m/>
    <s v="Password protection;Automatic screen lock;"/>
    <m/>
    <m/>
    <s v="Using 3rd party cloud solutions (e.g. G Cloud, Microsoft 365)"/>
    <m/>
    <m/>
    <m/>
    <m/>
    <m/>
    <s v="Yes"/>
    <m/>
    <m/>
    <s v="Instructions provided via email;"/>
    <m/>
    <m/>
    <s v="Yes"/>
    <m/>
    <m/>
    <s v="Document management;Teleconferencing;"/>
    <m/>
    <m/>
    <x v="1"/>
    <m/>
    <m/>
    <x v="0"/>
    <m/>
    <m/>
    <m/>
    <m/>
    <s v="Strongly agree"/>
    <m/>
    <m/>
    <s v="Strongly agree"/>
    <m/>
    <m/>
    <s v="Strongly agree"/>
    <m/>
    <m/>
    <s v="Disagree"/>
    <m/>
    <m/>
    <s v="Strongly agree"/>
    <m/>
    <m/>
    <s v="Strongly agree"/>
    <m/>
    <m/>
    <s v="Strongly agree"/>
    <m/>
    <m/>
    <x v="1"/>
    <m/>
    <m/>
    <x v="3"/>
    <m/>
    <m/>
    <x v="5"/>
    <m/>
    <m/>
    <s v="Marketing"/>
    <m/>
    <m/>
    <s v="Other"/>
    <m/>
    <m/>
    <m/>
    <m/>
    <m/>
  </r>
  <r>
    <n v="118"/>
    <d v="2020-04-11T18:47:26"/>
    <d v="2020-04-11T19:22:21"/>
    <s v="anonymous"/>
    <m/>
    <m/>
    <m/>
    <m/>
    <x v="0"/>
    <m/>
    <m/>
    <s v="Yes"/>
    <m/>
    <m/>
    <s v="1. All work must be done from a home office and only use your personal computer_x000a_2. Don't discuss the project guidelines, tools, processes, URLs and the identity of clients outside the team_x000a__x000a_"/>
    <m/>
    <m/>
    <s v="Laptop;Smartphone;"/>
    <m/>
    <m/>
    <s v="No"/>
    <m/>
    <m/>
    <s v="Personal assets"/>
    <m/>
    <m/>
    <m/>
    <m/>
    <m/>
    <s v="Password protection;Two-factor authentication;Automatic screen lock;Antivirus software installed;"/>
    <m/>
    <m/>
    <s v="Direct access"/>
    <m/>
    <m/>
    <m/>
    <m/>
    <m/>
    <s v="No"/>
    <m/>
    <m/>
    <m/>
    <m/>
    <m/>
    <s v="No"/>
    <m/>
    <m/>
    <m/>
    <m/>
    <m/>
    <x v="2"/>
    <m/>
    <m/>
    <x v="5"/>
    <m/>
    <m/>
    <m/>
    <m/>
    <s v="Strongly agree"/>
    <m/>
    <m/>
    <s v="Agree"/>
    <m/>
    <m/>
    <s v="Agree"/>
    <m/>
    <m/>
    <s v="Agree"/>
    <m/>
    <m/>
    <s v="Agree"/>
    <m/>
    <m/>
    <s v="Agree"/>
    <m/>
    <m/>
    <s v="Agree"/>
    <m/>
    <m/>
    <x v="0"/>
    <m/>
    <m/>
    <x v="3"/>
    <m/>
    <m/>
    <x v="3"/>
    <m/>
    <m/>
    <m/>
    <m/>
    <m/>
    <s v="Other"/>
    <m/>
    <m/>
    <m/>
    <m/>
    <m/>
  </r>
  <r>
    <n v="118"/>
    <d v="2020-04-11T18:47:26"/>
    <d v="2020-04-11T19:22:21"/>
    <s v="anonymous"/>
    <m/>
    <m/>
    <m/>
    <m/>
    <x v="0"/>
    <m/>
    <m/>
    <s v="Yes"/>
    <m/>
    <m/>
    <s v="1. All work must be done from a home office and only use your personal computer_x000a_2. Don't discuss the project guidelines, tools, processes, URLs and the identity of clients outside the team_x000a__x000a_"/>
    <m/>
    <m/>
    <s v="Laptop;Smartphone;"/>
    <m/>
    <m/>
    <s v="No"/>
    <m/>
    <m/>
    <s v="Personal assets"/>
    <m/>
    <m/>
    <m/>
    <m/>
    <m/>
    <s v="Password protection;Two-factor authentication;Automatic screen lock;Antivirus software installed;"/>
    <m/>
    <m/>
    <s v="Direct access"/>
    <m/>
    <m/>
    <m/>
    <m/>
    <m/>
    <s v="No"/>
    <m/>
    <m/>
    <m/>
    <m/>
    <m/>
    <s v="No"/>
    <m/>
    <m/>
    <m/>
    <m/>
    <m/>
    <x v="1"/>
    <m/>
    <m/>
    <x v="5"/>
    <m/>
    <m/>
    <m/>
    <m/>
    <s v="Strongly agree"/>
    <m/>
    <m/>
    <s v="Agree"/>
    <m/>
    <m/>
    <s v="Agree"/>
    <m/>
    <m/>
    <s v="Agree"/>
    <m/>
    <m/>
    <s v="Agree"/>
    <m/>
    <m/>
    <s v="Agree"/>
    <m/>
    <m/>
    <s v="Agree"/>
    <m/>
    <m/>
    <x v="0"/>
    <m/>
    <m/>
    <x v="3"/>
    <m/>
    <m/>
    <x v="3"/>
    <m/>
    <m/>
    <m/>
    <m/>
    <m/>
    <s v="Other"/>
    <m/>
    <m/>
    <m/>
    <m/>
    <m/>
  </r>
  <r>
    <n v="119"/>
    <d v="2020-04-11T19:27:48"/>
    <d v="2020-04-11T19:31:21"/>
    <s v="anonymous"/>
    <m/>
    <m/>
    <m/>
    <m/>
    <x v="1"/>
    <m/>
    <m/>
    <s v="Yes"/>
    <m/>
    <m/>
    <s v="Avoid public places and unsecured wireless connections. Don’t access work email from public devices."/>
    <m/>
    <m/>
    <s v="Laptop;"/>
    <m/>
    <m/>
    <s v="No"/>
    <m/>
    <m/>
    <s v="Corporate assets"/>
    <m/>
    <m/>
    <s v="Yes, fully"/>
    <m/>
    <m/>
    <s v="Password protection;Hard disk encryption;Antivirus software installed;"/>
    <m/>
    <m/>
    <s v="Using VPN "/>
    <m/>
    <m/>
    <m/>
    <m/>
    <m/>
    <s v="No"/>
    <m/>
    <m/>
    <m/>
    <m/>
    <m/>
    <s v="No"/>
    <m/>
    <m/>
    <m/>
    <m/>
    <m/>
    <x v="3"/>
    <m/>
    <m/>
    <x v="0"/>
    <m/>
    <m/>
    <m/>
    <m/>
    <s v="Undecided"/>
    <m/>
    <m/>
    <s v="Disagree"/>
    <m/>
    <m/>
    <s v="Disagree"/>
    <m/>
    <m/>
    <s v="Agree"/>
    <m/>
    <m/>
    <s v="Agree"/>
    <m/>
    <m/>
    <s v="Agree"/>
    <m/>
    <m/>
    <s v="Agree"/>
    <m/>
    <m/>
    <x v="1"/>
    <m/>
    <m/>
    <x v="3"/>
    <m/>
    <m/>
    <x v="3"/>
    <m/>
    <m/>
    <m/>
    <m/>
    <m/>
    <s v="Manager"/>
    <m/>
    <m/>
    <m/>
    <m/>
    <m/>
  </r>
  <r>
    <n v="119"/>
    <d v="2020-04-11T19:27:48"/>
    <d v="2020-04-11T19:31:21"/>
    <s v="anonymous"/>
    <m/>
    <m/>
    <m/>
    <m/>
    <x v="1"/>
    <m/>
    <m/>
    <s v="Yes"/>
    <m/>
    <m/>
    <s v="Avoid public places and unsecured wireless connections. Don’t access work email from public devices."/>
    <m/>
    <m/>
    <s v="Laptop;"/>
    <m/>
    <m/>
    <s v="No"/>
    <m/>
    <m/>
    <s v="Corporate assets"/>
    <m/>
    <m/>
    <s v="Yes, fully"/>
    <m/>
    <m/>
    <s v="Password protection;Hard disk encryption;Antivirus software installed;"/>
    <m/>
    <m/>
    <s v="Using VPN "/>
    <m/>
    <m/>
    <m/>
    <m/>
    <m/>
    <s v="No"/>
    <m/>
    <m/>
    <m/>
    <m/>
    <m/>
    <s v="No"/>
    <m/>
    <m/>
    <m/>
    <m/>
    <m/>
    <x v="1"/>
    <m/>
    <m/>
    <x v="0"/>
    <m/>
    <m/>
    <m/>
    <m/>
    <s v="Undecided"/>
    <m/>
    <m/>
    <s v="Disagree"/>
    <m/>
    <m/>
    <s v="Disagree"/>
    <m/>
    <m/>
    <s v="Agree"/>
    <m/>
    <m/>
    <s v="Agree"/>
    <m/>
    <m/>
    <s v="Agree"/>
    <m/>
    <m/>
    <s v="Agree"/>
    <m/>
    <m/>
    <x v="1"/>
    <m/>
    <m/>
    <x v="3"/>
    <m/>
    <m/>
    <x v="3"/>
    <m/>
    <m/>
    <m/>
    <m/>
    <m/>
    <s v="Manager"/>
    <m/>
    <m/>
    <m/>
    <m/>
    <m/>
  </r>
  <r>
    <n v="120"/>
    <d v="2020-04-11T19:45:22"/>
    <d v="2020-04-11T19:49:36"/>
    <s v="anonymous"/>
    <m/>
    <m/>
    <m/>
    <m/>
    <x v="1"/>
    <m/>
    <m/>
    <s v="No"/>
    <m/>
    <m/>
    <m/>
    <m/>
    <m/>
    <s v="Laptop;Smartphone;"/>
    <m/>
    <m/>
    <s v="No"/>
    <m/>
    <m/>
    <s v="Corporate assets"/>
    <m/>
    <m/>
    <s v="Yes, fully"/>
    <m/>
    <m/>
    <s v="None of the above;"/>
    <m/>
    <m/>
    <s v="Using VPN "/>
    <m/>
    <m/>
    <m/>
    <m/>
    <m/>
    <s v="No"/>
    <m/>
    <m/>
    <m/>
    <m/>
    <m/>
    <s v="Yes"/>
    <m/>
    <m/>
    <s v="Project/Workflow/Task management;Scheduling;Real-time chatting;"/>
    <m/>
    <m/>
    <x v="2"/>
    <m/>
    <m/>
    <x v="0"/>
    <m/>
    <m/>
    <m/>
    <m/>
    <s v="Undecided"/>
    <m/>
    <m/>
    <s v="Undecided"/>
    <m/>
    <m/>
    <s v="Agree"/>
    <m/>
    <m/>
    <s v="Undecided"/>
    <m/>
    <m/>
    <s v="Undecided"/>
    <m/>
    <m/>
    <s v="Strongly agree"/>
    <m/>
    <m/>
    <s v="Strongly agree"/>
    <m/>
    <m/>
    <x v="1"/>
    <m/>
    <m/>
    <x v="7"/>
    <m/>
    <m/>
    <x v="3"/>
    <m/>
    <m/>
    <m/>
    <m/>
    <m/>
    <s v="Manager"/>
    <m/>
    <m/>
    <m/>
    <m/>
    <m/>
  </r>
  <r>
    <n v="120"/>
    <d v="2020-04-11T19:45:22"/>
    <d v="2020-04-11T19:49:36"/>
    <s v="anonymous"/>
    <m/>
    <m/>
    <m/>
    <m/>
    <x v="1"/>
    <m/>
    <m/>
    <s v="No"/>
    <m/>
    <m/>
    <m/>
    <m/>
    <m/>
    <s v="Laptop;Smartphone;"/>
    <m/>
    <m/>
    <s v="No"/>
    <m/>
    <m/>
    <s v="Corporate assets"/>
    <m/>
    <m/>
    <s v="Yes, fully"/>
    <m/>
    <m/>
    <s v="None of the above;"/>
    <m/>
    <m/>
    <s v="Using VPN "/>
    <m/>
    <m/>
    <m/>
    <m/>
    <m/>
    <s v="No"/>
    <m/>
    <m/>
    <m/>
    <m/>
    <m/>
    <s v="Yes"/>
    <m/>
    <m/>
    <s v="Project/Workflow/Task management;Scheduling;Real-time chatting;"/>
    <m/>
    <m/>
    <x v="1"/>
    <m/>
    <m/>
    <x v="0"/>
    <m/>
    <m/>
    <m/>
    <m/>
    <s v="Undecided"/>
    <m/>
    <m/>
    <s v="Undecided"/>
    <m/>
    <m/>
    <s v="Agree"/>
    <m/>
    <m/>
    <s v="Undecided"/>
    <m/>
    <m/>
    <s v="Undecided"/>
    <m/>
    <m/>
    <s v="Strongly agree"/>
    <m/>
    <m/>
    <s v="Strongly agree"/>
    <m/>
    <m/>
    <x v="1"/>
    <m/>
    <m/>
    <x v="7"/>
    <m/>
    <m/>
    <x v="3"/>
    <m/>
    <m/>
    <m/>
    <m/>
    <m/>
    <s v="Manager"/>
    <m/>
    <m/>
    <m/>
    <m/>
    <m/>
  </r>
  <r>
    <n v="121"/>
    <d v="2020-04-11T20:26:56"/>
    <d v="2020-04-11T20:33:57"/>
    <s v="anonymous"/>
    <m/>
    <m/>
    <m/>
    <m/>
    <x v="0"/>
    <m/>
    <m/>
    <s v="Yes"/>
    <m/>
    <m/>
    <s v="Lock your device, log out when you finish, close your vpn network"/>
    <m/>
    <m/>
    <s v="Laptop;"/>
    <m/>
    <m/>
    <s v="No"/>
    <m/>
    <m/>
    <s v="Corporate assets"/>
    <m/>
    <m/>
    <s v="Yes, fully"/>
    <m/>
    <m/>
    <s v="Password protection;"/>
    <m/>
    <m/>
    <s v="Using VPN "/>
    <m/>
    <m/>
    <m/>
    <m/>
    <m/>
    <s v="No"/>
    <m/>
    <m/>
    <m/>
    <m/>
    <m/>
    <s v="Yes"/>
    <m/>
    <m/>
    <s v="Document management;Real-time document co-authoring;Project/Workflow/Task management;Scheduling;Real-time chatting;Teleconferencing;"/>
    <m/>
    <m/>
    <x v="2"/>
    <m/>
    <m/>
    <x v="0"/>
    <m/>
    <m/>
    <m/>
    <m/>
    <s v="Agree"/>
    <m/>
    <m/>
    <s v="Agree"/>
    <m/>
    <m/>
    <s v="Disagree"/>
    <m/>
    <m/>
    <s v="Agree"/>
    <m/>
    <m/>
    <s v="Agree"/>
    <m/>
    <m/>
    <s v="Undecided"/>
    <m/>
    <m/>
    <s v="Agree"/>
    <m/>
    <m/>
    <x v="0"/>
    <m/>
    <m/>
    <x v="3"/>
    <m/>
    <m/>
    <x v="3"/>
    <m/>
    <m/>
    <m/>
    <m/>
    <m/>
    <s v="Manager"/>
    <m/>
    <m/>
    <m/>
    <m/>
    <m/>
  </r>
  <r>
    <n v="121"/>
    <d v="2020-04-11T20:26:56"/>
    <d v="2020-04-11T20:33:57"/>
    <s v="anonymous"/>
    <m/>
    <m/>
    <m/>
    <m/>
    <x v="0"/>
    <m/>
    <m/>
    <s v="Yes"/>
    <m/>
    <m/>
    <s v="Lock your device, log out when you finish, close your vpn network"/>
    <m/>
    <m/>
    <s v="Laptop;"/>
    <m/>
    <m/>
    <s v="No"/>
    <m/>
    <m/>
    <s v="Corporate assets"/>
    <m/>
    <m/>
    <s v="Yes, fully"/>
    <m/>
    <m/>
    <s v="Password protection;"/>
    <m/>
    <m/>
    <s v="Using VPN "/>
    <m/>
    <m/>
    <m/>
    <m/>
    <m/>
    <s v="No"/>
    <m/>
    <m/>
    <m/>
    <m/>
    <m/>
    <s v="Yes"/>
    <m/>
    <m/>
    <s v="Document management;Real-time document co-authoring;Project/Workflow/Task management;Scheduling;Real-time chatting;Teleconferencing;"/>
    <m/>
    <m/>
    <x v="1"/>
    <m/>
    <m/>
    <x v="0"/>
    <m/>
    <m/>
    <m/>
    <m/>
    <s v="Agree"/>
    <m/>
    <m/>
    <s v="Agree"/>
    <m/>
    <m/>
    <s v="Disagree"/>
    <m/>
    <m/>
    <s v="Agree"/>
    <m/>
    <m/>
    <s v="Agree"/>
    <m/>
    <m/>
    <s v="Undecided"/>
    <m/>
    <m/>
    <s v="Agree"/>
    <m/>
    <m/>
    <x v="0"/>
    <m/>
    <m/>
    <x v="3"/>
    <m/>
    <m/>
    <x v="3"/>
    <m/>
    <m/>
    <m/>
    <m/>
    <m/>
    <s v="Manager"/>
    <m/>
    <m/>
    <m/>
    <m/>
    <m/>
  </r>
  <r>
    <n v="122"/>
    <d v="2020-04-11T21:35:18"/>
    <d v="2020-04-11T21:40:37"/>
    <s v="anonymous"/>
    <m/>
    <m/>
    <m/>
    <m/>
    <x v="1"/>
    <m/>
    <m/>
    <s v="Yes"/>
    <m/>
    <m/>
    <s v="Avoid zoom application_x000a_Avoid pressing unknown links"/>
    <m/>
    <m/>
    <s v="Laptop;"/>
    <m/>
    <m/>
    <s v="No"/>
    <m/>
    <m/>
    <s v="Personal assets"/>
    <m/>
    <m/>
    <m/>
    <m/>
    <m/>
    <s v="Password protection;Automatic screen lock;Antivirus software installed;"/>
    <m/>
    <m/>
    <s v="Using VPN "/>
    <m/>
    <m/>
    <m/>
    <m/>
    <m/>
    <s v="Yes"/>
    <m/>
    <m/>
    <s v="Instructions available to the corporate portal or website;Instructions provided via email;"/>
    <m/>
    <m/>
    <s v="Yes"/>
    <m/>
    <m/>
    <s v="Document management;Real-time chatting;Teleconferencing;"/>
    <m/>
    <m/>
    <x v="2"/>
    <m/>
    <m/>
    <x v="0"/>
    <m/>
    <m/>
    <m/>
    <m/>
    <s v="Strongly agree"/>
    <m/>
    <m/>
    <s v="Agree"/>
    <m/>
    <m/>
    <s v="Agree"/>
    <m/>
    <m/>
    <s v="Strongly agree"/>
    <m/>
    <m/>
    <s v="Strongly agree"/>
    <m/>
    <m/>
    <s v="Strongly agree"/>
    <m/>
    <m/>
    <s v="Strongly agree"/>
    <m/>
    <m/>
    <x v="0"/>
    <m/>
    <m/>
    <x v="0"/>
    <m/>
    <m/>
    <x v="5"/>
    <m/>
    <m/>
    <s v="Shipping company "/>
    <m/>
    <m/>
    <s v="Other"/>
    <m/>
    <m/>
    <m/>
    <m/>
    <m/>
  </r>
  <r>
    <n v="122"/>
    <d v="2020-04-11T21:35:18"/>
    <d v="2020-04-11T21:40:37"/>
    <s v="anonymous"/>
    <m/>
    <m/>
    <m/>
    <m/>
    <x v="1"/>
    <m/>
    <m/>
    <s v="Yes"/>
    <m/>
    <m/>
    <s v="Avoid zoom application_x000a_Avoid pressing unknown links"/>
    <m/>
    <m/>
    <s v="Laptop;"/>
    <m/>
    <m/>
    <s v="No"/>
    <m/>
    <m/>
    <s v="Personal assets"/>
    <m/>
    <m/>
    <m/>
    <m/>
    <m/>
    <s v="Password protection;Automatic screen lock;Antivirus software installed;"/>
    <m/>
    <m/>
    <s v="Using VPN "/>
    <m/>
    <m/>
    <m/>
    <m/>
    <m/>
    <s v="Yes"/>
    <m/>
    <m/>
    <s v="Instructions available to the corporate portal or website;Instructions provided via email;"/>
    <m/>
    <m/>
    <s v="Yes"/>
    <m/>
    <m/>
    <s v="Document management;Real-time chatting;Teleconferencing;"/>
    <m/>
    <m/>
    <x v="1"/>
    <m/>
    <m/>
    <x v="0"/>
    <m/>
    <m/>
    <m/>
    <m/>
    <s v="Strongly agree"/>
    <m/>
    <m/>
    <s v="Agree"/>
    <m/>
    <m/>
    <s v="Agree"/>
    <m/>
    <m/>
    <s v="Strongly agree"/>
    <m/>
    <m/>
    <s v="Strongly agree"/>
    <m/>
    <m/>
    <s v="Strongly agree"/>
    <m/>
    <m/>
    <s v="Strongly agree"/>
    <m/>
    <m/>
    <x v="0"/>
    <m/>
    <m/>
    <x v="0"/>
    <m/>
    <m/>
    <x v="5"/>
    <m/>
    <m/>
    <s v="Shipping company "/>
    <m/>
    <m/>
    <s v="Other"/>
    <m/>
    <m/>
    <m/>
    <m/>
    <m/>
  </r>
  <r>
    <n v="123"/>
    <d v="2020-04-12T05:00:34"/>
    <d v="2020-04-12T05:17:34"/>
    <s v="anonymous"/>
    <m/>
    <m/>
    <m/>
    <m/>
    <x v="0"/>
    <m/>
    <m/>
    <s v="Yes"/>
    <m/>
    <m/>
    <s v="Wash your hand, social distancing, wear mask"/>
    <m/>
    <m/>
    <s v="Laptop;"/>
    <m/>
    <m/>
    <s v="Yes"/>
    <m/>
    <m/>
    <s v="Corporate assets"/>
    <m/>
    <m/>
    <s v="Yes, partly"/>
    <m/>
    <m/>
    <s v="Password protection;Automatic screen lock;Antivirus software installed;"/>
    <m/>
    <m/>
    <s v="Direct access"/>
    <m/>
    <m/>
    <m/>
    <m/>
    <m/>
    <s v="Yes"/>
    <m/>
    <m/>
    <s v="Online training program;Instructions available to the corporate portal or website;"/>
    <m/>
    <m/>
    <s v="Yes"/>
    <m/>
    <m/>
    <s v="Document management;Project/Workflow/Task management;Scheduling;Teleconferencing;"/>
    <m/>
    <m/>
    <x v="7"/>
    <m/>
    <m/>
    <x v="0"/>
    <m/>
    <m/>
    <m/>
    <m/>
    <s v="Disagree"/>
    <m/>
    <m/>
    <s v="Undecided"/>
    <m/>
    <m/>
    <s v="Agree"/>
    <m/>
    <m/>
    <s v="Agree"/>
    <m/>
    <m/>
    <s v="Disagree"/>
    <m/>
    <m/>
    <s v="Undecided"/>
    <m/>
    <m/>
    <s v="Undecided"/>
    <m/>
    <m/>
    <x v="1"/>
    <m/>
    <m/>
    <x v="3"/>
    <m/>
    <m/>
    <x v="5"/>
    <m/>
    <m/>
    <s v="Real project "/>
    <m/>
    <m/>
    <s v="Manager"/>
    <m/>
    <m/>
    <s v="Think positive and always happy"/>
    <m/>
    <m/>
  </r>
  <r>
    <n v="123"/>
    <d v="2020-04-12T05:00:34"/>
    <d v="2020-04-12T05:17:34"/>
    <s v="anonymous"/>
    <m/>
    <m/>
    <m/>
    <m/>
    <x v="0"/>
    <m/>
    <m/>
    <s v="Yes"/>
    <m/>
    <m/>
    <s v="Wash your hand, social distancing, wear mask"/>
    <m/>
    <m/>
    <s v="Laptop;"/>
    <m/>
    <m/>
    <s v="Yes"/>
    <m/>
    <m/>
    <s v="Corporate assets"/>
    <m/>
    <m/>
    <s v="Yes, partly"/>
    <m/>
    <m/>
    <s v="Password protection;Automatic screen lock;Antivirus software installed;"/>
    <m/>
    <m/>
    <s v="Direct access"/>
    <m/>
    <m/>
    <m/>
    <m/>
    <m/>
    <s v="Yes"/>
    <m/>
    <m/>
    <s v="Online training program;Instructions available to the corporate portal or website;"/>
    <m/>
    <m/>
    <s v="Yes"/>
    <m/>
    <m/>
    <s v="Document management;Project/Workflow/Task management;Scheduling;Teleconferencing;"/>
    <m/>
    <m/>
    <x v="5"/>
    <m/>
    <m/>
    <x v="0"/>
    <m/>
    <m/>
    <m/>
    <m/>
    <s v="Disagree"/>
    <m/>
    <m/>
    <s v="Undecided"/>
    <m/>
    <m/>
    <s v="Agree"/>
    <m/>
    <m/>
    <s v="Agree"/>
    <m/>
    <m/>
    <s v="Disagree"/>
    <m/>
    <m/>
    <s v="Undecided"/>
    <m/>
    <m/>
    <s v="Undecided"/>
    <m/>
    <m/>
    <x v="1"/>
    <m/>
    <m/>
    <x v="3"/>
    <m/>
    <m/>
    <x v="5"/>
    <m/>
    <m/>
    <s v="Real project "/>
    <m/>
    <m/>
    <s v="Manager"/>
    <m/>
    <m/>
    <s v="Think positive and always happy"/>
    <m/>
    <m/>
  </r>
  <r>
    <n v="123"/>
    <d v="2020-04-12T05:00:34"/>
    <d v="2020-04-12T05:17:34"/>
    <s v="anonymous"/>
    <m/>
    <m/>
    <m/>
    <m/>
    <x v="0"/>
    <m/>
    <m/>
    <s v="Yes"/>
    <m/>
    <m/>
    <s v="Wash your hand, social distancing, wear mask"/>
    <m/>
    <m/>
    <s v="Laptop;"/>
    <m/>
    <m/>
    <s v="Yes"/>
    <m/>
    <m/>
    <s v="Corporate assets"/>
    <m/>
    <m/>
    <s v="Yes, partly"/>
    <m/>
    <m/>
    <s v="Password protection;Automatic screen lock;Antivirus software installed;"/>
    <m/>
    <m/>
    <s v="Direct access"/>
    <m/>
    <m/>
    <m/>
    <m/>
    <m/>
    <s v="Yes"/>
    <m/>
    <m/>
    <s v="Online training program;Instructions available to the corporate portal or website;"/>
    <m/>
    <m/>
    <s v="Yes"/>
    <m/>
    <m/>
    <s v="Document management;Project/Workflow/Task management;Scheduling;Teleconferencing;"/>
    <m/>
    <m/>
    <x v="1"/>
    <m/>
    <m/>
    <x v="0"/>
    <m/>
    <m/>
    <m/>
    <m/>
    <s v="Disagree"/>
    <m/>
    <m/>
    <s v="Undecided"/>
    <m/>
    <m/>
    <s v="Agree"/>
    <m/>
    <m/>
    <s v="Agree"/>
    <m/>
    <m/>
    <s v="Disagree"/>
    <m/>
    <m/>
    <s v="Undecided"/>
    <m/>
    <m/>
    <s v="Undecided"/>
    <m/>
    <m/>
    <x v="1"/>
    <m/>
    <m/>
    <x v="3"/>
    <m/>
    <m/>
    <x v="5"/>
    <m/>
    <m/>
    <s v="Real project "/>
    <m/>
    <m/>
    <s v="Manager"/>
    <m/>
    <m/>
    <s v="Think positive and always happy"/>
    <m/>
    <m/>
  </r>
  <r>
    <n v="124"/>
    <d v="2020-04-12T06:01:04"/>
    <d v="2020-04-12T06:11:43"/>
    <s v="anonymous"/>
    <m/>
    <m/>
    <m/>
    <m/>
    <x v="0"/>
    <m/>
    <m/>
    <s v="No"/>
    <m/>
    <m/>
    <m/>
    <m/>
    <m/>
    <s v="Laptop;Smartphone;"/>
    <m/>
    <m/>
    <s v="No"/>
    <m/>
    <m/>
    <s v="Personal assets"/>
    <m/>
    <m/>
    <m/>
    <m/>
    <m/>
    <s v="None of the above;"/>
    <m/>
    <m/>
    <s v="Direct access"/>
    <m/>
    <m/>
    <m/>
    <m/>
    <m/>
    <s v="No"/>
    <m/>
    <m/>
    <m/>
    <m/>
    <m/>
    <s v="No"/>
    <m/>
    <m/>
    <m/>
    <m/>
    <m/>
    <x v="4"/>
    <m/>
    <m/>
    <x v="0"/>
    <m/>
    <m/>
    <m/>
    <m/>
    <s v="Disagree"/>
    <m/>
    <m/>
    <s v="Disagree"/>
    <m/>
    <m/>
    <s v="Disagree"/>
    <m/>
    <m/>
    <s v="Agree"/>
    <m/>
    <m/>
    <s v="Undecided"/>
    <m/>
    <m/>
    <s v="Agree"/>
    <m/>
    <m/>
    <s v="Disagree"/>
    <m/>
    <m/>
    <x v="0"/>
    <m/>
    <m/>
    <x v="3"/>
    <m/>
    <m/>
    <x v="5"/>
    <m/>
    <m/>
    <s v="Logistics &amp; trading"/>
    <m/>
    <m/>
    <s v="Other"/>
    <m/>
    <m/>
    <m/>
    <m/>
    <m/>
  </r>
  <r>
    <n v="124"/>
    <d v="2020-04-12T06:01:04"/>
    <d v="2020-04-12T06:11:43"/>
    <s v="anonymous"/>
    <m/>
    <m/>
    <m/>
    <m/>
    <x v="0"/>
    <m/>
    <m/>
    <s v="No"/>
    <m/>
    <m/>
    <m/>
    <m/>
    <m/>
    <s v="Laptop;Smartphone;"/>
    <m/>
    <m/>
    <s v="No"/>
    <m/>
    <m/>
    <s v="Personal assets"/>
    <m/>
    <m/>
    <m/>
    <m/>
    <m/>
    <s v="None of the above;"/>
    <m/>
    <m/>
    <s v="Direct access"/>
    <m/>
    <m/>
    <m/>
    <m/>
    <m/>
    <s v="No"/>
    <m/>
    <m/>
    <m/>
    <m/>
    <m/>
    <s v="No"/>
    <m/>
    <m/>
    <m/>
    <m/>
    <m/>
    <x v="1"/>
    <m/>
    <m/>
    <x v="0"/>
    <m/>
    <m/>
    <m/>
    <m/>
    <s v="Disagree"/>
    <m/>
    <m/>
    <s v="Disagree"/>
    <m/>
    <m/>
    <s v="Disagree"/>
    <m/>
    <m/>
    <s v="Agree"/>
    <m/>
    <m/>
    <s v="Undecided"/>
    <m/>
    <m/>
    <s v="Agree"/>
    <m/>
    <m/>
    <s v="Disagree"/>
    <m/>
    <m/>
    <x v="0"/>
    <m/>
    <m/>
    <x v="3"/>
    <m/>
    <m/>
    <x v="5"/>
    <m/>
    <m/>
    <s v="Logistics &amp; trading"/>
    <m/>
    <m/>
    <s v="Other"/>
    <m/>
    <m/>
    <m/>
    <m/>
    <m/>
  </r>
  <r>
    <n v="125"/>
    <d v="2020-04-12T07:01:22"/>
    <d v="2020-04-12T07:07:04"/>
    <s v="anonymous"/>
    <m/>
    <m/>
    <m/>
    <m/>
    <x v="1"/>
    <m/>
    <m/>
    <s v="No"/>
    <m/>
    <m/>
    <m/>
    <m/>
    <m/>
    <s v="Laptop;"/>
    <m/>
    <m/>
    <s v="No"/>
    <m/>
    <m/>
    <s v="Corporate assets"/>
    <m/>
    <m/>
    <s v="No"/>
    <m/>
    <m/>
    <s v="Password protection;Automatic screen lock;"/>
    <m/>
    <m/>
    <s v="Direct access"/>
    <m/>
    <m/>
    <m/>
    <m/>
    <m/>
    <s v="No"/>
    <m/>
    <m/>
    <m/>
    <m/>
    <m/>
    <s v="Yes"/>
    <m/>
    <m/>
    <s v="Real-time chatting;"/>
    <m/>
    <m/>
    <x v="2"/>
    <m/>
    <m/>
    <x v="0"/>
    <m/>
    <m/>
    <m/>
    <m/>
    <s v="Strongly agree"/>
    <m/>
    <m/>
    <s v="Agree"/>
    <m/>
    <m/>
    <s v="Undecided"/>
    <m/>
    <m/>
    <s v="Undecided"/>
    <m/>
    <m/>
    <s v="Disagree"/>
    <m/>
    <m/>
    <s v="Agree"/>
    <m/>
    <m/>
    <s v="Agree"/>
    <m/>
    <m/>
    <x v="1"/>
    <m/>
    <m/>
    <x v="0"/>
    <m/>
    <m/>
    <x v="6"/>
    <m/>
    <m/>
    <m/>
    <m/>
    <m/>
    <s v="Other"/>
    <m/>
    <m/>
    <m/>
    <m/>
    <m/>
  </r>
  <r>
    <n v="125"/>
    <d v="2020-04-12T07:01:22"/>
    <d v="2020-04-12T07:07:04"/>
    <s v="anonymous"/>
    <m/>
    <m/>
    <m/>
    <m/>
    <x v="1"/>
    <m/>
    <m/>
    <s v="No"/>
    <m/>
    <m/>
    <m/>
    <m/>
    <m/>
    <s v="Laptop;"/>
    <m/>
    <m/>
    <s v="No"/>
    <m/>
    <m/>
    <s v="Corporate assets"/>
    <m/>
    <m/>
    <s v="No"/>
    <m/>
    <m/>
    <s v="Password protection;Automatic screen lock;"/>
    <m/>
    <m/>
    <s v="Direct access"/>
    <m/>
    <m/>
    <m/>
    <m/>
    <m/>
    <s v="No"/>
    <m/>
    <m/>
    <m/>
    <m/>
    <m/>
    <s v="Yes"/>
    <m/>
    <m/>
    <s v="Real-time chatting;"/>
    <m/>
    <m/>
    <x v="1"/>
    <m/>
    <m/>
    <x v="0"/>
    <m/>
    <m/>
    <m/>
    <m/>
    <s v="Strongly agree"/>
    <m/>
    <m/>
    <s v="Agree"/>
    <m/>
    <m/>
    <s v="Undecided"/>
    <m/>
    <m/>
    <s v="Undecided"/>
    <m/>
    <m/>
    <s v="Disagree"/>
    <m/>
    <m/>
    <s v="Agree"/>
    <m/>
    <m/>
    <s v="Agree"/>
    <m/>
    <m/>
    <x v="1"/>
    <m/>
    <m/>
    <x v="0"/>
    <m/>
    <m/>
    <x v="6"/>
    <m/>
    <m/>
    <m/>
    <m/>
    <m/>
    <s v="Other"/>
    <m/>
    <m/>
    <m/>
    <m/>
    <m/>
  </r>
  <r>
    <n v="126"/>
    <d v="2020-04-12T18:41:46"/>
    <d v="2020-04-12T18:45:17"/>
    <s v="anonymous"/>
    <m/>
    <m/>
    <m/>
    <m/>
    <x v="0"/>
    <m/>
    <m/>
    <s v="Yes"/>
    <m/>
    <m/>
    <s v="VPN set up guidelines_x000a_Continuous alerts on threatening emails_x000a_Malware if not able or did not have at home "/>
    <m/>
    <m/>
    <s v="Desktop;Laptop;"/>
    <m/>
    <m/>
    <s v="Yes"/>
    <m/>
    <m/>
    <s v="Personal assets"/>
    <m/>
    <m/>
    <m/>
    <m/>
    <m/>
    <s v="Password protection;Two-factor authentication;Antivirus software installed;Antispam software installed;"/>
    <m/>
    <m/>
    <s v="Using VPN "/>
    <m/>
    <m/>
    <m/>
    <m/>
    <m/>
    <s v="No"/>
    <m/>
    <m/>
    <m/>
    <m/>
    <m/>
    <s v="Yes"/>
    <m/>
    <m/>
    <s v="Project/Workflow/Task management;Real-time chatting;Teleconferencing;"/>
    <m/>
    <m/>
    <x v="2"/>
    <m/>
    <m/>
    <x v="0"/>
    <m/>
    <m/>
    <m/>
    <m/>
    <s v="Undecided"/>
    <m/>
    <m/>
    <s v="Strongly disagree"/>
    <m/>
    <m/>
    <s v="Agree"/>
    <m/>
    <m/>
    <s v="Strongly agree"/>
    <m/>
    <m/>
    <s v="Strongly agree"/>
    <m/>
    <m/>
    <s v="Agree"/>
    <m/>
    <m/>
    <s v="Agree"/>
    <m/>
    <m/>
    <x v="1"/>
    <m/>
    <m/>
    <x v="0"/>
    <m/>
    <m/>
    <x v="0"/>
    <m/>
    <m/>
    <m/>
    <m/>
    <m/>
    <s v="Researcher"/>
    <m/>
    <m/>
    <m/>
    <m/>
    <m/>
  </r>
  <r>
    <n v="126"/>
    <d v="2020-04-12T18:41:46"/>
    <d v="2020-04-12T18:45:17"/>
    <s v="anonymous"/>
    <m/>
    <m/>
    <m/>
    <m/>
    <x v="0"/>
    <m/>
    <m/>
    <s v="Yes"/>
    <m/>
    <m/>
    <s v="VPN set up guidelines_x000a_Continuous alerts on threatening emails_x000a_Malware if not able or did not have at home "/>
    <m/>
    <m/>
    <s v="Desktop;Laptop;"/>
    <m/>
    <m/>
    <s v="Yes"/>
    <m/>
    <m/>
    <s v="Personal assets"/>
    <m/>
    <m/>
    <m/>
    <m/>
    <m/>
    <s v="Password protection;Two-factor authentication;Antivirus software installed;Antispam software installed;"/>
    <m/>
    <m/>
    <s v="Using VPN "/>
    <m/>
    <m/>
    <m/>
    <m/>
    <m/>
    <s v="No"/>
    <m/>
    <m/>
    <m/>
    <m/>
    <m/>
    <s v="Yes"/>
    <m/>
    <m/>
    <s v="Project/Workflow/Task management;Real-time chatting;Teleconferencing;"/>
    <m/>
    <m/>
    <x v="1"/>
    <m/>
    <m/>
    <x v="0"/>
    <m/>
    <m/>
    <m/>
    <m/>
    <s v="Undecided"/>
    <m/>
    <m/>
    <s v="Strongly disagree"/>
    <m/>
    <m/>
    <s v="Agree"/>
    <m/>
    <m/>
    <s v="Strongly agree"/>
    <m/>
    <m/>
    <s v="Strongly agree"/>
    <m/>
    <m/>
    <s v="Agree"/>
    <m/>
    <m/>
    <s v="Agree"/>
    <m/>
    <m/>
    <x v="1"/>
    <m/>
    <m/>
    <x v="0"/>
    <m/>
    <m/>
    <x v="0"/>
    <m/>
    <m/>
    <m/>
    <m/>
    <m/>
    <s v="Researcher"/>
    <m/>
    <m/>
    <m/>
    <m/>
    <m/>
  </r>
  <r>
    <n v="127"/>
    <d v="2020-04-12T19:20:55"/>
    <d v="2020-04-12T19:26:00"/>
    <s v="anonymous"/>
    <m/>
    <m/>
    <m/>
    <m/>
    <x v="0"/>
    <m/>
    <m/>
    <s v="Yes"/>
    <m/>
    <m/>
    <s v=" avoid using unsecure wireless connections, use only VPN connections"/>
    <m/>
    <m/>
    <s v="Laptop;Tablet;"/>
    <m/>
    <m/>
    <s v="Yes"/>
    <m/>
    <m/>
    <s v="Personal assets"/>
    <m/>
    <m/>
    <m/>
    <m/>
    <m/>
    <s v="Password protection;Automatic screen lock;Antivirus software installed;"/>
    <m/>
    <m/>
    <s v="Using VPN "/>
    <m/>
    <m/>
    <m/>
    <m/>
    <m/>
    <s v="No"/>
    <m/>
    <m/>
    <m/>
    <m/>
    <m/>
    <s v="Yes"/>
    <m/>
    <m/>
    <s v="Document management;Real-time chatting;Teleconferencing;"/>
    <m/>
    <m/>
    <x v="2"/>
    <m/>
    <m/>
    <x v="0"/>
    <m/>
    <m/>
    <m/>
    <m/>
    <s v="Agree"/>
    <m/>
    <m/>
    <s v="Undecided"/>
    <m/>
    <m/>
    <s v="Agree"/>
    <m/>
    <m/>
    <s v="Strongly agree"/>
    <m/>
    <m/>
    <s v="Agree"/>
    <m/>
    <m/>
    <s v="Agree"/>
    <m/>
    <m/>
    <s v="Agree"/>
    <m/>
    <m/>
    <x v="2"/>
    <m/>
    <m/>
    <x v="3"/>
    <m/>
    <m/>
    <x v="3"/>
    <m/>
    <m/>
    <m/>
    <m/>
    <m/>
    <s v="IT professional"/>
    <m/>
    <m/>
    <m/>
    <m/>
    <m/>
  </r>
  <r>
    <n v="127"/>
    <d v="2020-04-12T19:20:55"/>
    <d v="2020-04-12T19:26:00"/>
    <s v="anonymous"/>
    <m/>
    <m/>
    <m/>
    <m/>
    <x v="0"/>
    <m/>
    <m/>
    <s v="Yes"/>
    <m/>
    <m/>
    <s v=" avoid using unsecure wireless connections, use only VPN connections"/>
    <m/>
    <m/>
    <s v="Laptop;Tablet;"/>
    <m/>
    <m/>
    <s v="Yes"/>
    <m/>
    <m/>
    <s v="Personal assets"/>
    <m/>
    <m/>
    <m/>
    <m/>
    <m/>
    <s v="Password protection;Automatic screen lock;Antivirus software installed;"/>
    <m/>
    <m/>
    <s v="Using VPN "/>
    <m/>
    <m/>
    <m/>
    <m/>
    <m/>
    <s v="No"/>
    <m/>
    <m/>
    <m/>
    <m/>
    <m/>
    <s v="Yes"/>
    <m/>
    <m/>
    <s v="Document management;Real-time chatting;Teleconferencing;"/>
    <m/>
    <m/>
    <x v="1"/>
    <m/>
    <m/>
    <x v="0"/>
    <m/>
    <m/>
    <m/>
    <m/>
    <s v="Agree"/>
    <m/>
    <m/>
    <s v="Undecided"/>
    <m/>
    <m/>
    <s v="Agree"/>
    <m/>
    <m/>
    <s v="Strongly agree"/>
    <m/>
    <m/>
    <s v="Agree"/>
    <m/>
    <m/>
    <s v="Agree"/>
    <m/>
    <m/>
    <s v="Agree"/>
    <m/>
    <m/>
    <x v="2"/>
    <m/>
    <m/>
    <x v="3"/>
    <m/>
    <m/>
    <x v="3"/>
    <m/>
    <m/>
    <m/>
    <m/>
    <m/>
    <s v="IT professional"/>
    <m/>
    <m/>
    <m/>
    <m/>
    <m/>
  </r>
  <r>
    <n v="128"/>
    <d v="2020-04-12T19:51:11"/>
    <d v="2020-04-12T19:55:23"/>
    <s v="anonymous"/>
    <m/>
    <m/>
    <m/>
    <m/>
    <x v="0"/>
    <m/>
    <m/>
    <s v="Yes"/>
    <m/>
    <m/>
    <s v="Work via VPN (Virtual Private Network) to connect in my institution's network"/>
    <m/>
    <m/>
    <s v="Laptop;"/>
    <m/>
    <m/>
    <s v="No"/>
    <m/>
    <m/>
    <s v="Personal assets"/>
    <m/>
    <m/>
    <m/>
    <m/>
    <m/>
    <s v="Password protection;"/>
    <m/>
    <m/>
    <s v="Using VPN "/>
    <m/>
    <m/>
    <m/>
    <m/>
    <m/>
    <s v="No"/>
    <m/>
    <m/>
    <m/>
    <m/>
    <m/>
    <s v="No"/>
    <m/>
    <m/>
    <m/>
    <m/>
    <m/>
    <x v="2"/>
    <m/>
    <m/>
    <x v="0"/>
    <m/>
    <m/>
    <m/>
    <m/>
    <s v="Agree"/>
    <m/>
    <m/>
    <s v="Undecided"/>
    <m/>
    <m/>
    <s v="Disagree"/>
    <m/>
    <m/>
    <s v="Strongly agree"/>
    <m/>
    <m/>
    <s v="Strongly agree"/>
    <m/>
    <m/>
    <s v="Agree"/>
    <m/>
    <m/>
    <s v="Strongly agree"/>
    <m/>
    <m/>
    <x v="1"/>
    <m/>
    <m/>
    <x v="0"/>
    <m/>
    <m/>
    <x v="0"/>
    <m/>
    <m/>
    <m/>
    <m/>
    <m/>
    <s v="Other"/>
    <m/>
    <m/>
    <m/>
    <m/>
    <m/>
  </r>
  <r>
    <n v="128"/>
    <d v="2020-04-12T19:51:11"/>
    <d v="2020-04-12T19:55:23"/>
    <s v="anonymous"/>
    <m/>
    <m/>
    <m/>
    <m/>
    <x v="0"/>
    <m/>
    <m/>
    <s v="Yes"/>
    <m/>
    <m/>
    <s v="Work via VPN (Virtual Private Network) to connect in my institution's network"/>
    <m/>
    <m/>
    <s v="Laptop;"/>
    <m/>
    <m/>
    <s v="No"/>
    <m/>
    <m/>
    <s v="Personal assets"/>
    <m/>
    <m/>
    <m/>
    <m/>
    <m/>
    <s v="Password protection;"/>
    <m/>
    <m/>
    <s v="Using VPN "/>
    <m/>
    <m/>
    <m/>
    <m/>
    <m/>
    <s v="No"/>
    <m/>
    <m/>
    <m/>
    <m/>
    <m/>
    <s v="No"/>
    <m/>
    <m/>
    <m/>
    <m/>
    <m/>
    <x v="1"/>
    <m/>
    <m/>
    <x v="0"/>
    <m/>
    <m/>
    <m/>
    <m/>
    <s v="Agree"/>
    <m/>
    <m/>
    <s v="Undecided"/>
    <m/>
    <m/>
    <s v="Disagree"/>
    <m/>
    <m/>
    <s v="Strongly agree"/>
    <m/>
    <m/>
    <s v="Strongly agree"/>
    <m/>
    <m/>
    <s v="Agree"/>
    <m/>
    <m/>
    <s v="Strongly agree"/>
    <m/>
    <m/>
    <x v="1"/>
    <m/>
    <m/>
    <x v="0"/>
    <m/>
    <m/>
    <x v="0"/>
    <m/>
    <m/>
    <m/>
    <m/>
    <m/>
    <s v="Other"/>
    <m/>
    <m/>
    <m/>
    <m/>
    <m/>
  </r>
  <r>
    <n v="129"/>
    <d v="2020-04-12T22:02:30"/>
    <d v="2020-04-12T22:06:39"/>
    <s v="anonymous"/>
    <m/>
    <m/>
    <m/>
    <m/>
    <x v="0"/>
    <m/>
    <m/>
    <s v="Yes"/>
    <m/>
    <m/>
    <s v="avoid phishing emails_x000a_vpn best practices"/>
    <m/>
    <m/>
    <s v="Laptop;Smartphone;"/>
    <m/>
    <m/>
    <s v="No"/>
    <m/>
    <m/>
    <s v="Personal assets"/>
    <m/>
    <m/>
    <m/>
    <m/>
    <m/>
    <s v="Password protection;Automatic screen lock;Hard disk encryption;Antivirus software installed;Antispam software installed;"/>
    <m/>
    <m/>
    <s v="Using VPN "/>
    <m/>
    <m/>
    <m/>
    <m/>
    <m/>
    <s v="No"/>
    <m/>
    <m/>
    <m/>
    <m/>
    <m/>
    <s v="Yes"/>
    <m/>
    <m/>
    <s v="Document management;Real-time document co-authoring;Real-time chatting;Teleconferencing;"/>
    <m/>
    <m/>
    <x v="3"/>
    <m/>
    <m/>
    <x v="0"/>
    <m/>
    <m/>
    <m/>
    <m/>
    <s v="Strongly agree"/>
    <m/>
    <m/>
    <s v="Strongly agree"/>
    <m/>
    <m/>
    <s v="Agree"/>
    <m/>
    <m/>
    <s v="Undecided"/>
    <m/>
    <m/>
    <s v="Agree"/>
    <m/>
    <m/>
    <s v="Agree"/>
    <m/>
    <m/>
    <s v="Agree"/>
    <m/>
    <m/>
    <x v="0"/>
    <m/>
    <m/>
    <x v="0"/>
    <m/>
    <m/>
    <x v="6"/>
    <m/>
    <m/>
    <m/>
    <m/>
    <m/>
    <s v="Other"/>
    <m/>
    <m/>
    <m/>
    <m/>
    <m/>
  </r>
  <r>
    <n v="129"/>
    <d v="2020-04-12T22:02:30"/>
    <d v="2020-04-12T22:06:39"/>
    <s v="anonymous"/>
    <m/>
    <m/>
    <m/>
    <m/>
    <x v="0"/>
    <m/>
    <m/>
    <s v="Yes"/>
    <m/>
    <m/>
    <s v="avoid phishing emails_x000a_vpn best practices"/>
    <m/>
    <m/>
    <s v="Laptop;Smartphone;"/>
    <m/>
    <m/>
    <s v="No"/>
    <m/>
    <m/>
    <s v="Personal assets"/>
    <m/>
    <m/>
    <m/>
    <m/>
    <m/>
    <s v="Password protection;Automatic screen lock;Hard disk encryption;Antivirus software installed;Antispam software installed;"/>
    <m/>
    <m/>
    <s v="Using VPN "/>
    <m/>
    <m/>
    <m/>
    <m/>
    <m/>
    <s v="No"/>
    <m/>
    <m/>
    <m/>
    <m/>
    <m/>
    <s v="Yes"/>
    <m/>
    <m/>
    <s v="Document management;Real-time document co-authoring;Real-time chatting;Teleconferencing;"/>
    <m/>
    <m/>
    <x v="1"/>
    <m/>
    <m/>
    <x v="0"/>
    <m/>
    <m/>
    <m/>
    <m/>
    <s v="Strongly agree"/>
    <m/>
    <m/>
    <s v="Strongly agree"/>
    <m/>
    <m/>
    <s v="Agree"/>
    <m/>
    <m/>
    <s v="Undecided"/>
    <m/>
    <m/>
    <s v="Agree"/>
    <m/>
    <m/>
    <s v="Agree"/>
    <m/>
    <m/>
    <s v="Agree"/>
    <m/>
    <m/>
    <x v="0"/>
    <m/>
    <m/>
    <x v="0"/>
    <m/>
    <m/>
    <x v="6"/>
    <m/>
    <m/>
    <m/>
    <m/>
    <m/>
    <s v="Other"/>
    <m/>
    <m/>
    <m/>
    <m/>
    <m/>
  </r>
  <r>
    <n v="130"/>
    <d v="2020-04-13T08:03:31"/>
    <d v="2020-04-13T08:08:28"/>
    <s v="anonymous"/>
    <m/>
    <m/>
    <m/>
    <m/>
    <x v="1"/>
    <m/>
    <m/>
    <s v="No"/>
    <m/>
    <m/>
    <m/>
    <m/>
    <m/>
    <s v="Laptop;"/>
    <m/>
    <m/>
    <s v="No"/>
    <m/>
    <m/>
    <s v="Corporate assets"/>
    <m/>
    <m/>
    <s v="Yes, fully"/>
    <m/>
    <m/>
    <s v="Password protection;Two-factor authentication;Antivirus software installed;Antispam software installed;"/>
    <m/>
    <m/>
    <s v="Using VPN "/>
    <m/>
    <m/>
    <m/>
    <m/>
    <m/>
    <s v="No"/>
    <m/>
    <m/>
    <m/>
    <m/>
    <m/>
    <s v="Yes"/>
    <m/>
    <m/>
    <s v="Document management;Real-time chatting;Teleconferencing;"/>
    <m/>
    <m/>
    <x v="2"/>
    <m/>
    <m/>
    <x v="0"/>
    <m/>
    <m/>
    <m/>
    <m/>
    <s v="Undecided"/>
    <m/>
    <m/>
    <s v="Strongly agree"/>
    <m/>
    <m/>
    <s v="Agree"/>
    <m/>
    <m/>
    <s v="Agree"/>
    <m/>
    <m/>
    <s v="Agree"/>
    <m/>
    <m/>
    <s v="Strongly agree"/>
    <m/>
    <m/>
    <s v="Strongly agree"/>
    <m/>
    <m/>
    <x v="1"/>
    <m/>
    <m/>
    <x v="0"/>
    <m/>
    <m/>
    <x v="5"/>
    <m/>
    <m/>
    <s v="Administrative employee"/>
    <m/>
    <m/>
    <s v="Other"/>
    <m/>
    <m/>
    <m/>
    <m/>
    <m/>
  </r>
  <r>
    <n v="130"/>
    <d v="2020-04-13T08:03:31"/>
    <d v="2020-04-13T08:08:28"/>
    <s v="anonymous"/>
    <m/>
    <m/>
    <m/>
    <m/>
    <x v="1"/>
    <m/>
    <m/>
    <s v="No"/>
    <m/>
    <m/>
    <m/>
    <m/>
    <m/>
    <s v="Laptop;"/>
    <m/>
    <m/>
    <s v="No"/>
    <m/>
    <m/>
    <s v="Corporate assets"/>
    <m/>
    <m/>
    <s v="Yes, fully"/>
    <m/>
    <m/>
    <s v="Password protection;Two-factor authentication;Antivirus software installed;Antispam software installed;"/>
    <m/>
    <m/>
    <s v="Using VPN "/>
    <m/>
    <m/>
    <m/>
    <m/>
    <m/>
    <s v="No"/>
    <m/>
    <m/>
    <m/>
    <m/>
    <m/>
    <s v="Yes"/>
    <m/>
    <m/>
    <s v="Document management;Real-time chatting;Teleconferencing;"/>
    <m/>
    <m/>
    <x v="1"/>
    <m/>
    <m/>
    <x v="0"/>
    <m/>
    <m/>
    <m/>
    <m/>
    <s v="Undecided"/>
    <m/>
    <m/>
    <s v="Strongly agree"/>
    <m/>
    <m/>
    <s v="Agree"/>
    <m/>
    <m/>
    <s v="Agree"/>
    <m/>
    <m/>
    <s v="Agree"/>
    <m/>
    <m/>
    <s v="Strongly agree"/>
    <m/>
    <m/>
    <s v="Strongly agree"/>
    <m/>
    <m/>
    <x v="1"/>
    <m/>
    <m/>
    <x v="0"/>
    <m/>
    <m/>
    <x v="5"/>
    <m/>
    <m/>
    <s v="Administrative employee"/>
    <m/>
    <m/>
    <s v="Other"/>
    <m/>
    <m/>
    <m/>
    <m/>
    <m/>
  </r>
  <r>
    <n v="131"/>
    <d v="2020-04-13T08:49:36"/>
    <d v="2020-04-13T08:54:14"/>
    <s v="anonymous"/>
    <m/>
    <m/>
    <m/>
    <m/>
    <x v="0"/>
    <m/>
    <m/>
    <s v="No"/>
    <m/>
    <m/>
    <m/>
    <m/>
    <m/>
    <s v="Laptop;"/>
    <m/>
    <m/>
    <s v="No"/>
    <m/>
    <m/>
    <s v="Personal assets"/>
    <m/>
    <m/>
    <m/>
    <m/>
    <m/>
    <s v="Password protection;Two-factor authentication;Antivirus software installed;Antispam software installed;"/>
    <m/>
    <m/>
    <s v="Using VPN "/>
    <m/>
    <m/>
    <m/>
    <m/>
    <m/>
    <s v="No"/>
    <m/>
    <m/>
    <m/>
    <m/>
    <m/>
    <s v="No"/>
    <m/>
    <m/>
    <m/>
    <m/>
    <m/>
    <x v="4"/>
    <m/>
    <m/>
    <x v="0"/>
    <m/>
    <m/>
    <m/>
    <m/>
    <s v="Disagree"/>
    <m/>
    <m/>
    <s v="Disagree"/>
    <m/>
    <m/>
    <s v="Agree"/>
    <m/>
    <m/>
    <s v="Disagree"/>
    <m/>
    <m/>
    <s v="Agree"/>
    <m/>
    <m/>
    <s v="Agree"/>
    <m/>
    <m/>
    <s v="Agree"/>
    <m/>
    <m/>
    <x v="0"/>
    <m/>
    <m/>
    <x v="0"/>
    <m/>
    <m/>
    <x v="0"/>
    <m/>
    <m/>
    <m/>
    <m/>
    <m/>
    <s v="Other"/>
    <m/>
    <m/>
    <m/>
    <m/>
    <m/>
  </r>
  <r>
    <n v="131"/>
    <d v="2020-04-13T08:49:36"/>
    <d v="2020-04-13T08:54:14"/>
    <s v="anonymous"/>
    <m/>
    <m/>
    <m/>
    <m/>
    <x v="0"/>
    <m/>
    <m/>
    <s v="No"/>
    <m/>
    <m/>
    <m/>
    <m/>
    <m/>
    <s v="Laptop;"/>
    <m/>
    <m/>
    <s v="No"/>
    <m/>
    <m/>
    <s v="Personal assets"/>
    <m/>
    <m/>
    <m/>
    <m/>
    <m/>
    <s v="Password protection;Two-factor authentication;Antivirus software installed;Antispam software installed;"/>
    <m/>
    <m/>
    <s v="Using VPN "/>
    <m/>
    <m/>
    <m/>
    <m/>
    <m/>
    <s v="No"/>
    <m/>
    <m/>
    <m/>
    <m/>
    <m/>
    <s v="No"/>
    <m/>
    <m/>
    <m/>
    <m/>
    <m/>
    <x v="1"/>
    <m/>
    <m/>
    <x v="0"/>
    <m/>
    <m/>
    <m/>
    <m/>
    <s v="Disagree"/>
    <m/>
    <m/>
    <s v="Disagree"/>
    <m/>
    <m/>
    <s v="Agree"/>
    <m/>
    <m/>
    <s v="Disagree"/>
    <m/>
    <m/>
    <s v="Agree"/>
    <m/>
    <m/>
    <s v="Agree"/>
    <m/>
    <m/>
    <s v="Agree"/>
    <m/>
    <m/>
    <x v="0"/>
    <m/>
    <m/>
    <x v="0"/>
    <m/>
    <m/>
    <x v="0"/>
    <m/>
    <m/>
    <m/>
    <m/>
    <m/>
    <s v="Other"/>
    <m/>
    <m/>
    <m/>
    <m/>
    <m/>
  </r>
  <r>
    <n v="132"/>
    <d v="2020-04-13T08:58:22"/>
    <d v="2020-04-13T09:02:36"/>
    <s v="anonymous"/>
    <m/>
    <m/>
    <m/>
    <m/>
    <x v="0"/>
    <m/>
    <m/>
    <s v="Yes"/>
    <m/>
    <m/>
    <m/>
    <m/>
    <m/>
    <s v="Laptop;"/>
    <m/>
    <m/>
    <s v="No"/>
    <m/>
    <m/>
    <s v="Corporate assets"/>
    <m/>
    <m/>
    <s v="Yes, partly"/>
    <m/>
    <m/>
    <s v="Password protection;Hard disk encryption;"/>
    <m/>
    <m/>
    <s v="Using VPN "/>
    <m/>
    <m/>
    <m/>
    <m/>
    <m/>
    <s v="No"/>
    <m/>
    <m/>
    <m/>
    <m/>
    <m/>
    <s v="No"/>
    <m/>
    <m/>
    <m/>
    <m/>
    <m/>
    <x v="7"/>
    <m/>
    <m/>
    <x v="0"/>
    <m/>
    <m/>
    <m/>
    <m/>
    <s v="Agree"/>
    <m/>
    <m/>
    <s v="Agree"/>
    <m/>
    <m/>
    <s v="Agree"/>
    <m/>
    <m/>
    <s v="Strongly agree"/>
    <m/>
    <m/>
    <s v="Strongly agree"/>
    <m/>
    <m/>
    <s v="Strongly agree"/>
    <m/>
    <m/>
    <s v="Strongly agree"/>
    <m/>
    <m/>
    <x v="1"/>
    <m/>
    <m/>
    <x v="3"/>
    <m/>
    <m/>
    <x v="3"/>
    <m/>
    <m/>
    <m/>
    <m/>
    <m/>
    <s v="IT professional"/>
    <m/>
    <m/>
    <m/>
    <m/>
    <m/>
  </r>
  <r>
    <n v="132"/>
    <d v="2020-04-13T08:58:22"/>
    <d v="2020-04-13T09:02:36"/>
    <s v="anonymous"/>
    <m/>
    <m/>
    <m/>
    <m/>
    <x v="0"/>
    <m/>
    <m/>
    <s v="Yes"/>
    <m/>
    <m/>
    <m/>
    <m/>
    <m/>
    <s v="Laptop;"/>
    <m/>
    <m/>
    <s v="No"/>
    <m/>
    <m/>
    <s v="Corporate assets"/>
    <m/>
    <m/>
    <s v="Yes, partly"/>
    <m/>
    <m/>
    <s v="Password protection;Hard disk encryption;"/>
    <m/>
    <m/>
    <s v="Using VPN "/>
    <m/>
    <m/>
    <m/>
    <m/>
    <m/>
    <s v="No"/>
    <m/>
    <m/>
    <m/>
    <m/>
    <m/>
    <s v="No"/>
    <m/>
    <m/>
    <m/>
    <m/>
    <m/>
    <x v="1"/>
    <m/>
    <m/>
    <x v="0"/>
    <m/>
    <m/>
    <m/>
    <m/>
    <s v="Agree"/>
    <m/>
    <m/>
    <s v="Agree"/>
    <m/>
    <m/>
    <s v="Agree"/>
    <m/>
    <m/>
    <s v="Strongly agree"/>
    <m/>
    <m/>
    <s v="Strongly agree"/>
    <m/>
    <m/>
    <s v="Strongly agree"/>
    <m/>
    <m/>
    <s v="Strongly agree"/>
    <m/>
    <m/>
    <x v="1"/>
    <m/>
    <m/>
    <x v="3"/>
    <m/>
    <m/>
    <x v="3"/>
    <m/>
    <m/>
    <m/>
    <m/>
    <m/>
    <s v="IT professional"/>
    <m/>
    <m/>
    <m/>
    <m/>
    <m/>
  </r>
  <r>
    <n v="133"/>
    <d v="2020-04-13T08:55:45"/>
    <d v="2020-04-13T09:02:52"/>
    <s v="anonymous"/>
    <m/>
    <m/>
    <m/>
    <m/>
    <x v="1"/>
    <m/>
    <m/>
    <s v="Yes"/>
    <m/>
    <m/>
    <s v="mainly password protection_x000a_reminder to close vpn when using the pc outside working hours_x000a_lock screen when leaving pc open"/>
    <m/>
    <m/>
    <s v="Desktop;"/>
    <m/>
    <m/>
    <s v="No"/>
    <m/>
    <m/>
    <s v="Corporate assets"/>
    <m/>
    <m/>
    <s v="Yes, partly"/>
    <m/>
    <m/>
    <s v="Password protection;Automatic screen lock;"/>
    <m/>
    <m/>
    <s v="Using VPN "/>
    <m/>
    <m/>
    <m/>
    <m/>
    <m/>
    <s v="Yes"/>
    <m/>
    <m/>
    <s v="Nothing of the above;"/>
    <m/>
    <m/>
    <s v="Yes"/>
    <m/>
    <m/>
    <s v="Document management;Real-time document co-authoring;Scheduling;Real-time chatting;Teleconferencing;"/>
    <m/>
    <m/>
    <x v="2"/>
    <m/>
    <m/>
    <x v="0"/>
    <m/>
    <m/>
    <m/>
    <m/>
    <s v="Agree"/>
    <m/>
    <m/>
    <s v="Undecided"/>
    <m/>
    <m/>
    <s v="Undecided"/>
    <m/>
    <m/>
    <s v="Strongly agree"/>
    <m/>
    <m/>
    <s v="Agree"/>
    <m/>
    <m/>
    <s v="Agree"/>
    <m/>
    <m/>
    <s v="Strongly agree"/>
    <m/>
    <m/>
    <x v="0"/>
    <m/>
    <m/>
    <x v="3"/>
    <m/>
    <m/>
    <x v="5"/>
    <m/>
    <m/>
    <s v="Ecommerce services"/>
    <m/>
    <m/>
    <s v="Manager"/>
    <m/>
    <m/>
    <m/>
    <m/>
    <m/>
  </r>
  <r>
    <n v="133"/>
    <d v="2020-04-13T08:55:45"/>
    <d v="2020-04-13T09:02:52"/>
    <s v="anonymous"/>
    <m/>
    <m/>
    <m/>
    <m/>
    <x v="1"/>
    <m/>
    <m/>
    <s v="Yes"/>
    <m/>
    <m/>
    <s v="mainly password protection_x000a_reminder to close vpn when using the pc outside working hours_x000a_lock screen when leaving pc open"/>
    <m/>
    <m/>
    <s v="Desktop;"/>
    <m/>
    <m/>
    <s v="No"/>
    <m/>
    <m/>
    <s v="Corporate assets"/>
    <m/>
    <m/>
    <s v="Yes, partly"/>
    <m/>
    <m/>
    <s v="Password protection;Automatic screen lock;"/>
    <m/>
    <m/>
    <s v="Using VPN "/>
    <m/>
    <m/>
    <m/>
    <m/>
    <m/>
    <s v="Yes"/>
    <m/>
    <m/>
    <s v="Nothing of the above;"/>
    <m/>
    <m/>
    <s v="Yes"/>
    <m/>
    <m/>
    <s v="Document management;Real-time document co-authoring;Scheduling;Real-time chatting;Teleconferencing;"/>
    <m/>
    <m/>
    <x v="1"/>
    <m/>
    <m/>
    <x v="0"/>
    <m/>
    <m/>
    <m/>
    <m/>
    <s v="Agree"/>
    <m/>
    <m/>
    <s v="Undecided"/>
    <m/>
    <m/>
    <s v="Undecided"/>
    <m/>
    <m/>
    <s v="Strongly agree"/>
    <m/>
    <m/>
    <s v="Agree"/>
    <m/>
    <m/>
    <s v="Agree"/>
    <m/>
    <m/>
    <s v="Strongly agree"/>
    <m/>
    <m/>
    <x v="0"/>
    <m/>
    <m/>
    <x v="3"/>
    <m/>
    <m/>
    <x v="5"/>
    <m/>
    <m/>
    <s v="Ecommerce services"/>
    <m/>
    <m/>
    <s v="Manager"/>
    <m/>
    <m/>
    <m/>
    <m/>
    <m/>
  </r>
  <r>
    <n v="134"/>
    <d v="2020-04-13T08:53:50"/>
    <d v="2020-04-13T09:08:34"/>
    <s v="anonymous"/>
    <m/>
    <m/>
    <m/>
    <m/>
    <x v="0"/>
    <m/>
    <m/>
    <s v="Yes"/>
    <m/>
    <m/>
    <m/>
    <m/>
    <m/>
    <s v="Desktop;"/>
    <m/>
    <m/>
    <s v="Yes"/>
    <m/>
    <m/>
    <s v="Personal assets"/>
    <m/>
    <m/>
    <m/>
    <m/>
    <m/>
    <s v="Two-factor authentication;"/>
    <m/>
    <m/>
    <s v="Using VPN "/>
    <m/>
    <m/>
    <m/>
    <m/>
    <m/>
    <s v="No"/>
    <m/>
    <m/>
    <m/>
    <m/>
    <m/>
    <s v="Yes"/>
    <m/>
    <m/>
    <s v="Real-time chatting;Teleconferencing;"/>
    <m/>
    <m/>
    <x v="2"/>
    <m/>
    <m/>
    <x v="0"/>
    <m/>
    <m/>
    <m/>
    <m/>
    <s v="Strongly disagree"/>
    <m/>
    <m/>
    <s v="Strongly disagree"/>
    <m/>
    <m/>
    <s v="Disagree"/>
    <m/>
    <m/>
    <s v="Agree"/>
    <m/>
    <m/>
    <s v="Agree"/>
    <m/>
    <m/>
    <s v="Undecided"/>
    <m/>
    <m/>
    <s v="Agree"/>
    <m/>
    <m/>
    <x v="2"/>
    <m/>
    <m/>
    <x v="8"/>
    <m/>
    <m/>
    <x v="2"/>
    <m/>
    <m/>
    <m/>
    <m/>
    <m/>
    <s v="Other"/>
    <m/>
    <m/>
    <m/>
    <m/>
    <m/>
  </r>
  <r>
    <n v="134"/>
    <d v="2020-04-13T08:53:50"/>
    <d v="2020-04-13T09:08:34"/>
    <s v="anonymous"/>
    <m/>
    <m/>
    <m/>
    <m/>
    <x v="0"/>
    <m/>
    <m/>
    <s v="Yes"/>
    <m/>
    <m/>
    <m/>
    <m/>
    <m/>
    <s v="Desktop;"/>
    <m/>
    <m/>
    <s v="Yes"/>
    <m/>
    <m/>
    <s v="Personal assets"/>
    <m/>
    <m/>
    <m/>
    <m/>
    <m/>
    <s v="Two-factor authentication;"/>
    <m/>
    <m/>
    <s v="Using VPN "/>
    <m/>
    <m/>
    <m/>
    <m/>
    <m/>
    <s v="No"/>
    <m/>
    <m/>
    <m/>
    <m/>
    <m/>
    <s v="Yes"/>
    <m/>
    <m/>
    <s v="Real-time chatting;Teleconferencing;"/>
    <m/>
    <m/>
    <x v="1"/>
    <m/>
    <m/>
    <x v="0"/>
    <m/>
    <m/>
    <m/>
    <m/>
    <s v="Strongly disagree"/>
    <m/>
    <m/>
    <s v="Strongly disagree"/>
    <m/>
    <m/>
    <s v="Disagree"/>
    <m/>
    <m/>
    <s v="Agree"/>
    <m/>
    <m/>
    <s v="Agree"/>
    <m/>
    <m/>
    <s v="Undecided"/>
    <m/>
    <m/>
    <s v="Agree"/>
    <m/>
    <m/>
    <x v="2"/>
    <m/>
    <m/>
    <x v="8"/>
    <m/>
    <m/>
    <x v="2"/>
    <m/>
    <m/>
    <m/>
    <m/>
    <m/>
    <s v="Other"/>
    <m/>
    <m/>
    <m/>
    <m/>
    <m/>
  </r>
  <r>
    <n v="135"/>
    <d v="2020-04-13T09:13:02"/>
    <d v="2020-04-13T09:19:29"/>
    <s v="anonymous"/>
    <m/>
    <m/>
    <m/>
    <m/>
    <x v="0"/>
    <m/>
    <m/>
    <s v="Yes"/>
    <m/>
    <m/>
    <m/>
    <m/>
    <m/>
    <s v="Laptop;"/>
    <m/>
    <m/>
    <s v="No"/>
    <m/>
    <m/>
    <s v="Corporate assets"/>
    <m/>
    <m/>
    <s v="Yes, partly"/>
    <m/>
    <m/>
    <s v="Password protection;Two-factor authentication;Automatic screen lock;Antivirus software installed;"/>
    <m/>
    <m/>
    <s v="Using VPN "/>
    <m/>
    <m/>
    <m/>
    <m/>
    <m/>
    <s v="No"/>
    <m/>
    <m/>
    <m/>
    <m/>
    <m/>
    <s v="Yes"/>
    <m/>
    <m/>
    <s v="Teleconferencing;"/>
    <m/>
    <m/>
    <x v="2"/>
    <m/>
    <m/>
    <x v="0"/>
    <m/>
    <m/>
    <m/>
    <m/>
    <s v="Agree"/>
    <m/>
    <m/>
    <s v="Agree"/>
    <m/>
    <m/>
    <s v="Undecided"/>
    <m/>
    <m/>
    <s v="Agree"/>
    <m/>
    <m/>
    <s v="Undecided"/>
    <m/>
    <m/>
    <s v="Agree"/>
    <m/>
    <m/>
    <s v="Agree"/>
    <m/>
    <m/>
    <x v="1"/>
    <m/>
    <m/>
    <x v="0"/>
    <m/>
    <m/>
    <x v="2"/>
    <m/>
    <m/>
    <m/>
    <m/>
    <m/>
    <s v="Other"/>
    <m/>
    <m/>
    <m/>
    <m/>
    <m/>
  </r>
  <r>
    <n v="135"/>
    <d v="2020-04-13T09:13:02"/>
    <d v="2020-04-13T09:19:29"/>
    <s v="anonymous"/>
    <m/>
    <m/>
    <m/>
    <m/>
    <x v="0"/>
    <m/>
    <m/>
    <s v="Yes"/>
    <m/>
    <m/>
    <m/>
    <m/>
    <m/>
    <s v="Laptop;"/>
    <m/>
    <m/>
    <s v="No"/>
    <m/>
    <m/>
    <s v="Corporate assets"/>
    <m/>
    <m/>
    <s v="Yes, partly"/>
    <m/>
    <m/>
    <s v="Password protection;Two-factor authentication;Automatic screen lock;Antivirus software installed;"/>
    <m/>
    <m/>
    <s v="Using VPN "/>
    <m/>
    <m/>
    <m/>
    <m/>
    <m/>
    <s v="No"/>
    <m/>
    <m/>
    <m/>
    <m/>
    <m/>
    <s v="Yes"/>
    <m/>
    <m/>
    <s v="Teleconferencing;"/>
    <m/>
    <m/>
    <x v="1"/>
    <m/>
    <m/>
    <x v="0"/>
    <m/>
    <m/>
    <m/>
    <m/>
    <s v="Agree"/>
    <m/>
    <m/>
    <s v="Agree"/>
    <m/>
    <m/>
    <s v="Undecided"/>
    <m/>
    <m/>
    <s v="Agree"/>
    <m/>
    <m/>
    <s v="Undecided"/>
    <m/>
    <m/>
    <s v="Agree"/>
    <m/>
    <m/>
    <s v="Agree"/>
    <m/>
    <m/>
    <x v="1"/>
    <m/>
    <m/>
    <x v="0"/>
    <m/>
    <m/>
    <x v="2"/>
    <m/>
    <m/>
    <m/>
    <m/>
    <m/>
    <s v="Other"/>
    <m/>
    <m/>
    <m/>
    <m/>
    <m/>
  </r>
  <r>
    <n v="136"/>
    <d v="2020-04-13T09:10:45"/>
    <d v="2020-04-13T09:23:46"/>
    <s v="anonymous"/>
    <m/>
    <m/>
    <m/>
    <m/>
    <x v="1"/>
    <m/>
    <m/>
    <s v="Yes"/>
    <m/>
    <m/>
    <m/>
    <m/>
    <m/>
    <s v="Laptop;"/>
    <m/>
    <m/>
    <s v="No"/>
    <m/>
    <m/>
    <s v="Corporate assets"/>
    <m/>
    <m/>
    <s v="Yes, fully"/>
    <m/>
    <m/>
    <s v="Password protection;"/>
    <m/>
    <m/>
    <s v="Using VPN "/>
    <m/>
    <m/>
    <m/>
    <m/>
    <m/>
    <s v="No"/>
    <m/>
    <m/>
    <m/>
    <m/>
    <m/>
    <s v="Yes"/>
    <m/>
    <m/>
    <s v="Real-time document co-authoring;Project/Workflow/Task management;Scheduling;Real-time chatting;Teleconferencing;"/>
    <m/>
    <m/>
    <x v="2"/>
    <m/>
    <m/>
    <x v="0"/>
    <m/>
    <m/>
    <m/>
    <m/>
    <s v="Undecided"/>
    <m/>
    <m/>
    <s v="Agree"/>
    <m/>
    <m/>
    <s v="Undecided"/>
    <m/>
    <m/>
    <s v="Strongly agree"/>
    <m/>
    <m/>
    <s v="Strongly agree"/>
    <m/>
    <m/>
    <s v="Strongly agree"/>
    <m/>
    <m/>
    <s v="Agree"/>
    <m/>
    <m/>
    <x v="0"/>
    <m/>
    <m/>
    <x v="0"/>
    <m/>
    <m/>
    <x v="3"/>
    <m/>
    <m/>
    <m/>
    <m/>
    <m/>
    <s v="Other"/>
    <m/>
    <m/>
    <m/>
    <m/>
    <m/>
  </r>
  <r>
    <n v="136"/>
    <d v="2020-04-13T09:10:45"/>
    <d v="2020-04-13T09:23:46"/>
    <s v="anonymous"/>
    <m/>
    <m/>
    <m/>
    <m/>
    <x v="1"/>
    <m/>
    <m/>
    <s v="Yes"/>
    <m/>
    <m/>
    <m/>
    <m/>
    <m/>
    <s v="Laptop;"/>
    <m/>
    <m/>
    <s v="No"/>
    <m/>
    <m/>
    <s v="Corporate assets"/>
    <m/>
    <m/>
    <s v="Yes, fully"/>
    <m/>
    <m/>
    <s v="Password protection;"/>
    <m/>
    <m/>
    <s v="Using VPN "/>
    <m/>
    <m/>
    <m/>
    <m/>
    <m/>
    <s v="No"/>
    <m/>
    <m/>
    <m/>
    <m/>
    <m/>
    <s v="Yes"/>
    <m/>
    <m/>
    <s v="Real-time document co-authoring;Project/Workflow/Task management;Scheduling;Real-time chatting;Teleconferencing;"/>
    <m/>
    <m/>
    <x v="1"/>
    <m/>
    <m/>
    <x v="0"/>
    <m/>
    <m/>
    <m/>
    <m/>
    <s v="Undecided"/>
    <m/>
    <m/>
    <s v="Agree"/>
    <m/>
    <m/>
    <s v="Undecided"/>
    <m/>
    <m/>
    <s v="Strongly agree"/>
    <m/>
    <m/>
    <s v="Strongly agree"/>
    <m/>
    <m/>
    <s v="Strongly agree"/>
    <m/>
    <m/>
    <s v="Agree"/>
    <m/>
    <m/>
    <x v="0"/>
    <m/>
    <m/>
    <x v="0"/>
    <m/>
    <m/>
    <x v="3"/>
    <m/>
    <m/>
    <m/>
    <m/>
    <m/>
    <s v="Other"/>
    <m/>
    <m/>
    <m/>
    <m/>
    <m/>
  </r>
  <r>
    <n v="137"/>
    <d v="2020-04-13T09:33:38"/>
    <d v="2020-04-13T09:37:07"/>
    <s v="anonymous"/>
    <m/>
    <m/>
    <m/>
    <m/>
    <x v="0"/>
    <m/>
    <m/>
    <s v="Yes"/>
    <m/>
    <m/>
    <m/>
    <m/>
    <m/>
    <s v="Desktop;"/>
    <m/>
    <m/>
    <s v="No"/>
    <m/>
    <m/>
    <s v="Corporate assets"/>
    <m/>
    <m/>
    <s v="Yes, fully"/>
    <m/>
    <m/>
    <s v="Password protection;Two-factor authentication;Automatic screen lock;Hard disk encryption;Antivirus software installed;"/>
    <m/>
    <m/>
    <s v="Using VPN "/>
    <m/>
    <m/>
    <m/>
    <m/>
    <m/>
    <s v="No"/>
    <m/>
    <m/>
    <m/>
    <m/>
    <m/>
    <s v="Yes"/>
    <m/>
    <m/>
    <s v="Document management;Real-time document co-authoring;Scheduling;Real-time chatting;Teleconferencing;"/>
    <m/>
    <m/>
    <x v="2"/>
    <m/>
    <m/>
    <x v="0"/>
    <m/>
    <m/>
    <m/>
    <m/>
    <s v="Strongly agree"/>
    <m/>
    <m/>
    <s v="Strongly agree"/>
    <m/>
    <m/>
    <s v="Strongly agree"/>
    <m/>
    <m/>
    <s v="Strongly agree"/>
    <m/>
    <m/>
    <s v="Agree"/>
    <m/>
    <m/>
    <s v="Strongly agree"/>
    <m/>
    <m/>
    <s v="Strongly agree"/>
    <m/>
    <m/>
    <x v="1"/>
    <m/>
    <m/>
    <x v="0"/>
    <m/>
    <m/>
    <x v="7"/>
    <m/>
    <m/>
    <m/>
    <m/>
    <m/>
    <s v="IT professional"/>
    <m/>
    <m/>
    <m/>
    <m/>
    <m/>
  </r>
  <r>
    <n v="137"/>
    <d v="2020-04-13T09:33:38"/>
    <d v="2020-04-13T09:37:07"/>
    <s v="anonymous"/>
    <m/>
    <m/>
    <m/>
    <m/>
    <x v="0"/>
    <m/>
    <m/>
    <s v="Yes"/>
    <m/>
    <m/>
    <m/>
    <m/>
    <m/>
    <s v="Desktop;"/>
    <m/>
    <m/>
    <s v="No"/>
    <m/>
    <m/>
    <s v="Corporate assets"/>
    <m/>
    <m/>
    <s v="Yes, fully"/>
    <m/>
    <m/>
    <s v="Password protection;Two-factor authentication;Automatic screen lock;Hard disk encryption;Antivirus software installed;"/>
    <m/>
    <m/>
    <s v="Using VPN "/>
    <m/>
    <m/>
    <m/>
    <m/>
    <m/>
    <s v="No"/>
    <m/>
    <m/>
    <m/>
    <m/>
    <m/>
    <s v="Yes"/>
    <m/>
    <m/>
    <s v="Document management;Real-time document co-authoring;Scheduling;Real-time chatting;Teleconferencing;"/>
    <m/>
    <m/>
    <x v="1"/>
    <m/>
    <m/>
    <x v="0"/>
    <m/>
    <m/>
    <m/>
    <m/>
    <s v="Strongly agree"/>
    <m/>
    <m/>
    <s v="Strongly agree"/>
    <m/>
    <m/>
    <s v="Strongly agree"/>
    <m/>
    <m/>
    <s v="Strongly agree"/>
    <m/>
    <m/>
    <s v="Agree"/>
    <m/>
    <m/>
    <s v="Strongly agree"/>
    <m/>
    <m/>
    <s v="Strongly agree"/>
    <m/>
    <m/>
    <x v="1"/>
    <m/>
    <m/>
    <x v="0"/>
    <m/>
    <m/>
    <x v="7"/>
    <m/>
    <m/>
    <m/>
    <m/>
    <m/>
    <s v="IT professional"/>
    <m/>
    <m/>
    <m/>
    <m/>
    <m/>
  </r>
  <r>
    <n v="138"/>
    <d v="2020-04-13T09:04:38"/>
    <d v="2020-04-13T09:46:21"/>
    <s v="anonymous"/>
    <m/>
    <m/>
    <m/>
    <m/>
    <x v="0"/>
    <m/>
    <m/>
    <s v="No"/>
    <m/>
    <m/>
    <m/>
    <m/>
    <m/>
    <s v="Desktop;"/>
    <m/>
    <m/>
    <s v="No"/>
    <m/>
    <m/>
    <s v="Corporate assets"/>
    <m/>
    <m/>
    <s v="Yes, fully"/>
    <m/>
    <m/>
    <s v="Password protection;Automatic screen lock;"/>
    <m/>
    <m/>
    <s v="Using VPN "/>
    <m/>
    <m/>
    <m/>
    <m/>
    <m/>
    <s v="No"/>
    <m/>
    <m/>
    <m/>
    <m/>
    <m/>
    <s v="Yes"/>
    <m/>
    <m/>
    <s v="Real-time chatting;Teleconferencing;"/>
    <m/>
    <m/>
    <x v="2"/>
    <m/>
    <m/>
    <x v="0"/>
    <m/>
    <m/>
    <m/>
    <m/>
    <s v="Agree"/>
    <m/>
    <m/>
    <s v="Agree"/>
    <m/>
    <m/>
    <s v="Agree"/>
    <m/>
    <m/>
    <s v="Strongly agree"/>
    <m/>
    <m/>
    <s v="Strongly agree"/>
    <m/>
    <m/>
    <s v="Strongly agree"/>
    <m/>
    <m/>
    <s v="Strongly agree"/>
    <m/>
    <m/>
    <x v="0"/>
    <m/>
    <m/>
    <x v="0"/>
    <m/>
    <m/>
    <x v="5"/>
    <m/>
    <m/>
    <s v="E-commerce"/>
    <m/>
    <m/>
    <s v="Other"/>
    <m/>
    <m/>
    <m/>
    <m/>
    <m/>
  </r>
  <r>
    <n v="138"/>
    <d v="2020-04-13T09:04:38"/>
    <d v="2020-04-13T09:46:21"/>
    <s v="anonymous"/>
    <m/>
    <m/>
    <m/>
    <m/>
    <x v="0"/>
    <m/>
    <m/>
    <s v="No"/>
    <m/>
    <m/>
    <m/>
    <m/>
    <m/>
    <s v="Desktop;"/>
    <m/>
    <m/>
    <s v="No"/>
    <m/>
    <m/>
    <s v="Corporate assets"/>
    <m/>
    <m/>
    <s v="Yes, fully"/>
    <m/>
    <m/>
    <s v="Password protection;Automatic screen lock;"/>
    <m/>
    <m/>
    <s v="Using VPN "/>
    <m/>
    <m/>
    <m/>
    <m/>
    <m/>
    <s v="No"/>
    <m/>
    <m/>
    <m/>
    <m/>
    <m/>
    <s v="Yes"/>
    <m/>
    <m/>
    <s v="Real-time chatting;Teleconferencing;"/>
    <m/>
    <m/>
    <x v="1"/>
    <m/>
    <m/>
    <x v="0"/>
    <m/>
    <m/>
    <m/>
    <m/>
    <s v="Agree"/>
    <m/>
    <m/>
    <s v="Agree"/>
    <m/>
    <m/>
    <s v="Agree"/>
    <m/>
    <m/>
    <s v="Strongly agree"/>
    <m/>
    <m/>
    <s v="Strongly agree"/>
    <m/>
    <m/>
    <s v="Strongly agree"/>
    <m/>
    <m/>
    <s v="Strongly agree"/>
    <m/>
    <m/>
    <x v="0"/>
    <m/>
    <m/>
    <x v="0"/>
    <m/>
    <m/>
    <x v="5"/>
    <m/>
    <m/>
    <s v="E-commerce"/>
    <m/>
    <m/>
    <s v="Other"/>
    <m/>
    <m/>
    <m/>
    <m/>
    <m/>
  </r>
  <r>
    <n v="139"/>
    <d v="2020-04-13T09:52:36"/>
    <d v="2020-04-13T09:58:56"/>
    <s v="anonymous"/>
    <m/>
    <m/>
    <m/>
    <m/>
    <x v="0"/>
    <m/>
    <m/>
    <s v="Yes"/>
    <m/>
    <m/>
    <m/>
    <m/>
    <m/>
    <s v="Laptop;"/>
    <m/>
    <m/>
    <s v="No"/>
    <m/>
    <m/>
    <s v="Corporate assets"/>
    <m/>
    <m/>
    <s v="Yes, partly"/>
    <m/>
    <m/>
    <s v="Password protection;"/>
    <m/>
    <m/>
    <s v="Using VPN "/>
    <m/>
    <m/>
    <m/>
    <m/>
    <m/>
    <s v="No"/>
    <m/>
    <m/>
    <m/>
    <m/>
    <m/>
    <s v="No"/>
    <m/>
    <m/>
    <m/>
    <m/>
    <m/>
    <x v="2"/>
    <m/>
    <m/>
    <x v="0"/>
    <m/>
    <m/>
    <m/>
    <m/>
    <s v="Undecided"/>
    <m/>
    <m/>
    <s v="Undecided"/>
    <m/>
    <m/>
    <s v="Disagree"/>
    <m/>
    <m/>
    <s v="Agree"/>
    <m/>
    <m/>
    <s v="Agree"/>
    <m/>
    <m/>
    <s v="Agree"/>
    <m/>
    <m/>
    <s v="Agree"/>
    <m/>
    <m/>
    <x v="2"/>
    <m/>
    <m/>
    <x v="8"/>
    <m/>
    <m/>
    <x v="3"/>
    <m/>
    <m/>
    <m/>
    <m/>
    <m/>
    <s v="IT professional"/>
    <m/>
    <m/>
    <m/>
    <m/>
    <m/>
  </r>
  <r>
    <n v="139"/>
    <d v="2020-04-13T09:52:36"/>
    <d v="2020-04-13T09:58:56"/>
    <s v="anonymous"/>
    <m/>
    <m/>
    <m/>
    <m/>
    <x v="0"/>
    <m/>
    <m/>
    <s v="Yes"/>
    <m/>
    <m/>
    <m/>
    <m/>
    <m/>
    <s v="Laptop;"/>
    <m/>
    <m/>
    <s v="No"/>
    <m/>
    <m/>
    <s v="Corporate assets"/>
    <m/>
    <m/>
    <s v="Yes, partly"/>
    <m/>
    <m/>
    <s v="Password protection;"/>
    <m/>
    <m/>
    <s v="Using VPN "/>
    <m/>
    <m/>
    <m/>
    <m/>
    <m/>
    <s v="No"/>
    <m/>
    <m/>
    <m/>
    <m/>
    <m/>
    <s v="No"/>
    <m/>
    <m/>
    <m/>
    <m/>
    <m/>
    <x v="1"/>
    <m/>
    <m/>
    <x v="0"/>
    <m/>
    <m/>
    <m/>
    <m/>
    <s v="Undecided"/>
    <m/>
    <m/>
    <s v="Undecided"/>
    <m/>
    <m/>
    <s v="Disagree"/>
    <m/>
    <m/>
    <s v="Agree"/>
    <m/>
    <m/>
    <s v="Agree"/>
    <m/>
    <m/>
    <s v="Agree"/>
    <m/>
    <m/>
    <s v="Agree"/>
    <m/>
    <m/>
    <x v="2"/>
    <m/>
    <m/>
    <x v="8"/>
    <m/>
    <m/>
    <x v="3"/>
    <m/>
    <m/>
    <m/>
    <m/>
    <m/>
    <s v="IT professional"/>
    <m/>
    <m/>
    <m/>
    <m/>
    <m/>
  </r>
  <r>
    <n v="140"/>
    <d v="2020-04-13T10:29:16"/>
    <d v="2020-04-13T10:33:53"/>
    <s v="anonymous"/>
    <m/>
    <m/>
    <m/>
    <m/>
    <x v="1"/>
    <m/>
    <m/>
    <s v="No"/>
    <m/>
    <m/>
    <m/>
    <m/>
    <m/>
    <s v="Desktop;Smartphone;"/>
    <m/>
    <m/>
    <s v="Yes"/>
    <m/>
    <m/>
    <s v="Personal assets"/>
    <m/>
    <m/>
    <m/>
    <m/>
    <m/>
    <s v="Password protection;Antivirus software installed;Antispam software installed;"/>
    <m/>
    <m/>
    <s v="Using 3rd party cloud solutions (e.g. G Cloud, Microsoft 365)"/>
    <m/>
    <m/>
    <m/>
    <m/>
    <m/>
    <s v="No"/>
    <m/>
    <m/>
    <m/>
    <m/>
    <m/>
    <s v="No"/>
    <m/>
    <m/>
    <m/>
    <m/>
    <m/>
    <x v="2"/>
    <m/>
    <m/>
    <x v="4"/>
    <m/>
    <m/>
    <m/>
    <m/>
    <s v="Agree"/>
    <m/>
    <m/>
    <s v="Undecided"/>
    <m/>
    <m/>
    <s v="Agree"/>
    <m/>
    <m/>
    <s v="Agree"/>
    <m/>
    <m/>
    <s v="Disagree"/>
    <m/>
    <m/>
    <s v="Agree"/>
    <m/>
    <m/>
    <s v="Agree"/>
    <m/>
    <m/>
    <x v="1"/>
    <m/>
    <m/>
    <x v="0"/>
    <m/>
    <m/>
    <x v="3"/>
    <m/>
    <m/>
    <m/>
    <m/>
    <m/>
    <s v="Researcher"/>
    <m/>
    <m/>
    <m/>
    <m/>
    <m/>
  </r>
  <r>
    <n v="140"/>
    <d v="2020-04-13T10:29:16"/>
    <d v="2020-04-13T10:33:53"/>
    <s v="anonymous"/>
    <m/>
    <m/>
    <m/>
    <m/>
    <x v="1"/>
    <m/>
    <m/>
    <s v="No"/>
    <m/>
    <m/>
    <m/>
    <m/>
    <m/>
    <s v="Desktop;Smartphone;"/>
    <m/>
    <m/>
    <s v="Yes"/>
    <m/>
    <m/>
    <s v="Personal assets"/>
    <m/>
    <m/>
    <m/>
    <m/>
    <m/>
    <s v="Password protection;Antivirus software installed;Antispam software installed;"/>
    <m/>
    <m/>
    <s v="Using 3rd party cloud solutions (e.g. G Cloud, Microsoft 365)"/>
    <m/>
    <m/>
    <m/>
    <m/>
    <m/>
    <s v="No"/>
    <m/>
    <m/>
    <m/>
    <m/>
    <m/>
    <s v="No"/>
    <m/>
    <m/>
    <m/>
    <m/>
    <m/>
    <x v="1"/>
    <m/>
    <m/>
    <x v="4"/>
    <m/>
    <m/>
    <m/>
    <m/>
    <s v="Agree"/>
    <m/>
    <m/>
    <s v="Undecided"/>
    <m/>
    <m/>
    <s v="Agree"/>
    <m/>
    <m/>
    <s v="Agree"/>
    <m/>
    <m/>
    <s v="Disagree"/>
    <m/>
    <m/>
    <s v="Agree"/>
    <m/>
    <m/>
    <s v="Agree"/>
    <m/>
    <m/>
    <x v="1"/>
    <m/>
    <m/>
    <x v="0"/>
    <m/>
    <m/>
    <x v="3"/>
    <m/>
    <m/>
    <m/>
    <m/>
    <m/>
    <s v="Researcher"/>
    <m/>
    <m/>
    <m/>
    <m/>
    <m/>
  </r>
  <r>
    <n v="141"/>
    <d v="2020-04-13T11:31:43"/>
    <d v="2020-04-13T11:41:31"/>
    <s v="anonymous"/>
    <m/>
    <m/>
    <m/>
    <m/>
    <x v="1"/>
    <m/>
    <m/>
    <s v="No"/>
    <m/>
    <m/>
    <m/>
    <m/>
    <m/>
    <s v="Laptop;Smartphone;"/>
    <m/>
    <m/>
    <s v="No"/>
    <m/>
    <m/>
    <s v="Corporate assets"/>
    <m/>
    <m/>
    <s v="Yes, fully"/>
    <m/>
    <m/>
    <s v="Password protection;Automatic screen lock;Antivirus software installed;Antispam software installed;"/>
    <m/>
    <m/>
    <s v="Using VPN "/>
    <m/>
    <m/>
    <m/>
    <m/>
    <m/>
    <s v="No"/>
    <m/>
    <m/>
    <m/>
    <m/>
    <m/>
    <s v="Yes"/>
    <m/>
    <m/>
    <s v="Project/Workflow/Task management;Real-time chatting;Teleconferencing;"/>
    <m/>
    <m/>
    <x v="2"/>
    <m/>
    <m/>
    <x v="0"/>
    <m/>
    <m/>
    <m/>
    <m/>
    <s v="Disagree"/>
    <m/>
    <m/>
    <s v="Disagree"/>
    <m/>
    <m/>
    <s v="Disagree"/>
    <m/>
    <m/>
    <s v="Agree"/>
    <m/>
    <m/>
    <s v="Agree"/>
    <m/>
    <m/>
    <s v="Undecided"/>
    <m/>
    <m/>
    <s v="Agree"/>
    <m/>
    <m/>
    <x v="1"/>
    <m/>
    <m/>
    <x v="3"/>
    <m/>
    <m/>
    <x v="3"/>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r>
  <r>
    <n v="141"/>
    <d v="2020-04-13T11:31:43"/>
    <d v="2020-04-13T11:41:31"/>
    <s v="anonymous"/>
    <m/>
    <m/>
    <m/>
    <m/>
    <x v="1"/>
    <m/>
    <m/>
    <s v="No"/>
    <m/>
    <m/>
    <m/>
    <m/>
    <m/>
    <s v="Laptop;Smartphone;"/>
    <m/>
    <m/>
    <s v="No"/>
    <m/>
    <m/>
    <s v="Corporate assets"/>
    <m/>
    <m/>
    <s v="Yes, fully"/>
    <m/>
    <m/>
    <s v="Password protection;Automatic screen lock;Antivirus software installed;Antispam software installed;"/>
    <m/>
    <m/>
    <s v="Using VPN "/>
    <m/>
    <m/>
    <m/>
    <m/>
    <m/>
    <s v="No"/>
    <m/>
    <m/>
    <m/>
    <m/>
    <m/>
    <s v="Yes"/>
    <m/>
    <m/>
    <s v="Project/Workflow/Task management;Real-time chatting;Teleconferencing;"/>
    <m/>
    <m/>
    <x v="1"/>
    <m/>
    <m/>
    <x v="0"/>
    <m/>
    <m/>
    <m/>
    <m/>
    <s v="Disagree"/>
    <m/>
    <m/>
    <s v="Disagree"/>
    <m/>
    <m/>
    <s v="Disagree"/>
    <m/>
    <m/>
    <s v="Agree"/>
    <m/>
    <m/>
    <s v="Agree"/>
    <m/>
    <m/>
    <s v="Undecided"/>
    <m/>
    <m/>
    <s v="Agree"/>
    <m/>
    <m/>
    <x v="1"/>
    <m/>
    <m/>
    <x v="3"/>
    <m/>
    <m/>
    <x v="3"/>
    <m/>
    <m/>
    <m/>
    <m/>
    <m/>
    <s v="Other"/>
    <m/>
    <m/>
    <s v="People tend to adjust to any difficult situation. _x000a_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_x000a_I hope this will change our attitude towards what time means.  (3 hours on the road from home to work and back) is not personal / free / healthy time "/>
    <m/>
    <m/>
  </r>
  <r>
    <n v="142"/>
    <d v="2020-04-13T11:40:03"/>
    <d v="2020-04-13T11:42:11"/>
    <s v="anonymous"/>
    <m/>
    <m/>
    <m/>
    <m/>
    <x v="0"/>
    <m/>
    <m/>
    <s v="No"/>
    <m/>
    <m/>
    <m/>
    <m/>
    <m/>
    <s v="Laptop;"/>
    <m/>
    <m/>
    <s v="No"/>
    <m/>
    <m/>
    <s v="Corporate assets"/>
    <m/>
    <m/>
    <s v="No"/>
    <m/>
    <m/>
    <s v="Password protection;Two-factor authentication;"/>
    <m/>
    <m/>
    <s v="Using 3rd party cloud solutions (e.g. G Cloud, Microsoft 365)"/>
    <m/>
    <m/>
    <m/>
    <m/>
    <m/>
    <s v="No"/>
    <m/>
    <m/>
    <m/>
    <m/>
    <m/>
    <s v="No"/>
    <m/>
    <m/>
    <m/>
    <m/>
    <m/>
    <x v="2"/>
    <m/>
    <m/>
    <x v="0"/>
    <m/>
    <m/>
    <m/>
    <m/>
    <s v="Agree"/>
    <m/>
    <m/>
    <s v="Strongly agree"/>
    <m/>
    <m/>
    <s v="Undecided"/>
    <m/>
    <m/>
    <s v="Agree"/>
    <m/>
    <m/>
    <s v="Agree"/>
    <m/>
    <m/>
    <s v="Strongly agree"/>
    <m/>
    <m/>
    <s v="Strongly agree"/>
    <m/>
    <m/>
    <x v="0"/>
    <m/>
    <m/>
    <x v="0"/>
    <m/>
    <m/>
    <x v="7"/>
    <m/>
    <m/>
    <m/>
    <m/>
    <m/>
    <s v="Manager"/>
    <m/>
    <m/>
    <m/>
    <m/>
    <m/>
  </r>
  <r>
    <n v="142"/>
    <d v="2020-04-13T11:40:03"/>
    <d v="2020-04-13T11:42:11"/>
    <s v="anonymous"/>
    <m/>
    <m/>
    <m/>
    <m/>
    <x v="0"/>
    <m/>
    <m/>
    <s v="No"/>
    <m/>
    <m/>
    <m/>
    <m/>
    <m/>
    <s v="Laptop;"/>
    <m/>
    <m/>
    <s v="No"/>
    <m/>
    <m/>
    <s v="Corporate assets"/>
    <m/>
    <m/>
    <s v="No"/>
    <m/>
    <m/>
    <s v="Password protection;Two-factor authentication;"/>
    <m/>
    <m/>
    <s v="Using 3rd party cloud solutions (e.g. G Cloud, Microsoft 365)"/>
    <m/>
    <m/>
    <m/>
    <m/>
    <m/>
    <s v="No"/>
    <m/>
    <m/>
    <m/>
    <m/>
    <m/>
    <s v="No"/>
    <m/>
    <m/>
    <m/>
    <m/>
    <m/>
    <x v="1"/>
    <m/>
    <m/>
    <x v="0"/>
    <m/>
    <m/>
    <m/>
    <m/>
    <s v="Agree"/>
    <m/>
    <m/>
    <s v="Strongly agree"/>
    <m/>
    <m/>
    <s v="Undecided"/>
    <m/>
    <m/>
    <s v="Agree"/>
    <m/>
    <m/>
    <s v="Agree"/>
    <m/>
    <m/>
    <s v="Strongly agree"/>
    <m/>
    <m/>
    <s v="Strongly agree"/>
    <m/>
    <m/>
    <x v="0"/>
    <m/>
    <m/>
    <x v="0"/>
    <m/>
    <m/>
    <x v="7"/>
    <m/>
    <m/>
    <m/>
    <m/>
    <m/>
    <s v="Manager"/>
    <m/>
    <m/>
    <m/>
    <m/>
    <m/>
  </r>
  <r>
    <n v="143"/>
    <d v="2020-04-13T11:53:10"/>
    <d v="2020-04-13T11:57:36"/>
    <s v="anonymous"/>
    <m/>
    <m/>
    <m/>
    <m/>
    <x v="0"/>
    <m/>
    <m/>
    <s v="Yes"/>
    <m/>
    <m/>
    <s v="VPN_x000a_"/>
    <m/>
    <m/>
    <s v="Laptop;"/>
    <m/>
    <m/>
    <s v="No"/>
    <m/>
    <m/>
    <s v="Corporate assets"/>
    <m/>
    <m/>
    <s v="No"/>
    <m/>
    <m/>
    <s v="Password protection;Automatic screen lock;"/>
    <m/>
    <m/>
    <s v="Using VPN "/>
    <m/>
    <m/>
    <m/>
    <m/>
    <m/>
    <s v="No"/>
    <m/>
    <m/>
    <m/>
    <m/>
    <m/>
    <s v="Yes"/>
    <m/>
    <m/>
    <s v="Document management;Real-time document co-authoring;Project/Workflow/Task management;Scheduling;Real-time chatting;Teleconferencing;"/>
    <m/>
    <m/>
    <x v="2"/>
    <m/>
    <m/>
    <x v="0"/>
    <m/>
    <m/>
    <m/>
    <m/>
    <s v="Undecided"/>
    <m/>
    <m/>
    <s v="Agree"/>
    <m/>
    <m/>
    <s v="Disagree"/>
    <m/>
    <m/>
    <s v="Strongly agree"/>
    <m/>
    <m/>
    <s v="Agree"/>
    <m/>
    <m/>
    <s v="Agree"/>
    <m/>
    <m/>
    <s v="Strongly agree"/>
    <m/>
    <m/>
    <x v="1"/>
    <m/>
    <m/>
    <x v="1"/>
    <m/>
    <m/>
    <x v="3"/>
    <m/>
    <m/>
    <m/>
    <m/>
    <m/>
    <s v="IT professional"/>
    <m/>
    <m/>
    <m/>
    <m/>
    <m/>
  </r>
  <r>
    <n v="143"/>
    <d v="2020-04-13T11:53:10"/>
    <d v="2020-04-13T11:57:36"/>
    <s v="anonymous"/>
    <m/>
    <m/>
    <m/>
    <m/>
    <x v="0"/>
    <m/>
    <m/>
    <s v="Yes"/>
    <m/>
    <m/>
    <s v="VPN_x000a_"/>
    <m/>
    <m/>
    <s v="Laptop;"/>
    <m/>
    <m/>
    <s v="No"/>
    <m/>
    <m/>
    <s v="Corporate assets"/>
    <m/>
    <m/>
    <s v="No"/>
    <m/>
    <m/>
    <s v="Password protection;Automatic screen lock;"/>
    <m/>
    <m/>
    <s v="Using VPN "/>
    <m/>
    <m/>
    <m/>
    <m/>
    <m/>
    <s v="No"/>
    <m/>
    <m/>
    <m/>
    <m/>
    <m/>
    <s v="Yes"/>
    <m/>
    <m/>
    <s v="Document management;Real-time document co-authoring;Project/Workflow/Task management;Scheduling;Real-time chatting;Teleconferencing;"/>
    <m/>
    <m/>
    <x v="1"/>
    <m/>
    <m/>
    <x v="0"/>
    <m/>
    <m/>
    <m/>
    <m/>
    <s v="Undecided"/>
    <m/>
    <m/>
    <s v="Agree"/>
    <m/>
    <m/>
    <s v="Disagree"/>
    <m/>
    <m/>
    <s v="Strongly agree"/>
    <m/>
    <m/>
    <s v="Agree"/>
    <m/>
    <m/>
    <s v="Agree"/>
    <m/>
    <m/>
    <s v="Strongly agree"/>
    <m/>
    <m/>
    <x v="1"/>
    <m/>
    <m/>
    <x v="1"/>
    <m/>
    <m/>
    <x v="3"/>
    <m/>
    <m/>
    <m/>
    <m/>
    <m/>
    <s v="IT professional"/>
    <m/>
    <m/>
    <m/>
    <m/>
    <m/>
  </r>
  <r>
    <n v="144"/>
    <d v="2020-04-13T11:58:15"/>
    <d v="2020-04-13T12:11:56"/>
    <s v="anonymous"/>
    <m/>
    <m/>
    <m/>
    <m/>
    <x v="0"/>
    <m/>
    <m/>
    <s v="No"/>
    <m/>
    <m/>
    <m/>
    <m/>
    <m/>
    <s v="Laptop;"/>
    <m/>
    <m/>
    <s v="No"/>
    <m/>
    <m/>
    <s v="Corporate assets"/>
    <m/>
    <m/>
    <s v="No"/>
    <m/>
    <m/>
    <s v="Password protection;Antivirus software installed;"/>
    <m/>
    <m/>
    <s v="Using 3rd party cloud solutions (e.g. G Cloud, Microsoft 365)"/>
    <m/>
    <m/>
    <m/>
    <m/>
    <m/>
    <s v="No"/>
    <m/>
    <m/>
    <m/>
    <m/>
    <m/>
    <s v="Yes"/>
    <m/>
    <m/>
    <s v="Document management;Real-time document co-authoring;Project/Workflow/Task management;Scheduling;Real-time chatting;Teleconferencing;"/>
    <m/>
    <m/>
    <x v="2"/>
    <m/>
    <m/>
    <x v="0"/>
    <m/>
    <m/>
    <m/>
    <m/>
    <s v="Agree"/>
    <m/>
    <m/>
    <s v="Strongly agree"/>
    <m/>
    <m/>
    <s v="Disagree"/>
    <m/>
    <m/>
    <s v="Agree"/>
    <m/>
    <m/>
    <s v="Undecided"/>
    <m/>
    <m/>
    <s v="Agree"/>
    <m/>
    <m/>
    <s v="Agree"/>
    <m/>
    <m/>
    <x v="1"/>
    <m/>
    <m/>
    <x v="1"/>
    <m/>
    <m/>
    <x v="3"/>
    <m/>
    <m/>
    <m/>
    <m/>
    <m/>
    <s v="Manager"/>
    <m/>
    <m/>
    <m/>
    <m/>
    <m/>
  </r>
  <r>
    <n v="144"/>
    <d v="2020-04-13T11:58:15"/>
    <d v="2020-04-13T12:11:56"/>
    <s v="anonymous"/>
    <m/>
    <m/>
    <m/>
    <m/>
    <x v="0"/>
    <m/>
    <m/>
    <s v="No"/>
    <m/>
    <m/>
    <m/>
    <m/>
    <m/>
    <s v="Laptop;"/>
    <m/>
    <m/>
    <s v="No"/>
    <m/>
    <m/>
    <s v="Corporate assets"/>
    <m/>
    <m/>
    <s v="No"/>
    <m/>
    <m/>
    <s v="Password protection;Antivirus software installed;"/>
    <m/>
    <m/>
    <s v="Using 3rd party cloud solutions (e.g. G Cloud, Microsoft 365)"/>
    <m/>
    <m/>
    <m/>
    <m/>
    <m/>
    <s v="No"/>
    <m/>
    <m/>
    <m/>
    <m/>
    <m/>
    <s v="Yes"/>
    <m/>
    <m/>
    <s v="Document management;Real-time document co-authoring;Project/Workflow/Task management;Scheduling;Real-time chatting;Teleconferencing;"/>
    <m/>
    <m/>
    <x v="1"/>
    <m/>
    <m/>
    <x v="0"/>
    <m/>
    <m/>
    <m/>
    <m/>
    <s v="Agree"/>
    <m/>
    <m/>
    <s v="Strongly agree"/>
    <m/>
    <m/>
    <s v="Disagree"/>
    <m/>
    <m/>
    <s v="Agree"/>
    <m/>
    <m/>
    <s v="Undecided"/>
    <m/>
    <m/>
    <s v="Agree"/>
    <m/>
    <m/>
    <s v="Agree"/>
    <m/>
    <m/>
    <x v="1"/>
    <m/>
    <m/>
    <x v="1"/>
    <m/>
    <m/>
    <x v="3"/>
    <m/>
    <m/>
    <m/>
    <m/>
    <m/>
    <s v="Manager"/>
    <m/>
    <m/>
    <m/>
    <m/>
    <m/>
  </r>
  <r>
    <n v="145"/>
    <d v="2020-04-13T12:37:56"/>
    <d v="2020-04-13T12:40:02"/>
    <s v="anonymous"/>
    <m/>
    <m/>
    <m/>
    <m/>
    <x v="0"/>
    <m/>
    <m/>
    <s v="No"/>
    <m/>
    <m/>
    <m/>
    <m/>
    <m/>
    <s v="Laptop;"/>
    <m/>
    <m/>
    <s v="No"/>
    <m/>
    <m/>
    <s v="Corporate assets"/>
    <m/>
    <m/>
    <s v="No"/>
    <m/>
    <m/>
    <s v="Password protection;"/>
    <m/>
    <m/>
    <s v="No Access"/>
    <m/>
    <m/>
    <m/>
    <m/>
    <m/>
    <s v="No"/>
    <m/>
    <m/>
    <m/>
    <m/>
    <m/>
    <s v="No"/>
    <m/>
    <m/>
    <m/>
    <m/>
    <m/>
    <x v="2"/>
    <m/>
    <m/>
    <x v="0"/>
    <m/>
    <m/>
    <m/>
    <m/>
    <s v="Disagree"/>
    <m/>
    <m/>
    <s v="Strongly disagree"/>
    <m/>
    <m/>
    <s v="Agree"/>
    <m/>
    <m/>
    <s v="Agree"/>
    <m/>
    <m/>
    <s v="Agree"/>
    <m/>
    <m/>
    <s v="Undecided"/>
    <m/>
    <m/>
    <s v="Agree"/>
    <m/>
    <m/>
    <x v="1"/>
    <m/>
    <m/>
    <x v="1"/>
    <m/>
    <m/>
    <x v="3"/>
    <m/>
    <m/>
    <m/>
    <m/>
    <m/>
    <s v="Researcher"/>
    <m/>
    <m/>
    <m/>
    <m/>
    <m/>
  </r>
  <r>
    <n v="145"/>
    <d v="2020-04-13T12:37:56"/>
    <d v="2020-04-13T12:40:02"/>
    <s v="anonymous"/>
    <m/>
    <m/>
    <m/>
    <m/>
    <x v="0"/>
    <m/>
    <m/>
    <s v="No"/>
    <m/>
    <m/>
    <m/>
    <m/>
    <m/>
    <s v="Laptop;"/>
    <m/>
    <m/>
    <s v="No"/>
    <m/>
    <m/>
    <s v="Corporate assets"/>
    <m/>
    <m/>
    <s v="No"/>
    <m/>
    <m/>
    <s v="Password protection;"/>
    <m/>
    <m/>
    <s v="No Access"/>
    <m/>
    <m/>
    <m/>
    <m/>
    <m/>
    <s v="No"/>
    <m/>
    <m/>
    <m/>
    <m/>
    <m/>
    <s v="No"/>
    <m/>
    <m/>
    <m/>
    <m/>
    <m/>
    <x v="1"/>
    <m/>
    <m/>
    <x v="0"/>
    <m/>
    <m/>
    <m/>
    <m/>
    <s v="Disagree"/>
    <m/>
    <m/>
    <s v="Strongly disagree"/>
    <m/>
    <m/>
    <s v="Agree"/>
    <m/>
    <m/>
    <s v="Agree"/>
    <m/>
    <m/>
    <s v="Agree"/>
    <m/>
    <m/>
    <s v="Undecided"/>
    <m/>
    <m/>
    <s v="Agree"/>
    <m/>
    <m/>
    <x v="1"/>
    <m/>
    <m/>
    <x v="1"/>
    <m/>
    <m/>
    <x v="3"/>
    <m/>
    <m/>
    <m/>
    <m/>
    <m/>
    <s v="Researcher"/>
    <m/>
    <m/>
    <m/>
    <m/>
    <m/>
  </r>
  <r>
    <n v="146"/>
    <d v="2020-04-13T12:39:07"/>
    <d v="2020-04-13T12:44:53"/>
    <s v="anonymous"/>
    <m/>
    <m/>
    <m/>
    <m/>
    <x v="0"/>
    <m/>
    <m/>
    <s v="No"/>
    <m/>
    <m/>
    <m/>
    <m/>
    <m/>
    <s v="Laptop;"/>
    <m/>
    <m/>
    <s v="No"/>
    <m/>
    <m/>
    <s v="Corporate assets"/>
    <m/>
    <m/>
    <s v="Yes, partly"/>
    <m/>
    <m/>
    <s v="Password protection;Antivirus software installed;"/>
    <m/>
    <m/>
    <s v="Using VPN "/>
    <m/>
    <m/>
    <m/>
    <m/>
    <m/>
    <s v="No"/>
    <m/>
    <m/>
    <m/>
    <m/>
    <m/>
    <s v="Yes"/>
    <m/>
    <m/>
    <s v="Document management;Real-time document co-authoring;Project/Workflow/Task management;Scheduling;Real-time chatting;Teleconferencing;"/>
    <m/>
    <m/>
    <x v="2"/>
    <m/>
    <m/>
    <x v="0"/>
    <m/>
    <m/>
    <m/>
    <m/>
    <s v="Disagree"/>
    <m/>
    <m/>
    <s v="Agree"/>
    <m/>
    <m/>
    <s v="Strongly agree"/>
    <m/>
    <m/>
    <s v="Strongly agree"/>
    <m/>
    <m/>
    <s v="Agree"/>
    <m/>
    <m/>
    <s v="Strongly agree"/>
    <m/>
    <m/>
    <s v="Strongly agree"/>
    <m/>
    <m/>
    <x v="0"/>
    <m/>
    <m/>
    <x v="0"/>
    <m/>
    <m/>
    <x v="0"/>
    <m/>
    <m/>
    <m/>
    <m/>
    <m/>
    <s v="Researcher"/>
    <m/>
    <m/>
    <m/>
    <m/>
    <m/>
  </r>
  <r>
    <n v="146"/>
    <d v="2020-04-13T12:39:07"/>
    <d v="2020-04-13T12:44:53"/>
    <s v="anonymous"/>
    <m/>
    <m/>
    <m/>
    <m/>
    <x v="0"/>
    <m/>
    <m/>
    <s v="No"/>
    <m/>
    <m/>
    <m/>
    <m/>
    <m/>
    <s v="Laptop;"/>
    <m/>
    <m/>
    <s v="No"/>
    <m/>
    <m/>
    <s v="Corporate assets"/>
    <m/>
    <m/>
    <s v="Yes, partly"/>
    <m/>
    <m/>
    <s v="Password protection;Antivirus software installed;"/>
    <m/>
    <m/>
    <s v="Using VPN "/>
    <m/>
    <m/>
    <m/>
    <m/>
    <m/>
    <s v="No"/>
    <m/>
    <m/>
    <m/>
    <m/>
    <m/>
    <s v="Yes"/>
    <m/>
    <m/>
    <s v="Document management;Real-time document co-authoring;Project/Workflow/Task management;Scheduling;Real-time chatting;Teleconferencing;"/>
    <m/>
    <m/>
    <x v="1"/>
    <m/>
    <m/>
    <x v="0"/>
    <m/>
    <m/>
    <m/>
    <m/>
    <s v="Disagree"/>
    <m/>
    <m/>
    <s v="Agree"/>
    <m/>
    <m/>
    <s v="Strongly agree"/>
    <m/>
    <m/>
    <s v="Strongly agree"/>
    <m/>
    <m/>
    <s v="Agree"/>
    <m/>
    <m/>
    <s v="Strongly agree"/>
    <m/>
    <m/>
    <s v="Strongly agree"/>
    <m/>
    <m/>
    <x v="0"/>
    <m/>
    <m/>
    <x v="0"/>
    <m/>
    <m/>
    <x v="0"/>
    <m/>
    <m/>
    <m/>
    <m/>
    <m/>
    <s v="Researcher"/>
    <m/>
    <m/>
    <m/>
    <m/>
    <m/>
  </r>
  <r>
    <n v="147"/>
    <d v="2020-04-13T13:23:39"/>
    <d v="2020-04-13T13:25:43"/>
    <s v="anonymous"/>
    <m/>
    <m/>
    <m/>
    <m/>
    <x v="0"/>
    <m/>
    <m/>
    <s v="No"/>
    <m/>
    <m/>
    <m/>
    <m/>
    <m/>
    <s v="Laptop;"/>
    <m/>
    <m/>
    <s v="No"/>
    <m/>
    <m/>
    <s v="Personal assets"/>
    <m/>
    <m/>
    <m/>
    <m/>
    <m/>
    <s v="Password protection;Antivirus software installed;"/>
    <m/>
    <m/>
    <s v="Using VPN "/>
    <m/>
    <m/>
    <m/>
    <m/>
    <m/>
    <s v="No"/>
    <m/>
    <m/>
    <m/>
    <m/>
    <m/>
    <s v="No"/>
    <m/>
    <m/>
    <m/>
    <m/>
    <m/>
    <x v="2"/>
    <m/>
    <m/>
    <x v="0"/>
    <m/>
    <m/>
    <m/>
    <m/>
    <s v="Agree"/>
    <m/>
    <m/>
    <s v="Undecided"/>
    <m/>
    <m/>
    <s v="Disagree"/>
    <m/>
    <m/>
    <s v="Strongly agree"/>
    <m/>
    <m/>
    <s v="Strongly agree"/>
    <m/>
    <m/>
    <s v="Strongly agree"/>
    <m/>
    <m/>
    <s v="Strongly agree"/>
    <m/>
    <m/>
    <x v="2"/>
    <m/>
    <m/>
    <x v="0"/>
    <m/>
    <m/>
    <x v="6"/>
    <m/>
    <m/>
    <m/>
    <m/>
    <m/>
    <s v="IT professional"/>
    <m/>
    <m/>
    <m/>
    <m/>
    <m/>
  </r>
  <r>
    <n v="147"/>
    <d v="2020-04-13T13:23:39"/>
    <d v="2020-04-13T13:25:43"/>
    <s v="anonymous"/>
    <m/>
    <m/>
    <m/>
    <m/>
    <x v="0"/>
    <m/>
    <m/>
    <s v="No"/>
    <m/>
    <m/>
    <m/>
    <m/>
    <m/>
    <s v="Laptop;"/>
    <m/>
    <m/>
    <s v="No"/>
    <m/>
    <m/>
    <s v="Personal assets"/>
    <m/>
    <m/>
    <m/>
    <m/>
    <m/>
    <s v="Password protection;Antivirus software installed;"/>
    <m/>
    <m/>
    <s v="Using VPN "/>
    <m/>
    <m/>
    <m/>
    <m/>
    <m/>
    <s v="No"/>
    <m/>
    <m/>
    <m/>
    <m/>
    <m/>
    <s v="No"/>
    <m/>
    <m/>
    <m/>
    <m/>
    <m/>
    <x v="1"/>
    <m/>
    <m/>
    <x v="0"/>
    <m/>
    <m/>
    <m/>
    <m/>
    <s v="Agree"/>
    <m/>
    <m/>
    <s v="Undecided"/>
    <m/>
    <m/>
    <s v="Disagree"/>
    <m/>
    <m/>
    <s v="Strongly agree"/>
    <m/>
    <m/>
    <s v="Strongly agree"/>
    <m/>
    <m/>
    <s v="Strongly agree"/>
    <m/>
    <m/>
    <s v="Strongly agree"/>
    <m/>
    <m/>
    <x v="2"/>
    <m/>
    <m/>
    <x v="0"/>
    <m/>
    <m/>
    <x v="6"/>
    <m/>
    <m/>
    <m/>
    <m/>
    <m/>
    <s v="IT professional"/>
    <m/>
    <m/>
    <m/>
    <m/>
    <m/>
  </r>
  <r>
    <n v="148"/>
    <d v="2020-04-13T12:41:47"/>
    <d v="2020-04-13T14:03:55"/>
    <s v="anonymous"/>
    <m/>
    <m/>
    <m/>
    <m/>
    <x v="0"/>
    <m/>
    <m/>
    <s v="Yes"/>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x v="2"/>
    <m/>
    <m/>
    <x v="0"/>
    <m/>
    <m/>
    <m/>
    <m/>
    <s v="Agree"/>
    <m/>
    <m/>
    <s v="Undecided"/>
    <m/>
    <m/>
    <s v="Agree"/>
    <m/>
    <m/>
    <s v="Agree"/>
    <m/>
    <m/>
    <s v="Strongly agree"/>
    <m/>
    <m/>
    <s v="Strongly agree"/>
    <m/>
    <m/>
    <s v="Strongly agree"/>
    <m/>
    <m/>
    <x v="1"/>
    <m/>
    <m/>
    <x v="3"/>
    <m/>
    <m/>
    <x v="0"/>
    <m/>
    <m/>
    <m/>
    <m/>
    <m/>
    <s v="IT professional"/>
    <m/>
    <m/>
    <m/>
    <m/>
    <m/>
  </r>
  <r>
    <n v="148"/>
    <d v="2020-04-13T12:41:47"/>
    <d v="2020-04-13T14:03:55"/>
    <s v="anonymous"/>
    <m/>
    <m/>
    <m/>
    <m/>
    <x v="0"/>
    <m/>
    <m/>
    <s v="Yes"/>
    <m/>
    <m/>
    <s v="Use only company's approved devices_x000a_Use VPN for work to access company's network_x000a_Never connect to unsecure wifi networks"/>
    <m/>
    <m/>
    <s v="Laptop;Smartphone;"/>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x v="1"/>
    <m/>
    <m/>
    <x v="0"/>
    <m/>
    <m/>
    <m/>
    <m/>
    <s v="Agree"/>
    <m/>
    <m/>
    <s v="Undecided"/>
    <m/>
    <m/>
    <s v="Agree"/>
    <m/>
    <m/>
    <s v="Agree"/>
    <m/>
    <m/>
    <s v="Strongly agree"/>
    <m/>
    <m/>
    <s v="Strongly agree"/>
    <m/>
    <m/>
    <s v="Strongly agree"/>
    <m/>
    <m/>
    <x v="1"/>
    <m/>
    <m/>
    <x v="3"/>
    <m/>
    <m/>
    <x v="0"/>
    <m/>
    <m/>
    <m/>
    <m/>
    <m/>
    <s v="IT professional"/>
    <m/>
    <m/>
    <m/>
    <m/>
    <m/>
  </r>
  <r>
    <n v="149"/>
    <d v="2020-04-13T14:53:45"/>
    <d v="2020-04-13T14:56:09"/>
    <s v="anonymous"/>
    <m/>
    <m/>
    <m/>
    <m/>
    <x v="0"/>
    <m/>
    <m/>
    <s v="No"/>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2"/>
    <m/>
    <m/>
    <x v="0"/>
    <m/>
    <m/>
    <m/>
    <m/>
    <s v="Undecided"/>
    <m/>
    <m/>
    <s v="Disagree"/>
    <m/>
    <m/>
    <s v="Disagree"/>
    <m/>
    <m/>
    <s v="Agree"/>
    <m/>
    <m/>
    <s v="Agree"/>
    <m/>
    <m/>
    <s v="Strongly agree"/>
    <m/>
    <m/>
    <s v="Strongly agree"/>
    <m/>
    <m/>
    <x v="1"/>
    <m/>
    <m/>
    <x v="3"/>
    <m/>
    <m/>
    <x v="3"/>
    <m/>
    <m/>
    <m/>
    <m/>
    <m/>
    <s v="Manager"/>
    <m/>
    <m/>
    <m/>
    <m/>
    <m/>
  </r>
  <r>
    <n v="149"/>
    <d v="2020-04-13T14:53:45"/>
    <d v="2020-04-13T14:56:09"/>
    <s v="anonymous"/>
    <m/>
    <m/>
    <m/>
    <m/>
    <x v="0"/>
    <m/>
    <m/>
    <s v="No"/>
    <m/>
    <m/>
    <m/>
    <m/>
    <m/>
    <s v="Laptop;"/>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1"/>
    <m/>
    <m/>
    <x v="0"/>
    <m/>
    <m/>
    <m/>
    <m/>
    <s v="Undecided"/>
    <m/>
    <m/>
    <s v="Disagree"/>
    <m/>
    <m/>
    <s v="Disagree"/>
    <m/>
    <m/>
    <s v="Agree"/>
    <m/>
    <m/>
    <s v="Agree"/>
    <m/>
    <m/>
    <s v="Strongly agree"/>
    <m/>
    <m/>
    <s v="Strongly agree"/>
    <m/>
    <m/>
    <x v="1"/>
    <m/>
    <m/>
    <x v="3"/>
    <m/>
    <m/>
    <x v="3"/>
    <m/>
    <m/>
    <m/>
    <m/>
    <m/>
    <s v="Manager"/>
    <m/>
    <m/>
    <m/>
    <m/>
    <m/>
  </r>
  <r>
    <n v="150"/>
    <d v="2020-04-13T14:53:48"/>
    <d v="2020-04-13T15:04:22"/>
    <s v="anonymous"/>
    <m/>
    <m/>
    <m/>
    <m/>
    <x v="0"/>
    <m/>
    <m/>
    <s v="No"/>
    <m/>
    <m/>
    <m/>
    <m/>
    <m/>
    <s v="Laptop;"/>
    <m/>
    <m/>
    <s v="No"/>
    <m/>
    <m/>
    <s v="Corporate assets"/>
    <m/>
    <m/>
    <s v="No"/>
    <m/>
    <m/>
    <s v="Password protection;"/>
    <m/>
    <m/>
    <s v="Direct access"/>
    <m/>
    <m/>
    <m/>
    <m/>
    <m/>
    <s v="No"/>
    <m/>
    <m/>
    <m/>
    <m/>
    <m/>
    <s v="Yes"/>
    <m/>
    <m/>
    <s v="Real-time chatting;Teleconferencing;"/>
    <m/>
    <m/>
    <x v="2"/>
    <m/>
    <m/>
    <x v="0"/>
    <m/>
    <m/>
    <m/>
    <m/>
    <s v="Disagree"/>
    <m/>
    <m/>
    <s v="Undecided"/>
    <m/>
    <m/>
    <s v="Disagree"/>
    <m/>
    <m/>
    <s v="Agree"/>
    <m/>
    <m/>
    <s v="Agree"/>
    <m/>
    <m/>
    <s v="Agree"/>
    <m/>
    <m/>
    <s v="Agree"/>
    <m/>
    <m/>
    <x v="0"/>
    <m/>
    <m/>
    <x v="3"/>
    <m/>
    <m/>
    <x v="3"/>
    <m/>
    <m/>
    <m/>
    <m/>
    <m/>
    <s v="IT professional"/>
    <m/>
    <m/>
    <m/>
    <m/>
    <m/>
  </r>
  <r>
    <n v="150"/>
    <d v="2020-04-13T14:53:48"/>
    <d v="2020-04-13T15:04:22"/>
    <s v="anonymous"/>
    <m/>
    <m/>
    <m/>
    <m/>
    <x v="0"/>
    <m/>
    <m/>
    <s v="No"/>
    <m/>
    <m/>
    <m/>
    <m/>
    <m/>
    <s v="Laptop;"/>
    <m/>
    <m/>
    <s v="No"/>
    <m/>
    <m/>
    <s v="Corporate assets"/>
    <m/>
    <m/>
    <s v="No"/>
    <m/>
    <m/>
    <s v="Password protection;"/>
    <m/>
    <m/>
    <s v="Direct access"/>
    <m/>
    <m/>
    <m/>
    <m/>
    <m/>
    <s v="No"/>
    <m/>
    <m/>
    <m/>
    <m/>
    <m/>
    <s v="Yes"/>
    <m/>
    <m/>
    <s v="Real-time chatting;Teleconferencing;"/>
    <m/>
    <m/>
    <x v="1"/>
    <m/>
    <m/>
    <x v="0"/>
    <m/>
    <m/>
    <m/>
    <m/>
    <s v="Disagree"/>
    <m/>
    <m/>
    <s v="Undecided"/>
    <m/>
    <m/>
    <s v="Disagree"/>
    <m/>
    <m/>
    <s v="Agree"/>
    <m/>
    <m/>
    <s v="Agree"/>
    <m/>
    <m/>
    <s v="Agree"/>
    <m/>
    <m/>
    <s v="Agree"/>
    <m/>
    <m/>
    <x v="0"/>
    <m/>
    <m/>
    <x v="3"/>
    <m/>
    <m/>
    <x v="3"/>
    <m/>
    <m/>
    <m/>
    <m/>
    <m/>
    <s v="IT professional"/>
    <m/>
    <m/>
    <m/>
    <m/>
    <m/>
  </r>
  <r>
    <n v="151"/>
    <d v="2020-04-13T15:06:32"/>
    <d v="2020-04-13T15:09:47"/>
    <s v="anonymous"/>
    <m/>
    <m/>
    <m/>
    <m/>
    <x v="0"/>
    <m/>
    <m/>
    <s v="No"/>
    <m/>
    <m/>
    <m/>
    <m/>
    <m/>
    <s v="Laptop;"/>
    <m/>
    <m/>
    <s v="No"/>
    <m/>
    <m/>
    <s v="Corporate assets"/>
    <m/>
    <m/>
    <s v="Yes, partly"/>
    <m/>
    <m/>
    <s v="Password protection;Automatic screen lock;"/>
    <m/>
    <m/>
    <s v="Direct access"/>
    <m/>
    <m/>
    <m/>
    <m/>
    <m/>
    <s v="No"/>
    <m/>
    <m/>
    <m/>
    <m/>
    <m/>
    <s v="Yes"/>
    <m/>
    <m/>
    <s v="Document management;Real-time document co-authoring;Project/Workflow/Task management;Scheduling;Real-time chatting;Teleconferencing;"/>
    <m/>
    <m/>
    <x v="2"/>
    <m/>
    <m/>
    <x v="0"/>
    <m/>
    <m/>
    <m/>
    <m/>
    <s v="Disagree"/>
    <m/>
    <m/>
    <s v="Undecided"/>
    <m/>
    <m/>
    <s v="Strongly disagree"/>
    <m/>
    <m/>
    <s v="Strongly agree"/>
    <m/>
    <m/>
    <s v="Strongly agree"/>
    <m/>
    <m/>
    <s v="Strongly agree"/>
    <m/>
    <m/>
    <s v="Strongly agree"/>
    <m/>
    <m/>
    <x v="0"/>
    <m/>
    <m/>
    <x v="0"/>
    <m/>
    <m/>
    <x v="3"/>
    <m/>
    <m/>
    <m/>
    <m/>
    <m/>
    <s v="IT professional"/>
    <m/>
    <m/>
    <m/>
    <m/>
    <m/>
  </r>
  <r>
    <n v="151"/>
    <d v="2020-04-13T15:06:32"/>
    <d v="2020-04-13T15:09:47"/>
    <s v="anonymous"/>
    <m/>
    <m/>
    <m/>
    <m/>
    <x v="0"/>
    <m/>
    <m/>
    <s v="No"/>
    <m/>
    <m/>
    <m/>
    <m/>
    <m/>
    <s v="Laptop;"/>
    <m/>
    <m/>
    <s v="No"/>
    <m/>
    <m/>
    <s v="Corporate assets"/>
    <m/>
    <m/>
    <s v="Yes, partly"/>
    <m/>
    <m/>
    <s v="Password protection;Automatic screen lock;"/>
    <m/>
    <m/>
    <s v="Direct access"/>
    <m/>
    <m/>
    <m/>
    <m/>
    <m/>
    <s v="No"/>
    <m/>
    <m/>
    <m/>
    <m/>
    <m/>
    <s v="Yes"/>
    <m/>
    <m/>
    <s v="Document management;Real-time document co-authoring;Project/Workflow/Task management;Scheduling;Real-time chatting;Teleconferencing;"/>
    <m/>
    <m/>
    <x v="1"/>
    <m/>
    <m/>
    <x v="0"/>
    <m/>
    <m/>
    <m/>
    <m/>
    <s v="Disagree"/>
    <m/>
    <m/>
    <s v="Undecided"/>
    <m/>
    <m/>
    <s v="Strongly disagree"/>
    <m/>
    <m/>
    <s v="Strongly agree"/>
    <m/>
    <m/>
    <s v="Strongly agree"/>
    <m/>
    <m/>
    <s v="Strongly agree"/>
    <m/>
    <m/>
    <s v="Strongly agree"/>
    <m/>
    <m/>
    <x v="0"/>
    <m/>
    <m/>
    <x v="0"/>
    <m/>
    <m/>
    <x v="3"/>
    <m/>
    <m/>
    <m/>
    <m/>
    <m/>
    <s v="IT professional"/>
    <m/>
    <m/>
    <m/>
    <m/>
    <m/>
  </r>
  <r>
    <n v="152"/>
    <d v="2020-04-13T15:09:06"/>
    <d v="2020-04-13T15:17:39"/>
    <s v="anonymous"/>
    <m/>
    <m/>
    <m/>
    <m/>
    <x v="0"/>
    <m/>
    <m/>
    <s v="Yes"/>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x v="2"/>
    <m/>
    <m/>
    <x v="0"/>
    <m/>
    <m/>
    <m/>
    <m/>
    <s v="Strongly disagree"/>
    <m/>
    <m/>
    <s v="Undecided"/>
    <m/>
    <m/>
    <s v="Agree"/>
    <m/>
    <m/>
    <s v="Strongly agree"/>
    <m/>
    <m/>
    <s v="Strongly agree"/>
    <m/>
    <m/>
    <s v="Strongly agree"/>
    <m/>
    <m/>
    <s v="Strongly agree"/>
    <m/>
    <m/>
    <x v="1"/>
    <m/>
    <m/>
    <x v="1"/>
    <m/>
    <m/>
    <x v="3"/>
    <m/>
    <m/>
    <m/>
    <m/>
    <m/>
    <s v="IT professional"/>
    <m/>
    <m/>
    <m/>
    <m/>
    <m/>
  </r>
  <r>
    <n v="152"/>
    <d v="2020-04-13T15:09:06"/>
    <d v="2020-04-13T15:17:39"/>
    <s v="anonymous"/>
    <m/>
    <m/>
    <m/>
    <m/>
    <x v="0"/>
    <m/>
    <m/>
    <s v="Yes"/>
    <m/>
    <m/>
    <s v="Provision security protection, Run a password audit, Ensure that software is updated, Mandatory backups, avoid using unsecured wireless connections_x000a_"/>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x v="1"/>
    <m/>
    <m/>
    <x v="0"/>
    <m/>
    <m/>
    <m/>
    <m/>
    <s v="Strongly disagree"/>
    <m/>
    <m/>
    <s v="Undecided"/>
    <m/>
    <m/>
    <s v="Agree"/>
    <m/>
    <m/>
    <s v="Strongly agree"/>
    <m/>
    <m/>
    <s v="Strongly agree"/>
    <m/>
    <m/>
    <s v="Strongly agree"/>
    <m/>
    <m/>
    <s v="Strongly agree"/>
    <m/>
    <m/>
    <x v="1"/>
    <m/>
    <m/>
    <x v="1"/>
    <m/>
    <m/>
    <x v="3"/>
    <m/>
    <m/>
    <m/>
    <m/>
    <m/>
    <s v="IT professional"/>
    <m/>
    <m/>
    <m/>
    <m/>
    <m/>
  </r>
  <r>
    <n v="153"/>
    <d v="2020-04-13T15:17:41"/>
    <d v="2020-04-13T15:30:40"/>
    <s v="anonymous"/>
    <m/>
    <m/>
    <m/>
    <m/>
    <x v="1"/>
    <m/>
    <m/>
    <s v="Yes"/>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x v="2"/>
    <m/>
    <m/>
    <x v="0"/>
    <m/>
    <m/>
    <m/>
    <m/>
    <s v="Strongly disagree"/>
    <m/>
    <m/>
    <s v="Undecided"/>
    <m/>
    <m/>
    <s v="Strongly agree"/>
    <m/>
    <m/>
    <s v="Strongly agree"/>
    <m/>
    <m/>
    <s v="Strongly agree"/>
    <m/>
    <m/>
    <s v="Strongly agree"/>
    <m/>
    <m/>
    <s v="Strongly agree"/>
    <m/>
    <m/>
    <x v="2"/>
    <m/>
    <m/>
    <x v="0"/>
    <m/>
    <m/>
    <x v="2"/>
    <m/>
    <m/>
    <m/>
    <m/>
    <m/>
    <s v="Researcher"/>
    <m/>
    <m/>
    <m/>
    <m/>
    <m/>
  </r>
  <r>
    <n v="153"/>
    <d v="2020-04-13T15:17:41"/>
    <d v="2020-04-13T15:30:40"/>
    <s v="anonymous"/>
    <m/>
    <m/>
    <m/>
    <m/>
    <x v="1"/>
    <m/>
    <m/>
    <s v="Yes"/>
    <m/>
    <m/>
    <s v="Avoid public Wi-Fi; Keep Work Data on Work Computers; update software daily"/>
    <m/>
    <m/>
    <s v="Desk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x v="1"/>
    <m/>
    <m/>
    <x v="0"/>
    <m/>
    <m/>
    <m/>
    <m/>
    <s v="Strongly disagree"/>
    <m/>
    <m/>
    <s v="Undecided"/>
    <m/>
    <m/>
    <s v="Strongly agree"/>
    <m/>
    <m/>
    <s v="Strongly agree"/>
    <m/>
    <m/>
    <s v="Strongly agree"/>
    <m/>
    <m/>
    <s v="Strongly agree"/>
    <m/>
    <m/>
    <s v="Strongly agree"/>
    <m/>
    <m/>
    <x v="2"/>
    <m/>
    <m/>
    <x v="0"/>
    <m/>
    <m/>
    <x v="2"/>
    <m/>
    <m/>
    <m/>
    <m/>
    <m/>
    <s v="Researcher"/>
    <m/>
    <m/>
    <m/>
    <m/>
    <m/>
  </r>
  <r>
    <n v="154"/>
    <d v="2020-04-13T15:21:40"/>
    <d v="2020-04-13T15:30:41"/>
    <s v="anonymous"/>
    <m/>
    <m/>
    <m/>
    <m/>
    <x v="1"/>
    <m/>
    <m/>
    <s v="Yes"/>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x v="2"/>
    <m/>
    <m/>
    <x v="0"/>
    <m/>
    <m/>
    <m/>
    <m/>
    <s v="Strongly disagree"/>
    <m/>
    <m/>
    <s v="Disagree"/>
    <m/>
    <m/>
    <s v="Strongly agree"/>
    <m/>
    <m/>
    <s v="Strongly agree"/>
    <m/>
    <m/>
    <s v="Strongly agree"/>
    <m/>
    <m/>
    <s v="Strongly agree"/>
    <m/>
    <m/>
    <s v="Strongly agree"/>
    <m/>
    <m/>
    <x v="1"/>
    <m/>
    <m/>
    <x v="0"/>
    <m/>
    <m/>
    <x v="2"/>
    <m/>
    <m/>
    <m/>
    <m/>
    <m/>
    <s v="Researcher"/>
    <m/>
    <m/>
    <m/>
    <m/>
    <m/>
  </r>
  <r>
    <n v="154"/>
    <d v="2020-04-13T15:21:40"/>
    <d v="2020-04-13T15:30:41"/>
    <s v="anonymous"/>
    <m/>
    <m/>
    <m/>
    <m/>
    <x v="1"/>
    <m/>
    <m/>
    <s v="Yes"/>
    <m/>
    <m/>
    <s v="Avoid public Wi-Fi; Keep Work Data on Work Computers; update software daily"/>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x v="1"/>
    <m/>
    <m/>
    <x v="0"/>
    <m/>
    <m/>
    <m/>
    <m/>
    <s v="Strongly disagree"/>
    <m/>
    <m/>
    <s v="Disagree"/>
    <m/>
    <m/>
    <s v="Strongly agree"/>
    <m/>
    <m/>
    <s v="Strongly agree"/>
    <m/>
    <m/>
    <s v="Strongly agree"/>
    <m/>
    <m/>
    <s v="Strongly agree"/>
    <m/>
    <m/>
    <s v="Strongly agree"/>
    <m/>
    <m/>
    <x v="1"/>
    <m/>
    <m/>
    <x v="0"/>
    <m/>
    <m/>
    <x v="2"/>
    <m/>
    <m/>
    <m/>
    <m/>
    <m/>
    <s v="Researcher"/>
    <m/>
    <m/>
    <m/>
    <m/>
    <m/>
  </r>
  <r>
    <n v="155"/>
    <d v="2020-04-13T15:31:26"/>
    <d v="2020-04-13T15:35:08"/>
    <s v="anonymous"/>
    <m/>
    <m/>
    <m/>
    <m/>
    <x v="1"/>
    <m/>
    <m/>
    <s v="Yes"/>
    <m/>
    <m/>
    <m/>
    <m/>
    <m/>
    <s v="Desktop;"/>
    <m/>
    <m/>
    <s v="No"/>
    <m/>
    <m/>
    <s v="Corporate assets"/>
    <m/>
    <m/>
    <s v="Yes, fully"/>
    <m/>
    <m/>
    <s v="Password protection;Two-factor authentication;Automatic screen lock;Hard disk encryption;Antivirus software installed;Antispam software installed;"/>
    <m/>
    <m/>
    <s v="Other"/>
    <m/>
    <m/>
    <m/>
    <m/>
    <m/>
    <s v="No"/>
    <m/>
    <m/>
    <m/>
    <m/>
    <m/>
    <s v="Yes"/>
    <m/>
    <m/>
    <s v="Document management;Project/Workflow/Task management;Scheduling;Real-time chatting;Teleconferencing;"/>
    <m/>
    <m/>
    <x v="2"/>
    <m/>
    <m/>
    <x v="0"/>
    <m/>
    <m/>
    <m/>
    <m/>
    <s v="Disagree"/>
    <m/>
    <m/>
    <s v="Disagree"/>
    <m/>
    <m/>
    <s v="Strongly agree"/>
    <m/>
    <m/>
    <s v="Strongly agree"/>
    <m/>
    <m/>
    <s v="Strongly agree"/>
    <m/>
    <m/>
    <s v="Strongly agree"/>
    <m/>
    <m/>
    <s v="Strongly agree"/>
    <m/>
    <m/>
    <x v="1"/>
    <m/>
    <m/>
    <x v="0"/>
    <m/>
    <m/>
    <x v="3"/>
    <m/>
    <m/>
    <m/>
    <m/>
    <m/>
    <s v="Other"/>
    <m/>
    <m/>
    <m/>
    <m/>
    <m/>
  </r>
  <r>
    <n v="155"/>
    <d v="2020-04-13T15:31:26"/>
    <d v="2020-04-13T15:35:08"/>
    <s v="anonymous"/>
    <m/>
    <m/>
    <m/>
    <m/>
    <x v="1"/>
    <m/>
    <m/>
    <s v="Yes"/>
    <m/>
    <m/>
    <m/>
    <m/>
    <m/>
    <s v="Desktop;"/>
    <m/>
    <m/>
    <s v="No"/>
    <m/>
    <m/>
    <s v="Corporate assets"/>
    <m/>
    <m/>
    <s v="Yes, fully"/>
    <m/>
    <m/>
    <s v="Password protection;Two-factor authentication;Automatic screen lock;Hard disk encryption;Antivirus software installed;Antispam software installed;"/>
    <m/>
    <m/>
    <s v="Other"/>
    <m/>
    <m/>
    <m/>
    <m/>
    <m/>
    <s v="No"/>
    <m/>
    <m/>
    <m/>
    <m/>
    <m/>
    <s v="Yes"/>
    <m/>
    <m/>
    <s v="Document management;Project/Workflow/Task management;Scheduling;Real-time chatting;Teleconferencing;"/>
    <m/>
    <m/>
    <x v="1"/>
    <m/>
    <m/>
    <x v="0"/>
    <m/>
    <m/>
    <m/>
    <m/>
    <s v="Disagree"/>
    <m/>
    <m/>
    <s v="Disagree"/>
    <m/>
    <m/>
    <s v="Strongly agree"/>
    <m/>
    <m/>
    <s v="Strongly agree"/>
    <m/>
    <m/>
    <s v="Strongly agree"/>
    <m/>
    <m/>
    <s v="Strongly agree"/>
    <m/>
    <m/>
    <s v="Strongly agree"/>
    <m/>
    <m/>
    <x v="1"/>
    <m/>
    <m/>
    <x v="0"/>
    <m/>
    <m/>
    <x v="3"/>
    <m/>
    <m/>
    <m/>
    <m/>
    <m/>
    <s v="Other"/>
    <m/>
    <m/>
    <m/>
    <m/>
    <m/>
  </r>
  <r>
    <n v="156"/>
    <d v="2020-04-13T15:31:16"/>
    <d v="2020-04-13T15:35:08"/>
    <s v="anonymous"/>
    <m/>
    <m/>
    <m/>
    <m/>
    <x v="1"/>
    <m/>
    <m/>
    <s v="Yes"/>
    <m/>
    <m/>
    <m/>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Project/Workflow/Task management;Scheduling;Real-time chatting;"/>
    <m/>
    <m/>
    <x v="2"/>
    <m/>
    <m/>
    <x v="0"/>
    <m/>
    <m/>
    <m/>
    <m/>
    <s v="Disagree"/>
    <m/>
    <m/>
    <s v="Undecided"/>
    <m/>
    <m/>
    <s v="Strongly agree"/>
    <m/>
    <m/>
    <s v="Strongly agree"/>
    <m/>
    <m/>
    <s v="Strongly agree"/>
    <m/>
    <m/>
    <s v="Strongly agree"/>
    <m/>
    <m/>
    <s v="Strongly agree"/>
    <m/>
    <m/>
    <x v="2"/>
    <m/>
    <m/>
    <x v="0"/>
    <m/>
    <m/>
    <x v="3"/>
    <m/>
    <m/>
    <m/>
    <m/>
    <m/>
    <s v="Other"/>
    <m/>
    <m/>
    <m/>
    <m/>
    <m/>
  </r>
  <r>
    <n v="156"/>
    <d v="2020-04-13T15:31:16"/>
    <d v="2020-04-13T15:35:08"/>
    <s v="anonymous"/>
    <m/>
    <m/>
    <m/>
    <m/>
    <x v="1"/>
    <m/>
    <m/>
    <s v="Yes"/>
    <m/>
    <m/>
    <m/>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Project/Workflow/Task management;Scheduling;Real-time chatting;"/>
    <m/>
    <m/>
    <x v="1"/>
    <m/>
    <m/>
    <x v="0"/>
    <m/>
    <m/>
    <m/>
    <m/>
    <s v="Disagree"/>
    <m/>
    <m/>
    <s v="Undecided"/>
    <m/>
    <m/>
    <s v="Strongly agree"/>
    <m/>
    <m/>
    <s v="Strongly agree"/>
    <m/>
    <m/>
    <s v="Strongly agree"/>
    <m/>
    <m/>
    <s v="Strongly agree"/>
    <m/>
    <m/>
    <s v="Strongly agree"/>
    <m/>
    <m/>
    <x v="2"/>
    <m/>
    <m/>
    <x v="0"/>
    <m/>
    <m/>
    <x v="3"/>
    <m/>
    <m/>
    <m/>
    <m/>
    <m/>
    <s v="Other"/>
    <m/>
    <m/>
    <m/>
    <m/>
    <m/>
  </r>
  <r>
    <n v="157"/>
    <d v="2020-04-13T15:35:11"/>
    <d v="2020-04-13T15:39:42"/>
    <s v="anonymous"/>
    <m/>
    <m/>
    <m/>
    <m/>
    <x v="1"/>
    <m/>
    <m/>
    <s v="Yes"/>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x v="2"/>
    <m/>
    <m/>
    <x v="0"/>
    <m/>
    <m/>
    <m/>
    <m/>
    <s v="Disagree"/>
    <m/>
    <m/>
    <s v="Strongly disagree"/>
    <m/>
    <m/>
    <s v="Strongly agree"/>
    <m/>
    <m/>
    <s v="Strongly agree"/>
    <m/>
    <m/>
    <s v="Strongly agree"/>
    <m/>
    <m/>
    <s v="Strongly agree"/>
    <m/>
    <m/>
    <s v="Strongly agree"/>
    <m/>
    <m/>
    <x v="2"/>
    <m/>
    <m/>
    <x v="1"/>
    <m/>
    <m/>
    <x v="2"/>
    <m/>
    <m/>
    <m/>
    <m/>
    <m/>
    <s v="Researcher"/>
    <m/>
    <m/>
    <m/>
    <m/>
    <m/>
  </r>
  <r>
    <n v="157"/>
    <d v="2020-04-13T15:35:11"/>
    <d v="2020-04-13T15:39:42"/>
    <s v="anonymous"/>
    <m/>
    <m/>
    <m/>
    <m/>
    <x v="1"/>
    <m/>
    <m/>
    <s v="Yes"/>
    <m/>
    <m/>
    <s v="Avoid public Wi-Fi; Keep Work Data on Work Computers; update software daily,  Run a password audit"/>
    <m/>
    <m/>
    <s v="Laptop;"/>
    <m/>
    <m/>
    <s v="No"/>
    <m/>
    <m/>
    <s v="Corporate assets"/>
    <m/>
    <m/>
    <s v="Yes, fully"/>
    <m/>
    <m/>
    <s v="Password protection;Two-factor authentication;Automatic screen lock;Hard disk encryption;Antivirus software installed;Antispam software installed;"/>
    <m/>
    <m/>
    <s v="Other"/>
    <m/>
    <m/>
    <m/>
    <m/>
    <m/>
    <s v="No"/>
    <m/>
    <m/>
    <m/>
    <m/>
    <m/>
    <s v="Yes"/>
    <m/>
    <m/>
    <s v="Document management;Real-time document co-authoring;Project/Workflow/Task management;Scheduling;Real-time chatting;Teleconferencing;"/>
    <m/>
    <m/>
    <x v="1"/>
    <m/>
    <m/>
    <x v="0"/>
    <m/>
    <m/>
    <m/>
    <m/>
    <s v="Disagree"/>
    <m/>
    <m/>
    <s v="Strongly disagree"/>
    <m/>
    <m/>
    <s v="Strongly agree"/>
    <m/>
    <m/>
    <s v="Strongly agree"/>
    <m/>
    <m/>
    <s v="Strongly agree"/>
    <m/>
    <m/>
    <s v="Strongly agree"/>
    <m/>
    <m/>
    <s v="Strongly agree"/>
    <m/>
    <m/>
    <x v="2"/>
    <m/>
    <m/>
    <x v="1"/>
    <m/>
    <m/>
    <x v="2"/>
    <m/>
    <m/>
    <m/>
    <m/>
    <m/>
    <s v="Researcher"/>
    <m/>
    <m/>
    <m/>
    <m/>
    <m/>
  </r>
  <r>
    <n v="158"/>
    <d v="2020-04-13T15:50:38"/>
    <d v="2020-04-13T15:53:24"/>
    <s v="anonymous"/>
    <m/>
    <m/>
    <m/>
    <m/>
    <x v="0"/>
    <m/>
    <m/>
    <s v="No"/>
    <m/>
    <m/>
    <m/>
    <m/>
    <m/>
    <s v="Laptop;Smartphone;"/>
    <m/>
    <m/>
    <s v="No"/>
    <m/>
    <m/>
    <s v="Corporate assets"/>
    <m/>
    <m/>
    <s v="Yes, partly"/>
    <m/>
    <m/>
    <s v="Password protection;Automatic screen lock;"/>
    <m/>
    <m/>
    <s v="Using 3rd party cloud solutions (e.g. G Cloud, Microsoft 365)"/>
    <m/>
    <m/>
    <m/>
    <m/>
    <m/>
    <s v="No"/>
    <m/>
    <m/>
    <m/>
    <m/>
    <m/>
    <s v="Yes"/>
    <m/>
    <m/>
    <s v="Document management;Real-time document co-authoring;Project/Workflow/Task management;Scheduling;Real-time chatting;Teleconferencing;"/>
    <m/>
    <m/>
    <x v="2"/>
    <m/>
    <m/>
    <x v="0"/>
    <m/>
    <m/>
    <m/>
    <m/>
    <s v="Strongly agree"/>
    <m/>
    <m/>
    <s v="Agree"/>
    <m/>
    <m/>
    <s v="Agree"/>
    <m/>
    <m/>
    <s v="Agree"/>
    <m/>
    <m/>
    <s v="Undecided"/>
    <m/>
    <m/>
    <s v="Disagree"/>
    <m/>
    <m/>
    <s v="Agree"/>
    <m/>
    <m/>
    <x v="0"/>
    <m/>
    <m/>
    <x v="0"/>
    <m/>
    <m/>
    <x v="2"/>
    <m/>
    <m/>
    <m/>
    <m/>
    <m/>
    <s v="Researcher"/>
    <m/>
    <m/>
    <m/>
    <m/>
    <m/>
  </r>
  <r>
    <n v="158"/>
    <d v="2020-04-13T15:50:38"/>
    <d v="2020-04-13T15:53:24"/>
    <s v="anonymous"/>
    <m/>
    <m/>
    <m/>
    <m/>
    <x v="0"/>
    <m/>
    <m/>
    <s v="No"/>
    <m/>
    <m/>
    <m/>
    <m/>
    <m/>
    <s v="Laptop;Smartphone;"/>
    <m/>
    <m/>
    <s v="No"/>
    <m/>
    <m/>
    <s v="Corporate assets"/>
    <m/>
    <m/>
    <s v="Yes, partly"/>
    <m/>
    <m/>
    <s v="Password protection;Automatic screen lock;"/>
    <m/>
    <m/>
    <s v="Using 3rd party cloud solutions (e.g. G Cloud, Microsoft 365)"/>
    <m/>
    <m/>
    <m/>
    <m/>
    <m/>
    <s v="No"/>
    <m/>
    <m/>
    <m/>
    <m/>
    <m/>
    <s v="Yes"/>
    <m/>
    <m/>
    <s v="Document management;Real-time document co-authoring;Project/Workflow/Task management;Scheduling;Real-time chatting;Teleconferencing;"/>
    <m/>
    <m/>
    <x v="1"/>
    <m/>
    <m/>
    <x v="0"/>
    <m/>
    <m/>
    <m/>
    <m/>
    <s v="Strongly agree"/>
    <m/>
    <m/>
    <s v="Agree"/>
    <m/>
    <m/>
    <s v="Agree"/>
    <m/>
    <m/>
    <s v="Agree"/>
    <m/>
    <m/>
    <s v="Undecided"/>
    <m/>
    <m/>
    <s v="Disagree"/>
    <m/>
    <m/>
    <s v="Agree"/>
    <m/>
    <m/>
    <x v="0"/>
    <m/>
    <m/>
    <x v="0"/>
    <m/>
    <m/>
    <x v="2"/>
    <m/>
    <m/>
    <m/>
    <m/>
    <m/>
    <s v="Researcher"/>
    <m/>
    <m/>
    <m/>
    <m/>
    <m/>
  </r>
  <r>
    <n v="159"/>
    <d v="2020-04-13T16:31:49"/>
    <d v="2020-04-13T16:36:10"/>
    <s v="anonymous"/>
    <m/>
    <m/>
    <m/>
    <m/>
    <x v="1"/>
    <m/>
    <m/>
    <s v="Yes"/>
    <m/>
    <m/>
    <s v="- Use VPN access_x000a_- Lock remote devices"/>
    <m/>
    <m/>
    <s v="Laptop;Smartphone;"/>
    <m/>
    <m/>
    <s v="Yes"/>
    <m/>
    <m/>
    <s v="Corporate assets"/>
    <m/>
    <m/>
    <s v="Yes, partly"/>
    <m/>
    <m/>
    <s v="Password protection;Automatic screen lock;Antivirus software installed;Antispam software installed;"/>
    <m/>
    <m/>
    <s v="Using VPN "/>
    <m/>
    <m/>
    <m/>
    <m/>
    <m/>
    <s v="Yes"/>
    <m/>
    <m/>
    <s v="Instructions provided via email;"/>
    <m/>
    <m/>
    <s v="Yes"/>
    <m/>
    <m/>
    <s v="Scheduling;Real-time chatting;Teleconferencing;"/>
    <m/>
    <m/>
    <x v="3"/>
    <m/>
    <m/>
    <x v="0"/>
    <m/>
    <m/>
    <m/>
    <m/>
    <s v="Agree"/>
    <m/>
    <m/>
    <s v="Agree"/>
    <m/>
    <m/>
    <s v="Disagree"/>
    <m/>
    <m/>
    <s v="Agree"/>
    <m/>
    <m/>
    <s v="Undecided"/>
    <m/>
    <m/>
    <s v="Disagree"/>
    <m/>
    <m/>
    <s v="Agree"/>
    <m/>
    <m/>
    <x v="2"/>
    <m/>
    <m/>
    <x v="7"/>
    <m/>
    <m/>
    <x v="2"/>
    <m/>
    <m/>
    <m/>
    <m/>
    <m/>
    <s v="IT professional"/>
    <m/>
    <m/>
    <m/>
    <m/>
    <m/>
  </r>
  <r>
    <n v="159"/>
    <d v="2020-04-13T16:31:49"/>
    <d v="2020-04-13T16:36:10"/>
    <s v="anonymous"/>
    <m/>
    <m/>
    <m/>
    <m/>
    <x v="1"/>
    <m/>
    <m/>
    <s v="Yes"/>
    <m/>
    <m/>
    <s v="- Use VPN access_x000a_- Lock remote devices"/>
    <m/>
    <m/>
    <s v="Laptop;Smartphone;"/>
    <m/>
    <m/>
    <s v="Yes"/>
    <m/>
    <m/>
    <s v="Corporate assets"/>
    <m/>
    <m/>
    <s v="Yes, partly"/>
    <m/>
    <m/>
    <s v="Password protection;Automatic screen lock;Antivirus software installed;Antispam software installed;"/>
    <m/>
    <m/>
    <s v="Using VPN "/>
    <m/>
    <m/>
    <m/>
    <m/>
    <m/>
    <s v="Yes"/>
    <m/>
    <m/>
    <s v="Instructions provided via email;"/>
    <m/>
    <m/>
    <s v="Yes"/>
    <m/>
    <m/>
    <s v="Scheduling;Real-time chatting;Teleconferencing;"/>
    <m/>
    <m/>
    <x v="1"/>
    <m/>
    <m/>
    <x v="0"/>
    <m/>
    <m/>
    <m/>
    <m/>
    <s v="Agree"/>
    <m/>
    <m/>
    <s v="Agree"/>
    <m/>
    <m/>
    <s v="Disagree"/>
    <m/>
    <m/>
    <s v="Agree"/>
    <m/>
    <m/>
    <s v="Undecided"/>
    <m/>
    <m/>
    <s v="Disagree"/>
    <m/>
    <m/>
    <s v="Agree"/>
    <m/>
    <m/>
    <x v="2"/>
    <m/>
    <m/>
    <x v="7"/>
    <m/>
    <m/>
    <x v="2"/>
    <m/>
    <m/>
    <m/>
    <m/>
    <m/>
    <s v="IT professional"/>
    <m/>
    <m/>
    <m/>
    <m/>
    <m/>
  </r>
  <r>
    <n v="160"/>
    <d v="2020-04-13T16:36:37"/>
    <d v="2020-04-13T16:39:49"/>
    <s v="anonymous"/>
    <m/>
    <m/>
    <m/>
    <m/>
    <x v="1"/>
    <m/>
    <m/>
    <s v="Yes"/>
    <m/>
    <m/>
    <s v="Use VPN._x000a_Wash hands"/>
    <m/>
    <m/>
    <s v="Desktop;"/>
    <m/>
    <m/>
    <s v="Yes"/>
    <m/>
    <m/>
    <s v="Personal assets"/>
    <m/>
    <m/>
    <m/>
    <m/>
    <m/>
    <s v="Password protection;Automatic screen lock;Antivirus software installed;Antispam software installed;"/>
    <m/>
    <m/>
    <s v="Using VPN "/>
    <m/>
    <m/>
    <m/>
    <m/>
    <m/>
    <s v="Yes"/>
    <m/>
    <m/>
    <s v="Instructions provided via email;"/>
    <m/>
    <m/>
    <s v="Yes"/>
    <m/>
    <m/>
    <s v="Scheduling;Real-time chatting;Teleconferencing;"/>
    <m/>
    <m/>
    <x v="3"/>
    <m/>
    <m/>
    <x v="0"/>
    <m/>
    <m/>
    <m/>
    <m/>
    <s v="Disagree"/>
    <m/>
    <m/>
    <s v="Disagree"/>
    <m/>
    <m/>
    <s v="Disagree"/>
    <m/>
    <m/>
    <s v="Strongly agree"/>
    <m/>
    <m/>
    <s v="Agree"/>
    <m/>
    <m/>
    <s v="Strongly agree"/>
    <m/>
    <m/>
    <s v="Undecided"/>
    <m/>
    <m/>
    <x v="4"/>
    <m/>
    <m/>
    <x v="7"/>
    <m/>
    <m/>
    <x v="2"/>
    <m/>
    <m/>
    <m/>
    <m/>
    <m/>
    <s v="IT professional"/>
    <m/>
    <m/>
    <m/>
    <m/>
    <m/>
  </r>
  <r>
    <n v="160"/>
    <d v="2020-04-13T16:36:37"/>
    <d v="2020-04-13T16:39:49"/>
    <s v="anonymous"/>
    <m/>
    <m/>
    <m/>
    <m/>
    <x v="1"/>
    <m/>
    <m/>
    <s v="Yes"/>
    <m/>
    <m/>
    <s v="Use VPN._x000a_Wash hands"/>
    <m/>
    <m/>
    <s v="Desktop;"/>
    <m/>
    <m/>
    <s v="Yes"/>
    <m/>
    <m/>
    <s v="Personal assets"/>
    <m/>
    <m/>
    <m/>
    <m/>
    <m/>
    <s v="Password protection;Automatic screen lock;Antivirus software installed;Antispam software installed;"/>
    <m/>
    <m/>
    <s v="Using VPN "/>
    <m/>
    <m/>
    <m/>
    <m/>
    <m/>
    <s v="Yes"/>
    <m/>
    <m/>
    <s v="Instructions provided via email;"/>
    <m/>
    <m/>
    <s v="Yes"/>
    <m/>
    <m/>
    <s v="Scheduling;Real-time chatting;Teleconferencing;"/>
    <m/>
    <m/>
    <x v="1"/>
    <m/>
    <m/>
    <x v="0"/>
    <m/>
    <m/>
    <m/>
    <m/>
    <s v="Disagree"/>
    <m/>
    <m/>
    <s v="Disagree"/>
    <m/>
    <m/>
    <s v="Disagree"/>
    <m/>
    <m/>
    <s v="Strongly agree"/>
    <m/>
    <m/>
    <s v="Agree"/>
    <m/>
    <m/>
    <s v="Strongly agree"/>
    <m/>
    <m/>
    <s v="Undecided"/>
    <m/>
    <m/>
    <x v="4"/>
    <m/>
    <m/>
    <x v="7"/>
    <m/>
    <m/>
    <x v="2"/>
    <m/>
    <m/>
    <m/>
    <m/>
    <m/>
    <s v="IT professional"/>
    <m/>
    <m/>
    <m/>
    <m/>
    <m/>
  </r>
  <r>
    <n v="161"/>
    <d v="2020-04-13T16:36:00"/>
    <d v="2020-04-13T16:39:55"/>
    <s v="anonymous"/>
    <m/>
    <m/>
    <m/>
    <m/>
    <x v="0"/>
    <m/>
    <m/>
    <s v="Yes"/>
    <m/>
    <m/>
    <s v="1. To update the tool that we use (Zoom)_x000a_2. To use a user name and a password, instead of blank credentials_x000a_3. Disable the possibility of recordig the session"/>
    <m/>
    <m/>
    <s v="Laptop;"/>
    <m/>
    <m/>
    <s v="No"/>
    <m/>
    <m/>
    <s v="Corporate assets"/>
    <m/>
    <m/>
    <s v="No"/>
    <m/>
    <m/>
    <s v="Password protection;Automatic screen lock;Antivirus software installed;"/>
    <m/>
    <m/>
    <s v="Using VPN "/>
    <m/>
    <m/>
    <m/>
    <m/>
    <m/>
    <s v="Yes"/>
    <m/>
    <m/>
    <s v="Instructions provided via email;"/>
    <m/>
    <m/>
    <s v="Yes"/>
    <m/>
    <m/>
    <s v="Real-time chatting;Teleconferencing;"/>
    <m/>
    <m/>
    <x v="3"/>
    <m/>
    <m/>
    <x v="0"/>
    <m/>
    <m/>
    <m/>
    <m/>
    <s v="Strongly disagree"/>
    <m/>
    <m/>
    <s v="Strongly disagree"/>
    <m/>
    <m/>
    <s v="Strongly disagree"/>
    <m/>
    <m/>
    <s v="Agree"/>
    <m/>
    <m/>
    <s v="Undecided"/>
    <m/>
    <m/>
    <s v="Agree"/>
    <m/>
    <m/>
    <s v="Undecided"/>
    <m/>
    <m/>
    <x v="2"/>
    <m/>
    <m/>
    <x v="1"/>
    <m/>
    <m/>
    <x v="0"/>
    <m/>
    <m/>
    <m/>
    <m/>
    <m/>
    <s v="Researcher"/>
    <m/>
    <m/>
    <m/>
    <m/>
    <m/>
  </r>
  <r>
    <n v="161"/>
    <d v="2020-04-13T16:36:00"/>
    <d v="2020-04-13T16:39:55"/>
    <s v="anonymous"/>
    <m/>
    <m/>
    <m/>
    <m/>
    <x v="0"/>
    <m/>
    <m/>
    <s v="Yes"/>
    <m/>
    <m/>
    <s v="1. To update the tool that we use (Zoom)_x000a_2. To use a user name and a password, instead of blank credentials_x000a_3. Disable the possibility of recordig the session"/>
    <m/>
    <m/>
    <s v="Laptop;"/>
    <m/>
    <m/>
    <s v="No"/>
    <m/>
    <m/>
    <s v="Corporate assets"/>
    <m/>
    <m/>
    <s v="No"/>
    <m/>
    <m/>
    <s v="Password protection;Automatic screen lock;Antivirus software installed;"/>
    <m/>
    <m/>
    <s v="Using VPN "/>
    <m/>
    <m/>
    <m/>
    <m/>
    <m/>
    <s v="Yes"/>
    <m/>
    <m/>
    <s v="Instructions provided via email;"/>
    <m/>
    <m/>
    <s v="Yes"/>
    <m/>
    <m/>
    <s v="Real-time chatting;Teleconferencing;"/>
    <m/>
    <m/>
    <x v="1"/>
    <m/>
    <m/>
    <x v="0"/>
    <m/>
    <m/>
    <m/>
    <m/>
    <s v="Strongly disagree"/>
    <m/>
    <m/>
    <s v="Strongly disagree"/>
    <m/>
    <m/>
    <s v="Strongly disagree"/>
    <m/>
    <m/>
    <s v="Agree"/>
    <m/>
    <m/>
    <s v="Undecided"/>
    <m/>
    <m/>
    <s v="Agree"/>
    <m/>
    <m/>
    <s v="Undecided"/>
    <m/>
    <m/>
    <x v="2"/>
    <m/>
    <m/>
    <x v="1"/>
    <m/>
    <m/>
    <x v="0"/>
    <m/>
    <m/>
    <m/>
    <m/>
    <m/>
    <s v="Researcher"/>
    <m/>
    <m/>
    <m/>
    <m/>
    <m/>
  </r>
  <r>
    <n v="162"/>
    <d v="2020-04-13T16:40:08"/>
    <d v="2020-04-13T16:42:51"/>
    <s v="anonymous"/>
    <m/>
    <m/>
    <m/>
    <m/>
    <x v="1"/>
    <m/>
    <m/>
    <s v="Yes"/>
    <m/>
    <m/>
    <s v="use VPN"/>
    <m/>
    <m/>
    <s v="Laptop;Tablet;Smartphone;"/>
    <m/>
    <m/>
    <s v="Yes"/>
    <m/>
    <m/>
    <s v="Personal assets"/>
    <m/>
    <m/>
    <m/>
    <m/>
    <m/>
    <s v="Password protection;Automatic screen lock;"/>
    <m/>
    <m/>
    <s v="Using VPN "/>
    <m/>
    <m/>
    <m/>
    <m/>
    <m/>
    <s v="Yes"/>
    <m/>
    <m/>
    <s v="Instructions provided via email;"/>
    <m/>
    <m/>
    <s v="Yes"/>
    <m/>
    <m/>
    <s v="Scheduling;Real-time chatting;Teleconferencing;"/>
    <m/>
    <m/>
    <x v="3"/>
    <m/>
    <m/>
    <x v="0"/>
    <m/>
    <m/>
    <m/>
    <m/>
    <s v="Strongly agree"/>
    <m/>
    <m/>
    <s v="Agree"/>
    <m/>
    <m/>
    <s v="Agree"/>
    <m/>
    <m/>
    <s v="Disagree"/>
    <m/>
    <m/>
    <s v="Agree"/>
    <m/>
    <m/>
    <s v="Agree"/>
    <m/>
    <m/>
    <s v="Agree"/>
    <m/>
    <m/>
    <x v="2"/>
    <m/>
    <m/>
    <x v="7"/>
    <m/>
    <m/>
    <x v="2"/>
    <m/>
    <m/>
    <m/>
    <m/>
    <m/>
    <s v="Other"/>
    <m/>
    <m/>
    <m/>
    <m/>
    <m/>
  </r>
  <r>
    <n v="162"/>
    <d v="2020-04-13T16:40:08"/>
    <d v="2020-04-13T16:42:51"/>
    <s v="anonymous"/>
    <m/>
    <m/>
    <m/>
    <m/>
    <x v="1"/>
    <m/>
    <m/>
    <s v="Yes"/>
    <m/>
    <m/>
    <s v="use VPN"/>
    <m/>
    <m/>
    <s v="Laptop;Tablet;Smartphone;"/>
    <m/>
    <m/>
    <s v="Yes"/>
    <m/>
    <m/>
    <s v="Personal assets"/>
    <m/>
    <m/>
    <m/>
    <m/>
    <m/>
    <s v="Password protection;Automatic screen lock;"/>
    <m/>
    <m/>
    <s v="Using VPN "/>
    <m/>
    <m/>
    <m/>
    <m/>
    <m/>
    <s v="Yes"/>
    <m/>
    <m/>
    <s v="Instructions provided via email;"/>
    <m/>
    <m/>
    <s v="Yes"/>
    <m/>
    <m/>
    <s v="Scheduling;Real-time chatting;Teleconferencing;"/>
    <m/>
    <m/>
    <x v="7"/>
    <m/>
    <m/>
    <x v="0"/>
    <m/>
    <m/>
    <m/>
    <m/>
    <s v="Strongly agree"/>
    <m/>
    <m/>
    <s v="Agree"/>
    <m/>
    <m/>
    <s v="Agree"/>
    <m/>
    <m/>
    <s v="Disagree"/>
    <m/>
    <m/>
    <s v="Agree"/>
    <m/>
    <m/>
    <s v="Agree"/>
    <m/>
    <m/>
    <s v="Agree"/>
    <m/>
    <m/>
    <x v="2"/>
    <m/>
    <m/>
    <x v="7"/>
    <m/>
    <m/>
    <x v="2"/>
    <m/>
    <m/>
    <m/>
    <m/>
    <m/>
    <s v="Other"/>
    <m/>
    <m/>
    <m/>
    <m/>
    <m/>
  </r>
  <r>
    <n v="162"/>
    <d v="2020-04-13T16:40:08"/>
    <d v="2020-04-13T16:42:51"/>
    <s v="anonymous"/>
    <m/>
    <m/>
    <m/>
    <m/>
    <x v="1"/>
    <m/>
    <m/>
    <s v="Yes"/>
    <m/>
    <m/>
    <s v="use VPN"/>
    <m/>
    <m/>
    <s v="Laptop;Tablet;Smartphone;"/>
    <m/>
    <m/>
    <s v="Yes"/>
    <m/>
    <m/>
    <s v="Personal assets"/>
    <m/>
    <m/>
    <m/>
    <m/>
    <m/>
    <s v="Password protection;Automatic screen lock;"/>
    <m/>
    <m/>
    <s v="Using VPN "/>
    <m/>
    <m/>
    <m/>
    <m/>
    <m/>
    <s v="Yes"/>
    <m/>
    <m/>
    <s v="Instructions provided via email;"/>
    <m/>
    <m/>
    <s v="Yes"/>
    <m/>
    <m/>
    <s v="Scheduling;Real-time chatting;Teleconferencing;"/>
    <m/>
    <m/>
    <x v="4"/>
    <m/>
    <m/>
    <x v="0"/>
    <m/>
    <m/>
    <m/>
    <m/>
    <s v="Strongly agree"/>
    <m/>
    <m/>
    <s v="Agree"/>
    <m/>
    <m/>
    <s v="Agree"/>
    <m/>
    <m/>
    <s v="Disagree"/>
    <m/>
    <m/>
    <s v="Agree"/>
    <m/>
    <m/>
    <s v="Agree"/>
    <m/>
    <m/>
    <s v="Agree"/>
    <m/>
    <m/>
    <x v="2"/>
    <m/>
    <m/>
    <x v="7"/>
    <m/>
    <m/>
    <x v="2"/>
    <m/>
    <m/>
    <m/>
    <m/>
    <m/>
    <s v="Other"/>
    <m/>
    <m/>
    <m/>
    <m/>
    <m/>
  </r>
  <r>
    <n v="162"/>
    <d v="2020-04-13T16:40:08"/>
    <d v="2020-04-13T16:42:51"/>
    <s v="anonymous"/>
    <m/>
    <m/>
    <m/>
    <m/>
    <x v="1"/>
    <m/>
    <m/>
    <s v="Yes"/>
    <m/>
    <m/>
    <s v="use VPN"/>
    <m/>
    <m/>
    <s v="Laptop;Tablet;Smartphone;"/>
    <m/>
    <m/>
    <s v="Yes"/>
    <m/>
    <m/>
    <s v="Personal assets"/>
    <m/>
    <m/>
    <m/>
    <m/>
    <m/>
    <s v="Password protection;Automatic screen lock;"/>
    <m/>
    <m/>
    <s v="Using VPN "/>
    <m/>
    <m/>
    <m/>
    <m/>
    <m/>
    <s v="Yes"/>
    <m/>
    <m/>
    <s v="Instructions provided via email;"/>
    <m/>
    <m/>
    <s v="Yes"/>
    <m/>
    <m/>
    <s v="Scheduling;Real-time chatting;Teleconferencing;"/>
    <m/>
    <m/>
    <x v="1"/>
    <m/>
    <m/>
    <x v="0"/>
    <m/>
    <m/>
    <m/>
    <m/>
    <s v="Strongly agree"/>
    <m/>
    <m/>
    <s v="Agree"/>
    <m/>
    <m/>
    <s v="Agree"/>
    <m/>
    <m/>
    <s v="Disagree"/>
    <m/>
    <m/>
    <s v="Agree"/>
    <m/>
    <m/>
    <s v="Agree"/>
    <m/>
    <m/>
    <s v="Agree"/>
    <m/>
    <m/>
    <x v="2"/>
    <m/>
    <m/>
    <x v="7"/>
    <m/>
    <m/>
    <x v="2"/>
    <m/>
    <m/>
    <m/>
    <m/>
    <m/>
    <s v="Other"/>
    <m/>
    <m/>
    <m/>
    <m/>
    <m/>
  </r>
  <r>
    <n v="163"/>
    <d v="2020-04-13T16:43:24"/>
    <d v="2020-04-13T16:45:31"/>
    <s v="anonymous"/>
    <m/>
    <m/>
    <m/>
    <m/>
    <x v="0"/>
    <m/>
    <m/>
    <s v="Yes"/>
    <m/>
    <m/>
    <s v="Use VPN, lock devices, wash hands"/>
    <m/>
    <m/>
    <s v="Laptop;Smartphone;"/>
    <m/>
    <m/>
    <s v="Yes"/>
    <m/>
    <m/>
    <s v="Corporate assets"/>
    <m/>
    <m/>
    <s v="Yes, partly"/>
    <m/>
    <m/>
    <s v="Password protection;Automatic screen lock;Antivirus software installed;Antispam software installed;"/>
    <m/>
    <m/>
    <s v="Using VPN "/>
    <m/>
    <m/>
    <m/>
    <m/>
    <m/>
    <s v="Yes"/>
    <m/>
    <m/>
    <s v="Nothing of the above;"/>
    <m/>
    <m/>
    <s v="Yes"/>
    <m/>
    <m/>
    <s v="Scheduling;Real-time chatting;Teleconferencing;"/>
    <m/>
    <m/>
    <x v="3"/>
    <m/>
    <m/>
    <x v="0"/>
    <m/>
    <m/>
    <m/>
    <m/>
    <s v="Disagree"/>
    <m/>
    <m/>
    <s v="Disagree"/>
    <m/>
    <m/>
    <s v="Disagree"/>
    <m/>
    <m/>
    <s v="Strongly agree"/>
    <m/>
    <m/>
    <s v="Agree"/>
    <m/>
    <m/>
    <s v="Strongly agree"/>
    <m/>
    <m/>
    <s v="Agree"/>
    <m/>
    <m/>
    <x v="2"/>
    <m/>
    <m/>
    <x v="7"/>
    <m/>
    <m/>
    <x v="2"/>
    <m/>
    <m/>
    <m/>
    <m/>
    <m/>
    <s v="Manager"/>
    <m/>
    <m/>
    <m/>
    <m/>
    <m/>
  </r>
  <r>
    <n v="163"/>
    <d v="2020-04-13T16:43:24"/>
    <d v="2020-04-13T16:45:31"/>
    <s v="anonymous"/>
    <m/>
    <m/>
    <m/>
    <m/>
    <x v="0"/>
    <m/>
    <m/>
    <s v="Yes"/>
    <m/>
    <m/>
    <s v="Use VPN, lock devices, wash hands"/>
    <m/>
    <m/>
    <s v="Laptop;Smartphone;"/>
    <m/>
    <m/>
    <s v="Yes"/>
    <m/>
    <m/>
    <s v="Corporate assets"/>
    <m/>
    <m/>
    <s v="Yes, partly"/>
    <m/>
    <m/>
    <s v="Password protection;Automatic screen lock;Antivirus software installed;Antispam software installed;"/>
    <m/>
    <m/>
    <s v="Using VPN "/>
    <m/>
    <m/>
    <m/>
    <m/>
    <m/>
    <s v="Yes"/>
    <m/>
    <m/>
    <s v="Nothing of the above;"/>
    <m/>
    <m/>
    <s v="Yes"/>
    <m/>
    <m/>
    <s v="Scheduling;Real-time chatting;Teleconferencing;"/>
    <m/>
    <m/>
    <x v="7"/>
    <m/>
    <m/>
    <x v="0"/>
    <m/>
    <m/>
    <m/>
    <m/>
    <s v="Disagree"/>
    <m/>
    <m/>
    <s v="Disagree"/>
    <m/>
    <m/>
    <s v="Disagree"/>
    <m/>
    <m/>
    <s v="Strongly agree"/>
    <m/>
    <m/>
    <s v="Agree"/>
    <m/>
    <m/>
    <s v="Strongly agree"/>
    <m/>
    <m/>
    <s v="Agree"/>
    <m/>
    <m/>
    <x v="2"/>
    <m/>
    <m/>
    <x v="7"/>
    <m/>
    <m/>
    <x v="2"/>
    <m/>
    <m/>
    <m/>
    <m/>
    <m/>
    <s v="Manager"/>
    <m/>
    <m/>
    <m/>
    <m/>
    <m/>
  </r>
  <r>
    <n v="163"/>
    <d v="2020-04-13T16:43:24"/>
    <d v="2020-04-13T16:45:31"/>
    <s v="anonymous"/>
    <m/>
    <m/>
    <m/>
    <m/>
    <x v="0"/>
    <m/>
    <m/>
    <s v="Yes"/>
    <m/>
    <m/>
    <s v="Use VPN, lock devices, wash hands"/>
    <m/>
    <m/>
    <s v="Laptop;Smartphone;"/>
    <m/>
    <m/>
    <s v="Yes"/>
    <m/>
    <m/>
    <s v="Corporate assets"/>
    <m/>
    <m/>
    <s v="Yes, partly"/>
    <m/>
    <m/>
    <s v="Password protection;Automatic screen lock;Antivirus software installed;Antispam software installed;"/>
    <m/>
    <m/>
    <s v="Using VPN "/>
    <m/>
    <m/>
    <m/>
    <m/>
    <m/>
    <s v="Yes"/>
    <m/>
    <m/>
    <s v="Nothing of the above;"/>
    <m/>
    <m/>
    <s v="Yes"/>
    <m/>
    <m/>
    <s v="Scheduling;Real-time chatting;Teleconferencing;"/>
    <m/>
    <m/>
    <x v="1"/>
    <m/>
    <m/>
    <x v="0"/>
    <m/>
    <m/>
    <m/>
    <m/>
    <s v="Disagree"/>
    <m/>
    <m/>
    <s v="Disagree"/>
    <m/>
    <m/>
    <s v="Disagree"/>
    <m/>
    <m/>
    <s v="Strongly agree"/>
    <m/>
    <m/>
    <s v="Agree"/>
    <m/>
    <m/>
    <s v="Strongly agree"/>
    <m/>
    <m/>
    <s v="Agree"/>
    <m/>
    <m/>
    <x v="2"/>
    <m/>
    <m/>
    <x v="7"/>
    <m/>
    <m/>
    <x v="2"/>
    <m/>
    <m/>
    <m/>
    <m/>
    <m/>
    <s v="Manager"/>
    <m/>
    <m/>
    <m/>
    <m/>
    <m/>
  </r>
  <r>
    <n v="164"/>
    <d v="2020-04-13T16:45:46"/>
    <d v="2020-04-13T16:47:24"/>
    <s v="anonymous"/>
    <m/>
    <m/>
    <m/>
    <m/>
    <x v="1"/>
    <m/>
    <m/>
    <s v="Yes"/>
    <m/>
    <m/>
    <m/>
    <m/>
    <m/>
    <s v="Laptop;"/>
    <m/>
    <m/>
    <s v="Yes"/>
    <m/>
    <m/>
    <s v="Personal assets"/>
    <m/>
    <m/>
    <m/>
    <m/>
    <m/>
    <s v="Password protection;"/>
    <m/>
    <m/>
    <s v="Using VPN "/>
    <m/>
    <m/>
    <m/>
    <m/>
    <m/>
    <s v="No"/>
    <m/>
    <m/>
    <m/>
    <m/>
    <m/>
    <s v="Yes"/>
    <m/>
    <m/>
    <s v="Scheduling;Real-time chatting;Teleconferencing;"/>
    <m/>
    <m/>
    <x v="2"/>
    <m/>
    <m/>
    <x v="0"/>
    <m/>
    <m/>
    <m/>
    <m/>
    <s v="Agree"/>
    <m/>
    <m/>
    <s v="Agree"/>
    <m/>
    <m/>
    <s v="Agree"/>
    <m/>
    <m/>
    <s v="Agree"/>
    <m/>
    <m/>
    <s v="Strongly agree"/>
    <m/>
    <m/>
    <s v="Disagree"/>
    <m/>
    <m/>
    <s v="Disagree"/>
    <m/>
    <m/>
    <x v="2"/>
    <m/>
    <m/>
    <x v="5"/>
    <m/>
    <m/>
    <x v="2"/>
    <m/>
    <m/>
    <m/>
    <m/>
    <m/>
    <s v="Other"/>
    <m/>
    <m/>
    <m/>
    <m/>
    <m/>
  </r>
  <r>
    <n v="164"/>
    <d v="2020-04-13T16:45:46"/>
    <d v="2020-04-13T16:47:24"/>
    <s v="anonymous"/>
    <m/>
    <m/>
    <m/>
    <m/>
    <x v="1"/>
    <m/>
    <m/>
    <s v="Yes"/>
    <m/>
    <m/>
    <m/>
    <m/>
    <m/>
    <s v="Laptop;"/>
    <m/>
    <m/>
    <s v="Yes"/>
    <m/>
    <m/>
    <s v="Personal assets"/>
    <m/>
    <m/>
    <m/>
    <m/>
    <m/>
    <s v="Password protection;"/>
    <m/>
    <m/>
    <s v="Using VPN "/>
    <m/>
    <m/>
    <m/>
    <m/>
    <m/>
    <s v="No"/>
    <m/>
    <m/>
    <m/>
    <m/>
    <m/>
    <s v="Yes"/>
    <m/>
    <m/>
    <s v="Scheduling;Real-time chatting;Teleconferencing;"/>
    <m/>
    <m/>
    <x v="1"/>
    <m/>
    <m/>
    <x v="0"/>
    <m/>
    <m/>
    <m/>
    <m/>
    <s v="Agree"/>
    <m/>
    <m/>
    <s v="Agree"/>
    <m/>
    <m/>
    <s v="Agree"/>
    <m/>
    <m/>
    <s v="Agree"/>
    <m/>
    <m/>
    <s v="Strongly agree"/>
    <m/>
    <m/>
    <s v="Disagree"/>
    <m/>
    <m/>
    <s v="Disagree"/>
    <m/>
    <m/>
    <x v="2"/>
    <m/>
    <m/>
    <x v="5"/>
    <m/>
    <m/>
    <x v="2"/>
    <m/>
    <m/>
    <m/>
    <m/>
    <m/>
    <s v="Other"/>
    <m/>
    <m/>
    <m/>
    <m/>
    <m/>
  </r>
  <r>
    <n v="165"/>
    <d v="2020-04-13T16:49:43"/>
    <d v="2020-04-13T16:51:50"/>
    <s v="anonymous"/>
    <m/>
    <m/>
    <m/>
    <m/>
    <x v="1"/>
    <m/>
    <m/>
    <s v="Yes"/>
    <m/>
    <m/>
    <m/>
    <m/>
    <m/>
    <s v="Laptop;"/>
    <m/>
    <m/>
    <s v="No"/>
    <m/>
    <m/>
    <s v="Personal assets"/>
    <m/>
    <m/>
    <m/>
    <m/>
    <m/>
    <s v="Password protection;Antivirus software installed;"/>
    <m/>
    <m/>
    <s v="Using VPN "/>
    <m/>
    <m/>
    <m/>
    <m/>
    <m/>
    <s v="No"/>
    <m/>
    <m/>
    <m/>
    <m/>
    <m/>
    <s v="No"/>
    <m/>
    <m/>
    <m/>
    <m/>
    <m/>
    <x v="2"/>
    <m/>
    <m/>
    <x v="0"/>
    <m/>
    <m/>
    <m/>
    <m/>
    <s v="Strongly agree"/>
    <m/>
    <m/>
    <s v="Strongly agree"/>
    <m/>
    <m/>
    <s v="Agree"/>
    <m/>
    <m/>
    <s v="Agree"/>
    <m/>
    <m/>
    <s v="Undecided"/>
    <m/>
    <m/>
    <s v="Undecided"/>
    <m/>
    <m/>
    <s v="Agree"/>
    <m/>
    <m/>
    <x v="0"/>
    <m/>
    <m/>
    <x v="0"/>
    <m/>
    <m/>
    <x v="2"/>
    <m/>
    <m/>
    <m/>
    <m/>
    <m/>
    <s v="Other"/>
    <m/>
    <m/>
    <m/>
    <m/>
    <m/>
  </r>
  <r>
    <n v="165"/>
    <d v="2020-04-13T16:49:43"/>
    <d v="2020-04-13T16:51:50"/>
    <s v="anonymous"/>
    <m/>
    <m/>
    <m/>
    <m/>
    <x v="1"/>
    <m/>
    <m/>
    <s v="Yes"/>
    <m/>
    <m/>
    <m/>
    <m/>
    <m/>
    <s v="Laptop;"/>
    <m/>
    <m/>
    <s v="No"/>
    <m/>
    <m/>
    <s v="Personal assets"/>
    <m/>
    <m/>
    <m/>
    <m/>
    <m/>
    <s v="Password protection;Antivirus software installed;"/>
    <m/>
    <m/>
    <s v="Using VPN "/>
    <m/>
    <m/>
    <m/>
    <m/>
    <m/>
    <s v="No"/>
    <m/>
    <m/>
    <m/>
    <m/>
    <m/>
    <s v="No"/>
    <m/>
    <m/>
    <m/>
    <m/>
    <m/>
    <x v="1"/>
    <m/>
    <m/>
    <x v="0"/>
    <m/>
    <m/>
    <m/>
    <m/>
    <s v="Strongly agree"/>
    <m/>
    <m/>
    <s v="Strongly agree"/>
    <m/>
    <m/>
    <s v="Agree"/>
    <m/>
    <m/>
    <s v="Agree"/>
    <m/>
    <m/>
    <s v="Undecided"/>
    <m/>
    <m/>
    <s v="Undecided"/>
    <m/>
    <m/>
    <s v="Agree"/>
    <m/>
    <m/>
    <x v="0"/>
    <m/>
    <m/>
    <x v="0"/>
    <m/>
    <m/>
    <x v="2"/>
    <m/>
    <m/>
    <m/>
    <m/>
    <m/>
    <s v="Other"/>
    <m/>
    <m/>
    <m/>
    <m/>
    <m/>
  </r>
  <r>
    <n v="166"/>
    <d v="2020-04-13T17:44:37"/>
    <d v="2020-04-13T17:49:25"/>
    <s v="anonymous"/>
    <m/>
    <m/>
    <m/>
    <m/>
    <x v="0"/>
    <m/>
    <m/>
    <s v="No"/>
    <m/>
    <m/>
    <m/>
    <m/>
    <m/>
    <s v="Laptop;"/>
    <m/>
    <m/>
    <s v="No"/>
    <m/>
    <m/>
    <s v="Corporate assets"/>
    <m/>
    <m/>
    <s v="Yes, partly"/>
    <m/>
    <m/>
    <s v="Password protection;Two-factor authentication;Automatic screen lock;Hard disk encryption;Antivirus software installed;Antispam software installed;"/>
    <m/>
    <m/>
    <s v="Using 3rd party cloud solutions (e.g. G Cloud, Microsoft 365)"/>
    <m/>
    <m/>
    <m/>
    <m/>
    <m/>
    <s v="No"/>
    <m/>
    <m/>
    <m/>
    <m/>
    <m/>
    <s v="No"/>
    <m/>
    <m/>
    <m/>
    <m/>
    <m/>
    <x v="2"/>
    <m/>
    <m/>
    <x v="0"/>
    <m/>
    <m/>
    <m/>
    <m/>
    <s v="Disagree"/>
    <m/>
    <m/>
    <s v="Disagree"/>
    <m/>
    <m/>
    <s v="Undecided"/>
    <m/>
    <m/>
    <s v="Strongly agree"/>
    <m/>
    <m/>
    <s v="Strongly agree"/>
    <m/>
    <m/>
    <s v="Strongly agree"/>
    <m/>
    <m/>
    <s v="Strongly agree"/>
    <m/>
    <m/>
    <x v="0"/>
    <m/>
    <m/>
    <x v="0"/>
    <m/>
    <m/>
    <x v="3"/>
    <m/>
    <m/>
    <m/>
    <m/>
    <m/>
    <s v="IT professional"/>
    <m/>
    <m/>
    <m/>
    <m/>
    <m/>
  </r>
  <r>
    <n v="166"/>
    <d v="2020-04-13T17:44:37"/>
    <d v="2020-04-13T17:49:25"/>
    <s v="anonymous"/>
    <m/>
    <m/>
    <m/>
    <m/>
    <x v="0"/>
    <m/>
    <m/>
    <s v="No"/>
    <m/>
    <m/>
    <m/>
    <m/>
    <m/>
    <s v="Laptop;"/>
    <m/>
    <m/>
    <s v="No"/>
    <m/>
    <m/>
    <s v="Corporate assets"/>
    <m/>
    <m/>
    <s v="Yes, partly"/>
    <m/>
    <m/>
    <s v="Password protection;Two-factor authentication;Automatic screen lock;Hard disk encryption;Antivirus software installed;Antispam software installed;"/>
    <m/>
    <m/>
    <s v="Using 3rd party cloud solutions (e.g. G Cloud, Microsoft 365)"/>
    <m/>
    <m/>
    <m/>
    <m/>
    <m/>
    <s v="No"/>
    <m/>
    <m/>
    <m/>
    <m/>
    <m/>
    <s v="No"/>
    <m/>
    <m/>
    <m/>
    <m/>
    <m/>
    <x v="1"/>
    <m/>
    <m/>
    <x v="0"/>
    <m/>
    <m/>
    <m/>
    <m/>
    <s v="Disagree"/>
    <m/>
    <m/>
    <s v="Disagree"/>
    <m/>
    <m/>
    <s v="Undecided"/>
    <m/>
    <m/>
    <s v="Strongly agree"/>
    <m/>
    <m/>
    <s v="Strongly agree"/>
    <m/>
    <m/>
    <s v="Strongly agree"/>
    <m/>
    <m/>
    <s v="Strongly agree"/>
    <m/>
    <m/>
    <x v="0"/>
    <m/>
    <m/>
    <x v="0"/>
    <m/>
    <m/>
    <x v="3"/>
    <m/>
    <m/>
    <m/>
    <m/>
    <m/>
    <s v="IT professional"/>
    <m/>
    <m/>
    <m/>
    <m/>
    <m/>
  </r>
  <r>
    <n v="167"/>
    <d v="2020-04-13T19:35:11"/>
    <d v="2020-04-13T19:36:49"/>
    <s v="anonymous"/>
    <m/>
    <m/>
    <m/>
    <m/>
    <x v="0"/>
    <m/>
    <m/>
    <s v="No"/>
    <m/>
    <m/>
    <m/>
    <m/>
    <m/>
    <s v="Desktop;Laptop;Tablet;Smartphone;"/>
    <m/>
    <m/>
    <s v="No"/>
    <m/>
    <m/>
    <s v="Corporate assets"/>
    <m/>
    <m/>
    <s v="Yes, fully"/>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x v="2"/>
    <m/>
    <m/>
    <x v="0"/>
    <m/>
    <m/>
    <m/>
    <m/>
    <s v="Disagree"/>
    <m/>
    <m/>
    <s v="Strongly disagree"/>
    <m/>
    <m/>
    <s v="Strongly disagree"/>
    <m/>
    <m/>
    <s v="Disagree"/>
    <m/>
    <m/>
    <s v="Undecided"/>
    <m/>
    <m/>
    <s v="Undecided"/>
    <m/>
    <m/>
    <s v="Strongly agree"/>
    <m/>
    <m/>
    <x v="2"/>
    <m/>
    <m/>
    <x v="0"/>
    <m/>
    <m/>
    <x v="7"/>
    <m/>
    <m/>
    <m/>
    <m/>
    <m/>
    <s v="Other"/>
    <m/>
    <m/>
    <m/>
    <m/>
    <m/>
  </r>
  <r>
    <n v="167"/>
    <d v="2020-04-13T19:35:11"/>
    <d v="2020-04-13T19:36:49"/>
    <s v="anonymous"/>
    <m/>
    <m/>
    <m/>
    <m/>
    <x v="0"/>
    <m/>
    <m/>
    <s v="No"/>
    <m/>
    <m/>
    <m/>
    <m/>
    <m/>
    <s v="Desktop;Laptop;Tablet;Smartphone;"/>
    <m/>
    <m/>
    <s v="No"/>
    <m/>
    <m/>
    <s v="Corporate assets"/>
    <m/>
    <m/>
    <s v="Yes, fully"/>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x v="1"/>
    <m/>
    <m/>
    <x v="0"/>
    <m/>
    <m/>
    <m/>
    <m/>
    <s v="Disagree"/>
    <m/>
    <m/>
    <s v="Strongly disagree"/>
    <m/>
    <m/>
    <s v="Strongly disagree"/>
    <m/>
    <m/>
    <s v="Disagree"/>
    <m/>
    <m/>
    <s v="Undecided"/>
    <m/>
    <m/>
    <s v="Undecided"/>
    <m/>
    <m/>
    <s v="Strongly agree"/>
    <m/>
    <m/>
    <x v="2"/>
    <m/>
    <m/>
    <x v="0"/>
    <m/>
    <m/>
    <x v="7"/>
    <m/>
    <m/>
    <m/>
    <m/>
    <m/>
    <s v="Other"/>
    <m/>
    <m/>
    <m/>
    <m/>
    <m/>
  </r>
  <r>
    <n v="168"/>
    <d v="2020-04-13T20:00:49"/>
    <d v="2020-04-13T20:06:39"/>
    <s v="anonymous"/>
    <m/>
    <m/>
    <m/>
    <m/>
    <x v="0"/>
    <m/>
    <m/>
    <s v="No"/>
    <m/>
    <m/>
    <m/>
    <m/>
    <m/>
    <s v="Laptop;"/>
    <m/>
    <m/>
    <s v="No"/>
    <m/>
    <m/>
    <s v="Corporate assets"/>
    <m/>
    <m/>
    <s v="Yes, fully"/>
    <m/>
    <m/>
    <s v="Password protection;Automatic screen lock;"/>
    <m/>
    <m/>
    <s v="Using 3rd party cloud solutions (e.g. G Cloud, Microsoft 365)"/>
    <m/>
    <m/>
    <m/>
    <m/>
    <m/>
    <s v="No"/>
    <m/>
    <m/>
    <m/>
    <m/>
    <m/>
    <s v="Yes"/>
    <m/>
    <m/>
    <s v="Real-time document co-authoring;Project/Workflow/Task management;Scheduling;Real-time chatting;Teleconferencing;"/>
    <m/>
    <m/>
    <x v="2"/>
    <m/>
    <m/>
    <x v="0"/>
    <m/>
    <m/>
    <m/>
    <m/>
    <s v="Disagree"/>
    <m/>
    <m/>
    <s v="Undecided"/>
    <m/>
    <m/>
    <s v="Disagree"/>
    <m/>
    <m/>
    <s v="Strongly agree"/>
    <m/>
    <m/>
    <s v="Agree"/>
    <m/>
    <m/>
    <s v="Strongly agree"/>
    <m/>
    <m/>
    <s v="Agree"/>
    <m/>
    <m/>
    <x v="1"/>
    <m/>
    <m/>
    <x v="0"/>
    <m/>
    <m/>
    <x v="3"/>
    <m/>
    <m/>
    <m/>
    <m/>
    <m/>
    <s v="Manager"/>
    <m/>
    <m/>
    <m/>
    <m/>
    <m/>
  </r>
  <r>
    <n v="168"/>
    <d v="2020-04-13T20:00:49"/>
    <d v="2020-04-13T20:06:39"/>
    <s v="anonymous"/>
    <m/>
    <m/>
    <m/>
    <m/>
    <x v="0"/>
    <m/>
    <m/>
    <s v="No"/>
    <m/>
    <m/>
    <m/>
    <m/>
    <m/>
    <s v="Laptop;"/>
    <m/>
    <m/>
    <s v="No"/>
    <m/>
    <m/>
    <s v="Corporate assets"/>
    <m/>
    <m/>
    <s v="Yes, fully"/>
    <m/>
    <m/>
    <s v="Password protection;Automatic screen lock;"/>
    <m/>
    <m/>
    <s v="Using 3rd party cloud solutions (e.g. G Cloud, Microsoft 365)"/>
    <m/>
    <m/>
    <m/>
    <m/>
    <m/>
    <s v="No"/>
    <m/>
    <m/>
    <m/>
    <m/>
    <m/>
    <s v="Yes"/>
    <m/>
    <m/>
    <s v="Real-time document co-authoring;Project/Workflow/Task management;Scheduling;Real-time chatting;Teleconferencing;"/>
    <m/>
    <m/>
    <x v="1"/>
    <m/>
    <m/>
    <x v="0"/>
    <m/>
    <m/>
    <m/>
    <m/>
    <s v="Disagree"/>
    <m/>
    <m/>
    <s v="Undecided"/>
    <m/>
    <m/>
    <s v="Disagree"/>
    <m/>
    <m/>
    <s v="Strongly agree"/>
    <m/>
    <m/>
    <s v="Agree"/>
    <m/>
    <m/>
    <s v="Strongly agree"/>
    <m/>
    <m/>
    <s v="Agree"/>
    <m/>
    <m/>
    <x v="1"/>
    <m/>
    <m/>
    <x v="0"/>
    <m/>
    <m/>
    <x v="3"/>
    <m/>
    <m/>
    <m/>
    <m/>
    <m/>
    <s v="Manager"/>
    <m/>
    <m/>
    <m/>
    <m/>
    <m/>
  </r>
  <r>
    <n v="169"/>
    <d v="2020-04-14T00:52:14"/>
    <d v="2020-04-14T00:55:09"/>
    <s v="anonymous"/>
    <m/>
    <m/>
    <m/>
    <m/>
    <x v="0"/>
    <m/>
    <m/>
    <s v="No"/>
    <m/>
    <m/>
    <m/>
    <m/>
    <m/>
    <s v="Laptop;Smartphone;"/>
    <m/>
    <m/>
    <s v="No"/>
    <m/>
    <m/>
    <s v="Personal assets"/>
    <m/>
    <m/>
    <m/>
    <m/>
    <m/>
    <s v="Password protection;Two-factor authentication;Automatic screen lock;Antivirus software installed;Antispam software installed;"/>
    <m/>
    <m/>
    <s v="No Access"/>
    <m/>
    <m/>
    <m/>
    <m/>
    <m/>
    <s v="Yes"/>
    <m/>
    <m/>
    <s v="Instructions provided via email;"/>
    <m/>
    <m/>
    <s v="No"/>
    <m/>
    <m/>
    <m/>
    <m/>
    <m/>
    <x v="2"/>
    <m/>
    <m/>
    <x v="0"/>
    <m/>
    <m/>
    <m/>
    <m/>
    <s v="Undecided"/>
    <m/>
    <m/>
    <s v="Undecided"/>
    <m/>
    <m/>
    <s v="Undecided"/>
    <m/>
    <m/>
    <s v="Agree"/>
    <m/>
    <m/>
    <s v="Agree"/>
    <m/>
    <m/>
    <s v="Strongly agree"/>
    <m/>
    <m/>
    <s v="Strongly agree"/>
    <m/>
    <m/>
    <x v="2"/>
    <m/>
    <m/>
    <x v="1"/>
    <m/>
    <m/>
    <x v="0"/>
    <m/>
    <m/>
    <m/>
    <m/>
    <m/>
    <s v="Researcher"/>
    <m/>
    <m/>
    <m/>
    <m/>
    <m/>
  </r>
  <r>
    <n v="169"/>
    <d v="2020-04-14T00:52:14"/>
    <d v="2020-04-14T00:55:09"/>
    <s v="anonymous"/>
    <m/>
    <m/>
    <m/>
    <m/>
    <x v="0"/>
    <m/>
    <m/>
    <s v="No"/>
    <m/>
    <m/>
    <m/>
    <m/>
    <m/>
    <s v="Laptop;Smartphone;"/>
    <m/>
    <m/>
    <s v="No"/>
    <m/>
    <m/>
    <s v="Personal assets"/>
    <m/>
    <m/>
    <m/>
    <m/>
    <m/>
    <s v="Password protection;Two-factor authentication;Automatic screen lock;Antivirus software installed;Antispam software installed;"/>
    <m/>
    <m/>
    <s v="No Access"/>
    <m/>
    <m/>
    <m/>
    <m/>
    <m/>
    <s v="Yes"/>
    <m/>
    <m/>
    <s v="Instructions provided via email;"/>
    <m/>
    <m/>
    <s v="No"/>
    <m/>
    <m/>
    <m/>
    <m/>
    <m/>
    <x v="1"/>
    <m/>
    <m/>
    <x v="0"/>
    <m/>
    <m/>
    <m/>
    <m/>
    <s v="Undecided"/>
    <m/>
    <m/>
    <s v="Undecided"/>
    <m/>
    <m/>
    <s v="Undecided"/>
    <m/>
    <m/>
    <s v="Agree"/>
    <m/>
    <m/>
    <s v="Agree"/>
    <m/>
    <m/>
    <s v="Strongly agree"/>
    <m/>
    <m/>
    <s v="Strongly agree"/>
    <m/>
    <m/>
    <x v="2"/>
    <m/>
    <m/>
    <x v="1"/>
    <m/>
    <m/>
    <x v="0"/>
    <m/>
    <m/>
    <m/>
    <m/>
    <m/>
    <s v="Researcher"/>
    <m/>
    <m/>
    <m/>
    <m/>
    <m/>
  </r>
  <r>
    <n v="170"/>
    <d v="2020-04-14T08:40:09"/>
    <d v="2020-04-14T08:46:18"/>
    <s v="anonymous"/>
    <m/>
    <m/>
    <m/>
    <m/>
    <x v="1"/>
    <m/>
    <m/>
    <s v="No"/>
    <m/>
    <m/>
    <m/>
    <m/>
    <m/>
    <s v="Laptop;"/>
    <m/>
    <m/>
    <s v="No"/>
    <m/>
    <m/>
    <s v="Corporate assets"/>
    <m/>
    <m/>
    <s v="Yes, partly"/>
    <m/>
    <m/>
    <s v="Password protection;Antivirus software installed;"/>
    <m/>
    <m/>
    <s v="Using VPN "/>
    <m/>
    <m/>
    <m/>
    <m/>
    <m/>
    <s v="No"/>
    <m/>
    <m/>
    <m/>
    <m/>
    <m/>
    <s v="Yes"/>
    <m/>
    <m/>
    <s v="Document management;Real-time chatting;Teleconferencing;"/>
    <m/>
    <m/>
    <x v="2"/>
    <m/>
    <m/>
    <x v="0"/>
    <m/>
    <m/>
    <m/>
    <m/>
    <s v="Undecided"/>
    <m/>
    <m/>
    <s v="Disagree"/>
    <m/>
    <m/>
    <s v="Strongly disagree"/>
    <m/>
    <m/>
    <s v="Agree"/>
    <m/>
    <m/>
    <s v="Agree"/>
    <m/>
    <m/>
    <s v="Undecided"/>
    <m/>
    <m/>
    <s v="Agree"/>
    <m/>
    <m/>
    <x v="1"/>
    <m/>
    <m/>
    <x v="2"/>
    <m/>
    <m/>
    <x v="0"/>
    <m/>
    <m/>
    <m/>
    <m/>
    <m/>
    <s v="Researcher"/>
    <m/>
    <m/>
    <m/>
    <m/>
    <m/>
  </r>
  <r>
    <n v="170"/>
    <d v="2020-04-14T08:40:09"/>
    <d v="2020-04-14T08:46:18"/>
    <s v="anonymous"/>
    <m/>
    <m/>
    <m/>
    <m/>
    <x v="1"/>
    <m/>
    <m/>
    <s v="No"/>
    <m/>
    <m/>
    <m/>
    <m/>
    <m/>
    <s v="Laptop;"/>
    <m/>
    <m/>
    <s v="No"/>
    <m/>
    <m/>
    <s v="Corporate assets"/>
    <m/>
    <m/>
    <s v="Yes, partly"/>
    <m/>
    <m/>
    <s v="Password protection;Antivirus software installed;"/>
    <m/>
    <m/>
    <s v="Using VPN "/>
    <m/>
    <m/>
    <m/>
    <m/>
    <m/>
    <s v="No"/>
    <m/>
    <m/>
    <m/>
    <m/>
    <m/>
    <s v="Yes"/>
    <m/>
    <m/>
    <s v="Document management;Real-time chatting;Teleconferencing;"/>
    <m/>
    <m/>
    <x v="1"/>
    <m/>
    <m/>
    <x v="0"/>
    <m/>
    <m/>
    <m/>
    <m/>
    <s v="Undecided"/>
    <m/>
    <m/>
    <s v="Disagree"/>
    <m/>
    <m/>
    <s v="Strongly disagree"/>
    <m/>
    <m/>
    <s v="Agree"/>
    <m/>
    <m/>
    <s v="Agree"/>
    <m/>
    <m/>
    <s v="Undecided"/>
    <m/>
    <m/>
    <s v="Agree"/>
    <m/>
    <m/>
    <x v="1"/>
    <m/>
    <m/>
    <x v="2"/>
    <m/>
    <m/>
    <x v="0"/>
    <m/>
    <m/>
    <m/>
    <m/>
    <m/>
    <s v="Researcher"/>
    <m/>
    <m/>
    <m/>
    <m/>
    <m/>
  </r>
  <r>
    <n v="171"/>
    <d v="2020-04-14T08:52:58"/>
    <d v="2020-04-14T08:56:13"/>
    <s v="anonymous"/>
    <m/>
    <m/>
    <m/>
    <m/>
    <x v="0"/>
    <m/>
    <m/>
    <s v="No"/>
    <m/>
    <m/>
    <m/>
    <m/>
    <m/>
    <s v="Laptop;Smartphone;"/>
    <m/>
    <m/>
    <s v="Yes"/>
    <m/>
    <m/>
    <s v="Corporate assets"/>
    <m/>
    <m/>
    <s v="Yes, partly"/>
    <m/>
    <m/>
    <s v="Password protection;Automatic screen lock;Antivirus software installed;Antispam software installed;"/>
    <m/>
    <m/>
    <s v="Using VPN "/>
    <m/>
    <m/>
    <m/>
    <m/>
    <m/>
    <s v="No"/>
    <m/>
    <m/>
    <m/>
    <m/>
    <m/>
    <s v="Yes"/>
    <m/>
    <m/>
    <s v="Real-time chatting;Teleconferencing;"/>
    <m/>
    <m/>
    <x v="2"/>
    <m/>
    <m/>
    <x v="0"/>
    <m/>
    <m/>
    <m/>
    <m/>
    <s v="Undecided"/>
    <m/>
    <m/>
    <s v="Strongly agree"/>
    <m/>
    <m/>
    <s v="Agree"/>
    <m/>
    <m/>
    <s v="Strongly agree"/>
    <m/>
    <m/>
    <s v="Agree"/>
    <m/>
    <m/>
    <s v="Agree"/>
    <m/>
    <m/>
    <s v="Strongly agree"/>
    <m/>
    <m/>
    <x v="0"/>
    <m/>
    <m/>
    <x v="0"/>
    <m/>
    <m/>
    <x v="3"/>
    <m/>
    <m/>
    <m/>
    <m/>
    <m/>
    <s v="Security professional"/>
    <m/>
    <m/>
    <m/>
    <m/>
    <m/>
  </r>
  <r>
    <n v="171"/>
    <d v="2020-04-14T08:52:58"/>
    <d v="2020-04-14T08:56:13"/>
    <s v="anonymous"/>
    <m/>
    <m/>
    <m/>
    <m/>
    <x v="0"/>
    <m/>
    <m/>
    <s v="No"/>
    <m/>
    <m/>
    <m/>
    <m/>
    <m/>
    <s v="Laptop;Smartphone;"/>
    <m/>
    <m/>
    <s v="Yes"/>
    <m/>
    <m/>
    <s v="Corporate assets"/>
    <m/>
    <m/>
    <s v="Yes, partly"/>
    <m/>
    <m/>
    <s v="Password protection;Automatic screen lock;Antivirus software installed;Antispam software installed;"/>
    <m/>
    <m/>
    <s v="Using VPN "/>
    <m/>
    <m/>
    <m/>
    <m/>
    <m/>
    <s v="No"/>
    <m/>
    <m/>
    <m/>
    <m/>
    <m/>
    <s v="Yes"/>
    <m/>
    <m/>
    <s v="Real-time chatting;Teleconferencing;"/>
    <m/>
    <m/>
    <x v="1"/>
    <m/>
    <m/>
    <x v="0"/>
    <m/>
    <m/>
    <m/>
    <m/>
    <s v="Undecided"/>
    <m/>
    <m/>
    <s v="Strongly agree"/>
    <m/>
    <m/>
    <s v="Agree"/>
    <m/>
    <m/>
    <s v="Strongly agree"/>
    <m/>
    <m/>
    <s v="Agree"/>
    <m/>
    <m/>
    <s v="Agree"/>
    <m/>
    <m/>
    <s v="Strongly agree"/>
    <m/>
    <m/>
    <x v="0"/>
    <m/>
    <m/>
    <x v="0"/>
    <m/>
    <m/>
    <x v="3"/>
    <m/>
    <m/>
    <m/>
    <m/>
    <m/>
    <s v="Security professional"/>
    <m/>
    <m/>
    <m/>
    <m/>
    <m/>
  </r>
  <r>
    <n v="172"/>
    <d v="2020-04-14T09:14:04"/>
    <d v="2020-04-14T09:17:36"/>
    <s v="anonymous"/>
    <m/>
    <m/>
    <m/>
    <m/>
    <x v="1"/>
    <m/>
    <m/>
    <s v="Yes"/>
    <m/>
    <m/>
    <m/>
    <m/>
    <m/>
    <s v="Laptop;"/>
    <m/>
    <m/>
    <s v="Yes"/>
    <m/>
    <m/>
    <s v="Personal assets"/>
    <m/>
    <m/>
    <m/>
    <m/>
    <m/>
    <s v="Password protection;"/>
    <m/>
    <m/>
    <s v="Using VPN "/>
    <m/>
    <m/>
    <m/>
    <m/>
    <m/>
    <s v="No"/>
    <m/>
    <m/>
    <m/>
    <m/>
    <m/>
    <s v="Yes"/>
    <m/>
    <m/>
    <s v="Real-time chatting;Teleconferencing;"/>
    <m/>
    <m/>
    <x v="2"/>
    <m/>
    <m/>
    <x v="0"/>
    <m/>
    <m/>
    <m/>
    <m/>
    <s v="Strongly agree"/>
    <m/>
    <m/>
    <s v="Strongly agree"/>
    <m/>
    <m/>
    <s v="Agree"/>
    <m/>
    <m/>
    <s v="Strongly agree"/>
    <m/>
    <m/>
    <s v="Strongly agree"/>
    <m/>
    <m/>
    <s v="Agree"/>
    <m/>
    <m/>
    <s v="Agree"/>
    <m/>
    <m/>
    <x v="2"/>
    <m/>
    <m/>
    <x v="1"/>
    <m/>
    <m/>
    <x v="3"/>
    <m/>
    <m/>
    <m/>
    <m/>
    <m/>
    <s v="IT professional"/>
    <m/>
    <m/>
    <m/>
    <m/>
    <m/>
  </r>
  <r>
    <n v="172"/>
    <d v="2020-04-14T09:14:04"/>
    <d v="2020-04-14T09:17:36"/>
    <s v="anonymous"/>
    <m/>
    <m/>
    <m/>
    <m/>
    <x v="1"/>
    <m/>
    <m/>
    <s v="Yes"/>
    <m/>
    <m/>
    <m/>
    <m/>
    <m/>
    <s v="Laptop;"/>
    <m/>
    <m/>
    <s v="Yes"/>
    <m/>
    <m/>
    <s v="Personal assets"/>
    <m/>
    <m/>
    <m/>
    <m/>
    <m/>
    <s v="Password protection;"/>
    <m/>
    <m/>
    <s v="Using VPN "/>
    <m/>
    <m/>
    <m/>
    <m/>
    <m/>
    <s v="No"/>
    <m/>
    <m/>
    <m/>
    <m/>
    <m/>
    <s v="Yes"/>
    <m/>
    <m/>
    <s v="Real-time chatting;Teleconferencing;"/>
    <m/>
    <m/>
    <x v="1"/>
    <m/>
    <m/>
    <x v="0"/>
    <m/>
    <m/>
    <m/>
    <m/>
    <s v="Strongly agree"/>
    <m/>
    <m/>
    <s v="Strongly agree"/>
    <m/>
    <m/>
    <s v="Agree"/>
    <m/>
    <m/>
    <s v="Strongly agree"/>
    <m/>
    <m/>
    <s v="Strongly agree"/>
    <m/>
    <m/>
    <s v="Agree"/>
    <m/>
    <m/>
    <s v="Agree"/>
    <m/>
    <m/>
    <x v="2"/>
    <m/>
    <m/>
    <x v="1"/>
    <m/>
    <m/>
    <x v="3"/>
    <m/>
    <m/>
    <m/>
    <m/>
    <m/>
    <s v="IT professional"/>
    <m/>
    <m/>
    <m/>
    <m/>
    <m/>
  </r>
  <r>
    <n v="173"/>
    <d v="2020-04-14T09:33:59"/>
    <d v="2020-04-14T10:29:20"/>
    <s v="anonymous"/>
    <m/>
    <m/>
    <m/>
    <m/>
    <x v="0"/>
    <m/>
    <m/>
    <s v="No"/>
    <m/>
    <m/>
    <m/>
    <m/>
    <m/>
    <s v="Laptop;"/>
    <m/>
    <m/>
    <s v="No"/>
    <m/>
    <m/>
    <s v="Corporate assets"/>
    <m/>
    <m/>
    <s v="Yes, fully"/>
    <m/>
    <m/>
    <s v="Password protection;Two-factor authentication;Automatic screen lock;Hard disk encryption;Antivirus software installed;"/>
    <m/>
    <m/>
    <s v="Other"/>
    <m/>
    <m/>
    <s v="Production and R&amp;D environments - connected by VPN. Other systems connected directly through websites (CRM, e-mail, etc...)"/>
    <m/>
    <m/>
    <s v="No"/>
    <m/>
    <m/>
    <m/>
    <m/>
    <m/>
    <s v="No"/>
    <m/>
    <m/>
    <m/>
    <m/>
    <m/>
    <x v="2"/>
    <m/>
    <m/>
    <x v="0"/>
    <m/>
    <m/>
    <m/>
    <m/>
    <s v="Agree"/>
    <m/>
    <m/>
    <s v="Undecided"/>
    <m/>
    <m/>
    <s v="Disagree"/>
    <m/>
    <m/>
    <s v="Strongly agree"/>
    <m/>
    <m/>
    <s v="Agree"/>
    <m/>
    <m/>
    <s v="Strongly agree"/>
    <m/>
    <m/>
    <s v="Agree"/>
    <m/>
    <m/>
    <x v="1"/>
    <m/>
    <m/>
    <x v="3"/>
    <m/>
    <m/>
    <x v="5"/>
    <m/>
    <m/>
    <s v="OT Solutions"/>
    <m/>
    <m/>
    <s v="Manager"/>
    <m/>
    <m/>
    <m/>
    <m/>
    <m/>
  </r>
  <r>
    <n v="173"/>
    <d v="2020-04-14T09:33:59"/>
    <d v="2020-04-14T10:29:20"/>
    <s v="anonymous"/>
    <m/>
    <m/>
    <m/>
    <m/>
    <x v="0"/>
    <m/>
    <m/>
    <s v="No"/>
    <m/>
    <m/>
    <m/>
    <m/>
    <m/>
    <s v="Laptop;"/>
    <m/>
    <m/>
    <s v="No"/>
    <m/>
    <m/>
    <s v="Corporate assets"/>
    <m/>
    <m/>
    <s v="Yes, fully"/>
    <m/>
    <m/>
    <s v="Password protection;Two-factor authentication;Automatic screen lock;Hard disk encryption;Antivirus software installed;"/>
    <m/>
    <m/>
    <s v="Other"/>
    <m/>
    <m/>
    <s v="Production and R&amp;D environments - connected by VPN. Other systems connected directly through websites (CRM, e-mail, etc...)"/>
    <m/>
    <m/>
    <s v="No"/>
    <m/>
    <m/>
    <m/>
    <m/>
    <m/>
    <s v="No"/>
    <m/>
    <m/>
    <m/>
    <m/>
    <m/>
    <x v="1"/>
    <m/>
    <m/>
    <x v="0"/>
    <m/>
    <m/>
    <m/>
    <m/>
    <s v="Agree"/>
    <m/>
    <m/>
    <s v="Undecided"/>
    <m/>
    <m/>
    <s v="Disagree"/>
    <m/>
    <m/>
    <s v="Strongly agree"/>
    <m/>
    <m/>
    <s v="Agree"/>
    <m/>
    <m/>
    <s v="Strongly agree"/>
    <m/>
    <m/>
    <s v="Agree"/>
    <m/>
    <m/>
    <x v="1"/>
    <m/>
    <m/>
    <x v="3"/>
    <m/>
    <m/>
    <x v="5"/>
    <m/>
    <m/>
    <s v="OT Solutions"/>
    <m/>
    <m/>
    <s v="Manager"/>
    <m/>
    <m/>
    <m/>
    <m/>
    <m/>
  </r>
  <r>
    <n v="174"/>
    <d v="2020-04-14T11:05:36"/>
    <d v="2020-04-14T11:10:36"/>
    <s v="anonymous"/>
    <m/>
    <m/>
    <m/>
    <m/>
    <x v="1"/>
    <m/>
    <m/>
    <s v="Yes"/>
    <m/>
    <m/>
    <s v="Use IREN VPN and receive update on critical secuirty issue via mail and/or intranet (pishing and Others)"/>
    <m/>
    <m/>
    <s v="Laptop;Tablet;Smartphone;"/>
    <m/>
    <m/>
    <s v="No"/>
    <m/>
    <m/>
    <s v="Corporate assets"/>
    <m/>
    <m/>
    <s v="Yes, fully"/>
    <m/>
    <m/>
    <s v="Password protection;Automatic screen lock;Antivirus software installed;Antispam software installed;"/>
    <m/>
    <m/>
    <s v="Using VPN "/>
    <m/>
    <m/>
    <m/>
    <m/>
    <m/>
    <s v="No"/>
    <m/>
    <m/>
    <m/>
    <m/>
    <m/>
    <s v="Yes"/>
    <m/>
    <m/>
    <s v="Document management;Real-time chatting;Teleconferencing;"/>
    <m/>
    <m/>
    <x v="3"/>
    <m/>
    <m/>
    <x v="0"/>
    <m/>
    <m/>
    <m/>
    <m/>
    <s v="Disagree"/>
    <m/>
    <m/>
    <s v="Undecided"/>
    <m/>
    <m/>
    <s v="Disagree"/>
    <m/>
    <m/>
    <s v="Agree"/>
    <m/>
    <m/>
    <s v="Agree"/>
    <m/>
    <m/>
    <s v="Agree"/>
    <m/>
    <m/>
    <s v="Agree"/>
    <m/>
    <m/>
    <x v="1"/>
    <m/>
    <m/>
    <x v="0"/>
    <m/>
    <m/>
    <x v="2"/>
    <m/>
    <m/>
    <m/>
    <m/>
    <m/>
    <s v="Other"/>
    <m/>
    <m/>
    <m/>
    <m/>
    <m/>
  </r>
  <r>
    <n v="174"/>
    <d v="2020-04-14T11:05:36"/>
    <d v="2020-04-14T11:10:36"/>
    <s v="anonymous"/>
    <m/>
    <m/>
    <m/>
    <m/>
    <x v="1"/>
    <m/>
    <m/>
    <s v="Yes"/>
    <m/>
    <m/>
    <s v="Use IREN VPN and receive update on critical secuirty issue via mail and/or intranet (pishing and Others)"/>
    <m/>
    <m/>
    <s v="Laptop;Tablet;Smartphone;"/>
    <m/>
    <m/>
    <s v="No"/>
    <m/>
    <m/>
    <s v="Corporate assets"/>
    <m/>
    <m/>
    <s v="Yes, fully"/>
    <m/>
    <m/>
    <s v="Password protection;Automatic screen lock;Antivirus software installed;Antispam software installed;"/>
    <m/>
    <m/>
    <s v="Using VPN "/>
    <m/>
    <m/>
    <m/>
    <m/>
    <m/>
    <s v="No"/>
    <m/>
    <m/>
    <m/>
    <m/>
    <m/>
    <s v="Yes"/>
    <m/>
    <m/>
    <s v="Document management;Real-time chatting;Teleconferencing;"/>
    <m/>
    <m/>
    <x v="1"/>
    <m/>
    <m/>
    <x v="0"/>
    <m/>
    <m/>
    <m/>
    <m/>
    <s v="Disagree"/>
    <m/>
    <m/>
    <s v="Undecided"/>
    <m/>
    <m/>
    <s v="Disagree"/>
    <m/>
    <m/>
    <s v="Agree"/>
    <m/>
    <m/>
    <s v="Agree"/>
    <m/>
    <m/>
    <s v="Agree"/>
    <m/>
    <m/>
    <s v="Agree"/>
    <m/>
    <m/>
    <x v="1"/>
    <m/>
    <m/>
    <x v="0"/>
    <m/>
    <m/>
    <x v="2"/>
    <m/>
    <m/>
    <m/>
    <m/>
    <m/>
    <s v="Other"/>
    <m/>
    <m/>
    <m/>
    <m/>
    <m/>
  </r>
  <r>
    <n v="175"/>
    <d v="2020-04-14T11:20:13"/>
    <d v="2020-04-14T11:31:11"/>
    <s v="anonymous"/>
    <m/>
    <m/>
    <m/>
    <m/>
    <x v="0"/>
    <m/>
    <m/>
    <s v="No"/>
    <m/>
    <m/>
    <m/>
    <m/>
    <m/>
    <s v="Laptop;"/>
    <m/>
    <m/>
    <s v="No"/>
    <m/>
    <m/>
    <s v="Corporate assets"/>
    <m/>
    <m/>
    <s v="Yes, partly"/>
    <m/>
    <m/>
    <s v="Password protection;Automatic screen lock;Antivirus software installed;Antispam software installed;"/>
    <m/>
    <m/>
    <s v="Using VPN "/>
    <m/>
    <m/>
    <m/>
    <m/>
    <m/>
    <s v="No"/>
    <m/>
    <m/>
    <m/>
    <m/>
    <m/>
    <s v="Yes"/>
    <m/>
    <m/>
    <s v="Document management;Real-time document co-authoring;Scheduling;Real-time chatting;Teleconferencing;"/>
    <m/>
    <m/>
    <x v="3"/>
    <m/>
    <m/>
    <x v="0"/>
    <m/>
    <m/>
    <m/>
    <m/>
    <s v="Strongly agree"/>
    <m/>
    <m/>
    <s v="Strongly agree"/>
    <m/>
    <m/>
    <s v="Agree"/>
    <m/>
    <m/>
    <s v="Undecided"/>
    <m/>
    <m/>
    <s v="Undecided"/>
    <m/>
    <m/>
    <s v="Agree"/>
    <m/>
    <m/>
    <s v="Strongly agree"/>
    <m/>
    <m/>
    <x v="0"/>
    <m/>
    <m/>
    <x v="0"/>
    <m/>
    <m/>
    <x v="0"/>
    <m/>
    <m/>
    <m/>
    <m/>
    <m/>
    <s v="Manager"/>
    <m/>
    <m/>
    <m/>
    <m/>
    <m/>
  </r>
  <r>
    <n v="175"/>
    <d v="2020-04-14T11:20:13"/>
    <d v="2020-04-14T11:31:11"/>
    <s v="anonymous"/>
    <m/>
    <m/>
    <m/>
    <m/>
    <x v="0"/>
    <m/>
    <m/>
    <s v="No"/>
    <m/>
    <m/>
    <m/>
    <m/>
    <m/>
    <s v="Laptop;"/>
    <m/>
    <m/>
    <s v="No"/>
    <m/>
    <m/>
    <s v="Corporate assets"/>
    <m/>
    <m/>
    <s v="Yes, partly"/>
    <m/>
    <m/>
    <s v="Password protection;Automatic screen lock;Antivirus software installed;Antispam software installed;"/>
    <m/>
    <m/>
    <s v="Using VPN "/>
    <m/>
    <m/>
    <m/>
    <m/>
    <m/>
    <s v="No"/>
    <m/>
    <m/>
    <m/>
    <m/>
    <m/>
    <s v="Yes"/>
    <m/>
    <m/>
    <s v="Document management;Real-time document co-authoring;Scheduling;Real-time chatting;Teleconferencing;"/>
    <m/>
    <m/>
    <x v="1"/>
    <m/>
    <m/>
    <x v="0"/>
    <m/>
    <m/>
    <m/>
    <m/>
    <s v="Strongly agree"/>
    <m/>
    <m/>
    <s v="Strongly agree"/>
    <m/>
    <m/>
    <s v="Agree"/>
    <m/>
    <m/>
    <s v="Undecided"/>
    <m/>
    <m/>
    <s v="Undecided"/>
    <m/>
    <m/>
    <s v="Agree"/>
    <m/>
    <m/>
    <s v="Strongly agree"/>
    <m/>
    <m/>
    <x v="0"/>
    <m/>
    <m/>
    <x v="0"/>
    <m/>
    <m/>
    <x v="0"/>
    <m/>
    <m/>
    <m/>
    <m/>
    <m/>
    <s v="Manager"/>
    <m/>
    <m/>
    <m/>
    <m/>
    <m/>
  </r>
  <r>
    <n v="176"/>
    <d v="2020-04-14T12:11:22"/>
    <d v="2020-04-14T12:19:58"/>
    <s v="anonymous"/>
    <m/>
    <m/>
    <m/>
    <m/>
    <x v="0"/>
    <m/>
    <m/>
    <s v="Yes"/>
    <m/>
    <m/>
    <s v="Never give your password to anyone!_x000a_Do not give information to unknown people"/>
    <m/>
    <m/>
    <s v="Laptop;Smartphone;"/>
    <m/>
    <m/>
    <s v="No"/>
    <m/>
    <m/>
    <s v="Corporate assets"/>
    <m/>
    <m/>
    <s v="Yes, partly"/>
    <m/>
    <m/>
    <s v="Password protection;Two-factor authentication;Automatic screen lock;Antivirus software installed;Antispam software installed;"/>
    <m/>
    <m/>
    <s v="Using VPN "/>
    <m/>
    <m/>
    <m/>
    <m/>
    <m/>
    <s v="No"/>
    <m/>
    <m/>
    <m/>
    <m/>
    <m/>
    <s v="No"/>
    <m/>
    <m/>
    <m/>
    <m/>
    <m/>
    <x v="2"/>
    <m/>
    <m/>
    <x v="0"/>
    <m/>
    <m/>
    <m/>
    <m/>
    <s v="Undecided"/>
    <m/>
    <m/>
    <s v="Undecided"/>
    <m/>
    <m/>
    <s v="Disagree"/>
    <m/>
    <m/>
    <s v="Strongly agree"/>
    <m/>
    <m/>
    <s v="Agree"/>
    <m/>
    <m/>
    <s v="Strongly agree"/>
    <m/>
    <m/>
    <s v="Strongly agree"/>
    <m/>
    <m/>
    <x v="2"/>
    <m/>
    <m/>
    <x v="7"/>
    <m/>
    <m/>
    <x v="2"/>
    <m/>
    <m/>
    <m/>
    <m/>
    <m/>
    <s v="Other"/>
    <m/>
    <m/>
    <m/>
    <m/>
    <m/>
  </r>
  <r>
    <n v="176"/>
    <d v="2020-04-14T12:11:22"/>
    <d v="2020-04-14T12:19:58"/>
    <s v="anonymous"/>
    <m/>
    <m/>
    <m/>
    <m/>
    <x v="0"/>
    <m/>
    <m/>
    <s v="Yes"/>
    <m/>
    <m/>
    <s v="Never give your password to anyone!_x000a_Do not give information to unknown people"/>
    <m/>
    <m/>
    <s v="Laptop;Smartphone;"/>
    <m/>
    <m/>
    <s v="No"/>
    <m/>
    <m/>
    <s v="Corporate assets"/>
    <m/>
    <m/>
    <s v="Yes, partly"/>
    <m/>
    <m/>
    <s v="Password protection;Two-factor authentication;Automatic screen lock;Antivirus software installed;Antispam software installed;"/>
    <m/>
    <m/>
    <s v="Using VPN "/>
    <m/>
    <m/>
    <m/>
    <m/>
    <m/>
    <s v="No"/>
    <m/>
    <m/>
    <m/>
    <m/>
    <m/>
    <s v="No"/>
    <m/>
    <m/>
    <m/>
    <m/>
    <m/>
    <x v="1"/>
    <m/>
    <m/>
    <x v="0"/>
    <m/>
    <m/>
    <m/>
    <m/>
    <s v="Undecided"/>
    <m/>
    <m/>
    <s v="Undecided"/>
    <m/>
    <m/>
    <s v="Disagree"/>
    <m/>
    <m/>
    <s v="Strongly agree"/>
    <m/>
    <m/>
    <s v="Agree"/>
    <m/>
    <m/>
    <s v="Strongly agree"/>
    <m/>
    <m/>
    <s v="Strongly agree"/>
    <m/>
    <m/>
    <x v="2"/>
    <m/>
    <m/>
    <x v="7"/>
    <m/>
    <m/>
    <x v="2"/>
    <m/>
    <m/>
    <m/>
    <m/>
    <m/>
    <s v="Other"/>
    <m/>
    <m/>
    <m/>
    <m/>
    <m/>
  </r>
  <r>
    <n v="177"/>
    <d v="2020-04-14T12:36:30"/>
    <d v="2020-04-14T12:40:13"/>
    <s v="anonymous"/>
    <m/>
    <m/>
    <m/>
    <m/>
    <x v="1"/>
    <m/>
    <m/>
    <s v="No"/>
    <m/>
    <m/>
    <m/>
    <m/>
    <m/>
    <s v="Laptop;"/>
    <m/>
    <m/>
    <s v="No"/>
    <m/>
    <m/>
    <s v="Personal assets"/>
    <m/>
    <m/>
    <m/>
    <m/>
    <m/>
    <s v="Password protection;Antivirus software installed;Antispam software installed;"/>
    <m/>
    <m/>
    <s v="No Access"/>
    <m/>
    <m/>
    <m/>
    <m/>
    <m/>
    <s v="No"/>
    <m/>
    <m/>
    <m/>
    <m/>
    <m/>
    <s v="No"/>
    <m/>
    <m/>
    <m/>
    <m/>
    <m/>
    <x v="2"/>
    <m/>
    <m/>
    <x v="0"/>
    <m/>
    <m/>
    <m/>
    <m/>
    <s v="Undecided"/>
    <m/>
    <m/>
    <s v="Agree"/>
    <m/>
    <m/>
    <s v="Agree"/>
    <m/>
    <m/>
    <s v="Agree"/>
    <m/>
    <m/>
    <s v="Disagree"/>
    <m/>
    <m/>
    <s v="Agree"/>
    <m/>
    <m/>
    <s v="Undecided"/>
    <m/>
    <m/>
    <x v="1"/>
    <m/>
    <m/>
    <x v="0"/>
    <m/>
    <m/>
    <x v="0"/>
    <m/>
    <m/>
    <m/>
    <m/>
    <m/>
    <s v="Researcher"/>
    <m/>
    <m/>
    <m/>
    <m/>
    <m/>
  </r>
  <r>
    <n v="177"/>
    <d v="2020-04-14T12:36:30"/>
    <d v="2020-04-14T12:40:13"/>
    <s v="anonymous"/>
    <m/>
    <m/>
    <m/>
    <m/>
    <x v="1"/>
    <m/>
    <m/>
    <s v="No"/>
    <m/>
    <m/>
    <m/>
    <m/>
    <m/>
    <s v="Laptop;"/>
    <m/>
    <m/>
    <s v="No"/>
    <m/>
    <m/>
    <s v="Personal assets"/>
    <m/>
    <m/>
    <m/>
    <m/>
    <m/>
    <s v="Password protection;Antivirus software installed;Antispam software installed;"/>
    <m/>
    <m/>
    <s v="No Access"/>
    <m/>
    <m/>
    <m/>
    <m/>
    <m/>
    <s v="No"/>
    <m/>
    <m/>
    <m/>
    <m/>
    <m/>
    <s v="No"/>
    <m/>
    <m/>
    <m/>
    <m/>
    <m/>
    <x v="1"/>
    <m/>
    <m/>
    <x v="0"/>
    <m/>
    <m/>
    <m/>
    <m/>
    <s v="Undecided"/>
    <m/>
    <m/>
    <s v="Agree"/>
    <m/>
    <m/>
    <s v="Agree"/>
    <m/>
    <m/>
    <s v="Agree"/>
    <m/>
    <m/>
    <s v="Disagree"/>
    <m/>
    <m/>
    <s v="Agree"/>
    <m/>
    <m/>
    <s v="Undecided"/>
    <m/>
    <m/>
    <x v="1"/>
    <m/>
    <m/>
    <x v="0"/>
    <m/>
    <m/>
    <x v="0"/>
    <m/>
    <m/>
    <m/>
    <m/>
    <m/>
    <s v="Researcher"/>
    <m/>
    <m/>
    <m/>
    <m/>
    <m/>
  </r>
  <r>
    <n v="178"/>
    <d v="2020-04-14T12:20:24"/>
    <d v="2020-04-14T12:47:03"/>
    <s v="anonymous"/>
    <m/>
    <m/>
    <m/>
    <m/>
    <x v="0"/>
    <m/>
    <m/>
    <s v="No"/>
    <m/>
    <m/>
    <m/>
    <m/>
    <m/>
    <s v="Desktop;Laptop;Smartphone;"/>
    <m/>
    <m/>
    <s v="No"/>
    <m/>
    <m/>
    <s v="Personal assets"/>
    <m/>
    <m/>
    <m/>
    <m/>
    <m/>
    <s v="Password protection;Two-factor authentication;Automatic screen lock;Antivirus software installed;"/>
    <m/>
    <m/>
    <s v="Using VPN "/>
    <m/>
    <m/>
    <m/>
    <m/>
    <m/>
    <s v="No"/>
    <m/>
    <m/>
    <m/>
    <m/>
    <m/>
    <s v="No"/>
    <m/>
    <m/>
    <m/>
    <m/>
    <m/>
    <x v="3"/>
    <m/>
    <m/>
    <x v="0"/>
    <m/>
    <m/>
    <m/>
    <m/>
    <s v="Agree"/>
    <m/>
    <m/>
    <s v="Undecided"/>
    <m/>
    <m/>
    <s v="Agree"/>
    <m/>
    <m/>
    <s v="Agree"/>
    <m/>
    <m/>
    <s v="Agree"/>
    <m/>
    <m/>
    <s v="Agree"/>
    <m/>
    <m/>
    <s v="Agree"/>
    <m/>
    <m/>
    <x v="2"/>
    <m/>
    <m/>
    <x v="0"/>
    <m/>
    <m/>
    <x v="0"/>
    <m/>
    <m/>
    <m/>
    <m/>
    <m/>
    <s v="Researcher"/>
    <m/>
    <m/>
    <m/>
    <m/>
    <m/>
  </r>
  <r>
    <n v="178"/>
    <d v="2020-04-14T12:20:24"/>
    <d v="2020-04-14T12:47:03"/>
    <s v="anonymous"/>
    <m/>
    <m/>
    <m/>
    <m/>
    <x v="0"/>
    <m/>
    <m/>
    <s v="No"/>
    <m/>
    <m/>
    <m/>
    <m/>
    <m/>
    <s v="Desktop;Laptop;Smartphone;"/>
    <m/>
    <m/>
    <s v="No"/>
    <m/>
    <m/>
    <s v="Personal assets"/>
    <m/>
    <m/>
    <m/>
    <m/>
    <m/>
    <s v="Password protection;Two-factor authentication;Automatic screen lock;Antivirus software installed;"/>
    <m/>
    <m/>
    <s v="Using VPN "/>
    <m/>
    <m/>
    <m/>
    <m/>
    <m/>
    <s v="No"/>
    <m/>
    <m/>
    <m/>
    <m/>
    <m/>
    <s v="No"/>
    <m/>
    <m/>
    <m/>
    <m/>
    <m/>
    <x v="1"/>
    <m/>
    <m/>
    <x v="0"/>
    <m/>
    <m/>
    <m/>
    <m/>
    <s v="Agree"/>
    <m/>
    <m/>
    <s v="Undecided"/>
    <m/>
    <m/>
    <s v="Agree"/>
    <m/>
    <m/>
    <s v="Agree"/>
    <m/>
    <m/>
    <s v="Agree"/>
    <m/>
    <m/>
    <s v="Agree"/>
    <m/>
    <m/>
    <s v="Agree"/>
    <m/>
    <m/>
    <x v="2"/>
    <m/>
    <m/>
    <x v="0"/>
    <m/>
    <m/>
    <x v="0"/>
    <m/>
    <m/>
    <m/>
    <m/>
    <m/>
    <s v="Researcher"/>
    <m/>
    <m/>
    <m/>
    <m/>
    <m/>
  </r>
  <r>
    <n v="179"/>
    <d v="2020-04-14T12:48:10"/>
    <d v="2020-04-14T13:02:11"/>
    <s v="anonymous"/>
    <m/>
    <m/>
    <m/>
    <m/>
    <x v="0"/>
    <m/>
    <m/>
    <s v="Yes"/>
    <m/>
    <m/>
    <m/>
    <m/>
    <m/>
    <s v="Desktop;Laptop;Tablet;Smartphone;"/>
    <m/>
    <m/>
    <s v="Yes"/>
    <m/>
    <m/>
    <s v="Corporate assets"/>
    <m/>
    <m/>
    <s v="Yes, fully"/>
    <m/>
    <m/>
    <s v="Password protection;Automatic screen lock;Antivirus software installed;Antispam software installed;"/>
    <m/>
    <m/>
    <s v="Using VPN "/>
    <m/>
    <m/>
    <m/>
    <m/>
    <m/>
    <s v="No"/>
    <m/>
    <m/>
    <m/>
    <m/>
    <m/>
    <s v="Yes"/>
    <m/>
    <m/>
    <s v="Document management;Real-time document co-authoring;Project/Workflow/Task management;Scheduling;Real-time chatting;Teleconferencing;"/>
    <m/>
    <m/>
    <x v="2"/>
    <m/>
    <m/>
    <x v="0"/>
    <m/>
    <m/>
    <m/>
    <m/>
    <s v="Disagree"/>
    <m/>
    <m/>
    <s v="Undecided"/>
    <m/>
    <m/>
    <s v="Undecided"/>
    <m/>
    <m/>
    <s v="Strongly agree"/>
    <m/>
    <m/>
    <s v="Strongly agree"/>
    <m/>
    <m/>
    <s v="Strongly agree"/>
    <m/>
    <m/>
    <s v="Strongly agree"/>
    <m/>
    <m/>
    <x v="6"/>
    <m/>
    <m/>
    <x v="4"/>
    <m/>
    <m/>
    <x v="2"/>
    <m/>
    <m/>
    <m/>
    <m/>
    <m/>
    <s v="Other"/>
    <m/>
    <m/>
    <m/>
    <m/>
    <m/>
  </r>
  <r>
    <n v="179"/>
    <d v="2020-04-14T12:48:10"/>
    <d v="2020-04-14T13:02:11"/>
    <s v="anonymous"/>
    <m/>
    <m/>
    <m/>
    <m/>
    <x v="0"/>
    <m/>
    <m/>
    <s v="Yes"/>
    <m/>
    <m/>
    <m/>
    <m/>
    <m/>
    <s v="Desktop;Laptop;Tablet;Smartphone;"/>
    <m/>
    <m/>
    <s v="Yes"/>
    <m/>
    <m/>
    <s v="Corporate assets"/>
    <m/>
    <m/>
    <s v="Yes, fully"/>
    <m/>
    <m/>
    <s v="Password protection;Automatic screen lock;Antivirus software installed;Antispam software installed;"/>
    <m/>
    <m/>
    <s v="Using VPN "/>
    <m/>
    <m/>
    <m/>
    <m/>
    <m/>
    <s v="No"/>
    <m/>
    <m/>
    <m/>
    <m/>
    <m/>
    <s v="Yes"/>
    <m/>
    <m/>
    <s v="Document management;Real-time document co-authoring;Project/Workflow/Task management;Scheduling;Real-time chatting;Teleconferencing;"/>
    <m/>
    <m/>
    <x v="1"/>
    <m/>
    <m/>
    <x v="0"/>
    <m/>
    <m/>
    <m/>
    <m/>
    <s v="Disagree"/>
    <m/>
    <m/>
    <s v="Undecided"/>
    <m/>
    <m/>
    <s v="Undecided"/>
    <m/>
    <m/>
    <s v="Strongly agree"/>
    <m/>
    <m/>
    <s v="Strongly agree"/>
    <m/>
    <m/>
    <s v="Strongly agree"/>
    <m/>
    <m/>
    <s v="Strongly agree"/>
    <m/>
    <m/>
    <x v="6"/>
    <m/>
    <m/>
    <x v="4"/>
    <m/>
    <m/>
    <x v="2"/>
    <m/>
    <m/>
    <m/>
    <m/>
    <m/>
    <s v="Other"/>
    <m/>
    <m/>
    <m/>
    <m/>
    <m/>
  </r>
  <r>
    <n v="180"/>
    <d v="2020-04-14T18:56:24"/>
    <d v="2020-04-14T19:03:21"/>
    <s v="anonymous"/>
    <m/>
    <m/>
    <m/>
    <m/>
    <x v="0"/>
    <m/>
    <m/>
    <s v="Yes"/>
    <m/>
    <m/>
    <s v="Use VNP"/>
    <m/>
    <m/>
    <s v="Laptop;"/>
    <m/>
    <m/>
    <s v="Yes"/>
    <m/>
    <m/>
    <s v="Personal assets"/>
    <m/>
    <m/>
    <m/>
    <m/>
    <m/>
    <s v="Automatic screen lock;"/>
    <m/>
    <m/>
    <s v="Using VPN "/>
    <m/>
    <m/>
    <m/>
    <m/>
    <m/>
    <s v="Yes"/>
    <m/>
    <m/>
    <s v="Nothing of the above;"/>
    <m/>
    <m/>
    <s v="Yes"/>
    <m/>
    <m/>
    <s v="Scheduling;Real-time chatting;Teleconferencing;"/>
    <m/>
    <m/>
    <x v="2"/>
    <m/>
    <m/>
    <x v="0"/>
    <m/>
    <m/>
    <m/>
    <m/>
    <s v="Disagree"/>
    <m/>
    <m/>
    <s v="Disagree"/>
    <m/>
    <m/>
    <s v="Disagree"/>
    <m/>
    <m/>
    <s v="Undecided"/>
    <m/>
    <m/>
    <s v="Undecided"/>
    <m/>
    <m/>
    <s v="Agree"/>
    <m/>
    <m/>
    <s v="Undecided"/>
    <m/>
    <m/>
    <x v="2"/>
    <m/>
    <m/>
    <x v="7"/>
    <m/>
    <m/>
    <x v="2"/>
    <m/>
    <m/>
    <m/>
    <m/>
    <m/>
    <s v="IT professional"/>
    <m/>
    <m/>
    <m/>
    <m/>
    <m/>
  </r>
  <r>
    <n v="180"/>
    <d v="2020-04-14T18:56:24"/>
    <d v="2020-04-14T19:03:21"/>
    <s v="anonymous"/>
    <m/>
    <m/>
    <m/>
    <m/>
    <x v="0"/>
    <m/>
    <m/>
    <s v="Yes"/>
    <m/>
    <m/>
    <s v="Use VNP"/>
    <m/>
    <m/>
    <s v="Laptop;"/>
    <m/>
    <m/>
    <s v="Yes"/>
    <m/>
    <m/>
    <s v="Personal assets"/>
    <m/>
    <m/>
    <m/>
    <m/>
    <m/>
    <s v="Automatic screen lock;"/>
    <m/>
    <m/>
    <s v="Using VPN "/>
    <m/>
    <m/>
    <m/>
    <m/>
    <m/>
    <s v="Yes"/>
    <m/>
    <m/>
    <s v="Nothing of the above;"/>
    <m/>
    <m/>
    <s v="Yes"/>
    <m/>
    <m/>
    <s v="Scheduling;Real-time chatting;Teleconferencing;"/>
    <m/>
    <m/>
    <x v="1"/>
    <m/>
    <m/>
    <x v="0"/>
    <m/>
    <m/>
    <m/>
    <m/>
    <s v="Disagree"/>
    <m/>
    <m/>
    <s v="Disagree"/>
    <m/>
    <m/>
    <s v="Disagree"/>
    <m/>
    <m/>
    <s v="Undecided"/>
    <m/>
    <m/>
    <s v="Undecided"/>
    <m/>
    <m/>
    <s v="Agree"/>
    <m/>
    <m/>
    <s v="Undecided"/>
    <m/>
    <m/>
    <x v="2"/>
    <m/>
    <m/>
    <x v="7"/>
    <m/>
    <m/>
    <x v="2"/>
    <m/>
    <m/>
    <m/>
    <m/>
    <m/>
    <s v="IT professional"/>
    <m/>
    <m/>
    <m/>
    <m/>
    <m/>
  </r>
  <r>
    <n v="181"/>
    <d v="2020-04-14T19:00:38"/>
    <d v="2020-04-14T19:04:52"/>
    <s v="anonymous"/>
    <m/>
    <m/>
    <m/>
    <m/>
    <x v="0"/>
    <m/>
    <m/>
    <s v="Yes"/>
    <m/>
    <m/>
    <m/>
    <m/>
    <m/>
    <s v="Laptop;"/>
    <m/>
    <m/>
    <s v="No"/>
    <m/>
    <m/>
    <s v="Personal assets"/>
    <m/>
    <m/>
    <m/>
    <m/>
    <m/>
    <s v="None of the above;"/>
    <m/>
    <m/>
    <s v="Using VPN "/>
    <m/>
    <m/>
    <m/>
    <m/>
    <m/>
    <s v="No"/>
    <m/>
    <m/>
    <m/>
    <m/>
    <m/>
    <s v="Yes"/>
    <m/>
    <m/>
    <s v="Scheduling;Real-time chatting;Teleconferencing;"/>
    <m/>
    <m/>
    <x v="2"/>
    <m/>
    <m/>
    <x v="0"/>
    <m/>
    <m/>
    <m/>
    <m/>
    <s v="Strongly agree"/>
    <m/>
    <m/>
    <s v="Strongly agree"/>
    <m/>
    <m/>
    <s v="Agree"/>
    <m/>
    <m/>
    <s v="Agree"/>
    <m/>
    <m/>
    <s v="Agree"/>
    <m/>
    <m/>
    <s v="Undecided"/>
    <m/>
    <m/>
    <s v="Agree"/>
    <m/>
    <m/>
    <x v="4"/>
    <m/>
    <m/>
    <x v="7"/>
    <m/>
    <m/>
    <x v="2"/>
    <m/>
    <m/>
    <m/>
    <m/>
    <m/>
    <s v="IT professional"/>
    <m/>
    <m/>
    <m/>
    <m/>
    <m/>
  </r>
  <r>
    <n v="181"/>
    <d v="2020-04-14T19:00:38"/>
    <d v="2020-04-14T19:04:52"/>
    <s v="anonymous"/>
    <m/>
    <m/>
    <m/>
    <m/>
    <x v="0"/>
    <m/>
    <m/>
    <s v="Yes"/>
    <m/>
    <m/>
    <m/>
    <m/>
    <m/>
    <s v="Laptop;"/>
    <m/>
    <m/>
    <s v="No"/>
    <m/>
    <m/>
    <s v="Personal assets"/>
    <m/>
    <m/>
    <m/>
    <m/>
    <m/>
    <s v="None of the above;"/>
    <m/>
    <m/>
    <s v="Using VPN "/>
    <m/>
    <m/>
    <m/>
    <m/>
    <m/>
    <s v="No"/>
    <m/>
    <m/>
    <m/>
    <m/>
    <m/>
    <s v="Yes"/>
    <m/>
    <m/>
    <s v="Scheduling;Real-time chatting;Teleconferencing;"/>
    <m/>
    <m/>
    <x v="1"/>
    <m/>
    <m/>
    <x v="0"/>
    <m/>
    <m/>
    <m/>
    <m/>
    <s v="Strongly agree"/>
    <m/>
    <m/>
    <s v="Strongly agree"/>
    <m/>
    <m/>
    <s v="Agree"/>
    <m/>
    <m/>
    <s v="Agree"/>
    <m/>
    <m/>
    <s v="Agree"/>
    <m/>
    <m/>
    <s v="Undecided"/>
    <m/>
    <m/>
    <s v="Agree"/>
    <m/>
    <m/>
    <x v="4"/>
    <m/>
    <m/>
    <x v="7"/>
    <m/>
    <m/>
    <x v="2"/>
    <m/>
    <m/>
    <m/>
    <m/>
    <m/>
    <s v="IT professional"/>
    <m/>
    <m/>
    <m/>
    <m/>
    <m/>
  </r>
  <r>
    <n v="182"/>
    <d v="2020-04-14T19:07:38"/>
    <d v="2020-04-14T19:09:39"/>
    <s v="anonymous"/>
    <m/>
    <m/>
    <m/>
    <m/>
    <x v="0"/>
    <m/>
    <m/>
    <s v="No"/>
    <m/>
    <m/>
    <m/>
    <m/>
    <m/>
    <s v="Laptop;"/>
    <m/>
    <m/>
    <s v="No"/>
    <m/>
    <m/>
    <s v="Personal assets"/>
    <m/>
    <m/>
    <m/>
    <m/>
    <m/>
    <s v="None of the above;"/>
    <m/>
    <m/>
    <s v="Using VPN "/>
    <m/>
    <m/>
    <m/>
    <m/>
    <m/>
    <s v="Yes"/>
    <m/>
    <m/>
    <s v="Nothing of the above;"/>
    <m/>
    <m/>
    <s v="Yes"/>
    <m/>
    <m/>
    <s v="Scheduling;Real-time chatting;Teleconferencing;"/>
    <m/>
    <m/>
    <x v="3"/>
    <m/>
    <m/>
    <x v="0"/>
    <m/>
    <m/>
    <m/>
    <m/>
    <s v="Agree"/>
    <m/>
    <m/>
    <s v="Agree"/>
    <m/>
    <m/>
    <s v="Agree"/>
    <m/>
    <m/>
    <s v="Undecided"/>
    <m/>
    <m/>
    <s v="Undecided"/>
    <m/>
    <m/>
    <s v="Strongly agree"/>
    <m/>
    <m/>
    <s v="Agree"/>
    <m/>
    <m/>
    <x v="2"/>
    <m/>
    <m/>
    <x v="7"/>
    <m/>
    <m/>
    <x v="2"/>
    <m/>
    <m/>
    <m/>
    <m/>
    <m/>
    <s v="Manager"/>
    <m/>
    <m/>
    <m/>
    <m/>
    <m/>
  </r>
  <r>
    <n v="182"/>
    <d v="2020-04-14T19:07:38"/>
    <d v="2020-04-14T19:09:39"/>
    <s v="anonymous"/>
    <m/>
    <m/>
    <m/>
    <m/>
    <x v="0"/>
    <m/>
    <m/>
    <s v="No"/>
    <m/>
    <m/>
    <m/>
    <m/>
    <m/>
    <s v="Laptop;"/>
    <m/>
    <m/>
    <s v="No"/>
    <m/>
    <m/>
    <s v="Personal assets"/>
    <m/>
    <m/>
    <m/>
    <m/>
    <m/>
    <s v="None of the above;"/>
    <m/>
    <m/>
    <s v="Using VPN "/>
    <m/>
    <m/>
    <m/>
    <m/>
    <m/>
    <s v="Yes"/>
    <m/>
    <m/>
    <s v="Nothing of the above;"/>
    <m/>
    <m/>
    <s v="Yes"/>
    <m/>
    <m/>
    <s v="Scheduling;Real-time chatting;Teleconferencing;"/>
    <m/>
    <m/>
    <x v="4"/>
    <m/>
    <m/>
    <x v="0"/>
    <m/>
    <m/>
    <m/>
    <m/>
    <s v="Agree"/>
    <m/>
    <m/>
    <s v="Agree"/>
    <m/>
    <m/>
    <s v="Agree"/>
    <m/>
    <m/>
    <s v="Undecided"/>
    <m/>
    <m/>
    <s v="Undecided"/>
    <m/>
    <m/>
    <s v="Strongly agree"/>
    <m/>
    <m/>
    <s v="Agree"/>
    <m/>
    <m/>
    <x v="2"/>
    <m/>
    <m/>
    <x v="7"/>
    <m/>
    <m/>
    <x v="2"/>
    <m/>
    <m/>
    <m/>
    <m/>
    <m/>
    <s v="Manager"/>
    <m/>
    <m/>
    <m/>
    <m/>
    <m/>
  </r>
  <r>
    <n v="182"/>
    <d v="2020-04-14T19:07:38"/>
    <d v="2020-04-14T19:09:39"/>
    <s v="anonymous"/>
    <m/>
    <m/>
    <m/>
    <m/>
    <x v="0"/>
    <m/>
    <m/>
    <s v="No"/>
    <m/>
    <m/>
    <m/>
    <m/>
    <m/>
    <s v="Laptop;"/>
    <m/>
    <m/>
    <s v="No"/>
    <m/>
    <m/>
    <s v="Personal assets"/>
    <m/>
    <m/>
    <m/>
    <m/>
    <m/>
    <s v="None of the above;"/>
    <m/>
    <m/>
    <s v="Using VPN "/>
    <m/>
    <m/>
    <m/>
    <m/>
    <m/>
    <s v="Yes"/>
    <m/>
    <m/>
    <s v="Nothing of the above;"/>
    <m/>
    <m/>
    <s v="Yes"/>
    <m/>
    <m/>
    <s v="Scheduling;Real-time chatting;Teleconferencing;"/>
    <m/>
    <m/>
    <x v="1"/>
    <m/>
    <m/>
    <x v="0"/>
    <m/>
    <m/>
    <m/>
    <m/>
    <s v="Agree"/>
    <m/>
    <m/>
    <s v="Agree"/>
    <m/>
    <m/>
    <s v="Agree"/>
    <m/>
    <m/>
    <s v="Undecided"/>
    <m/>
    <m/>
    <s v="Undecided"/>
    <m/>
    <m/>
    <s v="Strongly agree"/>
    <m/>
    <m/>
    <s v="Agree"/>
    <m/>
    <m/>
    <x v="2"/>
    <m/>
    <m/>
    <x v="7"/>
    <m/>
    <m/>
    <x v="2"/>
    <m/>
    <m/>
    <m/>
    <m/>
    <m/>
    <s v="Manager"/>
    <m/>
    <m/>
    <m/>
    <m/>
    <m/>
  </r>
  <r>
    <n v="183"/>
    <d v="2020-04-14T19:09:50"/>
    <d v="2020-04-14T19:12:33"/>
    <s v="anonymous"/>
    <m/>
    <m/>
    <m/>
    <m/>
    <x v="1"/>
    <m/>
    <m/>
    <s v="Yes"/>
    <m/>
    <m/>
    <s v="Use VPN"/>
    <m/>
    <m/>
    <s v="Laptop;"/>
    <m/>
    <m/>
    <s v="No"/>
    <m/>
    <m/>
    <s v="Corporate assets"/>
    <m/>
    <m/>
    <s v="No"/>
    <m/>
    <m/>
    <s v="Password protection;Antivirus software installed;"/>
    <m/>
    <m/>
    <s v="Using VPN "/>
    <m/>
    <m/>
    <m/>
    <m/>
    <m/>
    <s v="No"/>
    <m/>
    <m/>
    <m/>
    <m/>
    <m/>
    <s v="No"/>
    <m/>
    <m/>
    <m/>
    <m/>
    <m/>
    <x v="3"/>
    <m/>
    <m/>
    <x v="0"/>
    <m/>
    <m/>
    <m/>
    <m/>
    <s v="Agree"/>
    <m/>
    <m/>
    <s v="Agree"/>
    <m/>
    <m/>
    <s v="Agree"/>
    <m/>
    <m/>
    <s v="Agree"/>
    <m/>
    <m/>
    <s v="Strongly agree"/>
    <m/>
    <m/>
    <s v="Strongly agree"/>
    <m/>
    <m/>
    <s v="Strongly agree"/>
    <m/>
    <m/>
    <x v="4"/>
    <m/>
    <m/>
    <x v="2"/>
    <m/>
    <m/>
    <x v="2"/>
    <m/>
    <m/>
    <m/>
    <m/>
    <m/>
    <s v="IT professional"/>
    <m/>
    <m/>
    <m/>
    <m/>
    <m/>
  </r>
  <r>
    <n v="183"/>
    <d v="2020-04-14T19:09:50"/>
    <d v="2020-04-14T19:12:33"/>
    <s v="anonymous"/>
    <m/>
    <m/>
    <m/>
    <m/>
    <x v="1"/>
    <m/>
    <m/>
    <s v="Yes"/>
    <m/>
    <m/>
    <s v="Use VPN"/>
    <m/>
    <m/>
    <s v="Laptop;"/>
    <m/>
    <m/>
    <s v="No"/>
    <m/>
    <m/>
    <s v="Corporate assets"/>
    <m/>
    <m/>
    <s v="No"/>
    <m/>
    <m/>
    <s v="Password protection;Antivirus software installed;"/>
    <m/>
    <m/>
    <s v="Using VPN "/>
    <m/>
    <m/>
    <m/>
    <m/>
    <m/>
    <s v="No"/>
    <m/>
    <m/>
    <m/>
    <m/>
    <m/>
    <s v="No"/>
    <m/>
    <m/>
    <m/>
    <m/>
    <m/>
    <x v="4"/>
    <m/>
    <m/>
    <x v="0"/>
    <m/>
    <m/>
    <m/>
    <m/>
    <s v="Agree"/>
    <m/>
    <m/>
    <s v="Agree"/>
    <m/>
    <m/>
    <s v="Agree"/>
    <m/>
    <m/>
    <s v="Agree"/>
    <m/>
    <m/>
    <s v="Strongly agree"/>
    <m/>
    <m/>
    <s v="Strongly agree"/>
    <m/>
    <m/>
    <s v="Strongly agree"/>
    <m/>
    <m/>
    <x v="4"/>
    <m/>
    <m/>
    <x v="2"/>
    <m/>
    <m/>
    <x v="2"/>
    <m/>
    <m/>
    <m/>
    <m/>
    <m/>
    <s v="IT professional"/>
    <m/>
    <m/>
    <m/>
    <m/>
    <m/>
  </r>
  <r>
    <n v="183"/>
    <d v="2020-04-14T19:09:50"/>
    <d v="2020-04-14T19:12:33"/>
    <s v="anonymous"/>
    <m/>
    <m/>
    <m/>
    <m/>
    <x v="1"/>
    <m/>
    <m/>
    <s v="Yes"/>
    <m/>
    <m/>
    <s v="Use VPN"/>
    <m/>
    <m/>
    <s v="Laptop;"/>
    <m/>
    <m/>
    <s v="No"/>
    <m/>
    <m/>
    <s v="Corporate assets"/>
    <m/>
    <m/>
    <s v="No"/>
    <m/>
    <m/>
    <s v="Password protection;Antivirus software installed;"/>
    <m/>
    <m/>
    <s v="Using VPN "/>
    <m/>
    <m/>
    <m/>
    <m/>
    <m/>
    <s v="No"/>
    <m/>
    <m/>
    <m/>
    <m/>
    <m/>
    <s v="No"/>
    <m/>
    <m/>
    <m/>
    <m/>
    <m/>
    <x v="1"/>
    <m/>
    <m/>
    <x v="0"/>
    <m/>
    <m/>
    <m/>
    <m/>
    <s v="Agree"/>
    <m/>
    <m/>
    <s v="Agree"/>
    <m/>
    <m/>
    <s v="Agree"/>
    <m/>
    <m/>
    <s v="Agree"/>
    <m/>
    <m/>
    <s v="Strongly agree"/>
    <m/>
    <m/>
    <s v="Strongly agree"/>
    <m/>
    <m/>
    <s v="Strongly agree"/>
    <m/>
    <m/>
    <x v="4"/>
    <m/>
    <m/>
    <x v="2"/>
    <m/>
    <m/>
    <x v="2"/>
    <m/>
    <m/>
    <m/>
    <m/>
    <m/>
    <s v="IT professional"/>
    <m/>
    <m/>
    <m/>
    <m/>
    <m/>
  </r>
  <r>
    <n v="184"/>
    <d v="2020-04-14T19:15:30"/>
    <d v="2020-04-14T19:17:51"/>
    <s v="anonymous"/>
    <m/>
    <m/>
    <m/>
    <m/>
    <x v="1"/>
    <m/>
    <m/>
    <s v="Yes"/>
    <m/>
    <m/>
    <m/>
    <m/>
    <m/>
    <s v="Smartphone;"/>
    <m/>
    <m/>
    <s v="Yes"/>
    <m/>
    <m/>
    <s v="Personal assets"/>
    <m/>
    <m/>
    <m/>
    <m/>
    <m/>
    <s v="Password protection;Automatic screen lock;"/>
    <m/>
    <m/>
    <s v="Using 3rd party cloud solutions (e.g. G Cloud, Microsoft 365)"/>
    <m/>
    <m/>
    <m/>
    <m/>
    <m/>
    <s v="No"/>
    <m/>
    <m/>
    <m/>
    <m/>
    <m/>
    <s v="No"/>
    <m/>
    <m/>
    <m/>
    <m/>
    <m/>
    <x v="3"/>
    <m/>
    <m/>
    <x v="0"/>
    <m/>
    <m/>
    <m/>
    <m/>
    <s v="Strongly agree"/>
    <m/>
    <m/>
    <s v="Strongly agree"/>
    <m/>
    <m/>
    <s v="Strongly agree"/>
    <m/>
    <m/>
    <s v="Agree"/>
    <m/>
    <m/>
    <s v="Agree"/>
    <m/>
    <m/>
    <s v="Strongly agree"/>
    <m/>
    <m/>
    <s v="Strongly agree"/>
    <m/>
    <m/>
    <x v="2"/>
    <m/>
    <m/>
    <x v="2"/>
    <m/>
    <m/>
    <x v="2"/>
    <m/>
    <m/>
    <m/>
    <m/>
    <m/>
    <s v="Other"/>
    <m/>
    <m/>
    <m/>
    <m/>
    <m/>
  </r>
  <r>
    <n v="184"/>
    <d v="2020-04-14T19:15:30"/>
    <d v="2020-04-14T19:17:51"/>
    <s v="anonymous"/>
    <m/>
    <m/>
    <m/>
    <m/>
    <x v="1"/>
    <m/>
    <m/>
    <s v="Yes"/>
    <m/>
    <m/>
    <m/>
    <m/>
    <m/>
    <s v="Smartphone;"/>
    <m/>
    <m/>
    <s v="Yes"/>
    <m/>
    <m/>
    <s v="Personal assets"/>
    <m/>
    <m/>
    <m/>
    <m/>
    <m/>
    <s v="Password protection;Automatic screen lock;"/>
    <m/>
    <m/>
    <s v="Using 3rd party cloud solutions (e.g. G Cloud, Microsoft 365)"/>
    <m/>
    <m/>
    <m/>
    <m/>
    <m/>
    <s v="No"/>
    <m/>
    <m/>
    <m/>
    <m/>
    <m/>
    <s v="No"/>
    <m/>
    <m/>
    <m/>
    <m/>
    <m/>
    <x v="7"/>
    <m/>
    <m/>
    <x v="0"/>
    <m/>
    <m/>
    <m/>
    <m/>
    <s v="Strongly agree"/>
    <m/>
    <m/>
    <s v="Strongly agree"/>
    <m/>
    <m/>
    <s v="Strongly agree"/>
    <m/>
    <m/>
    <s v="Agree"/>
    <m/>
    <m/>
    <s v="Agree"/>
    <m/>
    <m/>
    <s v="Strongly agree"/>
    <m/>
    <m/>
    <s v="Strongly agree"/>
    <m/>
    <m/>
    <x v="2"/>
    <m/>
    <m/>
    <x v="2"/>
    <m/>
    <m/>
    <x v="2"/>
    <m/>
    <m/>
    <m/>
    <m/>
    <m/>
    <s v="Other"/>
    <m/>
    <m/>
    <m/>
    <m/>
    <m/>
  </r>
  <r>
    <n v="184"/>
    <d v="2020-04-14T19:15:30"/>
    <d v="2020-04-14T19:17:51"/>
    <s v="anonymous"/>
    <m/>
    <m/>
    <m/>
    <m/>
    <x v="1"/>
    <m/>
    <m/>
    <s v="Yes"/>
    <m/>
    <m/>
    <m/>
    <m/>
    <m/>
    <s v="Smartphone;"/>
    <m/>
    <m/>
    <s v="Yes"/>
    <m/>
    <m/>
    <s v="Personal assets"/>
    <m/>
    <m/>
    <m/>
    <m/>
    <m/>
    <s v="Password protection;Automatic screen lock;"/>
    <m/>
    <m/>
    <s v="Using 3rd party cloud solutions (e.g. G Cloud, Microsoft 365)"/>
    <m/>
    <m/>
    <m/>
    <m/>
    <m/>
    <s v="No"/>
    <m/>
    <m/>
    <m/>
    <m/>
    <m/>
    <s v="No"/>
    <m/>
    <m/>
    <m/>
    <m/>
    <m/>
    <x v="4"/>
    <m/>
    <m/>
    <x v="0"/>
    <m/>
    <m/>
    <m/>
    <m/>
    <s v="Strongly agree"/>
    <m/>
    <m/>
    <s v="Strongly agree"/>
    <m/>
    <m/>
    <s v="Strongly agree"/>
    <m/>
    <m/>
    <s v="Agree"/>
    <m/>
    <m/>
    <s v="Agree"/>
    <m/>
    <m/>
    <s v="Strongly agree"/>
    <m/>
    <m/>
    <s v="Strongly agree"/>
    <m/>
    <m/>
    <x v="2"/>
    <m/>
    <m/>
    <x v="2"/>
    <m/>
    <m/>
    <x v="2"/>
    <m/>
    <m/>
    <m/>
    <m/>
    <m/>
    <s v="Other"/>
    <m/>
    <m/>
    <m/>
    <m/>
    <m/>
  </r>
  <r>
    <n v="184"/>
    <d v="2020-04-14T19:15:30"/>
    <d v="2020-04-14T19:17:51"/>
    <s v="anonymous"/>
    <m/>
    <m/>
    <m/>
    <m/>
    <x v="1"/>
    <m/>
    <m/>
    <s v="Yes"/>
    <m/>
    <m/>
    <m/>
    <m/>
    <m/>
    <s v="Smartphone;"/>
    <m/>
    <m/>
    <s v="Yes"/>
    <m/>
    <m/>
    <s v="Personal assets"/>
    <m/>
    <m/>
    <m/>
    <m/>
    <m/>
    <s v="Password protection;Automatic screen lock;"/>
    <m/>
    <m/>
    <s v="Using 3rd party cloud solutions (e.g. G Cloud, Microsoft 365)"/>
    <m/>
    <m/>
    <m/>
    <m/>
    <m/>
    <s v="No"/>
    <m/>
    <m/>
    <m/>
    <m/>
    <m/>
    <s v="No"/>
    <m/>
    <m/>
    <m/>
    <m/>
    <m/>
    <x v="1"/>
    <m/>
    <m/>
    <x v="0"/>
    <m/>
    <m/>
    <m/>
    <m/>
    <s v="Strongly agree"/>
    <m/>
    <m/>
    <s v="Strongly agree"/>
    <m/>
    <m/>
    <s v="Strongly agree"/>
    <m/>
    <m/>
    <s v="Agree"/>
    <m/>
    <m/>
    <s v="Agree"/>
    <m/>
    <m/>
    <s v="Strongly agree"/>
    <m/>
    <m/>
    <s v="Strongly agree"/>
    <m/>
    <m/>
    <x v="2"/>
    <m/>
    <m/>
    <x v="2"/>
    <m/>
    <m/>
    <x v="2"/>
    <m/>
    <m/>
    <m/>
    <m/>
    <m/>
    <s v="Other"/>
    <m/>
    <m/>
    <m/>
    <m/>
    <m/>
  </r>
  <r>
    <n v="185"/>
    <d v="2020-04-14T19:19:43"/>
    <d v="2020-04-14T19:49:17"/>
    <s v="anonymous"/>
    <m/>
    <m/>
    <m/>
    <m/>
    <x v="1"/>
    <m/>
    <m/>
    <s v="No"/>
    <m/>
    <m/>
    <m/>
    <m/>
    <m/>
    <s v="Laptop;Smartphone;"/>
    <m/>
    <m/>
    <s v="No"/>
    <m/>
    <m/>
    <s v="Personal assets"/>
    <m/>
    <m/>
    <m/>
    <m/>
    <m/>
    <s v="Password protection;Two-factor authentication;Antivirus software installed;Antispam software installed;"/>
    <m/>
    <m/>
    <s v="Using VPN "/>
    <m/>
    <m/>
    <m/>
    <m/>
    <m/>
    <s v="No"/>
    <m/>
    <m/>
    <m/>
    <m/>
    <m/>
    <s v="No"/>
    <m/>
    <m/>
    <m/>
    <m/>
    <m/>
    <x v="2"/>
    <m/>
    <m/>
    <x v="0"/>
    <m/>
    <m/>
    <m/>
    <m/>
    <s v="Strongly agree"/>
    <m/>
    <m/>
    <s v="Strongly agree"/>
    <m/>
    <m/>
    <s v="Disagree"/>
    <m/>
    <m/>
    <s v="Disagree"/>
    <m/>
    <m/>
    <s v="Disagree"/>
    <m/>
    <m/>
    <s v="Disagree"/>
    <m/>
    <m/>
    <s v="Agree"/>
    <m/>
    <m/>
    <x v="1"/>
    <m/>
    <m/>
    <x v="5"/>
    <m/>
    <m/>
    <x v="2"/>
    <m/>
    <m/>
    <m/>
    <m/>
    <m/>
    <s v="IT professional"/>
    <m/>
    <m/>
    <m/>
    <m/>
    <m/>
  </r>
  <r>
    <n v="185"/>
    <d v="2020-04-14T19:19:43"/>
    <d v="2020-04-14T19:49:17"/>
    <s v="anonymous"/>
    <m/>
    <m/>
    <m/>
    <m/>
    <x v="1"/>
    <m/>
    <m/>
    <s v="No"/>
    <m/>
    <m/>
    <m/>
    <m/>
    <m/>
    <s v="Laptop;Smartphone;"/>
    <m/>
    <m/>
    <s v="No"/>
    <m/>
    <m/>
    <s v="Personal assets"/>
    <m/>
    <m/>
    <m/>
    <m/>
    <m/>
    <s v="Password protection;Two-factor authentication;Antivirus software installed;Antispam software installed;"/>
    <m/>
    <m/>
    <s v="Using VPN "/>
    <m/>
    <m/>
    <m/>
    <m/>
    <m/>
    <s v="No"/>
    <m/>
    <m/>
    <m/>
    <m/>
    <m/>
    <s v="No"/>
    <m/>
    <m/>
    <m/>
    <m/>
    <m/>
    <x v="1"/>
    <m/>
    <m/>
    <x v="0"/>
    <m/>
    <m/>
    <m/>
    <m/>
    <s v="Strongly agree"/>
    <m/>
    <m/>
    <s v="Strongly agree"/>
    <m/>
    <m/>
    <s v="Disagree"/>
    <m/>
    <m/>
    <s v="Disagree"/>
    <m/>
    <m/>
    <s v="Disagree"/>
    <m/>
    <m/>
    <s v="Disagree"/>
    <m/>
    <m/>
    <s v="Agree"/>
    <m/>
    <m/>
    <x v="1"/>
    <m/>
    <m/>
    <x v="5"/>
    <m/>
    <m/>
    <x v="2"/>
    <m/>
    <m/>
    <m/>
    <m/>
    <m/>
    <s v="IT professional"/>
    <m/>
    <m/>
    <m/>
    <m/>
    <m/>
  </r>
  <r>
    <n v="186"/>
    <d v="2020-04-14T23:32:05"/>
    <d v="2020-04-14T23:35:33"/>
    <s v="anonymous"/>
    <m/>
    <m/>
    <m/>
    <m/>
    <x v="0"/>
    <m/>
    <m/>
    <s v="No"/>
    <m/>
    <m/>
    <m/>
    <m/>
    <m/>
    <s v="Laptop;"/>
    <m/>
    <m/>
    <s v="No"/>
    <m/>
    <m/>
    <s v="Personal assets"/>
    <m/>
    <m/>
    <m/>
    <m/>
    <m/>
    <s v="Password protection;"/>
    <m/>
    <m/>
    <s v="Using VPN "/>
    <m/>
    <m/>
    <m/>
    <m/>
    <m/>
    <s v="No"/>
    <m/>
    <m/>
    <m/>
    <m/>
    <m/>
    <s v="No"/>
    <m/>
    <m/>
    <m/>
    <m/>
    <m/>
    <x v="2"/>
    <m/>
    <m/>
    <x v="0"/>
    <m/>
    <m/>
    <m/>
    <m/>
    <s v="Agree"/>
    <m/>
    <m/>
    <s v="Agree"/>
    <m/>
    <m/>
    <s v="Agree"/>
    <m/>
    <m/>
    <s v="Strongly agree"/>
    <m/>
    <m/>
    <s v="Agree"/>
    <m/>
    <m/>
    <s v="Strongly agree"/>
    <m/>
    <m/>
    <s v="Strongly agree"/>
    <m/>
    <m/>
    <x v="0"/>
    <m/>
    <m/>
    <x v="1"/>
    <m/>
    <m/>
    <x v="2"/>
    <m/>
    <m/>
    <m/>
    <m/>
    <m/>
    <s v="Manager"/>
    <m/>
    <m/>
    <m/>
    <m/>
    <m/>
  </r>
  <r>
    <n v="186"/>
    <d v="2020-04-14T23:32:05"/>
    <d v="2020-04-14T23:35:33"/>
    <s v="anonymous"/>
    <m/>
    <m/>
    <m/>
    <m/>
    <x v="0"/>
    <m/>
    <m/>
    <s v="No"/>
    <m/>
    <m/>
    <m/>
    <m/>
    <m/>
    <s v="Laptop;"/>
    <m/>
    <m/>
    <s v="No"/>
    <m/>
    <m/>
    <s v="Personal assets"/>
    <m/>
    <m/>
    <m/>
    <m/>
    <m/>
    <s v="Password protection;"/>
    <m/>
    <m/>
    <s v="Using VPN "/>
    <m/>
    <m/>
    <m/>
    <m/>
    <m/>
    <s v="No"/>
    <m/>
    <m/>
    <m/>
    <m/>
    <m/>
    <s v="No"/>
    <m/>
    <m/>
    <m/>
    <m/>
    <m/>
    <x v="1"/>
    <m/>
    <m/>
    <x v="0"/>
    <m/>
    <m/>
    <m/>
    <m/>
    <s v="Agree"/>
    <m/>
    <m/>
    <s v="Agree"/>
    <m/>
    <m/>
    <s v="Agree"/>
    <m/>
    <m/>
    <s v="Strongly agree"/>
    <m/>
    <m/>
    <s v="Agree"/>
    <m/>
    <m/>
    <s v="Strongly agree"/>
    <m/>
    <m/>
    <s v="Strongly agree"/>
    <m/>
    <m/>
    <x v="0"/>
    <m/>
    <m/>
    <x v="1"/>
    <m/>
    <m/>
    <x v="2"/>
    <m/>
    <m/>
    <m/>
    <m/>
    <m/>
    <s v="Manager"/>
    <m/>
    <m/>
    <m/>
    <m/>
    <m/>
  </r>
  <r>
    <n v="187"/>
    <d v="2020-04-15T08:36:39"/>
    <d v="2020-04-15T09:00:36"/>
    <s v="anonymous"/>
    <m/>
    <m/>
    <m/>
    <m/>
    <x v="0"/>
    <m/>
    <m/>
    <s v="Yes"/>
    <m/>
    <m/>
    <m/>
    <m/>
    <m/>
    <s v="Laptop;"/>
    <m/>
    <m/>
    <s v="No"/>
    <m/>
    <m/>
    <s v="Corporate assets"/>
    <m/>
    <m/>
    <s v="Yes, fully"/>
    <m/>
    <m/>
    <s v="Password protection;Two-factor authentication;Antivirus software installed;Antispam software installed;"/>
    <m/>
    <m/>
    <s v="Using VPN "/>
    <m/>
    <m/>
    <m/>
    <m/>
    <m/>
    <s v="Yes"/>
    <m/>
    <m/>
    <s v="Instructions available to the corporate portal or website;Instructions provided via email;"/>
    <m/>
    <m/>
    <s v="No"/>
    <m/>
    <m/>
    <m/>
    <m/>
    <m/>
    <x v="2"/>
    <m/>
    <m/>
    <x v="0"/>
    <m/>
    <m/>
    <m/>
    <m/>
    <s v="Disagree"/>
    <m/>
    <m/>
    <s v="Disagree"/>
    <m/>
    <m/>
    <s v="Disagree"/>
    <m/>
    <m/>
    <s v="Agree"/>
    <m/>
    <m/>
    <s v="Agree"/>
    <m/>
    <m/>
    <s v="Agree"/>
    <m/>
    <m/>
    <s v="Agree"/>
    <m/>
    <m/>
    <x v="2"/>
    <m/>
    <m/>
    <x v="2"/>
    <m/>
    <m/>
    <x v="2"/>
    <m/>
    <m/>
    <m/>
    <m/>
    <m/>
    <s v="Other"/>
    <m/>
    <m/>
    <m/>
    <m/>
    <m/>
  </r>
  <r>
    <n v="187"/>
    <d v="2020-04-15T08:36:39"/>
    <d v="2020-04-15T09:00:36"/>
    <s v="anonymous"/>
    <m/>
    <m/>
    <m/>
    <m/>
    <x v="0"/>
    <m/>
    <m/>
    <s v="Yes"/>
    <m/>
    <m/>
    <m/>
    <m/>
    <m/>
    <s v="Laptop;"/>
    <m/>
    <m/>
    <s v="No"/>
    <m/>
    <m/>
    <s v="Corporate assets"/>
    <m/>
    <m/>
    <s v="Yes, fully"/>
    <m/>
    <m/>
    <s v="Password protection;Two-factor authentication;Antivirus software installed;Antispam software installed;"/>
    <m/>
    <m/>
    <s v="Using VPN "/>
    <m/>
    <m/>
    <m/>
    <m/>
    <m/>
    <s v="Yes"/>
    <m/>
    <m/>
    <s v="Instructions available to the corporate portal or website;Instructions provided via email;"/>
    <m/>
    <m/>
    <s v="No"/>
    <m/>
    <m/>
    <m/>
    <m/>
    <m/>
    <x v="1"/>
    <m/>
    <m/>
    <x v="0"/>
    <m/>
    <m/>
    <m/>
    <m/>
    <s v="Disagree"/>
    <m/>
    <m/>
    <s v="Disagree"/>
    <m/>
    <m/>
    <s v="Disagree"/>
    <m/>
    <m/>
    <s v="Agree"/>
    <m/>
    <m/>
    <s v="Agree"/>
    <m/>
    <m/>
    <s v="Agree"/>
    <m/>
    <m/>
    <s v="Agree"/>
    <m/>
    <m/>
    <x v="2"/>
    <m/>
    <m/>
    <x v="2"/>
    <m/>
    <m/>
    <x v="2"/>
    <m/>
    <m/>
    <m/>
    <m/>
    <m/>
    <s v="Other"/>
    <m/>
    <m/>
    <m/>
    <m/>
    <m/>
  </r>
  <r>
    <n v="188"/>
    <d v="2020-04-15T17:58:27"/>
    <d v="2020-04-15T18:03:52"/>
    <s v="anonymous"/>
    <m/>
    <m/>
    <m/>
    <m/>
    <x v="0"/>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s v="Document management;Real-time document co-authoring;Project/Workflow/Task management;Scheduling;Real-time chatting;Teleconferencing;"/>
    <m/>
    <m/>
    <x v="2"/>
    <m/>
    <m/>
    <x v="0"/>
    <m/>
    <m/>
    <m/>
    <m/>
    <s v="Agree"/>
    <m/>
    <m/>
    <s v="Undecided"/>
    <m/>
    <m/>
    <s v="Agree"/>
    <m/>
    <m/>
    <s v="Agree"/>
    <m/>
    <m/>
    <s v="Agree"/>
    <m/>
    <m/>
    <s v="Undecided"/>
    <m/>
    <m/>
    <s v="Strongly agree"/>
    <m/>
    <m/>
    <x v="0"/>
    <m/>
    <m/>
    <x v="0"/>
    <m/>
    <m/>
    <x v="5"/>
    <m/>
    <m/>
    <s v="Oil &amp; Gas, Environmental Services,Waste Management"/>
    <m/>
    <m/>
    <s v="Manager"/>
    <m/>
    <m/>
    <m/>
    <m/>
    <m/>
  </r>
  <r>
    <n v="188"/>
    <d v="2020-04-15T17:58:27"/>
    <d v="2020-04-15T18:03:52"/>
    <s v="anonymous"/>
    <m/>
    <m/>
    <m/>
    <m/>
    <x v="0"/>
    <m/>
    <m/>
    <s v="Yes"/>
    <m/>
    <m/>
    <s v="Connect to company’s network via vpn. Notify your line manager for your intention to work from home on a particular day/occasion.Ensure you have a good network connection and mobile signal."/>
    <m/>
    <m/>
    <s v="Laptop;Smartphone;"/>
    <m/>
    <m/>
    <s v="No"/>
    <m/>
    <m/>
    <s v="Corporate assets"/>
    <m/>
    <m/>
    <s v="Yes, fully"/>
    <m/>
    <m/>
    <s v="Password protection;Two-factor authentication;Automatic screen lock;"/>
    <m/>
    <m/>
    <s v="Using VPN "/>
    <m/>
    <m/>
    <m/>
    <m/>
    <m/>
    <s v="No"/>
    <m/>
    <m/>
    <m/>
    <m/>
    <m/>
    <s v="Yes"/>
    <m/>
    <m/>
    <s v="Document management;Real-time document co-authoring;Project/Workflow/Task management;Scheduling;Real-time chatting;Teleconferencing;"/>
    <m/>
    <m/>
    <x v="1"/>
    <m/>
    <m/>
    <x v="0"/>
    <m/>
    <m/>
    <m/>
    <m/>
    <s v="Agree"/>
    <m/>
    <m/>
    <s v="Undecided"/>
    <m/>
    <m/>
    <s v="Agree"/>
    <m/>
    <m/>
    <s v="Agree"/>
    <m/>
    <m/>
    <s v="Agree"/>
    <m/>
    <m/>
    <s v="Undecided"/>
    <m/>
    <m/>
    <s v="Strongly agree"/>
    <m/>
    <m/>
    <x v="0"/>
    <m/>
    <m/>
    <x v="0"/>
    <m/>
    <m/>
    <x v="5"/>
    <m/>
    <m/>
    <s v="Oil &amp; Gas, Environmental Services,Waste Management"/>
    <m/>
    <m/>
    <s v="Manager"/>
    <m/>
    <m/>
    <m/>
    <m/>
    <m/>
  </r>
  <r>
    <n v="189"/>
    <d v="2020-04-15T18:17:25"/>
    <d v="2020-04-15T18:21:30"/>
    <s v="anonymous"/>
    <m/>
    <m/>
    <m/>
    <m/>
    <x v="0"/>
    <m/>
    <m/>
    <s v="Yes"/>
    <m/>
    <m/>
    <m/>
    <m/>
    <m/>
    <s v="Laptop;"/>
    <m/>
    <m/>
    <s v="No"/>
    <m/>
    <m/>
    <s v="Corporate assets"/>
    <m/>
    <m/>
    <s v="Yes, fully"/>
    <m/>
    <m/>
    <s v="Password protection;Hard disk encryption;Antivirus software installed;"/>
    <m/>
    <m/>
    <s v="Using VPN "/>
    <m/>
    <m/>
    <m/>
    <m/>
    <m/>
    <s v="No"/>
    <m/>
    <m/>
    <m/>
    <m/>
    <m/>
    <s v="No"/>
    <m/>
    <m/>
    <m/>
    <m/>
    <m/>
    <x v="2"/>
    <m/>
    <m/>
    <x v="0"/>
    <m/>
    <m/>
    <m/>
    <m/>
    <s v="Undecided"/>
    <m/>
    <m/>
    <s v="Undecided"/>
    <m/>
    <m/>
    <s v="Agree"/>
    <m/>
    <m/>
    <s v="Strongly agree"/>
    <m/>
    <m/>
    <s v="Agree"/>
    <m/>
    <m/>
    <s v="Strongly agree"/>
    <m/>
    <m/>
    <s v="Strongly agree"/>
    <m/>
    <m/>
    <x v="1"/>
    <m/>
    <m/>
    <x v="5"/>
    <m/>
    <m/>
    <x v="7"/>
    <m/>
    <m/>
    <m/>
    <m/>
    <m/>
    <s v="Other"/>
    <m/>
    <m/>
    <m/>
    <m/>
    <m/>
  </r>
  <r>
    <n v="189"/>
    <d v="2020-04-15T18:17:25"/>
    <d v="2020-04-15T18:21:30"/>
    <s v="anonymous"/>
    <m/>
    <m/>
    <m/>
    <m/>
    <x v="0"/>
    <m/>
    <m/>
    <s v="Yes"/>
    <m/>
    <m/>
    <m/>
    <m/>
    <m/>
    <s v="Laptop;"/>
    <m/>
    <m/>
    <s v="No"/>
    <m/>
    <m/>
    <s v="Corporate assets"/>
    <m/>
    <m/>
    <s v="Yes, fully"/>
    <m/>
    <m/>
    <s v="Password protection;Hard disk encryption;Antivirus software installed;"/>
    <m/>
    <m/>
    <s v="Using VPN "/>
    <m/>
    <m/>
    <m/>
    <m/>
    <m/>
    <s v="No"/>
    <m/>
    <m/>
    <m/>
    <m/>
    <m/>
    <s v="No"/>
    <m/>
    <m/>
    <m/>
    <m/>
    <m/>
    <x v="1"/>
    <m/>
    <m/>
    <x v="0"/>
    <m/>
    <m/>
    <m/>
    <m/>
    <s v="Undecided"/>
    <m/>
    <m/>
    <s v="Undecided"/>
    <m/>
    <m/>
    <s v="Agree"/>
    <m/>
    <m/>
    <s v="Strongly agree"/>
    <m/>
    <m/>
    <s v="Agree"/>
    <m/>
    <m/>
    <s v="Strongly agree"/>
    <m/>
    <m/>
    <s v="Strongly agree"/>
    <m/>
    <m/>
    <x v="1"/>
    <m/>
    <m/>
    <x v="5"/>
    <m/>
    <m/>
    <x v="7"/>
    <m/>
    <m/>
    <m/>
    <m/>
    <m/>
    <s v="Other"/>
    <m/>
    <m/>
    <m/>
    <m/>
    <m/>
  </r>
  <r>
    <n v="190"/>
    <d v="2020-04-15T20:57:07"/>
    <d v="2020-04-15T21:09:21"/>
    <s v="anonymous"/>
    <m/>
    <m/>
    <m/>
    <m/>
    <x v="0"/>
    <m/>
    <m/>
    <s v="Yes"/>
    <m/>
    <m/>
    <s v="-avoid insecure internet connections_x000a_-be careful of possible phishing_x000a_-replace existing passwords with stronger ones_x000a_"/>
    <m/>
    <m/>
    <s v="Laptop;Smartphone;"/>
    <m/>
    <m/>
    <s v="No"/>
    <m/>
    <m/>
    <s v="Personal assets"/>
    <m/>
    <m/>
    <m/>
    <m/>
    <m/>
    <s v="Password protection;Automatic screen lock;Hard disk encryption;Antivirus software installed;Antispam software installed;"/>
    <m/>
    <m/>
    <s v="Using VPN "/>
    <m/>
    <m/>
    <m/>
    <m/>
    <m/>
    <s v="No"/>
    <m/>
    <m/>
    <m/>
    <m/>
    <m/>
    <s v="Yes"/>
    <m/>
    <m/>
    <s v="Document management;Project/Workflow/Task management;Scheduling;Real-time chatting;Teleconferencing;"/>
    <m/>
    <m/>
    <x v="8"/>
    <m/>
    <m/>
    <x v="6"/>
    <m/>
    <m/>
    <m/>
    <m/>
    <s v="Undecided"/>
    <m/>
    <m/>
    <s v="Agree"/>
    <m/>
    <m/>
    <s v="Agree"/>
    <m/>
    <m/>
    <s v="Strongly agree"/>
    <m/>
    <m/>
    <s v="Strongly agree"/>
    <m/>
    <m/>
    <s v="Strongly agree"/>
    <m/>
    <m/>
    <s v="Strongly agree"/>
    <m/>
    <m/>
    <x v="1"/>
    <m/>
    <m/>
    <x v="0"/>
    <m/>
    <m/>
    <x v="4"/>
    <m/>
    <m/>
    <m/>
    <m/>
    <m/>
    <s v="IT professional"/>
    <m/>
    <m/>
    <s v="During a crisis at the extent of the corona-crisis the most  important thing to understand is that technology offers tools in order most of the companies to be able to operate in a safe way for the employees and with minimum disruptions!!"/>
    <m/>
    <m/>
  </r>
  <r>
    <n v="190"/>
    <d v="2020-04-15T20:57:07"/>
    <d v="2020-04-15T21:09:21"/>
    <s v="anonymous"/>
    <m/>
    <m/>
    <m/>
    <m/>
    <x v="0"/>
    <m/>
    <m/>
    <s v="Yes"/>
    <m/>
    <m/>
    <s v="-avoid insecure internet connections_x000a_-be careful of possible phishing_x000a_-replace existing passwords with stronger ones_x000a_"/>
    <m/>
    <m/>
    <s v="Laptop;Smartphone;"/>
    <m/>
    <m/>
    <s v="No"/>
    <m/>
    <m/>
    <s v="Personal assets"/>
    <m/>
    <m/>
    <m/>
    <m/>
    <m/>
    <s v="Password protection;Automatic screen lock;Hard disk encryption;Antivirus software installed;Antispam software installed;"/>
    <m/>
    <m/>
    <s v="Using VPN "/>
    <m/>
    <m/>
    <m/>
    <m/>
    <m/>
    <s v="No"/>
    <m/>
    <m/>
    <m/>
    <m/>
    <m/>
    <s v="Yes"/>
    <m/>
    <m/>
    <s v="Document management;Project/Workflow/Task management;Scheduling;Real-time chatting;Teleconferencing;"/>
    <m/>
    <m/>
    <x v="1"/>
    <m/>
    <m/>
    <x v="6"/>
    <m/>
    <m/>
    <m/>
    <m/>
    <s v="Undecided"/>
    <m/>
    <m/>
    <s v="Agree"/>
    <m/>
    <m/>
    <s v="Agree"/>
    <m/>
    <m/>
    <s v="Strongly agree"/>
    <m/>
    <m/>
    <s v="Strongly agree"/>
    <m/>
    <m/>
    <s v="Strongly agree"/>
    <m/>
    <m/>
    <s v="Strongly agree"/>
    <m/>
    <m/>
    <x v="1"/>
    <m/>
    <m/>
    <x v="0"/>
    <m/>
    <m/>
    <x v="4"/>
    <m/>
    <m/>
    <m/>
    <m/>
    <m/>
    <s v="IT professional"/>
    <m/>
    <m/>
    <s v="During a crisis at the extent of the corona-crisis the most  important thing to understand is that technology offers tools in order most of the companies to be able to operate in a safe way for the employees and with minimum disruptions!!"/>
    <m/>
    <m/>
  </r>
  <r>
    <n v="191"/>
    <d v="2020-04-15T22:08:13"/>
    <d v="2020-04-15T22:19:14"/>
    <s v="anonymous"/>
    <m/>
    <m/>
    <m/>
    <m/>
    <x v="1"/>
    <m/>
    <m/>
    <s v="Yes"/>
    <m/>
    <m/>
    <s v="Avoid using unsecure wireless connection, only using my personal computer, locked wifi router"/>
    <m/>
    <m/>
    <s v="Laptop;"/>
    <m/>
    <m/>
    <s v="No"/>
    <m/>
    <m/>
    <s v="Personal assets"/>
    <m/>
    <m/>
    <m/>
    <m/>
    <m/>
    <s v="Password protection;Antivirus software installed;"/>
    <m/>
    <m/>
    <s v="Using VPN "/>
    <m/>
    <m/>
    <m/>
    <m/>
    <m/>
    <s v="No"/>
    <m/>
    <m/>
    <m/>
    <m/>
    <m/>
    <s v="Yes"/>
    <m/>
    <m/>
    <s v="Document management;Scheduling;Real-time chatting;Teleconferencing;"/>
    <m/>
    <m/>
    <x v="2"/>
    <m/>
    <m/>
    <x v="0"/>
    <m/>
    <m/>
    <m/>
    <m/>
    <s v="Undecided"/>
    <m/>
    <m/>
    <s v="Undecided"/>
    <m/>
    <m/>
    <s v="Strongly agree"/>
    <m/>
    <m/>
    <s v="Strongly agree"/>
    <m/>
    <m/>
    <s v="Strongly agree"/>
    <m/>
    <m/>
    <s v="Strongly agree"/>
    <m/>
    <m/>
    <s v="Strongly agree"/>
    <m/>
    <m/>
    <x v="0"/>
    <m/>
    <m/>
    <x v="6"/>
    <m/>
    <m/>
    <x v="4"/>
    <m/>
    <m/>
    <m/>
    <m/>
    <m/>
    <s v="Other"/>
    <m/>
    <m/>
    <s v="Excellent survey!!!"/>
    <m/>
    <m/>
  </r>
  <r>
    <n v="191"/>
    <d v="2020-04-15T22:08:13"/>
    <d v="2020-04-15T22:19:14"/>
    <s v="anonymous"/>
    <m/>
    <m/>
    <m/>
    <m/>
    <x v="1"/>
    <m/>
    <m/>
    <s v="Yes"/>
    <m/>
    <m/>
    <s v="Avoid using unsecure wireless connection, only using my personal computer, locked wifi router"/>
    <m/>
    <m/>
    <s v="Laptop;"/>
    <m/>
    <m/>
    <s v="No"/>
    <m/>
    <m/>
    <s v="Personal assets"/>
    <m/>
    <m/>
    <m/>
    <m/>
    <m/>
    <s v="Password protection;Antivirus software installed;"/>
    <m/>
    <m/>
    <s v="Using VPN "/>
    <m/>
    <m/>
    <m/>
    <m/>
    <m/>
    <s v="No"/>
    <m/>
    <m/>
    <m/>
    <m/>
    <m/>
    <s v="Yes"/>
    <m/>
    <m/>
    <s v="Document management;Scheduling;Real-time chatting;Teleconferencing;"/>
    <m/>
    <m/>
    <x v="1"/>
    <m/>
    <m/>
    <x v="0"/>
    <m/>
    <m/>
    <m/>
    <m/>
    <s v="Undecided"/>
    <m/>
    <m/>
    <s v="Undecided"/>
    <m/>
    <m/>
    <s v="Strongly agree"/>
    <m/>
    <m/>
    <s v="Strongly agree"/>
    <m/>
    <m/>
    <s v="Strongly agree"/>
    <m/>
    <m/>
    <s v="Strongly agree"/>
    <m/>
    <m/>
    <s v="Strongly agree"/>
    <m/>
    <m/>
    <x v="0"/>
    <m/>
    <m/>
    <x v="6"/>
    <m/>
    <m/>
    <x v="4"/>
    <m/>
    <m/>
    <m/>
    <m/>
    <m/>
    <s v="Other"/>
    <m/>
    <m/>
    <s v="Excellent survey!!!"/>
    <m/>
    <m/>
  </r>
  <r>
    <n v="192"/>
    <d v="2020-04-15T22:09:53"/>
    <d v="2020-04-15T22:21:04"/>
    <s v="anonymous"/>
    <m/>
    <m/>
    <m/>
    <m/>
    <x v="0"/>
    <m/>
    <m/>
    <s v="No"/>
    <m/>
    <m/>
    <m/>
    <m/>
    <m/>
    <s v="Laptop;"/>
    <m/>
    <m/>
    <s v="No"/>
    <m/>
    <m/>
    <s v="Corporate assets"/>
    <m/>
    <m/>
    <s v="No"/>
    <m/>
    <m/>
    <s v="Password protection;Antivirus software installed;Antispam software installed;"/>
    <m/>
    <m/>
    <s v="Direct access"/>
    <m/>
    <m/>
    <m/>
    <m/>
    <m/>
    <s v="No"/>
    <m/>
    <m/>
    <m/>
    <m/>
    <m/>
    <s v="No"/>
    <m/>
    <m/>
    <m/>
    <m/>
    <m/>
    <x v="2"/>
    <m/>
    <m/>
    <x v="0"/>
    <m/>
    <m/>
    <m/>
    <m/>
    <s v="Undecided"/>
    <m/>
    <m/>
    <s v="Agree"/>
    <m/>
    <m/>
    <s v="Agree"/>
    <m/>
    <m/>
    <s v="Agree"/>
    <m/>
    <m/>
    <s v="Agree"/>
    <m/>
    <m/>
    <s v="Agree"/>
    <m/>
    <m/>
    <s v="Agree"/>
    <m/>
    <m/>
    <x v="1"/>
    <m/>
    <m/>
    <x v="3"/>
    <m/>
    <m/>
    <x v="5"/>
    <m/>
    <m/>
    <s v="Food"/>
    <m/>
    <m/>
    <s v="Manager"/>
    <m/>
    <m/>
    <m/>
    <m/>
    <m/>
  </r>
  <r>
    <n v="192"/>
    <d v="2020-04-15T22:09:53"/>
    <d v="2020-04-15T22:21:04"/>
    <s v="anonymous"/>
    <m/>
    <m/>
    <m/>
    <m/>
    <x v="0"/>
    <m/>
    <m/>
    <s v="No"/>
    <m/>
    <m/>
    <m/>
    <m/>
    <m/>
    <s v="Laptop;"/>
    <m/>
    <m/>
    <s v="No"/>
    <m/>
    <m/>
    <s v="Corporate assets"/>
    <m/>
    <m/>
    <s v="No"/>
    <m/>
    <m/>
    <s v="Password protection;Antivirus software installed;Antispam software installed;"/>
    <m/>
    <m/>
    <s v="Direct access"/>
    <m/>
    <m/>
    <m/>
    <m/>
    <m/>
    <s v="No"/>
    <m/>
    <m/>
    <m/>
    <m/>
    <m/>
    <s v="No"/>
    <m/>
    <m/>
    <m/>
    <m/>
    <m/>
    <x v="1"/>
    <m/>
    <m/>
    <x v="0"/>
    <m/>
    <m/>
    <m/>
    <m/>
    <s v="Undecided"/>
    <m/>
    <m/>
    <s v="Agree"/>
    <m/>
    <m/>
    <s v="Agree"/>
    <m/>
    <m/>
    <s v="Agree"/>
    <m/>
    <m/>
    <s v="Agree"/>
    <m/>
    <m/>
    <s v="Agree"/>
    <m/>
    <m/>
    <s v="Agree"/>
    <m/>
    <m/>
    <x v="1"/>
    <m/>
    <m/>
    <x v="3"/>
    <m/>
    <m/>
    <x v="5"/>
    <m/>
    <m/>
    <s v="Food"/>
    <m/>
    <m/>
    <s v="Manager"/>
    <m/>
    <m/>
    <m/>
    <m/>
    <m/>
  </r>
  <r>
    <n v="193"/>
    <d v="2020-04-15T22:58:41"/>
    <d v="2020-04-15T23:02:20"/>
    <s v="anonymous"/>
    <m/>
    <m/>
    <m/>
    <m/>
    <x v="1"/>
    <m/>
    <m/>
    <s v="No"/>
    <m/>
    <m/>
    <m/>
    <m/>
    <m/>
    <s v="Laptop;Smartphone;"/>
    <m/>
    <m/>
    <s v="No"/>
    <m/>
    <m/>
    <s v="Corporate assets"/>
    <m/>
    <m/>
    <s v="Yes, partly"/>
    <m/>
    <m/>
    <s v="Password protection;Two-factor authentication;Automatic screen lock;Antivirus software installed;Antispam software installed;"/>
    <m/>
    <m/>
    <s v="Using VPN "/>
    <m/>
    <m/>
    <m/>
    <m/>
    <m/>
    <s v="No"/>
    <m/>
    <m/>
    <m/>
    <m/>
    <m/>
    <s v="Yes"/>
    <m/>
    <m/>
    <s v="Real-time chatting;Teleconferencing;"/>
    <m/>
    <m/>
    <x v="2"/>
    <m/>
    <m/>
    <x v="0"/>
    <m/>
    <m/>
    <m/>
    <m/>
    <s v="Strongly agree"/>
    <m/>
    <m/>
    <s v="Disagree"/>
    <m/>
    <m/>
    <s v="Disagree"/>
    <m/>
    <m/>
    <s v="Strongly disagree"/>
    <m/>
    <m/>
    <s v="Agree"/>
    <m/>
    <m/>
    <s v="Undecided"/>
    <m/>
    <m/>
    <s v="Agree"/>
    <m/>
    <m/>
    <x v="1"/>
    <m/>
    <m/>
    <x v="0"/>
    <m/>
    <m/>
    <x v="5"/>
    <m/>
    <m/>
    <s v="Manufacturing "/>
    <m/>
    <m/>
    <s v="Manager"/>
    <m/>
    <m/>
    <m/>
    <m/>
    <m/>
  </r>
  <r>
    <n v="193"/>
    <d v="2020-04-15T22:58:41"/>
    <d v="2020-04-15T23:02:20"/>
    <s v="anonymous"/>
    <m/>
    <m/>
    <m/>
    <m/>
    <x v="1"/>
    <m/>
    <m/>
    <s v="No"/>
    <m/>
    <m/>
    <m/>
    <m/>
    <m/>
    <s v="Laptop;Smartphone;"/>
    <m/>
    <m/>
    <s v="No"/>
    <m/>
    <m/>
    <s v="Corporate assets"/>
    <m/>
    <m/>
    <s v="Yes, partly"/>
    <m/>
    <m/>
    <s v="Password protection;Two-factor authentication;Automatic screen lock;Antivirus software installed;Antispam software installed;"/>
    <m/>
    <m/>
    <s v="Using VPN "/>
    <m/>
    <m/>
    <m/>
    <m/>
    <m/>
    <s v="No"/>
    <m/>
    <m/>
    <m/>
    <m/>
    <m/>
    <s v="Yes"/>
    <m/>
    <m/>
    <s v="Real-time chatting;Teleconferencing;"/>
    <m/>
    <m/>
    <x v="1"/>
    <m/>
    <m/>
    <x v="0"/>
    <m/>
    <m/>
    <m/>
    <m/>
    <s v="Strongly agree"/>
    <m/>
    <m/>
    <s v="Disagree"/>
    <m/>
    <m/>
    <s v="Disagree"/>
    <m/>
    <m/>
    <s v="Strongly disagree"/>
    <m/>
    <m/>
    <s v="Agree"/>
    <m/>
    <m/>
    <s v="Undecided"/>
    <m/>
    <m/>
    <s v="Agree"/>
    <m/>
    <m/>
    <x v="1"/>
    <m/>
    <m/>
    <x v="0"/>
    <m/>
    <m/>
    <x v="5"/>
    <m/>
    <m/>
    <s v="Manufacturing "/>
    <m/>
    <m/>
    <s v="Manager"/>
    <m/>
    <m/>
    <m/>
    <m/>
    <m/>
  </r>
  <r>
    <n v="194"/>
    <d v="2020-04-16T10:11:55"/>
    <d v="2020-04-16T10:15:07"/>
    <s v="anonymous"/>
    <m/>
    <m/>
    <m/>
    <m/>
    <x v="0"/>
    <m/>
    <m/>
    <s v="No"/>
    <m/>
    <m/>
    <m/>
    <m/>
    <m/>
    <s v="Laptop;Smartphone;"/>
    <m/>
    <m/>
    <s v="No"/>
    <m/>
    <m/>
    <s v="Corporate assets"/>
    <m/>
    <m/>
    <s v="Yes, fully"/>
    <m/>
    <m/>
    <s v="Password protection;Automatic screen lock;Antivirus software installed;Antispam software installed;"/>
    <m/>
    <m/>
    <s v="Using VPN "/>
    <m/>
    <m/>
    <m/>
    <m/>
    <m/>
    <s v="Yes"/>
    <m/>
    <m/>
    <s v="Instructions provided via email;"/>
    <m/>
    <m/>
    <s v="Yes"/>
    <m/>
    <m/>
    <s v="Real-time chatting;Teleconferencing;"/>
    <m/>
    <m/>
    <x v="2"/>
    <m/>
    <m/>
    <x v="0"/>
    <m/>
    <m/>
    <m/>
    <m/>
    <s v="Undecided"/>
    <m/>
    <m/>
    <s v="Undecided"/>
    <m/>
    <m/>
    <s v="Undecided"/>
    <m/>
    <m/>
    <s v="Disagree"/>
    <m/>
    <m/>
    <s v="Disagree"/>
    <m/>
    <m/>
    <s v="Disagree"/>
    <m/>
    <m/>
    <s v="Agree"/>
    <m/>
    <m/>
    <x v="1"/>
    <m/>
    <m/>
    <x v="0"/>
    <m/>
    <m/>
    <x v="5"/>
    <m/>
    <m/>
    <s v="Data Centers"/>
    <m/>
    <m/>
    <s v="Other"/>
    <m/>
    <m/>
    <m/>
    <m/>
    <m/>
  </r>
  <r>
    <n v="194"/>
    <d v="2020-04-16T10:11:55"/>
    <d v="2020-04-16T10:15:07"/>
    <s v="anonymous"/>
    <m/>
    <m/>
    <m/>
    <m/>
    <x v="0"/>
    <m/>
    <m/>
    <s v="No"/>
    <m/>
    <m/>
    <m/>
    <m/>
    <m/>
    <s v="Laptop;Smartphone;"/>
    <m/>
    <m/>
    <s v="No"/>
    <m/>
    <m/>
    <s v="Corporate assets"/>
    <m/>
    <m/>
    <s v="Yes, fully"/>
    <m/>
    <m/>
    <s v="Password protection;Automatic screen lock;Antivirus software installed;Antispam software installed;"/>
    <m/>
    <m/>
    <s v="Using VPN "/>
    <m/>
    <m/>
    <m/>
    <m/>
    <m/>
    <s v="Yes"/>
    <m/>
    <m/>
    <s v="Instructions provided via email;"/>
    <m/>
    <m/>
    <s v="Yes"/>
    <m/>
    <m/>
    <s v="Real-time chatting;Teleconferencing;"/>
    <m/>
    <m/>
    <x v="1"/>
    <m/>
    <m/>
    <x v="0"/>
    <m/>
    <m/>
    <m/>
    <m/>
    <s v="Undecided"/>
    <m/>
    <m/>
    <s v="Undecided"/>
    <m/>
    <m/>
    <s v="Undecided"/>
    <m/>
    <m/>
    <s v="Disagree"/>
    <m/>
    <m/>
    <s v="Disagree"/>
    <m/>
    <m/>
    <s v="Disagree"/>
    <m/>
    <m/>
    <s v="Agree"/>
    <m/>
    <m/>
    <x v="1"/>
    <m/>
    <m/>
    <x v="0"/>
    <m/>
    <m/>
    <x v="5"/>
    <m/>
    <m/>
    <s v="Data Centers"/>
    <m/>
    <m/>
    <s v="Other"/>
    <m/>
    <m/>
    <m/>
    <m/>
    <m/>
  </r>
  <r>
    <n v="195"/>
    <d v="2020-04-16T11:19:34"/>
    <d v="2020-04-16T11:22:00"/>
    <s v="anonymous"/>
    <m/>
    <m/>
    <m/>
    <m/>
    <x v="1"/>
    <m/>
    <m/>
    <s v="No"/>
    <m/>
    <m/>
    <m/>
    <m/>
    <m/>
    <s v="Laptop;Smartphone;"/>
    <m/>
    <m/>
    <s v="No"/>
    <m/>
    <m/>
    <s v="Corporate assets"/>
    <m/>
    <m/>
    <s v="Yes, fully"/>
    <m/>
    <m/>
    <s v="Password protection;Automatic screen lock;Antivirus software installed;Antispam software installed;"/>
    <m/>
    <m/>
    <s v="Using VPN "/>
    <m/>
    <m/>
    <m/>
    <m/>
    <m/>
    <s v="No"/>
    <m/>
    <m/>
    <m/>
    <m/>
    <m/>
    <s v="No"/>
    <m/>
    <m/>
    <m/>
    <m/>
    <m/>
    <x v="2"/>
    <m/>
    <m/>
    <x v="0"/>
    <m/>
    <m/>
    <m/>
    <m/>
    <s v="Disagree"/>
    <m/>
    <m/>
    <s v="Disagree"/>
    <m/>
    <m/>
    <s v="Agree"/>
    <m/>
    <m/>
    <s v="Agree"/>
    <m/>
    <m/>
    <s v="Strongly agree"/>
    <m/>
    <m/>
    <s v="Agree"/>
    <m/>
    <m/>
    <s v="Agree"/>
    <m/>
    <m/>
    <x v="1"/>
    <m/>
    <m/>
    <x v="0"/>
    <m/>
    <m/>
    <x v="2"/>
    <m/>
    <m/>
    <m/>
    <m/>
    <m/>
    <s v="Manager"/>
    <m/>
    <m/>
    <m/>
    <m/>
    <m/>
  </r>
  <r>
    <n v="195"/>
    <d v="2020-04-16T11:19:34"/>
    <d v="2020-04-16T11:22:00"/>
    <s v="anonymous"/>
    <m/>
    <m/>
    <m/>
    <m/>
    <x v="1"/>
    <m/>
    <m/>
    <s v="No"/>
    <m/>
    <m/>
    <m/>
    <m/>
    <m/>
    <s v="Laptop;Smartphone;"/>
    <m/>
    <m/>
    <s v="No"/>
    <m/>
    <m/>
    <s v="Corporate assets"/>
    <m/>
    <m/>
    <s v="Yes, fully"/>
    <m/>
    <m/>
    <s v="Password protection;Automatic screen lock;Antivirus software installed;Antispam software installed;"/>
    <m/>
    <m/>
    <s v="Using VPN "/>
    <m/>
    <m/>
    <m/>
    <m/>
    <m/>
    <s v="No"/>
    <m/>
    <m/>
    <m/>
    <m/>
    <m/>
    <s v="No"/>
    <m/>
    <m/>
    <m/>
    <m/>
    <m/>
    <x v="1"/>
    <m/>
    <m/>
    <x v="0"/>
    <m/>
    <m/>
    <m/>
    <m/>
    <s v="Disagree"/>
    <m/>
    <m/>
    <s v="Disagree"/>
    <m/>
    <m/>
    <s v="Agree"/>
    <m/>
    <m/>
    <s v="Agree"/>
    <m/>
    <m/>
    <s v="Strongly agree"/>
    <m/>
    <m/>
    <s v="Agree"/>
    <m/>
    <m/>
    <s v="Agree"/>
    <m/>
    <m/>
    <x v="1"/>
    <m/>
    <m/>
    <x v="0"/>
    <m/>
    <m/>
    <x v="2"/>
    <m/>
    <m/>
    <m/>
    <m/>
    <m/>
    <s v="Manager"/>
    <m/>
    <m/>
    <m/>
    <m/>
    <m/>
  </r>
  <r>
    <n v="196"/>
    <d v="2020-04-16T13:06:55"/>
    <d v="2020-04-16T13:11:51"/>
    <s v="anonymous"/>
    <m/>
    <m/>
    <m/>
    <m/>
    <x v="0"/>
    <m/>
    <m/>
    <s v="No"/>
    <m/>
    <m/>
    <m/>
    <m/>
    <m/>
    <s v="Laptop;"/>
    <m/>
    <m/>
    <s v="No"/>
    <m/>
    <m/>
    <s v="Corporate assets"/>
    <m/>
    <m/>
    <s v="Yes, partly"/>
    <m/>
    <m/>
    <s v="Password protection;Automatic screen lock;Hard disk encryption;Antivirus software installed;"/>
    <m/>
    <m/>
    <s v="Other"/>
    <m/>
    <m/>
    <s v="Both via VPN and with 3rd party cloud solutions (Microsoft 365)"/>
    <m/>
    <m/>
    <s v="No"/>
    <m/>
    <m/>
    <m/>
    <m/>
    <m/>
    <s v="Yes"/>
    <m/>
    <m/>
    <s v="Document management;Real-time document co-authoring;Scheduling;Real-time chatting;Teleconferencing;"/>
    <m/>
    <m/>
    <x v="2"/>
    <m/>
    <m/>
    <x v="0"/>
    <m/>
    <m/>
    <m/>
    <m/>
    <s v="Undecided"/>
    <m/>
    <m/>
    <s v="Undecided"/>
    <m/>
    <m/>
    <s v="Disagree"/>
    <m/>
    <m/>
    <s v="Agree"/>
    <m/>
    <m/>
    <s v="Agree"/>
    <m/>
    <m/>
    <s v="Agree"/>
    <m/>
    <m/>
    <s v="Undecided"/>
    <m/>
    <m/>
    <x v="1"/>
    <m/>
    <m/>
    <x v="1"/>
    <m/>
    <m/>
    <x v="0"/>
    <m/>
    <m/>
    <m/>
    <m/>
    <m/>
    <s v="Manager"/>
    <m/>
    <m/>
    <m/>
    <m/>
    <m/>
  </r>
  <r>
    <n v="196"/>
    <d v="2020-04-16T13:06:55"/>
    <d v="2020-04-16T13:11:51"/>
    <s v="anonymous"/>
    <m/>
    <m/>
    <m/>
    <m/>
    <x v="0"/>
    <m/>
    <m/>
    <s v="No"/>
    <m/>
    <m/>
    <m/>
    <m/>
    <m/>
    <s v="Laptop;"/>
    <m/>
    <m/>
    <s v="No"/>
    <m/>
    <m/>
    <s v="Corporate assets"/>
    <m/>
    <m/>
    <s v="Yes, partly"/>
    <m/>
    <m/>
    <s v="Password protection;Automatic screen lock;Hard disk encryption;Antivirus software installed;"/>
    <m/>
    <m/>
    <s v="Other"/>
    <m/>
    <m/>
    <s v="Both via VPN and with 3rd party cloud solutions (Microsoft 365)"/>
    <m/>
    <m/>
    <s v="No"/>
    <m/>
    <m/>
    <m/>
    <m/>
    <m/>
    <s v="Yes"/>
    <m/>
    <m/>
    <s v="Document management;Real-time document co-authoring;Scheduling;Real-time chatting;Teleconferencing;"/>
    <m/>
    <m/>
    <x v="1"/>
    <m/>
    <m/>
    <x v="0"/>
    <m/>
    <m/>
    <m/>
    <m/>
    <s v="Undecided"/>
    <m/>
    <m/>
    <s v="Undecided"/>
    <m/>
    <m/>
    <s v="Disagree"/>
    <m/>
    <m/>
    <s v="Agree"/>
    <m/>
    <m/>
    <s v="Agree"/>
    <m/>
    <m/>
    <s v="Agree"/>
    <m/>
    <m/>
    <s v="Undecided"/>
    <m/>
    <m/>
    <x v="1"/>
    <m/>
    <m/>
    <x v="1"/>
    <m/>
    <m/>
    <x v="0"/>
    <m/>
    <m/>
    <m/>
    <m/>
    <m/>
    <s v="Manager"/>
    <m/>
    <m/>
    <m/>
    <m/>
    <m/>
  </r>
  <r>
    <n v="197"/>
    <d v="2020-04-16T14:02:56"/>
    <d v="2020-04-16T14:14:41"/>
    <s v="anonymous"/>
    <m/>
    <m/>
    <m/>
    <m/>
    <x v="0"/>
    <m/>
    <m/>
    <s v="No"/>
    <m/>
    <m/>
    <m/>
    <m/>
    <m/>
    <s v="Laptop;"/>
    <m/>
    <m/>
    <s v="No"/>
    <m/>
    <m/>
    <s v="Personal assets"/>
    <m/>
    <m/>
    <m/>
    <m/>
    <m/>
    <s v="Password protection;Automatic screen lock;Hard disk encryption;Antivirus software installed;"/>
    <m/>
    <m/>
    <s v="Using 3rd party cloud solutions (e.g. G Cloud, Microsoft 365)"/>
    <m/>
    <m/>
    <m/>
    <m/>
    <m/>
    <s v="No"/>
    <m/>
    <m/>
    <m/>
    <m/>
    <m/>
    <s v="Yes"/>
    <m/>
    <m/>
    <s v="Document management;Real-time document co-authoring;Project/Workflow/Task management;Teleconferencing;"/>
    <m/>
    <m/>
    <x v="2"/>
    <m/>
    <m/>
    <x v="7"/>
    <m/>
    <m/>
    <m/>
    <m/>
    <s v="Strongly agree"/>
    <m/>
    <m/>
    <s v="Agree"/>
    <m/>
    <m/>
    <s v="Agree"/>
    <m/>
    <m/>
    <s v="Strongly agree"/>
    <m/>
    <m/>
    <s v="Agree"/>
    <m/>
    <m/>
    <s v="Agree"/>
    <m/>
    <m/>
    <s v="Agree"/>
    <m/>
    <m/>
    <x v="1"/>
    <m/>
    <m/>
    <x v="1"/>
    <m/>
    <m/>
    <x v="0"/>
    <m/>
    <m/>
    <m/>
    <m/>
    <m/>
    <s v="Researcher"/>
    <m/>
    <m/>
    <m/>
    <m/>
    <m/>
  </r>
  <r>
    <n v="197"/>
    <d v="2020-04-16T14:02:56"/>
    <d v="2020-04-16T14:14:41"/>
    <s v="anonymous"/>
    <m/>
    <m/>
    <m/>
    <m/>
    <x v="0"/>
    <m/>
    <m/>
    <s v="No"/>
    <m/>
    <m/>
    <m/>
    <m/>
    <m/>
    <s v="Laptop;"/>
    <m/>
    <m/>
    <s v="No"/>
    <m/>
    <m/>
    <s v="Personal assets"/>
    <m/>
    <m/>
    <m/>
    <m/>
    <m/>
    <s v="Password protection;Automatic screen lock;Hard disk encryption;Antivirus software installed;"/>
    <m/>
    <m/>
    <s v="Using 3rd party cloud solutions (e.g. G Cloud, Microsoft 365)"/>
    <m/>
    <m/>
    <m/>
    <m/>
    <m/>
    <s v="No"/>
    <m/>
    <m/>
    <m/>
    <m/>
    <m/>
    <s v="Yes"/>
    <m/>
    <m/>
    <s v="Document management;Real-time document co-authoring;Project/Workflow/Task management;Teleconferencing;"/>
    <m/>
    <m/>
    <x v="1"/>
    <m/>
    <m/>
    <x v="7"/>
    <m/>
    <m/>
    <m/>
    <m/>
    <s v="Strongly agree"/>
    <m/>
    <m/>
    <s v="Agree"/>
    <m/>
    <m/>
    <s v="Agree"/>
    <m/>
    <m/>
    <s v="Strongly agree"/>
    <m/>
    <m/>
    <s v="Agree"/>
    <m/>
    <m/>
    <s v="Agree"/>
    <m/>
    <m/>
    <s v="Agree"/>
    <m/>
    <m/>
    <x v="1"/>
    <m/>
    <m/>
    <x v="1"/>
    <m/>
    <m/>
    <x v="0"/>
    <m/>
    <m/>
    <m/>
    <m/>
    <m/>
    <s v="Researcher"/>
    <m/>
    <m/>
    <m/>
    <m/>
    <m/>
  </r>
  <r>
    <n v="198"/>
    <d v="2020-04-16T14:22:58"/>
    <d v="2020-04-16T14:28:13"/>
    <s v="anonymous"/>
    <m/>
    <m/>
    <m/>
    <m/>
    <x v="0"/>
    <m/>
    <m/>
    <s v="No"/>
    <m/>
    <m/>
    <m/>
    <m/>
    <m/>
    <s v="Laptop;"/>
    <m/>
    <m/>
    <s v="No"/>
    <m/>
    <m/>
    <s v="Corporate assets"/>
    <m/>
    <m/>
    <s v="No"/>
    <m/>
    <m/>
    <s v="Password protection;Antivirus software installed;"/>
    <m/>
    <m/>
    <s v="Using VPN "/>
    <m/>
    <m/>
    <m/>
    <m/>
    <m/>
    <s v="No"/>
    <m/>
    <m/>
    <m/>
    <m/>
    <m/>
    <s v="Yes"/>
    <m/>
    <m/>
    <s v="Document management;Project/Workflow/Task management;Scheduling;Real-time chatting;Teleconferencing;"/>
    <m/>
    <m/>
    <x v="2"/>
    <m/>
    <m/>
    <x v="0"/>
    <m/>
    <m/>
    <m/>
    <m/>
    <s v="Agree"/>
    <m/>
    <m/>
    <s v="Undecided"/>
    <m/>
    <m/>
    <s v="Strongly agree"/>
    <m/>
    <m/>
    <s v="Strongly agree"/>
    <m/>
    <m/>
    <s v="Strongly agree"/>
    <m/>
    <m/>
    <s v="Strongly disagree"/>
    <m/>
    <m/>
    <s v="Strongly agree"/>
    <m/>
    <m/>
    <x v="1"/>
    <m/>
    <m/>
    <x v="0"/>
    <m/>
    <m/>
    <x v="3"/>
    <m/>
    <m/>
    <m/>
    <m/>
    <m/>
    <s v="IT professional"/>
    <m/>
    <m/>
    <m/>
    <m/>
    <m/>
  </r>
  <r>
    <n v="198"/>
    <d v="2020-04-16T14:22:58"/>
    <d v="2020-04-16T14:28:13"/>
    <s v="anonymous"/>
    <m/>
    <m/>
    <m/>
    <m/>
    <x v="0"/>
    <m/>
    <m/>
    <s v="No"/>
    <m/>
    <m/>
    <m/>
    <m/>
    <m/>
    <s v="Laptop;"/>
    <m/>
    <m/>
    <s v="No"/>
    <m/>
    <m/>
    <s v="Corporate assets"/>
    <m/>
    <m/>
    <s v="No"/>
    <m/>
    <m/>
    <s v="Password protection;Antivirus software installed;"/>
    <m/>
    <m/>
    <s v="Using VPN "/>
    <m/>
    <m/>
    <m/>
    <m/>
    <m/>
    <s v="No"/>
    <m/>
    <m/>
    <m/>
    <m/>
    <m/>
    <s v="Yes"/>
    <m/>
    <m/>
    <s v="Document management;Project/Workflow/Task management;Scheduling;Real-time chatting;Teleconferencing;"/>
    <m/>
    <m/>
    <x v="1"/>
    <m/>
    <m/>
    <x v="0"/>
    <m/>
    <m/>
    <m/>
    <m/>
    <s v="Agree"/>
    <m/>
    <m/>
    <s v="Undecided"/>
    <m/>
    <m/>
    <s v="Strongly agree"/>
    <m/>
    <m/>
    <s v="Strongly agree"/>
    <m/>
    <m/>
    <s v="Strongly agree"/>
    <m/>
    <m/>
    <s v="Strongly disagree"/>
    <m/>
    <m/>
    <s v="Strongly agree"/>
    <m/>
    <m/>
    <x v="1"/>
    <m/>
    <m/>
    <x v="0"/>
    <m/>
    <m/>
    <x v="3"/>
    <m/>
    <m/>
    <m/>
    <m/>
    <m/>
    <s v="IT professional"/>
    <m/>
    <m/>
    <m/>
    <m/>
    <m/>
  </r>
  <r>
    <n v="199"/>
    <d v="2020-04-16T17:48:34"/>
    <d v="2020-04-16T17:50:58"/>
    <s v="anonymous"/>
    <m/>
    <m/>
    <m/>
    <m/>
    <x v="0"/>
    <m/>
    <m/>
    <s v="No"/>
    <m/>
    <m/>
    <m/>
    <m/>
    <m/>
    <s v="Laptop;Smartphone;"/>
    <m/>
    <m/>
    <s v="No"/>
    <m/>
    <m/>
    <s v="Corporate assets"/>
    <m/>
    <m/>
    <s v="No"/>
    <m/>
    <m/>
    <s v="Password protection;"/>
    <m/>
    <m/>
    <s v="No Access"/>
    <m/>
    <m/>
    <m/>
    <m/>
    <m/>
    <s v="No"/>
    <m/>
    <m/>
    <m/>
    <m/>
    <m/>
    <s v="No"/>
    <m/>
    <m/>
    <m/>
    <m/>
    <m/>
    <x v="2"/>
    <m/>
    <m/>
    <x v="0"/>
    <m/>
    <m/>
    <m/>
    <m/>
    <s v="Disagree"/>
    <m/>
    <m/>
    <s v="Disagree"/>
    <m/>
    <m/>
    <s v="Undecided"/>
    <m/>
    <m/>
    <s v="Agree"/>
    <m/>
    <m/>
    <s v="Agree"/>
    <m/>
    <m/>
    <s v="Agree"/>
    <m/>
    <m/>
    <s v="Agree"/>
    <m/>
    <m/>
    <x v="1"/>
    <m/>
    <m/>
    <x v="1"/>
    <m/>
    <m/>
    <x v="0"/>
    <m/>
    <m/>
    <m/>
    <m/>
    <m/>
    <s v="Researcher"/>
    <m/>
    <m/>
    <m/>
    <m/>
    <m/>
  </r>
  <r>
    <n v="199"/>
    <d v="2020-04-16T17:48:34"/>
    <d v="2020-04-16T17:50:58"/>
    <s v="anonymous"/>
    <m/>
    <m/>
    <m/>
    <m/>
    <x v="0"/>
    <m/>
    <m/>
    <s v="No"/>
    <m/>
    <m/>
    <m/>
    <m/>
    <m/>
    <s v="Laptop;Smartphone;"/>
    <m/>
    <m/>
    <s v="No"/>
    <m/>
    <m/>
    <s v="Corporate assets"/>
    <m/>
    <m/>
    <s v="No"/>
    <m/>
    <m/>
    <s v="Password protection;"/>
    <m/>
    <m/>
    <s v="No Access"/>
    <m/>
    <m/>
    <m/>
    <m/>
    <m/>
    <s v="No"/>
    <m/>
    <m/>
    <m/>
    <m/>
    <m/>
    <s v="No"/>
    <m/>
    <m/>
    <m/>
    <m/>
    <m/>
    <x v="1"/>
    <m/>
    <m/>
    <x v="0"/>
    <m/>
    <m/>
    <m/>
    <m/>
    <s v="Disagree"/>
    <m/>
    <m/>
    <s v="Disagree"/>
    <m/>
    <m/>
    <s v="Undecided"/>
    <m/>
    <m/>
    <s v="Agree"/>
    <m/>
    <m/>
    <s v="Agree"/>
    <m/>
    <m/>
    <s v="Agree"/>
    <m/>
    <m/>
    <s v="Agree"/>
    <m/>
    <m/>
    <x v="1"/>
    <m/>
    <m/>
    <x v="1"/>
    <m/>
    <m/>
    <x v="0"/>
    <m/>
    <m/>
    <m/>
    <m/>
    <m/>
    <s v="Researcher"/>
    <m/>
    <m/>
    <m/>
    <m/>
    <m/>
  </r>
  <r>
    <n v="200"/>
    <d v="2020-04-16T20:18:50"/>
    <d v="2020-04-16T20:30:43"/>
    <s v="anonymous"/>
    <m/>
    <m/>
    <m/>
    <m/>
    <x v="0"/>
    <m/>
    <m/>
    <s v="No"/>
    <m/>
    <m/>
    <m/>
    <m/>
    <m/>
    <s v="Laptop;Smartphone;"/>
    <m/>
    <m/>
    <s v="No"/>
    <m/>
    <m/>
    <s v="Personal assets"/>
    <m/>
    <m/>
    <m/>
    <m/>
    <m/>
    <s v="Password protection;Antivirus software installed;"/>
    <m/>
    <m/>
    <s v="Direct access"/>
    <m/>
    <m/>
    <m/>
    <m/>
    <m/>
    <s v="Yes"/>
    <m/>
    <m/>
    <s v="Nothing of the above;"/>
    <m/>
    <m/>
    <s v="No"/>
    <m/>
    <m/>
    <m/>
    <m/>
    <m/>
    <x v="2"/>
    <m/>
    <m/>
    <x v="0"/>
    <m/>
    <m/>
    <m/>
    <m/>
    <s v="Strongly agree"/>
    <m/>
    <m/>
    <s v="Strongly agree"/>
    <m/>
    <m/>
    <s v="Strongly disagree"/>
    <m/>
    <m/>
    <s v="Strongly disagree"/>
    <m/>
    <m/>
    <s v="Strongly disagree"/>
    <m/>
    <m/>
    <s v="Disagree"/>
    <m/>
    <m/>
    <s v="Strongly agree"/>
    <m/>
    <m/>
    <x v="0"/>
    <m/>
    <m/>
    <x v="1"/>
    <m/>
    <m/>
    <x v="8"/>
    <m/>
    <m/>
    <m/>
    <m/>
    <m/>
    <s v="Researcher"/>
    <m/>
    <m/>
    <m/>
    <m/>
    <m/>
  </r>
  <r>
    <n v="200"/>
    <d v="2020-04-16T20:18:50"/>
    <d v="2020-04-16T20:30:43"/>
    <s v="anonymous"/>
    <m/>
    <m/>
    <m/>
    <m/>
    <x v="0"/>
    <m/>
    <m/>
    <s v="No"/>
    <m/>
    <m/>
    <m/>
    <m/>
    <m/>
    <s v="Laptop;Smartphone;"/>
    <m/>
    <m/>
    <s v="No"/>
    <m/>
    <m/>
    <s v="Personal assets"/>
    <m/>
    <m/>
    <m/>
    <m/>
    <m/>
    <s v="Password protection;Antivirus software installed;"/>
    <m/>
    <m/>
    <s v="Direct access"/>
    <m/>
    <m/>
    <m/>
    <m/>
    <m/>
    <s v="Yes"/>
    <m/>
    <m/>
    <s v="Nothing of the above;"/>
    <m/>
    <m/>
    <s v="No"/>
    <m/>
    <m/>
    <m/>
    <m/>
    <m/>
    <x v="1"/>
    <m/>
    <m/>
    <x v="0"/>
    <m/>
    <m/>
    <m/>
    <m/>
    <s v="Strongly agree"/>
    <m/>
    <m/>
    <s v="Strongly agree"/>
    <m/>
    <m/>
    <s v="Strongly disagree"/>
    <m/>
    <m/>
    <s v="Strongly disagree"/>
    <m/>
    <m/>
    <s v="Strongly disagree"/>
    <m/>
    <m/>
    <s v="Disagree"/>
    <m/>
    <m/>
    <s v="Strongly agree"/>
    <m/>
    <m/>
    <x v="0"/>
    <m/>
    <m/>
    <x v="1"/>
    <m/>
    <m/>
    <x v="8"/>
    <m/>
    <m/>
    <m/>
    <m/>
    <m/>
    <s v="Researcher"/>
    <m/>
    <m/>
    <m/>
    <m/>
    <m/>
  </r>
  <r>
    <n v="201"/>
    <d v="2020-04-16T22:07:48"/>
    <d v="2020-04-16T22:15:47"/>
    <s v="anonymous"/>
    <m/>
    <m/>
    <m/>
    <m/>
    <x v="0"/>
    <m/>
    <m/>
    <s v="Yes"/>
    <m/>
    <m/>
    <s v="Avoid using unsecure wireless connection_x000a_Be sure if Using safety relay at  the electrical circuit"/>
    <m/>
    <m/>
    <s v="Laptop;"/>
    <m/>
    <m/>
    <s v="No"/>
    <m/>
    <m/>
    <s v="Corporate assets"/>
    <m/>
    <m/>
    <s v="Yes, fully"/>
    <m/>
    <m/>
    <s v="Password protection;Automatic screen lock;Hard disk encryption;Antivirus software installed;Antispam software installed;"/>
    <m/>
    <m/>
    <s v="Using VPN "/>
    <m/>
    <m/>
    <m/>
    <m/>
    <m/>
    <s v="No"/>
    <m/>
    <m/>
    <m/>
    <m/>
    <m/>
    <s v="Yes"/>
    <m/>
    <m/>
    <s v="Document management;Real-time chatting;Teleconferencing;"/>
    <m/>
    <m/>
    <x v="2"/>
    <m/>
    <m/>
    <x v="0"/>
    <m/>
    <m/>
    <m/>
    <m/>
    <s v="Disagree"/>
    <m/>
    <m/>
    <s v="Disagree"/>
    <m/>
    <m/>
    <s v="Disagree"/>
    <m/>
    <m/>
    <s v="Undecided"/>
    <m/>
    <m/>
    <s v="Disagree"/>
    <m/>
    <m/>
    <s v="Undecided"/>
    <m/>
    <m/>
    <s v="Disagree"/>
    <m/>
    <m/>
    <x v="2"/>
    <m/>
    <m/>
    <x v="0"/>
    <m/>
    <m/>
    <x v="7"/>
    <m/>
    <m/>
    <m/>
    <m/>
    <m/>
    <s v="IT professional"/>
    <m/>
    <m/>
    <m/>
    <m/>
    <m/>
  </r>
  <r>
    <n v="201"/>
    <d v="2020-04-16T22:07:48"/>
    <d v="2020-04-16T22:15:47"/>
    <s v="anonymous"/>
    <m/>
    <m/>
    <m/>
    <m/>
    <x v="0"/>
    <m/>
    <m/>
    <s v="Yes"/>
    <m/>
    <m/>
    <s v="Avoid using unsecure wireless connection_x000a_Be sure if Using safety relay at  the electrical circuit"/>
    <m/>
    <m/>
    <s v="Laptop;"/>
    <m/>
    <m/>
    <s v="No"/>
    <m/>
    <m/>
    <s v="Corporate assets"/>
    <m/>
    <m/>
    <s v="Yes, fully"/>
    <m/>
    <m/>
    <s v="Password protection;Automatic screen lock;Hard disk encryption;Antivirus software installed;Antispam software installed;"/>
    <m/>
    <m/>
    <s v="Using VPN "/>
    <m/>
    <m/>
    <m/>
    <m/>
    <m/>
    <s v="No"/>
    <m/>
    <m/>
    <m/>
    <m/>
    <m/>
    <s v="Yes"/>
    <m/>
    <m/>
    <s v="Document management;Real-time chatting;Teleconferencing;"/>
    <m/>
    <m/>
    <x v="1"/>
    <m/>
    <m/>
    <x v="0"/>
    <m/>
    <m/>
    <m/>
    <m/>
    <s v="Disagree"/>
    <m/>
    <m/>
    <s v="Disagree"/>
    <m/>
    <m/>
    <s v="Disagree"/>
    <m/>
    <m/>
    <s v="Undecided"/>
    <m/>
    <m/>
    <s v="Disagree"/>
    <m/>
    <m/>
    <s v="Undecided"/>
    <m/>
    <m/>
    <s v="Disagree"/>
    <m/>
    <m/>
    <x v="2"/>
    <m/>
    <m/>
    <x v="0"/>
    <m/>
    <m/>
    <x v="7"/>
    <m/>
    <m/>
    <m/>
    <m/>
    <m/>
    <s v="IT professional"/>
    <m/>
    <m/>
    <m/>
    <m/>
    <m/>
  </r>
  <r>
    <n v="202"/>
    <d v="2020-04-16T22:17:19"/>
    <d v="2020-04-16T22:20:31"/>
    <s v="anonymous"/>
    <m/>
    <m/>
    <m/>
    <m/>
    <x v="1"/>
    <m/>
    <m/>
    <s v="Yes"/>
    <m/>
    <m/>
    <s v="Protect subscribers data"/>
    <m/>
    <m/>
    <s v="Laptop;"/>
    <m/>
    <m/>
    <s v="Yes"/>
    <m/>
    <m/>
    <s v="Personal assets"/>
    <m/>
    <m/>
    <m/>
    <m/>
    <m/>
    <s v="Password protection;Two-factor authentication;Automatic screen lock;Antivirus software installed;"/>
    <m/>
    <m/>
    <s v="Using VPN "/>
    <m/>
    <m/>
    <m/>
    <m/>
    <m/>
    <s v="Yes"/>
    <m/>
    <m/>
    <s v="User manual documentation (distributed in any way);"/>
    <m/>
    <m/>
    <s v="No"/>
    <m/>
    <m/>
    <m/>
    <m/>
    <m/>
    <x v="2"/>
    <m/>
    <m/>
    <x v="0"/>
    <m/>
    <m/>
    <m/>
    <m/>
    <s v="Agree"/>
    <m/>
    <m/>
    <s v="Agree"/>
    <m/>
    <m/>
    <s v="Disagree"/>
    <m/>
    <m/>
    <s v="Strongly agree"/>
    <m/>
    <m/>
    <s v="Strongly agree"/>
    <m/>
    <m/>
    <s v="Strongly agree"/>
    <m/>
    <m/>
    <s v="Strongly agree"/>
    <m/>
    <m/>
    <x v="2"/>
    <m/>
    <m/>
    <x v="0"/>
    <m/>
    <m/>
    <x v="7"/>
    <m/>
    <m/>
    <m/>
    <m/>
    <m/>
    <s v="Other"/>
    <m/>
    <m/>
    <m/>
    <m/>
    <m/>
  </r>
  <r>
    <n v="202"/>
    <d v="2020-04-16T22:17:19"/>
    <d v="2020-04-16T22:20:31"/>
    <s v="anonymous"/>
    <m/>
    <m/>
    <m/>
    <m/>
    <x v="1"/>
    <m/>
    <m/>
    <s v="Yes"/>
    <m/>
    <m/>
    <s v="Protect subscribers data"/>
    <m/>
    <m/>
    <s v="Laptop;"/>
    <m/>
    <m/>
    <s v="Yes"/>
    <m/>
    <m/>
    <s v="Personal assets"/>
    <m/>
    <m/>
    <m/>
    <m/>
    <m/>
    <s v="Password protection;Two-factor authentication;Automatic screen lock;Antivirus software installed;"/>
    <m/>
    <m/>
    <s v="Using VPN "/>
    <m/>
    <m/>
    <m/>
    <m/>
    <m/>
    <s v="Yes"/>
    <m/>
    <m/>
    <s v="User manual documentation (distributed in any way);"/>
    <m/>
    <m/>
    <s v="No"/>
    <m/>
    <m/>
    <m/>
    <m/>
    <m/>
    <x v="1"/>
    <m/>
    <m/>
    <x v="0"/>
    <m/>
    <m/>
    <m/>
    <m/>
    <s v="Agree"/>
    <m/>
    <m/>
    <s v="Agree"/>
    <m/>
    <m/>
    <s v="Disagree"/>
    <m/>
    <m/>
    <s v="Strongly agree"/>
    <m/>
    <m/>
    <s v="Strongly agree"/>
    <m/>
    <m/>
    <s v="Strongly agree"/>
    <m/>
    <m/>
    <s v="Strongly agree"/>
    <m/>
    <m/>
    <x v="2"/>
    <m/>
    <m/>
    <x v="0"/>
    <m/>
    <m/>
    <x v="7"/>
    <m/>
    <m/>
    <m/>
    <m/>
    <m/>
    <s v="Other"/>
    <m/>
    <m/>
    <m/>
    <m/>
    <m/>
  </r>
  <r>
    <n v="203"/>
    <d v="2020-04-16T22:18:02"/>
    <d v="2020-04-16T22:22:10"/>
    <s v="anonymous"/>
    <m/>
    <m/>
    <m/>
    <m/>
    <x v="0"/>
    <m/>
    <m/>
    <s v="Yes"/>
    <m/>
    <m/>
    <m/>
    <m/>
    <m/>
    <s v="Laptop;"/>
    <m/>
    <m/>
    <s v="No"/>
    <m/>
    <m/>
    <s v="Corporate assets"/>
    <m/>
    <m/>
    <s v="Yes, fully"/>
    <m/>
    <m/>
    <s v="Password protection;Two-factor authentication;Automatic screen lock;Hard disk encryption;Antivirus software installed;Antispam software installed;"/>
    <m/>
    <m/>
    <s v="Using VPN "/>
    <m/>
    <m/>
    <m/>
    <m/>
    <m/>
    <s v="No"/>
    <m/>
    <m/>
    <m/>
    <m/>
    <m/>
    <s v="Yes"/>
    <m/>
    <m/>
    <s v="Teleconferencing;"/>
    <m/>
    <m/>
    <x v="2"/>
    <m/>
    <m/>
    <x v="0"/>
    <m/>
    <m/>
    <m/>
    <m/>
    <s v="Undecided"/>
    <m/>
    <m/>
    <s v="Undecided"/>
    <m/>
    <m/>
    <s v="Disagree"/>
    <m/>
    <m/>
    <s v="Agree"/>
    <m/>
    <m/>
    <s v="Strongly agree"/>
    <m/>
    <m/>
    <s v="Agree"/>
    <m/>
    <m/>
    <s v="Undecided"/>
    <m/>
    <m/>
    <x v="2"/>
    <m/>
    <m/>
    <x v="0"/>
    <m/>
    <m/>
    <x v="7"/>
    <m/>
    <m/>
    <m/>
    <m/>
    <m/>
    <s v="Other"/>
    <m/>
    <m/>
    <m/>
    <m/>
    <m/>
  </r>
  <r>
    <n v="203"/>
    <d v="2020-04-16T22:18:02"/>
    <d v="2020-04-16T22:22:10"/>
    <s v="anonymous"/>
    <m/>
    <m/>
    <m/>
    <m/>
    <x v="0"/>
    <m/>
    <m/>
    <s v="Yes"/>
    <m/>
    <m/>
    <m/>
    <m/>
    <m/>
    <s v="Laptop;"/>
    <m/>
    <m/>
    <s v="No"/>
    <m/>
    <m/>
    <s v="Corporate assets"/>
    <m/>
    <m/>
    <s v="Yes, fully"/>
    <m/>
    <m/>
    <s v="Password protection;Two-factor authentication;Automatic screen lock;Hard disk encryption;Antivirus software installed;Antispam software installed;"/>
    <m/>
    <m/>
    <s v="Using VPN "/>
    <m/>
    <m/>
    <m/>
    <m/>
    <m/>
    <s v="No"/>
    <m/>
    <m/>
    <m/>
    <m/>
    <m/>
    <s v="Yes"/>
    <m/>
    <m/>
    <s v="Teleconferencing;"/>
    <m/>
    <m/>
    <x v="1"/>
    <m/>
    <m/>
    <x v="0"/>
    <m/>
    <m/>
    <m/>
    <m/>
    <s v="Undecided"/>
    <m/>
    <m/>
    <s v="Undecided"/>
    <m/>
    <m/>
    <s v="Disagree"/>
    <m/>
    <m/>
    <s v="Agree"/>
    <m/>
    <m/>
    <s v="Strongly agree"/>
    <m/>
    <m/>
    <s v="Agree"/>
    <m/>
    <m/>
    <s v="Undecided"/>
    <m/>
    <m/>
    <x v="2"/>
    <m/>
    <m/>
    <x v="0"/>
    <m/>
    <m/>
    <x v="7"/>
    <m/>
    <m/>
    <m/>
    <m/>
    <m/>
    <s v="Other"/>
    <m/>
    <m/>
    <m/>
    <m/>
    <m/>
  </r>
  <r>
    <n v="204"/>
    <d v="2020-04-16T22:27:43"/>
    <d v="2020-04-16T22:30:05"/>
    <s v="anonymous"/>
    <m/>
    <m/>
    <m/>
    <m/>
    <x v="1"/>
    <m/>
    <m/>
    <s v="Yes"/>
    <m/>
    <m/>
    <m/>
    <m/>
    <m/>
    <s v="Laptop;Smartphone;"/>
    <m/>
    <m/>
    <s v="No"/>
    <m/>
    <m/>
    <s v="Corporate assets"/>
    <m/>
    <m/>
    <s v="Yes, partly"/>
    <m/>
    <m/>
    <s v="Password protection;Automatic screen lock;Hard disk encryption;Antivirus software installed;Antispam software installed;"/>
    <m/>
    <m/>
    <s v="Using VPN "/>
    <m/>
    <m/>
    <m/>
    <m/>
    <m/>
    <s v="No"/>
    <m/>
    <m/>
    <m/>
    <m/>
    <m/>
    <s v="No"/>
    <m/>
    <m/>
    <m/>
    <m/>
    <m/>
    <x v="2"/>
    <m/>
    <m/>
    <x v="0"/>
    <m/>
    <m/>
    <m/>
    <m/>
    <s v="Agree"/>
    <m/>
    <m/>
    <s v="Undecided"/>
    <m/>
    <m/>
    <s v="Agree"/>
    <m/>
    <m/>
    <s v="Undecided"/>
    <m/>
    <m/>
    <s v="Agree"/>
    <m/>
    <m/>
    <s v="Strongly agree"/>
    <m/>
    <m/>
    <s v="Agree"/>
    <m/>
    <m/>
    <x v="1"/>
    <m/>
    <m/>
    <x v="0"/>
    <m/>
    <m/>
    <x v="3"/>
    <m/>
    <m/>
    <m/>
    <m/>
    <m/>
    <s v="Manager"/>
    <m/>
    <m/>
    <m/>
    <m/>
    <m/>
  </r>
  <r>
    <n v="204"/>
    <d v="2020-04-16T22:27:43"/>
    <d v="2020-04-16T22:30:05"/>
    <s v="anonymous"/>
    <m/>
    <m/>
    <m/>
    <m/>
    <x v="1"/>
    <m/>
    <m/>
    <s v="Yes"/>
    <m/>
    <m/>
    <m/>
    <m/>
    <m/>
    <s v="Laptop;Smartphone;"/>
    <m/>
    <m/>
    <s v="No"/>
    <m/>
    <m/>
    <s v="Corporate assets"/>
    <m/>
    <m/>
    <s v="Yes, partly"/>
    <m/>
    <m/>
    <s v="Password protection;Automatic screen lock;Hard disk encryption;Antivirus software installed;Antispam software installed;"/>
    <m/>
    <m/>
    <s v="Using VPN "/>
    <m/>
    <m/>
    <m/>
    <m/>
    <m/>
    <s v="No"/>
    <m/>
    <m/>
    <m/>
    <m/>
    <m/>
    <s v="No"/>
    <m/>
    <m/>
    <m/>
    <m/>
    <m/>
    <x v="1"/>
    <m/>
    <m/>
    <x v="0"/>
    <m/>
    <m/>
    <m/>
    <m/>
    <s v="Agree"/>
    <m/>
    <m/>
    <s v="Undecided"/>
    <m/>
    <m/>
    <s v="Agree"/>
    <m/>
    <m/>
    <s v="Undecided"/>
    <m/>
    <m/>
    <s v="Agree"/>
    <m/>
    <m/>
    <s v="Strongly agree"/>
    <m/>
    <m/>
    <s v="Agree"/>
    <m/>
    <m/>
    <x v="1"/>
    <m/>
    <m/>
    <x v="0"/>
    <m/>
    <m/>
    <x v="3"/>
    <m/>
    <m/>
    <m/>
    <m/>
    <m/>
    <s v="Manager"/>
    <m/>
    <m/>
    <m/>
    <m/>
    <m/>
  </r>
  <r>
    <n v="205"/>
    <d v="2020-04-16T22:41:47"/>
    <d v="2020-04-16T22:46:15"/>
    <s v="anonymous"/>
    <m/>
    <m/>
    <m/>
    <m/>
    <x v="0"/>
    <m/>
    <m/>
    <s v="Yes"/>
    <m/>
    <m/>
    <s v="Use vpn"/>
    <m/>
    <m/>
    <s v="Laptop;"/>
    <m/>
    <m/>
    <s v="No"/>
    <m/>
    <m/>
    <s v="Corporate assets"/>
    <m/>
    <m/>
    <s v="Yes, partly"/>
    <m/>
    <m/>
    <s v="Password protection;Automatic screen lock;Hard disk encryption;Antivirus software installed;Antispam software installed;"/>
    <m/>
    <m/>
    <s v="Using VPN "/>
    <m/>
    <m/>
    <m/>
    <m/>
    <m/>
    <s v="No"/>
    <m/>
    <m/>
    <m/>
    <m/>
    <m/>
    <s v="No"/>
    <m/>
    <m/>
    <m/>
    <m/>
    <m/>
    <x v="2"/>
    <m/>
    <m/>
    <x v="0"/>
    <m/>
    <m/>
    <m/>
    <m/>
    <s v="Agree"/>
    <m/>
    <m/>
    <s v="Undecided"/>
    <m/>
    <m/>
    <s v="Agree"/>
    <m/>
    <m/>
    <s v="Agree"/>
    <m/>
    <m/>
    <s v="Agree"/>
    <m/>
    <m/>
    <s v="Agree"/>
    <m/>
    <m/>
    <s v="Agree"/>
    <m/>
    <m/>
    <x v="2"/>
    <m/>
    <m/>
    <x v="1"/>
    <m/>
    <m/>
    <x v="3"/>
    <m/>
    <m/>
    <m/>
    <m/>
    <m/>
    <s v="IT professional"/>
    <m/>
    <m/>
    <m/>
    <m/>
    <m/>
  </r>
  <r>
    <n v="205"/>
    <d v="2020-04-16T22:41:47"/>
    <d v="2020-04-16T22:46:15"/>
    <s v="anonymous"/>
    <m/>
    <m/>
    <m/>
    <m/>
    <x v="0"/>
    <m/>
    <m/>
    <s v="Yes"/>
    <m/>
    <m/>
    <s v="Use vpn"/>
    <m/>
    <m/>
    <s v="Laptop;"/>
    <m/>
    <m/>
    <s v="No"/>
    <m/>
    <m/>
    <s v="Corporate assets"/>
    <m/>
    <m/>
    <s v="Yes, partly"/>
    <m/>
    <m/>
    <s v="Password protection;Automatic screen lock;Hard disk encryption;Antivirus software installed;Antispam software installed;"/>
    <m/>
    <m/>
    <s v="Using VPN "/>
    <m/>
    <m/>
    <m/>
    <m/>
    <m/>
    <s v="No"/>
    <m/>
    <m/>
    <m/>
    <m/>
    <m/>
    <s v="No"/>
    <m/>
    <m/>
    <m/>
    <m/>
    <m/>
    <x v="1"/>
    <m/>
    <m/>
    <x v="0"/>
    <m/>
    <m/>
    <m/>
    <m/>
    <s v="Agree"/>
    <m/>
    <m/>
    <s v="Undecided"/>
    <m/>
    <m/>
    <s v="Agree"/>
    <m/>
    <m/>
    <s v="Agree"/>
    <m/>
    <m/>
    <s v="Agree"/>
    <m/>
    <m/>
    <s v="Agree"/>
    <m/>
    <m/>
    <s v="Agree"/>
    <m/>
    <m/>
    <x v="2"/>
    <m/>
    <m/>
    <x v="1"/>
    <m/>
    <m/>
    <x v="3"/>
    <m/>
    <m/>
    <m/>
    <m/>
    <m/>
    <s v="IT professional"/>
    <m/>
    <m/>
    <m/>
    <m/>
    <m/>
  </r>
  <r>
    <n v="206"/>
    <d v="2020-04-16T22:52:01"/>
    <d v="2020-04-16T22:55:15"/>
    <s v="anonymous"/>
    <m/>
    <m/>
    <m/>
    <m/>
    <x v="0"/>
    <m/>
    <m/>
    <s v="No"/>
    <m/>
    <m/>
    <m/>
    <m/>
    <m/>
    <s v="Laptop;"/>
    <m/>
    <m/>
    <s v="No"/>
    <m/>
    <m/>
    <s v="Corporate assets"/>
    <m/>
    <m/>
    <s v="No"/>
    <m/>
    <m/>
    <s v="Password protection;Automatic screen lock;Hard disk encryption;"/>
    <m/>
    <m/>
    <s v="Using VPN "/>
    <m/>
    <m/>
    <m/>
    <m/>
    <m/>
    <s v="No"/>
    <m/>
    <m/>
    <m/>
    <m/>
    <m/>
    <s v="Yes"/>
    <m/>
    <m/>
    <s v="Document management;Real-time document co-authoring;Project/Workflow/Task management;Scheduling;Real-time chatting;Teleconferencing;"/>
    <m/>
    <m/>
    <x v="2"/>
    <m/>
    <m/>
    <x v="0"/>
    <m/>
    <m/>
    <m/>
    <m/>
    <s v="Strongly agree"/>
    <m/>
    <m/>
    <s v="Strongly agree"/>
    <m/>
    <m/>
    <s v="Strongly agree"/>
    <m/>
    <m/>
    <s v="Strongly agree"/>
    <m/>
    <m/>
    <s v="Strongly agree"/>
    <m/>
    <m/>
    <s v="Strongly agree"/>
    <m/>
    <m/>
    <s v="Strongly agree"/>
    <m/>
    <m/>
    <x v="1"/>
    <m/>
    <m/>
    <x v="0"/>
    <m/>
    <m/>
    <x v="9"/>
    <m/>
    <m/>
    <m/>
    <m/>
    <m/>
    <s v="IT professional"/>
    <m/>
    <m/>
    <m/>
    <m/>
    <m/>
  </r>
  <r>
    <n v="206"/>
    <d v="2020-04-16T22:52:01"/>
    <d v="2020-04-16T22:55:15"/>
    <s v="anonymous"/>
    <m/>
    <m/>
    <m/>
    <m/>
    <x v="0"/>
    <m/>
    <m/>
    <s v="No"/>
    <m/>
    <m/>
    <m/>
    <m/>
    <m/>
    <s v="Laptop;"/>
    <m/>
    <m/>
    <s v="No"/>
    <m/>
    <m/>
    <s v="Corporate assets"/>
    <m/>
    <m/>
    <s v="No"/>
    <m/>
    <m/>
    <s v="Password protection;Automatic screen lock;Hard disk encryption;"/>
    <m/>
    <m/>
    <s v="Using VPN "/>
    <m/>
    <m/>
    <m/>
    <m/>
    <m/>
    <s v="No"/>
    <m/>
    <m/>
    <m/>
    <m/>
    <m/>
    <s v="Yes"/>
    <m/>
    <m/>
    <s v="Document management;Real-time document co-authoring;Project/Workflow/Task management;Scheduling;Real-time chatting;Teleconferencing;"/>
    <m/>
    <m/>
    <x v="1"/>
    <m/>
    <m/>
    <x v="0"/>
    <m/>
    <m/>
    <m/>
    <m/>
    <s v="Strongly agree"/>
    <m/>
    <m/>
    <s v="Strongly agree"/>
    <m/>
    <m/>
    <s v="Strongly agree"/>
    <m/>
    <m/>
    <s v="Strongly agree"/>
    <m/>
    <m/>
    <s v="Strongly agree"/>
    <m/>
    <m/>
    <s v="Strongly agree"/>
    <m/>
    <m/>
    <s v="Strongly agree"/>
    <m/>
    <m/>
    <x v="1"/>
    <m/>
    <m/>
    <x v="0"/>
    <m/>
    <m/>
    <x v="9"/>
    <m/>
    <m/>
    <m/>
    <m/>
    <m/>
    <s v="IT professional"/>
    <m/>
    <m/>
    <m/>
    <m/>
    <m/>
  </r>
  <r>
    <n v="207"/>
    <d v="2020-04-16T23:26:26"/>
    <d v="2020-04-16T23:31:06"/>
    <s v="anonymous"/>
    <m/>
    <m/>
    <m/>
    <m/>
    <x v="1"/>
    <m/>
    <m/>
    <s v="Yes"/>
    <m/>
    <m/>
    <m/>
    <m/>
    <m/>
    <s v="Laptop;"/>
    <m/>
    <m/>
    <s v="No"/>
    <m/>
    <m/>
    <s v="Corporate assets"/>
    <m/>
    <m/>
    <s v="No"/>
    <m/>
    <m/>
    <s v="Password protection;Automatic screen lock;Hard disk encryption;Antivirus software installed;"/>
    <m/>
    <m/>
    <s v="Using VPN "/>
    <m/>
    <m/>
    <m/>
    <m/>
    <m/>
    <s v="No"/>
    <m/>
    <m/>
    <m/>
    <m/>
    <m/>
    <s v="Yes"/>
    <m/>
    <m/>
    <s v="Scheduling;Real-time chatting;Teleconferencing;"/>
    <m/>
    <m/>
    <x v="2"/>
    <m/>
    <m/>
    <x v="0"/>
    <m/>
    <m/>
    <m/>
    <m/>
    <s v="Undecided"/>
    <m/>
    <m/>
    <s v="Undecided"/>
    <m/>
    <m/>
    <s v="Undecided"/>
    <m/>
    <m/>
    <s v="Undecided"/>
    <m/>
    <m/>
    <s v="Undecided"/>
    <m/>
    <m/>
    <s v="Agree"/>
    <m/>
    <m/>
    <s v="Agree"/>
    <m/>
    <m/>
    <x v="1"/>
    <m/>
    <m/>
    <x v="0"/>
    <m/>
    <m/>
    <x v="7"/>
    <m/>
    <m/>
    <m/>
    <m/>
    <m/>
    <s v="Manager"/>
    <m/>
    <m/>
    <m/>
    <m/>
    <m/>
  </r>
  <r>
    <n v="207"/>
    <d v="2020-04-16T23:26:26"/>
    <d v="2020-04-16T23:31:06"/>
    <s v="anonymous"/>
    <m/>
    <m/>
    <m/>
    <m/>
    <x v="1"/>
    <m/>
    <m/>
    <s v="Yes"/>
    <m/>
    <m/>
    <m/>
    <m/>
    <m/>
    <s v="Laptop;"/>
    <m/>
    <m/>
    <s v="No"/>
    <m/>
    <m/>
    <s v="Corporate assets"/>
    <m/>
    <m/>
    <s v="No"/>
    <m/>
    <m/>
    <s v="Password protection;Automatic screen lock;Hard disk encryption;Antivirus software installed;"/>
    <m/>
    <m/>
    <s v="Using VPN "/>
    <m/>
    <m/>
    <m/>
    <m/>
    <m/>
    <s v="No"/>
    <m/>
    <m/>
    <m/>
    <m/>
    <m/>
    <s v="Yes"/>
    <m/>
    <m/>
    <s v="Scheduling;Real-time chatting;Teleconferencing;"/>
    <m/>
    <m/>
    <x v="1"/>
    <m/>
    <m/>
    <x v="0"/>
    <m/>
    <m/>
    <m/>
    <m/>
    <s v="Undecided"/>
    <m/>
    <m/>
    <s v="Undecided"/>
    <m/>
    <m/>
    <s v="Undecided"/>
    <m/>
    <m/>
    <s v="Undecided"/>
    <m/>
    <m/>
    <s v="Undecided"/>
    <m/>
    <m/>
    <s v="Agree"/>
    <m/>
    <m/>
    <s v="Agree"/>
    <m/>
    <m/>
    <x v="1"/>
    <m/>
    <m/>
    <x v="0"/>
    <m/>
    <m/>
    <x v="7"/>
    <m/>
    <m/>
    <m/>
    <m/>
    <m/>
    <s v="Manager"/>
    <m/>
    <m/>
    <m/>
    <m/>
    <m/>
  </r>
  <r>
    <n v="208"/>
    <d v="2020-04-17T00:12:41"/>
    <d v="2020-04-17T00:16:31"/>
    <s v="anonymous"/>
    <m/>
    <m/>
    <m/>
    <m/>
    <x v="0"/>
    <m/>
    <m/>
    <s v="Yes"/>
    <m/>
    <m/>
    <m/>
    <m/>
    <m/>
    <s v="Laptop;"/>
    <m/>
    <m/>
    <s v="No"/>
    <m/>
    <m/>
    <s v="Corporate assets"/>
    <m/>
    <m/>
    <s v="Yes, partly"/>
    <m/>
    <m/>
    <s v="Hard disk encryption;Antivirus software installed;Antispam software installed;"/>
    <m/>
    <m/>
    <s v="Using VPN "/>
    <m/>
    <m/>
    <m/>
    <m/>
    <m/>
    <s v="No"/>
    <m/>
    <m/>
    <m/>
    <m/>
    <m/>
    <s v="Yes"/>
    <m/>
    <m/>
    <s v="Project/Workflow/Task management;Scheduling;Real-time chatting;Teleconferencing;"/>
    <m/>
    <m/>
    <x v="2"/>
    <m/>
    <m/>
    <x v="0"/>
    <m/>
    <m/>
    <m/>
    <m/>
    <s v="Agree"/>
    <m/>
    <m/>
    <s v="Agree"/>
    <m/>
    <m/>
    <s v="Agree"/>
    <m/>
    <m/>
    <s v="Agree"/>
    <m/>
    <m/>
    <s v="Agree"/>
    <m/>
    <m/>
    <s v="Strongly agree"/>
    <m/>
    <m/>
    <s v="Strongly agree"/>
    <m/>
    <m/>
    <x v="2"/>
    <m/>
    <m/>
    <x v="0"/>
    <m/>
    <m/>
    <x v="7"/>
    <m/>
    <m/>
    <m/>
    <m/>
    <m/>
    <s v="IT professional"/>
    <m/>
    <m/>
    <m/>
    <m/>
    <m/>
  </r>
  <r>
    <n v="208"/>
    <d v="2020-04-17T00:12:41"/>
    <d v="2020-04-17T00:16:31"/>
    <s v="anonymous"/>
    <m/>
    <m/>
    <m/>
    <m/>
    <x v="0"/>
    <m/>
    <m/>
    <s v="Yes"/>
    <m/>
    <m/>
    <m/>
    <m/>
    <m/>
    <s v="Laptop;"/>
    <m/>
    <m/>
    <s v="No"/>
    <m/>
    <m/>
    <s v="Corporate assets"/>
    <m/>
    <m/>
    <s v="Yes, partly"/>
    <m/>
    <m/>
    <s v="Hard disk encryption;Antivirus software installed;Antispam software installed;"/>
    <m/>
    <m/>
    <s v="Using VPN "/>
    <m/>
    <m/>
    <m/>
    <m/>
    <m/>
    <s v="No"/>
    <m/>
    <m/>
    <m/>
    <m/>
    <m/>
    <s v="Yes"/>
    <m/>
    <m/>
    <s v="Project/Workflow/Task management;Scheduling;Real-time chatting;Teleconferencing;"/>
    <m/>
    <m/>
    <x v="1"/>
    <m/>
    <m/>
    <x v="0"/>
    <m/>
    <m/>
    <m/>
    <m/>
    <s v="Agree"/>
    <m/>
    <m/>
    <s v="Agree"/>
    <m/>
    <m/>
    <s v="Agree"/>
    <m/>
    <m/>
    <s v="Agree"/>
    <m/>
    <m/>
    <s v="Agree"/>
    <m/>
    <m/>
    <s v="Strongly agree"/>
    <m/>
    <m/>
    <s v="Strongly agree"/>
    <m/>
    <m/>
    <x v="2"/>
    <m/>
    <m/>
    <x v="0"/>
    <m/>
    <m/>
    <x v="7"/>
    <m/>
    <m/>
    <m/>
    <m/>
    <m/>
    <s v="IT professional"/>
    <m/>
    <m/>
    <m/>
    <m/>
    <m/>
  </r>
  <r>
    <n v="209"/>
    <d v="2020-04-17T02:30:19"/>
    <d v="2020-04-17T02:35:01"/>
    <s v="anonymous"/>
    <m/>
    <m/>
    <m/>
    <m/>
    <x v="0"/>
    <m/>
    <m/>
    <s v="Yes"/>
    <m/>
    <m/>
    <m/>
    <m/>
    <m/>
    <s v="Laptop;Smartphone;"/>
    <m/>
    <m/>
    <s v="No"/>
    <m/>
    <m/>
    <s v="Corporate assets"/>
    <m/>
    <m/>
    <s v="Yes, partly"/>
    <m/>
    <m/>
    <s v="Password protection;Two-factor authentica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s v="Project/Workflow/Task management;Scheduling;Real-time chatting;Teleconferencing;"/>
    <m/>
    <m/>
    <x v="8"/>
    <m/>
    <m/>
    <x v="0"/>
    <m/>
    <m/>
    <m/>
    <m/>
    <s v="Strongly agree"/>
    <m/>
    <m/>
    <s v="Strongly agree"/>
    <m/>
    <m/>
    <s v="Strongly agree"/>
    <m/>
    <m/>
    <s v="Strongly agree"/>
    <m/>
    <m/>
    <s v="Agree"/>
    <m/>
    <m/>
    <s v="Agree"/>
    <m/>
    <m/>
    <s v="Strongly agree"/>
    <m/>
    <m/>
    <x v="2"/>
    <m/>
    <m/>
    <x v="6"/>
    <m/>
    <m/>
    <x v="7"/>
    <m/>
    <m/>
    <m/>
    <m/>
    <m/>
    <s v="Security professional"/>
    <m/>
    <m/>
    <m/>
    <m/>
    <m/>
  </r>
  <r>
    <n v="209"/>
    <d v="2020-04-17T02:30:19"/>
    <d v="2020-04-17T02:35:01"/>
    <s v="anonymous"/>
    <m/>
    <m/>
    <m/>
    <m/>
    <x v="0"/>
    <m/>
    <m/>
    <s v="Yes"/>
    <m/>
    <m/>
    <m/>
    <m/>
    <m/>
    <s v="Laptop;Smartphone;"/>
    <m/>
    <m/>
    <s v="No"/>
    <m/>
    <m/>
    <s v="Corporate assets"/>
    <m/>
    <m/>
    <s v="Yes, partly"/>
    <m/>
    <m/>
    <s v="Password protection;Two-factor authentication;Automatic screen lock;Hard disk encryption;Antivirus software installed;Antispam software installed;"/>
    <m/>
    <m/>
    <s v="Using VPN "/>
    <m/>
    <m/>
    <m/>
    <m/>
    <m/>
    <s v="Yes"/>
    <m/>
    <m/>
    <s v="User manual documentation (distributed in any way);Instructions available to the corporate portal or website;Instructions provided via email;"/>
    <m/>
    <m/>
    <s v="Yes"/>
    <m/>
    <m/>
    <s v="Project/Workflow/Task management;Scheduling;Real-time chatting;Teleconferencing;"/>
    <m/>
    <m/>
    <x v="1"/>
    <m/>
    <m/>
    <x v="0"/>
    <m/>
    <m/>
    <m/>
    <m/>
    <s v="Strongly agree"/>
    <m/>
    <m/>
    <s v="Strongly agree"/>
    <m/>
    <m/>
    <s v="Strongly agree"/>
    <m/>
    <m/>
    <s v="Strongly agree"/>
    <m/>
    <m/>
    <s v="Agree"/>
    <m/>
    <m/>
    <s v="Agree"/>
    <m/>
    <m/>
    <s v="Strongly agree"/>
    <m/>
    <m/>
    <x v="2"/>
    <m/>
    <m/>
    <x v="6"/>
    <m/>
    <m/>
    <x v="7"/>
    <m/>
    <m/>
    <m/>
    <m/>
    <m/>
    <s v="Security professional"/>
    <m/>
    <m/>
    <m/>
    <m/>
    <m/>
  </r>
  <r>
    <n v="210"/>
    <d v="2020-04-17T08:47:32"/>
    <d v="2020-04-17T08:58:35"/>
    <s v="anonymous"/>
    <m/>
    <m/>
    <m/>
    <m/>
    <x v="1"/>
    <m/>
    <m/>
    <s v="No"/>
    <m/>
    <m/>
    <m/>
    <m/>
    <m/>
    <s v="Desktop;"/>
    <m/>
    <m/>
    <s v="No"/>
    <m/>
    <m/>
    <s v="Personal assets"/>
    <m/>
    <m/>
    <m/>
    <m/>
    <m/>
    <s v="Password protection;Two-factor authentication;Automatic screen lock;Hard disk encryption;Antivirus software installed;Antispam software installed;"/>
    <m/>
    <m/>
    <s v="Using VPN "/>
    <m/>
    <m/>
    <m/>
    <m/>
    <m/>
    <s v="No"/>
    <m/>
    <m/>
    <m/>
    <m/>
    <m/>
    <s v="No"/>
    <m/>
    <m/>
    <m/>
    <m/>
    <m/>
    <x v="3"/>
    <m/>
    <m/>
    <x v="0"/>
    <m/>
    <m/>
    <m/>
    <m/>
    <s v="Strongly disagree"/>
    <m/>
    <m/>
    <s v="Disagree"/>
    <m/>
    <m/>
    <s v="Disagree"/>
    <m/>
    <m/>
    <s v="Strongly agree"/>
    <m/>
    <m/>
    <s v="Strongly agree"/>
    <m/>
    <m/>
    <s v="Agree"/>
    <m/>
    <m/>
    <s v="Strongly agree"/>
    <m/>
    <m/>
    <x v="2"/>
    <m/>
    <m/>
    <x v="3"/>
    <m/>
    <m/>
    <x v="2"/>
    <m/>
    <m/>
    <m/>
    <m/>
    <m/>
    <s v="IT professional"/>
    <m/>
    <m/>
    <m/>
    <m/>
    <m/>
  </r>
  <r>
    <n v="210"/>
    <d v="2020-04-17T08:47:32"/>
    <d v="2020-04-17T08:58:35"/>
    <s v="anonymous"/>
    <m/>
    <m/>
    <m/>
    <m/>
    <x v="1"/>
    <m/>
    <m/>
    <s v="No"/>
    <m/>
    <m/>
    <m/>
    <m/>
    <m/>
    <s v="Desktop;"/>
    <m/>
    <m/>
    <s v="No"/>
    <m/>
    <m/>
    <s v="Personal assets"/>
    <m/>
    <m/>
    <m/>
    <m/>
    <m/>
    <s v="Password protection;Two-factor authentication;Automatic screen lock;Hard disk encryption;Antivirus software installed;Antispam software installed;"/>
    <m/>
    <m/>
    <s v="Using VPN "/>
    <m/>
    <m/>
    <m/>
    <m/>
    <m/>
    <s v="No"/>
    <m/>
    <m/>
    <m/>
    <m/>
    <m/>
    <s v="No"/>
    <m/>
    <m/>
    <m/>
    <m/>
    <m/>
    <x v="1"/>
    <m/>
    <m/>
    <x v="0"/>
    <m/>
    <m/>
    <m/>
    <m/>
    <s v="Strongly disagree"/>
    <m/>
    <m/>
    <s v="Disagree"/>
    <m/>
    <m/>
    <s v="Disagree"/>
    <m/>
    <m/>
    <s v="Strongly agree"/>
    <m/>
    <m/>
    <s v="Strongly agree"/>
    <m/>
    <m/>
    <s v="Agree"/>
    <m/>
    <m/>
    <s v="Strongly agree"/>
    <m/>
    <m/>
    <x v="2"/>
    <m/>
    <m/>
    <x v="3"/>
    <m/>
    <m/>
    <x v="2"/>
    <m/>
    <m/>
    <m/>
    <m/>
    <m/>
    <s v="IT professional"/>
    <m/>
    <m/>
    <m/>
    <m/>
    <m/>
  </r>
  <r>
    <n v="211"/>
    <d v="2020-04-17T10:44:08"/>
    <d v="2020-04-17T10:48:06"/>
    <s v="anonymous"/>
    <m/>
    <m/>
    <m/>
    <m/>
    <x v="1"/>
    <m/>
    <m/>
    <s v="Yes"/>
    <m/>
    <m/>
    <m/>
    <m/>
    <m/>
    <s v="Laptop;"/>
    <m/>
    <m/>
    <s v="No"/>
    <m/>
    <m/>
    <s v="Corporate assets"/>
    <m/>
    <m/>
    <s v="Yes, fully"/>
    <m/>
    <m/>
    <s v="Password protection;Two-factor authentication;Antivirus software installed;"/>
    <m/>
    <m/>
    <s v="Using VPN "/>
    <m/>
    <m/>
    <m/>
    <m/>
    <m/>
    <s v="No"/>
    <m/>
    <m/>
    <m/>
    <m/>
    <m/>
    <s v="Yes"/>
    <m/>
    <m/>
    <s v="Real-time chatting;Teleconferencing;"/>
    <m/>
    <m/>
    <x v="2"/>
    <m/>
    <m/>
    <x v="0"/>
    <m/>
    <m/>
    <m/>
    <m/>
    <s v="Disagree"/>
    <m/>
    <m/>
    <s v="Disagree"/>
    <m/>
    <m/>
    <s v="Agree"/>
    <m/>
    <m/>
    <s v="Agree"/>
    <m/>
    <m/>
    <s v="Agree"/>
    <m/>
    <m/>
    <s v="Agree"/>
    <m/>
    <m/>
    <s v="Agree"/>
    <m/>
    <m/>
    <x v="1"/>
    <m/>
    <m/>
    <x v="0"/>
    <m/>
    <m/>
    <x v="7"/>
    <m/>
    <m/>
    <m/>
    <m/>
    <m/>
    <s v="Other"/>
    <m/>
    <m/>
    <m/>
    <m/>
    <m/>
  </r>
  <r>
    <n v="211"/>
    <d v="2020-04-17T10:44:08"/>
    <d v="2020-04-17T10:48:06"/>
    <s v="anonymous"/>
    <m/>
    <m/>
    <m/>
    <m/>
    <x v="1"/>
    <m/>
    <m/>
    <s v="Yes"/>
    <m/>
    <m/>
    <m/>
    <m/>
    <m/>
    <s v="Laptop;"/>
    <m/>
    <m/>
    <s v="No"/>
    <m/>
    <m/>
    <s v="Corporate assets"/>
    <m/>
    <m/>
    <s v="Yes, fully"/>
    <m/>
    <m/>
    <s v="Password protection;Two-factor authentication;Antivirus software installed;"/>
    <m/>
    <m/>
    <s v="Using VPN "/>
    <m/>
    <m/>
    <m/>
    <m/>
    <m/>
    <s v="No"/>
    <m/>
    <m/>
    <m/>
    <m/>
    <m/>
    <s v="Yes"/>
    <m/>
    <m/>
    <s v="Real-time chatting;Teleconferencing;"/>
    <m/>
    <m/>
    <x v="1"/>
    <m/>
    <m/>
    <x v="0"/>
    <m/>
    <m/>
    <m/>
    <m/>
    <s v="Disagree"/>
    <m/>
    <m/>
    <s v="Disagree"/>
    <m/>
    <m/>
    <s v="Agree"/>
    <m/>
    <m/>
    <s v="Agree"/>
    <m/>
    <m/>
    <s v="Agree"/>
    <m/>
    <m/>
    <s v="Agree"/>
    <m/>
    <m/>
    <s v="Agree"/>
    <m/>
    <m/>
    <x v="1"/>
    <m/>
    <m/>
    <x v="0"/>
    <m/>
    <m/>
    <x v="7"/>
    <m/>
    <m/>
    <m/>
    <m/>
    <m/>
    <s v="Other"/>
    <m/>
    <m/>
    <m/>
    <m/>
    <m/>
  </r>
  <r>
    <n v="212"/>
    <d v="2020-04-17T15:10:27"/>
    <d v="2020-04-17T15:21:59"/>
    <s v="anonymous"/>
    <m/>
    <m/>
    <m/>
    <m/>
    <x v="1"/>
    <m/>
    <m/>
    <s v="No"/>
    <m/>
    <m/>
    <m/>
    <m/>
    <m/>
    <s v="Laptop;"/>
    <m/>
    <m/>
    <s v="No"/>
    <m/>
    <m/>
    <s v="Personal assets"/>
    <m/>
    <m/>
    <m/>
    <m/>
    <m/>
    <s v="Password protection;"/>
    <m/>
    <m/>
    <s v="Using VPN "/>
    <m/>
    <m/>
    <m/>
    <m/>
    <m/>
    <s v="No"/>
    <m/>
    <m/>
    <m/>
    <m/>
    <m/>
    <s v="Yes"/>
    <m/>
    <m/>
    <s v="Real-time document co-authoring;Scheduling;"/>
    <m/>
    <m/>
    <x v="2"/>
    <m/>
    <m/>
    <x v="0"/>
    <m/>
    <m/>
    <m/>
    <m/>
    <s v="Agree"/>
    <m/>
    <m/>
    <s v="Agree"/>
    <m/>
    <m/>
    <s v="Strongly agree"/>
    <m/>
    <m/>
    <s v="Strongly agree"/>
    <m/>
    <m/>
    <s v="Disagree"/>
    <m/>
    <m/>
    <s v="Strongly agree"/>
    <m/>
    <m/>
    <s v="Agree"/>
    <m/>
    <m/>
    <x v="2"/>
    <m/>
    <m/>
    <x v="0"/>
    <m/>
    <m/>
    <x v="2"/>
    <m/>
    <m/>
    <m/>
    <m/>
    <m/>
    <s v="Manager"/>
    <m/>
    <m/>
    <m/>
    <m/>
    <m/>
  </r>
  <r>
    <n v="212"/>
    <d v="2020-04-17T15:10:27"/>
    <d v="2020-04-17T15:21:59"/>
    <s v="anonymous"/>
    <m/>
    <m/>
    <m/>
    <m/>
    <x v="1"/>
    <m/>
    <m/>
    <s v="No"/>
    <m/>
    <m/>
    <m/>
    <m/>
    <m/>
    <s v="Laptop;"/>
    <m/>
    <m/>
    <s v="No"/>
    <m/>
    <m/>
    <s v="Personal assets"/>
    <m/>
    <m/>
    <m/>
    <m/>
    <m/>
    <s v="Password protection;"/>
    <m/>
    <m/>
    <s v="Using VPN "/>
    <m/>
    <m/>
    <m/>
    <m/>
    <m/>
    <s v="No"/>
    <m/>
    <m/>
    <m/>
    <m/>
    <m/>
    <s v="Yes"/>
    <m/>
    <m/>
    <s v="Real-time document co-authoring;Scheduling;"/>
    <m/>
    <m/>
    <x v="1"/>
    <m/>
    <m/>
    <x v="0"/>
    <m/>
    <m/>
    <m/>
    <m/>
    <s v="Agree"/>
    <m/>
    <m/>
    <s v="Agree"/>
    <m/>
    <m/>
    <s v="Strongly agree"/>
    <m/>
    <m/>
    <s v="Strongly agree"/>
    <m/>
    <m/>
    <s v="Disagree"/>
    <m/>
    <m/>
    <s v="Strongly agree"/>
    <m/>
    <m/>
    <s v="Agree"/>
    <m/>
    <m/>
    <x v="2"/>
    <m/>
    <m/>
    <x v="0"/>
    <m/>
    <m/>
    <x v="2"/>
    <m/>
    <m/>
    <m/>
    <m/>
    <m/>
    <s v="Manager"/>
    <m/>
    <m/>
    <m/>
    <m/>
    <m/>
  </r>
  <r>
    <n v="213"/>
    <d v="2020-04-17T15:31:58"/>
    <d v="2020-04-17T15:37:15"/>
    <s v="anonymous"/>
    <m/>
    <m/>
    <m/>
    <m/>
    <x v="1"/>
    <m/>
    <m/>
    <s v="No"/>
    <m/>
    <m/>
    <m/>
    <m/>
    <m/>
    <s v="Laptop;"/>
    <m/>
    <m/>
    <s v="No"/>
    <m/>
    <m/>
    <s v="Corporate assets"/>
    <m/>
    <m/>
    <s v="Yes, partly"/>
    <m/>
    <m/>
    <s v="Password protection;Automatic screen lock;Antivirus software installed;Antispam software installed;"/>
    <m/>
    <m/>
    <s v="Using VPN "/>
    <m/>
    <m/>
    <m/>
    <m/>
    <m/>
    <s v="No"/>
    <m/>
    <m/>
    <m/>
    <m/>
    <m/>
    <s v="No"/>
    <m/>
    <m/>
    <m/>
    <m/>
    <m/>
    <x v="2"/>
    <m/>
    <m/>
    <x v="0"/>
    <m/>
    <m/>
    <m/>
    <m/>
    <s v="Agree"/>
    <m/>
    <m/>
    <s v="Undecided"/>
    <m/>
    <m/>
    <s v="Disagree"/>
    <m/>
    <m/>
    <s v="Undecided"/>
    <m/>
    <m/>
    <s v="Undecided"/>
    <m/>
    <m/>
    <s v="Undecided"/>
    <m/>
    <m/>
    <s v="Agree"/>
    <m/>
    <m/>
    <x v="2"/>
    <m/>
    <m/>
    <x v="0"/>
    <m/>
    <m/>
    <x v="7"/>
    <m/>
    <m/>
    <m/>
    <m/>
    <m/>
    <s v="IT professional"/>
    <m/>
    <m/>
    <m/>
    <m/>
    <m/>
  </r>
  <r>
    <n v="213"/>
    <d v="2020-04-17T15:31:58"/>
    <d v="2020-04-17T15:37:15"/>
    <s v="anonymous"/>
    <m/>
    <m/>
    <m/>
    <m/>
    <x v="1"/>
    <m/>
    <m/>
    <s v="No"/>
    <m/>
    <m/>
    <m/>
    <m/>
    <m/>
    <s v="Laptop;"/>
    <m/>
    <m/>
    <s v="No"/>
    <m/>
    <m/>
    <s v="Corporate assets"/>
    <m/>
    <m/>
    <s v="Yes, partly"/>
    <m/>
    <m/>
    <s v="Password protection;Automatic screen lock;Antivirus software installed;Antispam software installed;"/>
    <m/>
    <m/>
    <s v="Using VPN "/>
    <m/>
    <m/>
    <m/>
    <m/>
    <m/>
    <s v="No"/>
    <m/>
    <m/>
    <m/>
    <m/>
    <m/>
    <s v="No"/>
    <m/>
    <m/>
    <m/>
    <m/>
    <m/>
    <x v="1"/>
    <m/>
    <m/>
    <x v="0"/>
    <m/>
    <m/>
    <m/>
    <m/>
    <s v="Agree"/>
    <m/>
    <m/>
    <s v="Undecided"/>
    <m/>
    <m/>
    <s v="Disagree"/>
    <m/>
    <m/>
    <s v="Undecided"/>
    <m/>
    <m/>
    <s v="Undecided"/>
    <m/>
    <m/>
    <s v="Undecided"/>
    <m/>
    <m/>
    <s v="Agree"/>
    <m/>
    <m/>
    <x v="2"/>
    <m/>
    <m/>
    <x v="0"/>
    <m/>
    <m/>
    <x v="7"/>
    <m/>
    <m/>
    <m/>
    <m/>
    <m/>
    <s v="IT professional"/>
    <m/>
    <m/>
    <m/>
    <m/>
    <m/>
  </r>
  <r>
    <n v="214"/>
    <d v="2020-04-17T15:39:02"/>
    <d v="2020-04-17T15:42:12"/>
    <s v="anonymous"/>
    <m/>
    <m/>
    <m/>
    <m/>
    <x v="0"/>
    <m/>
    <m/>
    <s v="No"/>
    <m/>
    <m/>
    <m/>
    <m/>
    <m/>
    <s v="Laptop;"/>
    <m/>
    <m/>
    <s v="No"/>
    <m/>
    <m/>
    <s v="Personal assets"/>
    <m/>
    <m/>
    <m/>
    <m/>
    <m/>
    <s v="Password protection;Two-factor authentication;Antivirus software installed;Antispam software installed;"/>
    <m/>
    <m/>
    <s v="Other"/>
    <m/>
    <m/>
    <s v="remote desktop"/>
    <m/>
    <m/>
    <s v="No"/>
    <m/>
    <m/>
    <m/>
    <m/>
    <m/>
    <s v="No"/>
    <m/>
    <m/>
    <m/>
    <m/>
    <m/>
    <x v="7"/>
    <m/>
    <m/>
    <x v="0"/>
    <m/>
    <m/>
    <m/>
    <m/>
    <s v="Undecided"/>
    <m/>
    <m/>
    <s v="Undecided"/>
    <m/>
    <m/>
    <s v="Agree"/>
    <m/>
    <m/>
    <s v="Strongly agree"/>
    <m/>
    <m/>
    <s v="Agree"/>
    <m/>
    <m/>
    <s v="Agree"/>
    <m/>
    <m/>
    <s v="Agree"/>
    <m/>
    <m/>
    <x v="1"/>
    <m/>
    <m/>
    <x v="1"/>
    <m/>
    <m/>
    <x v="0"/>
    <m/>
    <m/>
    <m/>
    <m/>
    <m/>
    <s v="Researcher"/>
    <m/>
    <m/>
    <m/>
    <m/>
    <m/>
  </r>
  <r>
    <n v="214"/>
    <d v="2020-04-17T15:39:02"/>
    <d v="2020-04-17T15:42:12"/>
    <s v="anonymous"/>
    <m/>
    <m/>
    <m/>
    <m/>
    <x v="0"/>
    <m/>
    <m/>
    <s v="No"/>
    <m/>
    <m/>
    <m/>
    <m/>
    <m/>
    <s v="Laptop;"/>
    <m/>
    <m/>
    <s v="No"/>
    <m/>
    <m/>
    <s v="Personal assets"/>
    <m/>
    <m/>
    <m/>
    <m/>
    <m/>
    <s v="Password protection;Two-factor authentication;Antivirus software installed;Antispam software installed;"/>
    <m/>
    <m/>
    <s v="Other"/>
    <m/>
    <m/>
    <s v="remote desktop"/>
    <m/>
    <m/>
    <s v="No"/>
    <m/>
    <m/>
    <m/>
    <m/>
    <m/>
    <s v="No"/>
    <m/>
    <m/>
    <m/>
    <m/>
    <m/>
    <x v="1"/>
    <m/>
    <m/>
    <x v="0"/>
    <m/>
    <m/>
    <m/>
    <m/>
    <s v="Undecided"/>
    <m/>
    <m/>
    <s v="Undecided"/>
    <m/>
    <m/>
    <s v="Agree"/>
    <m/>
    <m/>
    <s v="Strongly agree"/>
    <m/>
    <m/>
    <s v="Agree"/>
    <m/>
    <m/>
    <s v="Agree"/>
    <m/>
    <m/>
    <s v="Agree"/>
    <m/>
    <m/>
    <x v="1"/>
    <m/>
    <m/>
    <x v="1"/>
    <m/>
    <m/>
    <x v="0"/>
    <m/>
    <m/>
    <m/>
    <m/>
    <m/>
    <s v="Researcher"/>
    <m/>
    <m/>
    <m/>
    <m/>
    <m/>
  </r>
  <r>
    <n v="215"/>
    <d v="2020-04-17T16:00:49"/>
    <d v="2020-04-17T16:09:52"/>
    <s v="anonymous"/>
    <m/>
    <m/>
    <m/>
    <m/>
    <x v="0"/>
    <m/>
    <m/>
    <s v="No"/>
    <m/>
    <m/>
    <m/>
    <m/>
    <m/>
    <s v="Laptop;"/>
    <m/>
    <m/>
    <s v="No"/>
    <m/>
    <m/>
    <s v="Corporate assets"/>
    <m/>
    <m/>
    <s v="Yes, fully"/>
    <m/>
    <m/>
    <s v="Password protection;Automatic screen lock;Hard disk encryption;Antivirus software installed;"/>
    <m/>
    <m/>
    <s v="Using VPN "/>
    <m/>
    <m/>
    <m/>
    <m/>
    <m/>
    <s v="No"/>
    <m/>
    <m/>
    <m/>
    <m/>
    <m/>
    <s v="No"/>
    <m/>
    <m/>
    <m/>
    <m/>
    <m/>
    <x v="3"/>
    <m/>
    <m/>
    <x v="0"/>
    <m/>
    <m/>
    <m/>
    <m/>
    <s v="Agree"/>
    <m/>
    <m/>
    <s v="Undecided"/>
    <m/>
    <m/>
    <s v="Undecided"/>
    <m/>
    <m/>
    <s v="Agree"/>
    <m/>
    <m/>
    <s v="Strongly agree"/>
    <m/>
    <m/>
    <s v="Strongly agree"/>
    <m/>
    <m/>
    <s v="Agree"/>
    <m/>
    <m/>
    <x v="0"/>
    <m/>
    <m/>
    <x v="1"/>
    <m/>
    <m/>
    <x v="2"/>
    <m/>
    <m/>
    <m/>
    <m/>
    <m/>
    <s v="Researcher"/>
    <m/>
    <m/>
    <m/>
    <m/>
    <m/>
  </r>
  <r>
    <n v="215"/>
    <d v="2020-04-17T16:00:49"/>
    <d v="2020-04-17T16:09:52"/>
    <s v="anonymous"/>
    <m/>
    <m/>
    <m/>
    <m/>
    <x v="0"/>
    <m/>
    <m/>
    <s v="No"/>
    <m/>
    <m/>
    <m/>
    <m/>
    <m/>
    <s v="Laptop;"/>
    <m/>
    <m/>
    <s v="No"/>
    <m/>
    <m/>
    <s v="Corporate assets"/>
    <m/>
    <m/>
    <s v="Yes, fully"/>
    <m/>
    <m/>
    <s v="Password protection;Automatic screen lock;Hard disk encryption;Antivirus software installed;"/>
    <m/>
    <m/>
    <s v="Using VPN "/>
    <m/>
    <m/>
    <m/>
    <m/>
    <m/>
    <s v="No"/>
    <m/>
    <m/>
    <m/>
    <m/>
    <m/>
    <s v="No"/>
    <m/>
    <m/>
    <m/>
    <m/>
    <m/>
    <x v="1"/>
    <m/>
    <m/>
    <x v="0"/>
    <m/>
    <m/>
    <m/>
    <m/>
    <s v="Agree"/>
    <m/>
    <m/>
    <s v="Undecided"/>
    <m/>
    <m/>
    <s v="Undecided"/>
    <m/>
    <m/>
    <s v="Agree"/>
    <m/>
    <m/>
    <s v="Strongly agree"/>
    <m/>
    <m/>
    <s v="Strongly agree"/>
    <m/>
    <m/>
    <s v="Agree"/>
    <m/>
    <m/>
    <x v="0"/>
    <m/>
    <m/>
    <x v="1"/>
    <m/>
    <m/>
    <x v="2"/>
    <m/>
    <m/>
    <m/>
    <m/>
    <m/>
    <s v="Researcher"/>
    <m/>
    <m/>
    <m/>
    <m/>
    <m/>
  </r>
  <r>
    <n v="216"/>
    <d v="2020-04-21T11:34:44"/>
    <d v="2020-04-21T11:37:01"/>
    <s v="anonymous"/>
    <m/>
    <m/>
    <m/>
    <m/>
    <x v="1"/>
    <m/>
    <m/>
    <s v="Yes"/>
    <m/>
    <m/>
    <m/>
    <m/>
    <m/>
    <s v="Laptop;"/>
    <m/>
    <m/>
    <s v="No"/>
    <m/>
    <m/>
    <s v="Corporate assets"/>
    <m/>
    <m/>
    <s v="Yes, partly"/>
    <m/>
    <m/>
    <s v="Password protection;"/>
    <m/>
    <m/>
    <s v="Using VPN "/>
    <m/>
    <m/>
    <m/>
    <m/>
    <m/>
    <s v="No"/>
    <m/>
    <m/>
    <m/>
    <m/>
    <m/>
    <s v="Yes"/>
    <m/>
    <m/>
    <s v="Document management;"/>
    <m/>
    <m/>
    <x v="2"/>
    <m/>
    <m/>
    <x v="0"/>
    <m/>
    <m/>
    <m/>
    <m/>
    <s v="Strongly disagree"/>
    <m/>
    <m/>
    <s v="Strongly disagree"/>
    <m/>
    <m/>
    <s v="Undecided"/>
    <m/>
    <m/>
    <s v="Agree"/>
    <m/>
    <m/>
    <s v="Disagree"/>
    <m/>
    <m/>
    <s v="Agree"/>
    <m/>
    <m/>
    <s v="Undecided"/>
    <m/>
    <m/>
    <x v="3"/>
    <m/>
    <m/>
    <x v="3"/>
    <m/>
    <m/>
    <x v="9"/>
    <m/>
    <m/>
    <m/>
    <m/>
    <m/>
    <s v="Other"/>
    <m/>
    <m/>
    <m/>
    <m/>
    <m/>
  </r>
  <r>
    <n v="216"/>
    <d v="2020-04-21T11:34:44"/>
    <d v="2020-04-21T11:37:01"/>
    <s v="anonymous"/>
    <m/>
    <m/>
    <m/>
    <m/>
    <x v="1"/>
    <m/>
    <m/>
    <s v="Yes"/>
    <m/>
    <m/>
    <m/>
    <m/>
    <m/>
    <s v="Laptop;"/>
    <m/>
    <m/>
    <s v="No"/>
    <m/>
    <m/>
    <s v="Corporate assets"/>
    <m/>
    <m/>
    <s v="Yes, partly"/>
    <m/>
    <m/>
    <s v="Password protection;"/>
    <m/>
    <m/>
    <s v="Using VPN "/>
    <m/>
    <m/>
    <m/>
    <m/>
    <m/>
    <s v="No"/>
    <m/>
    <m/>
    <m/>
    <m/>
    <m/>
    <s v="Yes"/>
    <m/>
    <m/>
    <s v="Document management;"/>
    <m/>
    <m/>
    <x v="1"/>
    <m/>
    <m/>
    <x v="0"/>
    <m/>
    <m/>
    <m/>
    <m/>
    <s v="Strongly disagree"/>
    <m/>
    <m/>
    <s v="Strongly disagree"/>
    <m/>
    <m/>
    <s v="Undecided"/>
    <m/>
    <m/>
    <s v="Agree"/>
    <m/>
    <m/>
    <s v="Disagree"/>
    <m/>
    <m/>
    <s v="Agree"/>
    <m/>
    <m/>
    <s v="Undecided"/>
    <m/>
    <m/>
    <x v="3"/>
    <m/>
    <m/>
    <x v="3"/>
    <m/>
    <m/>
    <x v="9"/>
    <m/>
    <m/>
    <m/>
    <m/>
    <m/>
    <s v="Other"/>
    <m/>
    <m/>
    <m/>
    <m/>
    <m/>
  </r>
  <r>
    <n v="217"/>
    <d v="2020-04-22T13:11:12"/>
    <d v="2020-04-22T13:17:34"/>
    <s v="anonymous"/>
    <m/>
    <m/>
    <m/>
    <m/>
    <x v="0"/>
    <m/>
    <m/>
    <s v="Yes"/>
    <m/>
    <m/>
    <s v="Use VPN"/>
    <m/>
    <m/>
    <s v="Laptop;"/>
    <m/>
    <m/>
    <s v="Yes"/>
    <m/>
    <m/>
    <s v="Corporate assets"/>
    <m/>
    <m/>
    <s v="No"/>
    <m/>
    <m/>
    <s v="Password protection;Automatic screen lock;"/>
    <m/>
    <m/>
    <s v="Using VPN "/>
    <m/>
    <m/>
    <m/>
    <m/>
    <m/>
    <s v="Yes"/>
    <m/>
    <m/>
    <s v="Nothing of the above;"/>
    <m/>
    <m/>
    <s v="Yes"/>
    <m/>
    <m/>
    <s v="Scheduling;Real-time chatting;Teleconferencing;"/>
    <m/>
    <m/>
    <x v="3"/>
    <m/>
    <m/>
    <x v="0"/>
    <m/>
    <m/>
    <m/>
    <m/>
    <s v="Agree"/>
    <m/>
    <m/>
    <s v="Agree"/>
    <m/>
    <m/>
    <s v="Strongly agree"/>
    <m/>
    <m/>
    <s v="Strongly agree"/>
    <m/>
    <m/>
    <s v="Strongly agree"/>
    <m/>
    <m/>
    <s v="Disagree"/>
    <m/>
    <m/>
    <s v="Agree"/>
    <m/>
    <m/>
    <x v="1"/>
    <m/>
    <m/>
    <x v="8"/>
    <m/>
    <m/>
    <x v="2"/>
    <m/>
    <m/>
    <m/>
    <m/>
    <m/>
    <s v="IT professional"/>
    <m/>
    <m/>
    <m/>
    <m/>
    <m/>
  </r>
  <r>
    <n v="217"/>
    <d v="2020-04-22T13:11:12"/>
    <d v="2020-04-22T13:17:34"/>
    <s v="anonymous"/>
    <m/>
    <m/>
    <m/>
    <m/>
    <x v="0"/>
    <m/>
    <m/>
    <s v="Yes"/>
    <m/>
    <m/>
    <s v="Use VPN"/>
    <m/>
    <m/>
    <s v="Laptop;"/>
    <m/>
    <m/>
    <s v="Yes"/>
    <m/>
    <m/>
    <s v="Corporate assets"/>
    <m/>
    <m/>
    <s v="No"/>
    <m/>
    <m/>
    <s v="Password protection;Automatic screen lock;"/>
    <m/>
    <m/>
    <s v="Using VPN "/>
    <m/>
    <m/>
    <m/>
    <m/>
    <m/>
    <s v="Yes"/>
    <m/>
    <m/>
    <s v="Nothing of the above;"/>
    <m/>
    <m/>
    <s v="Yes"/>
    <m/>
    <m/>
    <s v="Scheduling;Real-time chatting;Teleconferencing;"/>
    <m/>
    <m/>
    <x v="1"/>
    <m/>
    <m/>
    <x v="0"/>
    <m/>
    <m/>
    <m/>
    <m/>
    <s v="Agree"/>
    <m/>
    <m/>
    <s v="Agree"/>
    <m/>
    <m/>
    <s v="Strongly agree"/>
    <m/>
    <m/>
    <s v="Strongly agree"/>
    <m/>
    <m/>
    <s v="Strongly agree"/>
    <m/>
    <m/>
    <s v="Disagree"/>
    <m/>
    <m/>
    <s v="Agree"/>
    <m/>
    <m/>
    <x v="1"/>
    <m/>
    <m/>
    <x v="8"/>
    <m/>
    <m/>
    <x v="2"/>
    <m/>
    <m/>
    <m/>
    <m/>
    <m/>
    <s v="IT professional"/>
    <m/>
    <m/>
    <m/>
    <m/>
    <m/>
  </r>
  <r>
    <n v="218"/>
    <d v="2020-04-22T13:19:23"/>
    <d v="2020-04-22T13:21:22"/>
    <s v="anonymous"/>
    <m/>
    <m/>
    <m/>
    <m/>
    <x v="1"/>
    <m/>
    <m/>
    <s v="No"/>
    <m/>
    <m/>
    <m/>
    <m/>
    <m/>
    <s v="Laptop;"/>
    <m/>
    <m/>
    <s v="No"/>
    <m/>
    <m/>
    <s v="Personal assets"/>
    <m/>
    <m/>
    <m/>
    <m/>
    <m/>
    <s v="Two-factor authentication;Automatic screen lock;Antivirus software installed;"/>
    <m/>
    <m/>
    <s v="Using VPN "/>
    <m/>
    <m/>
    <m/>
    <m/>
    <m/>
    <s v="Yes"/>
    <m/>
    <m/>
    <s v="Instructions provided via email;"/>
    <m/>
    <m/>
    <s v="Yes"/>
    <m/>
    <m/>
    <s v="Document management;Real-time document co-authoring;Project/Workflow/Task management;Teleconferencing;"/>
    <m/>
    <m/>
    <x v="2"/>
    <m/>
    <m/>
    <x v="0"/>
    <m/>
    <m/>
    <m/>
    <m/>
    <s v="Agree"/>
    <m/>
    <m/>
    <s v="Agree"/>
    <m/>
    <m/>
    <s v="Agree"/>
    <m/>
    <m/>
    <s v="Undecided"/>
    <m/>
    <m/>
    <s v="Agree"/>
    <m/>
    <m/>
    <s v="Agree"/>
    <m/>
    <m/>
    <s v="Undecided"/>
    <m/>
    <m/>
    <x v="4"/>
    <m/>
    <m/>
    <x v="3"/>
    <m/>
    <m/>
    <x v="9"/>
    <m/>
    <m/>
    <m/>
    <m/>
    <m/>
    <s v="Manager"/>
    <m/>
    <m/>
    <m/>
    <m/>
    <m/>
  </r>
  <r>
    <n v="218"/>
    <d v="2020-04-22T13:19:23"/>
    <d v="2020-04-22T13:21:22"/>
    <s v="anonymous"/>
    <m/>
    <m/>
    <m/>
    <m/>
    <x v="1"/>
    <m/>
    <m/>
    <s v="No"/>
    <m/>
    <m/>
    <m/>
    <m/>
    <m/>
    <s v="Laptop;"/>
    <m/>
    <m/>
    <s v="No"/>
    <m/>
    <m/>
    <s v="Personal assets"/>
    <m/>
    <m/>
    <m/>
    <m/>
    <m/>
    <s v="Two-factor authentication;Automatic screen lock;Antivirus software installed;"/>
    <m/>
    <m/>
    <s v="Using VPN "/>
    <m/>
    <m/>
    <m/>
    <m/>
    <m/>
    <s v="Yes"/>
    <m/>
    <m/>
    <s v="Instructions provided via email;"/>
    <m/>
    <m/>
    <s v="Yes"/>
    <m/>
    <m/>
    <s v="Document management;Real-time document co-authoring;Project/Workflow/Task management;Teleconferencing;"/>
    <m/>
    <m/>
    <x v="1"/>
    <m/>
    <m/>
    <x v="0"/>
    <m/>
    <m/>
    <m/>
    <m/>
    <s v="Agree"/>
    <m/>
    <m/>
    <s v="Agree"/>
    <m/>
    <m/>
    <s v="Agree"/>
    <m/>
    <m/>
    <s v="Undecided"/>
    <m/>
    <m/>
    <s v="Agree"/>
    <m/>
    <m/>
    <s v="Agree"/>
    <m/>
    <m/>
    <s v="Undecided"/>
    <m/>
    <m/>
    <x v="4"/>
    <m/>
    <m/>
    <x v="3"/>
    <m/>
    <m/>
    <x v="9"/>
    <m/>
    <m/>
    <m/>
    <m/>
    <m/>
    <s v="Manager"/>
    <m/>
    <m/>
    <m/>
    <m/>
    <m/>
  </r>
  <r>
    <n v="219"/>
    <d v="2020-04-22T21:15:57"/>
    <d v="2020-04-22T21:30:20"/>
    <s v="anonymous"/>
    <m/>
    <m/>
    <m/>
    <m/>
    <x v="0"/>
    <m/>
    <m/>
    <s v="Yes"/>
    <m/>
    <m/>
    <s v="keep the system constantly updated; don't share credentials with any third party; ensure proper access control measures for video conferences; call the admin if something happens"/>
    <m/>
    <m/>
    <s v="Laptop;Smartphone;"/>
    <m/>
    <m/>
    <s v="No"/>
    <m/>
    <m/>
    <s v="Personal assets"/>
    <m/>
    <m/>
    <m/>
    <m/>
    <m/>
    <s v="Password protection;Automatic screen lock;Antivirus software installed;"/>
    <m/>
    <m/>
    <s v="Using VPN "/>
    <m/>
    <m/>
    <m/>
    <m/>
    <m/>
    <s v="Yes"/>
    <m/>
    <m/>
    <s v="Instructions available to the corporate portal or website;Instructions provided via email;"/>
    <m/>
    <m/>
    <s v="Yes"/>
    <m/>
    <m/>
    <s v="Document management;Real-time document co-authoring;Scheduling;Real-time chatting;Teleconferencing;"/>
    <m/>
    <m/>
    <x v="2"/>
    <m/>
    <m/>
    <x v="0"/>
    <m/>
    <m/>
    <m/>
    <m/>
    <s v="Disagree"/>
    <m/>
    <m/>
    <s v="Agree"/>
    <m/>
    <m/>
    <s v="Disagree"/>
    <m/>
    <m/>
    <s v="Agree"/>
    <m/>
    <m/>
    <s v="Agree"/>
    <m/>
    <m/>
    <s v="Agree"/>
    <m/>
    <m/>
    <s v="Agree"/>
    <m/>
    <m/>
    <x v="1"/>
    <m/>
    <m/>
    <x v="1"/>
    <m/>
    <m/>
    <x v="0"/>
    <m/>
    <m/>
    <m/>
    <m/>
    <m/>
    <s v="Researcher"/>
    <m/>
    <m/>
    <m/>
    <m/>
    <m/>
  </r>
  <r>
    <n v="219"/>
    <d v="2020-04-22T21:15:57"/>
    <d v="2020-04-22T21:30:20"/>
    <s v="anonymous"/>
    <m/>
    <m/>
    <m/>
    <m/>
    <x v="0"/>
    <m/>
    <m/>
    <s v="Yes"/>
    <m/>
    <m/>
    <s v="keep the system constantly updated; don't share credentials with any third party; ensure proper access control measures for video conferences; call the admin if something happens"/>
    <m/>
    <m/>
    <s v="Laptop;Smartphone;"/>
    <m/>
    <m/>
    <s v="No"/>
    <m/>
    <m/>
    <s v="Personal assets"/>
    <m/>
    <m/>
    <m/>
    <m/>
    <m/>
    <s v="Password protection;Automatic screen lock;Antivirus software installed;"/>
    <m/>
    <m/>
    <s v="Using VPN "/>
    <m/>
    <m/>
    <m/>
    <m/>
    <m/>
    <s v="Yes"/>
    <m/>
    <m/>
    <s v="Instructions available to the corporate portal or website;Instructions provided via email;"/>
    <m/>
    <m/>
    <s v="Yes"/>
    <m/>
    <m/>
    <s v="Document management;Real-time document co-authoring;Scheduling;Real-time chatting;Teleconferencing;"/>
    <m/>
    <m/>
    <x v="1"/>
    <m/>
    <m/>
    <x v="0"/>
    <m/>
    <m/>
    <m/>
    <m/>
    <s v="Disagree"/>
    <m/>
    <m/>
    <s v="Agree"/>
    <m/>
    <m/>
    <s v="Disagree"/>
    <m/>
    <m/>
    <s v="Agree"/>
    <m/>
    <m/>
    <s v="Agree"/>
    <m/>
    <m/>
    <s v="Agree"/>
    <m/>
    <m/>
    <s v="Agree"/>
    <m/>
    <m/>
    <x v="1"/>
    <m/>
    <m/>
    <x v="1"/>
    <m/>
    <m/>
    <x v="0"/>
    <m/>
    <m/>
    <m/>
    <m/>
    <m/>
    <s v="Researcher"/>
    <m/>
    <m/>
    <m/>
    <m/>
    <m/>
  </r>
  <r>
    <n v="220"/>
    <d v="2020-04-22T22:34:37"/>
    <d v="2020-04-22T22:37:01"/>
    <s v="anonymous"/>
    <m/>
    <m/>
    <m/>
    <m/>
    <x v="0"/>
    <m/>
    <m/>
    <s v="No"/>
    <m/>
    <m/>
    <m/>
    <m/>
    <m/>
    <s v="Laptop;Smartphone;"/>
    <m/>
    <m/>
    <s v="No"/>
    <m/>
    <m/>
    <s v="Personal assets"/>
    <m/>
    <m/>
    <m/>
    <m/>
    <m/>
    <s v="Password protection;Hard disk encryption;"/>
    <m/>
    <m/>
    <s v="No Access"/>
    <m/>
    <m/>
    <m/>
    <m/>
    <m/>
    <s v="No"/>
    <m/>
    <m/>
    <m/>
    <m/>
    <m/>
    <s v="No"/>
    <m/>
    <m/>
    <m/>
    <m/>
    <m/>
    <x v="2"/>
    <m/>
    <m/>
    <x v="0"/>
    <m/>
    <m/>
    <m/>
    <m/>
    <s v="Disagree"/>
    <m/>
    <m/>
    <s v="Disagree"/>
    <m/>
    <m/>
    <s v="Disagree"/>
    <m/>
    <m/>
    <s v="Disagree"/>
    <m/>
    <m/>
    <s v="Strongly disagree"/>
    <m/>
    <m/>
    <s v="Strongly disagree"/>
    <m/>
    <m/>
    <s v="Disagree"/>
    <m/>
    <m/>
    <x v="0"/>
    <m/>
    <m/>
    <x v="6"/>
    <m/>
    <m/>
    <x v="6"/>
    <m/>
    <m/>
    <m/>
    <m/>
    <m/>
    <s v="Other"/>
    <m/>
    <m/>
    <m/>
    <m/>
    <m/>
  </r>
  <r>
    <n v="220"/>
    <d v="2020-04-22T22:34:37"/>
    <d v="2020-04-22T22:37:01"/>
    <s v="anonymous"/>
    <m/>
    <m/>
    <m/>
    <m/>
    <x v="0"/>
    <m/>
    <m/>
    <s v="No"/>
    <m/>
    <m/>
    <m/>
    <m/>
    <m/>
    <s v="Laptop;Smartphone;"/>
    <m/>
    <m/>
    <s v="No"/>
    <m/>
    <m/>
    <s v="Personal assets"/>
    <m/>
    <m/>
    <m/>
    <m/>
    <m/>
    <s v="Password protection;Hard disk encryption;"/>
    <m/>
    <m/>
    <s v="No Access"/>
    <m/>
    <m/>
    <m/>
    <m/>
    <m/>
    <s v="No"/>
    <m/>
    <m/>
    <m/>
    <m/>
    <m/>
    <s v="No"/>
    <m/>
    <m/>
    <m/>
    <m/>
    <m/>
    <x v="1"/>
    <m/>
    <m/>
    <x v="0"/>
    <m/>
    <m/>
    <m/>
    <m/>
    <s v="Disagree"/>
    <m/>
    <m/>
    <s v="Disagree"/>
    <m/>
    <m/>
    <s v="Disagree"/>
    <m/>
    <m/>
    <s v="Disagree"/>
    <m/>
    <m/>
    <s v="Strongly disagree"/>
    <m/>
    <m/>
    <s v="Strongly disagree"/>
    <m/>
    <m/>
    <s v="Disagree"/>
    <m/>
    <m/>
    <x v="0"/>
    <m/>
    <m/>
    <x v="6"/>
    <m/>
    <m/>
    <x v="6"/>
    <m/>
    <m/>
    <m/>
    <m/>
    <m/>
    <s v="Other"/>
    <m/>
    <m/>
    <m/>
    <m/>
    <m/>
  </r>
  <r>
    <n v="221"/>
    <d v="2020-04-23T08:06:54"/>
    <d v="2020-04-23T08:10:22"/>
    <s v="anonymous"/>
    <m/>
    <m/>
    <m/>
    <m/>
    <x v="0"/>
    <m/>
    <m/>
    <s v="Yes"/>
    <m/>
    <m/>
    <s v="Lock laptop in a closet when not in use; Avoid speaking about confidential information in shared spaces like balconies"/>
    <m/>
    <m/>
    <s v="Laptop;Smartphone;"/>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
    <m/>
    <m/>
    <x v="2"/>
    <m/>
    <m/>
    <x v="0"/>
    <m/>
    <m/>
    <m/>
    <m/>
    <s v="Undecided"/>
    <m/>
    <m/>
    <s v="Undecided"/>
    <m/>
    <m/>
    <s v="Undecided"/>
    <m/>
    <m/>
    <s v="Agree"/>
    <m/>
    <m/>
    <s v="Strongly agree"/>
    <m/>
    <m/>
    <s v="Undecided"/>
    <m/>
    <m/>
    <s v="Strongly agree"/>
    <m/>
    <m/>
    <x v="0"/>
    <m/>
    <m/>
    <x v="0"/>
    <m/>
    <m/>
    <x v="5"/>
    <m/>
    <m/>
    <s v="Professional Services"/>
    <m/>
    <m/>
    <s v="Manager"/>
    <m/>
    <m/>
    <m/>
    <m/>
    <m/>
  </r>
  <r>
    <n v="221"/>
    <d v="2020-04-23T08:06:54"/>
    <d v="2020-04-23T08:10:22"/>
    <s v="anonymous"/>
    <m/>
    <m/>
    <m/>
    <m/>
    <x v="0"/>
    <m/>
    <m/>
    <s v="Yes"/>
    <m/>
    <m/>
    <s v="Lock laptop in a closet when not in use; Avoid speaking about confidential information in shared spaces like balconies"/>
    <m/>
    <m/>
    <s v="Laptop;Smartphone;"/>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
    <m/>
    <m/>
    <x v="1"/>
    <m/>
    <m/>
    <x v="0"/>
    <m/>
    <m/>
    <m/>
    <m/>
    <s v="Undecided"/>
    <m/>
    <m/>
    <s v="Undecided"/>
    <m/>
    <m/>
    <s v="Undecided"/>
    <m/>
    <m/>
    <s v="Agree"/>
    <m/>
    <m/>
    <s v="Strongly agree"/>
    <m/>
    <m/>
    <s v="Undecided"/>
    <m/>
    <m/>
    <s v="Strongly agree"/>
    <m/>
    <m/>
    <x v="0"/>
    <m/>
    <m/>
    <x v="0"/>
    <m/>
    <m/>
    <x v="5"/>
    <m/>
    <m/>
    <s v="Professional Services"/>
    <m/>
    <m/>
    <s v="Manager"/>
    <m/>
    <m/>
    <m/>
    <m/>
    <m/>
  </r>
  <r>
    <n v="222"/>
    <d v="2020-04-23T09:09:09"/>
    <d v="2020-04-23T09:14:22"/>
    <s v="anonymous"/>
    <m/>
    <m/>
    <m/>
    <m/>
    <x v="0"/>
    <m/>
    <m/>
    <s v="Yes"/>
    <m/>
    <m/>
    <s v="- use a vpn_x000a_- do not make sensitive calls in a room where devices with voice assistant (for example alexa) are located."/>
    <m/>
    <m/>
    <s v="Laptop;"/>
    <m/>
    <m/>
    <s v="No"/>
    <m/>
    <m/>
    <s v="Personal assets"/>
    <m/>
    <m/>
    <m/>
    <m/>
    <m/>
    <s v="Password protection;Automatic screen lock;Hard disk encryption;"/>
    <m/>
    <m/>
    <s v="Using VPN "/>
    <m/>
    <m/>
    <m/>
    <m/>
    <m/>
    <s v="No"/>
    <m/>
    <m/>
    <m/>
    <m/>
    <m/>
    <s v="No"/>
    <m/>
    <m/>
    <m/>
    <m/>
    <m/>
    <x v="2"/>
    <m/>
    <m/>
    <x v="0"/>
    <m/>
    <m/>
    <m/>
    <m/>
    <s v="Disagree"/>
    <m/>
    <m/>
    <s v="Disagree"/>
    <m/>
    <m/>
    <s v="Disagree"/>
    <m/>
    <m/>
    <s v="Agree"/>
    <m/>
    <m/>
    <s v="Undecided"/>
    <m/>
    <m/>
    <s v="Undecided"/>
    <m/>
    <m/>
    <s v="Agree"/>
    <m/>
    <m/>
    <x v="0"/>
    <m/>
    <m/>
    <x v="0"/>
    <m/>
    <m/>
    <x v="0"/>
    <m/>
    <m/>
    <m/>
    <m/>
    <m/>
    <s v="Researcher"/>
    <m/>
    <m/>
    <m/>
    <m/>
    <m/>
  </r>
  <r>
    <n v="222"/>
    <d v="2020-04-23T09:09:09"/>
    <d v="2020-04-23T09:14:22"/>
    <s v="anonymous"/>
    <m/>
    <m/>
    <m/>
    <m/>
    <x v="0"/>
    <m/>
    <m/>
    <s v="Yes"/>
    <m/>
    <m/>
    <s v="- use a vpn_x000a_- do not make sensitive calls in a room where devices with voice assistant (for example alexa) are located."/>
    <m/>
    <m/>
    <s v="Laptop;"/>
    <m/>
    <m/>
    <s v="No"/>
    <m/>
    <m/>
    <s v="Personal assets"/>
    <m/>
    <m/>
    <m/>
    <m/>
    <m/>
    <s v="Password protection;Automatic screen lock;Hard disk encryption;"/>
    <m/>
    <m/>
    <s v="Using VPN "/>
    <m/>
    <m/>
    <m/>
    <m/>
    <m/>
    <s v="No"/>
    <m/>
    <m/>
    <m/>
    <m/>
    <m/>
    <s v="No"/>
    <m/>
    <m/>
    <m/>
    <m/>
    <m/>
    <x v="1"/>
    <m/>
    <m/>
    <x v="0"/>
    <m/>
    <m/>
    <m/>
    <m/>
    <s v="Disagree"/>
    <m/>
    <m/>
    <s v="Disagree"/>
    <m/>
    <m/>
    <s v="Disagree"/>
    <m/>
    <m/>
    <s v="Agree"/>
    <m/>
    <m/>
    <s v="Undecided"/>
    <m/>
    <m/>
    <s v="Undecided"/>
    <m/>
    <m/>
    <s v="Agree"/>
    <m/>
    <m/>
    <x v="0"/>
    <m/>
    <m/>
    <x v="0"/>
    <m/>
    <m/>
    <x v="0"/>
    <m/>
    <m/>
    <m/>
    <m/>
    <m/>
    <s v="Researcher"/>
    <m/>
    <m/>
    <m/>
    <m/>
    <m/>
  </r>
  <r>
    <n v="223"/>
    <d v="2020-04-23T09:47:35"/>
    <d v="2020-04-23T09:51:02"/>
    <s v="anonymous"/>
    <m/>
    <m/>
    <m/>
    <m/>
    <x v="0"/>
    <m/>
    <m/>
    <s v="No"/>
    <m/>
    <m/>
    <m/>
    <m/>
    <m/>
    <s v="Laptop;"/>
    <m/>
    <m/>
    <s v="No"/>
    <m/>
    <m/>
    <s v="Personal assets"/>
    <m/>
    <m/>
    <m/>
    <m/>
    <m/>
    <s v="Password protection;Automatic screen lock;Antivirus software installed;Antispam software installed;"/>
    <m/>
    <m/>
    <s v="Using VPN "/>
    <m/>
    <m/>
    <m/>
    <m/>
    <m/>
    <s v="Yes"/>
    <m/>
    <m/>
    <s v="Instructions available to the corporate portal or website;"/>
    <m/>
    <m/>
    <s v="Yes"/>
    <m/>
    <m/>
    <s v="Document management;Real-time document co-authoring;Real-time chatting;Teleconferencing;"/>
    <m/>
    <m/>
    <x v="2"/>
    <m/>
    <m/>
    <x v="0"/>
    <m/>
    <m/>
    <m/>
    <m/>
    <s v="Undecided"/>
    <m/>
    <m/>
    <s v="Disagree"/>
    <m/>
    <m/>
    <s v="Strongly disagree"/>
    <m/>
    <m/>
    <s v="Undecided"/>
    <m/>
    <m/>
    <s v="Disagree"/>
    <m/>
    <m/>
    <s v="Undecided"/>
    <m/>
    <m/>
    <s v="Disagree"/>
    <m/>
    <m/>
    <x v="2"/>
    <m/>
    <m/>
    <x v="1"/>
    <m/>
    <m/>
    <x v="6"/>
    <m/>
    <m/>
    <m/>
    <m/>
    <m/>
    <s v="Researcher"/>
    <m/>
    <m/>
    <m/>
    <m/>
    <m/>
  </r>
  <r>
    <n v="223"/>
    <d v="2020-04-23T09:47:35"/>
    <d v="2020-04-23T09:51:02"/>
    <s v="anonymous"/>
    <m/>
    <m/>
    <m/>
    <m/>
    <x v="0"/>
    <m/>
    <m/>
    <s v="No"/>
    <m/>
    <m/>
    <m/>
    <m/>
    <m/>
    <s v="Laptop;"/>
    <m/>
    <m/>
    <s v="No"/>
    <m/>
    <m/>
    <s v="Personal assets"/>
    <m/>
    <m/>
    <m/>
    <m/>
    <m/>
    <s v="Password protection;Automatic screen lock;Antivirus software installed;Antispam software installed;"/>
    <m/>
    <m/>
    <s v="Using VPN "/>
    <m/>
    <m/>
    <m/>
    <m/>
    <m/>
    <s v="Yes"/>
    <m/>
    <m/>
    <s v="Instructions available to the corporate portal or website;"/>
    <m/>
    <m/>
    <s v="Yes"/>
    <m/>
    <m/>
    <s v="Document management;Real-time document co-authoring;Real-time chatting;Teleconferencing;"/>
    <m/>
    <m/>
    <x v="1"/>
    <m/>
    <m/>
    <x v="0"/>
    <m/>
    <m/>
    <m/>
    <m/>
    <s v="Undecided"/>
    <m/>
    <m/>
    <s v="Disagree"/>
    <m/>
    <m/>
    <s v="Strongly disagree"/>
    <m/>
    <m/>
    <s v="Undecided"/>
    <m/>
    <m/>
    <s v="Disagree"/>
    <m/>
    <m/>
    <s v="Undecided"/>
    <m/>
    <m/>
    <s v="Disagree"/>
    <m/>
    <m/>
    <x v="2"/>
    <m/>
    <m/>
    <x v="1"/>
    <m/>
    <m/>
    <x v="6"/>
    <m/>
    <m/>
    <m/>
    <m/>
    <m/>
    <s v="Researcher"/>
    <m/>
    <m/>
    <m/>
    <m/>
    <m/>
  </r>
  <r>
    <n v="224"/>
    <d v="2020-04-23T09:11:24"/>
    <d v="2020-04-23T10:38:36"/>
    <s v="anonymous"/>
    <m/>
    <m/>
    <m/>
    <m/>
    <x v="0"/>
    <m/>
    <m/>
    <s v="No"/>
    <m/>
    <m/>
    <m/>
    <m/>
    <m/>
    <s v="Laptop;Tablet;"/>
    <m/>
    <m/>
    <s v="No"/>
    <m/>
    <m/>
    <s v="Corporate assets"/>
    <m/>
    <m/>
    <s v="Yes, fully"/>
    <m/>
    <m/>
    <s v="Password protection;Automatic screen lock;Hard disk encryption;Antivirus software installed;"/>
    <m/>
    <m/>
    <s v="Using VPN "/>
    <m/>
    <m/>
    <m/>
    <m/>
    <m/>
    <s v="No"/>
    <m/>
    <m/>
    <m/>
    <m/>
    <m/>
    <s v="No"/>
    <m/>
    <m/>
    <m/>
    <m/>
    <m/>
    <x v="8"/>
    <m/>
    <m/>
    <x v="8"/>
    <m/>
    <m/>
    <m/>
    <m/>
    <s v="Agree"/>
    <m/>
    <m/>
    <s v="Disagree"/>
    <m/>
    <m/>
    <s v="Undecided"/>
    <m/>
    <m/>
    <s v="Strongly agree"/>
    <m/>
    <m/>
    <s v="Agree"/>
    <m/>
    <m/>
    <s v="Agree"/>
    <m/>
    <m/>
    <s v="Agree"/>
    <m/>
    <m/>
    <x v="1"/>
    <m/>
    <m/>
    <x v="6"/>
    <m/>
    <m/>
    <x v="5"/>
    <m/>
    <m/>
    <s v="Legal"/>
    <m/>
    <m/>
    <s v="Manager"/>
    <m/>
    <m/>
    <m/>
    <m/>
    <m/>
  </r>
  <r>
    <n v="224"/>
    <d v="2020-04-23T09:11:24"/>
    <d v="2020-04-23T10:38:36"/>
    <s v="anonymous"/>
    <m/>
    <m/>
    <m/>
    <m/>
    <x v="0"/>
    <m/>
    <m/>
    <s v="No"/>
    <m/>
    <m/>
    <m/>
    <m/>
    <m/>
    <s v="Laptop;Tablet;"/>
    <m/>
    <m/>
    <s v="No"/>
    <m/>
    <m/>
    <s v="Corporate assets"/>
    <m/>
    <m/>
    <s v="Yes, fully"/>
    <m/>
    <m/>
    <s v="Password protection;Automatic screen lock;Hard disk encryption;Antivirus software installed;"/>
    <m/>
    <m/>
    <s v="Using VPN "/>
    <m/>
    <m/>
    <m/>
    <m/>
    <m/>
    <s v="No"/>
    <m/>
    <m/>
    <m/>
    <m/>
    <m/>
    <s v="No"/>
    <m/>
    <m/>
    <m/>
    <m/>
    <m/>
    <x v="1"/>
    <m/>
    <m/>
    <x v="8"/>
    <m/>
    <m/>
    <m/>
    <m/>
    <s v="Agree"/>
    <m/>
    <m/>
    <s v="Disagree"/>
    <m/>
    <m/>
    <s v="Undecided"/>
    <m/>
    <m/>
    <s v="Strongly agree"/>
    <m/>
    <m/>
    <s v="Agree"/>
    <m/>
    <m/>
    <s v="Agree"/>
    <m/>
    <m/>
    <s v="Agree"/>
    <m/>
    <m/>
    <x v="1"/>
    <m/>
    <m/>
    <x v="6"/>
    <m/>
    <m/>
    <x v="5"/>
    <m/>
    <m/>
    <s v="Legal"/>
    <m/>
    <m/>
    <s v="Manager"/>
    <m/>
    <m/>
    <m/>
    <m/>
    <m/>
  </r>
  <r>
    <n v="225"/>
    <d v="2020-04-23T10:51:30"/>
    <d v="2020-04-23T10:57:34"/>
    <s v="anonymous"/>
    <m/>
    <m/>
    <m/>
    <m/>
    <x v="0"/>
    <m/>
    <m/>
    <s v="Yes"/>
    <m/>
    <m/>
    <s v="Don't open/download files from untrusted senders._x000a_Don't follow links that seem to be spam._x000a_Extensive guidelines about phishing."/>
    <m/>
    <m/>
    <s v="Laptop;"/>
    <m/>
    <m/>
    <s v="Yes"/>
    <m/>
    <m/>
    <s v="Corporate assets"/>
    <m/>
    <m/>
    <s v="Yes, fully"/>
    <m/>
    <m/>
    <s v="Password protection;Antivirus software installed;Antispam software installed;"/>
    <m/>
    <m/>
    <s v="Using VPN "/>
    <m/>
    <m/>
    <m/>
    <m/>
    <m/>
    <s v="No"/>
    <m/>
    <m/>
    <m/>
    <m/>
    <m/>
    <s v="Yes"/>
    <m/>
    <m/>
    <s v="Document management;Project/Workflow/Task management;Real-time chatting;Teleconferencing;"/>
    <m/>
    <m/>
    <x v="2"/>
    <m/>
    <m/>
    <x v="4"/>
    <m/>
    <m/>
    <m/>
    <m/>
    <s v="Undecided"/>
    <m/>
    <m/>
    <s v="Undecided"/>
    <m/>
    <m/>
    <s v="Agree"/>
    <m/>
    <m/>
    <s v="Agree"/>
    <m/>
    <m/>
    <s v="Agree"/>
    <m/>
    <m/>
    <s v="Agree"/>
    <m/>
    <m/>
    <s v="Agree"/>
    <m/>
    <m/>
    <x v="1"/>
    <m/>
    <m/>
    <x v="3"/>
    <m/>
    <m/>
    <x v="2"/>
    <m/>
    <m/>
    <m/>
    <m/>
    <m/>
    <s v="Other"/>
    <m/>
    <m/>
    <s v="-"/>
    <m/>
    <m/>
  </r>
  <r>
    <n v="225"/>
    <d v="2020-04-23T10:51:30"/>
    <d v="2020-04-23T10:57:34"/>
    <s v="anonymous"/>
    <m/>
    <m/>
    <m/>
    <m/>
    <x v="0"/>
    <m/>
    <m/>
    <s v="Yes"/>
    <m/>
    <m/>
    <s v="Don't open/download files from untrusted senders._x000a_Don't follow links that seem to be spam._x000a_Extensive guidelines about phishing."/>
    <m/>
    <m/>
    <s v="Laptop;"/>
    <m/>
    <m/>
    <s v="Yes"/>
    <m/>
    <m/>
    <s v="Corporate assets"/>
    <m/>
    <m/>
    <s v="Yes, fully"/>
    <m/>
    <m/>
    <s v="Password protection;Antivirus software installed;Antispam software installed;"/>
    <m/>
    <m/>
    <s v="Using VPN "/>
    <m/>
    <m/>
    <m/>
    <m/>
    <m/>
    <s v="No"/>
    <m/>
    <m/>
    <m/>
    <m/>
    <m/>
    <s v="Yes"/>
    <m/>
    <m/>
    <s v="Document management;Project/Workflow/Task management;Real-time chatting;Teleconferencing;"/>
    <m/>
    <m/>
    <x v="1"/>
    <m/>
    <m/>
    <x v="4"/>
    <m/>
    <m/>
    <m/>
    <m/>
    <s v="Undecided"/>
    <m/>
    <m/>
    <s v="Undecided"/>
    <m/>
    <m/>
    <s v="Agree"/>
    <m/>
    <m/>
    <s v="Agree"/>
    <m/>
    <m/>
    <s v="Agree"/>
    <m/>
    <m/>
    <s v="Agree"/>
    <m/>
    <m/>
    <s v="Agree"/>
    <m/>
    <m/>
    <x v="1"/>
    <m/>
    <m/>
    <x v="3"/>
    <m/>
    <m/>
    <x v="2"/>
    <m/>
    <m/>
    <m/>
    <m/>
    <m/>
    <s v="Other"/>
    <m/>
    <m/>
    <s v="-"/>
    <m/>
    <m/>
  </r>
  <r>
    <n v="226"/>
    <d v="2020-04-23T11:17:17"/>
    <d v="2020-04-23T11:20:33"/>
    <s v="anonymous"/>
    <m/>
    <m/>
    <m/>
    <m/>
    <x v="0"/>
    <m/>
    <m/>
    <s v="No"/>
    <m/>
    <m/>
    <m/>
    <m/>
    <m/>
    <s v="Laptop;"/>
    <m/>
    <m/>
    <s v="No"/>
    <m/>
    <m/>
    <s v="Personal assets"/>
    <m/>
    <m/>
    <m/>
    <m/>
    <m/>
    <s v="Password protection;Antivirus software installed;"/>
    <m/>
    <m/>
    <s v="Using VPN "/>
    <m/>
    <m/>
    <m/>
    <m/>
    <m/>
    <s v="No"/>
    <m/>
    <m/>
    <m/>
    <m/>
    <m/>
    <s v="No"/>
    <m/>
    <m/>
    <m/>
    <m/>
    <m/>
    <x v="2"/>
    <m/>
    <m/>
    <x v="4"/>
    <m/>
    <m/>
    <m/>
    <m/>
    <s v="Strongly agree"/>
    <m/>
    <m/>
    <s v="Undecided"/>
    <m/>
    <m/>
    <s v="Agree"/>
    <m/>
    <m/>
    <s v="Strongly agree"/>
    <m/>
    <m/>
    <s v="Undecided"/>
    <m/>
    <m/>
    <s v="Agree"/>
    <m/>
    <m/>
    <s v="Strongly agree"/>
    <m/>
    <m/>
    <x v="0"/>
    <m/>
    <m/>
    <x v="0"/>
    <m/>
    <m/>
    <x v="0"/>
    <m/>
    <m/>
    <m/>
    <m/>
    <m/>
    <s v="Researcher"/>
    <m/>
    <m/>
    <m/>
    <m/>
    <m/>
  </r>
  <r>
    <n v="226"/>
    <d v="2020-04-23T11:17:17"/>
    <d v="2020-04-23T11:20:33"/>
    <s v="anonymous"/>
    <m/>
    <m/>
    <m/>
    <m/>
    <x v="0"/>
    <m/>
    <m/>
    <s v="No"/>
    <m/>
    <m/>
    <m/>
    <m/>
    <m/>
    <s v="Laptop;"/>
    <m/>
    <m/>
    <s v="No"/>
    <m/>
    <m/>
    <s v="Personal assets"/>
    <m/>
    <m/>
    <m/>
    <m/>
    <m/>
    <s v="Password protection;Antivirus software installed;"/>
    <m/>
    <m/>
    <s v="Using VPN "/>
    <m/>
    <m/>
    <m/>
    <m/>
    <m/>
    <s v="No"/>
    <m/>
    <m/>
    <m/>
    <m/>
    <m/>
    <s v="No"/>
    <m/>
    <m/>
    <m/>
    <m/>
    <m/>
    <x v="1"/>
    <m/>
    <m/>
    <x v="4"/>
    <m/>
    <m/>
    <m/>
    <m/>
    <s v="Strongly agree"/>
    <m/>
    <m/>
    <s v="Undecided"/>
    <m/>
    <m/>
    <s v="Agree"/>
    <m/>
    <m/>
    <s v="Strongly agree"/>
    <m/>
    <m/>
    <s v="Undecided"/>
    <m/>
    <m/>
    <s v="Agree"/>
    <m/>
    <m/>
    <s v="Strongly agree"/>
    <m/>
    <m/>
    <x v="0"/>
    <m/>
    <m/>
    <x v="0"/>
    <m/>
    <m/>
    <x v="0"/>
    <m/>
    <m/>
    <m/>
    <m/>
    <m/>
    <s v="Researcher"/>
    <m/>
    <m/>
    <m/>
    <m/>
    <m/>
  </r>
  <r>
    <n v="227"/>
    <d v="2020-04-23T11:42:42"/>
    <d v="2020-04-23T11:46:02"/>
    <s v="anonymous"/>
    <m/>
    <m/>
    <m/>
    <m/>
    <x v="0"/>
    <m/>
    <m/>
    <s v="Yes"/>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x v="2"/>
    <m/>
    <m/>
    <x v="9"/>
    <m/>
    <m/>
    <m/>
    <m/>
    <s v="Agree"/>
    <m/>
    <m/>
    <s v="Agree"/>
    <m/>
    <m/>
    <s v="Agree"/>
    <m/>
    <m/>
    <s v="Strongly agree"/>
    <m/>
    <m/>
    <s v="Agree"/>
    <m/>
    <m/>
    <s v="Agree"/>
    <m/>
    <m/>
    <s v="Agree"/>
    <m/>
    <m/>
    <x v="2"/>
    <m/>
    <m/>
    <x v="0"/>
    <m/>
    <m/>
    <x v="7"/>
    <m/>
    <m/>
    <m/>
    <m/>
    <m/>
    <s v="Manager"/>
    <m/>
    <m/>
    <m/>
    <m/>
    <m/>
  </r>
  <r>
    <n v="227"/>
    <d v="2020-04-23T11:42:42"/>
    <d v="2020-04-23T11:46:02"/>
    <s v="anonymous"/>
    <m/>
    <m/>
    <m/>
    <m/>
    <x v="0"/>
    <m/>
    <m/>
    <s v="Yes"/>
    <m/>
    <m/>
    <s v="vpn access credential mechanisms_x000a_updated rules regarding the data mgt &amp; remote desktop precautions"/>
    <m/>
    <m/>
    <s v="Laptop;"/>
    <m/>
    <m/>
    <s v="No"/>
    <m/>
    <m/>
    <s v="Corporate assets"/>
    <m/>
    <m/>
    <s v="Yes, fully"/>
    <m/>
    <m/>
    <s v="Password protection;Two-factor authentication;Automatic screen lock;Hard disk encryption;Antivirus software installed;Antispam software installed;"/>
    <m/>
    <m/>
    <s v="Using VPN "/>
    <m/>
    <m/>
    <m/>
    <m/>
    <m/>
    <s v="No"/>
    <m/>
    <m/>
    <m/>
    <m/>
    <m/>
    <s v="Yes"/>
    <m/>
    <m/>
    <s v="Document management;Real-time document co-authoring;Project/Workflow/Task management;Scheduling;Real-time chatting;Teleconferencing;"/>
    <m/>
    <m/>
    <x v="1"/>
    <m/>
    <m/>
    <x v="9"/>
    <m/>
    <m/>
    <m/>
    <m/>
    <s v="Agree"/>
    <m/>
    <m/>
    <s v="Agree"/>
    <m/>
    <m/>
    <s v="Agree"/>
    <m/>
    <m/>
    <s v="Strongly agree"/>
    <m/>
    <m/>
    <s v="Agree"/>
    <m/>
    <m/>
    <s v="Agree"/>
    <m/>
    <m/>
    <s v="Agree"/>
    <m/>
    <m/>
    <x v="2"/>
    <m/>
    <m/>
    <x v="0"/>
    <m/>
    <m/>
    <x v="7"/>
    <m/>
    <m/>
    <m/>
    <m/>
    <m/>
    <s v="Manager"/>
    <m/>
    <m/>
    <m/>
    <m/>
    <m/>
  </r>
  <r>
    <n v="228"/>
    <d v="2020-04-23T11:41:50"/>
    <d v="2020-04-23T12:09:16"/>
    <s v="anonymous"/>
    <m/>
    <m/>
    <m/>
    <m/>
    <x v="0"/>
    <m/>
    <m/>
    <s v="Yes"/>
    <m/>
    <m/>
    <s v="Password secure PC_x000a_Never leave VPN unattended_x000a_Strong WiFi passwords"/>
    <m/>
    <m/>
    <s v="Laptop;Smartphone;"/>
    <m/>
    <m/>
    <s v="No"/>
    <m/>
    <m/>
    <s v="Corporate assets"/>
    <m/>
    <m/>
    <s v="Yes, fully"/>
    <m/>
    <m/>
    <s v="Password protection;Antivirus software installed;Antispam software installed;"/>
    <m/>
    <m/>
    <s v="Using VPN "/>
    <m/>
    <m/>
    <m/>
    <m/>
    <m/>
    <s v="Yes"/>
    <m/>
    <m/>
    <s v="Online training program;User manual documentation (distributed in any way);Instructions available to the corporate portal or website;Instructions provided via email;"/>
    <m/>
    <m/>
    <s v="Yes"/>
    <m/>
    <m/>
    <s v="Document management;Project/Workflow/Task management;Real-time chatting;Teleconferencing;"/>
    <m/>
    <m/>
    <x v="2"/>
    <m/>
    <m/>
    <x v="0"/>
    <m/>
    <m/>
    <m/>
    <m/>
    <s v="Agree"/>
    <m/>
    <m/>
    <s v="Agree"/>
    <m/>
    <m/>
    <s v="Undecided"/>
    <m/>
    <m/>
    <s v="Agree"/>
    <m/>
    <m/>
    <s v="Agree"/>
    <m/>
    <m/>
    <s v="Agree"/>
    <m/>
    <m/>
    <s v="Undecided"/>
    <m/>
    <m/>
    <x v="1"/>
    <m/>
    <m/>
    <x v="0"/>
    <m/>
    <m/>
    <x v="5"/>
    <m/>
    <m/>
    <s v="Energy"/>
    <m/>
    <m/>
    <s v="Other"/>
    <m/>
    <m/>
    <s v="Adding questions, after arriving to the last one, is irritating."/>
    <m/>
    <m/>
  </r>
  <r>
    <n v="228"/>
    <d v="2020-04-23T11:41:50"/>
    <d v="2020-04-23T12:09:16"/>
    <s v="anonymous"/>
    <m/>
    <m/>
    <m/>
    <m/>
    <x v="0"/>
    <m/>
    <m/>
    <s v="Yes"/>
    <m/>
    <m/>
    <s v="Password secure PC_x000a_Never leave VPN unattended_x000a_Strong WiFi passwords"/>
    <m/>
    <m/>
    <s v="Laptop;Smartphone;"/>
    <m/>
    <m/>
    <s v="No"/>
    <m/>
    <m/>
    <s v="Corporate assets"/>
    <m/>
    <m/>
    <s v="Yes, fully"/>
    <m/>
    <m/>
    <s v="Password protection;Antivirus software installed;Antispam software installed;"/>
    <m/>
    <m/>
    <s v="Using VPN "/>
    <m/>
    <m/>
    <m/>
    <m/>
    <m/>
    <s v="Yes"/>
    <m/>
    <m/>
    <s v="Online training program;User manual documentation (distributed in any way);Instructions available to the corporate portal or website;Instructions provided via email;"/>
    <m/>
    <m/>
    <s v="Yes"/>
    <m/>
    <m/>
    <s v="Document management;Project/Workflow/Task management;Real-time chatting;Teleconferencing;"/>
    <m/>
    <m/>
    <x v="1"/>
    <m/>
    <m/>
    <x v="0"/>
    <m/>
    <m/>
    <m/>
    <m/>
    <s v="Agree"/>
    <m/>
    <m/>
    <s v="Agree"/>
    <m/>
    <m/>
    <s v="Undecided"/>
    <m/>
    <m/>
    <s v="Agree"/>
    <m/>
    <m/>
    <s v="Agree"/>
    <m/>
    <m/>
    <s v="Agree"/>
    <m/>
    <m/>
    <s v="Undecided"/>
    <m/>
    <m/>
    <x v="1"/>
    <m/>
    <m/>
    <x v="0"/>
    <m/>
    <m/>
    <x v="5"/>
    <m/>
    <m/>
    <s v="Energy"/>
    <m/>
    <m/>
    <s v="Other"/>
    <m/>
    <m/>
    <s v="Adding questions, after arriving to the last one, is irritating."/>
    <m/>
    <m/>
  </r>
  <r>
    <n v="229"/>
    <d v="2020-04-23T12:06:35"/>
    <d v="2020-04-23T12:10:29"/>
    <s v="anonymous"/>
    <m/>
    <m/>
    <m/>
    <m/>
    <x v="0"/>
    <m/>
    <m/>
    <s v="No"/>
    <m/>
    <m/>
    <m/>
    <m/>
    <m/>
    <s v="Laptop;Smartphone;"/>
    <m/>
    <m/>
    <s v="No"/>
    <m/>
    <m/>
    <s v="Personal assets"/>
    <m/>
    <m/>
    <m/>
    <m/>
    <m/>
    <s v="Password protection;Antivirus software installed;Antispam software installed;"/>
    <m/>
    <m/>
    <s v="Using VPN "/>
    <m/>
    <m/>
    <m/>
    <m/>
    <m/>
    <s v="No"/>
    <m/>
    <m/>
    <m/>
    <m/>
    <m/>
    <s v="Yes"/>
    <m/>
    <m/>
    <s v="Teleconferencing;"/>
    <m/>
    <m/>
    <x v="2"/>
    <m/>
    <m/>
    <x v="0"/>
    <m/>
    <m/>
    <m/>
    <m/>
    <s v="Undecided"/>
    <m/>
    <m/>
    <s v="Agree"/>
    <m/>
    <m/>
    <s v="Agree"/>
    <m/>
    <m/>
    <s v="Strongly agree"/>
    <m/>
    <m/>
    <s v="Strongly agree"/>
    <m/>
    <m/>
    <s v="Strongly agree"/>
    <m/>
    <m/>
    <s v="Agree"/>
    <m/>
    <m/>
    <x v="0"/>
    <m/>
    <m/>
    <x v="0"/>
    <m/>
    <m/>
    <x v="0"/>
    <m/>
    <m/>
    <m/>
    <m/>
    <m/>
    <s v="Researcher"/>
    <m/>
    <m/>
    <m/>
    <m/>
    <m/>
  </r>
  <r>
    <n v="229"/>
    <d v="2020-04-23T12:06:35"/>
    <d v="2020-04-23T12:10:29"/>
    <s v="anonymous"/>
    <m/>
    <m/>
    <m/>
    <m/>
    <x v="0"/>
    <m/>
    <m/>
    <s v="No"/>
    <m/>
    <m/>
    <m/>
    <m/>
    <m/>
    <s v="Laptop;Smartphone;"/>
    <m/>
    <m/>
    <s v="No"/>
    <m/>
    <m/>
    <s v="Personal assets"/>
    <m/>
    <m/>
    <m/>
    <m/>
    <m/>
    <s v="Password protection;Antivirus software installed;Antispam software installed;"/>
    <m/>
    <m/>
    <s v="Using VPN "/>
    <m/>
    <m/>
    <m/>
    <m/>
    <m/>
    <s v="No"/>
    <m/>
    <m/>
    <m/>
    <m/>
    <m/>
    <s v="Yes"/>
    <m/>
    <m/>
    <s v="Teleconferencing;"/>
    <m/>
    <m/>
    <x v="1"/>
    <m/>
    <m/>
    <x v="0"/>
    <m/>
    <m/>
    <m/>
    <m/>
    <s v="Undecided"/>
    <m/>
    <m/>
    <s v="Agree"/>
    <m/>
    <m/>
    <s v="Agree"/>
    <m/>
    <m/>
    <s v="Strongly agree"/>
    <m/>
    <m/>
    <s v="Strongly agree"/>
    <m/>
    <m/>
    <s v="Strongly agree"/>
    <m/>
    <m/>
    <s v="Agree"/>
    <m/>
    <m/>
    <x v="0"/>
    <m/>
    <m/>
    <x v="0"/>
    <m/>
    <m/>
    <x v="0"/>
    <m/>
    <m/>
    <m/>
    <m/>
    <m/>
    <s v="Researcher"/>
    <m/>
    <m/>
    <m/>
    <m/>
    <m/>
  </r>
  <r>
    <n v="230"/>
    <d v="2020-04-23T15:15:58"/>
    <d v="2020-04-23T15:19:31"/>
    <s v="anonymous"/>
    <m/>
    <m/>
    <m/>
    <m/>
    <x v="0"/>
    <m/>
    <m/>
    <s v="No"/>
    <m/>
    <m/>
    <m/>
    <m/>
    <m/>
    <s v="Desktop;Laptop;Tablet;Smartphone;"/>
    <m/>
    <m/>
    <s v="No"/>
    <m/>
    <m/>
    <s v="Personal assets"/>
    <m/>
    <m/>
    <m/>
    <m/>
    <m/>
    <s v="Password protection;Automatic screen lock;Antivirus software installed;Antispam software installed;"/>
    <m/>
    <m/>
    <s v="Using 3rd party cloud solutions (e.g. G Cloud, Microsoft 365)"/>
    <m/>
    <m/>
    <m/>
    <m/>
    <m/>
    <s v="No"/>
    <m/>
    <m/>
    <m/>
    <m/>
    <m/>
    <s v="Yes"/>
    <m/>
    <m/>
    <s v="Real-time document co-authoring;Project/Workflow/Task management;Scheduling;Real-time chatting;Teleconferencing;"/>
    <m/>
    <m/>
    <x v="2"/>
    <m/>
    <m/>
    <x v="0"/>
    <m/>
    <m/>
    <m/>
    <m/>
    <s v="Disagree"/>
    <m/>
    <m/>
    <s v="Undecided"/>
    <m/>
    <m/>
    <s v="Strongly agree"/>
    <m/>
    <m/>
    <s v="Strongly agree"/>
    <m/>
    <m/>
    <s v="Strongly agree"/>
    <m/>
    <m/>
    <s v="Strongly agree"/>
    <m/>
    <m/>
    <s v="Strongly agree"/>
    <m/>
    <m/>
    <x v="2"/>
    <m/>
    <m/>
    <x v="0"/>
    <m/>
    <m/>
    <x v="0"/>
    <m/>
    <m/>
    <m/>
    <m/>
    <m/>
    <s v="Manager"/>
    <m/>
    <m/>
    <m/>
    <m/>
    <m/>
  </r>
  <r>
    <n v="230"/>
    <d v="2020-04-23T15:15:58"/>
    <d v="2020-04-23T15:19:31"/>
    <s v="anonymous"/>
    <m/>
    <m/>
    <m/>
    <m/>
    <x v="0"/>
    <m/>
    <m/>
    <s v="No"/>
    <m/>
    <m/>
    <m/>
    <m/>
    <m/>
    <s v="Desktop;Laptop;Tablet;Smartphone;"/>
    <m/>
    <m/>
    <s v="No"/>
    <m/>
    <m/>
    <s v="Personal assets"/>
    <m/>
    <m/>
    <m/>
    <m/>
    <m/>
    <s v="Password protection;Automatic screen lock;Antivirus software installed;Antispam software installed;"/>
    <m/>
    <m/>
    <s v="Using 3rd party cloud solutions (e.g. G Cloud, Microsoft 365)"/>
    <m/>
    <m/>
    <m/>
    <m/>
    <m/>
    <s v="No"/>
    <m/>
    <m/>
    <m/>
    <m/>
    <m/>
    <s v="Yes"/>
    <m/>
    <m/>
    <s v="Real-time document co-authoring;Project/Workflow/Task management;Scheduling;Real-time chatting;Teleconferencing;"/>
    <m/>
    <m/>
    <x v="1"/>
    <m/>
    <m/>
    <x v="0"/>
    <m/>
    <m/>
    <m/>
    <m/>
    <s v="Disagree"/>
    <m/>
    <m/>
    <s v="Undecided"/>
    <m/>
    <m/>
    <s v="Strongly agree"/>
    <m/>
    <m/>
    <s v="Strongly agree"/>
    <m/>
    <m/>
    <s v="Strongly agree"/>
    <m/>
    <m/>
    <s v="Strongly agree"/>
    <m/>
    <m/>
    <s v="Strongly agree"/>
    <m/>
    <m/>
    <x v="2"/>
    <m/>
    <m/>
    <x v="0"/>
    <m/>
    <m/>
    <x v="0"/>
    <m/>
    <m/>
    <m/>
    <m/>
    <m/>
    <s v="Manager"/>
    <m/>
    <m/>
    <m/>
    <m/>
    <m/>
  </r>
  <r>
    <n v="231"/>
    <d v="2020-04-23T15:43:20"/>
    <d v="2020-04-23T16:12:44"/>
    <s v="anonymous"/>
    <m/>
    <m/>
    <m/>
    <m/>
    <x v="0"/>
    <m/>
    <m/>
    <s v="No"/>
    <m/>
    <m/>
    <m/>
    <m/>
    <m/>
    <s v="Laptop;"/>
    <m/>
    <m/>
    <s v="No"/>
    <m/>
    <m/>
    <s v="Corporate assets"/>
    <m/>
    <m/>
    <s v="No"/>
    <m/>
    <m/>
    <s v="Password protection;Antivirus software installed;"/>
    <m/>
    <m/>
    <s v="Using 3rd party cloud solutions (e.g. G Cloud, Microsoft 365)"/>
    <m/>
    <m/>
    <m/>
    <m/>
    <m/>
    <s v="No"/>
    <m/>
    <m/>
    <m/>
    <m/>
    <m/>
    <s v="Yes"/>
    <m/>
    <m/>
    <s v="Document management;Project/Workflow/Task management;Scheduling;Real-time chatting;Teleconferencing;"/>
    <m/>
    <m/>
    <x v="2"/>
    <m/>
    <m/>
    <x v="0"/>
    <m/>
    <m/>
    <m/>
    <m/>
    <s v="Agree"/>
    <m/>
    <m/>
    <s v="Agree"/>
    <m/>
    <m/>
    <s v="Undecided"/>
    <m/>
    <m/>
    <s v="Agree"/>
    <m/>
    <m/>
    <s v="Agree"/>
    <m/>
    <m/>
    <s v="Agree"/>
    <m/>
    <m/>
    <s v="Strongly agree"/>
    <m/>
    <m/>
    <x v="0"/>
    <m/>
    <m/>
    <x v="0"/>
    <m/>
    <m/>
    <x v="5"/>
    <m/>
    <m/>
    <s v="Consulting"/>
    <m/>
    <m/>
    <s v="Other"/>
    <m/>
    <m/>
    <m/>
    <m/>
    <m/>
  </r>
  <r>
    <n v="231"/>
    <d v="2020-04-23T15:43:20"/>
    <d v="2020-04-23T16:12:44"/>
    <s v="anonymous"/>
    <m/>
    <m/>
    <m/>
    <m/>
    <x v="0"/>
    <m/>
    <m/>
    <s v="No"/>
    <m/>
    <m/>
    <m/>
    <m/>
    <m/>
    <s v="Laptop;"/>
    <m/>
    <m/>
    <s v="No"/>
    <m/>
    <m/>
    <s v="Corporate assets"/>
    <m/>
    <m/>
    <s v="No"/>
    <m/>
    <m/>
    <s v="Password protection;Antivirus software installed;"/>
    <m/>
    <m/>
    <s v="Using 3rd party cloud solutions (e.g. G Cloud, Microsoft 365)"/>
    <m/>
    <m/>
    <m/>
    <m/>
    <m/>
    <s v="No"/>
    <m/>
    <m/>
    <m/>
    <m/>
    <m/>
    <s v="Yes"/>
    <m/>
    <m/>
    <s v="Document management;Project/Workflow/Task management;Scheduling;Real-time chatting;Teleconferencing;"/>
    <m/>
    <m/>
    <x v="1"/>
    <m/>
    <m/>
    <x v="0"/>
    <m/>
    <m/>
    <m/>
    <m/>
    <s v="Agree"/>
    <m/>
    <m/>
    <s v="Agree"/>
    <m/>
    <m/>
    <s v="Undecided"/>
    <m/>
    <m/>
    <s v="Agree"/>
    <m/>
    <m/>
    <s v="Agree"/>
    <m/>
    <m/>
    <s v="Agree"/>
    <m/>
    <m/>
    <s v="Strongly agree"/>
    <m/>
    <m/>
    <x v="0"/>
    <m/>
    <m/>
    <x v="0"/>
    <m/>
    <m/>
    <x v="5"/>
    <m/>
    <m/>
    <s v="Consulting"/>
    <m/>
    <m/>
    <s v="Other"/>
    <m/>
    <m/>
    <m/>
    <m/>
    <m/>
  </r>
  <r>
    <n v="232"/>
    <d v="2020-04-23T16:38:14"/>
    <d v="2020-04-23T16:40:46"/>
    <s v="anonymous"/>
    <m/>
    <m/>
    <m/>
    <m/>
    <x v="1"/>
    <m/>
    <m/>
    <s v="No"/>
    <m/>
    <m/>
    <m/>
    <m/>
    <m/>
    <s v="Laptop;"/>
    <m/>
    <m/>
    <s v="No"/>
    <m/>
    <m/>
    <s v="Personal assets"/>
    <m/>
    <m/>
    <m/>
    <m/>
    <m/>
    <s v="Password protection;"/>
    <m/>
    <m/>
    <s v="Direct access"/>
    <m/>
    <m/>
    <m/>
    <m/>
    <m/>
    <s v="No"/>
    <m/>
    <m/>
    <m/>
    <m/>
    <m/>
    <s v="No"/>
    <m/>
    <m/>
    <m/>
    <m/>
    <m/>
    <x v="2"/>
    <m/>
    <m/>
    <x v="0"/>
    <m/>
    <m/>
    <m/>
    <m/>
    <s v="Disagree"/>
    <m/>
    <m/>
    <s v="Disagree"/>
    <m/>
    <m/>
    <s v="Undecided"/>
    <m/>
    <m/>
    <s v="Agree"/>
    <m/>
    <m/>
    <s v="Agree"/>
    <m/>
    <m/>
    <s v="Strongly agree"/>
    <m/>
    <m/>
    <s v="Agree"/>
    <m/>
    <m/>
    <x v="1"/>
    <m/>
    <m/>
    <x v="1"/>
    <m/>
    <m/>
    <x v="2"/>
    <m/>
    <m/>
    <m/>
    <m/>
    <m/>
    <s v="Manager"/>
    <m/>
    <m/>
    <m/>
    <m/>
    <m/>
  </r>
  <r>
    <n v="232"/>
    <d v="2020-04-23T16:38:14"/>
    <d v="2020-04-23T16:40:46"/>
    <s v="anonymous"/>
    <m/>
    <m/>
    <m/>
    <m/>
    <x v="1"/>
    <m/>
    <m/>
    <s v="No"/>
    <m/>
    <m/>
    <m/>
    <m/>
    <m/>
    <s v="Laptop;"/>
    <m/>
    <m/>
    <s v="No"/>
    <m/>
    <m/>
    <s v="Personal assets"/>
    <m/>
    <m/>
    <m/>
    <m/>
    <m/>
    <s v="Password protection;"/>
    <m/>
    <m/>
    <s v="Direct access"/>
    <m/>
    <m/>
    <m/>
    <m/>
    <m/>
    <s v="No"/>
    <m/>
    <m/>
    <m/>
    <m/>
    <m/>
    <s v="No"/>
    <m/>
    <m/>
    <m/>
    <m/>
    <m/>
    <x v="1"/>
    <m/>
    <m/>
    <x v="0"/>
    <m/>
    <m/>
    <m/>
    <m/>
    <s v="Disagree"/>
    <m/>
    <m/>
    <s v="Disagree"/>
    <m/>
    <m/>
    <s v="Undecided"/>
    <m/>
    <m/>
    <s v="Agree"/>
    <m/>
    <m/>
    <s v="Agree"/>
    <m/>
    <m/>
    <s v="Strongly agree"/>
    <m/>
    <m/>
    <s v="Agree"/>
    <m/>
    <m/>
    <x v="1"/>
    <m/>
    <m/>
    <x v="1"/>
    <m/>
    <m/>
    <x v="2"/>
    <m/>
    <m/>
    <m/>
    <m/>
    <m/>
    <s v="Manager"/>
    <m/>
    <m/>
    <m/>
    <m/>
    <m/>
  </r>
  <r>
    <n v="233"/>
    <d v="2020-04-23T17:07:33"/>
    <d v="2020-04-23T17:14:50"/>
    <s v="anonymous"/>
    <m/>
    <m/>
    <m/>
    <m/>
    <x v="0"/>
    <m/>
    <m/>
    <s v="Yes"/>
    <m/>
    <m/>
    <s v="avoid using unsecure wireless connections, specific ways for remote accessability to work files"/>
    <m/>
    <m/>
    <s v="Laptop;"/>
    <m/>
    <m/>
    <s v="No"/>
    <m/>
    <m/>
    <s v="Personal assets"/>
    <m/>
    <m/>
    <m/>
    <m/>
    <m/>
    <s v="Password protection;Two-factor authentication;Automatic screen lock;"/>
    <m/>
    <m/>
    <s v="Using 3rd party cloud solutions (e.g. G Cloud, Microsoft 365)"/>
    <m/>
    <m/>
    <m/>
    <m/>
    <m/>
    <s v="No"/>
    <m/>
    <m/>
    <m/>
    <m/>
    <m/>
    <s v="Yes"/>
    <m/>
    <m/>
    <s v="Document management;Real-time chatting;Teleconferencing;Other;"/>
    <m/>
    <m/>
    <x v="2"/>
    <m/>
    <m/>
    <x v="4"/>
    <m/>
    <m/>
    <m/>
    <m/>
    <s v="Agree"/>
    <m/>
    <m/>
    <s v="Agree"/>
    <m/>
    <m/>
    <s v="Agree"/>
    <m/>
    <m/>
    <s v="Agree"/>
    <m/>
    <m/>
    <s v="Agree"/>
    <m/>
    <m/>
    <s v="Undecided"/>
    <m/>
    <m/>
    <s v="Agree"/>
    <m/>
    <m/>
    <x v="0"/>
    <m/>
    <m/>
    <x v="0"/>
    <m/>
    <m/>
    <x v="2"/>
    <m/>
    <m/>
    <m/>
    <m/>
    <m/>
    <s v="Other"/>
    <m/>
    <m/>
    <m/>
    <m/>
    <m/>
  </r>
  <r>
    <n v="233"/>
    <d v="2020-04-23T17:07:33"/>
    <d v="2020-04-23T17:14:50"/>
    <s v="anonymous"/>
    <m/>
    <m/>
    <m/>
    <m/>
    <x v="0"/>
    <m/>
    <m/>
    <s v="Yes"/>
    <m/>
    <m/>
    <s v="avoid using unsecure wireless connections, specific ways for remote accessability to work files"/>
    <m/>
    <m/>
    <s v="Laptop;"/>
    <m/>
    <m/>
    <s v="No"/>
    <m/>
    <m/>
    <s v="Personal assets"/>
    <m/>
    <m/>
    <m/>
    <m/>
    <m/>
    <s v="Password protection;Two-factor authentication;Automatic screen lock;"/>
    <m/>
    <m/>
    <s v="Using 3rd party cloud solutions (e.g. G Cloud, Microsoft 365)"/>
    <m/>
    <m/>
    <m/>
    <m/>
    <m/>
    <s v="No"/>
    <m/>
    <m/>
    <m/>
    <m/>
    <m/>
    <s v="Yes"/>
    <m/>
    <m/>
    <s v="Document management;Real-time chatting;Teleconferencing;Other;"/>
    <m/>
    <m/>
    <x v="1"/>
    <m/>
    <m/>
    <x v="4"/>
    <m/>
    <m/>
    <m/>
    <m/>
    <s v="Agree"/>
    <m/>
    <m/>
    <s v="Agree"/>
    <m/>
    <m/>
    <s v="Agree"/>
    <m/>
    <m/>
    <s v="Agree"/>
    <m/>
    <m/>
    <s v="Agree"/>
    <m/>
    <m/>
    <s v="Undecided"/>
    <m/>
    <m/>
    <s v="Agree"/>
    <m/>
    <m/>
    <x v="0"/>
    <m/>
    <m/>
    <x v="0"/>
    <m/>
    <m/>
    <x v="2"/>
    <m/>
    <m/>
    <m/>
    <m/>
    <m/>
    <s v="Other"/>
    <m/>
    <m/>
    <m/>
    <m/>
    <m/>
  </r>
  <r>
    <n v="234"/>
    <d v="2020-04-23T17:22:17"/>
    <d v="2020-04-23T17:27:21"/>
    <s v="anonymous"/>
    <m/>
    <m/>
    <m/>
    <m/>
    <x v="0"/>
    <m/>
    <m/>
    <s v="No"/>
    <m/>
    <m/>
    <m/>
    <m/>
    <m/>
    <s v="Desktop;Laptop;"/>
    <m/>
    <m/>
    <s v="No"/>
    <m/>
    <m/>
    <s v="Personal assets"/>
    <m/>
    <m/>
    <m/>
    <m/>
    <m/>
    <s v="Password protection;Automatic screen lock;Antivirus software installed;Antispam software installed;"/>
    <m/>
    <m/>
    <s v="Using VPN "/>
    <m/>
    <m/>
    <m/>
    <m/>
    <m/>
    <s v="No"/>
    <m/>
    <m/>
    <m/>
    <m/>
    <m/>
    <s v="Yes"/>
    <m/>
    <m/>
    <s v="Document management;Real-time document co-authoring;Scheduling;Real-time chatting;Teleconferencing;"/>
    <m/>
    <m/>
    <x v="2"/>
    <m/>
    <m/>
    <x v="0"/>
    <m/>
    <m/>
    <m/>
    <m/>
    <s v="Undecided"/>
    <m/>
    <m/>
    <s v="Undecided"/>
    <m/>
    <m/>
    <s v="Disagree"/>
    <m/>
    <m/>
    <s v="Strongly agree"/>
    <m/>
    <m/>
    <s v="Strongly agree"/>
    <m/>
    <m/>
    <s v="Strongly agree"/>
    <m/>
    <m/>
    <s v="Strongly agree"/>
    <m/>
    <m/>
    <x v="0"/>
    <m/>
    <m/>
    <x v="0"/>
    <m/>
    <m/>
    <x v="0"/>
    <m/>
    <m/>
    <m/>
    <m/>
    <m/>
    <s v="Researcher"/>
    <m/>
    <m/>
    <m/>
    <m/>
    <m/>
  </r>
  <r>
    <n v="234"/>
    <d v="2020-04-23T17:22:17"/>
    <d v="2020-04-23T17:27:21"/>
    <s v="anonymous"/>
    <m/>
    <m/>
    <m/>
    <m/>
    <x v="0"/>
    <m/>
    <m/>
    <s v="No"/>
    <m/>
    <m/>
    <m/>
    <m/>
    <m/>
    <s v="Desktop;Laptop;"/>
    <m/>
    <m/>
    <s v="No"/>
    <m/>
    <m/>
    <s v="Personal assets"/>
    <m/>
    <m/>
    <m/>
    <m/>
    <m/>
    <s v="Password protection;Automatic screen lock;Antivirus software installed;Antispam software installed;"/>
    <m/>
    <m/>
    <s v="Using VPN "/>
    <m/>
    <m/>
    <m/>
    <m/>
    <m/>
    <s v="No"/>
    <m/>
    <m/>
    <m/>
    <m/>
    <m/>
    <s v="Yes"/>
    <m/>
    <m/>
    <s v="Document management;Real-time document co-authoring;Scheduling;Real-time chatting;Teleconferencing;"/>
    <m/>
    <m/>
    <x v="1"/>
    <m/>
    <m/>
    <x v="0"/>
    <m/>
    <m/>
    <m/>
    <m/>
    <s v="Undecided"/>
    <m/>
    <m/>
    <s v="Undecided"/>
    <m/>
    <m/>
    <s v="Disagree"/>
    <m/>
    <m/>
    <s v="Strongly agree"/>
    <m/>
    <m/>
    <s v="Strongly agree"/>
    <m/>
    <m/>
    <s v="Strongly agree"/>
    <m/>
    <m/>
    <s v="Strongly agree"/>
    <m/>
    <m/>
    <x v="0"/>
    <m/>
    <m/>
    <x v="0"/>
    <m/>
    <m/>
    <x v="0"/>
    <m/>
    <m/>
    <m/>
    <m/>
    <m/>
    <s v="Researcher"/>
    <m/>
    <m/>
    <m/>
    <m/>
    <m/>
  </r>
  <r>
    <n v="235"/>
    <d v="2020-04-24T12:28:55"/>
    <d v="2020-04-24T12:33:38"/>
    <s v="anonymous"/>
    <m/>
    <m/>
    <m/>
    <m/>
    <x v="0"/>
    <m/>
    <m/>
    <s v="Yes"/>
    <m/>
    <m/>
    <s v="N/A"/>
    <m/>
    <m/>
    <s v="Laptop;"/>
    <m/>
    <m/>
    <s v="No"/>
    <m/>
    <m/>
    <s v="Corporate assets"/>
    <m/>
    <m/>
    <s v="Yes, fully"/>
    <m/>
    <m/>
    <s v="Password protection;Automatic screen lock;Antivirus software installed;"/>
    <m/>
    <m/>
    <s v="Direct access"/>
    <m/>
    <m/>
    <m/>
    <m/>
    <m/>
    <s v="No"/>
    <m/>
    <m/>
    <m/>
    <m/>
    <m/>
    <s v="Yes"/>
    <m/>
    <m/>
    <s v="Document management;Real-time document co-authoring;Project/Workflow/Task management;Scheduling;Real-time chatting;Teleconferencing;"/>
    <m/>
    <m/>
    <x v="2"/>
    <m/>
    <m/>
    <x v="5"/>
    <m/>
    <m/>
    <m/>
    <m/>
    <s v="Undecided"/>
    <m/>
    <m/>
    <s v="Undecided"/>
    <m/>
    <m/>
    <s v="Undecided"/>
    <m/>
    <m/>
    <s v="Strongly agree"/>
    <m/>
    <m/>
    <s v="Strongly agree"/>
    <m/>
    <m/>
    <s v="Strongly agree"/>
    <m/>
    <m/>
    <s v="Strongly agree"/>
    <m/>
    <m/>
    <x v="0"/>
    <m/>
    <m/>
    <x v="0"/>
    <m/>
    <m/>
    <x v="3"/>
    <m/>
    <m/>
    <m/>
    <m/>
    <m/>
    <s v="IT professional"/>
    <m/>
    <m/>
    <s v="N/A"/>
    <m/>
    <m/>
  </r>
  <r>
    <n v="235"/>
    <d v="2020-04-24T12:28:55"/>
    <d v="2020-04-24T12:33:38"/>
    <s v="anonymous"/>
    <m/>
    <m/>
    <m/>
    <m/>
    <x v="0"/>
    <m/>
    <m/>
    <s v="Yes"/>
    <m/>
    <m/>
    <s v="N/A"/>
    <m/>
    <m/>
    <s v="Laptop;"/>
    <m/>
    <m/>
    <s v="No"/>
    <m/>
    <m/>
    <s v="Corporate assets"/>
    <m/>
    <m/>
    <s v="Yes, fully"/>
    <m/>
    <m/>
    <s v="Password protection;Automatic screen lock;Antivirus software installed;"/>
    <m/>
    <m/>
    <s v="Direct access"/>
    <m/>
    <m/>
    <m/>
    <m/>
    <m/>
    <s v="No"/>
    <m/>
    <m/>
    <m/>
    <m/>
    <m/>
    <s v="Yes"/>
    <m/>
    <m/>
    <s v="Document management;Real-time document co-authoring;Project/Workflow/Task management;Scheduling;Real-time chatting;Teleconferencing;"/>
    <m/>
    <m/>
    <x v="1"/>
    <m/>
    <m/>
    <x v="5"/>
    <m/>
    <m/>
    <m/>
    <m/>
    <s v="Undecided"/>
    <m/>
    <m/>
    <s v="Undecided"/>
    <m/>
    <m/>
    <s v="Undecided"/>
    <m/>
    <m/>
    <s v="Strongly agree"/>
    <m/>
    <m/>
    <s v="Strongly agree"/>
    <m/>
    <m/>
    <s v="Strongly agree"/>
    <m/>
    <m/>
    <s v="Strongly agree"/>
    <m/>
    <m/>
    <x v="0"/>
    <m/>
    <m/>
    <x v="0"/>
    <m/>
    <m/>
    <x v="3"/>
    <m/>
    <m/>
    <m/>
    <m/>
    <m/>
    <s v="IT professional"/>
    <m/>
    <m/>
    <s v="N/A"/>
    <m/>
    <m/>
  </r>
  <r>
    <n v="236"/>
    <d v="2020-04-24T14:20:16"/>
    <d v="2020-04-24T14:32:54"/>
    <s v="anonymous"/>
    <m/>
    <m/>
    <m/>
    <m/>
    <x v="0"/>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s v="Password protection;Two-factor authentication;Automatic screen lock;Hard disk encryption;Antivirus software installed;Antispam software installed;"/>
    <m/>
    <m/>
    <s v="Using VPN "/>
    <m/>
    <m/>
    <m/>
    <m/>
    <m/>
    <s v="No"/>
    <m/>
    <m/>
    <m/>
    <m/>
    <m/>
    <s v="No"/>
    <m/>
    <m/>
    <m/>
    <m/>
    <m/>
    <x v="2"/>
    <m/>
    <m/>
    <x v="0"/>
    <m/>
    <m/>
    <m/>
    <m/>
    <s v="Strongly agree"/>
    <m/>
    <m/>
    <s v="Agree"/>
    <m/>
    <m/>
    <s v="Agree"/>
    <m/>
    <m/>
    <s v="Agree"/>
    <m/>
    <m/>
    <s v="Disagree"/>
    <m/>
    <m/>
    <s v="Agree"/>
    <m/>
    <m/>
    <s v="Agree"/>
    <m/>
    <m/>
    <x v="1"/>
    <m/>
    <m/>
    <x v="0"/>
    <m/>
    <m/>
    <x v="3"/>
    <m/>
    <m/>
    <m/>
    <m/>
    <m/>
    <s v="Security professional"/>
    <m/>
    <m/>
    <m/>
    <m/>
    <m/>
  </r>
  <r>
    <n v="236"/>
    <d v="2020-04-24T14:20:16"/>
    <d v="2020-04-24T14:32:54"/>
    <s v="anonymous"/>
    <m/>
    <m/>
    <m/>
    <m/>
    <x v="0"/>
    <m/>
    <m/>
    <s v="Yes"/>
    <m/>
    <m/>
    <s v="In general, the security policies does not stop at the office door - they have to be fulfilled at home office or mobile working on a business trip, too. Only for the rapid ramp-up phase from &quot;only few people performing home office&quot; to &quot;everybody does it&quot; there were some minor temporary changes in details."/>
    <m/>
    <m/>
    <s v="Laptop;"/>
    <m/>
    <m/>
    <s v="No"/>
    <m/>
    <m/>
    <s v="Corporate assets"/>
    <m/>
    <m/>
    <s v="Yes, fully"/>
    <m/>
    <m/>
    <s v="Password protection;Two-factor authentication;Automatic screen lock;Hard disk encryption;Antivirus software installed;Antispam software installed;"/>
    <m/>
    <m/>
    <s v="Using VPN "/>
    <m/>
    <m/>
    <m/>
    <m/>
    <m/>
    <s v="No"/>
    <m/>
    <m/>
    <m/>
    <m/>
    <m/>
    <s v="No"/>
    <m/>
    <m/>
    <m/>
    <m/>
    <m/>
    <x v="1"/>
    <m/>
    <m/>
    <x v="0"/>
    <m/>
    <m/>
    <m/>
    <m/>
    <s v="Strongly agree"/>
    <m/>
    <m/>
    <s v="Agree"/>
    <m/>
    <m/>
    <s v="Agree"/>
    <m/>
    <m/>
    <s v="Agree"/>
    <m/>
    <m/>
    <s v="Disagree"/>
    <m/>
    <m/>
    <s v="Agree"/>
    <m/>
    <m/>
    <s v="Agree"/>
    <m/>
    <m/>
    <x v="1"/>
    <m/>
    <m/>
    <x v="0"/>
    <m/>
    <m/>
    <x v="3"/>
    <m/>
    <m/>
    <m/>
    <m/>
    <m/>
    <s v="Security professional"/>
    <m/>
    <m/>
    <m/>
    <m/>
    <m/>
  </r>
  <r>
    <n v="237"/>
    <d v="2020-04-24T15:45:41"/>
    <d v="2020-04-24T15:52:50"/>
    <s v="anonymous"/>
    <m/>
    <m/>
    <m/>
    <m/>
    <x v="0"/>
    <m/>
    <m/>
    <s v="No"/>
    <m/>
    <m/>
    <m/>
    <m/>
    <m/>
    <s v="Desktop;Laptop;Smartphone;"/>
    <m/>
    <m/>
    <s v="No"/>
    <m/>
    <m/>
    <s v="Corporate assets"/>
    <m/>
    <m/>
    <s v="Yes, fully"/>
    <m/>
    <m/>
    <s v="Password protection;Automatic screen lock;"/>
    <m/>
    <m/>
    <s v="Using VPN "/>
    <m/>
    <m/>
    <m/>
    <m/>
    <m/>
    <s v="No"/>
    <m/>
    <m/>
    <m/>
    <m/>
    <m/>
    <s v="Yes"/>
    <m/>
    <m/>
    <s v="Document management;Real-time chatting;Teleconferencing;"/>
    <m/>
    <m/>
    <x v="3"/>
    <m/>
    <m/>
    <x v="0"/>
    <m/>
    <m/>
    <m/>
    <m/>
    <s v="Agree"/>
    <m/>
    <m/>
    <s v="Agree"/>
    <m/>
    <m/>
    <s v="Undecided"/>
    <m/>
    <m/>
    <s v="Strongly agree"/>
    <m/>
    <m/>
    <s v="Agree"/>
    <m/>
    <m/>
    <s v="Strongly agree"/>
    <m/>
    <m/>
    <s v="Strongly agree"/>
    <m/>
    <m/>
    <x v="1"/>
    <m/>
    <m/>
    <x v="0"/>
    <m/>
    <m/>
    <x v="2"/>
    <m/>
    <m/>
    <m/>
    <m/>
    <m/>
    <s v="Other"/>
    <m/>
    <m/>
    <m/>
    <m/>
    <m/>
  </r>
  <r>
    <n v="237"/>
    <d v="2020-04-24T15:45:41"/>
    <d v="2020-04-24T15:52:50"/>
    <s v="anonymous"/>
    <m/>
    <m/>
    <m/>
    <m/>
    <x v="0"/>
    <m/>
    <m/>
    <s v="No"/>
    <m/>
    <m/>
    <m/>
    <m/>
    <m/>
    <s v="Desktop;Laptop;Smartphone;"/>
    <m/>
    <m/>
    <s v="No"/>
    <m/>
    <m/>
    <s v="Corporate assets"/>
    <m/>
    <m/>
    <s v="Yes, fully"/>
    <m/>
    <m/>
    <s v="Password protection;Automatic screen lock;"/>
    <m/>
    <m/>
    <s v="Using VPN "/>
    <m/>
    <m/>
    <m/>
    <m/>
    <m/>
    <s v="No"/>
    <m/>
    <m/>
    <m/>
    <m/>
    <m/>
    <s v="Yes"/>
    <m/>
    <m/>
    <s v="Document management;Real-time chatting;Teleconferencing;"/>
    <m/>
    <m/>
    <x v="1"/>
    <m/>
    <m/>
    <x v="0"/>
    <m/>
    <m/>
    <m/>
    <m/>
    <s v="Agree"/>
    <m/>
    <m/>
    <s v="Agree"/>
    <m/>
    <m/>
    <s v="Undecided"/>
    <m/>
    <m/>
    <s v="Strongly agree"/>
    <m/>
    <m/>
    <s v="Agree"/>
    <m/>
    <m/>
    <s v="Strongly agree"/>
    <m/>
    <m/>
    <s v="Strongly agree"/>
    <m/>
    <m/>
    <x v="1"/>
    <m/>
    <m/>
    <x v="0"/>
    <m/>
    <m/>
    <x v="2"/>
    <m/>
    <m/>
    <m/>
    <m/>
    <m/>
    <s v="Other"/>
    <m/>
    <m/>
    <m/>
    <m/>
    <m/>
  </r>
  <r>
    <n v="238"/>
    <d v="2020-04-24T15:54:44"/>
    <d v="2020-04-24T15:57:52"/>
    <s v="anonymous"/>
    <m/>
    <m/>
    <m/>
    <m/>
    <x v="1"/>
    <m/>
    <m/>
    <s v="No"/>
    <m/>
    <m/>
    <m/>
    <m/>
    <m/>
    <s v="Laptop;"/>
    <m/>
    <m/>
    <s v="No"/>
    <m/>
    <m/>
    <s v="Personal assets"/>
    <m/>
    <m/>
    <m/>
    <m/>
    <m/>
    <s v="Password protection;"/>
    <m/>
    <m/>
    <s v="Using VPN "/>
    <m/>
    <m/>
    <m/>
    <m/>
    <m/>
    <s v="Yes"/>
    <m/>
    <m/>
    <s v="Instructions provided via email;"/>
    <m/>
    <m/>
    <s v="No"/>
    <m/>
    <m/>
    <m/>
    <m/>
    <m/>
    <x v="2"/>
    <m/>
    <m/>
    <x v="0"/>
    <m/>
    <m/>
    <m/>
    <m/>
    <s v="Agree"/>
    <m/>
    <m/>
    <s v="Undecided"/>
    <m/>
    <m/>
    <s v="Agree"/>
    <m/>
    <m/>
    <s v="Strongly agree"/>
    <m/>
    <m/>
    <s v="Strongly agree"/>
    <m/>
    <m/>
    <s v="Agree"/>
    <m/>
    <m/>
    <s v="Agree"/>
    <m/>
    <m/>
    <x v="0"/>
    <m/>
    <m/>
    <x v="0"/>
    <m/>
    <m/>
    <x v="2"/>
    <m/>
    <m/>
    <m/>
    <m/>
    <m/>
    <s v="Researcher"/>
    <m/>
    <m/>
    <m/>
    <m/>
    <m/>
  </r>
  <r>
    <n v="238"/>
    <d v="2020-04-24T15:54:44"/>
    <d v="2020-04-24T15:57:52"/>
    <s v="anonymous"/>
    <m/>
    <m/>
    <m/>
    <m/>
    <x v="1"/>
    <m/>
    <m/>
    <s v="No"/>
    <m/>
    <m/>
    <m/>
    <m/>
    <m/>
    <s v="Laptop;"/>
    <m/>
    <m/>
    <s v="No"/>
    <m/>
    <m/>
    <s v="Personal assets"/>
    <m/>
    <m/>
    <m/>
    <m/>
    <m/>
    <s v="Password protection;"/>
    <m/>
    <m/>
    <s v="Using VPN "/>
    <m/>
    <m/>
    <m/>
    <m/>
    <m/>
    <s v="Yes"/>
    <m/>
    <m/>
    <s v="Instructions provided via email;"/>
    <m/>
    <m/>
    <s v="No"/>
    <m/>
    <m/>
    <m/>
    <m/>
    <m/>
    <x v="1"/>
    <m/>
    <m/>
    <x v="0"/>
    <m/>
    <m/>
    <m/>
    <m/>
    <s v="Agree"/>
    <m/>
    <m/>
    <s v="Undecided"/>
    <m/>
    <m/>
    <s v="Agree"/>
    <m/>
    <m/>
    <s v="Strongly agree"/>
    <m/>
    <m/>
    <s v="Strongly agree"/>
    <m/>
    <m/>
    <s v="Agree"/>
    <m/>
    <m/>
    <s v="Agree"/>
    <m/>
    <m/>
    <x v="0"/>
    <m/>
    <m/>
    <x v="0"/>
    <m/>
    <m/>
    <x v="2"/>
    <m/>
    <m/>
    <m/>
    <m/>
    <m/>
    <s v="Researcher"/>
    <m/>
    <m/>
    <m/>
    <m/>
    <m/>
  </r>
  <r>
    <n v="239"/>
    <d v="2020-04-24T20:22:30"/>
    <d v="2020-04-24T20:38:50"/>
    <s v="anonymous"/>
    <m/>
    <m/>
    <m/>
    <m/>
    <x v="1"/>
    <m/>
    <m/>
    <s v="Yes"/>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s v="Document management;Real-time document co-authoring;Project/Workflow/Task management;Scheduling;Real-time chatting;Teleconferencing;"/>
    <m/>
    <m/>
    <x v="2"/>
    <m/>
    <m/>
    <x v="0"/>
    <m/>
    <m/>
    <m/>
    <m/>
    <s v="Agree"/>
    <m/>
    <m/>
    <s v="Undecided"/>
    <m/>
    <m/>
    <s v="Agree"/>
    <m/>
    <m/>
    <s v="Strongly agree"/>
    <m/>
    <m/>
    <s v="Strongly agree"/>
    <m/>
    <m/>
    <s v="Strongly agree"/>
    <m/>
    <m/>
    <s v="Strongly agree"/>
    <m/>
    <m/>
    <x v="1"/>
    <m/>
    <m/>
    <x v="0"/>
    <m/>
    <m/>
    <x v="2"/>
    <m/>
    <m/>
    <m/>
    <m/>
    <m/>
    <s v="Other"/>
    <m/>
    <m/>
    <m/>
    <m/>
    <m/>
  </r>
  <r>
    <n v="239"/>
    <d v="2020-04-24T20:22:30"/>
    <d v="2020-04-24T20:38:50"/>
    <s v="anonymous"/>
    <m/>
    <m/>
    <m/>
    <m/>
    <x v="1"/>
    <m/>
    <m/>
    <s v="Yes"/>
    <m/>
    <m/>
    <s v="They provided me with secure, light and flexible software with simple instructions to install and run it._x000a_I have been instructed not to share or send any account information to unauthorized persons.   "/>
    <m/>
    <m/>
    <s v="Laptop;"/>
    <m/>
    <m/>
    <s v="No"/>
    <m/>
    <m/>
    <s v="Personal assets"/>
    <m/>
    <m/>
    <m/>
    <m/>
    <m/>
    <s v="None of the above;"/>
    <m/>
    <m/>
    <s v="Using VPN "/>
    <m/>
    <m/>
    <m/>
    <m/>
    <m/>
    <s v="No"/>
    <m/>
    <m/>
    <m/>
    <m/>
    <m/>
    <s v="Yes"/>
    <m/>
    <m/>
    <s v="Document management;Real-time document co-authoring;Project/Workflow/Task management;Scheduling;Real-time chatting;Teleconferencing;"/>
    <m/>
    <m/>
    <x v="1"/>
    <m/>
    <m/>
    <x v="0"/>
    <m/>
    <m/>
    <m/>
    <m/>
    <s v="Agree"/>
    <m/>
    <m/>
    <s v="Undecided"/>
    <m/>
    <m/>
    <s v="Agree"/>
    <m/>
    <m/>
    <s v="Strongly agree"/>
    <m/>
    <m/>
    <s v="Strongly agree"/>
    <m/>
    <m/>
    <s v="Strongly agree"/>
    <m/>
    <m/>
    <s v="Strongly agree"/>
    <m/>
    <m/>
    <x v="1"/>
    <m/>
    <m/>
    <x v="0"/>
    <m/>
    <m/>
    <x v="2"/>
    <m/>
    <m/>
    <m/>
    <m/>
    <m/>
    <s v="Other"/>
    <m/>
    <m/>
    <m/>
    <m/>
    <m/>
  </r>
  <r>
    <n v="240"/>
    <d v="2020-04-25T10:40:38"/>
    <d v="2020-04-25T10:45:56"/>
    <s v="anonymous"/>
    <m/>
    <m/>
    <m/>
    <m/>
    <x v="1"/>
    <m/>
    <m/>
    <s v="No"/>
    <m/>
    <m/>
    <m/>
    <m/>
    <m/>
    <s v="Laptop;"/>
    <m/>
    <m/>
    <s v="No"/>
    <m/>
    <m/>
    <s v="Corporate assets"/>
    <m/>
    <m/>
    <s v="Yes, fully"/>
    <m/>
    <m/>
    <s v="Password protection;Antivirus software installed;Antispam software installed;"/>
    <m/>
    <m/>
    <s v="Direct access"/>
    <m/>
    <m/>
    <m/>
    <m/>
    <m/>
    <s v="No"/>
    <m/>
    <m/>
    <m/>
    <m/>
    <m/>
    <s v="Yes"/>
    <m/>
    <m/>
    <s v="Document management;Real-time chatting;"/>
    <m/>
    <m/>
    <x v="2"/>
    <m/>
    <m/>
    <x v="0"/>
    <m/>
    <m/>
    <m/>
    <m/>
    <s v="Agree"/>
    <m/>
    <m/>
    <s v="Agree"/>
    <m/>
    <m/>
    <s v="Undecided"/>
    <m/>
    <m/>
    <s v="Agree"/>
    <m/>
    <m/>
    <s v="Agree"/>
    <m/>
    <m/>
    <s v="Agree"/>
    <m/>
    <m/>
    <s v="Agree"/>
    <m/>
    <m/>
    <x v="1"/>
    <m/>
    <m/>
    <x v="0"/>
    <m/>
    <m/>
    <x v="8"/>
    <m/>
    <m/>
    <m/>
    <m/>
    <m/>
    <s v="Manager"/>
    <m/>
    <m/>
    <m/>
    <m/>
    <m/>
  </r>
  <r>
    <n v="240"/>
    <d v="2020-04-25T10:40:38"/>
    <d v="2020-04-25T10:45:56"/>
    <s v="anonymous"/>
    <m/>
    <m/>
    <m/>
    <m/>
    <x v="1"/>
    <m/>
    <m/>
    <s v="No"/>
    <m/>
    <m/>
    <m/>
    <m/>
    <m/>
    <s v="Laptop;"/>
    <m/>
    <m/>
    <s v="No"/>
    <m/>
    <m/>
    <s v="Corporate assets"/>
    <m/>
    <m/>
    <s v="Yes, fully"/>
    <m/>
    <m/>
    <s v="Password protection;Antivirus software installed;Antispam software installed;"/>
    <m/>
    <m/>
    <s v="Direct access"/>
    <m/>
    <m/>
    <m/>
    <m/>
    <m/>
    <s v="No"/>
    <m/>
    <m/>
    <m/>
    <m/>
    <m/>
    <s v="Yes"/>
    <m/>
    <m/>
    <s v="Document management;Real-time chatting;"/>
    <m/>
    <m/>
    <x v="1"/>
    <m/>
    <m/>
    <x v="0"/>
    <m/>
    <m/>
    <m/>
    <m/>
    <s v="Agree"/>
    <m/>
    <m/>
    <s v="Agree"/>
    <m/>
    <m/>
    <s v="Undecided"/>
    <m/>
    <m/>
    <s v="Agree"/>
    <m/>
    <m/>
    <s v="Agree"/>
    <m/>
    <m/>
    <s v="Agree"/>
    <m/>
    <m/>
    <s v="Agree"/>
    <m/>
    <m/>
    <x v="1"/>
    <m/>
    <m/>
    <x v="0"/>
    <m/>
    <m/>
    <x v="8"/>
    <m/>
    <m/>
    <m/>
    <m/>
    <m/>
    <s v="Manager"/>
    <m/>
    <m/>
    <m/>
    <m/>
    <m/>
  </r>
  <r>
    <n v="241"/>
    <d v="2020-04-25T11:27:03"/>
    <d v="2020-04-25T11:34:43"/>
    <s v="anonymous"/>
    <m/>
    <m/>
    <m/>
    <m/>
    <x v="0"/>
    <m/>
    <m/>
    <s v="No"/>
    <m/>
    <m/>
    <m/>
    <m/>
    <m/>
    <s v="Laptop;Smartphone;"/>
    <m/>
    <m/>
    <s v="No"/>
    <m/>
    <m/>
    <s v="Corporate assets"/>
    <m/>
    <m/>
    <s v="Yes, fully"/>
    <m/>
    <m/>
    <s v="Password protection;Antivirus software installed;Antispam software installed;"/>
    <m/>
    <m/>
    <s v="Using VPN "/>
    <m/>
    <m/>
    <m/>
    <m/>
    <m/>
    <s v="No"/>
    <m/>
    <m/>
    <m/>
    <m/>
    <m/>
    <s v="Yes"/>
    <m/>
    <m/>
    <s v="Document management;Scheduling;Real-time chatting;Teleconferencing;"/>
    <m/>
    <m/>
    <x v="2"/>
    <m/>
    <m/>
    <x v="0"/>
    <m/>
    <m/>
    <m/>
    <m/>
    <s v="Agree"/>
    <m/>
    <m/>
    <s v="Undecided"/>
    <m/>
    <m/>
    <s v="Undecided"/>
    <m/>
    <m/>
    <s v="Undecided"/>
    <m/>
    <m/>
    <s v="Undecided"/>
    <m/>
    <m/>
    <s v="Agree"/>
    <m/>
    <m/>
    <s v="Agree"/>
    <m/>
    <m/>
    <x v="0"/>
    <m/>
    <m/>
    <x v="3"/>
    <m/>
    <m/>
    <x v="8"/>
    <m/>
    <m/>
    <m/>
    <m/>
    <m/>
    <s v="Manager"/>
    <m/>
    <m/>
    <m/>
    <m/>
    <m/>
  </r>
  <r>
    <n v="241"/>
    <d v="2020-04-25T11:27:03"/>
    <d v="2020-04-25T11:34:43"/>
    <s v="anonymous"/>
    <m/>
    <m/>
    <m/>
    <m/>
    <x v="0"/>
    <m/>
    <m/>
    <s v="No"/>
    <m/>
    <m/>
    <m/>
    <m/>
    <m/>
    <s v="Laptop;Smartphone;"/>
    <m/>
    <m/>
    <s v="No"/>
    <m/>
    <m/>
    <s v="Corporate assets"/>
    <m/>
    <m/>
    <s v="Yes, fully"/>
    <m/>
    <m/>
    <s v="Password protection;Antivirus software installed;Antispam software installed;"/>
    <m/>
    <m/>
    <s v="Using VPN "/>
    <m/>
    <m/>
    <m/>
    <m/>
    <m/>
    <s v="No"/>
    <m/>
    <m/>
    <m/>
    <m/>
    <m/>
    <s v="Yes"/>
    <m/>
    <m/>
    <s v="Document management;Scheduling;Real-time chatting;Teleconferencing;"/>
    <m/>
    <m/>
    <x v="1"/>
    <m/>
    <m/>
    <x v="0"/>
    <m/>
    <m/>
    <m/>
    <m/>
    <s v="Agree"/>
    <m/>
    <m/>
    <s v="Undecided"/>
    <m/>
    <m/>
    <s v="Undecided"/>
    <m/>
    <m/>
    <s v="Undecided"/>
    <m/>
    <m/>
    <s v="Undecided"/>
    <m/>
    <m/>
    <s v="Agree"/>
    <m/>
    <m/>
    <s v="Agree"/>
    <m/>
    <m/>
    <x v="0"/>
    <m/>
    <m/>
    <x v="3"/>
    <m/>
    <m/>
    <x v="8"/>
    <m/>
    <m/>
    <m/>
    <m/>
    <m/>
    <s v="Manager"/>
    <m/>
    <m/>
    <m/>
    <m/>
    <m/>
  </r>
  <r>
    <n v="242"/>
    <d v="2020-04-25T14:22:17"/>
    <d v="2020-04-25T14:27:24"/>
    <s v="anonymous"/>
    <m/>
    <m/>
    <m/>
    <m/>
    <x v="1"/>
    <m/>
    <m/>
    <s v="Yes"/>
    <m/>
    <m/>
    <s v="Proper position to work_x000a_Often breaks_x000a_Healthy advice"/>
    <m/>
    <m/>
    <s v="Laptop;"/>
    <m/>
    <m/>
    <s v="No"/>
    <m/>
    <m/>
    <s v="Corporate assets"/>
    <m/>
    <m/>
    <s v="Yes, fully"/>
    <m/>
    <m/>
    <s v="Password protection;Antivirus software installed;Antispam software installed;"/>
    <m/>
    <m/>
    <s v="Using VPN "/>
    <m/>
    <m/>
    <m/>
    <m/>
    <m/>
    <s v="No"/>
    <m/>
    <m/>
    <m/>
    <m/>
    <m/>
    <s v="No"/>
    <m/>
    <m/>
    <m/>
    <m/>
    <m/>
    <x v="2"/>
    <m/>
    <m/>
    <x v="0"/>
    <m/>
    <m/>
    <m/>
    <m/>
    <s v="Disagree"/>
    <m/>
    <m/>
    <s v="Undecided"/>
    <m/>
    <m/>
    <s v="Disagree"/>
    <m/>
    <m/>
    <s v="Agree"/>
    <m/>
    <m/>
    <s v="Agree"/>
    <m/>
    <m/>
    <s v="Strongly agree"/>
    <m/>
    <m/>
    <s v="Strongly agree"/>
    <m/>
    <m/>
    <x v="0"/>
    <m/>
    <m/>
    <x v="1"/>
    <m/>
    <m/>
    <x v="8"/>
    <m/>
    <m/>
    <m/>
    <m/>
    <m/>
    <s v="Manager"/>
    <m/>
    <m/>
    <m/>
    <m/>
    <m/>
  </r>
  <r>
    <n v="242"/>
    <d v="2020-04-25T14:22:17"/>
    <d v="2020-04-25T14:27:24"/>
    <s v="anonymous"/>
    <m/>
    <m/>
    <m/>
    <m/>
    <x v="1"/>
    <m/>
    <m/>
    <s v="Yes"/>
    <m/>
    <m/>
    <s v="Proper position to work_x000a_Often breaks_x000a_Healthy advice"/>
    <m/>
    <m/>
    <s v="Laptop;"/>
    <m/>
    <m/>
    <s v="No"/>
    <m/>
    <m/>
    <s v="Corporate assets"/>
    <m/>
    <m/>
    <s v="Yes, fully"/>
    <m/>
    <m/>
    <s v="Password protection;Antivirus software installed;Antispam software installed;"/>
    <m/>
    <m/>
    <s v="Using VPN "/>
    <m/>
    <m/>
    <m/>
    <m/>
    <m/>
    <s v="No"/>
    <m/>
    <m/>
    <m/>
    <m/>
    <m/>
    <s v="No"/>
    <m/>
    <m/>
    <m/>
    <m/>
    <m/>
    <x v="1"/>
    <m/>
    <m/>
    <x v="0"/>
    <m/>
    <m/>
    <m/>
    <m/>
    <s v="Disagree"/>
    <m/>
    <m/>
    <s v="Undecided"/>
    <m/>
    <m/>
    <s v="Disagree"/>
    <m/>
    <m/>
    <s v="Agree"/>
    <m/>
    <m/>
    <s v="Agree"/>
    <m/>
    <m/>
    <s v="Strongly agree"/>
    <m/>
    <m/>
    <s v="Strongly agree"/>
    <m/>
    <m/>
    <x v="0"/>
    <m/>
    <m/>
    <x v="1"/>
    <m/>
    <m/>
    <x v="8"/>
    <m/>
    <m/>
    <m/>
    <m/>
    <m/>
    <s v="Manager"/>
    <m/>
    <m/>
    <m/>
    <m/>
    <m/>
  </r>
  <r>
    <n v="243"/>
    <d v="2020-04-25T14:24:53"/>
    <d v="2020-04-25T14:27:29"/>
    <s v="anonymous"/>
    <m/>
    <m/>
    <m/>
    <m/>
    <x v="0"/>
    <m/>
    <m/>
    <s v="No"/>
    <m/>
    <m/>
    <m/>
    <m/>
    <m/>
    <s v="Laptop;"/>
    <m/>
    <m/>
    <s v="No"/>
    <m/>
    <m/>
    <s v="Corporate assets"/>
    <m/>
    <m/>
    <s v="Yes, fully"/>
    <m/>
    <m/>
    <s v="Password protection;Two-factor authentication;Automatic screen lock;Antivirus software installed;Antispam software installed;"/>
    <m/>
    <m/>
    <s v="Using VPN "/>
    <m/>
    <m/>
    <m/>
    <m/>
    <m/>
    <s v="No"/>
    <m/>
    <m/>
    <m/>
    <m/>
    <m/>
    <s v="No"/>
    <m/>
    <m/>
    <m/>
    <m/>
    <m/>
    <x v="2"/>
    <m/>
    <m/>
    <x v="0"/>
    <m/>
    <m/>
    <m/>
    <m/>
    <s v="Agree"/>
    <m/>
    <m/>
    <s v="Undecided"/>
    <m/>
    <m/>
    <s v="Disagree"/>
    <m/>
    <m/>
    <s v="Agree"/>
    <m/>
    <m/>
    <s v="Strongly agree"/>
    <m/>
    <m/>
    <s v="Agree"/>
    <m/>
    <m/>
    <s v="Agree"/>
    <m/>
    <m/>
    <x v="1"/>
    <m/>
    <m/>
    <x v="0"/>
    <m/>
    <m/>
    <x v="8"/>
    <m/>
    <m/>
    <m/>
    <m/>
    <m/>
    <s v="Manager"/>
    <m/>
    <m/>
    <m/>
    <m/>
    <m/>
  </r>
  <r>
    <n v="243"/>
    <d v="2020-04-25T14:24:53"/>
    <d v="2020-04-25T14:27:29"/>
    <s v="anonymous"/>
    <m/>
    <m/>
    <m/>
    <m/>
    <x v="0"/>
    <m/>
    <m/>
    <s v="No"/>
    <m/>
    <m/>
    <m/>
    <m/>
    <m/>
    <s v="Laptop;"/>
    <m/>
    <m/>
    <s v="No"/>
    <m/>
    <m/>
    <s v="Corporate assets"/>
    <m/>
    <m/>
    <s v="Yes, fully"/>
    <m/>
    <m/>
    <s v="Password protection;Two-factor authentication;Automatic screen lock;Antivirus software installed;Antispam software installed;"/>
    <m/>
    <m/>
    <s v="Using VPN "/>
    <m/>
    <m/>
    <m/>
    <m/>
    <m/>
    <s v="No"/>
    <m/>
    <m/>
    <m/>
    <m/>
    <m/>
    <s v="No"/>
    <m/>
    <m/>
    <m/>
    <m/>
    <m/>
    <x v="1"/>
    <m/>
    <m/>
    <x v="0"/>
    <m/>
    <m/>
    <m/>
    <m/>
    <s v="Agree"/>
    <m/>
    <m/>
    <s v="Undecided"/>
    <m/>
    <m/>
    <s v="Disagree"/>
    <m/>
    <m/>
    <s v="Agree"/>
    <m/>
    <m/>
    <s v="Strongly agree"/>
    <m/>
    <m/>
    <s v="Agree"/>
    <m/>
    <m/>
    <s v="Agree"/>
    <m/>
    <m/>
    <x v="1"/>
    <m/>
    <m/>
    <x v="0"/>
    <m/>
    <m/>
    <x v="8"/>
    <m/>
    <m/>
    <m/>
    <m/>
    <m/>
    <s v="Manager"/>
    <m/>
    <m/>
    <m/>
    <m/>
    <m/>
  </r>
  <r>
    <n v="244"/>
    <d v="2020-04-25T16:38:09"/>
    <d v="2020-04-25T16:41:36"/>
    <s v="anonymous"/>
    <m/>
    <m/>
    <m/>
    <m/>
    <x v="0"/>
    <m/>
    <m/>
    <s v="Yes"/>
    <m/>
    <m/>
    <s v="Extra-attention to phishing_x000a_VPN-tunnelling"/>
    <m/>
    <m/>
    <s v="Desktop;Laptop;"/>
    <m/>
    <m/>
    <s v="No"/>
    <m/>
    <m/>
    <s v="Personal assets"/>
    <m/>
    <m/>
    <m/>
    <m/>
    <m/>
    <s v="Password protection;Antivirus software installed;"/>
    <m/>
    <m/>
    <s v="Using VPN "/>
    <m/>
    <m/>
    <m/>
    <m/>
    <m/>
    <s v="No"/>
    <m/>
    <m/>
    <m/>
    <m/>
    <m/>
    <s v="Yes"/>
    <m/>
    <m/>
    <s v="Teleconferencing;"/>
    <m/>
    <m/>
    <x v="3"/>
    <m/>
    <m/>
    <x v="10"/>
    <m/>
    <m/>
    <m/>
    <m/>
    <s v="Undecided"/>
    <m/>
    <m/>
    <s v="Undecided"/>
    <m/>
    <m/>
    <s v="Disagree"/>
    <m/>
    <m/>
    <s v="Strongly agree"/>
    <m/>
    <m/>
    <s v="Strongly agree"/>
    <m/>
    <m/>
    <s v="Strongly agree"/>
    <m/>
    <m/>
    <s v="Agree"/>
    <m/>
    <m/>
    <x v="2"/>
    <m/>
    <m/>
    <x v="2"/>
    <m/>
    <m/>
    <x v="0"/>
    <m/>
    <m/>
    <m/>
    <m/>
    <m/>
    <s v="Researcher"/>
    <m/>
    <m/>
    <m/>
    <m/>
    <m/>
  </r>
  <r>
    <n v="244"/>
    <d v="2020-04-25T16:38:09"/>
    <d v="2020-04-25T16:41:36"/>
    <s v="anonymous"/>
    <m/>
    <m/>
    <m/>
    <m/>
    <x v="0"/>
    <m/>
    <m/>
    <s v="Yes"/>
    <m/>
    <m/>
    <s v="Extra-attention to phishing_x000a_VPN-tunnelling"/>
    <m/>
    <m/>
    <s v="Desktop;Laptop;"/>
    <m/>
    <m/>
    <s v="No"/>
    <m/>
    <m/>
    <s v="Personal assets"/>
    <m/>
    <m/>
    <m/>
    <m/>
    <m/>
    <s v="Password protection;Antivirus software installed;"/>
    <m/>
    <m/>
    <s v="Using VPN "/>
    <m/>
    <m/>
    <m/>
    <m/>
    <m/>
    <s v="No"/>
    <m/>
    <m/>
    <m/>
    <m/>
    <m/>
    <s v="Yes"/>
    <m/>
    <m/>
    <s v="Teleconferencing;"/>
    <m/>
    <m/>
    <x v="1"/>
    <m/>
    <m/>
    <x v="10"/>
    <m/>
    <m/>
    <m/>
    <m/>
    <s v="Undecided"/>
    <m/>
    <m/>
    <s v="Undecided"/>
    <m/>
    <m/>
    <s v="Disagree"/>
    <m/>
    <m/>
    <s v="Strongly agree"/>
    <m/>
    <m/>
    <s v="Strongly agree"/>
    <m/>
    <m/>
    <s v="Strongly agree"/>
    <m/>
    <m/>
    <s v="Agree"/>
    <m/>
    <m/>
    <x v="2"/>
    <m/>
    <m/>
    <x v="2"/>
    <m/>
    <m/>
    <x v="0"/>
    <m/>
    <m/>
    <m/>
    <m/>
    <m/>
    <s v="Researcher"/>
    <m/>
    <m/>
    <m/>
    <m/>
    <m/>
  </r>
  <r>
    <n v="245"/>
    <d v="2020-04-27T08:39:36"/>
    <d v="2020-04-27T08:45:59"/>
    <s v="anonymous"/>
    <m/>
    <m/>
    <m/>
    <m/>
    <x v="0"/>
    <m/>
    <m/>
    <s v="No"/>
    <m/>
    <m/>
    <m/>
    <m/>
    <m/>
    <s v="Laptop;Smartphone;"/>
    <m/>
    <m/>
    <s v="No"/>
    <m/>
    <m/>
    <s v="Corporate assets"/>
    <m/>
    <m/>
    <s v="Yes, partly"/>
    <m/>
    <m/>
    <s v="Password protection;Antivirus software installed;"/>
    <m/>
    <m/>
    <s v="Using VPN "/>
    <m/>
    <m/>
    <m/>
    <m/>
    <m/>
    <s v="Yes"/>
    <m/>
    <m/>
    <s v="Instructions provided via email;"/>
    <m/>
    <m/>
    <s v="Yes"/>
    <m/>
    <m/>
    <s v="Real-time document co-authoring;Real-time chatting;Teleconferencing;"/>
    <m/>
    <m/>
    <x v="2"/>
    <m/>
    <m/>
    <x v="0"/>
    <m/>
    <m/>
    <m/>
    <m/>
    <s v="Disagree"/>
    <m/>
    <m/>
    <s v="Strongly disagree"/>
    <m/>
    <m/>
    <s v="Disagree"/>
    <m/>
    <m/>
    <s v="Agree"/>
    <m/>
    <m/>
    <s v="Agree"/>
    <m/>
    <m/>
    <s v="Agree"/>
    <m/>
    <m/>
    <s v="Agree"/>
    <m/>
    <m/>
    <x v="1"/>
    <m/>
    <m/>
    <x v="1"/>
    <m/>
    <m/>
    <x v="2"/>
    <m/>
    <m/>
    <m/>
    <m/>
    <m/>
    <s v="Other"/>
    <m/>
    <m/>
    <m/>
    <m/>
    <m/>
  </r>
  <r>
    <n v="245"/>
    <d v="2020-04-27T08:39:36"/>
    <d v="2020-04-27T08:45:59"/>
    <s v="anonymous"/>
    <m/>
    <m/>
    <m/>
    <m/>
    <x v="0"/>
    <m/>
    <m/>
    <s v="No"/>
    <m/>
    <m/>
    <m/>
    <m/>
    <m/>
    <s v="Laptop;Smartphone;"/>
    <m/>
    <m/>
    <s v="No"/>
    <m/>
    <m/>
    <s v="Corporate assets"/>
    <m/>
    <m/>
    <s v="Yes, partly"/>
    <m/>
    <m/>
    <s v="Password protection;Antivirus software installed;"/>
    <m/>
    <m/>
    <s v="Using VPN "/>
    <m/>
    <m/>
    <m/>
    <m/>
    <m/>
    <s v="Yes"/>
    <m/>
    <m/>
    <s v="Instructions provided via email;"/>
    <m/>
    <m/>
    <s v="Yes"/>
    <m/>
    <m/>
    <s v="Real-time document co-authoring;Real-time chatting;Teleconferencing;"/>
    <m/>
    <m/>
    <x v="1"/>
    <m/>
    <m/>
    <x v="0"/>
    <m/>
    <m/>
    <m/>
    <m/>
    <s v="Disagree"/>
    <m/>
    <m/>
    <s v="Strongly disagree"/>
    <m/>
    <m/>
    <s v="Disagree"/>
    <m/>
    <m/>
    <s v="Agree"/>
    <m/>
    <m/>
    <s v="Agree"/>
    <m/>
    <m/>
    <s v="Agree"/>
    <m/>
    <m/>
    <s v="Agree"/>
    <m/>
    <m/>
    <x v="1"/>
    <m/>
    <m/>
    <x v="1"/>
    <m/>
    <m/>
    <x v="2"/>
    <m/>
    <m/>
    <m/>
    <m/>
    <m/>
    <s v="Other"/>
    <m/>
    <m/>
    <m/>
    <m/>
    <m/>
  </r>
  <r>
    <n v="246"/>
    <d v="2020-04-27T12:49:06"/>
    <d v="2020-04-27T12:52:51"/>
    <s v="anonymous"/>
    <m/>
    <m/>
    <m/>
    <m/>
    <x v="0"/>
    <m/>
    <m/>
    <s v="Yes"/>
    <m/>
    <m/>
    <m/>
    <m/>
    <m/>
    <s v="Desktop;"/>
    <m/>
    <m/>
    <s v="No"/>
    <m/>
    <m/>
    <s v="Corporate assets"/>
    <m/>
    <m/>
    <s v="No"/>
    <m/>
    <m/>
    <s v="Password protection;Automatic screen lock;Antivirus software installed;Antispam software installed;"/>
    <m/>
    <m/>
    <s v="Using VPN "/>
    <m/>
    <m/>
    <m/>
    <m/>
    <m/>
    <s v="No"/>
    <m/>
    <m/>
    <m/>
    <m/>
    <m/>
    <s v="No"/>
    <m/>
    <m/>
    <m/>
    <m/>
    <m/>
    <x v="3"/>
    <m/>
    <m/>
    <x v="0"/>
    <m/>
    <m/>
    <m/>
    <m/>
    <s v="Agree"/>
    <m/>
    <m/>
    <s v="Agree"/>
    <m/>
    <m/>
    <s v="Agree"/>
    <m/>
    <m/>
    <s v="Strongly agree"/>
    <m/>
    <m/>
    <s v="Agree"/>
    <m/>
    <m/>
    <s v="Strongly agree"/>
    <m/>
    <m/>
    <s v="Strongly agree"/>
    <m/>
    <m/>
    <x v="2"/>
    <m/>
    <m/>
    <x v="0"/>
    <m/>
    <m/>
    <x v="3"/>
    <m/>
    <m/>
    <m/>
    <m/>
    <m/>
    <s v="IT professional"/>
    <m/>
    <m/>
    <m/>
    <m/>
    <m/>
  </r>
  <r>
    <n v="246"/>
    <d v="2020-04-27T12:49:06"/>
    <d v="2020-04-27T12:52:51"/>
    <s v="anonymous"/>
    <m/>
    <m/>
    <m/>
    <m/>
    <x v="0"/>
    <m/>
    <m/>
    <s v="Yes"/>
    <m/>
    <m/>
    <m/>
    <m/>
    <m/>
    <s v="Desktop;"/>
    <m/>
    <m/>
    <s v="No"/>
    <m/>
    <m/>
    <s v="Corporate assets"/>
    <m/>
    <m/>
    <s v="No"/>
    <m/>
    <m/>
    <s v="Password protection;Automatic screen lock;Antivirus software installed;Antispam software installed;"/>
    <m/>
    <m/>
    <s v="Using VPN "/>
    <m/>
    <m/>
    <m/>
    <m/>
    <m/>
    <s v="No"/>
    <m/>
    <m/>
    <m/>
    <m/>
    <m/>
    <s v="No"/>
    <m/>
    <m/>
    <m/>
    <m/>
    <m/>
    <x v="1"/>
    <m/>
    <m/>
    <x v="0"/>
    <m/>
    <m/>
    <m/>
    <m/>
    <s v="Agree"/>
    <m/>
    <m/>
    <s v="Agree"/>
    <m/>
    <m/>
    <s v="Agree"/>
    <m/>
    <m/>
    <s v="Strongly agree"/>
    <m/>
    <m/>
    <s v="Agree"/>
    <m/>
    <m/>
    <s v="Strongly agree"/>
    <m/>
    <m/>
    <s v="Strongly agree"/>
    <m/>
    <m/>
    <x v="2"/>
    <m/>
    <m/>
    <x v="0"/>
    <m/>
    <m/>
    <x v="3"/>
    <m/>
    <m/>
    <m/>
    <m/>
    <m/>
    <s v="IT professional"/>
    <m/>
    <m/>
    <m/>
    <m/>
    <m/>
  </r>
  <r>
    <n v="247"/>
    <d v="2020-04-27T14:42:46"/>
    <d v="2020-04-27T14:54:42"/>
    <s v="anonymous"/>
    <m/>
    <m/>
    <m/>
    <m/>
    <x v="1"/>
    <m/>
    <m/>
    <s v="No"/>
    <m/>
    <m/>
    <m/>
    <m/>
    <m/>
    <s v="Laptop;Smartphone;"/>
    <m/>
    <m/>
    <s v="Yes"/>
    <m/>
    <m/>
    <s v="Personal assets"/>
    <m/>
    <m/>
    <m/>
    <m/>
    <m/>
    <s v="Password protection;Two-factor authentication;"/>
    <m/>
    <m/>
    <s v="Using 3rd party cloud solutions (e.g. G Cloud, Microsoft 365)"/>
    <m/>
    <m/>
    <m/>
    <m/>
    <m/>
    <s v="Yes"/>
    <m/>
    <m/>
    <s v="Online training program;User manual documentation (distributed in any way);"/>
    <m/>
    <m/>
    <s v="Yes"/>
    <m/>
    <m/>
    <s v="Real-time document co-authoring;Teleconferencing;"/>
    <m/>
    <m/>
    <x v="4"/>
    <m/>
    <m/>
    <x v="11"/>
    <m/>
    <m/>
    <m/>
    <m/>
    <s v="Agree"/>
    <m/>
    <m/>
    <s v="Undecided"/>
    <m/>
    <m/>
    <s v="Strongly disagree"/>
    <m/>
    <m/>
    <s v="Agree"/>
    <m/>
    <m/>
    <s v="Strongly disagree"/>
    <m/>
    <m/>
    <s v="Strongly agree"/>
    <m/>
    <m/>
    <s v="Undecided"/>
    <m/>
    <m/>
    <x v="1"/>
    <m/>
    <m/>
    <x v="0"/>
    <m/>
    <m/>
    <x v="0"/>
    <m/>
    <m/>
    <m/>
    <m/>
    <m/>
    <s v="Other"/>
    <m/>
    <m/>
    <m/>
    <m/>
    <m/>
  </r>
  <r>
    <n v="247"/>
    <d v="2020-04-27T14:42:46"/>
    <d v="2020-04-27T14:54:42"/>
    <s v="anonymous"/>
    <m/>
    <m/>
    <m/>
    <m/>
    <x v="1"/>
    <m/>
    <m/>
    <s v="No"/>
    <m/>
    <m/>
    <m/>
    <m/>
    <m/>
    <s v="Laptop;Smartphone;"/>
    <m/>
    <m/>
    <s v="Yes"/>
    <m/>
    <m/>
    <s v="Personal assets"/>
    <m/>
    <m/>
    <m/>
    <m/>
    <m/>
    <s v="Password protection;Two-factor authentication;"/>
    <m/>
    <m/>
    <s v="Using 3rd party cloud solutions (e.g. G Cloud, Microsoft 365)"/>
    <m/>
    <m/>
    <m/>
    <m/>
    <m/>
    <s v="Yes"/>
    <m/>
    <m/>
    <s v="Online training program;User manual documentation (distributed in any way);"/>
    <m/>
    <m/>
    <s v="Yes"/>
    <m/>
    <m/>
    <s v="Real-time document co-authoring;Teleconferencing;"/>
    <m/>
    <m/>
    <x v="1"/>
    <m/>
    <m/>
    <x v="11"/>
    <m/>
    <m/>
    <m/>
    <m/>
    <s v="Agree"/>
    <m/>
    <m/>
    <s v="Undecided"/>
    <m/>
    <m/>
    <s v="Strongly disagree"/>
    <m/>
    <m/>
    <s v="Agree"/>
    <m/>
    <m/>
    <s v="Strongly disagree"/>
    <m/>
    <m/>
    <s v="Strongly agree"/>
    <m/>
    <m/>
    <s v="Undecided"/>
    <m/>
    <m/>
    <x v="1"/>
    <m/>
    <m/>
    <x v="0"/>
    <m/>
    <m/>
    <x v="0"/>
    <m/>
    <m/>
    <m/>
    <m/>
    <m/>
    <s v="Other"/>
    <m/>
    <m/>
    <m/>
    <m/>
    <m/>
  </r>
  <r>
    <n v="248"/>
    <d v="2020-04-27T16:42:44"/>
    <d v="2020-04-27T16:45:48"/>
    <s v="anonymous"/>
    <m/>
    <m/>
    <m/>
    <m/>
    <x v="0"/>
    <m/>
    <m/>
    <s v="Yes"/>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s v="Document management;Real-time document co-authoring;Project/Workflow/Task management;Scheduling;Real-time chatting;Teleconferencing;"/>
    <m/>
    <m/>
    <x v="2"/>
    <m/>
    <m/>
    <x v="0"/>
    <m/>
    <m/>
    <m/>
    <m/>
    <s v="Agree"/>
    <m/>
    <m/>
    <s v="Agree"/>
    <m/>
    <m/>
    <s v="Agree"/>
    <m/>
    <m/>
    <s v="Agree"/>
    <m/>
    <m/>
    <s v="Agree"/>
    <m/>
    <m/>
    <s v="Agree"/>
    <m/>
    <m/>
    <s v="Agree"/>
    <m/>
    <m/>
    <x v="1"/>
    <m/>
    <m/>
    <x v="2"/>
    <m/>
    <m/>
    <x v="0"/>
    <m/>
    <m/>
    <m/>
    <m/>
    <m/>
    <s v="Manager"/>
    <m/>
    <m/>
    <m/>
    <m/>
    <m/>
  </r>
  <r>
    <n v="248"/>
    <d v="2020-04-27T16:42:44"/>
    <d v="2020-04-27T16:45:48"/>
    <s v="anonymous"/>
    <m/>
    <m/>
    <m/>
    <m/>
    <x v="0"/>
    <m/>
    <m/>
    <s v="Yes"/>
    <m/>
    <m/>
    <s v="working hours, mapping resource required, working processes"/>
    <m/>
    <m/>
    <s v="Laptop;Smartphone;"/>
    <m/>
    <m/>
    <s v="No"/>
    <m/>
    <m/>
    <s v="Personal assets"/>
    <m/>
    <m/>
    <m/>
    <m/>
    <m/>
    <s v="Password protection;Two-factor authentication;Automatic screen lock;Hard disk encryption;"/>
    <m/>
    <m/>
    <s v="Using 3rd party cloud solutions (e.g. G Cloud, Microsoft 365)"/>
    <m/>
    <m/>
    <m/>
    <m/>
    <m/>
    <s v="No"/>
    <m/>
    <m/>
    <m/>
    <m/>
    <m/>
    <s v="Yes"/>
    <m/>
    <m/>
    <s v="Document management;Real-time document co-authoring;Project/Workflow/Task management;Scheduling;Real-time chatting;Teleconferencing;"/>
    <m/>
    <m/>
    <x v="1"/>
    <m/>
    <m/>
    <x v="0"/>
    <m/>
    <m/>
    <m/>
    <m/>
    <s v="Agree"/>
    <m/>
    <m/>
    <s v="Agree"/>
    <m/>
    <m/>
    <s v="Agree"/>
    <m/>
    <m/>
    <s v="Agree"/>
    <m/>
    <m/>
    <s v="Agree"/>
    <m/>
    <m/>
    <s v="Agree"/>
    <m/>
    <m/>
    <s v="Agree"/>
    <m/>
    <m/>
    <x v="1"/>
    <m/>
    <m/>
    <x v="2"/>
    <m/>
    <m/>
    <x v="0"/>
    <m/>
    <m/>
    <m/>
    <m/>
    <m/>
    <s v="Manager"/>
    <m/>
    <m/>
    <m/>
    <m/>
    <m/>
  </r>
  <r>
    <n v="249"/>
    <d v="2020-04-28T17:02:43"/>
    <d v="2020-04-28T17:08:27"/>
    <s v="anonymous"/>
    <m/>
    <m/>
    <m/>
    <m/>
    <x v="0"/>
    <m/>
    <m/>
    <s v="No"/>
    <m/>
    <m/>
    <m/>
    <m/>
    <m/>
    <s v="Desktop;Laptop;Smartphone;"/>
    <m/>
    <m/>
    <s v="No"/>
    <m/>
    <m/>
    <s v="Corporate assets"/>
    <m/>
    <m/>
    <s v="Yes, partly"/>
    <m/>
    <m/>
    <s v="Password protection;Automatic screen lock;Hard disk encryption;"/>
    <m/>
    <m/>
    <s v="Using VPN "/>
    <m/>
    <m/>
    <m/>
    <m/>
    <m/>
    <s v="No"/>
    <m/>
    <m/>
    <m/>
    <m/>
    <m/>
    <s v="Yes"/>
    <m/>
    <m/>
    <s v="Teleconferencing;"/>
    <m/>
    <m/>
    <x v="3"/>
    <m/>
    <m/>
    <x v="12"/>
    <m/>
    <m/>
    <m/>
    <m/>
    <s v="Undecided"/>
    <m/>
    <m/>
    <s v="Disagree"/>
    <m/>
    <m/>
    <s v="Disagree"/>
    <m/>
    <m/>
    <s v="Agree"/>
    <m/>
    <m/>
    <s v="Strongly agree"/>
    <m/>
    <m/>
    <s v="Strongly agree"/>
    <m/>
    <m/>
    <s v="Agree"/>
    <m/>
    <m/>
    <x v="0"/>
    <m/>
    <m/>
    <x v="0"/>
    <m/>
    <m/>
    <x v="0"/>
    <m/>
    <m/>
    <m/>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r>
  <r>
    <n v="249"/>
    <d v="2020-04-28T17:02:43"/>
    <d v="2020-04-28T17:08:27"/>
    <s v="anonymous"/>
    <m/>
    <m/>
    <m/>
    <m/>
    <x v="0"/>
    <m/>
    <m/>
    <s v="No"/>
    <m/>
    <m/>
    <m/>
    <m/>
    <m/>
    <s v="Desktop;Laptop;Smartphone;"/>
    <m/>
    <m/>
    <s v="No"/>
    <m/>
    <m/>
    <s v="Corporate assets"/>
    <m/>
    <m/>
    <s v="Yes, partly"/>
    <m/>
    <m/>
    <s v="Password protection;Automatic screen lock;Hard disk encryption;"/>
    <m/>
    <m/>
    <s v="Using VPN "/>
    <m/>
    <m/>
    <m/>
    <m/>
    <m/>
    <s v="No"/>
    <m/>
    <m/>
    <m/>
    <m/>
    <m/>
    <s v="Yes"/>
    <m/>
    <m/>
    <s v="Teleconferencing;"/>
    <m/>
    <m/>
    <x v="1"/>
    <m/>
    <m/>
    <x v="12"/>
    <m/>
    <m/>
    <m/>
    <m/>
    <s v="Undecided"/>
    <m/>
    <m/>
    <s v="Disagree"/>
    <m/>
    <m/>
    <s v="Disagree"/>
    <m/>
    <m/>
    <s v="Agree"/>
    <m/>
    <m/>
    <s v="Strongly agree"/>
    <m/>
    <m/>
    <s v="Strongly agree"/>
    <m/>
    <m/>
    <s v="Agree"/>
    <m/>
    <m/>
    <x v="0"/>
    <m/>
    <m/>
    <x v="0"/>
    <m/>
    <m/>
    <x v="0"/>
    <m/>
    <m/>
    <m/>
    <m/>
    <m/>
    <s v="IT professional"/>
    <m/>
    <m/>
    <s v="Question #3 and #4 are problematic. I use company devices and private devices as well, but it's not possible to account for this constellation _x000a_Question #8 also doesn't take into account that you can have a mixed infrastructure (as we have) consisting of Google Cloud Services and local network shares and web services. So I have to use a VPN and a Cloud provider, dependent on the task I have to achieve."/>
    <m/>
    <m/>
  </r>
  <r>
    <n v="250"/>
    <d v="2020-04-28T17:38:26"/>
    <d v="2020-04-28T18:15:43"/>
    <s v="anonymous"/>
    <m/>
    <m/>
    <m/>
    <m/>
    <x v="0"/>
    <m/>
    <m/>
    <s v="Yes"/>
    <m/>
    <m/>
    <m/>
    <m/>
    <m/>
    <s v="Desktop;Laptop;Tablet;Smartphone;"/>
    <m/>
    <m/>
    <s v="No"/>
    <m/>
    <m/>
    <s v="Corporate assets"/>
    <m/>
    <m/>
    <s v="Yes, partly"/>
    <m/>
    <m/>
    <s v="Hard disk encryption;Antivirus software installed;"/>
    <m/>
    <m/>
    <s v="Using VPN "/>
    <m/>
    <m/>
    <m/>
    <m/>
    <m/>
    <s v="No"/>
    <m/>
    <m/>
    <m/>
    <m/>
    <m/>
    <s v="Yes"/>
    <m/>
    <m/>
    <s v="Real-time chatting;Teleconferencing;"/>
    <m/>
    <m/>
    <x v="3"/>
    <m/>
    <m/>
    <x v="0"/>
    <m/>
    <m/>
    <m/>
    <m/>
    <s v="Undecided"/>
    <m/>
    <m/>
    <s v="Undecided"/>
    <m/>
    <m/>
    <s v="Agree"/>
    <m/>
    <m/>
    <s v="Agree"/>
    <m/>
    <m/>
    <s v="Agree"/>
    <m/>
    <m/>
    <s v="Agree"/>
    <m/>
    <m/>
    <s v="Agree"/>
    <m/>
    <m/>
    <x v="2"/>
    <m/>
    <m/>
    <x v="5"/>
    <m/>
    <m/>
    <x v="3"/>
    <m/>
    <m/>
    <m/>
    <m/>
    <m/>
    <s v="IT professional"/>
    <m/>
    <m/>
    <m/>
    <m/>
    <m/>
  </r>
  <r>
    <n v="250"/>
    <d v="2020-04-28T17:38:26"/>
    <d v="2020-04-28T18:15:43"/>
    <s v="anonymous"/>
    <m/>
    <m/>
    <m/>
    <m/>
    <x v="0"/>
    <m/>
    <m/>
    <s v="Yes"/>
    <m/>
    <m/>
    <m/>
    <m/>
    <m/>
    <s v="Desktop;Laptop;Tablet;Smartphone;"/>
    <m/>
    <m/>
    <s v="No"/>
    <m/>
    <m/>
    <s v="Corporate assets"/>
    <m/>
    <m/>
    <s v="Yes, partly"/>
    <m/>
    <m/>
    <s v="Hard disk encryption;Antivirus software installed;"/>
    <m/>
    <m/>
    <s v="Using VPN "/>
    <m/>
    <m/>
    <m/>
    <m/>
    <m/>
    <s v="No"/>
    <m/>
    <m/>
    <m/>
    <m/>
    <m/>
    <s v="Yes"/>
    <m/>
    <m/>
    <s v="Real-time chatting;Teleconferencing;"/>
    <m/>
    <m/>
    <x v="1"/>
    <m/>
    <m/>
    <x v="0"/>
    <m/>
    <m/>
    <m/>
    <m/>
    <s v="Undecided"/>
    <m/>
    <m/>
    <s v="Undecided"/>
    <m/>
    <m/>
    <s v="Agree"/>
    <m/>
    <m/>
    <s v="Agree"/>
    <m/>
    <m/>
    <s v="Agree"/>
    <m/>
    <m/>
    <s v="Agree"/>
    <m/>
    <m/>
    <s v="Agree"/>
    <m/>
    <m/>
    <x v="2"/>
    <m/>
    <m/>
    <x v="5"/>
    <m/>
    <m/>
    <x v="3"/>
    <m/>
    <m/>
    <m/>
    <m/>
    <m/>
    <s v="IT professional"/>
    <m/>
    <m/>
    <m/>
    <m/>
    <m/>
  </r>
  <r>
    <n v="251"/>
    <d v="2020-04-29T20:51:48"/>
    <d v="2020-04-29T20:58:13"/>
    <s v="anonymous"/>
    <m/>
    <m/>
    <m/>
    <m/>
    <x v="1"/>
    <m/>
    <m/>
    <s v="Yes"/>
    <m/>
    <m/>
    <s v="Use the VPN for business only purposes, avoid unnecessary activities to reduce burden of VPN server/gateway, avoid third  party remote connection tools"/>
    <m/>
    <m/>
    <s v="Laptop;"/>
    <m/>
    <m/>
    <s v="No"/>
    <m/>
    <m/>
    <s v="Corporate assets"/>
    <m/>
    <m/>
    <s v="Yes, partly"/>
    <m/>
    <m/>
    <s v="Password protection;Two-factor authentication;Automatic screen lock;Hard disk encryption;Antivirus software installed;Antispam software installed;"/>
    <m/>
    <m/>
    <s v="Using VPN "/>
    <m/>
    <m/>
    <m/>
    <m/>
    <m/>
    <s v="No"/>
    <m/>
    <m/>
    <m/>
    <m/>
    <m/>
    <s v="No"/>
    <m/>
    <m/>
    <m/>
    <m/>
    <m/>
    <x v="2"/>
    <m/>
    <m/>
    <x v="0"/>
    <m/>
    <m/>
    <m/>
    <m/>
    <s v="Undecided"/>
    <m/>
    <m/>
    <s v="Agree"/>
    <m/>
    <m/>
    <s v="Agree"/>
    <m/>
    <m/>
    <s v="Agree"/>
    <m/>
    <m/>
    <s v="Agree"/>
    <m/>
    <m/>
    <s v="Undecided"/>
    <m/>
    <m/>
    <s v="Agree"/>
    <m/>
    <m/>
    <x v="1"/>
    <m/>
    <m/>
    <x v="0"/>
    <m/>
    <m/>
    <x v="3"/>
    <m/>
    <m/>
    <m/>
    <m/>
    <m/>
    <s v="IT professional"/>
    <m/>
    <m/>
    <m/>
    <m/>
    <m/>
  </r>
  <r>
    <n v="251"/>
    <d v="2020-04-29T20:51:48"/>
    <d v="2020-04-29T20:58:13"/>
    <s v="anonymous"/>
    <m/>
    <m/>
    <m/>
    <m/>
    <x v="1"/>
    <m/>
    <m/>
    <s v="Yes"/>
    <m/>
    <m/>
    <s v="Use the VPN for business only purposes, avoid unnecessary activities to reduce burden of VPN server/gateway, avoid third  party remote connection tools"/>
    <m/>
    <m/>
    <s v="Laptop;"/>
    <m/>
    <m/>
    <s v="No"/>
    <m/>
    <m/>
    <s v="Corporate assets"/>
    <m/>
    <m/>
    <s v="Yes, partly"/>
    <m/>
    <m/>
    <s v="Password protection;Two-factor authentication;Automatic screen lock;Hard disk encryption;Antivirus software installed;Antispam software installed;"/>
    <m/>
    <m/>
    <s v="Using VPN "/>
    <m/>
    <m/>
    <m/>
    <m/>
    <m/>
    <s v="No"/>
    <m/>
    <m/>
    <m/>
    <m/>
    <m/>
    <s v="No"/>
    <m/>
    <m/>
    <m/>
    <m/>
    <m/>
    <x v="1"/>
    <m/>
    <m/>
    <x v="0"/>
    <m/>
    <m/>
    <m/>
    <m/>
    <s v="Undecided"/>
    <m/>
    <m/>
    <s v="Agree"/>
    <m/>
    <m/>
    <s v="Agree"/>
    <m/>
    <m/>
    <s v="Agree"/>
    <m/>
    <m/>
    <s v="Agree"/>
    <m/>
    <m/>
    <s v="Undecided"/>
    <m/>
    <m/>
    <s v="Agree"/>
    <m/>
    <m/>
    <x v="1"/>
    <m/>
    <m/>
    <x v="0"/>
    <m/>
    <m/>
    <x v="3"/>
    <m/>
    <m/>
    <m/>
    <m/>
    <m/>
    <s v="IT professional"/>
    <m/>
    <m/>
    <m/>
    <m/>
    <m/>
  </r>
  <r>
    <n v="252"/>
    <d v="2020-04-30T11:39:39"/>
    <d v="2020-04-30T11:44:17"/>
    <s v="anonymous"/>
    <m/>
    <m/>
    <m/>
    <m/>
    <x v="0"/>
    <m/>
    <m/>
    <s v="No"/>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2"/>
    <m/>
    <m/>
    <x v="0"/>
    <m/>
    <m/>
    <m/>
    <m/>
    <s v="Undecided"/>
    <m/>
    <m/>
    <s v="Agree"/>
    <m/>
    <m/>
    <s v="Agree"/>
    <m/>
    <m/>
    <s v="Agree"/>
    <m/>
    <m/>
    <s v="Agree"/>
    <m/>
    <m/>
    <s v="Strongly agree"/>
    <m/>
    <m/>
    <s v="Strongly agree"/>
    <m/>
    <m/>
    <x v="1"/>
    <m/>
    <m/>
    <x v="3"/>
    <m/>
    <m/>
    <x v="0"/>
    <m/>
    <m/>
    <m/>
    <m/>
    <m/>
    <s v="IT professional"/>
    <m/>
    <m/>
    <m/>
    <m/>
    <m/>
  </r>
  <r>
    <n v="252"/>
    <d v="2020-04-30T11:39:39"/>
    <d v="2020-04-30T11:44:17"/>
    <s v="anonymous"/>
    <m/>
    <m/>
    <m/>
    <m/>
    <x v="0"/>
    <m/>
    <m/>
    <s v="No"/>
    <m/>
    <m/>
    <m/>
    <m/>
    <m/>
    <s v="Desktop;Laptop;Tablet;Smartphone;"/>
    <m/>
    <m/>
    <s v="No"/>
    <m/>
    <m/>
    <s v="Personal assets"/>
    <m/>
    <m/>
    <m/>
    <m/>
    <m/>
    <s v="Password protection;Two-factor authentication;Automatic screen lock;Hard disk encryp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1"/>
    <m/>
    <m/>
    <x v="0"/>
    <m/>
    <m/>
    <m/>
    <m/>
    <s v="Undecided"/>
    <m/>
    <m/>
    <s v="Agree"/>
    <m/>
    <m/>
    <s v="Agree"/>
    <m/>
    <m/>
    <s v="Agree"/>
    <m/>
    <m/>
    <s v="Agree"/>
    <m/>
    <m/>
    <s v="Strongly agree"/>
    <m/>
    <m/>
    <s v="Strongly agree"/>
    <m/>
    <m/>
    <x v="1"/>
    <m/>
    <m/>
    <x v="3"/>
    <m/>
    <m/>
    <x v="0"/>
    <m/>
    <m/>
    <m/>
    <m/>
    <m/>
    <s v="IT professional"/>
    <m/>
    <m/>
    <m/>
    <m/>
    <m/>
  </r>
  <r>
    <n v="253"/>
    <d v="2020-04-30T11:40:46"/>
    <d v="2020-04-30T11:52:21"/>
    <s v="anonymous"/>
    <m/>
    <m/>
    <m/>
    <m/>
    <x v="0"/>
    <m/>
    <m/>
    <s v="Yes"/>
    <m/>
    <m/>
    <m/>
    <m/>
    <m/>
    <s v="Laptop;Smartphone;"/>
    <m/>
    <m/>
    <s v="No"/>
    <m/>
    <m/>
    <s v="Personal assets"/>
    <m/>
    <m/>
    <m/>
    <m/>
    <m/>
    <s v="Password protection;Automatic screen lock;Antivirus software installed;"/>
    <m/>
    <m/>
    <s v="Using 3rd party cloud solutions (e.g. G Cloud, Microsoft 365)"/>
    <m/>
    <m/>
    <m/>
    <m/>
    <m/>
    <s v="No"/>
    <m/>
    <m/>
    <m/>
    <m/>
    <m/>
    <s v="Yes"/>
    <m/>
    <m/>
    <s v="Project/Workflow/Task management;Real-time chatting;"/>
    <m/>
    <m/>
    <x v="2"/>
    <m/>
    <m/>
    <x v="0"/>
    <m/>
    <m/>
    <m/>
    <m/>
    <s v="Agree"/>
    <m/>
    <m/>
    <s v="Agree"/>
    <m/>
    <m/>
    <s v="Strongly agree"/>
    <m/>
    <m/>
    <s v="Agree"/>
    <m/>
    <m/>
    <s v="Agree"/>
    <m/>
    <m/>
    <s v="Strongly agree"/>
    <m/>
    <m/>
    <s v="Agree"/>
    <m/>
    <m/>
    <x v="3"/>
    <m/>
    <m/>
    <x v="3"/>
    <m/>
    <m/>
    <x v="3"/>
    <m/>
    <m/>
    <m/>
    <m/>
    <m/>
    <s v="IT professional"/>
    <m/>
    <m/>
    <m/>
    <m/>
    <m/>
  </r>
  <r>
    <n v="253"/>
    <d v="2020-04-30T11:40:46"/>
    <d v="2020-04-30T11:52:21"/>
    <s v="anonymous"/>
    <m/>
    <m/>
    <m/>
    <m/>
    <x v="0"/>
    <m/>
    <m/>
    <s v="Yes"/>
    <m/>
    <m/>
    <m/>
    <m/>
    <m/>
    <s v="Laptop;Smartphone;"/>
    <m/>
    <m/>
    <s v="No"/>
    <m/>
    <m/>
    <s v="Personal assets"/>
    <m/>
    <m/>
    <m/>
    <m/>
    <m/>
    <s v="Password protection;Automatic screen lock;Antivirus software installed;"/>
    <m/>
    <m/>
    <s v="Using 3rd party cloud solutions (e.g. G Cloud, Microsoft 365)"/>
    <m/>
    <m/>
    <m/>
    <m/>
    <m/>
    <s v="No"/>
    <m/>
    <m/>
    <m/>
    <m/>
    <m/>
    <s v="Yes"/>
    <m/>
    <m/>
    <s v="Project/Workflow/Task management;Real-time chatting;"/>
    <m/>
    <m/>
    <x v="1"/>
    <m/>
    <m/>
    <x v="0"/>
    <m/>
    <m/>
    <m/>
    <m/>
    <s v="Agree"/>
    <m/>
    <m/>
    <s v="Agree"/>
    <m/>
    <m/>
    <s v="Strongly agree"/>
    <m/>
    <m/>
    <s v="Agree"/>
    <m/>
    <m/>
    <s v="Agree"/>
    <m/>
    <m/>
    <s v="Strongly agree"/>
    <m/>
    <m/>
    <s v="Agree"/>
    <m/>
    <m/>
    <x v="3"/>
    <m/>
    <m/>
    <x v="3"/>
    <m/>
    <m/>
    <x v="3"/>
    <m/>
    <m/>
    <m/>
    <m/>
    <m/>
    <s v="IT professional"/>
    <m/>
    <m/>
    <m/>
    <m/>
    <m/>
  </r>
  <r>
    <n v="254"/>
    <d v="2020-04-30T11:51:20"/>
    <d v="2020-04-30T11:53:37"/>
    <s v="anonymous"/>
    <m/>
    <m/>
    <m/>
    <m/>
    <x v="0"/>
    <m/>
    <m/>
    <s v="No"/>
    <m/>
    <m/>
    <m/>
    <m/>
    <m/>
    <s v="Laptop;"/>
    <m/>
    <m/>
    <s v="No"/>
    <m/>
    <m/>
    <s v="Corporate assets"/>
    <m/>
    <m/>
    <s v="Yes, fully"/>
    <m/>
    <m/>
    <s v="Password protection;Antivirus software installed;"/>
    <m/>
    <m/>
    <s v="Direct access"/>
    <m/>
    <m/>
    <m/>
    <m/>
    <m/>
    <s v="No"/>
    <m/>
    <m/>
    <m/>
    <m/>
    <m/>
    <s v="Yes"/>
    <m/>
    <m/>
    <s v="Document management;Real-time document co-authoring;Real-time chatting;Teleconferencing;"/>
    <m/>
    <m/>
    <x v="2"/>
    <m/>
    <m/>
    <x v="0"/>
    <m/>
    <m/>
    <m/>
    <m/>
    <s v="Agree"/>
    <m/>
    <m/>
    <s v="Agree"/>
    <m/>
    <m/>
    <s v="Undecided"/>
    <m/>
    <m/>
    <s v="Strongly agree"/>
    <m/>
    <m/>
    <s v="Agree"/>
    <m/>
    <m/>
    <s v="Strongly agree"/>
    <m/>
    <m/>
    <s v="Strongly agree"/>
    <m/>
    <m/>
    <x v="1"/>
    <m/>
    <m/>
    <x v="1"/>
    <m/>
    <m/>
    <x v="0"/>
    <m/>
    <m/>
    <m/>
    <m/>
    <m/>
    <s v="Manager"/>
    <m/>
    <m/>
    <m/>
    <m/>
    <m/>
  </r>
  <r>
    <n v="254"/>
    <d v="2020-04-30T11:51:20"/>
    <d v="2020-04-30T11:53:37"/>
    <s v="anonymous"/>
    <m/>
    <m/>
    <m/>
    <m/>
    <x v="0"/>
    <m/>
    <m/>
    <s v="No"/>
    <m/>
    <m/>
    <m/>
    <m/>
    <m/>
    <s v="Laptop;"/>
    <m/>
    <m/>
    <s v="No"/>
    <m/>
    <m/>
    <s v="Corporate assets"/>
    <m/>
    <m/>
    <s v="Yes, fully"/>
    <m/>
    <m/>
    <s v="Password protection;Antivirus software installed;"/>
    <m/>
    <m/>
    <s v="Direct access"/>
    <m/>
    <m/>
    <m/>
    <m/>
    <m/>
    <s v="No"/>
    <m/>
    <m/>
    <m/>
    <m/>
    <m/>
    <s v="Yes"/>
    <m/>
    <m/>
    <s v="Document management;Real-time document co-authoring;Real-time chatting;Teleconferencing;"/>
    <m/>
    <m/>
    <x v="1"/>
    <m/>
    <m/>
    <x v="0"/>
    <m/>
    <m/>
    <m/>
    <m/>
    <s v="Agree"/>
    <m/>
    <m/>
    <s v="Agree"/>
    <m/>
    <m/>
    <s v="Undecided"/>
    <m/>
    <m/>
    <s v="Strongly agree"/>
    <m/>
    <m/>
    <s v="Agree"/>
    <m/>
    <m/>
    <s v="Strongly agree"/>
    <m/>
    <m/>
    <s v="Strongly agree"/>
    <m/>
    <m/>
    <x v="1"/>
    <m/>
    <m/>
    <x v="1"/>
    <m/>
    <m/>
    <x v="0"/>
    <m/>
    <m/>
    <m/>
    <m/>
    <m/>
    <s v="Manager"/>
    <m/>
    <m/>
    <m/>
    <m/>
    <m/>
  </r>
  <r>
    <n v="255"/>
    <d v="2020-04-30T11:43:44"/>
    <d v="2020-04-30T13:18:43"/>
    <s v="anonymous"/>
    <m/>
    <m/>
    <m/>
    <m/>
    <x v="1"/>
    <m/>
    <m/>
    <s v="No"/>
    <m/>
    <m/>
    <m/>
    <m/>
    <m/>
    <s v="Desktop;"/>
    <m/>
    <m/>
    <s v="No"/>
    <m/>
    <m/>
    <s v="Personal assets"/>
    <m/>
    <m/>
    <m/>
    <m/>
    <m/>
    <s v="Password protection;"/>
    <m/>
    <m/>
    <s v="Using VPN "/>
    <m/>
    <m/>
    <m/>
    <m/>
    <m/>
    <s v="Yes"/>
    <m/>
    <m/>
    <s v="User manual documentation (distributed in any way);Instructions available to the corporate portal or website;"/>
    <m/>
    <m/>
    <s v="Yes"/>
    <m/>
    <m/>
    <s v="Teleconferencing;"/>
    <m/>
    <m/>
    <x v="2"/>
    <m/>
    <m/>
    <x v="0"/>
    <m/>
    <m/>
    <m/>
    <m/>
    <s v="Strongly agree"/>
    <m/>
    <m/>
    <s v="Agree"/>
    <m/>
    <m/>
    <s v="Agree"/>
    <m/>
    <m/>
    <s v="Strongly agree"/>
    <m/>
    <m/>
    <s v="Agree"/>
    <m/>
    <m/>
    <s v="Agree"/>
    <m/>
    <m/>
    <s v="Agree"/>
    <m/>
    <m/>
    <x v="1"/>
    <m/>
    <m/>
    <x v="8"/>
    <m/>
    <m/>
    <x v="0"/>
    <m/>
    <m/>
    <m/>
    <m/>
    <m/>
    <s v="Other"/>
    <m/>
    <m/>
    <m/>
    <m/>
    <m/>
  </r>
  <r>
    <n v="255"/>
    <d v="2020-04-30T11:43:44"/>
    <d v="2020-04-30T13:18:43"/>
    <s v="anonymous"/>
    <m/>
    <m/>
    <m/>
    <m/>
    <x v="1"/>
    <m/>
    <m/>
    <s v="No"/>
    <m/>
    <m/>
    <m/>
    <m/>
    <m/>
    <s v="Desktop;"/>
    <m/>
    <m/>
    <s v="No"/>
    <m/>
    <m/>
    <s v="Personal assets"/>
    <m/>
    <m/>
    <m/>
    <m/>
    <m/>
    <s v="Password protection;"/>
    <m/>
    <m/>
    <s v="Using VPN "/>
    <m/>
    <m/>
    <m/>
    <m/>
    <m/>
    <s v="Yes"/>
    <m/>
    <m/>
    <s v="User manual documentation (distributed in any way);Instructions available to the corporate portal or website;"/>
    <m/>
    <m/>
    <s v="Yes"/>
    <m/>
    <m/>
    <s v="Teleconferencing;"/>
    <m/>
    <m/>
    <x v="1"/>
    <m/>
    <m/>
    <x v="0"/>
    <m/>
    <m/>
    <m/>
    <m/>
    <s v="Strongly agree"/>
    <m/>
    <m/>
    <s v="Agree"/>
    <m/>
    <m/>
    <s v="Agree"/>
    <m/>
    <m/>
    <s v="Strongly agree"/>
    <m/>
    <m/>
    <s v="Agree"/>
    <m/>
    <m/>
    <s v="Agree"/>
    <m/>
    <m/>
    <s v="Agree"/>
    <m/>
    <m/>
    <x v="1"/>
    <m/>
    <m/>
    <x v="8"/>
    <m/>
    <m/>
    <x v="0"/>
    <m/>
    <m/>
    <m/>
    <m/>
    <m/>
    <s v="Other"/>
    <m/>
    <m/>
    <m/>
    <m/>
    <m/>
  </r>
  <r>
    <n v="256"/>
    <d v="2020-04-30T14:16:05"/>
    <d v="2020-04-30T14:23:16"/>
    <s v="anonymous"/>
    <m/>
    <m/>
    <m/>
    <m/>
    <x v="0"/>
    <m/>
    <m/>
    <s v="No"/>
    <m/>
    <m/>
    <m/>
    <m/>
    <m/>
    <s v="Laptop;Smartphone;"/>
    <m/>
    <m/>
    <s v="No"/>
    <m/>
    <m/>
    <s v="Personal assets"/>
    <m/>
    <m/>
    <m/>
    <m/>
    <m/>
    <s v="Password protec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2"/>
    <m/>
    <m/>
    <x v="0"/>
    <m/>
    <m/>
    <m/>
    <m/>
    <s v="Disagree"/>
    <m/>
    <m/>
    <s v="Disagree"/>
    <m/>
    <m/>
    <s v="Disagree"/>
    <m/>
    <m/>
    <s v="Strongly agree"/>
    <m/>
    <m/>
    <s v="Strongly agree"/>
    <m/>
    <m/>
    <s v="Strongly agree"/>
    <m/>
    <m/>
    <s v="Strongly agree"/>
    <m/>
    <m/>
    <x v="1"/>
    <m/>
    <m/>
    <x v="0"/>
    <m/>
    <m/>
    <x v="0"/>
    <m/>
    <m/>
    <m/>
    <m/>
    <m/>
    <s v="Manager"/>
    <m/>
    <m/>
    <m/>
    <m/>
    <m/>
  </r>
  <r>
    <n v="256"/>
    <d v="2020-04-30T14:16:05"/>
    <d v="2020-04-30T14:23:16"/>
    <s v="anonymous"/>
    <m/>
    <m/>
    <m/>
    <m/>
    <x v="0"/>
    <m/>
    <m/>
    <s v="No"/>
    <m/>
    <m/>
    <m/>
    <m/>
    <m/>
    <s v="Laptop;Smartphone;"/>
    <m/>
    <m/>
    <s v="No"/>
    <m/>
    <m/>
    <s v="Personal assets"/>
    <m/>
    <m/>
    <m/>
    <m/>
    <m/>
    <s v="Password protection;Antivirus software installed;Antispam software installed;"/>
    <m/>
    <m/>
    <s v="Using 3rd party cloud solutions (e.g. G Cloud, Microsoft 365)"/>
    <m/>
    <m/>
    <m/>
    <m/>
    <m/>
    <s v="No"/>
    <m/>
    <m/>
    <m/>
    <m/>
    <m/>
    <s v="Yes"/>
    <m/>
    <m/>
    <s v="Document management;Real-time document co-authoring;Project/Workflow/Task management;Scheduling;Real-time chatting;Teleconferencing;"/>
    <m/>
    <m/>
    <x v="1"/>
    <m/>
    <m/>
    <x v="0"/>
    <m/>
    <m/>
    <m/>
    <m/>
    <s v="Disagree"/>
    <m/>
    <m/>
    <s v="Disagree"/>
    <m/>
    <m/>
    <s v="Disagree"/>
    <m/>
    <m/>
    <s v="Strongly agree"/>
    <m/>
    <m/>
    <s v="Strongly agree"/>
    <m/>
    <m/>
    <s v="Strongly agree"/>
    <m/>
    <m/>
    <s v="Strongly agree"/>
    <m/>
    <m/>
    <x v="1"/>
    <m/>
    <m/>
    <x v="0"/>
    <m/>
    <m/>
    <x v="0"/>
    <m/>
    <m/>
    <m/>
    <m/>
    <m/>
    <s v="Manager"/>
    <m/>
    <m/>
    <m/>
    <m/>
    <m/>
  </r>
  <r>
    <n v="257"/>
    <d v="2020-04-30T14:28:49"/>
    <d v="2020-04-30T14:33:04"/>
    <s v="anonymous"/>
    <m/>
    <m/>
    <m/>
    <m/>
    <x v="0"/>
    <m/>
    <m/>
    <s v="No"/>
    <m/>
    <m/>
    <m/>
    <m/>
    <m/>
    <s v="Laptop;"/>
    <m/>
    <m/>
    <s v="No"/>
    <m/>
    <m/>
    <s v="Personal assets"/>
    <m/>
    <m/>
    <m/>
    <m/>
    <m/>
    <s v="Password protection;Two-factor authentication;"/>
    <m/>
    <m/>
    <s v="Using VPN "/>
    <m/>
    <m/>
    <m/>
    <m/>
    <m/>
    <s v="Yes"/>
    <m/>
    <m/>
    <s v="Online training program;Instructions available to the corporate portal or website;"/>
    <m/>
    <m/>
    <s v="Yes"/>
    <m/>
    <m/>
    <s v="Scheduling;Real-time chatting;Teleconferencing;"/>
    <m/>
    <m/>
    <x v="2"/>
    <m/>
    <m/>
    <x v="0"/>
    <m/>
    <m/>
    <m/>
    <m/>
    <s v="Disagree"/>
    <m/>
    <m/>
    <s v="Disagree"/>
    <m/>
    <m/>
    <s v="Strongly disagree"/>
    <m/>
    <m/>
    <s v="Agree"/>
    <m/>
    <m/>
    <s v="Undecided"/>
    <m/>
    <m/>
    <s v="Undecided"/>
    <m/>
    <m/>
    <s v="Agree"/>
    <m/>
    <m/>
    <x v="0"/>
    <m/>
    <m/>
    <x v="0"/>
    <m/>
    <m/>
    <x v="7"/>
    <m/>
    <m/>
    <m/>
    <m/>
    <m/>
    <s v="Other"/>
    <m/>
    <m/>
    <m/>
    <m/>
    <m/>
  </r>
  <r>
    <n v="257"/>
    <d v="2020-04-30T14:28:49"/>
    <d v="2020-04-30T14:33:04"/>
    <s v="anonymous"/>
    <m/>
    <m/>
    <m/>
    <m/>
    <x v="0"/>
    <m/>
    <m/>
    <s v="No"/>
    <m/>
    <m/>
    <m/>
    <m/>
    <m/>
    <s v="Laptop;"/>
    <m/>
    <m/>
    <s v="No"/>
    <m/>
    <m/>
    <s v="Personal assets"/>
    <m/>
    <m/>
    <m/>
    <m/>
    <m/>
    <s v="Password protection;Two-factor authentication;"/>
    <m/>
    <m/>
    <s v="Using VPN "/>
    <m/>
    <m/>
    <m/>
    <m/>
    <m/>
    <s v="Yes"/>
    <m/>
    <m/>
    <s v="Online training program;Instructions available to the corporate portal or website;"/>
    <m/>
    <m/>
    <s v="Yes"/>
    <m/>
    <m/>
    <s v="Scheduling;Real-time chatting;Teleconferencing;"/>
    <m/>
    <m/>
    <x v="1"/>
    <m/>
    <m/>
    <x v="0"/>
    <m/>
    <m/>
    <m/>
    <m/>
    <s v="Disagree"/>
    <m/>
    <m/>
    <s v="Disagree"/>
    <m/>
    <m/>
    <s v="Strongly disagree"/>
    <m/>
    <m/>
    <s v="Agree"/>
    <m/>
    <m/>
    <s v="Undecided"/>
    <m/>
    <m/>
    <s v="Undecided"/>
    <m/>
    <m/>
    <s v="Agree"/>
    <m/>
    <m/>
    <x v="0"/>
    <m/>
    <m/>
    <x v="0"/>
    <m/>
    <m/>
    <x v="7"/>
    <m/>
    <m/>
    <m/>
    <m/>
    <m/>
    <s v="Other"/>
    <m/>
    <m/>
    <m/>
    <m/>
    <m/>
  </r>
  <r>
    <n v="258"/>
    <d v="2020-04-30T15:14:59"/>
    <d v="2020-04-30T15:18:07"/>
    <s v="anonymous"/>
    <m/>
    <m/>
    <m/>
    <m/>
    <x v="0"/>
    <m/>
    <m/>
    <s v="No"/>
    <m/>
    <m/>
    <m/>
    <m/>
    <m/>
    <s v="Laptop;"/>
    <m/>
    <m/>
    <s v="No"/>
    <m/>
    <m/>
    <s v="Personal assets"/>
    <m/>
    <m/>
    <m/>
    <m/>
    <m/>
    <s v="Password protection;Two-factor authentication;Automatic screen lock;Antivirus software installed;Antispam software installed;"/>
    <m/>
    <m/>
    <s v="Using 3rd party cloud solutions (e.g. G Cloud, Microsoft 365)"/>
    <m/>
    <m/>
    <m/>
    <m/>
    <m/>
    <s v="No"/>
    <m/>
    <m/>
    <m/>
    <m/>
    <m/>
    <s v="No"/>
    <m/>
    <m/>
    <m/>
    <m/>
    <m/>
    <x v="2"/>
    <m/>
    <m/>
    <x v="4"/>
    <m/>
    <m/>
    <m/>
    <m/>
    <s v="Agree"/>
    <m/>
    <m/>
    <s v="Undecided"/>
    <m/>
    <m/>
    <s v="Undecided"/>
    <m/>
    <m/>
    <s v="Agree"/>
    <m/>
    <m/>
    <s v="Disagree"/>
    <m/>
    <m/>
    <s v="Agree"/>
    <m/>
    <m/>
    <s v="Undecided"/>
    <m/>
    <m/>
    <x v="0"/>
    <m/>
    <m/>
    <x v="0"/>
    <m/>
    <m/>
    <x v="0"/>
    <m/>
    <m/>
    <m/>
    <m/>
    <m/>
    <s v="Researcher"/>
    <m/>
    <m/>
    <m/>
    <m/>
    <m/>
  </r>
  <r>
    <n v="258"/>
    <d v="2020-04-30T15:14:59"/>
    <d v="2020-04-30T15:18:07"/>
    <s v="anonymous"/>
    <m/>
    <m/>
    <m/>
    <m/>
    <x v="0"/>
    <m/>
    <m/>
    <s v="No"/>
    <m/>
    <m/>
    <m/>
    <m/>
    <m/>
    <s v="Laptop;"/>
    <m/>
    <m/>
    <s v="No"/>
    <m/>
    <m/>
    <s v="Personal assets"/>
    <m/>
    <m/>
    <m/>
    <m/>
    <m/>
    <s v="Password protection;Two-factor authentication;Automatic screen lock;Antivirus software installed;Antispam software installed;"/>
    <m/>
    <m/>
    <s v="Using 3rd party cloud solutions (e.g. G Cloud, Microsoft 365)"/>
    <m/>
    <m/>
    <m/>
    <m/>
    <m/>
    <s v="No"/>
    <m/>
    <m/>
    <m/>
    <m/>
    <m/>
    <s v="No"/>
    <m/>
    <m/>
    <m/>
    <m/>
    <m/>
    <x v="1"/>
    <m/>
    <m/>
    <x v="4"/>
    <m/>
    <m/>
    <m/>
    <m/>
    <s v="Agree"/>
    <m/>
    <m/>
    <s v="Undecided"/>
    <m/>
    <m/>
    <s v="Undecided"/>
    <m/>
    <m/>
    <s v="Agree"/>
    <m/>
    <m/>
    <s v="Disagree"/>
    <m/>
    <m/>
    <s v="Agree"/>
    <m/>
    <m/>
    <s v="Undecided"/>
    <m/>
    <m/>
    <x v="0"/>
    <m/>
    <m/>
    <x v="0"/>
    <m/>
    <m/>
    <x v="0"/>
    <m/>
    <m/>
    <m/>
    <m/>
    <m/>
    <s v="Researcher"/>
    <m/>
    <m/>
    <m/>
    <m/>
    <m/>
  </r>
  <r>
    <n v="259"/>
    <d v="2020-04-30T19:17:54"/>
    <d v="2020-04-30T19:20:24"/>
    <s v="anonymous"/>
    <m/>
    <m/>
    <m/>
    <m/>
    <x v="0"/>
    <m/>
    <m/>
    <s v="Yes"/>
    <m/>
    <m/>
    <s v="don't share password, isolate when working, use VPN"/>
    <m/>
    <m/>
    <s v="Laptop;"/>
    <m/>
    <m/>
    <s v="No"/>
    <m/>
    <m/>
    <s v="Corporate assets"/>
    <m/>
    <m/>
    <s v="No"/>
    <m/>
    <m/>
    <s v="Password protection;Antivirus software installed;Antispam software installed;"/>
    <m/>
    <m/>
    <s v="Using VPN "/>
    <m/>
    <m/>
    <m/>
    <m/>
    <m/>
    <s v="No"/>
    <m/>
    <m/>
    <m/>
    <m/>
    <m/>
    <s v="No"/>
    <m/>
    <m/>
    <m/>
    <m/>
    <m/>
    <x v="3"/>
    <m/>
    <m/>
    <x v="0"/>
    <m/>
    <m/>
    <m/>
    <m/>
    <s v="Strongly disagree"/>
    <m/>
    <m/>
    <s v="Strongly disagree"/>
    <m/>
    <m/>
    <s v="Agree"/>
    <m/>
    <m/>
    <s v="Undecided"/>
    <m/>
    <m/>
    <s v="Disagree"/>
    <m/>
    <m/>
    <s v="Undecided"/>
    <m/>
    <m/>
    <s v="Agree"/>
    <m/>
    <m/>
    <x v="4"/>
    <m/>
    <m/>
    <x v="0"/>
    <m/>
    <m/>
    <x v="4"/>
    <m/>
    <m/>
    <m/>
    <m/>
    <m/>
    <s v="Manager"/>
    <m/>
    <m/>
    <m/>
    <m/>
    <m/>
  </r>
  <r>
    <n v="259"/>
    <d v="2020-04-30T19:17:54"/>
    <d v="2020-04-30T19:20:24"/>
    <s v="anonymous"/>
    <m/>
    <m/>
    <m/>
    <m/>
    <x v="0"/>
    <m/>
    <m/>
    <s v="Yes"/>
    <m/>
    <m/>
    <s v="don't share password, isolate when working, use VPN"/>
    <m/>
    <m/>
    <s v="Laptop;"/>
    <m/>
    <m/>
    <s v="No"/>
    <m/>
    <m/>
    <s v="Corporate assets"/>
    <m/>
    <m/>
    <s v="No"/>
    <m/>
    <m/>
    <s v="Password protection;Antivirus software installed;Antispam software installed;"/>
    <m/>
    <m/>
    <s v="Using VPN "/>
    <m/>
    <m/>
    <m/>
    <m/>
    <m/>
    <s v="No"/>
    <m/>
    <m/>
    <m/>
    <m/>
    <m/>
    <s v="No"/>
    <m/>
    <m/>
    <m/>
    <m/>
    <m/>
    <x v="1"/>
    <m/>
    <m/>
    <x v="0"/>
    <m/>
    <m/>
    <m/>
    <m/>
    <s v="Strongly disagree"/>
    <m/>
    <m/>
    <s v="Strongly disagree"/>
    <m/>
    <m/>
    <s v="Agree"/>
    <m/>
    <m/>
    <s v="Undecided"/>
    <m/>
    <m/>
    <s v="Disagree"/>
    <m/>
    <m/>
    <s v="Undecided"/>
    <m/>
    <m/>
    <s v="Agree"/>
    <m/>
    <m/>
    <x v="4"/>
    <m/>
    <m/>
    <x v="0"/>
    <m/>
    <m/>
    <x v="4"/>
    <m/>
    <m/>
    <m/>
    <m/>
    <m/>
    <s v="Manager"/>
    <m/>
    <m/>
    <m/>
    <m/>
    <m/>
  </r>
  <r>
    <n v="260"/>
    <d v="2020-04-30T19:20:27"/>
    <d v="2020-04-30T19:23:20"/>
    <s v="anonymous"/>
    <m/>
    <m/>
    <m/>
    <m/>
    <x v="1"/>
    <m/>
    <m/>
    <s v="No"/>
    <m/>
    <m/>
    <m/>
    <m/>
    <m/>
    <s v="Desktop;Laptop;Tablet;Smartphone;"/>
    <m/>
    <m/>
    <s v="Yes"/>
    <m/>
    <m/>
    <s v="Personal assets"/>
    <m/>
    <m/>
    <m/>
    <m/>
    <m/>
    <s v="Password protection;Two-factor authentication;Automatic screen lock;Antivirus software installed;Antispam software installed;"/>
    <m/>
    <m/>
    <s v="No Access"/>
    <m/>
    <m/>
    <m/>
    <m/>
    <m/>
    <s v="No"/>
    <m/>
    <m/>
    <m/>
    <m/>
    <m/>
    <s v="No"/>
    <m/>
    <m/>
    <m/>
    <m/>
    <m/>
    <x v="2"/>
    <m/>
    <m/>
    <x v="0"/>
    <m/>
    <m/>
    <m/>
    <m/>
    <s v="Undecided"/>
    <m/>
    <m/>
    <s v="Disagree"/>
    <m/>
    <m/>
    <s v="Strongly disagree"/>
    <m/>
    <m/>
    <s v="Undecided"/>
    <m/>
    <m/>
    <s v="Disagree"/>
    <m/>
    <m/>
    <s v="Undecided"/>
    <m/>
    <m/>
    <s v="Disagree"/>
    <m/>
    <m/>
    <x v="7"/>
    <m/>
    <m/>
    <x v="1"/>
    <m/>
    <m/>
    <x v="4"/>
    <m/>
    <m/>
    <m/>
    <m/>
    <m/>
    <s v="Other"/>
    <m/>
    <m/>
    <m/>
    <m/>
    <m/>
  </r>
  <r>
    <n v="260"/>
    <d v="2020-04-30T19:20:27"/>
    <d v="2020-04-30T19:23:20"/>
    <s v="anonymous"/>
    <m/>
    <m/>
    <m/>
    <m/>
    <x v="1"/>
    <m/>
    <m/>
    <s v="No"/>
    <m/>
    <m/>
    <m/>
    <m/>
    <m/>
    <s v="Desktop;Laptop;Tablet;Smartphone;"/>
    <m/>
    <m/>
    <s v="Yes"/>
    <m/>
    <m/>
    <s v="Personal assets"/>
    <m/>
    <m/>
    <m/>
    <m/>
    <m/>
    <s v="Password protection;Two-factor authentication;Automatic screen lock;Antivirus software installed;Antispam software installed;"/>
    <m/>
    <m/>
    <s v="No Access"/>
    <m/>
    <m/>
    <m/>
    <m/>
    <m/>
    <s v="No"/>
    <m/>
    <m/>
    <m/>
    <m/>
    <m/>
    <s v="No"/>
    <m/>
    <m/>
    <m/>
    <m/>
    <m/>
    <x v="1"/>
    <m/>
    <m/>
    <x v="0"/>
    <m/>
    <m/>
    <m/>
    <m/>
    <s v="Undecided"/>
    <m/>
    <m/>
    <s v="Disagree"/>
    <m/>
    <m/>
    <s v="Strongly disagree"/>
    <m/>
    <m/>
    <s v="Undecided"/>
    <m/>
    <m/>
    <s v="Disagree"/>
    <m/>
    <m/>
    <s v="Undecided"/>
    <m/>
    <m/>
    <s v="Disagree"/>
    <m/>
    <m/>
    <x v="7"/>
    <m/>
    <m/>
    <x v="1"/>
    <m/>
    <m/>
    <x v="4"/>
    <m/>
    <m/>
    <m/>
    <m/>
    <m/>
    <s v="Other"/>
    <m/>
    <m/>
    <m/>
    <m/>
    <m/>
  </r>
  <r>
    <n v="261"/>
    <d v="2020-04-30T19:23:22"/>
    <d v="2020-04-30T19:25:22"/>
    <s v="anonymous"/>
    <m/>
    <m/>
    <m/>
    <m/>
    <x v="0"/>
    <m/>
    <m/>
    <s v="Yes"/>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x v="2"/>
    <m/>
    <m/>
    <x v="4"/>
    <m/>
    <m/>
    <m/>
    <m/>
    <s v="Strongly agree"/>
    <m/>
    <m/>
    <s v="Agree"/>
    <m/>
    <m/>
    <s v="Agree"/>
    <m/>
    <m/>
    <s v="Disagree"/>
    <m/>
    <m/>
    <s v="Agree"/>
    <m/>
    <m/>
    <s v="Agree"/>
    <m/>
    <m/>
    <s v="Undecided"/>
    <m/>
    <m/>
    <x v="2"/>
    <m/>
    <m/>
    <x v="0"/>
    <m/>
    <m/>
    <x v="4"/>
    <m/>
    <m/>
    <m/>
    <m/>
    <m/>
    <s v="Manager"/>
    <m/>
    <m/>
    <m/>
    <m/>
    <m/>
  </r>
  <r>
    <n v="261"/>
    <d v="2020-04-30T19:23:22"/>
    <d v="2020-04-30T19:25:22"/>
    <s v="anonymous"/>
    <m/>
    <m/>
    <m/>
    <m/>
    <x v="0"/>
    <m/>
    <m/>
    <s v="Yes"/>
    <m/>
    <m/>
    <s v="Follow VPN instructions and avoid sharing the laptop"/>
    <m/>
    <m/>
    <s v="Laptop;"/>
    <m/>
    <m/>
    <s v="No"/>
    <m/>
    <m/>
    <s v="Corporate assets"/>
    <m/>
    <m/>
    <s v="Yes, fully"/>
    <m/>
    <m/>
    <s v="Password protection;Two-factor authentication;Automatic screen lock;Antivirus software installed;Antispam software installed;"/>
    <m/>
    <m/>
    <s v="Using VPN "/>
    <m/>
    <m/>
    <m/>
    <m/>
    <m/>
    <s v="No"/>
    <m/>
    <m/>
    <m/>
    <m/>
    <m/>
    <s v="Yes"/>
    <m/>
    <m/>
    <s v="Document management;Real-time document co-authoring;Project/Workflow/Task management;Scheduling;Real-time chatting;Teleconferencing;"/>
    <m/>
    <m/>
    <x v="1"/>
    <m/>
    <m/>
    <x v="4"/>
    <m/>
    <m/>
    <m/>
    <m/>
    <s v="Strongly agree"/>
    <m/>
    <m/>
    <s v="Agree"/>
    <m/>
    <m/>
    <s v="Agree"/>
    <m/>
    <m/>
    <s v="Disagree"/>
    <m/>
    <m/>
    <s v="Agree"/>
    <m/>
    <m/>
    <s v="Agree"/>
    <m/>
    <m/>
    <s v="Undecided"/>
    <m/>
    <m/>
    <x v="2"/>
    <m/>
    <m/>
    <x v="0"/>
    <m/>
    <m/>
    <x v="4"/>
    <m/>
    <m/>
    <m/>
    <m/>
    <m/>
    <s v="Manager"/>
    <m/>
    <m/>
    <m/>
    <m/>
    <m/>
  </r>
  <r>
    <n v="262"/>
    <d v="2020-04-30T19:25:25"/>
    <d v="2020-04-30T19:32:11"/>
    <s v="anonymous"/>
    <m/>
    <m/>
    <m/>
    <m/>
    <x v="0"/>
    <m/>
    <m/>
    <s v="No"/>
    <m/>
    <m/>
    <m/>
    <m/>
    <m/>
    <s v="Desktop;Laptop;Tablet;Smartphone;"/>
    <m/>
    <m/>
    <s v="Yes"/>
    <m/>
    <m/>
    <s v="Corporate assets"/>
    <m/>
    <m/>
    <s v="No"/>
    <m/>
    <m/>
    <s v="Password protection;"/>
    <m/>
    <m/>
    <s v="Using 3rd party cloud solutions (e.g. G Cloud, Microsoft 365)"/>
    <m/>
    <m/>
    <m/>
    <m/>
    <m/>
    <s v="No"/>
    <m/>
    <m/>
    <m/>
    <m/>
    <m/>
    <s v="No"/>
    <m/>
    <m/>
    <m/>
    <m/>
    <m/>
    <x v="2"/>
    <m/>
    <m/>
    <x v="0"/>
    <m/>
    <m/>
    <m/>
    <m/>
    <s v="Undecided"/>
    <m/>
    <m/>
    <s v="Undecided"/>
    <m/>
    <m/>
    <s v="Agree"/>
    <m/>
    <m/>
    <s v="Undecided"/>
    <m/>
    <m/>
    <s v="Disagree"/>
    <m/>
    <m/>
    <s v="Undecided"/>
    <m/>
    <m/>
    <s v="Agree"/>
    <m/>
    <m/>
    <x v="5"/>
    <m/>
    <m/>
    <x v="3"/>
    <m/>
    <m/>
    <x v="4"/>
    <m/>
    <m/>
    <m/>
    <m/>
    <m/>
    <s v="IT professional"/>
    <m/>
    <m/>
    <m/>
    <m/>
    <m/>
  </r>
  <r>
    <n v="262"/>
    <d v="2020-04-30T19:25:25"/>
    <d v="2020-04-30T19:32:11"/>
    <s v="anonymous"/>
    <m/>
    <m/>
    <m/>
    <m/>
    <x v="0"/>
    <m/>
    <m/>
    <s v="No"/>
    <m/>
    <m/>
    <m/>
    <m/>
    <m/>
    <s v="Desktop;Laptop;Tablet;Smartphone;"/>
    <m/>
    <m/>
    <s v="Yes"/>
    <m/>
    <m/>
    <s v="Corporate assets"/>
    <m/>
    <m/>
    <s v="No"/>
    <m/>
    <m/>
    <s v="Password protection;"/>
    <m/>
    <m/>
    <s v="Using 3rd party cloud solutions (e.g. G Cloud, Microsoft 365)"/>
    <m/>
    <m/>
    <m/>
    <m/>
    <m/>
    <s v="No"/>
    <m/>
    <m/>
    <m/>
    <m/>
    <m/>
    <s v="No"/>
    <m/>
    <m/>
    <m/>
    <m/>
    <m/>
    <x v="1"/>
    <m/>
    <m/>
    <x v="0"/>
    <m/>
    <m/>
    <m/>
    <m/>
    <s v="Undecided"/>
    <m/>
    <m/>
    <s v="Undecided"/>
    <m/>
    <m/>
    <s v="Agree"/>
    <m/>
    <m/>
    <s v="Undecided"/>
    <m/>
    <m/>
    <s v="Disagree"/>
    <m/>
    <m/>
    <s v="Undecided"/>
    <m/>
    <m/>
    <s v="Agree"/>
    <m/>
    <m/>
    <x v="5"/>
    <m/>
    <m/>
    <x v="3"/>
    <m/>
    <m/>
    <x v="4"/>
    <m/>
    <m/>
    <m/>
    <m/>
    <m/>
    <s v="IT professional"/>
    <m/>
    <m/>
    <m/>
    <m/>
    <m/>
  </r>
  <r>
    <n v="263"/>
    <d v="2020-04-30T19:32:14"/>
    <d v="2020-04-30T19:33:20"/>
    <s v="anonymous"/>
    <m/>
    <m/>
    <m/>
    <m/>
    <x v="0"/>
    <m/>
    <m/>
    <s v="No"/>
    <m/>
    <m/>
    <m/>
    <m/>
    <m/>
    <s v="Laptop;"/>
    <m/>
    <m/>
    <s v="No"/>
    <m/>
    <m/>
    <s v="Corporate assets"/>
    <m/>
    <m/>
    <s v="No"/>
    <m/>
    <m/>
    <s v="Password protection;"/>
    <m/>
    <m/>
    <s v="Direct access"/>
    <m/>
    <m/>
    <m/>
    <m/>
    <m/>
    <s v="No"/>
    <m/>
    <m/>
    <m/>
    <m/>
    <m/>
    <s v="No"/>
    <m/>
    <m/>
    <m/>
    <m/>
    <m/>
    <x v="2"/>
    <m/>
    <m/>
    <x v="0"/>
    <m/>
    <m/>
    <m/>
    <m/>
    <s v="Strongly agree"/>
    <m/>
    <m/>
    <s v="Strongly agree"/>
    <m/>
    <m/>
    <s v="Strongly disagree"/>
    <m/>
    <m/>
    <s v="Agree"/>
    <m/>
    <m/>
    <s v="Strongly agree"/>
    <m/>
    <m/>
    <s v="Strongly agree"/>
    <m/>
    <m/>
    <s v="Strongly agree"/>
    <m/>
    <m/>
    <x v="4"/>
    <m/>
    <m/>
    <x v="0"/>
    <m/>
    <m/>
    <x v="4"/>
    <m/>
    <m/>
    <m/>
    <m/>
    <m/>
    <s v="Manager"/>
    <m/>
    <m/>
    <m/>
    <m/>
    <m/>
  </r>
  <r>
    <n v="263"/>
    <d v="2020-04-30T19:32:14"/>
    <d v="2020-04-30T19:33:20"/>
    <s v="anonymous"/>
    <m/>
    <m/>
    <m/>
    <m/>
    <x v="0"/>
    <m/>
    <m/>
    <s v="No"/>
    <m/>
    <m/>
    <m/>
    <m/>
    <m/>
    <s v="Laptop;"/>
    <m/>
    <m/>
    <s v="No"/>
    <m/>
    <m/>
    <s v="Corporate assets"/>
    <m/>
    <m/>
    <s v="No"/>
    <m/>
    <m/>
    <s v="Password protection;"/>
    <m/>
    <m/>
    <s v="Direct access"/>
    <m/>
    <m/>
    <m/>
    <m/>
    <m/>
    <s v="No"/>
    <m/>
    <m/>
    <m/>
    <m/>
    <m/>
    <s v="No"/>
    <m/>
    <m/>
    <m/>
    <m/>
    <m/>
    <x v="1"/>
    <m/>
    <m/>
    <x v="0"/>
    <m/>
    <m/>
    <m/>
    <m/>
    <s v="Strongly agree"/>
    <m/>
    <m/>
    <s v="Strongly agree"/>
    <m/>
    <m/>
    <s v="Strongly disagree"/>
    <m/>
    <m/>
    <s v="Agree"/>
    <m/>
    <m/>
    <s v="Strongly agree"/>
    <m/>
    <m/>
    <s v="Strongly agree"/>
    <m/>
    <m/>
    <s v="Strongly agree"/>
    <m/>
    <m/>
    <x v="4"/>
    <m/>
    <m/>
    <x v="0"/>
    <m/>
    <m/>
    <x v="4"/>
    <m/>
    <m/>
    <m/>
    <m/>
    <m/>
    <s v="Manager"/>
    <m/>
    <m/>
    <m/>
    <m/>
    <m/>
  </r>
  <r>
    <n v="264"/>
    <d v="2020-04-30T19:33:21"/>
    <d v="2020-04-30T19:35:19"/>
    <s v="anonymous"/>
    <m/>
    <m/>
    <m/>
    <m/>
    <x v="0"/>
    <m/>
    <m/>
    <s v="No"/>
    <m/>
    <m/>
    <m/>
    <m/>
    <m/>
    <s v="Desktop;Laptop;"/>
    <m/>
    <m/>
    <s v="No"/>
    <m/>
    <m/>
    <s v="Personal assets"/>
    <m/>
    <m/>
    <m/>
    <m/>
    <m/>
    <s v="None of the above;"/>
    <m/>
    <m/>
    <s v="No Access"/>
    <m/>
    <m/>
    <m/>
    <m/>
    <m/>
    <s v="No"/>
    <m/>
    <m/>
    <m/>
    <m/>
    <m/>
    <s v="Yes"/>
    <m/>
    <m/>
    <s v="Document management;Teleconferencing;"/>
    <m/>
    <m/>
    <x v="3"/>
    <m/>
    <m/>
    <x v="0"/>
    <m/>
    <m/>
    <m/>
    <m/>
    <s v="Agree"/>
    <m/>
    <m/>
    <s v="Agree"/>
    <m/>
    <m/>
    <s v="Agree"/>
    <m/>
    <m/>
    <s v="Disagree"/>
    <m/>
    <m/>
    <s v="Strongly disagree"/>
    <m/>
    <m/>
    <s v="Strongly disagree"/>
    <m/>
    <m/>
    <s v="Strongly disagree"/>
    <m/>
    <m/>
    <x v="4"/>
    <m/>
    <m/>
    <x v="3"/>
    <m/>
    <m/>
    <x v="4"/>
    <m/>
    <m/>
    <m/>
    <m/>
    <m/>
    <s v="IT professional"/>
    <m/>
    <m/>
    <m/>
    <m/>
    <m/>
  </r>
  <r>
    <n v="264"/>
    <d v="2020-04-30T19:33:21"/>
    <d v="2020-04-30T19:35:19"/>
    <s v="anonymous"/>
    <m/>
    <m/>
    <m/>
    <m/>
    <x v="0"/>
    <m/>
    <m/>
    <s v="No"/>
    <m/>
    <m/>
    <m/>
    <m/>
    <m/>
    <s v="Desktop;Laptop;"/>
    <m/>
    <m/>
    <s v="No"/>
    <m/>
    <m/>
    <s v="Personal assets"/>
    <m/>
    <m/>
    <m/>
    <m/>
    <m/>
    <s v="None of the above;"/>
    <m/>
    <m/>
    <s v="No Access"/>
    <m/>
    <m/>
    <m/>
    <m/>
    <m/>
    <s v="No"/>
    <m/>
    <m/>
    <m/>
    <m/>
    <m/>
    <s v="Yes"/>
    <m/>
    <m/>
    <s v="Document management;Teleconferencing;"/>
    <m/>
    <m/>
    <x v="7"/>
    <m/>
    <m/>
    <x v="0"/>
    <m/>
    <m/>
    <m/>
    <m/>
    <s v="Agree"/>
    <m/>
    <m/>
    <s v="Agree"/>
    <m/>
    <m/>
    <s v="Agree"/>
    <m/>
    <m/>
    <s v="Disagree"/>
    <m/>
    <m/>
    <s v="Strongly disagree"/>
    <m/>
    <m/>
    <s v="Strongly disagree"/>
    <m/>
    <m/>
    <s v="Strongly disagree"/>
    <m/>
    <m/>
    <x v="4"/>
    <m/>
    <m/>
    <x v="3"/>
    <m/>
    <m/>
    <x v="4"/>
    <m/>
    <m/>
    <m/>
    <m/>
    <m/>
    <s v="IT professional"/>
    <m/>
    <m/>
    <m/>
    <m/>
    <m/>
  </r>
  <r>
    <n v="264"/>
    <d v="2020-04-30T19:33:21"/>
    <d v="2020-04-30T19:35:19"/>
    <s v="anonymous"/>
    <m/>
    <m/>
    <m/>
    <m/>
    <x v="0"/>
    <m/>
    <m/>
    <s v="No"/>
    <m/>
    <m/>
    <m/>
    <m/>
    <m/>
    <s v="Desktop;Laptop;"/>
    <m/>
    <m/>
    <s v="No"/>
    <m/>
    <m/>
    <s v="Personal assets"/>
    <m/>
    <m/>
    <m/>
    <m/>
    <m/>
    <s v="None of the above;"/>
    <m/>
    <m/>
    <s v="No Access"/>
    <m/>
    <m/>
    <m/>
    <m/>
    <m/>
    <s v="No"/>
    <m/>
    <m/>
    <m/>
    <m/>
    <m/>
    <s v="Yes"/>
    <m/>
    <m/>
    <s v="Document management;Teleconferencing;"/>
    <m/>
    <m/>
    <x v="4"/>
    <m/>
    <m/>
    <x v="0"/>
    <m/>
    <m/>
    <m/>
    <m/>
    <s v="Agree"/>
    <m/>
    <m/>
    <s v="Agree"/>
    <m/>
    <m/>
    <s v="Agree"/>
    <m/>
    <m/>
    <s v="Disagree"/>
    <m/>
    <m/>
    <s v="Strongly disagree"/>
    <m/>
    <m/>
    <s v="Strongly disagree"/>
    <m/>
    <m/>
    <s v="Strongly disagree"/>
    <m/>
    <m/>
    <x v="4"/>
    <m/>
    <m/>
    <x v="3"/>
    <m/>
    <m/>
    <x v="4"/>
    <m/>
    <m/>
    <m/>
    <m/>
    <m/>
    <s v="IT professional"/>
    <m/>
    <m/>
    <m/>
    <m/>
    <m/>
  </r>
  <r>
    <n v="264"/>
    <d v="2020-04-30T19:33:21"/>
    <d v="2020-04-30T19:35:19"/>
    <s v="anonymous"/>
    <m/>
    <m/>
    <m/>
    <m/>
    <x v="0"/>
    <m/>
    <m/>
    <s v="No"/>
    <m/>
    <m/>
    <m/>
    <m/>
    <m/>
    <s v="Desktop;Laptop;"/>
    <m/>
    <m/>
    <s v="No"/>
    <m/>
    <m/>
    <s v="Personal assets"/>
    <m/>
    <m/>
    <m/>
    <m/>
    <m/>
    <s v="None of the above;"/>
    <m/>
    <m/>
    <s v="No Access"/>
    <m/>
    <m/>
    <m/>
    <m/>
    <m/>
    <s v="No"/>
    <m/>
    <m/>
    <m/>
    <m/>
    <m/>
    <s v="Yes"/>
    <m/>
    <m/>
    <s v="Document management;Teleconferencing;"/>
    <m/>
    <m/>
    <x v="1"/>
    <m/>
    <m/>
    <x v="0"/>
    <m/>
    <m/>
    <m/>
    <m/>
    <s v="Agree"/>
    <m/>
    <m/>
    <s v="Agree"/>
    <m/>
    <m/>
    <s v="Agree"/>
    <m/>
    <m/>
    <s v="Disagree"/>
    <m/>
    <m/>
    <s v="Strongly disagree"/>
    <m/>
    <m/>
    <s v="Strongly disagree"/>
    <m/>
    <m/>
    <s v="Strongly disagree"/>
    <m/>
    <m/>
    <x v="4"/>
    <m/>
    <m/>
    <x v="3"/>
    <m/>
    <m/>
    <x v="4"/>
    <m/>
    <m/>
    <m/>
    <m/>
    <m/>
    <s v="IT professional"/>
    <m/>
    <m/>
    <m/>
    <m/>
    <m/>
  </r>
  <r>
    <n v="265"/>
    <d v="2020-04-30T19:43:02"/>
    <d v="2020-04-30T19:47:39"/>
    <s v="anonymous"/>
    <m/>
    <m/>
    <m/>
    <m/>
    <x v="0"/>
    <m/>
    <m/>
    <s v="No"/>
    <m/>
    <m/>
    <m/>
    <m/>
    <m/>
    <s v="Desktop;Laptop;"/>
    <m/>
    <m/>
    <s v="No"/>
    <m/>
    <m/>
    <s v="Personal assets"/>
    <m/>
    <m/>
    <m/>
    <m/>
    <m/>
    <s v="Password protection;Automatic screen lock;Hard disk encryption;"/>
    <m/>
    <m/>
    <s v="Using VPN "/>
    <m/>
    <m/>
    <m/>
    <m/>
    <m/>
    <s v="No"/>
    <m/>
    <m/>
    <m/>
    <m/>
    <m/>
    <s v="No"/>
    <m/>
    <m/>
    <m/>
    <m/>
    <m/>
    <x v="2"/>
    <m/>
    <m/>
    <x v="0"/>
    <m/>
    <m/>
    <m/>
    <m/>
    <s v="Agree"/>
    <m/>
    <m/>
    <s v="Strongly agree"/>
    <m/>
    <m/>
    <s v="Agree"/>
    <m/>
    <m/>
    <s v="Agree"/>
    <m/>
    <m/>
    <s v="Agree"/>
    <m/>
    <m/>
    <s v="Agree"/>
    <m/>
    <m/>
    <s v="Strongly agree"/>
    <m/>
    <m/>
    <x v="1"/>
    <m/>
    <m/>
    <x v="1"/>
    <m/>
    <m/>
    <x v="5"/>
    <m/>
    <m/>
    <s v="Electronics"/>
    <m/>
    <m/>
    <s v="Other"/>
    <m/>
    <m/>
    <m/>
    <m/>
    <m/>
  </r>
  <r>
    <n v="265"/>
    <d v="2020-04-30T19:43:02"/>
    <d v="2020-04-30T19:47:39"/>
    <s v="anonymous"/>
    <m/>
    <m/>
    <m/>
    <m/>
    <x v="0"/>
    <m/>
    <m/>
    <s v="No"/>
    <m/>
    <m/>
    <m/>
    <m/>
    <m/>
    <s v="Desktop;Laptop;"/>
    <m/>
    <m/>
    <s v="No"/>
    <m/>
    <m/>
    <s v="Personal assets"/>
    <m/>
    <m/>
    <m/>
    <m/>
    <m/>
    <s v="Password protection;Automatic screen lock;Hard disk encryption;"/>
    <m/>
    <m/>
    <s v="Using VPN "/>
    <m/>
    <m/>
    <m/>
    <m/>
    <m/>
    <s v="No"/>
    <m/>
    <m/>
    <m/>
    <m/>
    <m/>
    <s v="No"/>
    <m/>
    <m/>
    <m/>
    <m/>
    <m/>
    <x v="1"/>
    <m/>
    <m/>
    <x v="0"/>
    <m/>
    <m/>
    <m/>
    <m/>
    <s v="Agree"/>
    <m/>
    <m/>
    <s v="Strongly agree"/>
    <m/>
    <m/>
    <s v="Agree"/>
    <m/>
    <m/>
    <s v="Agree"/>
    <m/>
    <m/>
    <s v="Agree"/>
    <m/>
    <m/>
    <s v="Agree"/>
    <m/>
    <m/>
    <s v="Strongly agree"/>
    <m/>
    <m/>
    <x v="1"/>
    <m/>
    <m/>
    <x v="1"/>
    <m/>
    <m/>
    <x v="5"/>
    <m/>
    <m/>
    <s v="Electronics"/>
    <m/>
    <m/>
    <s v="Other"/>
    <m/>
    <m/>
    <m/>
    <m/>
    <m/>
  </r>
  <r>
    <n v="266"/>
    <d v="2020-05-02T15:19:56"/>
    <d v="2020-05-02T15:24:01"/>
    <s v="anonymous"/>
    <m/>
    <m/>
    <m/>
    <m/>
    <x v="1"/>
    <m/>
    <m/>
    <s v="No"/>
    <m/>
    <m/>
    <m/>
    <m/>
    <m/>
    <s v="Laptop;"/>
    <m/>
    <m/>
    <s v="No"/>
    <m/>
    <m/>
    <s v="Personal assets"/>
    <m/>
    <m/>
    <m/>
    <m/>
    <m/>
    <s v="Password protection;Two-factor authentication;"/>
    <m/>
    <m/>
    <s v="Direct access"/>
    <m/>
    <m/>
    <m/>
    <m/>
    <m/>
    <s v="No"/>
    <m/>
    <m/>
    <m/>
    <m/>
    <m/>
    <s v="No"/>
    <m/>
    <m/>
    <m/>
    <m/>
    <m/>
    <x v="2"/>
    <m/>
    <m/>
    <x v="0"/>
    <m/>
    <m/>
    <m/>
    <m/>
    <s v="Strongly agree"/>
    <m/>
    <m/>
    <s v="Disagree"/>
    <m/>
    <m/>
    <s v="Disagree"/>
    <m/>
    <m/>
    <s v="Strongly agree"/>
    <m/>
    <m/>
    <s v="Disagree"/>
    <m/>
    <m/>
    <s v="Strongly agree"/>
    <m/>
    <m/>
    <s v="Agree"/>
    <m/>
    <m/>
    <x v="0"/>
    <m/>
    <m/>
    <x v="2"/>
    <m/>
    <m/>
    <x v="4"/>
    <m/>
    <m/>
    <m/>
    <m/>
    <m/>
    <s v="Other"/>
    <m/>
    <m/>
    <m/>
    <m/>
    <m/>
  </r>
  <r>
    <n v="266"/>
    <d v="2020-05-02T15:19:56"/>
    <d v="2020-05-02T15:24:01"/>
    <s v="anonymous"/>
    <m/>
    <m/>
    <m/>
    <m/>
    <x v="1"/>
    <m/>
    <m/>
    <s v="No"/>
    <m/>
    <m/>
    <m/>
    <m/>
    <m/>
    <s v="Laptop;"/>
    <m/>
    <m/>
    <s v="No"/>
    <m/>
    <m/>
    <s v="Personal assets"/>
    <m/>
    <m/>
    <m/>
    <m/>
    <m/>
    <s v="Password protection;Two-factor authentication;"/>
    <m/>
    <m/>
    <s v="Direct access"/>
    <m/>
    <m/>
    <m/>
    <m/>
    <m/>
    <s v="No"/>
    <m/>
    <m/>
    <m/>
    <m/>
    <m/>
    <s v="No"/>
    <m/>
    <m/>
    <m/>
    <m/>
    <m/>
    <x v="1"/>
    <m/>
    <m/>
    <x v="0"/>
    <m/>
    <m/>
    <m/>
    <m/>
    <s v="Strongly agree"/>
    <m/>
    <m/>
    <s v="Disagree"/>
    <m/>
    <m/>
    <s v="Disagree"/>
    <m/>
    <m/>
    <s v="Strongly agree"/>
    <m/>
    <m/>
    <s v="Disagree"/>
    <m/>
    <m/>
    <s v="Strongly agree"/>
    <m/>
    <m/>
    <s v="Agree"/>
    <m/>
    <m/>
    <x v="0"/>
    <m/>
    <m/>
    <x v="2"/>
    <m/>
    <m/>
    <x v="4"/>
    <m/>
    <m/>
    <m/>
    <m/>
    <m/>
    <s v="Other"/>
    <m/>
    <m/>
    <m/>
    <m/>
    <m/>
  </r>
  <r>
    <n v="267"/>
    <d v="2020-05-02T15:24:35"/>
    <d v="2020-05-02T15:26:29"/>
    <s v="anonymous"/>
    <m/>
    <m/>
    <m/>
    <m/>
    <x v="0"/>
    <m/>
    <m/>
    <s v="No"/>
    <m/>
    <m/>
    <m/>
    <m/>
    <m/>
    <s v="Laptop;"/>
    <m/>
    <m/>
    <s v="No"/>
    <m/>
    <m/>
    <s v="Personal assets"/>
    <m/>
    <m/>
    <m/>
    <m/>
    <m/>
    <s v="Two-factor authentication;"/>
    <m/>
    <m/>
    <s v="No Access"/>
    <m/>
    <m/>
    <m/>
    <m/>
    <m/>
    <s v="No"/>
    <m/>
    <m/>
    <m/>
    <m/>
    <m/>
    <s v="No"/>
    <m/>
    <m/>
    <m/>
    <m/>
    <m/>
    <x v="2"/>
    <m/>
    <m/>
    <x v="0"/>
    <m/>
    <m/>
    <m/>
    <m/>
    <s v="Strongly agree"/>
    <m/>
    <m/>
    <s v="Undecided"/>
    <m/>
    <m/>
    <s v="Undecided"/>
    <m/>
    <m/>
    <s v="Undecided"/>
    <m/>
    <m/>
    <s v="Disagree"/>
    <m/>
    <m/>
    <s v="Undecided"/>
    <m/>
    <m/>
    <s v="Strongly agree"/>
    <m/>
    <m/>
    <x v="0"/>
    <m/>
    <m/>
    <x v="0"/>
    <m/>
    <m/>
    <x v="0"/>
    <m/>
    <m/>
    <m/>
    <m/>
    <m/>
    <s v="Other"/>
    <m/>
    <m/>
    <m/>
    <m/>
    <m/>
  </r>
  <r>
    <n v="267"/>
    <d v="2020-05-02T15:24:35"/>
    <d v="2020-05-02T15:26:29"/>
    <s v="anonymous"/>
    <m/>
    <m/>
    <m/>
    <m/>
    <x v="0"/>
    <m/>
    <m/>
    <s v="No"/>
    <m/>
    <m/>
    <m/>
    <m/>
    <m/>
    <s v="Laptop;"/>
    <m/>
    <m/>
    <s v="No"/>
    <m/>
    <m/>
    <s v="Personal assets"/>
    <m/>
    <m/>
    <m/>
    <m/>
    <m/>
    <s v="Two-factor authentication;"/>
    <m/>
    <m/>
    <s v="No Access"/>
    <m/>
    <m/>
    <m/>
    <m/>
    <m/>
    <s v="No"/>
    <m/>
    <m/>
    <m/>
    <m/>
    <m/>
    <s v="No"/>
    <m/>
    <m/>
    <m/>
    <m/>
    <m/>
    <x v="1"/>
    <m/>
    <m/>
    <x v="0"/>
    <m/>
    <m/>
    <m/>
    <m/>
    <s v="Strongly agree"/>
    <m/>
    <m/>
    <s v="Undecided"/>
    <m/>
    <m/>
    <s v="Undecided"/>
    <m/>
    <m/>
    <s v="Undecided"/>
    <m/>
    <m/>
    <s v="Disagree"/>
    <m/>
    <m/>
    <s v="Undecided"/>
    <m/>
    <m/>
    <s v="Strongly agree"/>
    <m/>
    <m/>
    <x v="0"/>
    <m/>
    <m/>
    <x v="0"/>
    <m/>
    <m/>
    <x v="0"/>
    <m/>
    <m/>
    <m/>
    <m/>
    <m/>
    <s v="Other"/>
    <m/>
    <m/>
    <m/>
    <m/>
    <m/>
  </r>
  <r>
    <n v="268"/>
    <d v="2020-05-03T11:51:41"/>
    <d v="2020-05-03T11:57:25"/>
    <s v="anonymous"/>
    <m/>
    <m/>
    <m/>
    <m/>
    <x v="0"/>
    <m/>
    <m/>
    <s v="Yes"/>
    <m/>
    <m/>
    <s v="Wireless connection not suggested, emails from unknown sources to be reported"/>
    <m/>
    <m/>
    <s v="Laptop;"/>
    <m/>
    <m/>
    <s v="Yes"/>
    <m/>
    <m/>
    <s v="Personal assets"/>
    <m/>
    <m/>
    <m/>
    <m/>
    <m/>
    <s v="Password protection;"/>
    <m/>
    <m/>
    <s v="No Access"/>
    <m/>
    <m/>
    <m/>
    <m/>
    <m/>
    <s v="Yes"/>
    <m/>
    <m/>
    <s v="User manual documentation (distributed in any way);Instructions provided via email;"/>
    <m/>
    <m/>
    <s v="No"/>
    <m/>
    <m/>
    <m/>
    <m/>
    <m/>
    <x v="3"/>
    <m/>
    <m/>
    <x v="0"/>
    <m/>
    <m/>
    <m/>
    <m/>
    <s v="Disagree"/>
    <m/>
    <m/>
    <s v="Disagree"/>
    <m/>
    <m/>
    <s v="Disagree"/>
    <m/>
    <m/>
    <s v="Agree"/>
    <m/>
    <m/>
    <s v="Undecided"/>
    <m/>
    <m/>
    <s v="Agree"/>
    <m/>
    <m/>
    <s v="Disagree"/>
    <m/>
    <m/>
    <x v="2"/>
    <m/>
    <m/>
    <x v="0"/>
    <m/>
    <m/>
    <x v="4"/>
    <m/>
    <m/>
    <m/>
    <m/>
    <m/>
    <s v="Manager"/>
    <m/>
    <m/>
    <m/>
    <m/>
    <m/>
  </r>
  <r>
    <n v="268"/>
    <d v="2020-05-03T11:51:41"/>
    <d v="2020-05-03T11:57:25"/>
    <s v="anonymous"/>
    <m/>
    <m/>
    <m/>
    <m/>
    <x v="0"/>
    <m/>
    <m/>
    <s v="Yes"/>
    <m/>
    <m/>
    <s v="Wireless connection not suggested, emails from unknown sources to be reported"/>
    <m/>
    <m/>
    <s v="Laptop;"/>
    <m/>
    <m/>
    <s v="Yes"/>
    <m/>
    <m/>
    <s v="Personal assets"/>
    <m/>
    <m/>
    <m/>
    <m/>
    <m/>
    <s v="Password protection;"/>
    <m/>
    <m/>
    <s v="No Access"/>
    <m/>
    <m/>
    <m/>
    <m/>
    <m/>
    <s v="Yes"/>
    <m/>
    <m/>
    <s v="User manual documentation (distributed in any way);Instructions provided via email;"/>
    <m/>
    <m/>
    <s v="No"/>
    <m/>
    <m/>
    <m/>
    <m/>
    <m/>
    <x v="1"/>
    <m/>
    <m/>
    <x v="0"/>
    <m/>
    <m/>
    <m/>
    <m/>
    <s v="Disagree"/>
    <m/>
    <m/>
    <s v="Disagree"/>
    <m/>
    <m/>
    <s v="Disagree"/>
    <m/>
    <m/>
    <s v="Agree"/>
    <m/>
    <m/>
    <s v="Undecided"/>
    <m/>
    <m/>
    <s v="Agree"/>
    <m/>
    <m/>
    <s v="Disagree"/>
    <m/>
    <m/>
    <x v="2"/>
    <m/>
    <m/>
    <x v="0"/>
    <m/>
    <m/>
    <x v="4"/>
    <m/>
    <m/>
    <m/>
    <m/>
    <m/>
    <s v="Manager"/>
    <m/>
    <m/>
    <m/>
    <m/>
    <m/>
  </r>
  <r>
    <m/>
    <m/>
    <m/>
    <m/>
    <m/>
    <m/>
    <m/>
    <m/>
    <x v="2"/>
    <m/>
    <m/>
    <m/>
    <m/>
    <m/>
    <m/>
    <m/>
    <m/>
    <m/>
    <m/>
    <m/>
    <m/>
    <m/>
    <m/>
    <m/>
    <m/>
    <m/>
    <m/>
    <m/>
    <m/>
    <m/>
    <m/>
    <m/>
    <m/>
    <m/>
    <m/>
    <m/>
    <m/>
    <m/>
    <m/>
    <m/>
    <m/>
    <m/>
    <m/>
    <m/>
    <m/>
    <m/>
    <m/>
    <m/>
    <m/>
    <m/>
    <x v="9"/>
    <m/>
    <m/>
    <x v="0"/>
    <m/>
    <m/>
    <m/>
    <m/>
    <m/>
    <m/>
    <m/>
    <m/>
    <m/>
    <m/>
    <m/>
    <m/>
    <m/>
    <m/>
    <m/>
    <m/>
    <m/>
    <m/>
    <m/>
    <m/>
    <m/>
    <m/>
    <m/>
    <m/>
    <m/>
    <x v="6"/>
    <m/>
    <m/>
    <x v="4"/>
    <m/>
    <m/>
    <x v="10"/>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FCFF3A-9777-41C7-B67B-9B2EBD08D153}" name="PivotTable1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M4:AN9" firstHeaderRow="1" firstDataRow="1" firstDataCol="1"/>
  <pivotFields count="9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2"/>
        <item x="6"/>
        <item x="4"/>
        <item x="7"/>
        <item x="8"/>
        <item x="9"/>
        <item x="0"/>
        <item x="1"/>
        <item x="5"/>
        <item x="3"/>
        <item x="10"/>
        <item x="11"/>
        <item t="default"/>
      </items>
    </pivotField>
    <pivotField showAll="0"/>
    <pivotField showAll="0"/>
    <pivotField showAll="0"/>
    <pivotField showAll="0"/>
    <pivotField showAll="0"/>
    <pivotField showAll="0">
      <items count="4">
        <item x="0"/>
        <item x="1"/>
        <item x="2"/>
        <item t="default"/>
      </items>
    </pivotField>
    <pivotField showAll="0"/>
    <pivotField showAll="0"/>
    <pivotField axis="axisRow" showAll="0">
      <items count="5">
        <item x="1"/>
        <item x="3"/>
        <item x="0"/>
        <item n="Personal Assets"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ID" fld="0" subtotal="count" baseField="23" baseItem="0"/>
  </dataFields>
  <chartFormats count="5">
    <chartFormat chart="12" format="25" series="1">
      <pivotArea type="data" outline="0" fieldPosition="0">
        <references count="1">
          <reference field="4294967294" count="1" selected="0">
            <x v="0"/>
          </reference>
        </references>
      </pivotArea>
    </chartFormat>
    <chartFormat chart="12" format="26">
      <pivotArea type="data" outline="0" fieldPosition="0">
        <references count="2">
          <reference field="4294967294" count="1" selected="0">
            <x v="0"/>
          </reference>
          <reference field="26" count="1" selected="0">
            <x v="0"/>
          </reference>
        </references>
      </pivotArea>
    </chartFormat>
    <chartFormat chart="12" format="27">
      <pivotArea type="data" outline="0" fieldPosition="0">
        <references count="2">
          <reference field="4294967294" count="1" selected="0">
            <x v="0"/>
          </reference>
          <reference field="26" count="1" selected="0">
            <x v="1"/>
          </reference>
        </references>
      </pivotArea>
    </chartFormat>
    <chartFormat chart="12" format="28">
      <pivotArea type="data" outline="0" fieldPosition="0">
        <references count="2">
          <reference field="4294967294" count="1" selected="0">
            <x v="0"/>
          </reference>
          <reference field="26" count="1" selected="0">
            <x v="2"/>
          </reference>
        </references>
      </pivotArea>
    </chartFormat>
    <chartFormat chart="12" format="29">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9CCF23-F52D-43D1-A7E1-E8BDF7AF120C}" name="PivotTable1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M55:AN65" firstHeaderRow="1" firstDataRow="1" firstDataCol="1" rowPageCount="1" colPageCount="1"/>
  <pivotFields count="9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8">
        <item h="1" x="21"/>
        <item h="1" x="7"/>
        <item h="1" x="35"/>
        <item h="1" x="33"/>
        <item h="1" x="17"/>
        <item h="1" x="5"/>
        <item h="1" x="1"/>
        <item h="1" x="0"/>
        <item h="1" x="6"/>
        <item h="1" x="2"/>
        <item h="1" x="3"/>
        <item h="1" x="14"/>
        <item h="1" x="11"/>
        <item h="1" x="10"/>
        <item h="1" x="8"/>
        <item h="1" x="28"/>
        <item h="1" x="18"/>
        <item h="1" x="12"/>
        <item h="1" x="20"/>
        <item x="29"/>
        <item x="30"/>
        <item x="31"/>
        <item x="32"/>
        <item x="4"/>
        <item x="19"/>
        <item x="13"/>
        <item x="25"/>
        <item x="22"/>
        <item x="27"/>
        <item x="24"/>
        <item x="26"/>
        <item x="9"/>
        <item x="15"/>
        <item x="34"/>
        <item x="23"/>
        <item x="16"/>
        <item h="1" x="3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sd="0" x="4"/>
        <item sd="0" x="0"/>
        <item sd="0" x="2"/>
        <item x="8"/>
        <item sd="0" x="3"/>
        <item sd="0" x="5"/>
        <item sd="0" x="6"/>
        <item x="1"/>
        <item sd="0" x="7"/>
        <item sd="0" x="9"/>
        <item x="10"/>
        <item t="default"/>
      </items>
    </pivotField>
    <pivotField showAll="0"/>
    <pivotField showAll="0"/>
    <pivotField showAll="0">
      <items count="32">
        <item x="19"/>
        <item x="2"/>
        <item x="29"/>
        <item x="1"/>
        <item x="25"/>
        <item x="8"/>
        <item x="9"/>
        <item x="13"/>
        <item x="11"/>
        <item x="20"/>
        <item x="12"/>
        <item x="30"/>
        <item x="28"/>
        <item x="23"/>
        <item x="27"/>
        <item x="18"/>
        <item x="24"/>
        <item x="15"/>
        <item x="4"/>
        <item x="22"/>
        <item x="21"/>
        <item x="14"/>
        <item x="26"/>
        <item x="7"/>
        <item x="17"/>
        <item x="5"/>
        <item x="6"/>
        <item x="16"/>
        <item x="10"/>
        <item x="3"/>
        <item x="0"/>
        <item t="default"/>
      </items>
    </pivotField>
    <pivotField showAll="0"/>
    <pivotField showAll="0"/>
    <pivotField showAll="0"/>
    <pivotField showAll="0"/>
    <pivotField showAll="0"/>
    <pivotField showAll="0"/>
  </pivotFields>
  <rowFields count="1">
    <field x="85"/>
  </rowFields>
  <rowItems count="10">
    <i>
      <x/>
    </i>
    <i>
      <x v="1"/>
    </i>
    <i>
      <x v="2"/>
    </i>
    <i>
      <x v="3"/>
    </i>
    <i>
      <x v="4"/>
    </i>
    <i>
      <x v="5"/>
    </i>
    <i>
      <x v="6"/>
    </i>
    <i>
      <x v="8"/>
    </i>
    <i>
      <x v="9"/>
    </i>
    <i t="grand">
      <x/>
    </i>
  </rowItems>
  <colItems count="1">
    <i/>
  </colItems>
  <pageFields count="1">
    <pageField fld="29" hier="-1"/>
  </pageFields>
  <dataFields count="1">
    <dataField name="Count of ID" fld="0" subtotal="count" baseField="8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E72D1B-D7C4-4705-B2CF-C02467638C77}"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B4:C10" firstHeaderRow="1" firstDataRow="1" firstDataCol="1"/>
  <pivotFields count="97">
    <pivotField dataField="1"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1"/>
        <item x="3"/>
        <item x="0"/>
        <item x="4"/>
        <item t="default"/>
      </items>
    </pivotField>
    <pivotField showAll="0"/>
    <pivotField showAll="0"/>
    <pivotField showAll="0"/>
    <pivotField showAll="0"/>
    <pivotField showAll="0"/>
  </pivotFields>
  <rowFields count="1">
    <field x="91"/>
  </rowFields>
  <rowItems count="6">
    <i>
      <x/>
    </i>
    <i>
      <x v="1"/>
    </i>
    <i>
      <x v="2"/>
    </i>
    <i>
      <x v="3"/>
    </i>
    <i>
      <x v="4"/>
    </i>
    <i t="grand">
      <x/>
    </i>
  </rowItems>
  <colItems count="1">
    <i/>
  </colItems>
  <dataFields count="1">
    <dataField name="Count of ID" fld="0" subtotal="count" showDataAs="percentOfTotal" baseField="91" baseItem="0" numFmtId="10"/>
  </dataFields>
  <formats count="2">
    <format dxfId="1">
      <pivotArea dataOnly="0" labelOnly="1" outline="0" axis="axisValues" fieldPosition="0"/>
    </format>
    <format dxfId="0">
      <pivotArea outline="0" fieldPosition="0">
        <references count="1">
          <reference field="4294967294" count="1">
            <x v="0"/>
          </reference>
        </references>
      </pivotArea>
    </format>
  </formats>
  <chartFormats count="6">
    <chartFormat chart="9" format="19" series="1">
      <pivotArea type="data" outline="0" fieldPosition="0">
        <references count="1">
          <reference field="4294967294" count="1" selected="0">
            <x v="0"/>
          </reference>
        </references>
      </pivotArea>
    </chartFormat>
    <chartFormat chart="9" format="20">
      <pivotArea type="data" outline="0" fieldPosition="0">
        <references count="2">
          <reference field="4294967294" count="1" selected="0">
            <x v="0"/>
          </reference>
          <reference field="91" count="1" selected="0">
            <x v="0"/>
          </reference>
        </references>
      </pivotArea>
    </chartFormat>
    <chartFormat chart="9" format="21">
      <pivotArea type="data" outline="0" fieldPosition="0">
        <references count="2">
          <reference field="4294967294" count="1" selected="0">
            <x v="0"/>
          </reference>
          <reference field="91" count="1" selected="0">
            <x v="1"/>
          </reference>
        </references>
      </pivotArea>
    </chartFormat>
    <chartFormat chart="9" format="22">
      <pivotArea type="data" outline="0" fieldPosition="0">
        <references count="2">
          <reference field="4294967294" count="1" selected="0">
            <x v="0"/>
          </reference>
          <reference field="91" count="1" selected="0">
            <x v="2"/>
          </reference>
        </references>
      </pivotArea>
    </chartFormat>
    <chartFormat chart="9" format="23">
      <pivotArea type="data" outline="0" fieldPosition="0">
        <references count="2">
          <reference field="4294967294" count="1" selected="0">
            <x v="0"/>
          </reference>
          <reference field="91" count="1" selected="0">
            <x v="3"/>
          </reference>
        </references>
      </pivotArea>
    </chartFormat>
    <chartFormat chart="9" format="24">
      <pivotArea type="data" outline="0" fieldPosition="0">
        <references count="2">
          <reference field="4294967294" count="1" selected="0">
            <x v="0"/>
          </reference>
          <reference field="9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184861-E7CA-4EA8-8993-66B20646F25D}"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19:V22" firstHeaderRow="1" firstDataRow="1" firstDataCol="1"/>
  <pivotFields count="97">
    <pivotField dataField="1" showAll="0"/>
    <pivotField numFmtId="164" showAll="0"/>
    <pivotField numFmtId="164"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Count of ID" fld="0" subtotal="count" baseField="0" baseItem="0"/>
  </dataField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1" count="1" selected="0">
            <x v="0"/>
          </reference>
        </references>
      </pivotArea>
    </chartFormat>
    <chartFormat chart="6"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B06D54-AB68-4806-BC7D-D950349B21C9}" name="PivotTable1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location ref="AT15:AZ26" firstHeaderRow="1" firstDataRow="2" firstDataCol="1"/>
  <pivotFields count="9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0">
        <item sd="0" x="3"/>
        <item sd="0" x="6"/>
        <item h="1" sd="0" x="1"/>
        <item sd="0" x="7"/>
        <item h="1" sd="0" x="0"/>
        <item n="Using 3rd party cloud solutions" sd="0" x="5"/>
        <item sd="0" x="4"/>
        <item h="1" sd="0" x="2"/>
        <item h="1" x="8"/>
        <item t="default"/>
      </items>
    </pivotField>
    <pivotField showAll="0"/>
    <pivotField showAll="0"/>
    <pivotField showAll="0">
      <items count="7">
        <item x="5"/>
        <item x="3"/>
        <item x="2"/>
        <item x="4"/>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4"/>
        <item x="0"/>
        <item x="2"/>
        <item x="8"/>
        <item x="3"/>
        <item x="5"/>
        <item x="6"/>
        <item x="1"/>
        <item x="7"/>
        <item x="9"/>
        <item x="10"/>
        <item t="default"/>
      </items>
    </pivotField>
    <pivotField showAll="0"/>
    <pivotField showAll="0"/>
    <pivotField showAll="0"/>
    <pivotField showAll="0"/>
    <pivotField showAll="0"/>
    <pivotField showAll="0"/>
    <pivotField showAll="0"/>
    <pivotField showAll="0"/>
    <pivotField showAll="0"/>
  </pivotFields>
  <rowFields count="1">
    <field x="85"/>
  </rowFields>
  <rowItems count="10">
    <i>
      <x/>
    </i>
    <i>
      <x v="1"/>
    </i>
    <i>
      <x v="2"/>
    </i>
    <i>
      <x v="3"/>
    </i>
    <i>
      <x v="4"/>
    </i>
    <i>
      <x v="5"/>
    </i>
    <i>
      <x v="6"/>
    </i>
    <i>
      <x v="8"/>
    </i>
    <i>
      <x v="9"/>
    </i>
    <i t="grand">
      <x/>
    </i>
  </rowItems>
  <colFields count="1">
    <field x="32"/>
  </colFields>
  <colItems count="6">
    <i>
      <x/>
    </i>
    <i>
      <x v="1"/>
    </i>
    <i>
      <x v="3"/>
    </i>
    <i>
      <x v="5"/>
    </i>
    <i>
      <x v="6"/>
    </i>
    <i t="grand">
      <x/>
    </i>
  </colItems>
  <dataFields count="1">
    <dataField name="Count of ID" fld="0" subtotal="count" baseField="0" baseItem="42731757"/>
  </dataFields>
  <chartFormats count="19">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32" count="1" selected="0">
            <x v="6"/>
          </reference>
        </references>
      </pivotArea>
    </chartFormat>
    <chartFormat chart="9" format="2">
      <pivotArea type="data" outline="0" fieldPosition="0">
        <references count="2">
          <reference field="4294967294" count="1" selected="0">
            <x v="0"/>
          </reference>
          <reference field="32" count="1" selected="0">
            <x v="0"/>
          </reference>
        </references>
      </pivotArea>
    </chartFormat>
    <chartFormat chart="9" format="3">
      <pivotArea type="data" outline="0" fieldPosition="0">
        <references count="2">
          <reference field="4294967294" count="1" selected="0">
            <x v="0"/>
          </reference>
          <reference field="32" count="1" selected="0">
            <x v="4"/>
          </reference>
        </references>
      </pivotArea>
    </chartFormat>
    <chartFormat chart="9" format="4">
      <pivotArea type="data" outline="0" fieldPosition="0">
        <references count="2">
          <reference field="4294967294" count="1" selected="0">
            <x v="0"/>
          </reference>
          <reference field="32" count="1" selected="0">
            <x v="5"/>
          </reference>
        </references>
      </pivotArea>
    </chartFormat>
    <chartFormat chart="23" format="0" series="1">
      <pivotArea type="data" outline="0" fieldPosition="0">
        <references count="2">
          <reference field="4294967294" count="1" selected="0">
            <x v="0"/>
          </reference>
          <reference field="85" count="1" selected="0">
            <x v="0"/>
          </reference>
        </references>
      </pivotArea>
    </chartFormat>
    <chartFormat chart="23" format="1" series="1">
      <pivotArea type="data" outline="0" fieldPosition="0">
        <references count="2">
          <reference field="4294967294" count="1" selected="0">
            <x v="0"/>
          </reference>
          <reference field="85" count="1" selected="0">
            <x v="1"/>
          </reference>
        </references>
      </pivotArea>
    </chartFormat>
    <chartFormat chart="23" format="2" series="1">
      <pivotArea type="data" outline="0" fieldPosition="0">
        <references count="2">
          <reference field="4294967294" count="1" selected="0">
            <x v="0"/>
          </reference>
          <reference field="85" count="1" selected="0">
            <x v="2"/>
          </reference>
        </references>
      </pivotArea>
    </chartFormat>
    <chartFormat chart="23" format="3" series="1">
      <pivotArea type="data" outline="0" fieldPosition="0">
        <references count="2">
          <reference field="4294967294" count="1" selected="0">
            <x v="0"/>
          </reference>
          <reference field="85" count="1" selected="0">
            <x v="3"/>
          </reference>
        </references>
      </pivotArea>
    </chartFormat>
    <chartFormat chart="23" format="4" series="1">
      <pivotArea type="data" outline="0" fieldPosition="0">
        <references count="2">
          <reference field="4294967294" count="1" selected="0">
            <x v="0"/>
          </reference>
          <reference field="85" count="1" selected="0">
            <x v="4"/>
          </reference>
        </references>
      </pivotArea>
    </chartFormat>
    <chartFormat chart="23" format="5" series="1">
      <pivotArea type="data" outline="0" fieldPosition="0">
        <references count="2">
          <reference field="4294967294" count="1" selected="0">
            <x v="0"/>
          </reference>
          <reference field="85" count="1" selected="0">
            <x v="5"/>
          </reference>
        </references>
      </pivotArea>
    </chartFormat>
    <chartFormat chart="23" format="6" series="1">
      <pivotArea type="data" outline="0" fieldPosition="0">
        <references count="2">
          <reference field="4294967294" count="1" selected="0">
            <x v="0"/>
          </reference>
          <reference field="85" count="1" selected="0">
            <x v="6"/>
          </reference>
        </references>
      </pivotArea>
    </chartFormat>
    <chartFormat chart="23" format="7" series="1">
      <pivotArea type="data" outline="0" fieldPosition="0">
        <references count="2">
          <reference field="4294967294" count="1" selected="0">
            <x v="0"/>
          </reference>
          <reference field="85" count="1" selected="0">
            <x v="8"/>
          </reference>
        </references>
      </pivotArea>
    </chartFormat>
    <chartFormat chart="23" format="8" series="1">
      <pivotArea type="data" outline="0" fieldPosition="0">
        <references count="2">
          <reference field="4294967294" count="1" selected="0">
            <x v="0"/>
          </reference>
          <reference field="85" count="1" selected="0">
            <x v="9"/>
          </reference>
        </references>
      </pivotArea>
    </chartFormat>
    <chartFormat chart="23" format="9" series="1">
      <pivotArea type="data" outline="0" fieldPosition="0">
        <references count="2">
          <reference field="4294967294" count="1" selected="0">
            <x v="0"/>
          </reference>
          <reference field="32" count="1" selected="0">
            <x v="0"/>
          </reference>
        </references>
      </pivotArea>
    </chartFormat>
    <chartFormat chart="23" format="10" series="1">
      <pivotArea type="data" outline="0" fieldPosition="0">
        <references count="2">
          <reference field="4294967294" count="1" selected="0">
            <x v="0"/>
          </reference>
          <reference field="32" count="1" selected="0">
            <x v="1"/>
          </reference>
        </references>
      </pivotArea>
    </chartFormat>
    <chartFormat chart="23" format="11" series="1">
      <pivotArea type="data" outline="0" fieldPosition="0">
        <references count="2">
          <reference field="4294967294" count="1" selected="0">
            <x v="0"/>
          </reference>
          <reference field="32" count="1" selected="0">
            <x v="3"/>
          </reference>
        </references>
      </pivotArea>
    </chartFormat>
    <chartFormat chart="23" format="12" series="1">
      <pivotArea type="data" outline="0" fieldPosition="0">
        <references count="2">
          <reference field="4294967294" count="1" selected="0">
            <x v="0"/>
          </reference>
          <reference field="32" count="1" selected="0">
            <x v="5"/>
          </reference>
        </references>
      </pivotArea>
    </chartFormat>
    <chartFormat chart="23" format="13" series="1">
      <pivotArea type="data" outline="0" fieldPosition="0">
        <references count="2">
          <reference field="4294967294" count="1" selected="0">
            <x v="0"/>
          </reference>
          <reference field="3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D50648-0D66-4F27-83BD-8CC399408999}"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B38:C49" firstHeaderRow="1" firstDataRow="1" firstDataCol="1"/>
  <pivotFields count="97">
    <pivotField dataField="1"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4"/>
        <item x="0"/>
        <item x="2"/>
        <item x="8"/>
        <item x="3"/>
        <item x="5"/>
        <item x="6"/>
        <item x="1"/>
        <item x="7"/>
        <item x="9"/>
        <item t="default"/>
      </items>
    </pivotField>
    <pivotField showAll="0"/>
    <pivotField showAll="0"/>
    <pivotField showAll="0">
      <items count="32">
        <item x="19"/>
        <item x="2"/>
        <item x="29"/>
        <item x="1"/>
        <item x="25"/>
        <item x="8"/>
        <item x="9"/>
        <item x="13"/>
        <item x="11"/>
        <item x="20"/>
        <item x="12"/>
        <item x="30"/>
        <item x="28"/>
        <item x="23"/>
        <item x="27"/>
        <item x="18"/>
        <item x="24"/>
        <item x="15"/>
        <item x="4"/>
        <item x="22"/>
        <item x="21"/>
        <item x="14"/>
        <item x="26"/>
        <item x="7"/>
        <item x="17"/>
        <item x="5"/>
        <item x="6"/>
        <item x="16"/>
        <item x="10"/>
        <item x="3"/>
        <item x="0"/>
        <item t="default"/>
      </items>
    </pivotField>
    <pivotField showAll="0"/>
    <pivotField showAll="0"/>
    <pivotField showAll="0"/>
    <pivotField showAll="0"/>
    <pivotField showAll="0"/>
    <pivotField showAll="0"/>
    <pivotField showAll="0"/>
    <pivotField showAll="0"/>
  </pivotFields>
  <rowFields count="1">
    <field x="85"/>
  </rowFields>
  <rowItems count="11">
    <i>
      <x/>
    </i>
    <i>
      <x v="1"/>
    </i>
    <i>
      <x v="2"/>
    </i>
    <i>
      <x v="3"/>
    </i>
    <i>
      <x v="4"/>
    </i>
    <i>
      <x v="5"/>
    </i>
    <i>
      <x v="6"/>
    </i>
    <i>
      <x v="7"/>
    </i>
    <i>
      <x v="8"/>
    </i>
    <i>
      <x v="9"/>
    </i>
    <i t="grand">
      <x/>
    </i>
  </rowItems>
  <colItems count="1">
    <i/>
  </colItems>
  <dataFields count="1">
    <dataField name="Count of ID" fld="0" subtotal="count" showDataAs="percentOfTotal" baseField="0" baseItem="0" numFmtId="10"/>
  </dataFields>
  <chartFormats count="11">
    <chartFormat chart="8" format="22" series="1">
      <pivotArea type="data" outline="0" fieldPosition="0">
        <references count="1">
          <reference field="4294967294" count="1" selected="0">
            <x v="0"/>
          </reference>
        </references>
      </pivotArea>
    </chartFormat>
    <chartFormat chart="8" format="23">
      <pivotArea type="data" outline="0" fieldPosition="0">
        <references count="2">
          <reference field="4294967294" count="1" selected="0">
            <x v="0"/>
          </reference>
          <reference field="85" count="1" selected="0">
            <x v="0"/>
          </reference>
        </references>
      </pivotArea>
    </chartFormat>
    <chartFormat chart="8" format="24">
      <pivotArea type="data" outline="0" fieldPosition="0">
        <references count="2">
          <reference field="4294967294" count="1" selected="0">
            <x v="0"/>
          </reference>
          <reference field="85" count="1" selected="0">
            <x v="1"/>
          </reference>
        </references>
      </pivotArea>
    </chartFormat>
    <chartFormat chart="8" format="25">
      <pivotArea type="data" outline="0" fieldPosition="0">
        <references count="2">
          <reference field="4294967294" count="1" selected="0">
            <x v="0"/>
          </reference>
          <reference field="85" count="1" selected="0">
            <x v="2"/>
          </reference>
        </references>
      </pivotArea>
    </chartFormat>
    <chartFormat chart="8" format="26">
      <pivotArea type="data" outline="0" fieldPosition="0">
        <references count="2">
          <reference field="4294967294" count="1" selected="0">
            <x v="0"/>
          </reference>
          <reference field="85" count="1" selected="0">
            <x v="3"/>
          </reference>
        </references>
      </pivotArea>
    </chartFormat>
    <chartFormat chart="8" format="27">
      <pivotArea type="data" outline="0" fieldPosition="0">
        <references count="2">
          <reference field="4294967294" count="1" selected="0">
            <x v="0"/>
          </reference>
          <reference field="85" count="1" selected="0">
            <x v="4"/>
          </reference>
        </references>
      </pivotArea>
    </chartFormat>
    <chartFormat chart="8" format="28">
      <pivotArea type="data" outline="0" fieldPosition="0">
        <references count="2">
          <reference field="4294967294" count="1" selected="0">
            <x v="0"/>
          </reference>
          <reference field="85" count="1" selected="0">
            <x v="5"/>
          </reference>
        </references>
      </pivotArea>
    </chartFormat>
    <chartFormat chart="8" format="29">
      <pivotArea type="data" outline="0" fieldPosition="0">
        <references count="2">
          <reference field="4294967294" count="1" selected="0">
            <x v="0"/>
          </reference>
          <reference field="85" count="1" selected="0">
            <x v="6"/>
          </reference>
        </references>
      </pivotArea>
    </chartFormat>
    <chartFormat chart="8" format="30">
      <pivotArea type="data" outline="0" fieldPosition="0">
        <references count="2">
          <reference field="4294967294" count="1" selected="0">
            <x v="0"/>
          </reference>
          <reference field="85" count="1" selected="0">
            <x v="7"/>
          </reference>
        </references>
      </pivotArea>
    </chartFormat>
    <chartFormat chart="8" format="31">
      <pivotArea type="data" outline="0" fieldPosition="0">
        <references count="2">
          <reference field="4294967294" count="1" selected="0">
            <x v="0"/>
          </reference>
          <reference field="85" count="1" selected="0">
            <x v="8"/>
          </reference>
        </references>
      </pivotArea>
    </chartFormat>
    <chartFormat chart="8" format="32">
      <pivotArea type="data" outline="0" fieldPosition="0">
        <references count="2">
          <reference field="4294967294" count="1" selected="0">
            <x v="0"/>
          </reference>
          <reference field="85"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869BB1-B22F-42CE-B5A1-F778E1C434EF}"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U36:V116" firstHeaderRow="1" firstDataRow="1" firstDataCol="1" rowPageCount="1" colPageCount="1"/>
  <pivotFields count="97">
    <pivotField dataField="1"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axis="axisRow" showAll="0">
      <items count="80">
        <item x="23"/>
        <item x="41"/>
        <item x="22"/>
        <item x="6"/>
        <item x="33"/>
        <item x="64"/>
        <item x="50"/>
        <item x="24"/>
        <item x="32"/>
        <item x="34"/>
        <item x="35"/>
        <item x="25"/>
        <item x="52"/>
        <item x="58"/>
        <item x="43"/>
        <item x="36"/>
        <item x="48"/>
        <item x="49"/>
        <item x="8"/>
        <item x="60"/>
        <item x="59"/>
        <item x="68"/>
        <item x="30"/>
        <item x="38"/>
        <item x="16"/>
        <item x="14"/>
        <item x="57"/>
        <item x="7"/>
        <item x="65"/>
        <item x="76"/>
        <item x="5"/>
        <item x="29"/>
        <item x="19"/>
        <item x="73"/>
        <item x="77"/>
        <item x="9"/>
        <item x="10"/>
        <item x="70"/>
        <item x="13"/>
        <item x="62"/>
        <item x="28"/>
        <item x="27"/>
        <item x="63"/>
        <item x="37"/>
        <item x="44"/>
        <item x="69"/>
        <item x="55"/>
        <item x="20"/>
        <item x="21"/>
        <item x="18"/>
        <item x="67"/>
        <item x="31"/>
        <item x="72"/>
        <item x="61"/>
        <item x="47"/>
        <item x="3"/>
        <item x="71"/>
        <item x="4"/>
        <item x="15"/>
        <item x="54"/>
        <item x="1"/>
        <item x="11"/>
        <item x="46"/>
        <item x="2"/>
        <item x="75"/>
        <item x="56"/>
        <item x="12"/>
        <item x="17"/>
        <item x="53"/>
        <item x="51"/>
        <item x="66"/>
        <item x="40"/>
        <item x="45"/>
        <item x="39"/>
        <item x="78"/>
        <item x="26"/>
        <item x="42"/>
        <item x="7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8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t="grand">
      <x/>
    </i>
  </rowItems>
  <colItems count="1">
    <i/>
  </colItems>
  <pageFields count="1">
    <pageField fld="11" item="1" hier="-1"/>
  </pageFields>
  <dataFields count="1">
    <dataField name="Count of ID" fld="0" subtotal="count" baseField="14" baseItem="0"/>
  </dataFields>
  <formats count="3">
    <format dxfId="4">
      <pivotArea dataOnly="0" labelOnly="1" fieldPosition="0">
        <references count="1">
          <reference field="1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
      <pivotArea dataOnly="0" labelOnly="1" fieldPosition="0">
        <references count="1">
          <reference field="14" count="29">
            <x v="50"/>
            <x v="51"/>
            <x v="52"/>
            <x v="53"/>
            <x v="54"/>
            <x v="55"/>
            <x v="56"/>
            <x v="57"/>
            <x v="58"/>
            <x v="59"/>
            <x v="60"/>
            <x v="61"/>
            <x v="62"/>
            <x v="63"/>
            <x v="64"/>
            <x v="65"/>
            <x v="66"/>
            <x v="67"/>
            <x v="68"/>
            <x v="69"/>
            <x v="70"/>
            <x v="71"/>
            <x v="72"/>
            <x v="73"/>
            <x v="74"/>
            <x v="75"/>
            <x v="76"/>
            <x v="77"/>
            <x v="78"/>
          </reference>
        </references>
      </pivotArea>
    </format>
    <format dxfId="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D6C6F50-4041-43E1-941A-56D223ABC7FC}"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B13:C22" firstHeaderRow="1" firstDataRow="1" firstDataCol="1"/>
  <pivotFields count="9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3"/>
        <item x="0"/>
        <item x="1"/>
        <item x="2"/>
        <item x="4"/>
        <item x="7"/>
        <item x="5"/>
        <item n="No answer"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9"/>
  </rowFields>
  <rowItems count="9">
    <i>
      <x/>
    </i>
    <i>
      <x v="1"/>
    </i>
    <i>
      <x v="2"/>
    </i>
    <i>
      <x v="3"/>
    </i>
    <i>
      <x v="4"/>
    </i>
    <i>
      <x v="5"/>
    </i>
    <i>
      <x v="6"/>
    </i>
    <i>
      <x v="7"/>
    </i>
    <i t="grand">
      <x/>
    </i>
  </rowItems>
  <colItems count="1">
    <i/>
  </colItems>
  <dataFields count="1">
    <dataField name="Count of ID" fld="0" subtotal="count" baseField="79"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5F783C-87CE-4C1D-A8CE-77824BB0013B}"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M4:P16" firstHeaderRow="1" firstDataRow="2" firstDataCol="1"/>
  <pivotFields count="97">
    <pivotField dataField="1" showAll="0"/>
    <pivotField numFmtId="164" showAll="0"/>
    <pivotField numFmtId="164"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4"/>
        <item x="0"/>
        <item x="2"/>
        <item x="8"/>
        <item x="3"/>
        <item x="5"/>
        <item x="6"/>
        <item x="1"/>
        <item x="7"/>
        <item x="9"/>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5"/>
  </rowFields>
  <rowItems count="11">
    <i>
      <x/>
    </i>
    <i>
      <x v="1"/>
    </i>
    <i>
      <x v="2"/>
    </i>
    <i>
      <x v="3"/>
    </i>
    <i>
      <x v="4"/>
    </i>
    <i>
      <x v="5"/>
    </i>
    <i>
      <x v="6"/>
    </i>
    <i>
      <x v="7"/>
    </i>
    <i>
      <x v="8"/>
    </i>
    <i>
      <x v="9"/>
    </i>
    <i t="grand">
      <x/>
    </i>
  </rowItems>
  <colFields count="1">
    <field x="8"/>
  </colFields>
  <colItems count="3">
    <i>
      <x/>
    </i>
    <i>
      <x v="1"/>
    </i>
    <i t="grand">
      <x/>
    </i>
  </colItems>
  <dataFields count="1">
    <dataField name="Count of ID" fld="0" subtotal="count" baseField="0" baseItem="0"/>
  </dataFields>
  <chartFormats count="2">
    <chartFormat chart="10" format="5" series="1">
      <pivotArea type="data" outline="0" fieldPosition="0">
        <references count="2">
          <reference field="4294967294" count="1" selected="0">
            <x v="0"/>
          </reference>
          <reference field="8" count="1" selected="0">
            <x v="0"/>
          </reference>
        </references>
      </pivotArea>
    </chartFormat>
    <chartFormat chart="10" format="6"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8B39A2E-8152-46E9-B14D-66ED15CBFAA3}"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B25:C35" firstHeaderRow="1" firstDataRow="1" firstDataCol="1"/>
  <pivotFields count="97">
    <pivotField dataField="1"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10">
        <item x="5"/>
        <item x="3"/>
        <item x="1"/>
        <item x="2"/>
        <item x="0"/>
        <item x="6"/>
        <item x="8"/>
        <item x="7"/>
        <item n="No answer"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2"/>
  </rowFields>
  <rowItems count="10">
    <i>
      <x/>
    </i>
    <i>
      <x v="1"/>
    </i>
    <i>
      <x v="2"/>
    </i>
    <i>
      <x v="3"/>
    </i>
    <i>
      <x v="4"/>
    </i>
    <i>
      <x v="5"/>
    </i>
    <i>
      <x v="6"/>
    </i>
    <i>
      <x v="7"/>
    </i>
    <i>
      <x v="8"/>
    </i>
    <i t="grand">
      <x/>
    </i>
  </rowItems>
  <colItems count="1">
    <i/>
  </colItems>
  <dataFields count="1">
    <dataField name="Count of ID" fld="0" subtotal="count" baseField="82" baseItem="0"/>
  </dataFields>
  <chartFormats count="1">
    <chartFormat chart="1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EBBC231-D7D5-4A40-8170-C2125541ECD3}"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U4:X16" firstHeaderRow="1" firstDataRow="2" firstDataCol="1"/>
  <pivotFields count="97">
    <pivotField dataField="1" showAll="0"/>
    <pivotField numFmtId="164" showAll="0"/>
    <pivotField numFmtId="164"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4"/>
        <item x="0"/>
        <item x="2"/>
        <item x="8"/>
        <item x="3"/>
        <item x="5"/>
        <item x="6"/>
        <item x="1"/>
        <item x="7"/>
        <item x="9"/>
        <item t="default"/>
      </items>
    </pivotField>
    <pivotField showAll="0"/>
    <pivotField showAll="0"/>
    <pivotField showAll="0">
      <items count="32">
        <item x="19"/>
        <item x="2"/>
        <item x="29"/>
        <item x="1"/>
        <item x="25"/>
        <item x="8"/>
        <item x="9"/>
        <item x="13"/>
        <item x="11"/>
        <item x="20"/>
        <item x="12"/>
        <item x="30"/>
        <item x="28"/>
        <item x="23"/>
        <item x="27"/>
        <item x="18"/>
        <item x="24"/>
        <item x="15"/>
        <item x="4"/>
        <item x="22"/>
        <item x="21"/>
        <item x="14"/>
        <item x="26"/>
        <item x="7"/>
        <item x="17"/>
        <item x="5"/>
        <item x="6"/>
        <item x="16"/>
        <item x="10"/>
        <item x="3"/>
        <item x="0"/>
        <item t="default"/>
      </items>
    </pivotField>
    <pivotField showAll="0"/>
    <pivotField showAll="0"/>
    <pivotField showAll="0"/>
    <pivotField showAll="0"/>
    <pivotField showAll="0"/>
    <pivotField showAll="0"/>
    <pivotField showAll="0"/>
    <pivotField showAll="0"/>
  </pivotFields>
  <rowFields count="1">
    <field x="85"/>
  </rowFields>
  <rowItems count="11">
    <i>
      <x/>
    </i>
    <i>
      <x v="1"/>
    </i>
    <i>
      <x v="2"/>
    </i>
    <i>
      <x v="3"/>
    </i>
    <i>
      <x v="4"/>
    </i>
    <i>
      <x v="5"/>
    </i>
    <i>
      <x v="6"/>
    </i>
    <i>
      <x v="7"/>
    </i>
    <i>
      <x v="8"/>
    </i>
    <i>
      <x v="9"/>
    </i>
    <i t="grand">
      <x/>
    </i>
  </rowItems>
  <colFields count="1">
    <field x="11"/>
  </colFields>
  <colItems count="3">
    <i>
      <x/>
    </i>
    <i>
      <x v="1"/>
    </i>
    <i t="grand">
      <x/>
    </i>
  </colItems>
  <dataFields count="1">
    <dataField name="Count of ID" fld="0" subtotal="count" baseField="85" baseItem="0"/>
  </dataFields>
  <chartFormats count="2">
    <chartFormat chart="10" format="4" series="1">
      <pivotArea type="data" outline="0" fieldPosition="0">
        <references count="2">
          <reference field="4294967294" count="1" selected="0">
            <x v="0"/>
          </reference>
          <reference field="11" count="1" selected="0">
            <x v="0"/>
          </reference>
        </references>
      </pivotArea>
    </chartFormat>
    <chartFormat chart="10"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BFD0D6C-924A-4688-B008-0F4E65ED0D6A}" name="PivotTable1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T4:AU10" firstHeaderRow="1" firstDataRow="1" firstDataCol="1"/>
  <pivotFields count="9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sd="0" x="3"/>
        <item sd="0" x="6"/>
        <item h="1" sd="0" x="1"/>
        <item sd="0" x="7"/>
        <item h="1" sd="0" x="0"/>
        <item n="Using 3rd party cloud solutions" sd="0" x="5"/>
        <item sd="0" x="4"/>
        <item h="1" sd="0" x="2"/>
        <item h="1" x="8"/>
        <item t="default"/>
      </items>
    </pivotField>
    <pivotField showAll="0"/>
    <pivotField showAll="0"/>
    <pivotField showAll="0">
      <items count="7">
        <item x="5"/>
        <item x="3"/>
        <item x="2"/>
        <item x="4"/>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2"/>
  </rowFields>
  <rowItems count="6">
    <i>
      <x/>
    </i>
    <i>
      <x v="1"/>
    </i>
    <i>
      <x v="3"/>
    </i>
    <i>
      <x v="5"/>
    </i>
    <i>
      <x v="6"/>
    </i>
    <i t="grand">
      <x/>
    </i>
  </rowItems>
  <colItems count="1">
    <i/>
  </colItems>
  <dataFields count="1">
    <dataField name="Count of ID" fld="0" subtotal="count" baseField="0" baseItem="42731757"/>
  </dataFields>
  <chartFormats count="7">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32" count="1" selected="0">
            <x v="6"/>
          </reference>
        </references>
      </pivotArea>
    </chartFormat>
    <chartFormat chart="9" format="2">
      <pivotArea type="data" outline="0" fieldPosition="0">
        <references count="2">
          <reference field="4294967294" count="1" selected="0">
            <x v="0"/>
          </reference>
          <reference field="32" count="1" selected="0">
            <x v="0"/>
          </reference>
        </references>
      </pivotArea>
    </chartFormat>
    <chartFormat chart="9" format="3">
      <pivotArea type="data" outline="0" fieldPosition="0">
        <references count="2">
          <reference field="4294967294" count="1" selected="0">
            <x v="0"/>
          </reference>
          <reference field="32" count="1" selected="0">
            <x v="4"/>
          </reference>
        </references>
      </pivotArea>
    </chartFormat>
    <chartFormat chart="9" format="4">
      <pivotArea type="data" outline="0" fieldPosition="0">
        <references count="2">
          <reference field="4294967294" count="1" selected="0">
            <x v="0"/>
          </reference>
          <reference field="32" count="1" selected="0">
            <x v="5"/>
          </reference>
        </references>
      </pivotArea>
    </chartFormat>
    <chartFormat chart="9" format="5">
      <pivotArea type="data" outline="0" fieldPosition="0">
        <references count="2">
          <reference field="4294967294" count="1" selected="0">
            <x v="0"/>
          </reference>
          <reference field="32" count="1" selected="0">
            <x v="1"/>
          </reference>
        </references>
      </pivotArea>
    </chartFormat>
    <chartFormat chart="9" format="6">
      <pivotArea type="data" outline="0" fieldPosition="0">
        <references count="2">
          <reference field="4294967294" count="1" selected="0">
            <x v="0"/>
          </reference>
          <reference field="3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3D61A14-B64B-4C68-8304-BF921BE15D59}" name="PivotTable1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9">
  <location ref="AM38:AR50" firstHeaderRow="1" firstDataRow="2" firstDataCol="1"/>
  <pivotFields count="9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n="Personal Assets" x="2"/>
        <item n="Not managed corporate assets" x="1"/>
        <item n="Partly managed corporate assets" x="0"/>
        <item n="Fully managed corporate assets"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4"/>
        <item x="0"/>
        <item x="2"/>
        <item x="8"/>
        <item x="3"/>
        <item x="5"/>
        <item x="6"/>
        <item x="1"/>
        <item x="7"/>
        <item x="9"/>
        <item h="1" x="10"/>
        <item t="default"/>
      </items>
    </pivotField>
    <pivotField showAll="0"/>
    <pivotField showAll="0"/>
    <pivotField showAll="0">
      <items count="32">
        <item x="19"/>
        <item x="2"/>
        <item x="29"/>
        <item x="1"/>
        <item x="25"/>
        <item x="8"/>
        <item x="9"/>
        <item x="13"/>
        <item x="11"/>
        <item x="20"/>
        <item x="12"/>
        <item x="30"/>
        <item x="28"/>
        <item x="23"/>
        <item x="27"/>
        <item x="18"/>
        <item x="24"/>
        <item x="15"/>
        <item x="4"/>
        <item x="22"/>
        <item x="21"/>
        <item x="14"/>
        <item x="26"/>
        <item x="7"/>
        <item x="17"/>
        <item x="5"/>
        <item x="6"/>
        <item x="16"/>
        <item x="10"/>
        <item x="3"/>
        <item x="0"/>
        <item t="default"/>
      </items>
    </pivotField>
    <pivotField showAll="0"/>
    <pivotField showAll="0"/>
    <pivotField showAll="0"/>
    <pivotField showAll="0"/>
    <pivotField showAll="0"/>
    <pivotField showAll="0"/>
  </pivotFields>
  <rowFields count="1">
    <field x="85"/>
  </rowFields>
  <rowItems count="11">
    <i>
      <x/>
    </i>
    <i>
      <x v="1"/>
    </i>
    <i>
      <x v="2"/>
    </i>
    <i>
      <x v="3"/>
    </i>
    <i>
      <x v="4"/>
    </i>
    <i>
      <x v="5"/>
    </i>
    <i>
      <x v="6"/>
    </i>
    <i>
      <x v="7"/>
    </i>
    <i>
      <x v="8"/>
    </i>
    <i>
      <x v="9"/>
    </i>
    <i t="grand">
      <x/>
    </i>
  </rowItems>
  <colFields count="1">
    <field x="26"/>
  </colFields>
  <colItems count="5">
    <i>
      <x/>
    </i>
    <i>
      <x v="1"/>
    </i>
    <i>
      <x v="2"/>
    </i>
    <i>
      <x v="3"/>
    </i>
    <i t="grand">
      <x/>
    </i>
  </colItems>
  <dataFields count="1">
    <dataField name="Count of ID" fld="0" subtotal="count" baseField="88" baseItem="0"/>
  </dataFields>
  <chartFormats count="56">
    <chartFormat chart="0" format="0" series="1">
      <pivotArea type="data" outline="0" fieldPosition="0">
        <references count="2">
          <reference field="4294967294" count="1" selected="0">
            <x v="0"/>
          </reference>
          <reference field="26" count="1" selected="0">
            <x v="1"/>
          </reference>
        </references>
      </pivotArea>
    </chartFormat>
    <chartFormat chart="0" format="1" series="1">
      <pivotArea type="data" outline="0" fieldPosition="0">
        <references count="2">
          <reference field="4294967294" count="1" selected="0">
            <x v="0"/>
          </reference>
          <reference field="26" count="1" selected="0">
            <x v="3"/>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0"/>
          </reference>
        </references>
      </pivotArea>
    </chartFormat>
    <chartFormat chart="1" format="0" series="1">
      <pivotArea type="data" outline="0" fieldPosition="0">
        <references count="2">
          <reference field="4294967294" count="1" selected="0">
            <x v="0"/>
          </reference>
          <reference field="26" count="1" selected="0">
            <x v="1"/>
          </reference>
        </references>
      </pivotArea>
    </chartFormat>
    <chartFormat chart="1" format="1" series="1">
      <pivotArea type="data" outline="0" fieldPosition="0">
        <references count="2">
          <reference field="4294967294" count="1" selected="0">
            <x v="0"/>
          </reference>
          <reference field="26" count="1" selected="0">
            <x v="3"/>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0"/>
          </reference>
        </references>
      </pivotArea>
    </chartFormat>
    <chartFormat chart="2" format="0" series="1">
      <pivotArea type="data" outline="0" fieldPosition="0">
        <references count="2">
          <reference field="4294967294" count="1" selected="0">
            <x v="0"/>
          </reference>
          <reference field="26" count="1" selected="0">
            <x v="1"/>
          </reference>
        </references>
      </pivotArea>
    </chartFormat>
    <chartFormat chart="2" format="1" series="1">
      <pivotArea type="data" outline="0" fieldPosition="0">
        <references count="2">
          <reference field="4294967294" count="1" selected="0">
            <x v="0"/>
          </reference>
          <reference field="26" count="1" selected="0">
            <x v="3"/>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0"/>
          </reference>
        </references>
      </pivotArea>
    </chartFormat>
    <chartFormat chart="3" format="0" series="1">
      <pivotArea type="data" outline="0" fieldPosition="0">
        <references count="2">
          <reference field="4294967294" count="1" selected="0">
            <x v="0"/>
          </reference>
          <reference field="26" count="1" selected="0">
            <x v="1"/>
          </reference>
        </references>
      </pivotArea>
    </chartFormat>
    <chartFormat chart="3" format="1" series="1">
      <pivotArea type="data" outline="0" fieldPosition="0">
        <references count="2">
          <reference field="4294967294" count="1" selected="0">
            <x v="0"/>
          </reference>
          <reference field="26" count="1" selected="0">
            <x v="3"/>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0"/>
          </reference>
        </references>
      </pivotArea>
    </chartFormat>
    <chartFormat chart="4" format="0" series="1">
      <pivotArea type="data" outline="0" fieldPosition="0">
        <references count="2">
          <reference field="4294967294" count="1" selected="0">
            <x v="0"/>
          </reference>
          <reference field="26" count="1" selected="0">
            <x v="1"/>
          </reference>
        </references>
      </pivotArea>
    </chartFormat>
    <chartFormat chart="4" format="1" series="1">
      <pivotArea type="data" outline="0" fieldPosition="0">
        <references count="2">
          <reference field="4294967294" count="1" selected="0">
            <x v="0"/>
          </reference>
          <reference field="26" count="1" selected="0">
            <x v="3"/>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0"/>
          </reference>
        </references>
      </pivotArea>
    </chartFormat>
    <chartFormat chart="5" format="0" series="1">
      <pivotArea type="data" outline="0" fieldPosition="0">
        <references count="2">
          <reference field="4294967294" count="1" selected="0">
            <x v="0"/>
          </reference>
          <reference field="26" count="1" selected="0">
            <x v="1"/>
          </reference>
        </references>
      </pivotArea>
    </chartFormat>
    <chartFormat chart="5" format="1" series="1">
      <pivotArea type="data" outline="0" fieldPosition="0">
        <references count="2">
          <reference field="4294967294" count="1" selected="0">
            <x v="0"/>
          </reference>
          <reference field="26" count="1" selected="0">
            <x v="3"/>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0"/>
          </reference>
        </references>
      </pivotArea>
    </chartFormat>
    <chartFormat chart="6" format="0" series="1">
      <pivotArea type="data" outline="0" fieldPosition="0">
        <references count="2">
          <reference field="4294967294" count="1" selected="0">
            <x v="0"/>
          </reference>
          <reference field="26" count="1" selected="0">
            <x v="1"/>
          </reference>
        </references>
      </pivotArea>
    </chartFormat>
    <chartFormat chart="6" format="1" series="1">
      <pivotArea type="data" outline="0" fieldPosition="0">
        <references count="2">
          <reference field="4294967294" count="1" selected="0">
            <x v="0"/>
          </reference>
          <reference field="26" count="1" selected="0">
            <x v="3"/>
          </reference>
        </references>
      </pivotArea>
    </chartFormat>
    <chartFormat chart="6" format="2" series="1">
      <pivotArea type="data" outline="0" fieldPosition="0">
        <references count="2">
          <reference field="4294967294" count="1" selected="0">
            <x v="0"/>
          </reference>
          <reference field="26" count="1" selected="0">
            <x v="2"/>
          </reference>
        </references>
      </pivotArea>
    </chartFormat>
    <chartFormat chart="6" format="3" series="1">
      <pivotArea type="data" outline="0" fieldPosition="0">
        <references count="2">
          <reference field="4294967294" count="1" selected="0">
            <x v="0"/>
          </reference>
          <reference field="26" count="1" selected="0">
            <x v="0"/>
          </reference>
        </references>
      </pivotArea>
    </chartFormat>
    <chartFormat chart="7" format="0" series="1">
      <pivotArea type="data" outline="0" fieldPosition="0">
        <references count="2">
          <reference field="4294967294" count="1" selected="0">
            <x v="0"/>
          </reference>
          <reference field="26" count="1" selected="0">
            <x v="1"/>
          </reference>
        </references>
      </pivotArea>
    </chartFormat>
    <chartFormat chart="7" format="1" series="1">
      <pivotArea type="data" outline="0" fieldPosition="0">
        <references count="2">
          <reference field="4294967294" count="1" selected="0">
            <x v="0"/>
          </reference>
          <reference field="26" count="1" selected="0">
            <x v="3"/>
          </reference>
        </references>
      </pivotArea>
    </chartFormat>
    <chartFormat chart="7" format="2" series="1">
      <pivotArea type="data" outline="0" fieldPosition="0">
        <references count="2">
          <reference field="4294967294" count="1" selected="0">
            <x v="0"/>
          </reference>
          <reference field="26" count="1" selected="0">
            <x v="2"/>
          </reference>
        </references>
      </pivotArea>
    </chartFormat>
    <chartFormat chart="7" format="3" series="1">
      <pivotArea type="data" outline="0" fieldPosition="0">
        <references count="2">
          <reference field="4294967294" count="1" selected="0">
            <x v="0"/>
          </reference>
          <reference field="26" count="1" selected="0">
            <x v="0"/>
          </reference>
        </references>
      </pivotArea>
    </chartFormat>
    <chartFormat chart="8" format="0" series="1">
      <pivotArea type="data" outline="0" fieldPosition="0">
        <references count="2">
          <reference field="4294967294" count="1" selected="0">
            <x v="0"/>
          </reference>
          <reference field="26" count="1" selected="0">
            <x v="1"/>
          </reference>
        </references>
      </pivotArea>
    </chartFormat>
    <chartFormat chart="8" format="1" series="1">
      <pivotArea type="data" outline="0" fieldPosition="0">
        <references count="2">
          <reference field="4294967294" count="1" selected="0">
            <x v="0"/>
          </reference>
          <reference field="26" count="1" selected="0">
            <x v="3"/>
          </reference>
        </references>
      </pivotArea>
    </chartFormat>
    <chartFormat chart="8" format="2" series="1">
      <pivotArea type="data" outline="0" fieldPosition="0">
        <references count="2">
          <reference field="4294967294" count="1" selected="0">
            <x v="0"/>
          </reference>
          <reference field="26" count="1" selected="0">
            <x v="2"/>
          </reference>
        </references>
      </pivotArea>
    </chartFormat>
    <chartFormat chart="8" format="3" series="1">
      <pivotArea type="data" outline="0" fieldPosition="0">
        <references count="2">
          <reference field="4294967294" count="1" selected="0">
            <x v="0"/>
          </reference>
          <reference field="26" count="1" selected="0">
            <x v="0"/>
          </reference>
        </references>
      </pivotArea>
    </chartFormat>
    <chartFormat chart="9" format="0" series="1">
      <pivotArea type="data" outline="0" fieldPosition="0">
        <references count="2">
          <reference field="4294967294" count="1" selected="0">
            <x v="0"/>
          </reference>
          <reference field="26" count="1" selected="0">
            <x v="1"/>
          </reference>
        </references>
      </pivotArea>
    </chartFormat>
    <chartFormat chart="9" format="1" series="1">
      <pivotArea type="data" outline="0" fieldPosition="0">
        <references count="2">
          <reference field="4294967294" count="1" selected="0">
            <x v="0"/>
          </reference>
          <reference field="26" count="1" selected="0">
            <x v="3"/>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0"/>
          </reference>
        </references>
      </pivotArea>
    </chartFormat>
    <chartFormat chart="10" format="0" series="1">
      <pivotArea type="data" outline="0" fieldPosition="0">
        <references count="2">
          <reference field="4294967294" count="1" selected="0">
            <x v="0"/>
          </reference>
          <reference field="26" count="1" selected="0">
            <x v="1"/>
          </reference>
        </references>
      </pivotArea>
    </chartFormat>
    <chartFormat chart="10" format="1" series="1">
      <pivotArea type="data" outline="0" fieldPosition="0">
        <references count="2">
          <reference field="4294967294" count="1" selected="0">
            <x v="0"/>
          </reference>
          <reference field="26" count="1" selected="0">
            <x v="3"/>
          </reference>
        </references>
      </pivotArea>
    </chartFormat>
    <chartFormat chart="10" format="2" series="1">
      <pivotArea type="data" outline="0" fieldPosition="0">
        <references count="2">
          <reference field="4294967294" count="1" selected="0">
            <x v="0"/>
          </reference>
          <reference field="26" count="1" selected="0">
            <x v="2"/>
          </reference>
        </references>
      </pivotArea>
    </chartFormat>
    <chartFormat chart="10" format="3" series="1">
      <pivotArea type="data" outline="0" fieldPosition="0">
        <references count="2">
          <reference field="4294967294" count="1" selected="0">
            <x v="0"/>
          </reference>
          <reference field="26" count="1" selected="0">
            <x v="0"/>
          </reference>
        </references>
      </pivotArea>
    </chartFormat>
    <chartFormat chart="11" format="0" series="1">
      <pivotArea type="data" outline="0" fieldPosition="0">
        <references count="2">
          <reference field="4294967294" count="1" selected="0">
            <x v="0"/>
          </reference>
          <reference field="26" count="1" selected="0">
            <x v="1"/>
          </reference>
        </references>
      </pivotArea>
    </chartFormat>
    <chartFormat chart="11" format="1" series="1">
      <pivotArea type="data" outline="0" fieldPosition="0">
        <references count="2">
          <reference field="4294967294" count="1" selected="0">
            <x v="0"/>
          </reference>
          <reference field="26" count="1" selected="0">
            <x v="3"/>
          </reference>
        </references>
      </pivotArea>
    </chartFormat>
    <chartFormat chart="11" format="2" series="1">
      <pivotArea type="data" outline="0" fieldPosition="0">
        <references count="2">
          <reference field="4294967294" count="1" selected="0">
            <x v="0"/>
          </reference>
          <reference field="26" count="1" selected="0">
            <x v="2"/>
          </reference>
        </references>
      </pivotArea>
    </chartFormat>
    <chartFormat chart="11" format="3" series="1">
      <pivotArea type="data" outline="0" fieldPosition="0">
        <references count="2">
          <reference field="4294967294" count="1" selected="0">
            <x v="0"/>
          </reference>
          <reference field="26" count="1" selected="0">
            <x v="0"/>
          </reference>
        </references>
      </pivotArea>
    </chartFormat>
    <chartFormat chart="12" format="0" series="1">
      <pivotArea type="data" outline="0" fieldPosition="0">
        <references count="2">
          <reference field="4294967294" count="1" selected="0">
            <x v="0"/>
          </reference>
          <reference field="26" count="1" selected="0">
            <x v="1"/>
          </reference>
        </references>
      </pivotArea>
    </chartFormat>
    <chartFormat chart="12" format="1" series="1">
      <pivotArea type="data" outline="0" fieldPosition="0">
        <references count="2">
          <reference field="4294967294" count="1" selected="0">
            <x v="0"/>
          </reference>
          <reference field="26" count="1" selected="0">
            <x v="3"/>
          </reference>
        </references>
      </pivotArea>
    </chartFormat>
    <chartFormat chart="12" format="2" series="1">
      <pivotArea type="data" outline="0" fieldPosition="0">
        <references count="2">
          <reference field="4294967294" count="1" selected="0">
            <x v="0"/>
          </reference>
          <reference field="26" count="1" selected="0">
            <x v="2"/>
          </reference>
        </references>
      </pivotArea>
    </chartFormat>
    <chartFormat chart="12" format="3" series="1">
      <pivotArea type="data" outline="0" fieldPosition="0">
        <references count="2">
          <reference field="4294967294" count="1" selected="0">
            <x v="0"/>
          </reference>
          <reference field="26" count="1" selected="0">
            <x v="0"/>
          </reference>
        </references>
      </pivotArea>
    </chartFormat>
    <chartFormat chart="28" format="0" series="1">
      <pivotArea type="data" outline="0" fieldPosition="0">
        <references count="2">
          <reference field="4294967294" count="1" selected="0">
            <x v="0"/>
          </reference>
          <reference field="26" count="1" selected="0">
            <x v="0"/>
          </reference>
        </references>
      </pivotArea>
    </chartFormat>
    <chartFormat chart="28" format="1" series="1">
      <pivotArea type="data" outline="0" fieldPosition="0">
        <references count="2">
          <reference field="4294967294" count="1" selected="0">
            <x v="0"/>
          </reference>
          <reference field="26" count="1" selected="0">
            <x v="1"/>
          </reference>
        </references>
      </pivotArea>
    </chartFormat>
    <chartFormat chart="28" format="2" series="1">
      <pivotArea type="data" outline="0" fieldPosition="0">
        <references count="2">
          <reference field="4294967294" count="1" selected="0">
            <x v="0"/>
          </reference>
          <reference field="26" count="1" selected="0">
            <x v="2"/>
          </reference>
        </references>
      </pivotArea>
    </chartFormat>
    <chartFormat chart="2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3791A3-C1E3-43CE-A471-374E36702216}" name="PivotTable19"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3">
  <location ref="AM27:AN35" firstHeaderRow="1" firstDataRow="1" firstDataCol="1"/>
  <pivotFields count="9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h="1" x="3"/>
        <item x="2"/>
        <item x="1"/>
        <item x="4"/>
        <item x="6"/>
        <item x="7"/>
        <item x="0"/>
        <item x="5"/>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9"/>
  </rowFields>
  <rowItems count="8">
    <i>
      <x v="1"/>
    </i>
    <i>
      <x v="2"/>
    </i>
    <i>
      <x v="3"/>
    </i>
    <i>
      <x v="4"/>
    </i>
    <i>
      <x v="5"/>
    </i>
    <i>
      <x v="6"/>
    </i>
    <i>
      <x v="7"/>
    </i>
    <i t="grand">
      <x/>
    </i>
  </rowItems>
  <colItems count="1">
    <i/>
  </colItems>
  <dataFields count="1">
    <dataField name="Count of ID" fld="0" subtotal="count" baseField="29" baseItem="0"/>
  </dataFields>
  <chartFormats count="4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29" count="1" selected="0">
            <x v="7"/>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1" format="1">
      <pivotArea type="data" outline="0" fieldPosition="0">
        <references count="2">
          <reference field="4294967294" count="1" selected="0">
            <x v="0"/>
          </reference>
          <reference field="29" count="1" selected="0">
            <x v="7"/>
          </reference>
        </references>
      </pivotArea>
    </chartFormat>
    <chartFormat chart="32"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38" format="0"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0" format="0"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2D0AC6A-2879-4E8A-810B-14101A044F33}"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U27:V30" firstHeaderRow="1" firstDataRow="1" firstDataCol="1" rowPageCount="1" colPageCount="1"/>
  <pivotFields count="97">
    <pivotField dataField="1" showAll="0"/>
    <pivotField numFmtId="164" showAll="0"/>
    <pivotField numFmtId="164" showAll="0"/>
    <pivotField showAll="0"/>
    <pivotField showAll="0"/>
    <pivotField showAll="0"/>
    <pivotField showAll="0"/>
    <pivotField showAll="0"/>
    <pivotField axis="axisPage" showAll="0">
      <items count="3">
        <item x="1"/>
        <item x="0"/>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pageFields count="1">
    <pageField fld="8" item="0" hier="-1"/>
  </pageFields>
  <dataFields count="1">
    <dataField name="Count of ID" fld="0" subtotal="count" showDataAs="percentOfTotal" baseField="11"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8C13A1-ABA6-4B89-BF81-E10C499EB8EE}" name="PivotTable1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BF4:BG8" firstHeaderRow="1" firstDataRow="1" firstDataCol="1"/>
  <pivotFields count="9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sd="0" x="1"/>
        <item h="1" x="2"/>
        <item t="default"/>
      </items>
    </pivotField>
    <pivotField showAll="0"/>
    <pivotField showAll="0"/>
    <pivotField axis="axisRow" showAll="0">
      <items count="13">
        <item x="3"/>
        <item x="4"/>
        <item x="1"/>
        <item x="2"/>
        <item x="6"/>
        <item x="9"/>
        <item x="8"/>
        <item x="7"/>
        <item x="10"/>
        <item x="5"/>
        <item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8"/>
    <field x="41"/>
  </rowFields>
  <rowItems count="4">
    <i>
      <x/>
    </i>
    <i r="1">
      <x v="11"/>
    </i>
    <i>
      <x v="1"/>
    </i>
    <i t="grand">
      <x/>
    </i>
  </rowItems>
  <colItems count="1">
    <i/>
  </colItems>
  <dataFields count="1">
    <dataField name="Count of ID" fld="0" subtotal="count" baseField="0" baseItem="42731757"/>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3">
          <reference field="4294967294" count="1" selected="0">
            <x v="0"/>
          </reference>
          <reference field="38" count="1" selected="0">
            <x v="0"/>
          </reference>
          <reference field="41" count="1" selected="0">
            <x v="11"/>
          </reference>
        </references>
      </pivotArea>
    </chartFormat>
    <chartFormat chart="1" format="2">
      <pivotArea type="data" outline="0" fieldPosition="0">
        <references count="2">
          <reference field="4294967294" count="1" selected="0">
            <x v="0"/>
          </reference>
          <reference field="3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2CDBDC1-F6CA-4C9D-9D82-D847D2541618}"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M19:P26" firstHeaderRow="1" firstDataRow="2" firstDataCol="1"/>
  <pivotFields count="97">
    <pivotField dataField="1" showAll="0"/>
    <pivotField numFmtId="164" showAll="0"/>
    <pivotField numFmtId="164"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4"/>
        <item x="0"/>
        <item x="2"/>
        <item x="8"/>
        <item x="3"/>
        <item x="5"/>
        <item x="6"/>
        <item x="1"/>
        <item x="7"/>
        <item x="9"/>
        <item t="default"/>
      </items>
    </pivotField>
    <pivotField showAll="0"/>
    <pivotField showAll="0"/>
    <pivotField showAll="0"/>
    <pivotField showAll="0"/>
    <pivotField showAll="0"/>
    <pivotField axis="axisRow" showAll="0">
      <items count="6">
        <item x="2"/>
        <item x="1"/>
        <item x="3"/>
        <item x="0"/>
        <item x="4"/>
        <item t="default"/>
      </items>
    </pivotField>
    <pivotField showAll="0"/>
    <pivotField showAll="0"/>
    <pivotField showAll="0"/>
    <pivotField showAll="0"/>
    <pivotField showAll="0"/>
  </pivotFields>
  <rowFields count="1">
    <field x="91"/>
  </rowFields>
  <rowItems count="6">
    <i>
      <x/>
    </i>
    <i>
      <x v="1"/>
    </i>
    <i>
      <x v="2"/>
    </i>
    <i>
      <x v="3"/>
    </i>
    <i>
      <x v="4"/>
    </i>
    <i t="grand">
      <x/>
    </i>
  </rowItems>
  <colFields count="1">
    <field x="8"/>
  </colFields>
  <colItems count="3">
    <i>
      <x/>
    </i>
    <i>
      <x v="1"/>
    </i>
    <i t="grand">
      <x/>
    </i>
  </colItems>
  <dataFields count="1">
    <dataField name="Count of ID" fld="0" subtotal="count" baseField="8"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0"/>
          </reference>
        </references>
      </pivotArea>
    </chartFormat>
    <chartFormat chart="15" format="4" series="1">
      <pivotArea type="data" outline="0" fieldPosition="0">
        <references count="2">
          <reference field="4294967294" count="1" selected="0">
            <x v="0"/>
          </reference>
          <reference field="8" count="1" selected="0">
            <x v="0"/>
          </reference>
        </references>
      </pivotArea>
    </chartFormat>
    <chartFormat chart="15"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B48B29-DDB2-4C72-A220-E3CB71C80FD1}" name="PivotTable1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M15:AN24" firstHeaderRow="1" firstDataRow="1" firstDataCol="1" rowPageCount="1" colPageCount="1"/>
  <pivotFields count="9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2"/>
        <item x="6"/>
        <item x="4"/>
        <item x="7"/>
        <item x="8"/>
        <item x="9"/>
        <item x="0"/>
        <item x="1"/>
        <item x="5"/>
        <item x="3"/>
        <item x="10"/>
        <item x="11"/>
        <item t="default"/>
      </items>
    </pivotField>
    <pivotField showAll="0"/>
    <pivotField showAll="0"/>
    <pivotField axis="axisRow" showAll="0">
      <items count="4">
        <item x="0"/>
        <item x="1"/>
        <item x="2"/>
        <item t="default"/>
      </items>
    </pivotField>
    <pivotField showAll="0"/>
    <pivotField showAll="0"/>
    <pivotField axis="axisPage" showAll="0">
      <items count="4">
        <item x="0"/>
        <item x="1"/>
        <item x="2"/>
        <item t="default"/>
      </items>
    </pivotField>
    <pivotField showAll="0"/>
    <pivotField showAll="0"/>
    <pivotField axis="axisRow" showAll="0">
      <items count="5">
        <item x="1"/>
        <item x="3"/>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0"/>
    <field x="26"/>
  </rowFields>
  <rowItems count="9">
    <i>
      <x/>
    </i>
    <i r="1">
      <x/>
    </i>
    <i r="1">
      <x v="1"/>
    </i>
    <i r="1">
      <x v="2"/>
    </i>
    <i>
      <x v="1"/>
    </i>
    <i r="1">
      <x/>
    </i>
    <i r="1">
      <x v="1"/>
    </i>
    <i r="1">
      <x v="2"/>
    </i>
    <i t="grand">
      <x/>
    </i>
  </rowItems>
  <colItems count="1">
    <i/>
  </colItems>
  <pageFields count="1">
    <pageField fld="23" item="0" hier="-1"/>
  </pageFields>
  <dataFields count="1">
    <dataField name="Count of ID" fld="0"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1B1CAA5-43EB-4636-B237-09D2D9B1C4A2}" name="PivotTable26"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O53:S61" firstHeaderRow="1" firstDataRow="2" firstDataCol="1"/>
  <pivotFields count="9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h="1" sd="0" x="1"/>
        <item sd="0" x="5"/>
        <item sd="0" x="6"/>
        <item sd="0" x="2"/>
        <item h="1" sd="0" x="8"/>
        <item sd="0" x="3"/>
        <item h="1" sd="0" x="0"/>
        <item sd="0" x="7"/>
        <item sd="0" x="4"/>
        <item h="1" sd="0" x="9"/>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0"/>
        <item x="1"/>
        <item x="2"/>
        <item x="4"/>
        <item x="7"/>
        <item x="5"/>
        <item h="1" x="6"/>
        <item t="default"/>
      </items>
    </pivotField>
    <pivotField showAll="0"/>
    <pivotField showAll="0"/>
    <pivotField showAll="0">
      <items count="10">
        <item x="5"/>
        <item x="3"/>
        <item x="1"/>
        <item x="2"/>
        <item x="0"/>
        <item x="6"/>
        <item x="8"/>
        <item x="7"/>
        <item x="4"/>
        <item t="default"/>
      </items>
    </pivotField>
    <pivotField showAll="0"/>
    <pivotField showAll="0"/>
    <pivotField axis="axisCol" showAll="0">
      <items count="12">
        <item h="1" x="4"/>
        <item x="0"/>
        <item x="2"/>
        <item h="1" x="8"/>
        <item x="3"/>
        <item h="1" x="5"/>
        <item h="1" x="6"/>
        <item h="1" x="1"/>
        <item h="1" x="7"/>
        <item h="1" x="9"/>
        <item h="1" x="1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7">
    <i>
      <x v="1"/>
    </i>
    <i>
      <x v="2"/>
    </i>
    <i>
      <x v="3"/>
    </i>
    <i>
      <x v="5"/>
    </i>
    <i>
      <x v="7"/>
    </i>
    <i>
      <x v="8"/>
    </i>
    <i t="grand">
      <x/>
    </i>
  </rowItems>
  <colFields count="1">
    <field x="85"/>
  </colFields>
  <colItems count="4">
    <i>
      <x v="1"/>
    </i>
    <i>
      <x v="2"/>
    </i>
    <i>
      <x v="4"/>
    </i>
    <i t="grand">
      <x/>
    </i>
  </colItems>
  <dataFields count="1">
    <dataField name="Count of ID" fld="0" subtotal="count" baseField="0" baseItem="4435847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FBFF793-127B-4E1B-B9C7-75E011216F0D}"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B16:D19" firstHeaderRow="0" firstDataRow="1" firstDataCol="1"/>
  <pivotFields count="9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4"/>
  </rowFields>
  <rowItems count="3">
    <i>
      <x/>
    </i>
    <i>
      <x v="1"/>
    </i>
    <i t="grand">
      <x/>
    </i>
  </rowItems>
  <colFields count="1">
    <field x="-2"/>
  </colFields>
  <colItems count="2">
    <i>
      <x/>
    </i>
    <i i="1">
      <x v="1"/>
    </i>
  </colItems>
  <dataFields count="2">
    <dataField name="Count of ID" fld="0" subtotal="count" baseField="0" baseItem="44358479"/>
    <dataField name="Count of ID2" fld="0" subtotal="count" showDataAs="percentOfTotal" baseField="0" baseItem="1" numFmtId="10"/>
  </dataFields>
  <chartFormats count="6">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pivotArea type="data" outline="0" fieldPosition="0">
        <references count="2">
          <reference field="4294967294" count="1" selected="0">
            <x v="0"/>
          </reference>
          <reference field="44" count="1" selected="0">
            <x v="0"/>
          </reference>
        </references>
      </pivotArea>
    </chartFormat>
    <chartFormat chart="8" format="3">
      <pivotArea type="data" outline="0" fieldPosition="0">
        <references count="2">
          <reference field="4294967294" count="1" selected="0">
            <x v="0"/>
          </reference>
          <reference field="44" count="1" selected="0">
            <x v="1"/>
          </reference>
        </references>
      </pivotArea>
    </chartFormat>
    <chartFormat chart="8" format="4">
      <pivotArea type="data" outline="0" fieldPosition="0">
        <references count="2">
          <reference field="4294967294" count="1" selected="0">
            <x v="1"/>
          </reference>
          <reference field="44" count="1" selected="0">
            <x v="0"/>
          </reference>
        </references>
      </pivotArea>
    </chartFormat>
    <chartFormat chart="8" format="5">
      <pivotArea type="data" outline="0" fieldPosition="0">
        <references count="2">
          <reference field="4294967294" count="1" selected="0">
            <x v="1"/>
          </reference>
          <reference field="4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29C0DB-1A3F-416A-9D27-39BCE69EC02B}" name="PivotTable2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28:S37" firstHeaderRow="1" firstDataRow="2" firstDataCol="1"/>
  <pivotFields count="9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h="1" sd="0" x="1"/>
        <item sd="0" x="5"/>
        <item sd="0" x="6"/>
        <item sd="0" x="2"/>
        <item sd="0" x="8"/>
        <item sd="0" x="3"/>
        <item h="1" sd="0" x="0"/>
        <item sd="0" x="7"/>
        <item sd="0" x="4"/>
        <item h="1" sd="0" x="9"/>
        <item t="default" sd="0"/>
      </items>
    </pivotField>
    <pivotField showAll="0"/>
    <pivotField showAll="0"/>
    <pivotField axis="axisRow" showAll="0">
      <items count="14">
        <item h="1" x="1"/>
        <item h="1" x="9"/>
        <item x="11"/>
        <item x="8"/>
        <item x="6"/>
        <item h="1" x="5"/>
        <item h="1" x="3"/>
        <item h="1" x="4"/>
        <item x="2"/>
        <item x="7"/>
        <item x="12"/>
        <item x="10"/>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9">
        <item x="3"/>
        <item x="0"/>
        <item x="1"/>
        <item x="2"/>
        <item x="4"/>
        <item x="7"/>
        <item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3"/>
  </rowFields>
  <rowItems count="8">
    <i>
      <x v="2"/>
    </i>
    <i>
      <x v="3"/>
    </i>
    <i>
      <x v="4"/>
    </i>
    <i>
      <x v="8"/>
    </i>
    <i>
      <x v="9"/>
    </i>
    <i>
      <x v="10"/>
    </i>
    <i>
      <x v="11"/>
    </i>
    <i t="grand">
      <x/>
    </i>
  </rowItems>
  <colFields count="1">
    <field x="79"/>
  </colFields>
  <colItems count="4">
    <i>
      <x v="1"/>
    </i>
    <i>
      <x v="2"/>
    </i>
    <i>
      <x v="3"/>
    </i>
    <i t="grand">
      <x/>
    </i>
  </colItems>
  <dataFields count="1">
    <dataField name="Count of ID" fld="0" subtotal="count" baseField="0" baseItem="4435847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3005D47-FC93-4518-91A0-5CB019146777}" name="PivotTable2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O16:W25" firstHeaderRow="1" firstDataRow="2" firstDataCol="1"/>
  <pivotFields count="9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h="1" sd="0" x="1"/>
        <item sd="0" x="5"/>
        <item sd="0" x="6"/>
        <item sd="0" x="2"/>
        <item sd="0" x="8"/>
        <item sd="0" x="3"/>
        <item h="1" sd="0" x="0"/>
        <item sd="0" x="7"/>
        <item sd="0" x="4"/>
        <item h="1" sd="0" x="9"/>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9">
        <item x="3"/>
        <item x="0"/>
        <item x="1"/>
        <item x="2"/>
        <item x="4"/>
        <item x="7"/>
        <item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8">
    <i>
      <x v="1"/>
    </i>
    <i>
      <x v="2"/>
    </i>
    <i>
      <x v="3"/>
    </i>
    <i>
      <x v="4"/>
    </i>
    <i>
      <x v="5"/>
    </i>
    <i>
      <x v="7"/>
    </i>
    <i>
      <x v="8"/>
    </i>
    <i t="grand">
      <x/>
    </i>
  </rowItems>
  <colFields count="1">
    <field x="79"/>
  </colFields>
  <colItems count="8">
    <i>
      <x/>
    </i>
    <i>
      <x v="1"/>
    </i>
    <i>
      <x v="2"/>
    </i>
    <i>
      <x v="3"/>
    </i>
    <i>
      <x v="4"/>
    </i>
    <i>
      <x v="5"/>
    </i>
    <i>
      <x v="6"/>
    </i>
    <i t="grand">
      <x/>
    </i>
  </colItems>
  <dataFields count="1">
    <dataField name="Count of ID" fld="0" subtotal="count" baseField="0" baseItem="44358479"/>
  </dataFields>
  <chartFormats count="14">
    <chartFormat chart="6" format="0" series="1">
      <pivotArea type="data" outline="0" fieldPosition="0">
        <references count="2">
          <reference field="4294967294" count="1" selected="0">
            <x v="0"/>
          </reference>
          <reference field="79" count="1" selected="0">
            <x v="0"/>
          </reference>
        </references>
      </pivotArea>
    </chartFormat>
    <chartFormat chart="6" format="1" series="1">
      <pivotArea type="data" outline="0" fieldPosition="0">
        <references count="2">
          <reference field="4294967294" count="1" selected="0">
            <x v="0"/>
          </reference>
          <reference field="79" count="1" selected="0">
            <x v="1"/>
          </reference>
        </references>
      </pivotArea>
    </chartFormat>
    <chartFormat chart="6" format="2" series="1">
      <pivotArea type="data" outline="0" fieldPosition="0">
        <references count="2">
          <reference field="4294967294" count="1" selected="0">
            <x v="0"/>
          </reference>
          <reference field="79" count="1" selected="0">
            <x v="2"/>
          </reference>
        </references>
      </pivotArea>
    </chartFormat>
    <chartFormat chart="6" format="3" series="1">
      <pivotArea type="data" outline="0" fieldPosition="0">
        <references count="2">
          <reference field="4294967294" count="1" selected="0">
            <x v="0"/>
          </reference>
          <reference field="79" count="1" selected="0">
            <x v="3"/>
          </reference>
        </references>
      </pivotArea>
    </chartFormat>
    <chartFormat chart="6" format="4" series="1">
      <pivotArea type="data" outline="0" fieldPosition="0">
        <references count="2">
          <reference field="4294967294" count="1" selected="0">
            <x v="0"/>
          </reference>
          <reference field="79" count="1" selected="0">
            <x v="4"/>
          </reference>
        </references>
      </pivotArea>
    </chartFormat>
    <chartFormat chart="6" format="5" series="1">
      <pivotArea type="data" outline="0" fieldPosition="0">
        <references count="2">
          <reference field="4294967294" count="1" selected="0">
            <x v="0"/>
          </reference>
          <reference field="79" count="1" selected="0">
            <x v="5"/>
          </reference>
        </references>
      </pivotArea>
    </chartFormat>
    <chartFormat chart="6" format="6" series="1">
      <pivotArea type="data" outline="0" fieldPosition="0">
        <references count="2">
          <reference field="4294967294" count="1" selected="0">
            <x v="0"/>
          </reference>
          <reference field="79" count="1" selected="0">
            <x v="6"/>
          </reference>
        </references>
      </pivotArea>
    </chartFormat>
    <chartFormat chart="7" format="0" series="1">
      <pivotArea type="data" outline="0" fieldPosition="0">
        <references count="2">
          <reference field="4294967294" count="1" selected="0">
            <x v="0"/>
          </reference>
          <reference field="79" count="1" selected="0">
            <x v="0"/>
          </reference>
        </references>
      </pivotArea>
    </chartFormat>
    <chartFormat chart="7" format="1" series="1">
      <pivotArea type="data" outline="0" fieldPosition="0">
        <references count="2">
          <reference field="4294967294" count="1" selected="0">
            <x v="0"/>
          </reference>
          <reference field="79" count="1" selected="0">
            <x v="1"/>
          </reference>
        </references>
      </pivotArea>
    </chartFormat>
    <chartFormat chart="7" format="2" series="1">
      <pivotArea type="data" outline="0" fieldPosition="0">
        <references count="2">
          <reference field="4294967294" count="1" selected="0">
            <x v="0"/>
          </reference>
          <reference field="79" count="1" selected="0">
            <x v="2"/>
          </reference>
        </references>
      </pivotArea>
    </chartFormat>
    <chartFormat chart="7" format="3" series="1">
      <pivotArea type="data" outline="0" fieldPosition="0">
        <references count="2">
          <reference field="4294967294" count="1" selected="0">
            <x v="0"/>
          </reference>
          <reference field="79" count="1" selected="0">
            <x v="3"/>
          </reference>
        </references>
      </pivotArea>
    </chartFormat>
    <chartFormat chart="7" format="4" series="1">
      <pivotArea type="data" outline="0" fieldPosition="0">
        <references count="2">
          <reference field="4294967294" count="1" selected="0">
            <x v="0"/>
          </reference>
          <reference field="79" count="1" selected="0">
            <x v="4"/>
          </reference>
        </references>
      </pivotArea>
    </chartFormat>
    <chartFormat chart="7" format="5" series="1">
      <pivotArea type="data" outline="0" fieldPosition="0">
        <references count="2">
          <reference field="4294967294" count="1" selected="0">
            <x v="0"/>
          </reference>
          <reference field="79" count="1" selected="0">
            <x v="5"/>
          </reference>
        </references>
      </pivotArea>
    </chartFormat>
    <chartFormat chart="7" format="6" series="1">
      <pivotArea type="data" outline="0" fieldPosition="0">
        <references count="2">
          <reference field="4294967294" count="1" selected="0">
            <x v="0"/>
          </reference>
          <reference field="7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AA304F9-1BD7-4E19-B3A3-259682B65B35}"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B22:C30" firstHeaderRow="1" firstDataRow="1" firstDataCol="1"/>
  <pivotFields count="98">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h="1" x="4"/>
        <item h="1" x="1"/>
        <item x="6"/>
        <item h="1" x="0"/>
        <item x="11"/>
        <item x="8"/>
        <item x="3"/>
        <item x="7"/>
        <item x="9"/>
        <item x="10"/>
        <item h="1" x="2"/>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7"/>
  </rowFields>
  <rowItems count="8">
    <i>
      <x v="2"/>
    </i>
    <i>
      <x v="4"/>
    </i>
    <i>
      <x v="5"/>
    </i>
    <i>
      <x v="6"/>
    </i>
    <i>
      <x v="7"/>
    </i>
    <i>
      <x v="8"/>
    </i>
    <i>
      <x v="9"/>
    </i>
    <i t="grand">
      <x/>
    </i>
  </rowItems>
  <colItems count="1">
    <i/>
  </colItems>
  <dataFields count="1">
    <dataField name="Count of ID" fld="0" subtotal="count" baseField="0" baseItem="44358479"/>
  </dataField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BA3D17E-235B-41A1-A7C3-BF1D50417C36}" name="PivotTable20"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B33:E45" firstHeaderRow="1" firstDataRow="2" firstDataCol="1"/>
  <pivotFields count="9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4"/>
        <item x="0"/>
        <item x="2"/>
        <item x="8"/>
        <item x="3"/>
        <item x="5"/>
        <item x="6"/>
        <item x="1"/>
        <item x="7"/>
        <item x="9"/>
        <item x="10"/>
        <item t="default"/>
      </items>
    </pivotField>
    <pivotField showAll="0"/>
    <pivotField showAll="0"/>
    <pivotField showAll="0"/>
    <pivotField showAll="0"/>
    <pivotField showAll="0"/>
    <pivotField showAll="0"/>
    <pivotField showAll="0"/>
    <pivotField showAll="0"/>
    <pivotField showAll="0"/>
  </pivotFields>
  <rowFields count="1">
    <field x="85"/>
  </rowFields>
  <rowItems count="11">
    <i>
      <x/>
    </i>
    <i>
      <x v="1"/>
    </i>
    <i>
      <x v="2"/>
    </i>
    <i>
      <x v="3"/>
    </i>
    <i>
      <x v="4"/>
    </i>
    <i>
      <x v="5"/>
    </i>
    <i>
      <x v="6"/>
    </i>
    <i>
      <x v="7"/>
    </i>
    <i>
      <x v="8"/>
    </i>
    <i>
      <x v="9"/>
    </i>
    <i t="grand">
      <x/>
    </i>
  </rowItems>
  <colFields count="1">
    <field x="44"/>
  </colFields>
  <colItems count="3">
    <i>
      <x/>
    </i>
    <i>
      <x v="1"/>
    </i>
    <i t="grand">
      <x/>
    </i>
  </colItems>
  <dataFields count="1">
    <dataField name="Count of ID" fld="0" subtotal="count" baseField="85" baseItem="0"/>
  </dataFields>
  <chartFormats count="2">
    <chartFormat chart="5" format="0" series="1">
      <pivotArea type="data" outline="0" fieldPosition="0">
        <references count="2">
          <reference field="4294967294" count="1" selected="0">
            <x v="0"/>
          </reference>
          <reference field="44" count="1" selected="0">
            <x v="0"/>
          </reference>
        </references>
      </pivotArea>
    </chartFormat>
    <chartFormat chart="5" format="1" series="1">
      <pivotArea type="data" outline="0" fieldPosition="0">
        <references count="2">
          <reference field="4294967294" count="1" selected="0">
            <x v="0"/>
          </reference>
          <reference field="4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A9BBB2A-42A8-4137-920D-5CC9C69BD3A4}"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J4:AK12" firstHeaderRow="1" firstDataRow="1" firstDataCol="1" rowPageCount="1" colPageCount="1"/>
  <pivotFields count="97">
    <pivotField dataField="1" showAll="0"/>
    <pivotField showAll="0"/>
    <pivotField showAll="0"/>
    <pivotField showAll="0"/>
    <pivotField showAll="0"/>
    <pivotField showAll="0"/>
    <pivotField showAll="0"/>
    <pivotField showAll="0"/>
    <pivotField axis="axisPage"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h="1" x="1"/>
        <item x="5"/>
        <item x="6"/>
        <item h="1" x="2"/>
        <item x="8"/>
        <item x="3"/>
        <item x="0"/>
        <item x="7"/>
        <item x="4"/>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8">
    <i>
      <x v="1"/>
    </i>
    <i>
      <x v="2"/>
    </i>
    <i>
      <x v="4"/>
    </i>
    <i>
      <x v="5"/>
    </i>
    <i>
      <x v="6"/>
    </i>
    <i>
      <x v="7"/>
    </i>
    <i>
      <x v="8"/>
    </i>
    <i t="grand">
      <x/>
    </i>
  </rowItems>
  <colItems count="1">
    <i/>
  </colItems>
  <pageFields count="1">
    <pageField fld="8" item="1" hier="-1"/>
  </pageFields>
  <dataFields count="1">
    <dataField name="Count of ID" fld="0" subtotal="count" baseField="0" baseItem="131263355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BBAB4A5-2ADC-4CF1-A1D1-31C7629A1948}" name="PivotTable27"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O4:P12" firstHeaderRow="1" firstDataRow="1" firstDataCol="1"/>
  <pivotFields count="9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h="1" sd="0" x="1"/>
        <item sd="0" x="5"/>
        <item sd="0" x="6"/>
        <item sd="0" x="2"/>
        <item sd="0" x="8"/>
        <item sd="0" x="3"/>
        <item h="1" sd="0" x="0"/>
        <item sd="0" x="7"/>
        <item sd="0" x="4"/>
        <item h="1" sd="0" x="9"/>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0"/>
        <item x="1"/>
        <item x="2"/>
        <item x="4"/>
        <item x="7"/>
        <item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8">
    <i>
      <x v="1"/>
    </i>
    <i>
      <x v="2"/>
    </i>
    <i>
      <x v="3"/>
    </i>
    <i>
      <x v="4"/>
    </i>
    <i>
      <x v="5"/>
    </i>
    <i>
      <x v="7"/>
    </i>
    <i>
      <x v="8"/>
    </i>
    <i t="grand">
      <x/>
    </i>
  </rowItems>
  <colItems count="1">
    <i/>
  </colItems>
  <dataFields count="1">
    <dataField name="Count of ID" fld="0" subtotal="count" baseField="0" baseItem="4435847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39C795-685D-47A7-9BA6-BDD5FDA2AB43}" name="PivotTable25"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41:W48" firstHeaderRow="1" firstDataRow="2" firstDataCol="1"/>
  <pivotFields count="9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h="1" sd="0" x="1"/>
        <item sd="0" x="5"/>
        <item sd="0" x="6"/>
        <item h="1" sd="0" x="2"/>
        <item h="1" sd="0" x="8"/>
        <item sd="0" x="3"/>
        <item h="1" sd="0" x="0"/>
        <item sd="0" x="7"/>
        <item sd="0" x="4"/>
        <item h="1" sd="0" x="9"/>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0"/>
        <item x="1"/>
        <item x="2"/>
        <item x="4"/>
        <item x="7"/>
        <item x="5"/>
        <item h="1" x="6"/>
        <item t="default"/>
      </items>
    </pivotField>
    <pivotField showAll="0"/>
    <pivotField showAll="0"/>
    <pivotField axis="axisCol" showAll="0">
      <items count="10">
        <item x="2"/>
        <item x="8"/>
        <item x="7"/>
        <item x="5"/>
        <item x="3"/>
        <item x="0"/>
        <item x="1"/>
        <item x="6"/>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6">
    <i>
      <x v="1"/>
    </i>
    <i>
      <x v="2"/>
    </i>
    <i>
      <x v="5"/>
    </i>
    <i>
      <x v="7"/>
    </i>
    <i>
      <x v="8"/>
    </i>
    <i t="grand">
      <x/>
    </i>
  </rowItems>
  <colFields count="1">
    <field x="82"/>
  </colFields>
  <colItems count="8">
    <i>
      <x/>
    </i>
    <i>
      <x v="1"/>
    </i>
    <i>
      <x v="2"/>
    </i>
    <i>
      <x v="3"/>
    </i>
    <i>
      <x v="4"/>
    </i>
    <i>
      <x v="5"/>
    </i>
    <i>
      <x v="6"/>
    </i>
    <i t="grand">
      <x/>
    </i>
  </colItems>
  <dataFields count="1">
    <dataField name="Count of ID" fld="0" subtotal="count" baseField="0" baseItem="4435847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00D866C-A23B-4550-8265-240E40F78B01}" autoFormatId="16" applyNumberFormats="0" applyBorderFormats="0" applyFontFormats="0" applyPatternFormats="0" applyAlignmentFormats="0" applyWidthHeightFormats="0">
  <queryTableRefresh nextId="98">
    <queryTableFields count="97">
      <queryTableField id="1" name="ID" tableColumnId="1"/>
      <queryTableField id="2" name="Ώρα έναρξης" tableColumnId="2"/>
      <queryTableField id="3" name="Ώρα ολοκλήρωσης" tableColumnId="3"/>
      <queryTableField id="4" name="Διεύθυνση ηλεκτρονικού ταχυδρομείου" tableColumnId="4"/>
      <queryTableField id="5" name="Όνομα" tableColumnId="5"/>
      <queryTableField id="6" name="Συνολικοί βαθμοί" tableColumnId="6"/>
      <queryTableField id="7" name="Σχόλια για το κουίζ" tableColumnId="7"/>
      <queryTableField id="8" name="Ώρα δημοσίευσης βαθμού" tableColumnId="8"/>
      <queryTableField id="9" name="Prior to the COVID-19 crisis, were you able to work from home?" tableColumnId="9"/>
      <queryTableField id="10" name="Βαθμοί - Prior to the COVID-19 crisis, were you able to work from home?" tableColumnId="10"/>
      <queryTableField id="11" name="Σχόλια - Prior to the COVID-19 crisis, were you able to work from home?" tableColumnId="11"/>
      <queryTableField id="12" name="Did you receive any security guidelines from your employer regarding working from home?" tableColumnId="12"/>
      <queryTableField id="13" name="Βαθμοί - Did you receive any security guidelines from your employer regarding working from home?" tableColumnId="13"/>
      <queryTableField id="14" name="Σχόλια - Did you receive any security guidelines from your employer regarding working from home?" tableColumnId="14"/>
      <queryTableField id="15" name="Please describe the main (2-3) security guidelines provided." tableColumnId="15"/>
      <queryTableField id="16" name="Βαθμοί - Please describe the main (2-3) security guidelines provided." tableColumnId="16"/>
      <queryTableField id="17" name="Σχόλια - Please describe the main (2-3) security guidelines provided." tableColumnId="17"/>
      <queryTableField id="18" name="What kind of devices are you using to connect to your corporate working environment?" tableColumnId="18"/>
      <queryTableField id="19" name="Βαθμοί - What kind of devices are you using to connect to your corporate working environment?" tableColumnId="19"/>
      <queryTableField id="20" name="Σχόλια - What kind of devices are you using to connect to your corporate working environment?" tableColumnId="20"/>
      <queryTableField id="21" name="Are these devices accessed by users other than yourself?" tableColumnId="21"/>
      <queryTableField id="22" name="Βαθμοί - Are these devices accessed by users other than yourself?" tableColumnId="22"/>
      <queryTableField id="23" name="Σχόλια - Are these devices accessed by users other than yourself?" tableColumnId="23"/>
      <queryTableField id="24" name="These devices are:" tableColumnId="24"/>
      <queryTableField id="25" name="Βαθμοί - These devices are:" tableColumnId="25"/>
      <queryTableField id="26" name="Σχόλια - These devices are:" tableColumnId="26"/>
      <queryTableField id="27" name="Are these devices managed by your organization?" tableColumnId="27"/>
      <queryTableField id="28" name="Βαθμοί - Are these devices managed by your organization?" tableColumnId="28"/>
      <queryTableField id="29" name="Σχόλια - Are these devices managed by your organization?" tableColumnId="29"/>
      <queryTableField id="30" name="Which of the following apply for the devices you currently use for your working from home employment?" tableColumnId="30"/>
      <queryTableField id="31" name="Βαθμοί - Which of the following apply for the devices you currently use for your working from home employment?" tableColumnId="31"/>
      <queryTableField id="32" name="Σχόλια - Which of the following apply for the devices you currently use for your working from home employment?" tableColumnId="32"/>
      <queryTableField id="33" name="How do you obtain access to your corporate working environment?" tableColumnId="33"/>
      <queryTableField id="34" name="Βαθμοί - How do you obtain access to your corporate working environment?" tableColumnId="34"/>
      <queryTableField id="35" name="Σχόλια - How do you obtain access to your corporate working environment?" tableColumnId="35"/>
      <queryTableField id="36" name="Please describe how you obtain access to your corporate working environment." tableColumnId="36"/>
      <queryTableField id="37" name="Βαθμοί - Please describe how you obtain access to your corporate working environment." tableColumnId="37"/>
      <queryTableField id="38" name="Σχόλια - Please describe how you obtain access to your corporate working environment." tableColumnId="38"/>
      <queryTableField id="39" name="Were you asked to use applications or services that you were unfamiliar with, because of the need for remote working?" tableColumnId="39"/>
      <queryTableField id="40" name="Βαθμοί - Were you asked to use applications or services that you were unfamiliar with, because of the need for remote working?" tableColumnId="40"/>
      <queryTableField id="41" name="Σχόλια - Were you asked to use applications or services that you were unfamiliar with, because of the need for remote working?" tableColumnId="41"/>
      <queryTableField id="42" name="How were you informed how to use them?" tableColumnId="42"/>
      <queryTableField id="43" name="Βαθμοί - How were you informed how to use them?" tableColumnId="43"/>
      <queryTableField id="44" name="Σχόλια - How were you informed how to use them?" tableColumnId="44"/>
      <queryTableField id="45" name="Has your company adopted a specific collaboration solution?" tableColumnId="45"/>
      <queryTableField id="46" name="Βαθμοί - Has your company adopted a specific collaboration solution?" tableColumnId="46"/>
      <queryTableField id="47" name="Σχόλια - Has your company adopted a specific collaboration solution?" tableColumnId="47"/>
      <queryTableField id="48" name="What abilities does it offer?" tableColumnId="48"/>
      <queryTableField id="49" name="Βαθμοί - What abilities does it offer?" tableColumnId="49"/>
      <queryTableField id="50" name="Σχόλια - What abilities does it offer?" tableColumnId="50"/>
      <queryTableField id="51" name="Did you face any of the below cyber-security related threats during the COVID-19 crisis?" tableColumnId="51"/>
      <queryTableField id="52" name="Βαθμοί - Did you face any of the below cyber-security related threats during the COVID-19 crisis?" tableColumnId="52"/>
      <queryTableField id="53" name="Σχόλια - Did you face any of the below cyber-security related threats during the COVID-19 crisis?" tableColumnId="53"/>
      <queryTableField id="54" name="Please name any other cyber-security threats you encountered during this period, not listed above." tableColumnId="54"/>
      <queryTableField id="55" name="Βαθμοί - Please name any other cyber-security threats you encountered during this period, not listed above." tableColumnId="55"/>
      <queryTableField id="56" name="Σχόλια - Please name any other cyber-security threats you encountered during this period, not listed above." tableColumnId="56"/>
      <queryTableField id="57" name="Βαθμοί - To what extent do you agree with the following statements:" tableColumnId="57"/>
      <queryTableField id="58" name="Σχόλια - To what extent do you agree with the following statements:" tableColumnId="58"/>
      <queryTableField id="59" name="I prefer working from home than going to the office." tableColumnId="59"/>
      <queryTableField id="60" name="Βαθμοί - I prefer working from home than going to the office." tableColumnId="60"/>
      <queryTableField id="61" name="Σχόλια - I prefer working from home than going to the office." tableColumnId="61"/>
      <queryTableField id="62" name="I work more productively from home." tableColumnId="62"/>
      <queryTableField id="63" name="Βαθμοί - I work more productively from home." tableColumnId="63"/>
      <queryTableField id="64" name="Σχόλια - I work more productively from home." tableColumnId="64"/>
      <queryTableField id="65" name="I collaborate with my colleagues as effectively as when we are in office." tableColumnId="65"/>
      <queryTableField id="66" name="Βαθμοί - I collaborate with my colleagues as effectively as when we are in office." tableColumnId="66"/>
      <queryTableField id="67" name="Σχόλια - I collaborate with my colleagues as effectively as when we are in office." tableColumnId="67"/>
      <queryTableField id="68" name="I am satisfied by my employer’s approach to the crisis." tableColumnId="68"/>
      <queryTableField id="69" name="Βαθμοί - I am satisfied by my employer’s approach to the crisis." tableColumnId="69"/>
      <queryTableField id="70" name="Σχόλια - I am satisfied by my employer’s approach to the crisis." tableColumnId="70"/>
      <queryTableField id="71" name="I have all the support i need to face any technical problems i have (eg. corporate access issues,  infrastructure failures, etc.)." tableColumnId="71"/>
      <queryTableField id="72" name="Βαθμοί - I have all the support i need to face any technical problems i have (eg. corporate access issues,  infrastructure failures, etc.)." tableColumnId="72"/>
      <queryTableField id="73" name="Σχόλια - I have all the support i need to face any technical problems i have (eg. corporate access issues,  infrastructure failures, etc.)." tableColumnId="73"/>
      <queryTableField id="74" name="I am proud to work for my organization." tableColumnId="74"/>
      <queryTableField id="75" name="Βαθμοί - I am proud to work for my organization." tableColumnId="75"/>
      <queryTableField id="76" name="Σχόλια - I am proud to work for my organization." tableColumnId="76"/>
      <queryTableField id="77" name="I have access to the things I need to do my job well." tableColumnId="77"/>
      <queryTableField id="78" name="Βαθμοί - I have access to the things I need to do my job well." tableColumnId="78"/>
      <queryTableField id="79" name="Σχόλια - I have access to the things I need to do my job well." tableColumnId="79"/>
      <queryTableField id="80" name="What is your age?" tableColumnId="80"/>
      <queryTableField id="81" name="Βαθμοί - What is your age?" tableColumnId="81"/>
      <queryTableField id="82" name="Σχόλια - What is your age?" tableColumnId="82"/>
      <queryTableField id="83" name="What is the highest degree or level of school you have completed?" tableColumnId="83"/>
      <queryTableField id="84" name="Βαθμοί - What is the highest degree or level of school you have completed?" tableColumnId="84"/>
      <queryTableField id="85" name="Σχόλια - What is the highest degree or level of school you have completed?" tableColumnId="85"/>
      <queryTableField id="86" name="Please select the business domain of the organization you work for." tableColumnId="86"/>
      <queryTableField id="87" name="Βαθμοί - Please select the business domain of the organization you work for." tableColumnId="87"/>
      <queryTableField id="88" name="Σχόλια - Please select the business domain of the organization you work for." tableColumnId="88"/>
      <queryTableField id="89" name="Please specify which is the business domain of the organization you work for." tableColumnId="89"/>
      <queryTableField id="90" name="Βαθμοί - Please specify which is the business domain of the organization you work for." tableColumnId="90"/>
      <queryTableField id="91" name="Σχόλια - Please specify which is the business domain of the organization you work for." tableColumnId="91"/>
      <queryTableField id="92" name="Which of the following best describes your work position?" tableColumnId="92"/>
      <queryTableField id="93" name="Βαθμοί - Which of the following best describes your work position?" tableColumnId="93"/>
      <queryTableField id="94" name="Σχόλια - Which of the following best describes your work position?" tableColumnId="94"/>
      <queryTableField id="95" name="Comments" tableColumnId="95"/>
      <queryTableField id="96" name="Βαθμοί - Comments" tableColumnId="96"/>
      <queryTableField id="97" name="Σχόλια - Comments" tableColumnId="9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785E671E-88E2-446D-8D24-7E99BBC49B92}" autoFormatId="16" applyNumberFormats="0" applyBorderFormats="0" applyFontFormats="0" applyPatternFormats="0" applyAlignmentFormats="0" applyWidthHeightFormats="0">
  <queryTableRefresh nextId="99">
    <queryTableFields count="98">
      <queryTableField id="1" name="ID" tableColumnId="1"/>
      <queryTableField id="2" name="Ώρα έναρξης" tableColumnId="2"/>
      <queryTableField id="3" name="Ώρα ολοκλήρωσης" tableColumnId="3"/>
      <queryTableField id="4" name="Διεύθυνση ηλεκτρονικού ταχυδρομείου" tableColumnId="4"/>
      <queryTableField id="5" name="Όνομα" tableColumnId="5"/>
      <queryTableField id="6" name="Συνολικοί βαθμοί" tableColumnId="6"/>
      <queryTableField id="7" name="Σχόλια για το κουίζ" tableColumnId="7"/>
      <queryTableField id="8" name="Ώρα δημοσίευσης βαθμού" tableColumnId="8"/>
      <queryTableField id="9" name="Prior to the COVID-19 crisis, were you able to work from home?" tableColumnId="9"/>
      <queryTableField id="10" name="Βαθμοί - Prior to the COVID-19 crisis, were you able to work from home?" tableColumnId="10"/>
      <queryTableField id="11" name="Σχόλια - Prior to the COVID-19 crisis, were you able to work from home?" tableColumnId="11"/>
      <queryTableField id="12" name="Did you receive any security guidelines from your employer regarding working from home?" tableColumnId="12"/>
      <queryTableField id="13" name="Βαθμοί - Did you receive any security guidelines from your employer regarding working from home?" tableColumnId="13"/>
      <queryTableField id="14" name="Σχόλια - Did you receive any security guidelines from your employer regarding working from home?" tableColumnId="14"/>
      <queryTableField id="15" name="Please describe the main (2-3) security guidelines provided." tableColumnId="15"/>
      <queryTableField id="16" name="Βαθμοί - Please describe the main (2-3) security guidelines provided." tableColumnId="16"/>
      <queryTableField id="17" name="Σχόλια - Please describe the main (2-3) security guidelines provided." tableColumnId="17"/>
      <queryTableField id="18" name="What kind of devices are you using to connect to your corporate working environment?" tableColumnId="18"/>
      <queryTableField id="19" name="Βαθμοί - What kind of devices are you using to connect to your corporate working environment?" tableColumnId="19"/>
      <queryTableField id="20" name="Σχόλια - What kind of devices are you using to connect to your corporate working environment?" tableColumnId="20"/>
      <queryTableField id="21" name="Are these devices accessed by users other than yourself?" tableColumnId="21"/>
      <queryTableField id="22" name="Βαθμοί - Are these devices accessed by users other than yourself?" tableColumnId="22"/>
      <queryTableField id="23" name="Σχόλια - Are these devices accessed by users other than yourself?" tableColumnId="23"/>
      <queryTableField id="24" name="These devices are:" tableColumnId="24"/>
      <queryTableField id="25" name="Βαθμοί - These devices are:" tableColumnId="25"/>
      <queryTableField id="26" name="Σχόλια - These devices are:" tableColumnId="26"/>
      <queryTableField id="27" name="Are these devices managed by your organization?" tableColumnId="27"/>
      <queryTableField id="28" name="Βαθμοί - Are these devices managed by your organization?" tableColumnId="28"/>
      <queryTableField id="29" name="Σχόλια - Are these devices managed by your organization?" tableColumnId="29"/>
      <queryTableField id="30" name="Which of the following apply for the devices you currently use for your working from home employment?" tableColumnId="30"/>
      <queryTableField id="31" name="Βαθμοί - Which of the following apply for the devices you currently use for your working from home employment?" tableColumnId="31"/>
      <queryTableField id="32" name="Σχόλια - Which of the following apply for the devices you currently use for your working from home employment?" tableColumnId="32"/>
      <queryTableField id="33" name="How do you obtain access to your corporate working environment?" tableColumnId="33"/>
      <queryTableField id="34" name="Βαθμοί - How do you obtain access to your corporate working environment?" tableColumnId="34"/>
      <queryTableField id="35" name="Σχόλια - How do you obtain access to your corporate working environment?" tableColumnId="35"/>
      <queryTableField id="36" name="Please describe how you obtain access to your corporate working environment." tableColumnId="36"/>
      <queryTableField id="37" name="Βαθμοί - Please describe how you obtain access to your corporate working environment." tableColumnId="37"/>
      <queryTableField id="38" name="Σχόλια - Please describe how you obtain access to your corporate working environment." tableColumnId="38"/>
      <queryTableField id="39" name="Were you asked to use applications or services that you were unfamiliar with, because of the need for remote working?" tableColumnId="39"/>
      <queryTableField id="40" name="Βαθμοί - Were you asked to use applications or services that you were unfamiliar with, because of the need for remote working?" tableColumnId="40"/>
      <queryTableField id="41" name="Σχόλια - Were you asked to use applications or services that you were unfamiliar with, because of the need for remote working?" tableColumnId="41"/>
      <queryTableField id="42" name="How were you informed how to use them?" tableColumnId="42"/>
      <queryTableField id="43" name="Βαθμοί - How were you informed how to use them?" tableColumnId="43"/>
      <queryTableField id="44" name="Σχόλια - How were you informed how to use them?" tableColumnId="44"/>
      <queryTableField id="45" name="Has your company adopted a specific collaboration solution?" tableColumnId="45"/>
      <queryTableField id="46" name="Βαθμοί - Has your company adopted a specific collaboration solution?" tableColumnId="46"/>
      <queryTableField id="47" name="Σχόλια - Has your company adopted a specific collaboration solution?" tableColumnId="47"/>
      <queryTableField id="48" name="What abilities does it offer?" tableColumnId="48"/>
      <queryTableField id="49" name="Βαθμοί - What abilities does it offer?" tableColumnId="49"/>
      <queryTableField id="50" name="Σχόλια - What abilities does it offer?" tableColumnId="50"/>
      <queryTableField id="51" name="Did you face any of the below cyber-security related threats during the COVID-19 crisis?" tableColumnId="51"/>
      <queryTableField id="52" name="Βαθμοί - Did you face any of the below cyber-security related threats during the COVID-19 crisis?" tableColumnId="52"/>
      <queryTableField id="53" name="Σχόλια - Did you face any of the below cyber-security related threats during the COVID-19 crisis?" tableColumnId="53"/>
      <queryTableField id="54" name="Please name any other cyber-security threats you encountered during this period, not listed above." tableColumnId="54"/>
      <queryTableField id="55" name="Βαθμοί - Please name any other cyber-security threats you encountered during this period, not listed above." tableColumnId="55"/>
      <queryTableField id="56" name="Σχόλια - Please name any other cyber-security threats you encountered during this period, not listed above." tableColumnId="56"/>
      <queryTableField id="57" name="Βαθμοί - To what extent do you agree with the following statements:" tableColumnId="57"/>
      <queryTableField id="58" name="Σχόλια - To what extent do you agree with the following statements:" tableColumnId="58"/>
      <queryTableField id="59" name="I prefer working from home than going to the office." tableColumnId="59"/>
      <queryTableField id="60" name="Βαθμοί - I prefer working from home than going to the office." tableColumnId="60"/>
      <queryTableField id="61" name="Σχόλια - I prefer working from home than going to the office." tableColumnId="61"/>
      <queryTableField id="62" name="I work more productively from home." tableColumnId="62"/>
      <queryTableField id="63" name="Βαθμοί - I work more productively from home." tableColumnId="63"/>
      <queryTableField id="64" name="Σχόλια - I work more productively from home." tableColumnId="64"/>
      <queryTableField id="65" name="I collaborate with my colleagues as effectively as when we are in office." tableColumnId="65"/>
      <queryTableField id="66" name="Βαθμοί - I collaborate with my colleagues as effectively as when we are in office." tableColumnId="66"/>
      <queryTableField id="67" name="Σχόλια - I collaborate with my colleagues as effectively as when we are in office." tableColumnId="67"/>
      <queryTableField id="68" name="I am satisfied by my employer’s approach to the crisis." tableColumnId="68"/>
      <queryTableField id="69" name="Βαθμοί - I am satisfied by my employer’s approach to the crisis." tableColumnId="69"/>
      <queryTableField id="70" name="Σχόλια - I am satisfied by my employer’s approach to the crisis." tableColumnId="70"/>
      <queryTableField id="71" name="I have all the support i need to face any technical problems i have (eg. corporate access issues,  infrastructure failures, etc.)." tableColumnId="71"/>
      <queryTableField id="72" name="Βαθμοί - I have all the support i need to face any technical problems i have (eg. corporate access issues,  infrastructure failures, etc.)." tableColumnId="72"/>
      <queryTableField id="73" name="Σχόλια - I have all the support i need to face any technical problems i have (eg. corporate access issues,  infrastructure failures, etc.)." tableColumnId="73"/>
      <queryTableField id="74" name="I am proud to work for my organization." tableColumnId="74"/>
      <queryTableField id="75" name="Βαθμοί - I am proud to work for my organization." tableColumnId="75"/>
      <queryTableField id="76" name="Σχόλια - I am proud to work for my organization." tableColumnId="76"/>
      <queryTableField id="77" name="I have access to the things I need to do my job well." tableColumnId="77"/>
      <queryTableField id="78" name="Βαθμοί - I have access to the things I need to do my job well." tableColumnId="78"/>
      <queryTableField id="79" name="Σχόλια - I have access to the things I need to do my job well." tableColumnId="79"/>
      <queryTableField id="80" name="What is your age?" tableColumnId="80"/>
      <queryTableField id="81" name="Βαθμοί - What is your age?" tableColumnId="81"/>
      <queryTableField id="82" name="Σχόλια - What is your age?" tableColumnId="82"/>
      <queryTableField id="83" name="What is the highest degree or level of school you have completed?" tableColumnId="83"/>
      <queryTableField id="84" name="Βαθμοί - What is the highest degree or level of school you have completed?" tableColumnId="84"/>
      <queryTableField id="85" name="Σχόλια - What is the highest degree or level of school you have completed?" tableColumnId="85"/>
      <queryTableField id="86" name="Please select the business domain of the organization you work for." tableColumnId="86"/>
      <queryTableField id="87" name="Βαθμοί - Please select the business domain of the organization you work for." tableColumnId="87"/>
      <queryTableField id="88" name="Σχόλια - Please select the business domain of the organization you work for." tableColumnId="88"/>
      <queryTableField id="89" name="Please specify which is the business domain of the organization you work for." tableColumnId="89"/>
      <queryTableField id="90" name="Βαθμοί - Please specify which is the business domain of the organization you work for." tableColumnId="90"/>
      <queryTableField id="91" name="Σχόλια - Please specify which is the business domain of the organization you work for." tableColumnId="91"/>
      <queryTableField id="92" name="Which of the following best describes your work position?" tableColumnId="92"/>
      <queryTableField id="93" name="Βαθμοί - Which of the following best describes your work position?" tableColumnId="93"/>
      <queryTableField id="94" name="Σχόλια - Which of the following best describes your work position?" tableColumnId="94"/>
      <queryTableField id="95" name="Comments" tableColumnId="95"/>
      <queryTableField id="96" name="Βαθμοί - Comments" tableColumnId="96"/>
      <queryTableField id="97" name="Σχόλια - Comments" tableColumnId="97"/>
      <queryTableField id="98" name="Index" tableColumnId="9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C86F85C1-B4B5-4CD8-9A9C-271EF05E5849}" autoFormatId="16" applyNumberFormats="0" applyBorderFormats="0" applyFontFormats="0" applyPatternFormats="0" applyAlignmentFormats="0" applyWidthHeightFormats="0">
  <queryTableRefresh nextId="98">
    <queryTableFields count="97">
      <queryTableField id="1" name="ID" tableColumnId="1"/>
      <queryTableField id="2" name="Ώρα έναρξης" tableColumnId="2"/>
      <queryTableField id="3" name="Ώρα ολοκλήρωσης" tableColumnId="3"/>
      <queryTableField id="4" name="Διεύθυνση ηλεκτρονικού ταχυδρομείου" tableColumnId="4"/>
      <queryTableField id="5" name="Όνομα" tableColumnId="5"/>
      <queryTableField id="6" name="Συνολικοί βαθμοί" tableColumnId="6"/>
      <queryTableField id="7" name="Σχόλια για το κουίζ" tableColumnId="7"/>
      <queryTableField id="8" name="Ώρα δημοσίευσης βαθμού" tableColumnId="8"/>
      <queryTableField id="9" name="Prior to the COVID-19 crisis, were you able to work from home?" tableColumnId="9"/>
      <queryTableField id="10" name="Βαθμοί - Prior to the COVID-19 crisis, were you able to work from home?" tableColumnId="10"/>
      <queryTableField id="11" name="Σχόλια - Prior to the COVID-19 crisis, were you able to work from home?" tableColumnId="11"/>
      <queryTableField id="12" name="Did you receive any security guidelines from your employer regarding working from home?" tableColumnId="12"/>
      <queryTableField id="13" name="Βαθμοί - Did you receive any security guidelines from your employer regarding working from home?" tableColumnId="13"/>
      <queryTableField id="14" name="Σχόλια - Did you receive any security guidelines from your employer regarding working from home?" tableColumnId="14"/>
      <queryTableField id="15" name="Please describe the main (2-3) security guidelines provided." tableColumnId="15"/>
      <queryTableField id="16" name="Βαθμοί - Please describe the main (2-3) security guidelines provided." tableColumnId="16"/>
      <queryTableField id="17" name="Σχόλια - Please describe the main (2-3) security guidelines provided." tableColumnId="17"/>
      <queryTableField id="18" name="What kind of devices are you using to connect to your corporate working environment?" tableColumnId="18"/>
      <queryTableField id="19" name="Βαθμοί - What kind of devices are you using to connect to your corporate working environment?" tableColumnId="19"/>
      <queryTableField id="20" name="Σχόλια - What kind of devices are you using to connect to your corporate working environment?" tableColumnId="20"/>
      <queryTableField id="21" name="Are these devices accessed by users other than yourself?" tableColumnId="21"/>
      <queryTableField id="22" name="Βαθμοί - Are these devices accessed by users other than yourself?" tableColumnId="22"/>
      <queryTableField id="23" name="Σχόλια - Are these devices accessed by users other than yourself?" tableColumnId="23"/>
      <queryTableField id="24" name="These devices are:" tableColumnId="24"/>
      <queryTableField id="25" name="Βαθμοί - These devices are:" tableColumnId="25"/>
      <queryTableField id="26" name="Σχόλια - These devices are:" tableColumnId="26"/>
      <queryTableField id="27" name="Are these devices managed by your organization?" tableColumnId="27"/>
      <queryTableField id="28" name="Βαθμοί - Are these devices managed by your organization?" tableColumnId="28"/>
      <queryTableField id="29" name="Σχόλια - Are these devices managed by your organization?" tableColumnId="29"/>
      <queryTableField id="30" name="Which of the following apply for the devices you currently use for your working from home employment?" tableColumnId="30"/>
      <queryTableField id="31" name="Βαθμοί - Which of the following apply for the devices you currently use for your working from home employment?" tableColumnId="31"/>
      <queryTableField id="32" name="Σχόλια - Which of the following apply for the devices you currently use for your working from home employment?" tableColumnId="32"/>
      <queryTableField id="33" name="How do you obtain access to your corporate working environment?" tableColumnId="33"/>
      <queryTableField id="34" name="Βαθμοί - How do you obtain access to your corporate working environment?" tableColumnId="34"/>
      <queryTableField id="35" name="Σχόλια - How do you obtain access to your corporate working environment?" tableColumnId="35"/>
      <queryTableField id="36" name="Please describe how you obtain access to your corporate working environment." tableColumnId="36"/>
      <queryTableField id="37" name="Βαθμοί - Please describe how you obtain access to your corporate working environment." tableColumnId="37"/>
      <queryTableField id="38" name="Σχόλια - Please describe how you obtain access to your corporate working environment." tableColumnId="38"/>
      <queryTableField id="39" name="Were you asked to use applications or services that you were unfamiliar with, because of the need for remote working?" tableColumnId="39"/>
      <queryTableField id="40" name="Βαθμοί - Were you asked to use applications or services that you were unfamiliar with, because of the need for remote working?" tableColumnId="40"/>
      <queryTableField id="41" name="Σχόλια - Were you asked to use applications or services that you were unfamiliar with, because of the need for remote working?" tableColumnId="41"/>
      <queryTableField id="42" name="How were you informed how to use them?" tableColumnId="42"/>
      <queryTableField id="43" name="Βαθμοί - How were you informed how to use them?" tableColumnId="43"/>
      <queryTableField id="44" name="Σχόλια - How were you informed how to use them?" tableColumnId="44"/>
      <queryTableField id="45" name="Has your company adopted a specific collaboration solution?" tableColumnId="45"/>
      <queryTableField id="46" name="Βαθμοί - Has your company adopted a specific collaboration solution?" tableColumnId="46"/>
      <queryTableField id="47" name="Σχόλια - Has your company adopted a specific collaboration solution?" tableColumnId="47"/>
      <queryTableField id="48" name="What abilities does it offer?" tableColumnId="48"/>
      <queryTableField id="49" name="Βαθμοί - What abilities does it offer?" tableColumnId="49"/>
      <queryTableField id="50" name="Σχόλια - What abilities does it offer?" tableColumnId="50"/>
      <queryTableField id="51" name="Did you face any of the below cyber-security related threats during the COVID-19 crisis?" tableColumnId="51"/>
      <queryTableField id="52" name="Βαθμοί - Did you face any of the below cyber-security related threats during the COVID-19 crisis?" tableColumnId="52"/>
      <queryTableField id="53" name="Σχόλια - Did you face any of the below cyber-security related threats during the COVID-19 crisis?" tableColumnId="53"/>
      <queryTableField id="54" name="Please name any other cyber-security threats you encountered during this period, not listed above." tableColumnId="54"/>
      <queryTableField id="55" name="Βαθμοί - Please name any other cyber-security threats you encountered during this period, not listed above." tableColumnId="55"/>
      <queryTableField id="56" name="Σχόλια - Please name any other cyber-security threats you encountered during this period, not listed above." tableColumnId="56"/>
      <queryTableField id="57" name="Βαθμοί - To what extent do you agree with the following statements:" tableColumnId="57"/>
      <queryTableField id="58" name="Σχόλια - To what extent do you agree with the following statements:" tableColumnId="58"/>
      <queryTableField id="59" name="I prefer working from home than going to the office." tableColumnId="59"/>
      <queryTableField id="60" name="Βαθμοί - I prefer working from home than going to the office." tableColumnId="60"/>
      <queryTableField id="61" name="Σχόλια - I prefer working from home than going to the office." tableColumnId="61"/>
      <queryTableField id="62" name="I work more productively from home." tableColumnId="62"/>
      <queryTableField id="63" name="Βαθμοί - I work more productively from home." tableColumnId="63"/>
      <queryTableField id="64" name="Σχόλια - I work more productively from home." tableColumnId="64"/>
      <queryTableField id="65" name="I collaborate with my colleagues as effectively as when we are in office." tableColumnId="65"/>
      <queryTableField id="66" name="Βαθμοί - I collaborate with my colleagues as effectively as when we are in office." tableColumnId="66"/>
      <queryTableField id="67" name="Σχόλια - I collaborate with my colleagues as effectively as when we are in office." tableColumnId="67"/>
      <queryTableField id="68" name="I am satisfied by my employer’s approach to the crisis." tableColumnId="68"/>
      <queryTableField id="69" name="Βαθμοί - I am satisfied by my employer’s approach to the crisis." tableColumnId="69"/>
      <queryTableField id="70" name="Σχόλια - I am satisfied by my employer’s approach to the crisis." tableColumnId="70"/>
      <queryTableField id="71" name="I have all the support i need to face any technical problems i have (eg. corporate access issues,  infrastructure failures, etc.)." tableColumnId="71"/>
      <queryTableField id="72" name="Βαθμοί - I have all the support i need to face any technical problems i have (eg. corporate access issues,  infrastructure failures, etc.)." tableColumnId="72"/>
      <queryTableField id="73" name="Σχόλια - I have all the support i need to face any technical problems i have (eg. corporate access issues,  infrastructure failures, etc.)." tableColumnId="73"/>
      <queryTableField id="74" name="I am proud to work for my organization." tableColumnId="74"/>
      <queryTableField id="75" name="Βαθμοί - I am proud to work for my organization." tableColumnId="75"/>
      <queryTableField id="76" name="Σχόλια - I am proud to work for my organization." tableColumnId="76"/>
      <queryTableField id="77" name="I have access to the things I need to do my job well." tableColumnId="77"/>
      <queryTableField id="78" name="Βαθμοί - I have access to the things I need to do my job well." tableColumnId="78"/>
      <queryTableField id="79" name="Σχόλια - I have access to the things I need to do my job well." tableColumnId="79"/>
      <queryTableField id="80" name="What is your age?" tableColumnId="80"/>
      <queryTableField id="81" name="Βαθμοί - What is your age?" tableColumnId="81"/>
      <queryTableField id="82" name="Σχόλια - What is your age?" tableColumnId="82"/>
      <queryTableField id="83" name="What is the highest degree or level of school you have completed?" tableColumnId="83"/>
      <queryTableField id="84" name="Βαθμοί - What is the highest degree or level of school you have completed?" tableColumnId="84"/>
      <queryTableField id="85" name="Σχόλια - What is the highest degree or level of school you have completed?" tableColumnId="85"/>
      <queryTableField id="86" name="Please select the business domain of the organization you work for." tableColumnId="86"/>
      <queryTableField id="87" name="Βαθμοί - Please select the business domain of the organization you work for." tableColumnId="87"/>
      <queryTableField id="88" name="Σχόλια - Please select the business domain of the organization you work for." tableColumnId="88"/>
      <queryTableField id="89" name="Please specify which is the business domain of the organization you work for." tableColumnId="89"/>
      <queryTableField id="90" name="Βαθμοί - Please specify which is the business domain of the organization you work for." tableColumnId="90"/>
      <queryTableField id="91" name="Σχόλια - Please specify which is the business domain of the organization you work for." tableColumnId="91"/>
      <queryTableField id="92" name="Which of the following best describes your work position?" tableColumnId="92"/>
      <queryTableField id="93" name="Βαθμοί - Which of the following best describes your work position?" tableColumnId="93"/>
      <queryTableField id="94" name="Σχόλια - Which of the following best describes your work position?" tableColumnId="94"/>
      <queryTableField id="95" name="Comments" tableColumnId="95"/>
      <queryTableField id="96" name="Βαθμοί - Comments" tableColumnId="96"/>
      <queryTableField id="97" name="Σχόλια - Comments" tableColumnId="9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S265" totalsRowShown="0">
  <autoFilter ref="A1:CS265" xr:uid="{00000000-0009-0000-0100-000001000000}"/>
  <tableColumns count="97">
    <tableColumn id="1" xr3:uid="{00000000-0010-0000-0000-000001000000}" name="ID" dataDxfId="197"/>
    <tableColumn id="2" xr3:uid="{00000000-0010-0000-0000-000002000000}" name="Ώρα έναρξης" dataDxfId="196"/>
    <tableColumn id="3" xr3:uid="{00000000-0010-0000-0000-000003000000}" name="Ώρα ολοκλήρωσης" dataDxfId="195"/>
    <tableColumn id="4" xr3:uid="{00000000-0010-0000-0000-000004000000}" name="Διεύθυνση ηλεκτρονικού ταχυδρομείου" dataDxfId="194"/>
    <tableColumn id="5" xr3:uid="{00000000-0010-0000-0000-000005000000}" name="Όνομα" dataDxfId="193"/>
    <tableColumn id="6" xr3:uid="{00000000-0010-0000-0000-000006000000}" name="Συνολικοί βαθμοί" dataDxfId="192"/>
    <tableColumn id="7" xr3:uid="{00000000-0010-0000-0000-000007000000}" name="Σχόλια για το κουίζ" dataDxfId="191"/>
    <tableColumn id="8" xr3:uid="{00000000-0010-0000-0000-000008000000}" name="Ώρα δημοσίευσης βαθμού" dataDxfId="190"/>
    <tableColumn id="9" xr3:uid="{00000000-0010-0000-0000-000009000000}" name="Prior to the COVID-19 crisis, were you able to work from home?" dataDxfId="189"/>
    <tableColumn id="10" xr3:uid="{00000000-0010-0000-0000-00000A000000}" name="Βαθμοί - Prior to the COVID-19 crisis, were you able to work from home?" dataDxfId="188"/>
    <tableColumn id="11" xr3:uid="{00000000-0010-0000-0000-00000B000000}" name="Σχόλια - Prior to the COVID-19 crisis, were you able to work from home?" dataDxfId="187"/>
    <tableColumn id="12" xr3:uid="{00000000-0010-0000-0000-00000C000000}" name="Did you receive any security guidelines from your employer regarding working from home?" dataDxfId="186"/>
    <tableColumn id="13" xr3:uid="{00000000-0010-0000-0000-00000D000000}" name="Βαθμοί - Did you receive any security guidelines from your employer regarding working from home?" dataDxfId="185"/>
    <tableColumn id="14" xr3:uid="{00000000-0010-0000-0000-00000E000000}" name="Σχόλια - Did you receive any security guidelines from your employer regarding working from home?" dataDxfId="184"/>
    <tableColumn id="15" xr3:uid="{00000000-0010-0000-0000-00000F000000}" name="Please describe the main (2-3) security guidelines provided." dataDxfId="183"/>
    <tableColumn id="16" xr3:uid="{00000000-0010-0000-0000-000010000000}" name="Βαθμοί - Please describe the main (2-3) security guidelines provided." dataDxfId="182"/>
    <tableColumn id="17" xr3:uid="{00000000-0010-0000-0000-000011000000}" name="Σχόλια - Please describe the main (2-3) security guidelines provided." dataDxfId="181"/>
    <tableColumn id="18" xr3:uid="{00000000-0010-0000-0000-000012000000}" name="What kind of devices are you using to connect to your corporate working environment?" dataDxfId="180"/>
    <tableColumn id="19" xr3:uid="{00000000-0010-0000-0000-000013000000}" name="Βαθμοί - What kind of devices are you using to connect to your corporate working environment?" dataDxfId="179"/>
    <tableColumn id="20" xr3:uid="{00000000-0010-0000-0000-000014000000}" name="Σχόλια - What kind of devices are you using to connect to your corporate working environment?" dataDxfId="178"/>
    <tableColumn id="21" xr3:uid="{00000000-0010-0000-0000-000015000000}" name="Are these devices accessed by users other than yourself?" dataDxfId="177"/>
    <tableColumn id="22" xr3:uid="{00000000-0010-0000-0000-000016000000}" name="Βαθμοί - Are these devices accessed by users other than yourself?" dataDxfId="176"/>
    <tableColumn id="23" xr3:uid="{00000000-0010-0000-0000-000017000000}" name="Σχόλια - Are these devices accessed by users other than yourself?" dataDxfId="175"/>
    <tableColumn id="24" xr3:uid="{00000000-0010-0000-0000-000018000000}" name="These devices are:" dataDxfId="174"/>
    <tableColumn id="25" xr3:uid="{00000000-0010-0000-0000-000019000000}" name="Βαθμοί - These devices are:" dataDxfId="173"/>
    <tableColumn id="26" xr3:uid="{00000000-0010-0000-0000-00001A000000}" name="Σχόλια - These devices are:" dataDxfId="172"/>
    <tableColumn id="27" xr3:uid="{00000000-0010-0000-0000-00001B000000}" name="Are these devices managed by your organization?" dataDxfId="171"/>
    <tableColumn id="28" xr3:uid="{00000000-0010-0000-0000-00001C000000}" name="Βαθμοί - Are these devices managed by your organization?" dataDxfId="170"/>
    <tableColumn id="29" xr3:uid="{00000000-0010-0000-0000-00001D000000}" name="Σχόλια - Are these devices managed by your organization?" dataDxfId="169"/>
    <tableColumn id="30" xr3:uid="{00000000-0010-0000-0000-00001E000000}" name="Which of the following apply for the devices you currently use for your working from home employment?" dataDxfId="168"/>
    <tableColumn id="31" xr3:uid="{00000000-0010-0000-0000-00001F000000}" name="Βαθμοί - Which of the following apply for the devices you currently use for your working from home employment?" dataDxfId="167"/>
    <tableColumn id="32" xr3:uid="{00000000-0010-0000-0000-000020000000}" name="Σχόλια - Which of the following apply for the devices you currently use for your working from home employment?" dataDxfId="166"/>
    <tableColumn id="33" xr3:uid="{00000000-0010-0000-0000-000021000000}" name="How do you obtain access to your corporate working environment?" dataDxfId="165"/>
    <tableColumn id="34" xr3:uid="{00000000-0010-0000-0000-000022000000}" name="Βαθμοί - How do you obtain access to your corporate working environment?" dataDxfId="164"/>
    <tableColumn id="35" xr3:uid="{00000000-0010-0000-0000-000023000000}" name="Σχόλια - How do you obtain access to your corporate working environment?" dataDxfId="163"/>
    <tableColumn id="36" xr3:uid="{00000000-0010-0000-0000-000024000000}" name="Please describe how you obtain access to your corporate working environment." dataDxfId="162"/>
    <tableColumn id="37" xr3:uid="{00000000-0010-0000-0000-000025000000}" name="Βαθμοί - Please describe how you obtain access to your corporate working environment." dataDxfId="161"/>
    <tableColumn id="38" xr3:uid="{00000000-0010-0000-0000-000026000000}" name="Σχόλια - Please describe how you obtain access to your corporate working environment." dataDxfId="160"/>
    <tableColumn id="39" xr3:uid="{00000000-0010-0000-0000-000027000000}" name="Were you asked to use applications or services that you were unfamiliar with, because of the need for remote working?" dataDxfId="159"/>
    <tableColumn id="40" xr3:uid="{00000000-0010-0000-0000-000028000000}" name="Βαθμοί - Were you asked to use applications or services that you were unfamiliar with, because of the need for remote working?" dataDxfId="158"/>
    <tableColumn id="41" xr3:uid="{00000000-0010-0000-0000-000029000000}" name="Σχόλια - Were you asked to use applications or services that you were unfamiliar with, because of the need for remote working?" dataDxfId="157"/>
    <tableColumn id="42" xr3:uid="{00000000-0010-0000-0000-00002A000000}" name="How were you informed how to use them?" dataDxfId="156"/>
    <tableColumn id="43" xr3:uid="{00000000-0010-0000-0000-00002B000000}" name="Βαθμοί - How were you informed how to use them?" dataDxfId="155"/>
    <tableColumn id="44" xr3:uid="{00000000-0010-0000-0000-00002C000000}" name="Σχόλια - How were you informed how to use them?" dataDxfId="154"/>
    <tableColumn id="45" xr3:uid="{00000000-0010-0000-0000-00002D000000}" name="Has your company adopted a specific collaboration solution?" dataDxfId="153"/>
    <tableColumn id="46" xr3:uid="{00000000-0010-0000-0000-00002E000000}" name="Βαθμοί - Has your company adopted a specific collaboration solution?" dataDxfId="152"/>
    <tableColumn id="47" xr3:uid="{00000000-0010-0000-0000-00002F000000}" name="Σχόλια - Has your company adopted a specific collaboration solution?" dataDxfId="151"/>
    <tableColumn id="48" xr3:uid="{00000000-0010-0000-0000-000030000000}" name="What abilities does it offer?" dataDxfId="150"/>
    <tableColumn id="49" xr3:uid="{00000000-0010-0000-0000-000031000000}" name="Βαθμοί - What abilities does it offer?" dataDxfId="149"/>
    <tableColumn id="50" xr3:uid="{00000000-0010-0000-0000-000032000000}" name="Σχόλια - What abilities does it offer?" dataDxfId="148"/>
    <tableColumn id="51" xr3:uid="{00000000-0010-0000-0000-000033000000}" name="Did you face any of the below cyber-security related threats during the COVID-19 crisis?" dataDxfId="147"/>
    <tableColumn id="52" xr3:uid="{00000000-0010-0000-0000-000034000000}" name="Βαθμοί - Did you face any of the below cyber-security related threats during the COVID-19 crisis?" dataDxfId="146"/>
    <tableColumn id="53" xr3:uid="{00000000-0010-0000-0000-000035000000}" name="Σχόλια - Did you face any of the below cyber-security related threats during the COVID-19 crisis?" dataDxfId="145"/>
    <tableColumn id="54" xr3:uid="{00000000-0010-0000-0000-000036000000}" name="Please name any other cyber-security threats you encountered during this period, not listed above." dataDxfId="144"/>
    <tableColumn id="55" xr3:uid="{00000000-0010-0000-0000-000037000000}" name="Βαθμοί - Please name any other cyber-security threats you encountered during this period, not listed above." dataDxfId="143"/>
    <tableColumn id="56" xr3:uid="{00000000-0010-0000-0000-000038000000}" name="Σχόλια - Please name any other cyber-security threats you encountered during this period, not listed above." dataDxfId="142"/>
    <tableColumn id="57" xr3:uid="{00000000-0010-0000-0000-000039000000}" name="Βαθμοί - To what extent do you agree with the following statements:" dataDxfId="141"/>
    <tableColumn id="58" xr3:uid="{00000000-0010-0000-0000-00003A000000}" name="Σχόλια - To what extent do you agree with the following statements:" dataDxfId="140"/>
    <tableColumn id="59" xr3:uid="{00000000-0010-0000-0000-00003B000000}" name="I prefer working from home than going to the office." dataDxfId="139"/>
    <tableColumn id="60" xr3:uid="{00000000-0010-0000-0000-00003C000000}" name="Βαθμοί - I prefer working from home than going to the office." dataDxfId="138"/>
    <tableColumn id="61" xr3:uid="{00000000-0010-0000-0000-00003D000000}" name="Σχόλια - I prefer working from home than going to the office." dataDxfId="137"/>
    <tableColumn id="62" xr3:uid="{00000000-0010-0000-0000-00003E000000}" name="I work more productively from home." dataDxfId="136"/>
    <tableColumn id="63" xr3:uid="{00000000-0010-0000-0000-00003F000000}" name="Βαθμοί - I work more productively from home." dataDxfId="135"/>
    <tableColumn id="64" xr3:uid="{00000000-0010-0000-0000-000040000000}" name="Σχόλια - I work more productively from home." dataDxfId="134"/>
    <tableColumn id="65" xr3:uid="{00000000-0010-0000-0000-000041000000}" name="I collaborate with my colleagues as effectively as when we are in office." dataDxfId="133"/>
    <tableColumn id="66" xr3:uid="{00000000-0010-0000-0000-000042000000}" name="Βαθμοί - I collaborate with my colleagues as effectively as when we are in office." dataDxfId="132"/>
    <tableColumn id="67" xr3:uid="{00000000-0010-0000-0000-000043000000}" name="Σχόλια - I collaborate with my colleagues as effectively as when we are in office." dataDxfId="131"/>
    <tableColumn id="68" xr3:uid="{00000000-0010-0000-0000-000044000000}" name="I am satisfied by my employer’s approach to the crisis." dataDxfId="130"/>
    <tableColumn id="69" xr3:uid="{00000000-0010-0000-0000-000045000000}" name="Βαθμοί - I am satisfied by my employer’s approach to the crisis." dataDxfId="129"/>
    <tableColumn id="70" xr3:uid="{00000000-0010-0000-0000-000046000000}" name="Σχόλια - I am satisfied by my employer’s approach to the crisis." dataDxfId="128"/>
    <tableColumn id="71" xr3:uid="{00000000-0010-0000-0000-000047000000}" name="I have all the support i need to face any technical problems i have (eg. corporate access issues,  infrastructure failures, etc.)." dataDxfId="127"/>
    <tableColumn id="72" xr3:uid="{00000000-0010-0000-0000-000048000000}" name="Βαθμοί - I have all the support i need to face any technical problems i have (eg. corporate access issues,  infrastructure failures, etc.)." dataDxfId="126"/>
    <tableColumn id="73" xr3:uid="{00000000-0010-0000-0000-000049000000}" name="Σχόλια - I have all the support i need to face any technical problems i have (eg. corporate access issues,  infrastructure failures, etc.)." dataDxfId="125"/>
    <tableColumn id="74" xr3:uid="{00000000-0010-0000-0000-00004A000000}" name="I am proud to work for my organization." dataDxfId="124"/>
    <tableColumn id="75" xr3:uid="{00000000-0010-0000-0000-00004B000000}" name="Βαθμοί - I am proud to work for my organization." dataDxfId="123"/>
    <tableColumn id="76" xr3:uid="{00000000-0010-0000-0000-00004C000000}" name="Σχόλια - I am proud to work for my organization." dataDxfId="122"/>
    <tableColumn id="77" xr3:uid="{00000000-0010-0000-0000-00004D000000}" name="I have access to the things I need to do my job well." dataDxfId="121"/>
    <tableColumn id="78" xr3:uid="{00000000-0010-0000-0000-00004E000000}" name="Βαθμοί - I have access to the things I need to do my job well." dataDxfId="120"/>
    <tableColumn id="79" xr3:uid="{00000000-0010-0000-0000-00004F000000}" name="Σχόλια - I have access to the things I need to do my job well." dataDxfId="119"/>
    <tableColumn id="80" xr3:uid="{00000000-0010-0000-0000-000050000000}" name="What is your age?" dataDxfId="118"/>
    <tableColumn id="81" xr3:uid="{00000000-0010-0000-0000-000051000000}" name="Βαθμοί - What is your age?" dataDxfId="117"/>
    <tableColumn id="82" xr3:uid="{00000000-0010-0000-0000-000052000000}" name="Σχόλια - What is your age?" dataDxfId="116"/>
    <tableColumn id="83" xr3:uid="{00000000-0010-0000-0000-000053000000}" name="What is the highest degree or level of school you have completed?" dataDxfId="115"/>
    <tableColumn id="84" xr3:uid="{00000000-0010-0000-0000-000054000000}" name="Βαθμοί - What is the highest degree or level of school you have completed?" dataDxfId="114"/>
    <tableColumn id="85" xr3:uid="{00000000-0010-0000-0000-000055000000}" name="Σχόλια - What is the highest degree or level of school you have completed?" dataDxfId="113"/>
    <tableColumn id="86" xr3:uid="{00000000-0010-0000-0000-000056000000}" name="Please select the business domain of the organization you work for." dataDxfId="112"/>
    <tableColumn id="87" xr3:uid="{00000000-0010-0000-0000-000057000000}" name="Βαθμοί - Please select the business domain of the organization you work for." dataDxfId="111"/>
    <tableColumn id="88" xr3:uid="{00000000-0010-0000-0000-000058000000}" name="Σχόλια - Please select the business domain of the organization you work for." dataDxfId="110"/>
    <tableColumn id="89" xr3:uid="{00000000-0010-0000-0000-000059000000}" name="Please specify which is the business domain of the organization you work for." dataDxfId="109"/>
    <tableColumn id="90" xr3:uid="{00000000-0010-0000-0000-00005A000000}" name="Βαθμοί - Please specify which is the business domain of the organization you work for." dataDxfId="108"/>
    <tableColumn id="91" xr3:uid="{00000000-0010-0000-0000-00005B000000}" name="Σχόλια - Please specify which is the business domain of the organization you work for." dataDxfId="107"/>
    <tableColumn id="92" xr3:uid="{00000000-0010-0000-0000-00005C000000}" name="Which of the following best describes your work position?" dataDxfId="106"/>
    <tableColumn id="93" xr3:uid="{00000000-0010-0000-0000-00005D000000}" name="Βαθμοί - Which of the following best describes your work position?" dataDxfId="105"/>
    <tableColumn id="94" xr3:uid="{00000000-0010-0000-0000-00005E000000}" name="Σχόλια - Which of the following best describes your work position?" dataDxfId="104"/>
    <tableColumn id="95" xr3:uid="{00000000-0010-0000-0000-00005F000000}" name="Comments" dataDxfId="103"/>
    <tableColumn id="96" xr3:uid="{00000000-0010-0000-0000-000060000000}" name="Βαθμοί - Comments" dataDxfId="102"/>
    <tableColumn id="97" xr3:uid="{00000000-0010-0000-0000-000061000000}" name="Σχόλια - Comments" dataDxfId="10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407874-1EF0-43D6-8D76-E253419A0E5E}" name="Table1__2" displayName="Table1__2" ref="A1:CS1084" tableType="queryTable" totalsRowShown="0">
  <autoFilter ref="A1:CS1084" xr:uid="{BE5EF1AC-CA58-4937-B7AB-5D27CE55142F}"/>
  <tableColumns count="97">
    <tableColumn id="1" xr3:uid="{FAD058F8-0DFB-40F7-8A88-75D037E98DBA}" uniqueName="1" name="ID" queryTableFieldId="1"/>
    <tableColumn id="2" xr3:uid="{08042CC8-47A3-498D-965A-772B19F37530}" uniqueName="2" name="Ώρα έναρξης" queryTableFieldId="2" dataDxfId="100"/>
    <tableColumn id="3" xr3:uid="{09DB8162-D851-4026-B03B-75DB8762B6F3}" uniqueName="3" name="Ώρα ολοκλήρωσης" queryTableFieldId="3" dataDxfId="99"/>
    <tableColumn id="4" xr3:uid="{748E8782-6ED2-4CE1-AD4B-91C9F94515DC}" uniqueName="4" name="Διεύθυνση ηλεκτρονικού ταχυδρομείου" queryTableFieldId="4" dataDxfId="98"/>
    <tableColumn id="5" xr3:uid="{3915DF7E-EBE9-4E9E-89C0-2F618D292B7B}" uniqueName="5" name="Όνομα" queryTableFieldId="5"/>
    <tableColumn id="6" xr3:uid="{91A928B0-719F-4DAD-8D7D-7BF9EEA5A44F}" uniqueName="6" name="Συνολικοί βαθμοί" queryTableFieldId="6"/>
    <tableColumn id="7" xr3:uid="{4C71B1EF-C40E-4C05-B5F9-9205BC97CDE4}" uniqueName="7" name="Σχόλια για το κουίζ" queryTableFieldId="7"/>
    <tableColumn id="8" xr3:uid="{A1E5F00D-5525-467A-9F54-043000C76CFE}" uniqueName="8" name="Ώρα δημοσίευσης βαθμού" queryTableFieldId="8"/>
    <tableColumn id="9" xr3:uid="{26009BF0-E415-47AA-BCDC-3CC882C463EF}" uniqueName="9" name="Prior to the COVID-19 crisis, were you able to work from home?" queryTableFieldId="9" dataDxfId="97"/>
    <tableColumn id="10" xr3:uid="{99AEC890-6FC9-4210-9FE4-0C44A48A2790}" uniqueName="10" name="Βαθμοί - Prior to the COVID-19 crisis, were you able to work from home?" queryTableFieldId="10"/>
    <tableColumn id="11" xr3:uid="{37A9C49A-C779-492F-9B76-C0BC9BBE7126}" uniqueName="11" name="Σχόλια - Prior to the COVID-19 crisis, were you able to work from home?" queryTableFieldId="11"/>
    <tableColumn id="12" xr3:uid="{CA2A198B-F1A2-42FC-9CD4-87D2CF616EE0}" uniqueName="12" name="Did you receive any security guidelines from your employer regarding working from home?" queryTableFieldId="12" dataDxfId="96"/>
    <tableColumn id="13" xr3:uid="{68D5D6F5-B02A-431F-B2D8-45CA63B3A4D7}" uniqueName="13" name="Βαθμοί - Did you receive any security guidelines from your employer regarding working from home?" queryTableFieldId="13"/>
    <tableColumn id="14" xr3:uid="{C7D18102-8FA8-45CC-A6AB-97E7E88C4829}" uniqueName="14" name="Σχόλια - Did you receive any security guidelines from your employer regarding working from home?" queryTableFieldId="14"/>
    <tableColumn id="15" xr3:uid="{B0ABE5E9-B2C8-4B8C-B284-D57D78A29ACB}" uniqueName="15" name="Please describe the main (2-3) security guidelines provided." queryTableFieldId="15" dataDxfId="95"/>
    <tableColumn id="16" xr3:uid="{4660F5E6-A8A2-4F2D-8B7B-04E3C9B72C66}" uniqueName="16" name="Βαθμοί - Please describe the main (2-3) security guidelines provided." queryTableFieldId="16"/>
    <tableColumn id="17" xr3:uid="{3BE2D404-C0C3-44F0-B0E0-418F6DB3F8B4}" uniqueName="17" name="Σχόλια - Please describe the main (2-3) security guidelines provided." queryTableFieldId="17"/>
    <tableColumn id="18" xr3:uid="{7729B473-ECD4-4C05-AD5E-A5BCC5730FF7}" uniqueName="18" name="What kind of devices are you using to connect to your corporate working environment?" queryTableFieldId="18" dataDxfId="94"/>
    <tableColumn id="19" xr3:uid="{C5695317-CF9E-40D5-BDDF-6C965F8B8AB9}" uniqueName="19" name="Βαθμοί - What kind of devices are you using to connect to your corporate working environment?" queryTableFieldId="19"/>
    <tableColumn id="20" xr3:uid="{D021B1AA-3E85-467D-A807-4C332D6A65E4}" uniqueName="20" name="Σχόλια - What kind of devices are you using to connect to your corporate working environment?" queryTableFieldId="20"/>
    <tableColumn id="21" xr3:uid="{082010D0-3248-4D21-A5BE-F39645A5EF2D}" uniqueName="21" name="Are these devices accessed by users other than yourself?" queryTableFieldId="21" dataDxfId="93"/>
    <tableColumn id="22" xr3:uid="{A5332415-3BCC-4AC2-BDA1-AF4CA1A8AC7D}" uniqueName="22" name="Βαθμοί - Are these devices accessed by users other than yourself?" queryTableFieldId="22"/>
    <tableColumn id="23" xr3:uid="{7A1662FB-8C5E-4BA9-A60D-FC40CDF886B0}" uniqueName="23" name="Σχόλια - Are these devices accessed by users other than yourself?" queryTableFieldId="23"/>
    <tableColumn id="24" xr3:uid="{B93EB535-90D4-4C66-91CF-7B6CA1F448C8}" uniqueName="24" name="These devices are:" queryTableFieldId="24" dataDxfId="92"/>
    <tableColumn id="25" xr3:uid="{926A0E04-CC1F-4A12-9ADA-CF2965D2F691}" uniqueName="25" name="Βαθμοί - These devices are:" queryTableFieldId="25"/>
    <tableColumn id="26" xr3:uid="{0A9F00E6-9253-427C-A2B1-37ED9F2383FC}" uniqueName="26" name="Σχόλια - These devices are:" queryTableFieldId="26"/>
    <tableColumn id="27" xr3:uid="{8481FBFD-02EB-4335-952A-83EC2AD5CCDF}" uniqueName="27" name="Are these devices managed by your organization?" queryTableFieldId="27" dataDxfId="91"/>
    <tableColumn id="28" xr3:uid="{B745F518-4A16-4C13-B623-8B52980D6D37}" uniqueName="28" name="Βαθμοί - Are these devices managed by your organization?" queryTableFieldId="28"/>
    <tableColumn id="29" xr3:uid="{5CAAE54C-060E-4A4D-8A6F-D758F8A47D54}" uniqueName="29" name="Σχόλια - Are these devices managed by your organization?" queryTableFieldId="29"/>
    <tableColumn id="30" xr3:uid="{164D43B6-10F0-47B8-A4A2-48F13D8CC506}" uniqueName="30" name="Which of the following apply for the devices you currently use for your working from home employment?" queryTableFieldId="30" dataDxfId="90"/>
    <tableColumn id="31" xr3:uid="{1F92A55C-1A65-4B33-915E-F9F21B5E6D17}" uniqueName="31" name="Βαθμοί - Which of the following apply for the devices you currently use for your working from home employment?" queryTableFieldId="31"/>
    <tableColumn id="32" xr3:uid="{5D1B1F33-A436-4A02-BF41-E4E0B6B77704}" uniqueName="32" name="Σχόλια - Which of the following apply for the devices you currently use for your working from home employment?" queryTableFieldId="32"/>
    <tableColumn id="33" xr3:uid="{6F425D2B-C505-46E3-9B97-E553F0B05696}" uniqueName="33" name="How do you obtain access to your corporate working environment?" queryTableFieldId="33" dataDxfId="89"/>
    <tableColumn id="34" xr3:uid="{B991AA57-0D21-4D8B-B57C-6980D0943843}" uniqueName="34" name="Βαθμοί - How do you obtain access to your corporate working environment?" queryTableFieldId="34"/>
    <tableColumn id="35" xr3:uid="{03E0ECA0-EE1E-46ED-ABE7-236355E3A112}" uniqueName="35" name="Σχόλια - How do you obtain access to your corporate working environment?" queryTableFieldId="35"/>
    <tableColumn id="36" xr3:uid="{01C83C60-C591-4E9E-9CBB-1BFDBD0ED07A}" uniqueName="36" name="Please describe how you obtain access to your corporate working environment." queryTableFieldId="36" dataDxfId="88"/>
    <tableColumn id="37" xr3:uid="{5230B99D-C01E-4A60-A20F-460FF0AB70FB}" uniqueName="37" name="Βαθμοί - Please describe how you obtain access to your corporate working environment." queryTableFieldId="37"/>
    <tableColumn id="38" xr3:uid="{8A9BA393-721A-431E-8D34-F925920E58B0}" uniqueName="38" name="Σχόλια - Please describe how you obtain access to your corporate working environment." queryTableFieldId="38"/>
    <tableColumn id="39" xr3:uid="{205BD3F6-A3E0-4C67-8A1A-D6AA98DE99B0}" uniqueName="39" name="Were you asked to use applications or services that you were unfamiliar with, because of the need for remote working?" queryTableFieldId="39" dataDxfId="87"/>
    <tableColumn id="40" xr3:uid="{B88BCC49-BCB0-4717-AFD6-C1191A012E83}" uniqueName="40" name="Βαθμοί - Were you asked to use applications or services that you were unfamiliar with, because of the need for remote working?" queryTableFieldId="40"/>
    <tableColumn id="41" xr3:uid="{E98609DB-9F9C-422F-B643-BD127050207B}" uniqueName="41" name="Σχόλια - Were you asked to use applications or services that you were unfamiliar with, because of the need for remote working?" queryTableFieldId="41"/>
    <tableColumn id="42" xr3:uid="{D5900987-5EAB-43DB-A7B6-0791E713D1AF}" uniqueName="42" name="How were you informed how to use them?" queryTableFieldId="42" dataDxfId="86"/>
    <tableColumn id="43" xr3:uid="{C29C827B-5430-4883-9A7A-6E1DADE03ABB}" uniqueName="43" name="Βαθμοί - How were you informed how to use them?" queryTableFieldId="43"/>
    <tableColumn id="44" xr3:uid="{A0CC523A-D4B8-45B3-8F9B-6927544FDE0F}" uniqueName="44" name="Σχόλια - How were you informed how to use them?" queryTableFieldId="44"/>
    <tableColumn id="45" xr3:uid="{995FD33D-C4D5-441B-8E99-AFDE067A9135}" uniqueName="45" name="Has your company adopted a specific collaboration solution?" queryTableFieldId="45" dataDxfId="85"/>
    <tableColumn id="46" xr3:uid="{EDE3AA5A-2A63-45BE-AB30-0FD32988032C}" uniqueName="46" name="Βαθμοί - Has your company adopted a specific collaboration solution?" queryTableFieldId="46"/>
    <tableColumn id="47" xr3:uid="{08B6DD74-8316-4FD7-9716-877031E8A23F}" uniqueName="47" name="Σχόλια - Has your company adopted a specific collaboration solution?" queryTableFieldId="47"/>
    <tableColumn id="48" xr3:uid="{5C855586-0EE0-4160-84DF-577177AE854C}" uniqueName="48" name="What abilities does it offer?" queryTableFieldId="48" dataDxfId="84"/>
    <tableColumn id="49" xr3:uid="{75C26ABB-D392-4A47-9FE8-A9DBF55961CC}" uniqueName="49" name="Βαθμοί - What abilities does it offer?" queryTableFieldId="49"/>
    <tableColumn id="50" xr3:uid="{2C044ACD-E321-4430-BAFC-3950675D6638}" uniqueName="50" name="Σχόλια - What abilities does it offer?" queryTableFieldId="50"/>
    <tableColumn id="51" xr3:uid="{7C10CE96-481D-406F-8C94-7E977F827518}" uniqueName="51" name="Did you face any of the below cyber-security related threats during the COVID-19 crisis?" queryTableFieldId="51" dataDxfId="83"/>
    <tableColumn id="52" xr3:uid="{176887F0-4A7D-4B41-8E38-72C1045EF69A}" uniqueName="52" name="Βαθμοί - Did you face any of the below cyber-security related threats during the COVID-19 crisis?" queryTableFieldId="52"/>
    <tableColumn id="53" xr3:uid="{EA2C12CC-C656-4E3F-A966-9A112C6553DF}" uniqueName="53" name="Σχόλια - Did you face any of the below cyber-security related threats during the COVID-19 crisis?" queryTableFieldId="53"/>
    <tableColumn id="54" xr3:uid="{9C0D39BC-DE58-4575-A623-A4019EB560A1}" uniqueName="54" name="Please name any other cyber-security threats you encountered during this period, not listed above." queryTableFieldId="54" dataDxfId="82"/>
    <tableColumn id="55" xr3:uid="{31956415-494B-41D1-8342-DD4C6035FE6E}" uniqueName="55" name="Βαθμοί - Please name any other cyber-security threats you encountered during this period, not listed above." queryTableFieldId="55"/>
    <tableColumn id="56" xr3:uid="{94921F12-95BF-4AEB-9E76-C50BF1491780}" uniqueName="56" name="Σχόλια - Please name any other cyber-security threats you encountered during this period, not listed above." queryTableFieldId="56"/>
    <tableColumn id="57" xr3:uid="{3EE36EF6-5DFA-4DD8-BF57-1D8A3B8E5D4C}" uniqueName="57" name="Βαθμοί - To what extent do you agree with the following statements:" queryTableFieldId="57"/>
    <tableColumn id="58" xr3:uid="{3CB00329-8013-47D2-BA09-5A3A47A65AD1}" uniqueName="58" name="Σχόλια - To what extent do you agree with the following statements:" queryTableFieldId="58"/>
    <tableColumn id="59" xr3:uid="{CE253D29-F308-4D5C-9A87-6EA709BD403C}" uniqueName="59" name="I prefer working from home than going to the office." queryTableFieldId="59" dataDxfId="81"/>
    <tableColumn id="60" xr3:uid="{D5B3B3D3-B2F5-4B5C-A12A-ECD949D48E3E}" uniqueName="60" name="Βαθμοί - I prefer working from home than going to the office." queryTableFieldId="60"/>
    <tableColumn id="61" xr3:uid="{BA7BB83B-2837-4CFB-A047-AABFB0DEAA72}" uniqueName="61" name="Σχόλια - I prefer working from home than going to the office." queryTableFieldId="61"/>
    <tableColumn id="62" xr3:uid="{23FAABF8-5A88-49C6-B202-132C7D3B1C0B}" uniqueName="62" name="I work more productively from home." queryTableFieldId="62" dataDxfId="80"/>
    <tableColumn id="63" xr3:uid="{09C23793-D58D-438E-B85F-DFB731EA9B8E}" uniqueName="63" name="Βαθμοί - I work more productively from home." queryTableFieldId="63"/>
    <tableColumn id="64" xr3:uid="{A445EE86-F0C0-4F1A-8117-B7534C1A78A4}" uniqueName="64" name="Σχόλια - I work more productively from home." queryTableFieldId="64"/>
    <tableColumn id="65" xr3:uid="{0849F662-7089-4053-B758-8AC9BA9FEAF8}" uniqueName="65" name="I collaborate with my colleagues as effectively as when we are in office." queryTableFieldId="65" dataDxfId="79"/>
    <tableColumn id="66" xr3:uid="{C5B27C93-170B-4B2D-8B34-DD8F512ABE53}" uniqueName="66" name="Βαθμοί - I collaborate with my colleagues as effectively as when we are in office." queryTableFieldId="66"/>
    <tableColumn id="67" xr3:uid="{6AEC81D2-990C-4017-91A0-89A8C80367FA}" uniqueName="67" name="Σχόλια - I collaborate with my colleagues as effectively as when we are in office." queryTableFieldId="67"/>
    <tableColumn id="68" xr3:uid="{A3FB8B63-B364-476C-B234-4FC094B66191}" uniqueName="68" name="I am satisfied by my employer’s approach to the crisis." queryTableFieldId="68" dataDxfId="78"/>
    <tableColumn id="69" xr3:uid="{B37F041F-7DFB-4492-B9EA-AC13EF35D978}" uniqueName="69" name="Βαθμοί - I am satisfied by my employer’s approach to the crisis." queryTableFieldId="69"/>
    <tableColumn id="70" xr3:uid="{78DF7183-35FF-4BE5-BD64-8CBC2D14B6EB}" uniqueName="70" name="Σχόλια - I am satisfied by my employer’s approach to the crisis." queryTableFieldId="70"/>
    <tableColumn id="71" xr3:uid="{3DEAAF2D-1D3C-4C28-A01D-0153CA86F20B}" uniqueName="71" name="I have all the support i need to face any technical problems i have (eg. corporate access issues,  infrastructure failures, etc.)." queryTableFieldId="71" dataDxfId="77"/>
    <tableColumn id="72" xr3:uid="{FF40079B-B961-4922-AD2B-7D0E42CDAA84}" uniqueName="72" name="Βαθμοί - I have all the support i need to face any technical problems i have (eg. corporate access issues,  infrastructure failures, etc.)." queryTableFieldId="72"/>
    <tableColumn id="73" xr3:uid="{46A9E813-E591-4BCD-8C97-819538980CB5}" uniqueName="73" name="Σχόλια - I have all the support i need to face any technical problems i have (eg. corporate access issues,  infrastructure failures, etc.)." queryTableFieldId="73"/>
    <tableColumn id="74" xr3:uid="{EF314196-780E-459E-8544-0EFB6E13109C}" uniqueName="74" name="I am proud to work for my organization." queryTableFieldId="74" dataDxfId="76"/>
    <tableColumn id="75" xr3:uid="{2A42BD75-D6A7-4B54-BD2B-89FAF8D9F6D9}" uniqueName="75" name="Βαθμοί - I am proud to work for my organization." queryTableFieldId="75"/>
    <tableColumn id="76" xr3:uid="{CB5A9EFD-F52D-4AF7-9AC3-C6212D554062}" uniqueName="76" name="Σχόλια - I am proud to work for my organization." queryTableFieldId="76"/>
    <tableColumn id="77" xr3:uid="{377D62CB-62F0-49FB-BF8D-0D47236D1511}" uniqueName="77" name="I have access to the things I need to do my job well." queryTableFieldId="77" dataDxfId="75"/>
    <tableColumn id="78" xr3:uid="{96086E07-0CD0-481D-8475-63BA7805F434}" uniqueName="78" name="Βαθμοί - I have access to the things I need to do my job well." queryTableFieldId="78"/>
    <tableColumn id="79" xr3:uid="{EB298BB4-E8DB-402D-99FD-B81F3D623FA1}" uniqueName="79" name="Σχόλια - I have access to the things I need to do my job well." queryTableFieldId="79"/>
    <tableColumn id="80" xr3:uid="{47700B43-3B0B-4FE9-97D7-EFC7E287284C}" uniqueName="80" name="What is your age?" queryTableFieldId="80" dataDxfId="74"/>
    <tableColumn id="81" xr3:uid="{F9427D1F-97C6-48C5-BF0F-6A10E4A2CC09}" uniqueName="81" name="Βαθμοί - What is your age?" queryTableFieldId="81"/>
    <tableColumn id="82" xr3:uid="{E1E6FD27-1530-4476-8269-2352B2AED6B6}" uniqueName="82" name="Σχόλια - What is your age?" queryTableFieldId="82"/>
    <tableColumn id="83" xr3:uid="{180C3E62-04C2-4FCE-9736-0B6806C4803E}" uniqueName="83" name="What is the highest degree or level of school you have completed?" queryTableFieldId="83" dataDxfId="73"/>
    <tableColumn id="84" xr3:uid="{29B5083E-7E49-482A-A6EC-1D7D3A7D7E2C}" uniqueName="84" name="Βαθμοί - What is the highest degree or level of school you have completed?" queryTableFieldId="84"/>
    <tableColumn id="85" xr3:uid="{B9708DB5-B9F8-478B-95BB-D015198F4D08}" uniqueName="85" name="Σχόλια - What is the highest degree or level of school you have completed?" queryTableFieldId="85"/>
    <tableColumn id="86" xr3:uid="{EDEDE6BB-B638-4119-AA6C-6BD3F535BFBB}" uniqueName="86" name="Please select the business domain of the organization you work for." queryTableFieldId="86" dataDxfId="72"/>
    <tableColumn id="87" xr3:uid="{645260C8-19CE-4E73-A91A-3FDC49D10550}" uniqueName="87" name="Βαθμοί - Please select the business domain of the organization you work for." queryTableFieldId="87"/>
    <tableColumn id="88" xr3:uid="{019B728E-F29A-4050-8400-246018A05C31}" uniqueName="88" name="Σχόλια - Please select the business domain of the organization you work for." queryTableFieldId="88"/>
    <tableColumn id="89" xr3:uid="{682E6E80-A3DC-47FA-A62E-C06CCAA77829}" uniqueName="89" name="Please specify which is the business domain of the organization you work for." queryTableFieldId="89" dataDxfId="71"/>
    <tableColumn id="90" xr3:uid="{9AFA5A16-A112-4679-984C-5961BE6912D6}" uniqueName="90" name="Βαθμοί - Please specify which is the business domain of the organization you work for." queryTableFieldId="90"/>
    <tableColumn id="91" xr3:uid="{299A2AD6-1289-4195-8B7D-657A55A0340E}" uniqueName="91" name="Σχόλια - Please specify which is the business domain of the organization you work for." queryTableFieldId="91"/>
    <tableColumn id="92" xr3:uid="{D22143AB-DED7-4656-B541-E37B5EC60DE0}" uniqueName="92" name="Which of the following best describes your work position?" queryTableFieldId="92" dataDxfId="70"/>
    <tableColumn id="93" xr3:uid="{25778FF7-3D47-49AB-96F0-FABBD8665459}" uniqueName="93" name="Βαθμοί - Which of the following best describes your work position?" queryTableFieldId="93"/>
    <tableColumn id="94" xr3:uid="{2E25FCA3-5495-4445-8486-3F8EA388B685}" uniqueName="94" name="Σχόλια - Which of the following best describes your work position?" queryTableFieldId="94"/>
    <tableColumn id="95" xr3:uid="{C98AA237-5267-430F-B3A3-ED0F8ED06C56}" uniqueName="95" name="Comments" queryTableFieldId="95" dataDxfId="69"/>
    <tableColumn id="96" xr3:uid="{2131F8D5-0239-4AE7-BC63-486504B7B674}" uniqueName="96" name="Βαθμοί - Comments" queryTableFieldId="96"/>
    <tableColumn id="97" xr3:uid="{E8115995-4FA3-4ED6-BF70-DD7385FD45FA}" uniqueName="97" name="Σχόλια - Comments" queryTableFieldId="9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EC9AAC-8DDF-41FF-9A4A-56A81C2BA042}" name="Table1_2" displayName="Table1_2" ref="A1:CT925" tableType="queryTable" totalsRowShown="0">
  <autoFilter ref="A1:CT925" xr:uid="{11CCF6B1-2EF1-414C-98C1-59A80E34759A}"/>
  <tableColumns count="98">
    <tableColumn id="1" xr3:uid="{5C34511E-6B74-40F9-852E-DF0D7CB723E4}" uniqueName="1" name="ID" queryTableFieldId="1"/>
    <tableColumn id="2" xr3:uid="{BCA9C420-BB18-4946-B079-89D322D16A66}" uniqueName="2" name="Ώρα έναρξης" queryTableFieldId="2" dataDxfId="68"/>
    <tableColumn id="3" xr3:uid="{004E9205-2E44-49C6-B667-9B35ACCFFA43}" uniqueName="3" name="Ώρα ολοκλήρωσης" queryTableFieldId="3" dataDxfId="67"/>
    <tableColumn id="4" xr3:uid="{AF33E72A-5FCA-4879-91ED-998D45652BB9}" uniqueName="4" name="Διεύθυνση ηλεκτρονικού ταχυδρομείου" queryTableFieldId="4" dataDxfId="66"/>
    <tableColumn id="5" xr3:uid="{DE1D1ED6-6108-4F19-8156-47910157ED0F}" uniqueName="5" name="Όνομα" queryTableFieldId="5"/>
    <tableColumn id="6" xr3:uid="{02902ABE-F4C3-4257-BA10-F66EF1AF5BE9}" uniqueName="6" name="Συνολικοί βαθμοί" queryTableFieldId="6"/>
    <tableColumn id="7" xr3:uid="{2D10E644-1B70-4BB9-ADA4-FD8C9598EA07}" uniqueName="7" name="Σχόλια για το κουίζ" queryTableFieldId="7"/>
    <tableColumn id="8" xr3:uid="{25E0061A-A709-4114-A246-AC2504B882CE}" uniqueName="8" name="Ώρα δημοσίευσης βαθμού" queryTableFieldId="8"/>
    <tableColumn id="9" xr3:uid="{43125ECD-C99B-425D-9CBB-87917E6C51C5}" uniqueName="9" name="Prior to the COVID-19 crisis, were you able to work from home?" queryTableFieldId="9" dataDxfId="65"/>
    <tableColumn id="10" xr3:uid="{EDCD0F98-8F9F-495A-AFCF-7BA7D2249ACF}" uniqueName="10" name="Βαθμοί - Prior to the COVID-19 crisis, were you able to work from home?" queryTableFieldId="10"/>
    <tableColumn id="11" xr3:uid="{1AE137A9-B290-4B51-8337-D10ABFB4EC67}" uniqueName="11" name="Σχόλια - Prior to the COVID-19 crisis, were you able to work from home?" queryTableFieldId="11"/>
    <tableColumn id="12" xr3:uid="{9BF90D2E-283D-4133-BF5E-9EFE80C75EA8}" uniqueName="12" name="Did you receive any security guidelines from your employer regarding working from home?" queryTableFieldId="12" dataDxfId="64"/>
    <tableColumn id="13" xr3:uid="{CE9DF59E-230F-417F-93E7-722AA4D08AB2}" uniqueName="13" name="Βαθμοί - Did you receive any security guidelines from your employer regarding working from home?" queryTableFieldId="13"/>
    <tableColumn id="14" xr3:uid="{1BB9F7A9-A406-4BC0-8247-A107F4EB9B92}" uniqueName="14" name="Σχόλια - Did you receive any security guidelines from your employer regarding working from home?" queryTableFieldId="14"/>
    <tableColumn id="15" xr3:uid="{2C84F804-669E-4D7E-BAD1-88B233F8BD4C}" uniqueName="15" name="Please describe the main (2-3) security guidelines provided." queryTableFieldId="15" dataDxfId="63"/>
    <tableColumn id="16" xr3:uid="{3181A9E9-E572-4206-A177-2ABF6494153B}" uniqueName="16" name="Βαθμοί - Please describe the main (2-3) security guidelines provided." queryTableFieldId="16"/>
    <tableColumn id="17" xr3:uid="{A63FC56F-DA59-473E-9DF5-A56BBB3613DE}" uniqueName="17" name="Σχόλια - Please describe the main (2-3) security guidelines provided." queryTableFieldId="17"/>
    <tableColumn id="18" xr3:uid="{729C9DF2-0285-4666-8DE4-FFB6BD230977}" uniqueName="18" name="What kind of devices are you using to connect to your corporate working environment?" queryTableFieldId="18" dataDxfId="62"/>
    <tableColumn id="19" xr3:uid="{A974B0CA-9C14-45CD-A847-03B5CCF905DC}" uniqueName="19" name="Βαθμοί - What kind of devices are you using to connect to your corporate working environment?" queryTableFieldId="19"/>
    <tableColumn id="20" xr3:uid="{ADB797E2-44FF-4804-AC7E-A935E2F122F3}" uniqueName="20" name="Σχόλια - What kind of devices are you using to connect to your corporate working environment?" queryTableFieldId="20"/>
    <tableColumn id="21" xr3:uid="{38D611DF-DB2E-4EA3-AFD7-24B0AE221682}" uniqueName="21" name="Are these devices accessed by users other than yourself?" queryTableFieldId="21" dataDxfId="61"/>
    <tableColumn id="22" xr3:uid="{F570713D-1132-41AD-A145-B15096A0352F}" uniqueName="22" name="Βαθμοί - Are these devices accessed by users other than yourself?" queryTableFieldId="22"/>
    <tableColumn id="23" xr3:uid="{952C36B8-22A1-43C7-BDE7-A620ED8D0562}" uniqueName="23" name="Σχόλια - Are these devices accessed by users other than yourself?" queryTableFieldId="23"/>
    <tableColumn id="24" xr3:uid="{0E048E13-8647-406C-8AFA-D176633CB795}" uniqueName="24" name="These devices are:" queryTableFieldId="24" dataDxfId="60"/>
    <tableColumn id="25" xr3:uid="{974C1E52-88B6-4DCC-9390-64C28B34D538}" uniqueName="25" name="Βαθμοί - These devices are:" queryTableFieldId="25"/>
    <tableColumn id="26" xr3:uid="{8CF664E4-7FE2-4A20-BEBD-898609ABFA95}" uniqueName="26" name="Σχόλια - These devices are:" queryTableFieldId="26"/>
    <tableColumn id="27" xr3:uid="{669C6443-29F8-4243-94F0-73D0AFD2A145}" uniqueName="27" name="Are these devices managed by your organization?" queryTableFieldId="27" dataDxfId="59"/>
    <tableColumn id="28" xr3:uid="{785908C3-5E41-402B-A3AA-EC2D599DBE60}" uniqueName="28" name="Βαθμοί - Are these devices managed by your organization?" queryTableFieldId="28"/>
    <tableColumn id="29" xr3:uid="{BE81BEC8-5436-4C7A-9E04-C14D7AAEA929}" uniqueName="29" name="Σχόλια - Are these devices managed by your organization?" queryTableFieldId="29"/>
    <tableColumn id="30" xr3:uid="{B1A8AA32-226D-4345-A42D-4ED4D5DE1C55}" uniqueName="30" name="Which of the following apply for the devices you currently use for your working from home employment?" queryTableFieldId="30" dataDxfId="58"/>
    <tableColumn id="31" xr3:uid="{7DB1C06A-5576-4EFB-A0AB-3A18ADA0EE55}" uniqueName="31" name="Βαθμοί - Which of the following apply for the devices you currently use for your working from home employment?" queryTableFieldId="31"/>
    <tableColumn id="32" xr3:uid="{795E3B8B-5A30-4F62-97B9-EA2E571FC7B1}" uniqueName="32" name="Σχόλια - Which of the following apply for the devices you currently use for your working from home employment?" queryTableFieldId="32"/>
    <tableColumn id="33" xr3:uid="{C5240A4A-1102-4455-815A-D5593432DAF5}" uniqueName="33" name="How do you obtain access to your corporate working environment?" queryTableFieldId="33" dataDxfId="57"/>
    <tableColumn id="34" xr3:uid="{86E51B6F-C1F8-46FB-A66D-319F1633EA1F}" uniqueName="34" name="Βαθμοί - How do you obtain access to your corporate working environment?" queryTableFieldId="34"/>
    <tableColumn id="35" xr3:uid="{A6541559-3EC8-4E9E-AA24-874F794CE59B}" uniqueName="35" name="Σχόλια - How do you obtain access to your corporate working environment?" queryTableFieldId="35"/>
    <tableColumn id="36" xr3:uid="{FC75A1B9-3B47-4949-AD10-744953C66FE4}" uniqueName="36" name="Please describe how you obtain access to your corporate working environment." queryTableFieldId="36" dataDxfId="56"/>
    <tableColumn id="37" xr3:uid="{C7FD6AFB-E9AD-4CD1-B35C-20B27F07F529}" uniqueName="37" name="Βαθμοί - Please describe how you obtain access to your corporate working environment." queryTableFieldId="37"/>
    <tableColumn id="38" xr3:uid="{3F8BCDE8-EE98-4BCE-BD01-B29B643C4213}" uniqueName="38" name="Σχόλια - Please describe how you obtain access to your corporate working environment." queryTableFieldId="38"/>
    <tableColumn id="39" xr3:uid="{3BE0A2F2-9DB8-4A42-91A3-40F388382332}" uniqueName="39" name="Were you asked to use applications or services that you were unfamiliar with, because of the need for remote working?" queryTableFieldId="39" dataDxfId="55"/>
    <tableColumn id="40" xr3:uid="{974381F5-9303-44D9-BA84-F02FAC717623}" uniqueName="40" name="Βαθμοί - Were you asked to use applications or services that you were unfamiliar with, because of the need for remote working?" queryTableFieldId="40"/>
    <tableColumn id="41" xr3:uid="{A6D59ADB-9E2D-44D4-ABF3-91E7A4859112}" uniqueName="41" name="Σχόλια - Were you asked to use applications or services that you were unfamiliar with, because of the need for remote working?" queryTableFieldId="41"/>
    <tableColumn id="42" xr3:uid="{418833C8-98C3-466E-98A1-C8ACC37D4AC1}" uniqueName="42" name="How were you informed how to use them?" queryTableFieldId="42" dataDxfId="54"/>
    <tableColumn id="43" xr3:uid="{8B61EA8E-3CD4-41F8-A492-5CA30918C8AC}" uniqueName="43" name="Βαθμοί - How were you informed how to use them?" queryTableFieldId="43"/>
    <tableColumn id="44" xr3:uid="{E3580A01-2725-476B-9D16-155F86A3CFD5}" uniqueName="44" name="Σχόλια - How were you informed how to use them?" queryTableFieldId="44"/>
    <tableColumn id="45" xr3:uid="{A3250044-2A2F-4042-A5E3-3E88CB81B7F9}" uniqueName="45" name="Has your company adopted a specific collaboration solution?" queryTableFieldId="45" dataDxfId="53"/>
    <tableColumn id="46" xr3:uid="{55C63E65-6BF2-48BD-8C26-31C6773258F7}" uniqueName="46" name="Βαθμοί - Has your company adopted a specific collaboration solution?" queryTableFieldId="46"/>
    <tableColumn id="47" xr3:uid="{21294E34-3F8A-4356-9934-DA5372EE4A9E}" uniqueName="47" name="Σχόλια - Has your company adopted a specific collaboration solution?" queryTableFieldId="47"/>
    <tableColumn id="48" xr3:uid="{D6B813D1-7B0F-4065-A8B9-9CB461901D6E}" uniqueName="48" name="What abilities does it offer?" queryTableFieldId="48" dataDxfId="52"/>
    <tableColumn id="49" xr3:uid="{5A31B7DC-F436-4545-966B-D77DB563B8DD}" uniqueName="49" name="Βαθμοί - What abilities does it offer?" queryTableFieldId="49"/>
    <tableColumn id="50" xr3:uid="{22D799F8-3302-4B76-8342-7A59C1EFCE7F}" uniqueName="50" name="Σχόλια - What abilities does it offer?" queryTableFieldId="50"/>
    <tableColumn id="51" xr3:uid="{3B2B578A-5741-4676-B674-EC195D3B5D81}" uniqueName="51" name="Did you face any of the below cyber-security related threats during the COVID-19 crisis?" queryTableFieldId="51" dataDxfId="51"/>
    <tableColumn id="52" xr3:uid="{D74ACD12-B6B8-419C-A7F2-CBF426CD54C0}" uniqueName="52" name="Βαθμοί - Did you face any of the below cyber-security related threats during the COVID-19 crisis?" queryTableFieldId="52"/>
    <tableColumn id="53" xr3:uid="{B8B2C811-0F25-44C8-920F-DC187DF14442}" uniqueName="53" name="Σχόλια - Did you face any of the below cyber-security related threats during the COVID-19 crisis?" queryTableFieldId="53"/>
    <tableColumn id="54" xr3:uid="{4A207CDF-432C-45D7-9B16-D48D90369B47}" uniqueName="54" name="Please name any other cyber-security threats you encountered during this period, not listed above." queryTableFieldId="54" dataDxfId="50"/>
    <tableColumn id="55" xr3:uid="{9F5C6003-1544-433A-BD8A-52FA70419E6A}" uniqueName="55" name="Βαθμοί - Please name any other cyber-security threats you encountered during this period, not listed above." queryTableFieldId="55"/>
    <tableColumn id="56" xr3:uid="{AFCC50E9-3FE4-4C00-B8E0-CB80ED8CFB88}" uniqueName="56" name="Σχόλια - Please name any other cyber-security threats you encountered during this period, not listed above." queryTableFieldId="56"/>
    <tableColumn id="57" xr3:uid="{D4838CBB-C8E2-4D6C-8EEB-063031CF4A30}" uniqueName="57" name="Βαθμοί - To what extent do you agree with the following statements:" queryTableFieldId="57"/>
    <tableColumn id="58" xr3:uid="{ECD00334-49CB-42AC-B223-3901AB8E639C}" uniqueName="58" name="Σχόλια - To what extent do you agree with the following statements:" queryTableFieldId="58"/>
    <tableColumn id="59" xr3:uid="{48BE2B3F-F129-4704-9705-71DDF685CE31}" uniqueName="59" name="I prefer working from home than going to the office." queryTableFieldId="59" dataDxfId="49"/>
    <tableColumn id="60" xr3:uid="{B2E1051B-86B6-4B5C-B5F6-D62FCE6BBACF}" uniqueName="60" name="Βαθμοί - I prefer working from home than going to the office." queryTableFieldId="60"/>
    <tableColumn id="61" xr3:uid="{D238D20E-F997-49FC-B0AB-F5C86808792E}" uniqueName="61" name="Σχόλια - I prefer working from home than going to the office." queryTableFieldId="61"/>
    <tableColumn id="62" xr3:uid="{7E80D051-6846-47C4-BE20-538007C9F453}" uniqueName="62" name="I work more productively from home." queryTableFieldId="62" dataDxfId="48"/>
    <tableColumn id="63" xr3:uid="{D394E432-0CA9-4A05-9A92-C493073CA297}" uniqueName="63" name="Βαθμοί - I work more productively from home." queryTableFieldId="63"/>
    <tableColumn id="64" xr3:uid="{A1743B13-362B-4EF5-8FBA-28C5876BBC29}" uniqueName="64" name="Σχόλια - I work more productively from home." queryTableFieldId="64"/>
    <tableColumn id="65" xr3:uid="{DCB897B8-A096-49E7-AED7-F901B5EB8608}" uniqueName="65" name="I collaborate with my colleagues as effectively as when we are in office." queryTableFieldId="65" dataDxfId="47"/>
    <tableColumn id="66" xr3:uid="{B1B490F8-C42C-4FB2-9743-48FC401F425C}" uniqueName="66" name="Βαθμοί - I collaborate with my colleagues as effectively as when we are in office." queryTableFieldId="66"/>
    <tableColumn id="67" xr3:uid="{3B4E6CC9-C309-4320-858A-29D3B6252C7E}" uniqueName="67" name="Σχόλια - I collaborate with my colleagues as effectively as when we are in office." queryTableFieldId="67"/>
    <tableColumn id="68" xr3:uid="{80415287-5143-4B93-8ED5-491673967EEA}" uniqueName="68" name="I am satisfied by my employer’s approach to the crisis." queryTableFieldId="68" dataDxfId="46"/>
    <tableColumn id="69" xr3:uid="{FA555CA4-B415-4AFB-96B3-5A32446399A5}" uniqueName="69" name="Βαθμοί - I am satisfied by my employer’s approach to the crisis." queryTableFieldId="69"/>
    <tableColumn id="70" xr3:uid="{C97BF58E-1A77-4687-AD87-52F99298CC23}" uniqueName="70" name="Σχόλια - I am satisfied by my employer’s approach to the crisis." queryTableFieldId="70"/>
    <tableColumn id="71" xr3:uid="{991D9C47-FAFD-4A3D-864E-854CA59332C8}" uniqueName="71" name="I have all the support i need to face any technical problems i have (eg. corporate access issues,  infrastructure failures, etc.)." queryTableFieldId="71" dataDxfId="45"/>
    <tableColumn id="72" xr3:uid="{D4C2EA59-44E4-4E38-B6E9-611FBC2B75FA}" uniqueName="72" name="Βαθμοί - I have all the support i need to face any technical problems i have (eg. corporate access issues,  infrastructure failures, etc.)." queryTableFieldId="72"/>
    <tableColumn id="73" xr3:uid="{0BAB593B-626D-44D9-B3ED-9C883C44E3D8}" uniqueName="73" name="Σχόλια - I have all the support i need to face any technical problems i have (eg. corporate access issues,  infrastructure failures, etc.)." queryTableFieldId="73"/>
    <tableColumn id="74" xr3:uid="{C3380107-73BC-4E39-A409-1B6FADFD68C7}" uniqueName="74" name="I am proud to work for my organization." queryTableFieldId="74" dataDxfId="44"/>
    <tableColumn id="75" xr3:uid="{8D8AD89F-047F-47F7-829B-7848E466D187}" uniqueName="75" name="Βαθμοί - I am proud to work for my organization." queryTableFieldId="75"/>
    <tableColumn id="76" xr3:uid="{9B3083DE-3C7E-4CA9-8AE3-CC66A01FE590}" uniqueName="76" name="Σχόλια - I am proud to work for my organization." queryTableFieldId="76"/>
    <tableColumn id="77" xr3:uid="{67CACDDF-A7CD-4379-A0CA-5FC854050CD9}" uniqueName="77" name="I have access to the things I need to do my job well." queryTableFieldId="77" dataDxfId="43"/>
    <tableColumn id="78" xr3:uid="{0BE36F87-F53E-4F2C-9841-F533491D5AA3}" uniqueName="78" name="Βαθμοί - I have access to the things I need to do my job well." queryTableFieldId="78"/>
    <tableColumn id="79" xr3:uid="{540FB845-3A87-4153-AF0E-3ADD7E49D402}" uniqueName="79" name="Σχόλια - I have access to the things I need to do my job well." queryTableFieldId="79"/>
    <tableColumn id="80" xr3:uid="{D936D268-1D34-4322-8E66-A77455FB78F0}" uniqueName="80" name="What is your age?" queryTableFieldId="80" dataDxfId="42"/>
    <tableColumn id="81" xr3:uid="{DCF4AEE8-20C2-4E4E-9FA1-EE36F2366549}" uniqueName="81" name="Βαθμοί - What is your age?" queryTableFieldId="81"/>
    <tableColumn id="82" xr3:uid="{6CCD62DA-9783-441C-96AB-CB61D0E14B86}" uniqueName="82" name="Σχόλια - What is your age?" queryTableFieldId="82"/>
    <tableColumn id="83" xr3:uid="{C385DA09-7B9C-426E-BC02-24630FBF66E1}" uniqueName="83" name="What is the highest degree or level of school you have completed?" queryTableFieldId="83" dataDxfId="41"/>
    <tableColumn id="84" xr3:uid="{9218BEC7-A7FC-42E7-8B29-7B789843BCA9}" uniqueName="84" name="Βαθμοί - What is the highest degree or level of school you have completed?" queryTableFieldId="84"/>
    <tableColumn id="85" xr3:uid="{52673A30-E24D-488F-91E1-489E1CF7D276}" uniqueName="85" name="Σχόλια - What is the highest degree or level of school you have completed?" queryTableFieldId="85"/>
    <tableColumn id="86" xr3:uid="{8EDBDAB1-C832-4694-8F6A-F8ADE5F432B1}" uniqueName="86" name="Please select the business domain of the organization you work for." queryTableFieldId="86" dataDxfId="40"/>
    <tableColumn id="87" xr3:uid="{847A5A62-20ED-42B8-A3D4-9630964E1B1B}" uniqueName="87" name="Βαθμοί - Please select the business domain of the organization you work for." queryTableFieldId="87"/>
    <tableColumn id="88" xr3:uid="{513A1657-AA43-4C17-B997-6E4EA84F8D2F}" uniqueName="88" name="Σχόλια - Please select the business domain of the organization you work for." queryTableFieldId="88"/>
    <tableColumn id="89" xr3:uid="{EC53B15E-CCA8-4961-BF8D-A98BAE138702}" uniqueName="89" name="Please specify which is the business domain of the organization you work for." queryTableFieldId="89" dataDxfId="39"/>
    <tableColumn id="90" xr3:uid="{433A9C97-BD81-427E-8962-9FB43FF52318}" uniqueName="90" name="Βαθμοί - Please specify which is the business domain of the organization you work for." queryTableFieldId="90"/>
    <tableColumn id="91" xr3:uid="{E8536E9C-05A0-4D87-BC11-A5F7577CE3F0}" uniqueName="91" name="Σχόλια - Please specify which is the business domain of the organization you work for." queryTableFieldId="91"/>
    <tableColumn id="92" xr3:uid="{D3279656-1E00-417D-999B-8BF43F045ACC}" uniqueName="92" name="Which of the following best describes your work position?" queryTableFieldId="92" dataDxfId="38"/>
    <tableColumn id="93" xr3:uid="{E4BC4DEB-154D-42E6-BC77-83BA1A032062}" uniqueName="93" name="Βαθμοί - Which of the following best describes your work position?" queryTableFieldId="93"/>
    <tableColumn id="94" xr3:uid="{7BE6D47C-A62C-4A05-8276-5C9D6EABA2B7}" uniqueName="94" name="Σχόλια - Which of the following best describes your work position?" queryTableFieldId="94"/>
    <tableColumn id="95" xr3:uid="{454E5E4E-1E0C-4987-86A6-E3C03D393957}" uniqueName="95" name="Comments" queryTableFieldId="95" dataDxfId="37"/>
    <tableColumn id="96" xr3:uid="{B51091EE-A8CD-4BAF-AFC3-255FB154BE1A}" uniqueName="96" name="Βαθμοί - Comments" queryTableFieldId="96"/>
    <tableColumn id="97" xr3:uid="{AD48D665-C696-469F-BAEC-2C87ADBB576C}" uniqueName="97" name="Σχόλια - Comments" queryTableFieldId="97"/>
    <tableColumn id="98" xr3:uid="{269D5BF0-648B-4349-89C3-7B167327C76C}" uniqueName="98" name="Index" queryTableFieldId="9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001B90-7310-496B-A75F-D0A4520BB1DF}" name="Table1__3" displayName="Table1__3" ref="A1:CS548" tableType="queryTable" totalsRowShown="0">
  <autoFilter ref="A1:CS548" xr:uid="{D4EE9205-1D8A-430D-92E8-58D0A26ED6BB}"/>
  <tableColumns count="97">
    <tableColumn id="1" xr3:uid="{FACC8994-141F-42FC-9422-606E0D1913FE}" uniqueName="1" name="ID" queryTableFieldId="1"/>
    <tableColumn id="2" xr3:uid="{36E6F946-DDB8-4F1F-A9F9-2429455418B8}" uniqueName="2" name="Ώρα έναρξης" queryTableFieldId="2" dataDxfId="36"/>
    <tableColumn id="3" xr3:uid="{8D8562CA-6332-43B4-9BED-6D3A4AFE71DA}" uniqueName="3" name="Ώρα ολοκλήρωσης" queryTableFieldId="3" dataDxfId="35"/>
    <tableColumn id="4" xr3:uid="{107CCBDB-187B-40EC-A0ED-71DAAB2F42F3}" uniqueName="4" name="Διεύθυνση ηλεκτρονικού ταχυδρομείου" queryTableFieldId="4" dataDxfId="34"/>
    <tableColumn id="5" xr3:uid="{4A699539-CF25-4FD0-A2F6-DE23F3D90F0E}" uniqueName="5" name="Όνομα" queryTableFieldId="5"/>
    <tableColumn id="6" xr3:uid="{D492639A-D947-4261-B357-25962FA41510}" uniqueName="6" name="Συνολικοί βαθμοί" queryTableFieldId="6"/>
    <tableColumn id="7" xr3:uid="{B83C845D-3EAF-46C7-A4F9-1961E8A7CD0A}" uniqueName="7" name="Σχόλια για το κουίζ" queryTableFieldId="7"/>
    <tableColumn id="8" xr3:uid="{457D6547-7A8B-41A0-B3F2-EDE373CBDD51}" uniqueName="8" name="Ώρα δημοσίευσης βαθμού" queryTableFieldId="8"/>
    <tableColumn id="9" xr3:uid="{8905AC34-7273-4B74-9F29-8883D8AF9DD6}" uniqueName="9" name="Prior to the COVID-19 crisis, were you able to work from home?" queryTableFieldId="9" dataDxfId="33"/>
    <tableColumn id="10" xr3:uid="{1FBAE5CB-E672-4640-B8A9-8E01DB3AB5C9}" uniqueName="10" name="Βαθμοί - Prior to the COVID-19 crisis, were you able to work from home?" queryTableFieldId="10"/>
    <tableColumn id="11" xr3:uid="{FB258B85-3E4F-401A-ACC6-C31EE9E8E3B0}" uniqueName="11" name="Σχόλια - Prior to the COVID-19 crisis, were you able to work from home?" queryTableFieldId="11"/>
    <tableColumn id="12" xr3:uid="{97E6A52A-B3D4-4771-9E68-67AEE42E275E}" uniqueName="12" name="Did you receive any security guidelines from your employer regarding working from home?" queryTableFieldId="12" dataDxfId="32"/>
    <tableColumn id="13" xr3:uid="{5E9130EF-B605-4BB7-824E-19FE0EBE7E31}" uniqueName="13" name="Βαθμοί - Did you receive any security guidelines from your employer regarding working from home?" queryTableFieldId="13"/>
    <tableColumn id="14" xr3:uid="{1859D8A4-05D0-47C9-A788-8F8F0FA37020}" uniqueName="14" name="Σχόλια - Did you receive any security guidelines from your employer regarding working from home?" queryTableFieldId="14"/>
    <tableColumn id="15" xr3:uid="{99AC43AD-9CD2-449E-B0AB-50C253BA953C}" uniqueName="15" name="Please describe the main (2-3) security guidelines provided." queryTableFieldId="15" dataDxfId="31"/>
    <tableColumn id="16" xr3:uid="{9399D4F3-D813-4E5F-BA37-7697EC707F4B}" uniqueName="16" name="Βαθμοί - Please describe the main (2-3) security guidelines provided." queryTableFieldId="16"/>
    <tableColumn id="17" xr3:uid="{8B76CD6B-989D-471E-9F38-D8A378822996}" uniqueName="17" name="Σχόλια - Please describe the main (2-3) security guidelines provided." queryTableFieldId="17"/>
    <tableColumn id="18" xr3:uid="{5E60618C-5290-44BE-BF38-A916756613A8}" uniqueName="18" name="What kind of devices are you using to connect to your corporate working environment?" queryTableFieldId="18" dataDxfId="30"/>
    <tableColumn id="19" xr3:uid="{E3E855AA-F0B7-4DA8-B730-13CB44FAA661}" uniqueName="19" name="Βαθμοί - What kind of devices are you using to connect to your corporate working environment?" queryTableFieldId="19"/>
    <tableColumn id="20" xr3:uid="{2973B936-88BD-447C-8A75-93F5BDF312DA}" uniqueName="20" name="Σχόλια - What kind of devices are you using to connect to your corporate working environment?" queryTableFieldId="20"/>
    <tableColumn id="21" xr3:uid="{87FD5071-4B5E-4217-8E4B-3881A53902CD}" uniqueName="21" name="Are these devices accessed by users other than yourself?" queryTableFieldId="21" dataDxfId="29"/>
    <tableColumn id="22" xr3:uid="{9FF4CF58-22B8-416A-993F-DA76B7C164D3}" uniqueName="22" name="Βαθμοί - Are these devices accessed by users other than yourself?" queryTableFieldId="22"/>
    <tableColumn id="23" xr3:uid="{D100B7EE-6733-491D-984A-5CCF10CAC25E}" uniqueName="23" name="Σχόλια - Are these devices accessed by users other than yourself?" queryTableFieldId="23"/>
    <tableColumn id="24" xr3:uid="{78B07F42-870E-4700-8BAE-9DB942F5CF97}" uniqueName="24" name="These devices are:" queryTableFieldId="24" dataDxfId="28"/>
    <tableColumn id="25" xr3:uid="{AF057EEE-8E63-4728-939E-019CB7E632D6}" uniqueName="25" name="Βαθμοί - These devices are:" queryTableFieldId="25"/>
    <tableColumn id="26" xr3:uid="{AB88FD54-E0DC-47F5-BE44-309FDD433264}" uniqueName="26" name="Σχόλια - These devices are:" queryTableFieldId="26"/>
    <tableColumn id="27" xr3:uid="{AF770A51-B6DA-4448-9047-5FF7303F9035}" uniqueName="27" name="Are these devices managed by your organization?" queryTableFieldId="27" dataDxfId="27"/>
    <tableColumn id="28" xr3:uid="{0CEA6009-994A-4522-81BE-C112F345B377}" uniqueName="28" name="Βαθμοί - Are these devices managed by your organization?" queryTableFieldId="28"/>
    <tableColumn id="29" xr3:uid="{205FC1DD-B2DC-4E3D-B0FF-13CD62D699A7}" uniqueName="29" name="Σχόλια - Are these devices managed by your organization?" queryTableFieldId="29"/>
    <tableColumn id="30" xr3:uid="{1B567494-D3F0-46CB-BA6D-7EF5926A219F}" uniqueName="30" name="Which of the following apply for the devices you currently use for your working from home employment?" queryTableFieldId="30" dataDxfId="26"/>
    <tableColumn id="31" xr3:uid="{A52751B8-3FE1-4288-AA24-393792536918}" uniqueName="31" name="Βαθμοί - Which of the following apply for the devices you currently use for your working from home employment?" queryTableFieldId="31"/>
    <tableColumn id="32" xr3:uid="{ACBB272C-89F7-4C62-AD5E-AE089F5D7F3F}" uniqueName="32" name="Σχόλια - Which of the following apply for the devices you currently use for your working from home employment?" queryTableFieldId="32"/>
    <tableColumn id="33" xr3:uid="{432E4DEA-1E00-4B3B-A367-C7F83E5F8240}" uniqueName="33" name="How do you obtain access to your corporate working environment?" queryTableFieldId="33" dataDxfId="25"/>
    <tableColumn id="34" xr3:uid="{63FF009E-73B1-4991-A4E9-9913AA87A71C}" uniqueName="34" name="Βαθμοί - How do you obtain access to your corporate working environment?" queryTableFieldId="34"/>
    <tableColumn id="35" xr3:uid="{5DC4A51C-95AE-40BB-8377-B33894875B45}" uniqueName="35" name="Σχόλια - How do you obtain access to your corporate working environment?" queryTableFieldId="35"/>
    <tableColumn id="36" xr3:uid="{AFCC5FA4-2E39-4609-A407-D0535B47FED3}" uniqueName="36" name="Please describe how you obtain access to your corporate working environment." queryTableFieldId="36" dataDxfId="24"/>
    <tableColumn id="37" xr3:uid="{9AE06ABF-2C85-4F4C-9661-3C671D9646B1}" uniqueName="37" name="Βαθμοί - Please describe how you obtain access to your corporate working environment." queryTableFieldId="37"/>
    <tableColumn id="38" xr3:uid="{AE8586EF-3D8B-4E91-80B9-D1EB9F0648B4}" uniqueName="38" name="Σχόλια - Please describe how you obtain access to your corporate working environment." queryTableFieldId="38"/>
    <tableColumn id="39" xr3:uid="{E2EC3256-4267-4D2C-A580-3EC4492E5E57}" uniqueName="39" name="Were you asked to use applications or services that you were unfamiliar with, because of the need for remote working?" queryTableFieldId="39" dataDxfId="23"/>
    <tableColumn id="40" xr3:uid="{40753E65-E320-4F25-B88A-9AAD7BF24C7C}" uniqueName="40" name="Βαθμοί - Were you asked to use applications or services that you were unfamiliar with, because of the need for remote working?" queryTableFieldId="40"/>
    <tableColumn id="41" xr3:uid="{FE3EA181-D2EF-48BC-8BAA-B964D8C59EF0}" uniqueName="41" name="Σχόλια - Were you asked to use applications or services that you were unfamiliar with, because of the need for remote working?" queryTableFieldId="41"/>
    <tableColumn id="42" xr3:uid="{A582598A-9239-4FE6-9651-BE64474DFB5F}" uniqueName="42" name="How were you informed how to use them?" queryTableFieldId="42" dataDxfId="22"/>
    <tableColumn id="43" xr3:uid="{398A2132-450E-4C46-B822-9AC5663BBF41}" uniqueName="43" name="Βαθμοί - How were you informed how to use them?" queryTableFieldId="43"/>
    <tableColumn id="44" xr3:uid="{DA4E21A5-9D23-4C8B-9426-12628BD7042D}" uniqueName="44" name="Σχόλια - How were you informed how to use them?" queryTableFieldId="44"/>
    <tableColumn id="45" xr3:uid="{C19E615C-0A4D-4A4B-88E3-98ED95AB5BF5}" uniqueName="45" name="Has your company adopted a specific collaboration solution?" queryTableFieldId="45" dataDxfId="21"/>
    <tableColumn id="46" xr3:uid="{9ABC992D-CCC9-4BFD-A0F6-313C5AD11805}" uniqueName="46" name="Βαθμοί - Has your company adopted a specific collaboration solution?" queryTableFieldId="46"/>
    <tableColumn id="47" xr3:uid="{71090598-5C17-4A32-B5D8-27692CEE6B6F}" uniqueName="47" name="Σχόλια - Has your company adopted a specific collaboration solution?" queryTableFieldId="47"/>
    <tableColumn id="48" xr3:uid="{6D4AA8E0-8220-4895-AC91-6AF3758DD7F9}" uniqueName="48" name="What abilities does it offer?" queryTableFieldId="48" dataDxfId="20"/>
    <tableColumn id="49" xr3:uid="{29CA6E5C-A64F-454E-A1F5-780F7D304EC4}" uniqueName="49" name="Βαθμοί - What abilities does it offer?" queryTableFieldId="49"/>
    <tableColumn id="50" xr3:uid="{3A901928-4DCE-4ACA-BAFC-168524FEB9BB}" uniqueName="50" name="Σχόλια - What abilities does it offer?" queryTableFieldId="50"/>
    <tableColumn id="51" xr3:uid="{05CBE45F-43CB-459D-A64A-43E67B781AAC}" uniqueName="51" name="Did you face any of the below cyber-security related threats during the COVID-19 crisis?" queryTableFieldId="51" dataDxfId="19"/>
    <tableColumn id="52" xr3:uid="{DA9F6249-1337-47B1-8316-94DC3176B44C}" uniqueName="52" name="Βαθμοί - Did you face any of the below cyber-security related threats during the COVID-19 crisis?" queryTableFieldId="52"/>
    <tableColumn id="53" xr3:uid="{DDE0A605-D4E9-4B31-B45B-466EFA16DBD1}" uniqueName="53" name="Σχόλια - Did you face any of the below cyber-security related threats during the COVID-19 crisis?" queryTableFieldId="53"/>
    <tableColumn id="54" xr3:uid="{306078E1-A388-43DF-88E0-AF1A0FEF5B39}" uniqueName="54" name="Please name any other cyber-security threats you encountered during this period, not listed above." queryTableFieldId="54" dataDxfId="18"/>
    <tableColumn id="55" xr3:uid="{31664299-2242-492D-86CF-5EE62D78B91B}" uniqueName="55" name="Βαθμοί - Please name any other cyber-security threats you encountered during this period, not listed above." queryTableFieldId="55"/>
    <tableColumn id="56" xr3:uid="{89CC14D9-B1F3-4729-8283-FCD16B6B4E42}" uniqueName="56" name="Σχόλια - Please name any other cyber-security threats you encountered during this period, not listed above." queryTableFieldId="56"/>
    <tableColumn id="57" xr3:uid="{EF6E6640-C4FA-4E93-84B3-F7734191A3A0}" uniqueName="57" name="Βαθμοί - To what extent do you agree with the following statements:" queryTableFieldId="57"/>
    <tableColumn id="58" xr3:uid="{792BEA58-49FF-419F-B356-114984C24FE4}" uniqueName="58" name="Σχόλια - To what extent do you agree with the following statements:" queryTableFieldId="58"/>
    <tableColumn id="59" xr3:uid="{D0D3F85F-5763-4241-A6F0-C87FA09A49F2}" uniqueName="59" name="I prefer working from home than going to the office." queryTableFieldId="59" dataDxfId="17"/>
    <tableColumn id="60" xr3:uid="{7F212B5E-544A-4FAF-94B0-1E164F1AAE4B}" uniqueName="60" name="Βαθμοί - I prefer working from home than going to the office." queryTableFieldId="60"/>
    <tableColumn id="61" xr3:uid="{24D32D00-CC42-463B-99EF-1A904590B2D4}" uniqueName="61" name="Σχόλια - I prefer working from home than going to the office." queryTableFieldId="61"/>
    <tableColumn id="62" xr3:uid="{32E86E94-92B7-474F-8DA6-14ED86752CED}" uniqueName="62" name="I work more productively from home." queryTableFieldId="62" dataDxfId="16"/>
    <tableColumn id="63" xr3:uid="{5803F3A6-6F1F-4B27-9593-33BB19592678}" uniqueName="63" name="Βαθμοί - I work more productively from home." queryTableFieldId="63"/>
    <tableColumn id="64" xr3:uid="{0144E19C-FAFA-4AB5-AEDE-D25C5B9DA3DC}" uniqueName="64" name="Σχόλια - I work more productively from home." queryTableFieldId="64"/>
    <tableColumn id="65" xr3:uid="{B4FB3C85-0CB4-4541-91A7-54DCCFF8B5B6}" uniqueName="65" name="I collaborate with my colleagues as effectively as when we are in office." queryTableFieldId="65" dataDxfId="15"/>
    <tableColumn id="66" xr3:uid="{9F00BC93-C0A0-4453-B20A-94C53370C3E0}" uniqueName="66" name="Βαθμοί - I collaborate with my colleagues as effectively as when we are in office." queryTableFieldId="66"/>
    <tableColumn id="67" xr3:uid="{AC5DF814-86B8-416B-9093-396CFE35B3B6}" uniqueName="67" name="Σχόλια - I collaborate with my colleagues as effectively as when we are in office." queryTableFieldId="67"/>
    <tableColumn id="68" xr3:uid="{2063309B-44BB-458E-9417-ABF9E6571341}" uniqueName="68" name="I am satisfied by my employer’s approach to the crisis." queryTableFieldId="68" dataDxfId="14"/>
    <tableColumn id="69" xr3:uid="{BB612E54-80B5-46CE-9252-FDB83FCECCB5}" uniqueName="69" name="Βαθμοί - I am satisfied by my employer’s approach to the crisis." queryTableFieldId="69"/>
    <tableColumn id="70" xr3:uid="{9E7A0B28-A6DA-4494-AE41-3C539C72ED56}" uniqueName="70" name="Σχόλια - I am satisfied by my employer’s approach to the crisis." queryTableFieldId="70"/>
    <tableColumn id="71" xr3:uid="{D3C500B6-B9C2-4FD9-B75D-771E140BE604}" uniqueName="71" name="I have all the support i need to face any technical problems i have (eg. corporate access issues,  infrastructure failures, etc.)." queryTableFieldId="71" dataDxfId="13"/>
    <tableColumn id="72" xr3:uid="{97ECECF2-B0EB-46E2-989F-1D135C1FF820}" uniqueName="72" name="Βαθμοί - I have all the support i need to face any technical problems i have (eg. corporate access issues,  infrastructure failures, etc.)." queryTableFieldId="72"/>
    <tableColumn id="73" xr3:uid="{1AB75044-D70C-48EA-B951-85B775E1139B}" uniqueName="73" name="Σχόλια - I have all the support i need to face any technical problems i have (eg. corporate access issues,  infrastructure failures, etc.)." queryTableFieldId="73"/>
    <tableColumn id="74" xr3:uid="{48C76653-D4FC-41D3-8C08-EEA6BDB8A18A}" uniqueName="74" name="I am proud to work for my organization." queryTableFieldId="74" dataDxfId="12"/>
    <tableColumn id="75" xr3:uid="{DA08C26F-4D0D-454C-9423-1B4CF36D38F2}" uniqueName="75" name="Βαθμοί - I am proud to work for my organization." queryTableFieldId="75"/>
    <tableColumn id="76" xr3:uid="{1B68BA16-A9CC-412F-8E36-1D7C29B652C8}" uniqueName="76" name="Σχόλια - I am proud to work for my organization." queryTableFieldId="76"/>
    <tableColumn id="77" xr3:uid="{0296F724-C6F3-4EFF-AABB-5500477BE256}" uniqueName="77" name="I have access to the things I need to do my job well." queryTableFieldId="77" dataDxfId="11"/>
    <tableColumn id="78" xr3:uid="{AE9D144A-50F2-4953-A5FF-DFEAD22FC5F2}" uniqueName="78" name="Βαθμοί - I have access to the things I need to do my job well." queryTableFieldId="78"/>
    <tableColumn id="79" xr3:uid="{77C14F95-73E1-4159-B64F-DDBD6CB1C675}" uniqueName="79" name="Σχόλια - I have access to the things I need to do my job well." queryTableFieldId="79"/>
    <tableColumn id="80" xr3:uid="{71EC9C65-2965-4FF2-8962-824E7CBFDFA2}" uniqueName="80" name="What is your age?" queryTableFieldId="80" dataDxfId="10"/>
    <tableColumn id="81" xr3:uid="{17AEFD21-3B67-4EA3-95D7-7B0471A6A4D7}" uniqueName="81" name="Βαθμοί - What is your age?" queryTableFieldId="81"/>
    <tableColumn id="82" xr3:uid="{31B1D9BF-B0E7-4F72-BB42-2E32E582A8DE}" uniqueName="82" name="Σχόλια - What is your age?" queryTableFieldId="82"/>
    <tableColumn id="83" xr3:uid="{8F7264A3-AABC-434B-9D82-B17A6D6D0D4C}" uniqueName="83" name="What is the highest degree or level of school you have completed?" queryTableFieldId="83" dataDxfId="9"/>
    <tableColumn id="84" xr3:uid="{5866BAB1-C241-4C2A-B3DD-6323691BE927}" uniqueName="84" name="Βαθμοί - What is the highest degree or level of school you have completed?" queryTableFieldId="84"/>
    <tableColumn id="85" xr3:uid="{C3EC49F5-C7BA-4953-B7D1-4202A13583C4}" uniqueName="85" name="Σχόλια - What is the highest degree or level of school you have completed?" queryTableFieldId="85"/>
    <tableColumn id="86" xr3:uid="{9E626803-D976-4069-82C7-5E5FAB06F654}" uniqueName="86" name="Please select the business domain of the organization you work for." queryTableFieldId="86" dataDxfId="8"/>
    <tableColumn id="87" xr3:uid="{2869DFC7-CD07-45CA-87A1-025B51D0C9F2}" uniqueName="87" name="Βαθμοί - Please select the business domain of the organization you work for." queryTableFieldId="87"/>
    <tableColumn id="88" xr3:uid="{80980423-803D-4C3A-89A0-1AD471EAC1D2}" uniqueName="88" name="Σχόλια - Please select the business domain of the organization you work for." queryTableFieldId="88"/>
    <tableColumn id="89" xr3:uid="{1B12F00B-C30B-4AD2-858D-0DB77ABEBB37}" uniqueName="89" name="Please specify which is the business domain of the organization you work for." queryTableFieldId="89" dataDxfId="7"/>
    <tableColumn id="90" xr3:uid="{44FF71DD-C9EA-42D9-9555-E083F66670E8}" uniqueName="90" name="Βαθμοί - Please specify which is the business domain of the organization you work for." queryTableFieldId="90"/>
    <tableColumn id="91" xr3:uid="{DA67D352-3759-4A72-BDA3-9CAA8B754F17}" uniqueName="91" name="Σχόλια - Please specify which is the business domain of the organization you work for." queryTableFieldId="91"/>
    <tableColumn id="92" xr3:uid="{FE244BF0-B1F1-4360-BF2D-DFE3C5D4093D}" uniqueName="92" name="Which of the following best describes your work position?" queryTableFieldId="92" dataDxfId="6"/>
    <tableColumn id="93" xr3:uid="{DA1A5553-92A9-4605-B85E-AFAC45C6BC95}" uniqueName="93" name="Βαθμοί - Which of the following best describes your work position?" queryTableFieldId="93"/>
    <tableColumn id="94" xr3:uid="{4912EC2F-0B3C-4EFD-801F-3DC25C31F6D9}" uniqueName="94" name="Σχόλια - Which of the following best describes your work position?" queryTableFieldId="94"/>
    <tableColumn id="95" xr3:uid="{D70EBC9C-9536-4663-BD8F-7D3973BA5B8C}" uniqueName="95" name="Comments" queryTableFieldId="95" dataDxfId="5"/>
    <tableColumn id="96" xr3:uid="{4788D97E-C7B4-4499-8924-69BF34216CCA}" uniqueName="96" name="Βαθμοί - Comments" queryTableFieldId="96"/>
    <tableColumn id="97" xr3:uid="{CDB3BEF7-9284-4DC7-8B3C-ACD7AA2F4519}" uniqueName="97" name="Σχόλια - Comments" queryTableFieldId="9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26.xml"/><Relationship Id="rId3" Type="http://schemas.openxmlformats.org/officeDocument/2006/relationships/pivotTable" Target="../pivotTables/pivotTable21.xml"/><Relationship Id="rId7" Type="http://schemas.openxmlformats.org/officeDocument/2006/relationships/pivotTable" Target="../pivotTables/pivotTable25.xml"/><Relationship Id="rId2" Type="http://schemas.openxmlformats.org/officeDocument/2006/relationships/pivotTable" Target="../pivotTables/pivotTable20.xml"/><Relationship Id="rId1" Type="http://schemas.openxmlformats.org/officeDocument/2006/relationships/pivotTable" Target="../pivotTables/pivotTable19.xml"/><Relationship Id="rId6" Type="http://schemas.openxmlformats.org/officeDocument/2006/relationships/pivotTable" Target="../pivotTables/pivotTable24.xml"/><Relationship Id="rId11" Type="http://schemas.openxmlformats.org/officeDocument/2006/relationships/drawing" Target="../drawings/drawing2.xml"/><Relationship Id="rId5" Type="http://schemas.openxmlformats.org/officeDocument/2006/relationships/pivotTable" Target="../pivotTables/pivotTable23.xml"/><Relationship Id="rId10" Type="http://schemas.openxmlformats.org/officeDocument/2006/relationships/printerSettings" Target="../printerSettings/printerSettings3.bin"/><Relationship Id="rId4" Type="http://schemas.openxmlformats.org/officeDocument/2006/relationships/pivotTable" Target="../pivotTables/pivotTable22.xml"/><Relationship Id="rId9" Type="http://schemas.openxmlformats.org/officeDocument/2006/relationships/pivotTable" Target="../pivotTables/pivot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265"/>
  <sheetViews>
    <sheetView topLeftCell="AP1" workbookViewId="0">
      <selection activeCell="BM5" sqref="BM5"/>
    </sheetView>
  </sheetViews>
  <sheetFormatPr defaultRowHeight="15" x14ac:dyDescent="0.25"/>
  <cols>
    <col min="1" max="3" width="20" bestFit="1" customWidth="1"/>
    <col min="4" max="8" width="20" hidden="1" customWidth="1"/>
    <col min="9" max="9" width="20" bestFit="1" customWidth="1"/>
    <col min="10" max="11" width="20" hidden="1" customWidth="1"/>
    <col min="12" max="12" width="20" bestFit="1" customWidth="1"/>
    <col min="13" max="14" width="20" hidden="1" customWidth="1"/>
    <col min="15" max="15" width="20" bestFit="1" customWidth="1"/>
    <col min="16" max="17" width="20" hidden="1" customWidth="1"/>
    <col min="18" max="18" width="20" bestFit="1" customWidth="1"/>
    <col min="19" max="20" width="20" hidden="1" customWidth="1"/>
    <col min="21" max="21" width="20" bestFit="1" customWidth="1"/>
    <col min="22" max="23" width="20" hidden="1" customWidth="1"/>
    <col min="24" max="24" width="20" bestFit="1" customWidth="1"/>
    <col min="25" max="26" width="20" hidden="1" customWidth="1"/>
    <col min="27" max="27" width="20" bestFit="1" customWidth="1"/>
    <col min="28" max="29" width="20" hidden="1" customWidth="1"/>
    <col min="30" max="30" width="63.140625" customWidth="1"/>
    <col min="31" max="31" width="20" hidden="1" customWidth="1"/>
    <col min="32" max="32" width="8.7109375" hidden="1" customWidth="1"/>
    <col min="33" max="33" width="20" bestFit="1" customWidth="1"/>
    <col min="34" max="35" width="20" hidden="1" customWidth="1"/>
    <col min="36" max="36" width="20" bestFit="1" customWidth="1"/>
    <col min="37" max="38" width="20" hidden="1" customWidth="1"/>
    <col min="39" max="39" width="20" bestFit="1" customWidth="1"/>
    <col min="40" max="41" width="20" hidden="1" customWidth="1"/>
    <col min="42" max="42" width="20" bestFit="1" customWidth="1"/>
    <col min="43" max="44" width="20" hidden="1" customWidth="1"/>
    <col min="45" max="45" width="20" bestFit="1" customWidth="1"/>
    <col min="46" max="47" width="20" hidden="1" customWidth="1"/>
    <col min="48" max="48" width="20" bestFit="1" customWidth="1"/>
    <col min="49" max="50" width="20" hidden="1" customWidth="1"/>
    <col min="51" max="51" width="20" bestFit="1" customWidth="1"/>
    <col min="52" max="53" width="20" hidden="1" customWidth="1"/>
    <col min="54" max="54" width="20" bestFit="1" customWidth="1"/>
    <col min="55" max="58" width="20" hidden="1" customWidth="1"/>
    <col min="59" max="59" width="20" bestFit="1" customWidth="1"/>
    <col min="60" max="61" width="20" hidden="1" customWidth="1"/>
    <col min="62" max="62" width="20" bestFit="1" customWidth="1"/>
    <col min="63" max="64" width="20" hidden="1" customWidth="1"/>
    <col min="65" max="65" width="20" bestFit="1" customWidth="1"/>
    <col min="66" max="67" width="20" hidden="1" customWidth="1"/>
    <col min="68" max="68" width="20" bestFit="1" customWidth="1"/>
    <col min="69" max="70" width="20" hidden="1" customWidth="1"/>
    <col min="71" max="71" width="20" bestFit="1" customWidth="1"/>
    <col min="72" max="73" width="20" hidden="1" customWidth="1"/>
    <col min="74" max="74" width="20" bestFit="1" customWidth="1"/>
    <col min="75" max="76" width="20" hidden="1" customWidth="1"/>
    <col min="77" max="77" width="20" bestFit="1" customWidth="1"/>
    <col min="78" max="79" width="20" hidden="1" customWidth="1"/>
    <col min="80" max="80" width="20" bestFit="1" customWidth="1"/>
    <col min="81" max="82" width="20" hidden="1" customWidth="1"/>
    <col min="83" max="83" width="20" bestFit="1" customWidth="1"/>
    <col min="84" max="85" width="20" hidden="1" customWidth="1"/>
    <col min="86" max="86" width="20" bestFit="1" customWidth="1"/>
    <col min="87" max="88" width="20" hidden="1" customWidth="1"/>
    <col min="89" max="89" width="20" bestFit="1" customWidth="1"/>
    <col min="90" max="91" width="20" hidden="1" customWidth="1"/>
    <col min="92" max="92" width="20" bestFit="1" customWidth="1"/>
    <col min="93" max="94" width="20" hidden="1" customWidth="1"/>
    <col min="95" max="95" width="20" bestFit="1" customWidth="1"/>
    <col min="96" max="97" width="20" hidden="1" customWidth="1"/>
  </cols>
  <sheetData>
    <row r="1" spans="1:9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row>
    <row r="2" spans="1:97" x14ac:dyDescent="0.25">
      <c r="A2">
        <v>5</v>
      </c>
      <c r="B2" s="1">
        <v>43928.704155092601</v>
      </c>
      <c r="C2" s="1">
        <v>43928.705671296302</v>
      </c>
      <c r="D2" s="3" t="s">
        <v>97</v>
      </c>
      <c r="E2" s="3"/>
      <c r="G2" s="3"/>
      <c r="H2" s="1"/>
      <c r="I2" s="3" t="s">
        <v>98</v>
      </c>
      <c r="K2" s="3"/>
      <c r="L2" s="3" t="s">
        <v>99</v>
      </c>
      <c r="N2" s="3"/>
      <c r="O2" s="3"/>
      <c r="Q2" s="3"/>
      <c r="R2" s="3" t="s">
        <v>100</v>
      </c>
      <c r="T2" s="3"/>
      <c r="U2" s="3" t="s">
        <v>99</v>
      </c>
      <c r="W2" s="3"/>
      <c r="X2" s="3" t="s">
        <v>101</v>
      </c>
      <c r="Z2" s="3"/>
      <c r="AA2" s="3" t="s">
        <v>102</v>
      </c>
      <c r="AC2" s="3"/>
      <c r="AD2" s="3" t="s">
        <v>103</v>
      </c>
      <c r="AF2" s="3"/>
      <c r="AG2" s="3" t="s">
        <v>104</v>
      </c>
      <c r="AI2" s="3"/>
      <c r="AJ2" s="3"/>
      <c r="AL2" s="3"/>
      <c r="AM2" s="3" t="s">
        <v>99</v>
      </c>
      <c r="AO2" s="3"/>
      <c r="AP2" s="3"/>
      <c r="AR2" s="3"/>
      <c r="AS2" s="3" t="s">
        <v>98</v>
      </c>
      <c r="AU2" s="3"/>
      <c r="AV2" s="3" t="s">
        <v>105</v>
      </c>
      <c r="AX2" s="3"/>
      <c r="AY2" s="3" t="s">
        <v>106</v>
      </c>
      <c r="BA2" s="3"/>
      <c r="BB2" s="3"/>
      <c r="BD2" s="3"/>
      <c r="BF2" s="3"/>
      <c r="BG2" s="3" t="s">
        <v>107</v>
      </c>
      <c r="BI2" s="3"/>
      <c r="BJ2" s="3" t="s">
        <v>108</v>
      </c>
      <c r="BL2" s="3"/>
      <c r="BM2" s="3" t="s">
        <v>107</v>
      </c>
      <c r="BO2" s="3"/>
      <c r="BP2" s="3" t="s">
        <v>109</v>
      </c>
      <c r="BR2" s="3"/>
      <c r="BS2" s="3" t="s">
        <v>109</v>
      </c>
      <c r="BU2" s="3"/>
      <c r="BV2" s="3" t="s">
        <v>109</v>
      </c>
      <c r="BX2" s="3"/>
      <c r="BY2" s="3" t="s">
        <v>109</v>
      </c>
      <c r="CA2" s="3"/>
      <c r="CB2" s="3" t="s">
        <v>110</v>
      </c>
      <c r="CD2" s="3"/>
      <c r="CE2" s="3" t="s">
        <v>111</v>
      </c>
      <c r="CG2" s="3"/>
      <c r="CH2" s="3" t="s">
        <v>112</v>
      </c>
      <c r="CJ2" s="3"/>
      <c r="CK2" s="3"/>
      <c r="CM2" s="3"/>
      <c r="CN2" s="3" t="s">
        <v>113</v>
      </c>
      <c r="CP2" s="3"/>
      <c r="CQ2" s="3"/>
      <c r="CS2" s="3"/>
    </row>
    <row r="3" spans="1:97" x14ac:dyDescent="0.25">
      <c r="A3">
        <v>6</v>
      </c>
      <c r="B3" s="1">
        <v>43928.734375</v>
      </c>
      <c r="C3" s="1">
        <v>43928.737384259301</v>
      </c>
      <c r="D3" s="3" t="s">
        <v>97</v>
      </c>
      <c r="E3" s="3"/>
      <c r="G3" s="3"/>
      <c r="H3" s="1"/>
      <c r="I3" s="3" t="s">
        <v>98</v>
      </c>
      <c r="K3" s="3"/>
      <c r="L3" s="3" t="s">
        <v>99</v>
      </c>
      <c r="N3" s="3"/>
      <c r="O3" s="3"/>
      <c r="Q3" s="3"/>
      <c r="R3" s="3" t="s">
        <v>100</v>
      </c>
      <c r="T3" s="3"/>
      <c r="U3" s="3" t="s">
        <v>99</v>
      </c>
      <c r="W3" s="3"/>
      <c r="X3" s="3" t="s">
        <v>101</v>
      </c>
      <c r="Z3" s="3"/>
      <c r="AA3" s="3" t="s">
        <v>99</v>
      </c>
      <c r="AC3" s="3"/>
      <c r="AD3" s="3" t="s">
        <v>114</v>
      </c>
      <c r="AF3" s="3"/>
      <c r="AG3" s="3" t="s">
        <v>115</v>
      </c>
      <c r="AI3" s="3"/>
      <c r="AJ3" s="3"/>
      <c r="AL3" s="3"/>
      <c r="AM3" s="3" t="s">
        <v>99</v>
      </c>
      <c r="AO3" s="3"/>
      <c r="AP3" s="3"/>
      <c r="AR3" s="3"/>
      <c r="AS3" s="3" t="s">
        <v>98</v>
      </c>
      <c r="AU3" s="3"/>
      <c r="AV3" s="3" t="s">
        <v>105</v>
      </c>
      <c r="AX3" s="3"/>
      <c r="AY3" s="3" t="s">
        <v>116</v>
      </c>
      <c r="BA3" s="3"/>
      <c r="BB3" s="2" t="s">
        <v>117</v>
      </c>
      <c r="BD3" s="3"/>
      <c r="BF3" s="3"/>
      <c r="BG3" s="3" t="s">
        <v>107</v>
      </c>
      <c r="BI3" s="3"/>
      <c r="BJ3" s="3" t="s">
        <v>109</v>
      </c>
      <c r="BL3" s="3"/>
      <c r="BM3" s="3" t="s">
        <v>109</v>
      </c>
      <c r="BO3" s="3"/>
      <c r="BP3" s="3" t="s">
        <v>109</v>
      </c>
      <c r="BR3" s="3"/>
      <c r="BS3" s="3" t="s">
        <v>108</v>
      </c>
      <c r="BU3" s="3"/>
      <c r="BV3" s="3" t="s">
        <v>109</v>
      </c>
      <c r="BX3" s="3"/>
      <c r="BY3" s="3" t="s">
        <v>109</v>
      </c>
      <c r="CA3" s="3"/>
      <c r="CB3" s="3" t="s">
        <v>118</v>
      </c>
      <c r="CD3" s="3"/>
      <c r="CE3" s="3" t="s">
        <v>119</v>
      </c>
      <c r="CG3" s="3"/>
      <c r="CH3" s="3" t="s">
        <v>112</v>
      </c>
      <c r="CJ3" s="3"/>
      <c r="CK3" s="3"/>
      <c r="CM3" s="3"/>
      <c r="CN3" s="3" t="s">
        <v>113</v>
      </c>
      <c r="CP3" s="3"/>
      <c r="CQ3" s="2" t="s">
        <v>117</v>
      </c>
      <c r="CS3" s="3"/>
    </row>
    <row r="4" spans="1:97" x14ac:dyDescent="0.25">
      <c r="A4">
        <v>7</v>
      </c>
      <c r="B4" s="1">
        <v>43929.594722222202</v>
      </c>
      <c r="C4" s="1">
        <v>43929.596886574102</v>
      </c>
      <c r="D4" s="3" t="s">
        <v>97</v>
      </c>
      <c r="E4" s="3"/>
      <c r="G4" s="3"/>
      <c r="H4" s="1"/>
      <c r="I4" s="3" t="s">
        <v>98</v>
      </c>
      <c r="K4" s="3"/>
      <c r="L4" s="3" t="s">
        <v>99</v>
      </c>
      <c r="N4" s="3"/>
      <c r="O4" s="3"/>
      <c r="Q4" s="3"/>
      <c r="R4" s="3" t="s">
        <v>120</v>
      </c>
      <c r="T4" s="3"/>
      <c r="U4" s="3" t="s">
        <v>99</v>
      </c>
      <c r="W4" s="3"/>
      <c r="X4" s="3" t="s">
        <v>121</v>
      </c>
      <c r="Z4" s="3"/>
      <c r="AA4" s="3"/>
      <c r="AC4" s="3"/>
      <c r="AD4" s="3" t="s">
        <v>114</v>
      </c>
      <c r="AF4" s="3"/>
      <c r="AG4" s="3" t="s">
        <v>115</v>
      </c>
      <c r="AI4" s="3"/>
      <c r="AJ4" s="3"/>
      <c r="AL4" s="3"/>
      <c r="AM4" s="3" t="s">
        <v>99</v>
      </c>
      <c r="AO4" s="3"/>
      <c r="AP4" s="3"/>
      <c r="AR4" s="3"/>
      <c r="AS4" s="3" t="s">
        <v>99</v>
      </c>
      <c r="AU4" s="3"/>
      <c r="AV4" s="3"/>
      <c r="AX4" s="3"/>
      <c r="AY4" s="3" t="s">
        <v>122</v>
      </c>
      <c r="BA4" s="3"/>
      <c r="BB4" s="3"/>
      <c r="BD4" s="3"/>
      <c r="BF4" s="3"/>
      <c r="BG4" s="3" t="s">
        <v>109</v>
      </c>
      <c r="BI4" s="3"/>
      <c r="BJ4" s="3" t="s">
        <v>109</v>
      </c>
      <c r="BL4" s="3"/>
      <c r="BM4" s="3" t="s">
        <v>109</v>
      </c>
      <c r="BO4" s="3"/>
      <c r="BP4" s="3" t="s">
        <v>123</v>
      </c>
      <c r="BR4" s="3"/>
      <c r="BS4" s="3" t="s">
        <v>123</v>
      </c>
      <c r="BU4" s="3"/>
      <c r="BV4" s="3" t="s">
        <v>123</v>
      </c>
      <c r="BX4" s="3"/>
      <c r="BY4" s="3" t="s">
        <v>123</v>
      </c>
      <c r="CA4" s="3"/>
      <c r="CB4" s="3" t="s">
        <v>124</v>
      </c>
      <c r="CD4" s="3"/>
      <c r="CE4" s="3" t="s">
        <v>119</v>
      </c>
      <c r="CG4" s="3"/>
      <c r="CH4" s="3" t="s">
        <v>125</v>
      </c>
      <c r="CJ4" s="3"/>
      <c r="CK4" s="3"/>
      <c r="CM4" s="3"/>
      <c r="CN4" s="3" t="s">
        <v>126</v>
      </c>
      <c r="CP4" s="3"/>
      <c r="CQ4" s="3"/>
      <c r="CS4" s="3"/>
    </row>
    <row r="5" spans="1:97" x14ac:dyDescent="0.25">
      <c r="A5">
        <v>8</v>
      </c>
      <c r="B5" s="1">
        <v>43929.5957291667</v>
      </c>
      <c r="C5" s="1">
        <v>43929.597164351901</v>
      </c>
      <c r="D5" s="3" t="s">
        <v>97</v>
      </c>
      <c r="E5" s="3"/>
      <c r="G5" s="3"/>
      <c r="H5" s="1"/>
      <c r="I5" s="3" t="s">
        <v>98</v>
      </c>
      <c r="K5" s="3"/>
      <c r="L5" s="3" t="s">
        <v>98</v>
      </c>
      <c r="N5" s="3"/>
      <c r="O5" s="3"/>
      <c r="Q5" s="3"/>
      <c r="R5" s="3" t="s">
        <v>100</v>
      </c>
      <c r="T5" s="3"/>
      <c r="U5" s="3" t="s">
        <v>99</v>
      </c>
      <c r="W5" s="3"/>
      <c r="X5" s="3" t="s">
        <v>101</v>
      </c>
      <c r="Z5" s="3"/>
      <c r="AA5" s="3" t="s">
        <v>99</v>
      </c>
      <c r="AC5" s="3"/>
      <c r="AD5" s="3" t="s">
        <v>127</v>
      </c>
      <c r="AF5" s="3"/>
      <c r="AG5" s="3" t="s">
        <v>115</v>
      </c>
      <c r="AI5" s="3"/>
      <c r="AJ5" s="3"/>
      <c r="AL5" s="3"/>
      <c r="AM5" s="3" t="s">
        <v>99</v>
      </c>
      <c r="AO5" s="3"/>
      <c r="AP5" s="3"/>
      <c r="AR5" s="3"/>
      <c r="AS5" s="3" t="s">
        <v>99</v>
      </c>
      <c r="AU5" s="3"/>
      <c r="AV5" s="3"/>
      <c r="AX5" s="3"/>
      <c r="AY5" s="3" t="s">
        <v>116</v>
      </c>
      <c r="BA5" s="3"/>
      <c r="BB5" s="3"/>
      <c r="BD5" s="3"/>
      <c r="BF5" s="3"/>
      <c r="BG5" s="3" t="s">
        <v>109</v>
      </c>
      <c r="BI5" s="3"/>
      <c r="BJ5" s="3" t="s">
        <v>109</v>
      </c>
      <c r="BL5" s="3"/>
      <c r="BM5" s="3" t="s">
        <v>107</v>
      </c>
      <c r="BO5" s="3"/>
      <c r="BP5" s="3" t="s">
        <v>109</v>
      </c>
      <c r="BR5" s="3"/>
      <c r="BS5" s="3" t="s">
        <v>109</v>
      </c>
      <c r="BU5" s="3"/>
      <c r="BV5" s="3" t="s">
        <v>108</v>
      </c>
      <c r="BX5" s="3"/>
      <c r="BY5" s="3" t="s">
        <v>123</v>
      </c>
      <c r="CA5" s="3"/>
      <c r="CB5" s="3" t="s">
        <v>110</v>
      </c>
      <c r="CD5" s="3"/>
      <c r="CE5" s="3" t="s">
        <v>119</v>
      </c>
      <c r="CG5" s="3"/>
      <c r="CH5" s="3" t="s">
        <v>112</v>
      </c>
      <c r="CJ5" s="3"/>
      <c r="CK5" s="3"/>
      <c r="CM5" s="3"/>
      <c r="CN5" s="3" t="s">
        <v>113</v>
      </c>
      <c r="CP5" s="3"/>
      <c r="CQ5" s="3"/>
      <c r="CS5" s="3"/>
    </row>
    <row r="6" spans="1:97" x14ac:dyDescent="0.25">
      <c r="A6">
        <v>9</v>
      </c>
      <c r="B6" s="1">
        <v>43929.5949652778</v>
      </c>
      <c r="C6" s="1">
        <v>43929.597245370402</v>
      </c>
      <c r="D6" s="3" t="s">
        <v>97</v>
      </c>
      <c r="E6" s="3"/>
      <c r="G6" s="3"/>
      <c r="H6" s="1"/>
      <c r="I6" s="3" t="s">
        <v>98</v>
      </c>
      <c r="K6" s="3"/>
      <c r="L6" s="3" t="s">
        <v>98</v>
      </c>
      <c r="N6" s="3"/>
      <c r="O6" s="3" t="s">
        <v>128</v>
      </c>
      <c r="Q6" s="3"/>
      <c r="R6" s="3" t="s">
        <v>120</v>
      </c>
      <c r="T6" s="3"/>
      <c r="U6" s="3" t="s">
        <v>99</v>
      </c>
      <c r="W6" s="3"/>
      <c r="X6" s="3" t="s">
        <v>101</v>
      </c>
      <c r="Z6" s="3"/>
      <c r="AA6" s="3" t="s">
        <v>99</v>
      </c>
      <c r="AC6" s="3"/>
      <c r="AD6" s="3" t="s">
        <v>114</v>
      </c>
      <c r="AF6" s="3"/>
      <c r="AG6" s="3" t="s">
        <v>129</v>
      </c>
      <c r="AI6" s="3"/>
      <c r="AJ6" s="3"/>
      <c r="AL6" s="3"/>
      <c r="AM6" s="3" t="s">
        <v>99</v>
      </c>
      <c r="AO6" s="3"/>
      <c r="AP6" s="3"/>
      <c r="AR6" s="3"/>
      <c r="AS6" s="3" t="s">
        <v>98</v>
      </c>
      <c r="AU6" s="3"/>
      <c r="AV6" s="3" t="s">
        <v>130</v>
      </c>
      <c r="AX6" s="3"/>
      <c r="AY6" s="3" t="s">
        <v>116</v>
      </c>
      <c r="BA6" s="3"/>
      <c r="BB6" s="3"/>
      <c r="BD6" s="3"/>
      <c r="BF6" s="3"/>
      <c r="BG6" s="3" t="s">
        <v>108</v>
      </c>
      <c r="BI6" s="3"/>
      <c r="BJ6" s="3" t="s">
        <v>109</v>
      </c>
      <c r="BL6" s="3"/>
      <c r="BM6" s="3" t="s">
        <v>109</v>
      </c>
      <c r="BO6" s="3"/>
      <c r="BP6" s="3" t="s">
        <v>123</v>
      </c>
      <c r="BR6" s="3"/>
      <c r="BS6" s="3" t="s">
        <v>123</v>
      </c>
      <c r="BU6" s="3"/>
      <c r="BV6" s="3" t="s">
        <v>109</v>
      </c>
      <c r="BX6" s="3"/>
      <c r="BY6" s="3" t="s">
        <v>123</v>
      </c>
      <c r="CA6" s="3"/>
      <c r="CB6" s="3" t="s">
        <v>118</v>
      </c>
      <c r="CD6" s="3"/>
      <c r="CE6" s="3" t="s">
        <v>119</v>
      </c>
      <c r="CG6" s="3"/>
      <c r="CH6" s="3" t="s">
        <v>112</v>
      </c>
      <c r="CJ6" s="3"/>
      <c r="CK6" s="3"/>
      <c r="CM6" s="3"/>
      <c r="CN6" s="3" t="s">
        <v>131</v>
      </c>
      <c r="CP6" s="3"/>
      <c r="CQ6" s="3"/>
      <c r="CS6" s="3"/>
    </row>
    <row r="7" spans="1:97" x14ac:dyDescent="0.25">
      <c r="A7">
        <v>10</v>
      </c>
      <c r="B7" s="1">
        <v>43929.595972222203</v>
      </c>
      <c r="C7" s="1">
        <v>43929.597824074102</v>
      </c>
      <c r="D7" s="3" t="s">
        <v>97</v>
      </c>
      <c r="E7" s="3"/>
      <c r="G7" s="3"/>
      <c r="H7" s="1"/>
      <c r="I7" s="3" t="s">
        <v>98</v>
      </c>
      <c r="K7" s="3"/>
      <c r="L7" s="3" t="s">
        <v>99</v>
      </c>
      <c r="N7" s="3"/>
      <c r="O7" s="3"/>
      <c r="Q7" s="3"/>
      <c r="R7" s="3" t="s">
        <v>100</v>
      </c>
      <c r="T7" s="3"/>
      <c r="U7" s="3" t="s">
        <v>99</v>
      </c>
      <c r="W7" s="3"/>
      <c r="X7" s="3" t="s">
        <v>101</v>
      </c>
      <c r="Z7" s="3"/>
      <c r="AA7" s="3" t="s">
        <v>132</v>
      </c>
      <c r="AC7" s="3"/>
      <c r="AD7" s="3" t="s">
        <v>127</v>
      </c>
      <c r="AF7" s="3"/>
      <c r="AG7" s="3" t="s">
        <v>115</v>
      </c>
      <c r="AI7" s="3"/>
      <c r="AJ7" s="3"/>
      <c r="AL7" s="3"/>
      <c r="AM7" s="3" t="s">
        <v>99</v>
      </c>
      <c r="AO7" s="3"/>
      <c r="AP7" s="3"/>
      <c r="AR7" s="3"/>
      <c r="AS7" s="3" t="s">
        <v>99</v>
      </c>
      <c r="AU7" s="3"/>
      <c r="AV7" s="3"/>
      <c r="AX7" s="3"/>
      <c r="AY7" s="3" t="s">
        <v>116</v>
      </c>
      <c r="BA7" s="3"/>
      <c r="BB7" s="3"/>
      <c r="BD7" s="3"/>
      <c r="BF7" s="3"/>
      <c r="BG7" s="3" t="s">
        <v>107</v>
      </c>
      <c r="BI7" s="3"/>
      <c r="BJ7" s="3" t="s">
        <v>133</v>
      </c>
      <c r="BL7" s="3"/>
      <c r="BM7" s="3" t="s">
        <v>108</v>
      </c>
      <c r="BO7" s="3"/>
      <c r="BP7" s="3" t="s">
        <v>123</v>
      </c>
      <c r="BR7" s="3"/>
      <c r="BS7" s="3" t="s">
        <v>123</v>
      </c>
      <c r="BU7" s="3"/>
      <c r="BV7" s="3" t="s">
        <v>123</v>
      </c>
      <c r="BX7" s="3"/>
      <c r="BY7" s="3" t="s">
        <v>123</v>
      </c>
      <c r="CA7" s="3"/>
      <c r="CB7" s="3" t="s">
        <v>134</v>
      </c>
      <c r="CD7" s="3"/>
      <c r="CE7" s="3" t="s">
        <v>135</v>
      </c>
      <c r="CG7" s="3"/>
      <c r="CH7" s="3" t="s">
        <v>136</v>
      </c>
      <c r="CJ7" s="3"/>
      <c r="CK7" s="3"/>
      <c r="CM7" s="3"/>
      <c r="CN7" s="3" t="s">
        <v>137</v>
      </c>
      <c r="CP7" s="3"/>
      <c r="CQ7" s="3"/>
      <c r="CS7" s="3"/>
    </row>
    <row r="8" spans="1:97" x14ac:dyDescent="0.25">
      <c r="A8">
        <v>11</v>
      </c>
      <c r="B8" s="1">
        <v>43929.597395833298</v>
      </c>
      <c r="C8" s="1">
        <v>43929.599201388897</v>
      </c>
      <c r="D8" s="3" t="s">
        <v>97</v>
      </c>
      <c r="E8" s="3"/>
      <c r="G8" s="3"/>
      <c r="H8" s="1"/>
      <c r="I8" s="3" t="s">
        <v>98</v>
      </c>
      <c r="K8" s="3"/>
      <c r="L8" s="3" t="s">
        <v>99</v>
      </c>
      <c r="N8" s="3"/>
      <c r="O8" s="3"/>
      <c r="Q8" s="3"/>
      <c r="R8" s="3" t="s">
        <v>100</v>
      </c>
      <c r="T8" s="3"/>
      <c r="U8" s="3" t="s">
        <v>98</v>
      </c>
      <c r="W8" s="3"/>
      <c r="X8" s="3" t="s">
        <v>121</v>
      </c>
      <c r="Z8" s="3"/>
      <c r="AA8" s="3"/>
      <c r="AC8" s="3"/>
      <c r="AD8" s="3" t="s">
        <v>138</v>
      </c>
      <c r="AF8" s="3"/>
      <c r="AG8" s="3" t="s">
        <v>139</v>
      </c>
      <c r="AI8" s="3"/>
      <c r="AJ8" s="3"/>
      <c r="AL8" s="3"/>
      <c r="AM8" s="3" t="s">
        <v>99</v>
      </c>
      <c r="AO8" s="3"/>
      <c r="AP8" s="3"/>
      <c r="AR8" s="3"/>
      <c r="AS8" s="3" t="s">
        <v>98</v>
      </c>
      <c r="AU8" s="3"/>
      <c r="AV8" s="3" t="s">
        <v>140</v>
      </c>
      <c r="AX8" s="3"/>
      <c r="AY8" s="3" t="s">
        <v>116</v>
      </c>
      <c r="BA8" s="3"/>
      <c r="BB8" s="3"/>
      <c r="BD8" s="3"/>
      <c r="BF8" s="3"/>
      <c r="BG8" s="3" t="s">
        <v>109</v>
      </c>
      <c r="BI8" s="3"/>
      <c r="BJ8" s="3" t="s">
        <v>108</v>
      </c>
      <c r="BL8" s="3"/>
      <c r="BM8" s="3" t="s">
        <v>123</v>
      </c>
      <c r="BO8" s="3"/>
      <c r="BP8" s="3" t="s">
        <v>123</v>
      </c>
      <c r="BR8" s="3"/>
      <c r="BS8" s="3" t="s">
        <v>123</v>
      </c>
      <c r="BU8" s="3"/>
      <c r="BV8" s="3" t="s">
        <v>123</v>
      </c>
      <c r="BX8" s="3"/>
      <c r="BY8" s="3" t="s">
        <v>123</v>
      </c>
      <c r="CA8" s="3"/>
      <c r="CB8" s="3" t="s">
        <v>118</v>
      </c>
      <c r="CD8" s="3"/>
      <c r="CE8" s="3" t="s">
        <v>111</v>
      </c>
      <c r="CG8" s="3"/>
      <c r="CH8" s="3" t="s">
        <v>112</v>
      </c>
      <c r="CJ8" s="3"/>
      <c r="CK8" s="3"/>
      <c r="CM8" s="3"/>
      <c r="CN8" s="3" t="s">
        <v>141</v>
      </c>
      <c r="CP8" s="3"/>
      <c r="CQ8" s="3"/>
      <c r="CS8" s="3"/>
    </row>
    <row r="9" spans="1:97" x14ac:dyDescent="0.25">
      <c r="A9">
        <v>12</v>
      </c>
      <c r="B9" s="1">
        <v>43929.604768518497</v>
      </c>
      <c r="C9" s="1">
        <v>43929.606932870403</v>
      </c>
      <c r="D9" s="3" t="s">
        <v>97</v>
      </c>
      <c r="E9" s="3"/>
      <c r="G9" s="3"/>
      <c r="H9" s="1"/>
      <c r="I9" s="3" t="s">
        <v>98</v>
      </c>
      <c r="K9" s="3"/>
      <c r="L9" s="3" t="s">
        <v>99</v>
      </c>
      <c r="N9" s="3"/>
      <c r="O9" s="3"/>
      <c r="Q9" s="3"/>
      <c r="R9" s="3" t="s">
        <v>120</v>
      </c>
      <c r="T9" s="3"/>
      <c r="U9" s="3" t="s">
        <v>99</v>
      </c>
      <c r="W9" s="3"/>
      <c r="X9" s="3" t="s">
        <v>101</v>
      </c>
      <c r="Z9" s="3"/>
      <c r="AA9" s="3" t="s">
        <v>102</v>
      </c>
      <c r="AC9" s="3"/>
      <c r="AD9" s="3" t="s">
        <v>142</v>
      </c>
      <c r="AF9" s="3"/>
      <c r="AG9" s="3" t="s">
        <v>139</v>
      </c>
      <c r="AI9" s="3"/>
      <c r="AJ9" s="3"/>
      <c r="AL9" s="3"/>
      <c r="AM9" s="3" t="s">
        <v>98</v>
      </c>
      <c r="AO9" s="3"/>
      <c r="AP9" s="3" t="s">
        <v>143</v>
      </c>
      <c r="AR9" s="3"/>
      <c r="AS9" s="3" t="s">
        <v>98</v>
      </c>
      <c r="AU9" s="3"/>
      <c r="AV9" s="3" t="s">
        <v>144</v>
      </c>
      <c r="AX9" s="3"/>
      <c r="AY9" s="3" t="s">
        <v>145</v>
      </c>
      <c r="BA9" s="3"/>
      <c r="BB9" s="3"/>
      <c r="BD9" s="3"/>
      <c r="BF9" s="3"/>
      <c r="BG9" s="3" t="s">
        <v>107</v>
      </c>
      <c r="BI9" s="3"/>
      <c r="BJ9" s="3" t="s">
        <v>107</v>
      </c>
      <c r="BL9" s="3"/>
      <c r="BM9" s="3" t="s">
        <v>107</v>
      </c>
      <c r="BO9" s="3"/>
      <c r="BP9" s="3" t="s">
        <v>109</v>
      </c>
      <c r="BR9" s="3"/>
      <c r="BS9" s="3" t="s">
        <v>109</v>
      </c>
      <c r="BU9" s="3"/>
      <c r="BV9" s="3" t="s">
        <v>109</v>
      </c>
      <c r="BX9" s="3"/>
      <c r="BY9" s="3" t="s">
        <v>109</v>
      </c>
      <c r="CA9" s="3"/>
      <c r="CB9" s="3" t="s">
        <v>124</v>
      </c>
      <c r="CD9" s="3"/>
      <c r="CE9" s="3" t="s">
        <v>119</v>
      </c>
      <c r="CG9" s="3"/>
      <c r="CH9" s="3" t="s">
        <v>112</v>
      </c>
      <c r="CJ9" s="3"/>
      <c r="CK9" s="3"/>
      <c r="CM9" s="3"/>
      <c r="CN9" s="3" t="s">
        <v>126</v>
      </c>
      <c r="CP9" s="3"/>
      <c r="CQ9" s="3"/>
      <c r="CS9" s="3"/>
    </row>
    <row r="10" spans="1:97" x14ac:dyDescent="0.25">
      <c r="A10">
        <v>13</v>
      </c>
      <c r="B10" s="1">
        <v>43929.604895833298</v>
      </c>
      <c r="C10" s="1">
        <v>43929.607650462996</v>
      </c>
      <c r="D10" s="3" t="s">
        <v>97</v>
      </c>
      <c r="E10" s="3"/>
      <c r="G10" s="3"/>
      <c r="H10" s="1"/>
      <c r="I10" s="3" t="s">
        <v>98</v>
      </c>
      <c r="K10" s="3"/>
      <c r="L10" s="3" t="s">
        <v>99</v>
      </c>
      <c r="N10" s="3"/>
      <c r="O10" s="3"/>
      <c r="Q10" s="3"/>
      <c r="R10" s="3" t="s">
        <v>120</v>
      </c>
      <c r="T10" s="3"/>
      <c r="U10" s="3" t="s">
        <v>98</v>
      </c>
      <c r="W10" s="3"/>
      <c r="X10" s="3" t="s">
        <v>101</v>
      </c>
      <c r="Z10" s="3"/>
      <c r="AA10" s="3" t="s">
        <v>99</v>
      </c>
      <c r="AC10" s="3"/>
      <c r="AD10" s="3" t="s">
        <v>138</v>
      </c>
      <c r="AF10" s="3"/>
      <c r="AG10" s="3" t="s">
        <v>139</v>
      </c>
      <c r="AI10" s="3"/>
      <c r="AJ10" s="3"/>
      <c r="AL10" s="3"/>
      <c r="AM10" s="3" t="s">
        <v>99</v>
      </c>
      <c r="AO10" s="3"/>
      <c r="AP10" s="3"/>
      <c r="AR10" s="3"/>
      <c r="AS10" s="3" t="s">
        <v>98</v>
      </c>
      <c r="AU10" s="3"/>
      <c r="AV10" s="3" t="s">
        <v>130</v>
      </c>
      <c r="AX10" s="3"/>
      <c r="AY10" s="3" t="s">
        <v>116</v>
      </c>
      <c r="BA10" s="3"/>
      <c r="BB10" s="3"/>
      <c r="BD10" s="3"/>
      <c r="BF10" s="3"/>
      <c r="BG10" s="3" t="s">
        <v>108</v>
      </c>
      <c r="BI10" s="3"/>
      <c r="BJ10" s="3" t="s">
        <v>108</v>
      </c>
      <c r="BL10" s="3"/>
      <c r="BM10" s="3" t="s">
        <v>107</v>
      </c>
      <c r="BO10" s="3"/>
      <c r="BP10" s="3" t="s">
        <v>109</v>
      </c>
      <c r="BR10" s="3"/>
      <c r="BS10" s="3" t="s">
        <v>109</v>
      </c>
      <c r="BU10" s="3"/>
      <c r="BV10" s="3" t="s">
        <v>109</v>
      </c>
      <c r="BX10" s="3"/>
      <c r="BY10" s="3" t="s">
        <v>123</v>
      </c>
      <c r="CA10" s="3"/>
      <c r="CB10" s="3" t="s">
        <v>118</v>
      </c>
      <c r="CD10" s="3"/>
      <c r="CE10" s="3" t="s">
        <v>119</v>
      </c>
      <c r="CG10" s="3"/>
      <c r="CH10" s="3" t="s">
        <v>112</v>
      </c>
      <c r="CJ10" s="3"/>
      <c r="CK10" s="3"/>
      <c r="CM10" s="3"/>
      <c r="CN10" s="3" t="s">
        <v>126</v>
      </c>
      <c r="CP10" s="3"/>
      <c r="CQ10" s="3"/>
      <c r="CS10" s="3"/>
    </row>
    <row r="11" spans="1:97" x14ac:dyDescent="0.25">
      <c r="A11">
        <v>14</v>
      </c>
      <c r="B11" s="1">
        <v>43929.615196759303</v>
      </c>
      <c r="C11" s="1">
        <v>43929.6177314815</v>
      </c>
      <c r="D11" s="3" t="s">
        <v>97</v>
      </c>
      <c r="E11" s="3"/>
      <c r="G11" s="3"/>
      <c r="H11" s="1"/>
      <c r="I11" s="3" t="s">
        <v>98</v>
      </c>
      <c r="K11" s="3"/>
      <c r="L11" s="3" t="s">
        <v>99</v>
      </c>
      <c r="N11" s="3"/>
      <c r="O11" s="3"/>
      <c r="Q11" s="3"/>
      <c r="R11" s="3" t="s">
        <v>100</v>
      </c>
      <c r="T11" s="3"/>
      <c r="U11" s="3" t="s">
        <v>99</v>
      </c>
      <c r="W11" s="3"/>
      <c r="X11" s="3" t="s">
        <v>121</v>
      </c>
      <c r="Z11" s="3"/>
      <c r="AA11" s="3"/>
      <c r="AC11" s="3"/>
      <c r="AD11" s="3" t="s">
        <v>146</v>
      </c>
      <c r="AF11" s="3"/>
      <c r="AG11" s="3" t="s">
        <v>139</v>
      </c>
      <c r="AI11" s="3"/>
      <c r="AJ11" s="3"/>
      <c r="AL11" s="3"/>
      <c r="AM11" s="3" t="s">
        <v>99</v>
      </c>
      <c r="AO11" s="3"/>
      <c r="AP11" s="3"/>
      <c r="AR11" s="3"/>
      <c r="AS11" s="3" t="s">
        <v>98</v>
      </c>
      <c r="AU11" s="3"/>
      <c r="AV11" s="3" t="s">
        <v>130</v>
      </c>
      <c r="AX11" s="3"/>
      <c r="AY11" s="3" t="s">
        <v>116</v>
      </c>
      <c r="BA11" s="3"/>
      <c r="BB11" s="3"/>
      <c r="BD11" s="3"/>
      <c r="BF11" s="3"/>
      <c r="BG11" s="3" t="s">
        <v>123</v>
      </c>
      <c r="BI11" s="3"/>
      <c r="BJ11" s="3" t="s">
        <v>123</v>
      </c>
      <c r="BL11" s="3"/>
      <c r="BM11" s="3" t="s">
        <v>109</v>
      </c>
      <c r="BO11" s="3"/>
      <c r="BP11" s="3" t="s">
        <v>109</v>
      </c>
      <c r="BR11" s="3"/>
      <c r="BS11" s="3" t="s">
        <v>108</v>
      </c>
      <c r="BU11" s="3"/>
      <c r="BV11" s="3" t="s">
        <v>109</v>
      </c>
      <c r="BX11" s="3"/>
      <c r="BY11" s="3" t="s">
        <v>123</v>
      </c>
      <c r="CA11" s="3"/>
      <c r="CB11" s="3" t="s">
        <v>134</v>
      </c>
      <c r="CD11" s="3"/>
      <c r="CE11" s="3" t="s">
        <v>147</v>
      </c>
      <c r="CG11" s="3"/>
      <c r="CH11" s="3" t="s">
        <v>148</v>
      </c>
      <c r="CJ11" s="3"/>
      <c r="CK11" s="3"/>
      <c r="CM11" s="3"/>
      <c r="CN11" s="3" t="s">
        <v>131</v>
      </c>
      <c r="CP11" s="3"/>
      <c r="CQ11" s="3"/>
      <c r="CS11" s="3"/>
    </row>
    <row r="12" spans="1:97" x14ac:dyDescent="0.25">
      <c r="A12">
        <v>15</v>
      </c>
      <c r="B12" s="1">
        <v>43929.6156134259</v>
      </c>
      <c r="C12" s="1">
        <v>43929.6180439815</v>
      </c>
      <c r="D12" s="3" t="s">
        <v>97</v>
      </c>
      <c r="E12" s="3"/>
      <c r="G12" s="3"/>
      <c r="H12" s="1"/>
      <c r="I12" s="3" t="s">
        <v>98</v>
      </c>
      <c r="K12" s="3"/>
      <c r="L12" s="3" t="s">
        <v>99</v>
      </c>
      <c r="N12" s="3"/>
      <c r="O12" s="3"/>
      <c r="Q12" s="3"/>
      <c r="R12" s="3" t="s">
        <v>100</v>
      </c>
      <c r="T12" s="3"/>
      <c r="U12" s="3" t="s">
        <v>99</v>
      </c>
      <c r="W12" s="3"/>
      <c r="X12" s="3" t="s">
        <v>101</v>
      </c>
      <c r="Z12" s="3"/>
      <c r="AA12" s="3" t="s">
        <v>102</v>
      </c>
      <c r="AC12" s="3"/>
      <c r="AD12" s="3" t="s">
        <v>114</v>
      </c>
      <c r="AF12" s="3"/>
      <c r="AG12" s="3" t="s">
        <v>149</v>
      </c>
      <c r="AI12" s="3"/>
      <c r="AJ12" s="3"/>
      <c r="AL12" s="3"/>
      <c r="AM12" s="3" t="s">
        <v>99</v>
      </c>
      <c r="AO12" s="3"/>
      <c r="AP12" s="3"/>
      <c r="AR12" s="3"/>
      <c r="AS12" s="3" t="s">
        <v>98</v>
      </c>
      <c r="AU12" s="3"/>
      <c r="AV12" s="3" t="s">
        <v>150</v>
      </c>
      <c r="AX12" s="3"/>
      <c r="AY12" s="3" t="s">
        <v>122</v>
      </c>
      <c r="BA12" s="3"/>
      <c r="BB12" s="3"/>
      <c r="BD12" s="3"/>
      <c r="BF12" s="3"/>
      <c r="BG12" s="3" t="s">
        <v>109</v>
      </c>
      <c r="BI12" s="3"/>
      <c r="BJ12" s="3" t="s">
        <v>123</v>
      </c>
      <c r="BL12" s="3"/>
      <c r="BM12" s="3" t="s">
        <v>108</v>
      </c>
      <c r="BO12" s="3"/>
      <c r="BP12" s="3" t="s">
        <v>109</v>
      </c>
      <c r="BR12" s="3"/>
      <c r="BS12" s="3" t="s">
        <v>109</v>
      </c>
      <c r="BU12" s="3"/>
      <c r="BV12" s="3" t="s">
        <v>123</v>
      </c>
      <c r="BX12" s="3"/>
      <c r="BY12" s="3" t="s">
        <v>123</v>
      </c>
      <c r="CA12" s="3"/>
      <c r="CB12" s="3" t="s">
        <v>118</v>
      </c>
      <c r="CD12" s="3"/>
      <c r="CE12" s="3" t="s">
        <v>119</v>
      </c>
      <c r="CG12" s="3"/>
      <c r="CH12" s="3" t="s">
        <v>112</v>
      </c>
      <c r="CJ12" s="3"/>
      <c r="CK12" s="3"/>
      <c r="CM12" s="3"/>
      <c r="CN12" s="3" t="s">
        <v>113</v>
      </c>
      <c r="CP12" s="3"/>
      <c r="CQ12" s="3"/>
      <c r="CS12" s="3"/>
    </row>
    <row r="13" spans="1:97" x14ac:dyDescent="0.25">
      <c r="A13">
        <v>16</v>
      </c>
      <c r="B13" s="1">
        <v>43929.617824074099</v>
      </c>
      <c r="C13" s="1">
        <v>43929.620671296303</v>
      </c>
      <c r="D13" s="3" t="s">
        <v>97</v>
      </c>
      <c r="E13" s="3"/>
      <c r="G13" s="3"/>
      <c r="H13" s="1"/>
      <c r="I13" s="3" t="s">
        <v>98</v>
      </c>
      <c r="K13" s="3"/>
      <c r="L13" s="3" t="s">
        <v>99</v>
      </c>
      <c r="N13" s="3"/>
      <c r="O13" s="3"/>
      <c r="Q13" s="3"/>
      <c r="R13" s="3" t="s">
        <v>100</v>
      </c>
      <c r="T13" s="3"/>
      <c r="U13" s="3" t="s">
        <v>99</v>
      </c>
      <c r="W13" s="3"/>
      <c r="X13" s="3" t="s">
        <v>121</v>
      </c>
      <c r="Z13" s="3"/>
      <c r="AA13" s="3"/>
      <c r="AC13" s="3"/>
      <c r="AD13" s="3" t="s">
        <v>127</v>
      </c>
      <c r="AF13" s="3"/>
      <c r="AG13" s="3" t="s">
        <v>151</v>
      </c>
      <c r="AI13" s="3"/>
      <c r="AJ13" s="3"/>
      <c r="AL13" s="3"/>
      <c r="AM13" s="3" t="s">
        <v>99</v>
      </c>
      <c r="AO13" s="3"/>
      <c r="AP13" s="3"/>
      <c r="AR13" s="3"/>
      <c r="AS13" s="3" t="s">
        <v>98</v>
      </c>
      <c r="AU13" s="3"/>
      <c r="AV13" s="3" t="s">
        <v>130</v>
      </c>
      <c r="AX13" s="3"/>
      <c r="AY13" s="3" t="s">
        <v>116</v>
      </c>
      <c r="BA13" s="3"/>
      <c r="BB13" s="3"/>
      <c r="BD13" s="3"/>
      <c r="BF13" s="3"/>
      <c r="BG13" s="3" t="s">
        <v>107</v>
      </c>
      <c r="BI13" s="3"/>
      <c r="BJ13" s="3" t="s">
        <v>108</v>
      </c>
      <c r="BL13" s="3"/>
      <c r="BM13" s="3" t="s">
        <v>108</v>
      </c>
      <c r="BO13" s="3"/>
      <c r="BP13" s="3" t="s">
        <v>109</v>
      </c>
      <c r="BR13" s="3"/>
      <c r="BS13" s="3" t="s">
        <v>108</v>
      </c>
      <c r="BU13" s="3"/>
      <c r="BV13" s="3" t="s">
        <v>108</v>
      </c>
      <c r="BX13" s="3"/>
      <c r="BY13" s="3" t="s">
        <v>109</v>
      </c>
      <c r="CA13" s="3"/>
      <c r="CB13" s="3" t="s">
        <v>110</v>
      </c>
      <c r="CD13" s="3"/>
      <c r="CE13" s="3" t="s">
        <v>111</v>
      </c>
      <c r="CG13" s="3"/>
      <c r="CH13" s="3" t="s">
        <v>148</v>
      </c>
      <c r="CJ13" s="3"/>
      <c r="CK13" s="3"/>
      <c r="CM13" s="3"/>
      <c r="CN13" s="3" t="s">
        <v>131</v>
      </c>
      <c r="CP13" s="3"/>
      <c r="CQ13" s="3"/>
      <c r="CS13" s="3"/>
    </row>
    <row r="14" spans="1:97" x14ac:dyDescent="0.25">
      <c r="A14">
        <v>17</v>
      </c>
      <c r="B14" s="1">
        <v>43929.616562499999</v>
      </c>
      <c r="C14" s="1">
        <v>43929.620740740698</v>
      </c>
      <c r="D14" s="3" t="s">
        <v>97</v>
      </c>
      <c r="E14" s="3"/>
      <c r="G14" s="3"/>
      <c r="H14" s="1"/>
      <c r="I14" s="3" t="s">
        <v>98</v>
      </c>
      <c r="K14" s="3"/>
      <c r="L14" s="3" t="s">
        <v>99</v>
      </c>
      <c r="N14" s="3"/>
      <c r="O14" s="3"/>
      <c r="Q14" s="3"/>
      <c r="R14" s="3" t="s">
        <v>120</v>
      </c>
      <c r="T14" s="3"/>
      <c r="U14" s="3" t="s">
        <v>98</v>
      </c>
      <c r="W14" s="3"/>
      <c r="X14" s="3" t="s">
        <v>121</v>
      </c>
      <c r="Z14" s="3"/>
      <c r="AA14" s="3"/>
      <c r="AC14" s="3"/>
      <c r="AD14" s="3" t="s">
        <v>152</v>
      </c>
      <c r="AF14" s="3"/>
      <c r="AG14" s="3" t="s">
        <v>149</v>
      </c>
      <c r="AI14" s="3"/>
      <c r="AJ14" s="3"/>
      <c r="AL14" s="3"/>
      <c r="AM14" s="3" t="s">
        <v>99</v>
      </c>
      <c r="AO14" s="3"/>
      <c r="AP14" s="3"/>
      <c r="AR14" s="3"/>
      <c r="AS14" s="3" t="s">
        <v>99</v>
      </c>
      <c r="AU14" s="3"/>
      <c r="AV14" s="3"/>
      <c r="AX14" s="3"/>
      <c r="AY14" s="3" t="s">
        <v>116</v>
      </c>
      <c r="BA14" s="3"/>
      <c r="BB14" s="3"/>
      <c r="BD14" s="3"/>
      <c r="BF14" s="3"/>
      <c r="BG14" s="3" t="s">
        <v>123</v>
      </c>
      <c r="BI14" s="3"/>
      <c r="BJ14" s="3" t="s">
        <v>123</v>
      </c>
      <c r="BL14" s="3"/>
      <c r="BM14" s="3" t="s">
        <v>109</v>
      </c>
      <c r="BO14" s="3"/>
      <c r="BP14" s="3" t="s">
        <v>133</v>
      </c>
      <c r="BR14" s="3"/>
      <c r="BS14" s="3" t="s">
        <v>109</v>
      </c>
      <c r="BU14" s="3"/>
      <c r="BV14" s="3" t="s">
        <v>108</v>
      </c>
      <c r="BX14" s="3"/>
      <c r="BY14" s="3" t="s">
        <v>123</v>
      </c>
      <c r="CA14" s="3"/>
      <c r="CB14" s="3" t="s">
        <v>118</v>
      </c>
      <c r="CD14" s="3"/>
      <c r="CE14" s="3" t="s">
        <v>111</v>
      </c>
      <c r="CG14" s="3"/>
      <c r="CH14" s="3" t="s">
        <v>112</v>
      </c>
      <c r="CJ14" s="3"/>
      <c r="CK14" s="3"/>
      <c r="CM14" s="3"/>
      <c r="CN14" s="3" t="s">
        <v>131</v>
      </c>
      <c r="CP14" s="3"/>
      <c r="CQ14" s="3"/>
      <c r="CS14" s="3"/>
    </row>
    <row r="15" spans="1:97" x14ac:dyDescent="0.25">
      <c r="A15">
        <v>18</v>
      </c>
      <c r="B15" s="1">
        <v>43929.623483796298</v>
      </c>
      <c r="C15" s="1">
        <v>43929.625324074099</v>
      </c>
      <c r="D15" s="3" t="s">
        <v>97</v>
      </c>
      <c r="E15" s="3"/>
      <c r="G15" s="3"/>
      <c r="H15" s="1"/>
      <c r="I15" s="3" t="s">
        <v>98</v>
      </c>
      <c r="K15" s="3"/>
      <c r="L15" s="3" t="s">
        <v>99</v>
      </c>
      <c r="N15" s="3"/>
      <c r="O15" s="3"/>
      <c r="Q15" s="3"/>
      <c r="R15" s="3" t="s">
        <v>120</v>
      </c>
      <c r="T15" s="3"/>
      <c r="U15" s="3" t="s">
        <v>99</v>
      </c>
      <c r="W15" s="3"/>
      <c r="X15" s="3" t="s">
        <v>101</v>
      </c>
      <c r="Z15" s="3"/>
      <c r="AA15" s="3" t="s">
        <v>102</v>
      </c>
      <c r="AC15" s="3"/>
      <c r="AD15" s="3" t="s">
        <v>153</v>
      </c>
      <c r="AF15" s="3"/>
      <c r="AG15" s="3" t="s">
        <v>151</v>
      </c>
      <c r="AI15" s="3"/>
      <c r="AJ15" s="3"/>
      <c r="AL15" s="3"/>
      <c r="AM15" s="3" t="s">
        <v>99</v>
      </c>
      <c r="AO15" s="3"/>
      <c r="AP15" s="3"/>
      <c r="AR15" s="3"/>
      <c r="AS15" s="3" t="s">
        <v>98</v>
      </c>
      <c r="AU15" s="3"/>
      <c r="AV15" s="3" t="s">
        <v>130</v>
      </c>
      <c r="AX15" s="3"/>
      <c r="AY15" s="3" t="s">
        <v>122</v>
      </c>
      <c r="BA15" s="3"/>
      <c r="BB15" s="3"/>
      <c r="BD15" s="3"/>
      <c r="BF15" s="3"/>
      <c r="BG15" s="3" t="s">
        <v>108</v>
      </c>
      <c r="BI15" s="3"/>
      <c r="BJ15" s="3" t="s">
        <v>108</v>
      </c>
      <c r="BL15" s="3"/>
      <c r="BM15" s="3" t="s">
        <v>109</v>
      </c>
      <c r="BO15" s="3"/>
      <c r="BP15" s="3" t="s">
        <v>109</v>
      </c>
      <c r="BR15" s="3"/>
      <c r="BS15" s="3" t="s">
        <v>107</v>
      </c>
      <c r="BU15" s="3"/>
      <c r="BV15" s="3" t="s">
        <v>109</v>
      </c>
      <c r="BX15" s="3"/>
      <c r="BY15" s="3" t="s">
        <v>109</v>
      </c>
      <c r="CA15" s="3"/>
      <c r="CB15" s="3" t="s">
        <v>110</v>
      </c>
      <c r="CD15" s="3"/>
      <c r="CE15" s="3" t="s">
        <v>111</v>
      </c>
      <c r="CG15" s="3"/>
      <c r="CH15" s="3" t="s">
        <v>112</v>
      </c>
      <c r="CJ15" s="3"/>
      <c r="CK15" s="3"/>
      <c r="CM15" s="3"/>
      <c r="CN15" s="3" t="s">
        <v>113</v>
      </c>
      <c r="CP15" s="3"/>
      <c r="CQ15" s="3"/>
      <c r="CS15" s="3"/>
    </row>
    <row r="16" spans="1:97" x14ac:dyDescent="0.25">
      <c r="A16">
        <v>19</v>
      </c>
      <c r="B16" s="1">
        <v>43929.628043981502</v>
      </c>
      <c r="C16" s="1">
        <v>43929.6297106481</v>
      </c>
      <c r="D16" s="3" t="s">
        <v>97</v>
      </c>
      <c r="E16" s="3"/>
      <c r="G16" s="3"/>
      <c r="H16" s="1"/>
      <c r="I16" s="3" t="s">
        <v>98</v>
      </c>
      <c r="K16" s="3"/>
      <c r="L16" s="3" t="s">
        <v>99</v>
      </c>
      <c r="N16" s="3"/>
      <c r="O16" s="3"/>
      <c r="Q16" s="3"/>
      <c r="R16" s="3" t="s">
        <v>100</v>
      </c>
      <c r="T16" s="3"/>
      <c r="U16" s="3" t="s">
        <v>99</v>
      </c>
      <c r="W16" s="3"/>
      <c r="X16" s="3" t="s">
        <v>121</v>
      </c>
      <c r="Z16" s="3"/>
      <c r="AA16" s="3"/>
      <c r="AC16" s="3"/>
      <c r="AD16" s="3" t="s">
        <v>146</v>
      </c>
      <c r="AF16" s="3"/>
      <c r="AG16" s="3" t="s">
        <v>151</v>
      </c>
      <c r="AI16" s="3"/>
      <c r="AJ16" s="3"/>
      <c r="AL16" s="3"/>
      <c r="AM16" s="3" t="s">
        <v>99</v>
      </c>
      <c r="AO16" s="3"/>
      <c r="AP16" s="3"/>
      <c r="AR16" s="3"/>
      <c r="AS16" s="3" t="s">
        <v>99</v>
      </c>
      <c r="AU16" s="3"/>
      <c r="AV16" s="3"/>
      <c r="AX16" s="3"/>
      <c r="AY16" s="3" t="s">
        <v>116</v>
      </c>
      <c r="BA16" s="3"/>
      <c r="BB16" s="3"/>
      <c r="BD16" s="3"/>
      <c r="BF16" s="3"/>
      <c r="BG16" s="3" t="s">
        <v>123</v>
      </c>
      <c r="BI16" s="3"/>
      <c r="BJ16" s="3" t="s">
        <v>123</v>
      </c>
      <c r="BL16" s="3"/>
      <c r="BM16" s="3" t="s">
        <v>123</v>
      </c>
      <c r="BO16" s="3"/>
      <c r="BP16" s="3" t="s">
        <v>109</v>
      </c>
      <c r="BR16" s="3"/>
      <c r="BS16" s="3" t="s">
        <v>109</v>
      </c>
      <c r="BU16" s="3"/>
      <c r="BV16" s="3" t="s">
        <v>109</v>
      </c>
      <c r="BX16" s="3"/>
      <c r="BY16" s="3" t="s">
        <v>123</v>
      </c>
      <c r="CA16" s="3"/>
      <c r="CB16" s="3" t="s">
        <v>110</v>
      </c>
      <c r="CD16" s="3"/>
      <c r="CE16" s="3" t="s">
        <v>111</v>
      </c>
      <c r="CG16" s="3"/>
      <c r="CH16" s="3" t="s">
        <v>148</v>
      </c>
      <c r="CJ16" s="3"/>
      <c r="CK16" s="3"/>
      <c r="CM16" s="3"/>
      <c r="CN16" s="3" t="s">
        <v>131</v>
      </c>
      <c r="CP16" s="3"/>
      <c r="CQ16" s="3"/>
      <c r="CS16" s="3"/>
    </row>
    <row r="17" spans="1:97" x14ac:dyDescent="0.25">
      <c r="A17">
        <v>20</v>
      </c>
      <c r="B17" s="1">
        <v>43929.621666666702</v>
      </c>
      <c r="C17" s="1">
        <v>43929.632685185199</v>
      </c>
      <c r="D17" s="3" t="s">
        <v>97</v>
      </c>
      <c r="E17" s="3"/>
      <c r="G17" s="3"/>
      <c r="H17" s="1"/>
      <c r="I17" s="3" t="s">
        <v>98</v>
      </c>
      <c r="K17" s="3"/>
      <c r="L17" s="3" t="s">
        <v>98</v>
      </c>
      <c r="N17" s="3"/>
      <c r="O17" s="3"/>
      <c r="Q17" s="3"/>
      <c r="R17" s="3" t="s">
        <v>100</v>
      </c>
      <c r="T17" s="3"/>
      <c r="U17" s="3" t="s">
        <v>99</v>
      </c>
      <c r="W17" s="3"/>
      <c r="X17" s="3" t="s">
        <v>101</v>
      </c>
      <c r="Z17" s="3"/>
      <c r="AA17" s="3" t="s">
        <v>102</v>
      </c>
      <c r="AC17" s="3"/>
      <c r="AD17" s="3" t="s">
        <v>103</v>
      </c>
      <c r="AF17" s="3"/>
      <c r="AG17" s="3" t="s">
        <v>149</v>
      </c>
      <c r="AI17" s="3"/>
      <c r="AJ17" s="3"/>
      <c r="AL17" s="3"/>
      <c r="AM17" s="3" t="s">
        <v>99</v>
      </c>
      <c r="AO17" s="3"/>
      <c r="AP17" s="3"/>
      <c r="AR17" s="3"/>
      <c r="AS17" s="3" t="s">
        <v>98</v>
      </c>
      <c r="AU17" s="3"/>
      <c r="AV17" s="3"/>
      <c r="AX17" s="3"/>
      <c r="AY17" s="3" t="s">
        <v>116</v>
      </c>
      <c r="BA17" s="3"/>
      <c r="BB17" s="3"/>
      <c r="BD17" s="3"/>
      <c r="BF17" s="3"/>
      <c r="BG17" s="3" t="s">
        <v>108</v>
      </c>
      <c r="BI17" s="3"/>
      <c r="BJ17" s="3" t="s">
        <v>109</v>
      </c>
      <c r="BL17" s="3"/>
      <c r="BM17" s="3" t="s">
        <v>109</v>
      </c>
      <c r="BO17" s="3"/>
      <c r="BP17" s="3" t="s">
        <v>123</v>
      </c>
      <c r="BR17" s="3"/>
      <c r="BS17" s="3" t="s">
        <v>108</v>
      </c>
      <c r="BU17" s="3"/>
      <c r="BV17" s="3" t="s">
        <v>123</v>
      </c>
      <c r="BX17" s="3"/>
      <c r="BY17" s="3" t="s">
        <v>109</v>
      </c>
      <c r="CA17" s="3"/>
      <c r="CB17" s="3" t="s">
        <v>118</v>
      </c>
      <c r="CD17" s="3"/>
      <c r="CE17" s="3"/>
      <c r="CG17" s="3"/>
      <c r="CH17" s="3" t="s">
        <v>136</v>
      </c>
      <c r="CJ17" s="3"/>
      <c r="CK17" s="3"/>
      <c r="CM17" s="3"/>
      <c r="CN17" s="3" t="s">
        <v>137</v>
      </c>
      <c r="CP17" s="3"/>
      <c r="CQ17" s="3"/>
      <c r="CS17" s="3"/>
    </row>
    <row r="18" spans="1:97" x14ac:dyDescent="0.25">
      <c r="A18">
        <v>21</v>
      </c>
      <c r="B18" s="1">
        <v>43929.615648148101</v>
      </c>
      <c r="C18" s="1">
        <v>43929.632962962998</v>
      </c>
      <c r="D18" s="3" t="s">
        <v>97</v>
      </c>
      <c r="E18" s="3"/>
      <c r="G18" s="3"/>
      <c r="H18" s="1"/>
      <c r="I18" s="3" t="s">
        <v>98</v>
      </c>
      <c r="K18" s="3"/>
      <c r="L18" s="3" t="s">
        <v>99</v>
      </c>
      <c r="N18" s="3"/>
      <c r="O18" s="3"/>
      <c r="Q18" s="3"/>
      <c r="R18" s="3" t="s">
        <v>100</v>
      </c>
      <c r="T18" s="3"/>
      <c r="U18" s="3" t="s">
        <v>99</v>
      </c>
      <c r="W18" s="3"/>
      <c r="X18" s="3" t="s">
        <v>121</v>
      </c>
      <c r="Z18" s="3"/>
      <c r="AA18" s="3"/>
      <c r="AC18" s="3"/>
      <c r="AD18" s="3" t="s">
        <v>154</v>
      </c>
      <c r="AF18" s="3"/>
      <c r="AG18" s="3" t="s">
        <v>151</v>
      </c>
      <c r="AI18" s="3"/>
      <c r="AJ18" s="3"/>
      <c r="AL18" s="3"/>
      <c r="AM18" s="3" t="s">
        <v>99</v>
      </c>
      <c r="AO18" s="3"/>
      <c r="AP18" s="3"/>
      <c r="AR18" s="3"/>
      <c r="AS18" s="3" t="s">
        <v>98</v>
      </c>
      <c r="AU18" s="3"/>
      <c r="AV18" s="3" t="s">
        <v>130</v>
      </c>
      <c r="AX18" s="3"/>
      <c r="AY18" s="3" t="s">
        <v>116</v>
      </c>
      <c r="BA18" s="3"/>
      <c r="BB18" s="3"/>
      <c r="BD18" s="3"/>
      <c r="BF18" s="3"/>
      <c r="BG18" s="3" t="s">
        <v>108</v>
      </c>
      <c r="BI18" s="3"/>
      <c r="BJ18" s="3" t="s">
        <v>108</v>
      </c>
      <c r="BL18" s="3"/>
      <c r="BM18" s="3" t="s">
        <v>123</v>
      </c>
      <c r="BO18" s="3"/>
      <c r="BP18" s="3" t="s">
        <v>123</v>
      </c>
      <c r="BR18" s="3"/>
      <c r="BS18" s="3" t="s">
        <v>109</v>
      </c>
      <c r="BU18" s="3"/>
      <c r="BV18" s="3" t="s">
        <v>123</v>
      </c>
      <c r="BX18" s="3"/>
      <c r="BY18" s="3" t="s">
        <v>123</v>
      </c>
      <c r="CA18" s="3"/>
      <c r="CB18" s="3" t="s">
        <v>110</v>
      </c>
      <c r="CD18" s="3"/>
      <c r="CE18" s="3" t="s">
        <v>111</v>
      </c>
      <c r="CG18" s="3"/>
      <c r="CH18" s="3" t="s">
        <v>112</v>
      </c>
      <c r="CJ18" s="3"/>
      <c r="CK18" s="3"/>
      <c r="CM18" s="3"/>
      <c r="CN18" s="3" t="s">
        <v>113</v>
      </c>
      <c r="CP18" s="3"/>
      <c r="CQ18" s="3"/>
      <c r="CS18" s="3"/>
    </row>
    <row r="19" spans="1:97" x14ac:dyDescent="0.25">
      <c r="A19">
        <v>22</v>
      </c>
      <c r="B19" s="1">
        <v>43929.636527777802</v>
      </c>
      <c r="C19" s="1">
        <v>43929.6383333333</v>
      </c>
      <c r="D19" s="3" t="s">
        <v>97</v>
      </c>
      <c r="E19" s="3"/>
      <c r="G19" s="3"/>
      <c r="H19" s="1"/>
      <c r="I19" s="3" t="s">
        <v>99</v>
      </c>
      <c r="K19" s="3"/>
      <c r="L19" s="3" t="s">
        <v>99</v>
      </c>
      <c r="N19" s="3"/>
      <c r="O19" s="3"/>
      <c r="Q19" s="3"/>
      <c r="R19" s="3" t="s">
        <v>100</v>
      </c>
      <c r="T19" s="3"/>
      <c r="U19" s="3" t="s">
        <v>99</v>
      </c>
      <c r="W19" s="3"/>
      <c r="X19" s="3" t="s">
        <v>101</v>
      </c>
      <c r="Z19" s="3"/>
      <c r="AA19" s="3" t="s">
        <v>102</v>
      </c>
      <c r="AC19" s="3"/>
      <c r="AD19" s="3" t="s">
        <v>114</v>
      </c>
      <c r="AF19" s="3"/>
      <c r="AG19" s="3" t="s">
        <v>149</v>
      </c>
      <c r="AI19" s="3"/>
      <c r="AJ19" s="3"/>
      <c r="AL19" s="3"/>
      <c r="AM19" s="3" t="s">
        <v>98</v>
      </c>
      <c r="AO19" s="3"/>
      <c r="AP19" s="3" t="s">
        <v>155</v>
      </c>
      <c r="AR19" s="3"/>
      <c r="AS19" s="3" t="s">
        <v>99</v>
      </c>
      <c r="AU19" s="3"/>
      <c r="AV19" s="3"/>
      <c r="AX19" s="3"/>
      <c r="AY19" s="3" t="s">
        <v>116</v>
      </c>
      <c r="BA19" s="3"/>
      <c r="BB19" s="3"/>
      <c r="BD19" s="3"/>
      <c r="BF19" s="3"/>
      <c r="BG19" s="3" t="s">
        <v>133</v>
      </c>
      <c r="BI19" s="3"/>
      <c r="BJ19" s="3" t="s">
        <v>133</v>
      </c>
      <c r="BL19" s="3"/>
      <c r="BM19" s="3" t="s">
        <v>133</v>
      </c>
      <c r="BO19" s="3"/>
      <c r="BP19" s="3" t="s">
        <v>133</v>
      </c>
      <c r="BR19" s="3"/>
      <c r="BS19" s="3" t="s">
        <v>107</v>
      </c>
      <c r="BU19" s="3"/>
      <c r="BV19" s="3" t="s">
        <v>108</v>
      </c>
      <c r="BX19" s="3"/>
      <c r="BY19" s="3" t="s">
        <v>108</v>
      </c>
      <c r="CA19" s="3"/>
      <c r="CB19" s="3" t="s">
        <v>118</v>
      </c>
      <c r="CD19" s="3"/>
      <c r="CE19" s="3" t="s">
        <v>111</v>
      </c>
      <c r="CG19" s="3"/>
      <c r="CH19" s="3" t="s">
        <v>156</v>
      </c>
      <c r="CJ19" s="3"/>
      <c r="CK19" s="3"/>
      <c r="CM19" s="3"/>
      <c r="CN19" s="3" t="s">
        <v>131</v>
      </c>
      <c r="CP19" s="3"/>
      <c r="CQ19" s="3"/>
      <c r="CS19" s="3"/>
    </row>
    <row r="20" spans="1:97" x14ac:dyDescent="0.25">
      <c r="A20">
        <v>23</v>
      </c>
      <c r="B20" s="1">
        <v>43929.637118055602</v>
      </c>
      <c r="C20" s="1">
        <v>43929.640625</v>
      </c>
      <c r="D20" s="3" t="s">
        <v>97</v>
      </c>
      <c r="E20" s="3"/>
      <c r="G20" s="3"/>
      <c r="H20" s="1"/>
      <c r="I20" s="3" t="s">
        <v>98</v>
      </c>
      <c r="K20" s="3"/>
      <c r="L20" s="3" t="s">
        <v>99</v>
      </c>
      <c r="N20" s="3"/>
      <c r="O20" s="3"/>
      <c r="Q20" s="3"/>
      <c r="R20" s="3" t="s">
        <v>100</v>
      </c>
      <c r="T20" s="3"/>
      <c r="U20" s="3" t="s">
        <v>99</v>
      </c>
      <c r="W20" s="3"/>
      <c r="X20" s="3" t="s">
        <v>101</v>
      </c>
      <c r="Z20" s="3"/>
      <c r="AA20" s="3" t="s">
        <v>132</v>
      </c>
      <c r="AC20" s="3"/>
      <c r="AD20" s="3" t="s">
        <v>138</v>
      </c>
      <c r="AF20" s="3"/>
      <c r="AG20" s="3" t="s">
        <v>149</v>
      </c>
      <c r="AI20" s="3"/>
      <c r="AJ20" s="3"/>
      <c r="AL20" s="3"/>
      <c r="AM20" s="3" t="s">
        <v>99</v>
      </c>
      <c r="AO20" s="3"/>
      <c r="AP20" s="3"/>
      <c r="AR20" s="3"/>
      <c r="AS20" s="3" t="s">
        <v>98</v>
      </c>
      <c r="AU20" s="3"/>
      <c r="AV20" s="3" t="s">
        <v>157</v>
      </c>
      <c r="AX20" s="3"/>
      <c r="AY20" s="3" t="s">
        <v>116</v>
      </c>
      <c r="BA20" s="3"/>
      <c r="BB20" s="3"/>
      <c r="BD20" s="3"/>
      <c r="BF20" s="3"/>
      <c r="BG20" s="3" t="s">
        <v>108</v>
      </c>
      <c r="BI20" s="3"/>
      <c r="BJ20" s="3" t="s">
        <v>109</v>
      </c>
      <c r="BL20" s="3"/>
      <c r="BM20" s="3" t="s">
        <v>109</v>
      </c>
      <c r="BO20" s="3"/>
      <c r="BP20" s="3" t="s">
        <v>123</v>
      </c>
      <c r="BR20" s="3"/>
      <c r="BS20" s="3" t="s">
        <v>109</v>
      </c>
      <c r="BU20" s="3"/>
      <c r="BV20" s="3" t="s">
        <v>123</v>
      </c>
      <c r="BX20" s="3"/>
      <c r="BY20" s="3" t="s">
        <v>123</v>
      </c>
      <c r="CA20" s="3"/>
      <c r="CB20" s="3" t="s">
        <v>124</v>
      </c>
      <c r="CD20" s="3"/>
      <c r="CE20" s="3" t="s">
        <v>111</v>
      </c>
      <c r="CG20" s="3"/>
      <c r="CH20" s="3" t="s">
        <v>137</v>
      </c>
      <c r="CJ20" s="3"/>
      <c r="CK20" s="3" t="s">
        <v>158</v>
      </c>
      <c r="CM20" s="3"/>
      <c r="CN20" s="3" t="s">
        <v>126</v>
      </c>
      <c r="CP20" s="3"/>
      <c r="CQ20" s="3"/>
      <c r="CS20" s="3"/>
    </row>
    <row r="21" spans="1:97" x14ac:dyDescent="0.25">
      <c r="A21">
        <v>24</v>
      </c>
      <c r="B21" s="1">
        <v>43929.640254629601</v>
      </c>
      <c r="C21" s="1">
        <v>43929.641446759299</v>
      </c>
      <c r="D21" s="3" t="s">
        <v>97</v>
      </c>
      <c r="E21" s="3"/>
      <c r="G21" s="3"/>
      <c r="H21" s="1"/>
      <c r="I21" s="3" t="s">
        <v>99</v>
      </c>
      <c r="K21" s="3"/>
      <c r="L21" s="3" t="s">
        <v>99</v>
      </c>
      <c r="N21" s="3"/>
      <c r="O21" s="3"/>
      <c r="Q21" s="3"/>
      <c r="R21" s="3" t="s">
        <v>159</v>
      </c>
      <c r="T21" s="3"/>
      <c r="U21" s="3" t="s">
        <v>98</v>
      </c>
      <c r="W21" s="3"/>
      <c r="X21" s="3" t="s">
        <v>101</v>
      </c>
      <c r="Z21" s="3"/>
      <c r="AA21" s="3" t="s">
        <v>99</v>
      </c>
      <c r="AC21" s="3"/>
      <c r="AD21" s="3" t="s">
        <v>114</v>
      </c>
      <c r="AF21" s="3"/>
      <c r="AG21" s="3" t="s">
        <v>160</v>
      </c>
      <c r="AI21" s="3"/>
      <c r="AJ21" s="3"/>
      <c r="AL21" s="3"/>
      <c r="AM21" s="3" t="s">
        <v>99</v>
      </c>
      <c r="AO21" s="3"/>
      <c r="AP21" s="3"/>
      <c r="AR21" s="3"/>
      <c r="AS21" s="3" t="s">
        <v>99</v>
      </c>
      <c r="AU21" s="3"/>
      <c r="AV21" s="3"/>
      <c r="AX21" s="3"/>
      <c r="AY21" s="3" t="s">
        <v>161</v>
      </c>
      <c r="BA21" s="3"/>
      <c r="BB21" s="3"/>
      <c r="BD21" s="3"/>
      <c r="BF21" s="3"/>
      <c r="BG21" s="3" t="s">
        <v>107</v>
      </c>
      <c r="BI21" s="3"/>
      <c r="BJ21" s="3" t="s">
        <v>133</v>
      </c>
      <c r="BL21" s="3"/>
      <c r="BM21" s="3" t="s">
        <v>133</v>
      </c>
      <c r="BO21" s="3"/>
      <c r="BP21" s="3" t="s">
        <v>108</v>
      </c>
      <c r="BR21" s="3"/>
      <c r="BS21" s="3" t="s">
        <v>107</v>
      </c>
      <c r="BU21" s="3"/>
      <c r="BV21" s="3" t="s">
        <v>108</v>
      </c>
      <c r="BX21" s="3"/>
      <c r="BY21" s="3" t="s">
        <v>108</v>
      </c>
      <c r="CA21" s="3"/>
      <c r="CB21" s="3" t="s">
        <v>110</v>
      </c>
      <c r="CD21" s="3"/>
      <c r="CE21" s="3" t="s">
        <v>162</v>
      </c>
      <c r="CG21" s="3"/>
      <c r="CH21" s="3" t="s">
        <v>163</v>
      </c>
      <c r="CJ21" s="3"/>
      <c r="CK21" s="3"/>
      <c r="CM21" s="3"/>
      <c r="CN21" s="3" t="s">
        <v>137</v>
      </c>
      <c r="CP21" s="3"/>
      <c r="CQ21" s="3"/>
      <c r="CS21" s="3"/>
    </row>
    <row r="22" spans="1:97" x14ac:dyDescent="0.25">
      <c r="A22">
        <v>25</v>
      </c>
      <c r="B22" s="1">
        <v>43929.641516203701</v>
      </c>
      <c r="C22" s="1">
        <v>43929.643206018503</v>
      </c>
      <c r="D22" s="3" t="s">
        <v>97</v>
      </c>
      <c r="E22" s="3"/>
      <c r="G22" s="3"/>
      <c r="H22" s="1"/>
      <c r="I22" s="3" t="s">
        <v>98</v>
      </c>
      <c r="K22" s="3"/>
      <c r="L22" s="3" t="s">
        <v>98</v>
      </c>
      <c r="N22" s="3"/>
      <c r="O22" s="3" t="s">
        <v>164</v>
      </c>
      <c r="Q22" s="3"/>
      <c r="R22" s="3" t="s">
        <v>100</v>
      </c>
      <c r="T22" s="3"/>
      <c r="U22" s="3" t="s">
        <v>98</v>
      </c>
      <c r="W22" s="3"/>
      <c r="X22" s="3" t="s">
        <v>121</v>
      </c>
      <c r="Z22" s="3"/>
      <c r="AA22" s="3"/>
      <c r="AC22" s="3"/>
      <c r="AD22" s="3" t="s">
        <v>152</v>
      </c>
      <c r="AF22" s="3"/>
      <c r="AG22" s="3" t="s">
        <v>151</v>
      </c>
      <c r="AI22" s="3"/>
      <c r="AJ22" s="3"/>
      <c r="AL22" s="3"/>
      <c r="AM22" s="3" t="s">
        <v>98</v>
      </c>
      <c r="AO22" s="3"/>
      <c r="AP22" s="3" t="s">
        <v>143</v>
      </c>
      <c r="AR22" s="3"/>
      <c r="AS22" s="3" t="s">
        <v>98</v>
      </c>
      <c r="AU22" s="3"/>
      <c r="AV22" s="3" t="s">
        <v>130</v>
      </c>
      <c r="AX22" s="3"/>
      <c r="AY22" s="3" t="s">
        <v>116</v>
      </c>
      <c r="BA22" s="3"/>
      <c r="BB22" s="3"/>
      <c r="BD22" s="3"/>
      <c r="BF22" s="3"/>
      <c r="BG22" s="3" t="s">
        <v>108</v>
      </c>
      <c r="BI22" s="3"/>
      <c r="BJ22" s="3" t="s">
        <v>107</v>
      </c>
      <c r="BL22" s="3"/>
      <c r="BM22" s="3" t="s">
        <v>108</v>
      </c>
      <c r="BO22" s="3"/>
      <c r="BP22" s="3" t="s">
        <v>133</v>
      </c>
      <c r="BR22" s="3"/>
      <c r="BS22" s="3" t="s">
        <v>108</v>
      </c>
      <c r="BU22" s="3"/>
      <c r="BV22" s="3" t="s">
        <v>109</v>
      </c>
      <c r="BX22" s="3"/>
      <c r="BY22" s="3" t="s">
        <v>108</v>
      </c>
      <c r="CA22" s="3"/>
      <c r="CB22" s="3" t="s">
        <v>165</v>
      </c>
      <c r="CD22" s="3"/>
      <c r="CE22" s="3" t="s">
        <v>166</v>
      </c>
      <c r="CG22" s="3"/>
      <c r="CH22" s="3" t="s">
        <v>148</v>
      </c>
      <c r="CJ22" s="3"/>
      <c r="CK22" s="3"/>
      <c r="CM22" s="3"/>
      <c r="CN22" s="3" t="s">
        <v>137</v>
      </c>
      <c r="CP22" s="3"/>
      <c r="CQ22" s="3"/>
      <c r="CS22" s="3"/>
    </row>
    <row r="23" spans="1:97" x14ac:dyDescent="0.25">
      <c r="A23">
        <v>26</v>
      </c>
      <c r="B23" s="1">
        <v>43929.643784722197</v>
      </c>
      <c r="C23" s="1">
        <v>43929.6473611111</v>
      </c>
      <c r="D23" s="3" t="s">
        <v>97</v>
      </c>
      <c r="E23" s="3"/>
      <c r="G23" s="3"/>
      <c r="H23" s="1"/>
      <c r="I23" s="3" t="s">
        <v>98</v>
      </c>
      <c r="K23" s="3"/>
      <c r="L23" s="3" t="s">
        <v>99</v>
      </c>
      <c r="N23" s="3"/>
      <c r="O23" s="3"/>
      <c r="Q23" s="3"/>
      <c r="R23" s="3" t="s">
        <v>100</v>
      </c>
      <c r="T23" s="3"/>
      <c r="U23" s="3" t="s">
        <v>99</v>
      </c>
      <c r="W23" s="3"/>
      <c r="X23" s="3" t="s">
        <v>121</v>
      </c>
      <c r="Z23" s="3"/>
      <c r="AA23" s="3"/>
      <c r="AC23" s="3"/>
      <c r="AD23" s="3" t="s">
        <v>142</v>
      </c>
      <c r="AF23" s="3"/>
      <c r="AG23" s="3" t="s">
        <v>151</v>
      </c>
      <c r="AI23" s="3"/>
      <c r="AJ23" s="3"/>
      <c r="AL23" s="3"/>
      <c r="AM23" s="3" t="s">
        <v>99</v>
      </c>
      <c r="AO23" s="3"/>
      <c r="AP23" s="3"/>
      <c r="AR23" s="3"/>
      <c r="AS23" s="3" t="s">
        <v>98</v>
      </c>
      <c r="AU23" s="3"/>
      <c r="AV23" s="3" t="s">
        <v>130</v>
      </c>
      <c r="AX23" s="3"/>
      <c r="AY23" s="3" t="s">
        <v>116</v>
      </c>
      <c r="BA23" s="3"/>
      <c r="BB23" s="3"/>
      <c r="BD23" s="3"/>
      <c r="BF23" s="3"/>
      <c r="BG23" s="3" t="s">
        <v>123</v>
      </c>
      <c r="BI23" s="3"/>
      <c r="BJ23" s="3" t="s">
        <v>123</v>
      </c>
      <c r="BL23" s="3"/>
      <c r="BM23" s="3" t="s">
        <v>123</v>
      </c>
      <c r="BO23" s="3"/>
      <c r="BP23" s="3" t="s">
        <v>109</v>
      </c>
      <c r="BR23" s="3"/>
      <c r="BS23" s="3" t="s">
        <v>123</v>
      </c>
      <c r="BU23" s="3"/>
      <c r="BV23" s="3" t="s">
        <v>108</v>
      </c>
      <c r="BX23" s="3"/>
      <c r="BY23" s="3" t="s">
        <v>109</v>
      </c>
      <c r="CA23" s="3"/>
      <c r="CB23" s="3" t="s">
        <v>134</v>
      </c>
      <c r="CD23" s="3"/>
      <c r="CE23" s="3" t="s">
        <v>147</v>
      </c>
      <c r="CG23" s="3"/>
      <c r="CH23" s="3" t="s">
        <v>148</v>
      </c>
      <c r="CJ23" s="3"/>
      <c r="CK23" s="3"/>
      <c r="CM23" s="3"/>
      <c r="CN23" s="3" t="s">
        <v>113</v>
      </c>
      <c r="CP23" s="3"/>
      <c r="CQ23" s="3"/>
      <c r="CS23" s="3"/>
    </row>
    <row r="24" spans="1:97" x14ac:dyDescent="0.25">
      <c r="A24">
        <v>27</v>
      </c>
      <c r="B24" s="1">
        <v>43929.647326388898</v>
      </c>
      <c r="C24" s="1">
        <v>43929.649988425903</v>
      </c>
      <c r="D24" s="3" t="s">
        <v>97</v>
      </c>
      <c r="E24" s="3"/>
      <c r="G24" s="3"/>
      <c r="H24" s="1"/>
      <c r="I24" s="3" t="s">
        <v>99</v>
      </c>
      <c r="K24" s="3"/>
      <c r="L24" s="3" t="s">
        <v>98</v>
      </c>
      <c r="N24" s="3"/>
      <c r="O24" s="3"/>
      <c r="Q24" s="3"/>
      <c r="R24" s="3" t="s">
        <v>100</v>
      </c>
      <c r="T24" s="3"/>
      <c r="U24" s="3" t="s">
        <v>99</v>
      </c>
      <c r="W24" s="3"/>
      <c r="X24" s="3" t="s">
        <v>101</v>
      </c>
      <c r="Z24" s="3"/>
      <c r="AA24" s="3" t="s">
        <v>102</v>
      </c>
      <c r="AC24" s="3"/>
      <c r="AD24" s="3" t="s">
        <v>167</v>
      </c>
      <c r="AF24" s="3"/>
      <c r="AG24" s="3" t="s">
        <v>151</v>
      </c>
      <c r="AI24" s="3"/>
      <c r="AJ24" s="3"/>
      <c r="AL24" s="3"/>
      <c r="AM24" s="3" t="s">
        <v>98</v>
      </c>
      <c r="AO24" s="3"/>
      <c r="AP24" s="3" t="s">
        <v>168</v>
      </c>
      <c r="AR24" s="3"/>
      <c r="AS24" s="3" t="s">
        <v>98</v>
      </c>
      <c r="AU24" s="3"/>
      <c r="AV24" s="3" t="s">
        <v>169</v>
      </c>
      <c r="AX24" s="3"/>
      <c r="AY24" s="3" t="s">
        <v>116</v>
      </c>
      <c r="BA24" s="3"/>
      <c r="BB24" s="3"/>
      <c r="BD24" s="3"/>
      <c r="BF24" s="3"/>
      <c r="BG24" s="3" t="s">
        <v>109</v>
      </c>
      <c r="BI24" s="3"/>
      <c r="BJ24" s="3" t="s">
        <v>109</v>
      </c>
      <c r="BL24" s="3"/>
      <c r="BM24" s="3" t="s">
        <v>107</v>
      </c>
      <c r="BO24" s="3"/>
      <c r="BP24" s="3" t="s">
        <v>109</v>
      </c>
      <c r="BR24" s="3"/>
      <c r="BS24" s="3" t="s">
        <v>107</v>
      </c>
      <c r="BU24" s="3"/>
      <c r="BV24" s="3" t="s">
        <v>108</v>
      </c>
      <c r="BX24" s="3"/>
      <c r="BY24" s="3" t="s">
        <v>109</v>
      </c>
      <c r="CA24" s="3"/>
      <c r="CB24" s="3" t="s">
        <v>118</v>
      </c>
      <c r="CD24" s="3"/>
      <c r="CE24" s="3" t="s">
        <v>135</v>
      </c>
      <c r="CG24" s="3"/>
      <c r="CH24" s="3" t="s">
        <v>148</v>
      </c>
      <c r="CJ24" s="3"/>
      <c r="CK24" s="3"/>
      <c r="CM24" s="3"/>
      <c r="CN24" s="3" t="s">
        <v>126</v>
      </c>
      <c r="CP24" s="3"/>
      <c r="CQ24" s="3"/>
      <c r="CS24" s="3"/>
    </row>
    <row r="25" spans="1:97" x14ac:dyDescent="0.25">
      <c r="A25">
        <v>28</v>
      </c>
      <c r="B25" s="1">
        <v>43929.641550925902</v>
      </c>
      <c r="C25" s="1">
        <v>43929.650034722203</v>
      </c>
      <c r="D25" s="3" t="s">
        <v>97</v>
      </c>
      <c r="E25" s="3"/>
      <c r="G25" s="3"/>
      <c r="H25" s="1"/>
      <c r="I25" s="3" t="s">
        <v>98</v>
      </c>
      <c r="K25" s="3"/>
      <c r="L25" s="3" t="s">
        <v>98</v>
      </c>
      <c r="N25" s="3"/>
      <c r="O25" s="3" t="s">
        <v>170</v>
      </c>
      <c r="Q25" s="3"/>
      <c r="R25" s="3" t="s">
        <v>120</v>
      </c>
      <c r="T25" s="3"/>
      <c r="U25" s="3" t="s">
        <v>99</v>
      </c>
      <c r="W25" s="3"/>
      <c r="X25" s="3" t="s">
        <v>101</v>
      </c>
      <c r="Z25" s="3"/>
      <c r="AA25" s="3" t="s">
        <v>102</v>
      </c>
      <c r="AC25" s="3"/>
      <c r="AD25" s="3" t="s">
        <v>154</v>
      </c>
      <c r="AF25" s="3"/>
      <c r="AG25" s="3" t="s">
        <v>139</v>
      </c>
      <c r="AI25" s="3"/>
      <c r="AJ25" s="3"/>
      <c r="AL25" s="3"/>
      <c r="AM25" s="3" t="s">
        <v>99</v>
      </c>
      <c r="AO25" s="3"/>
      <c r="AP25" s="3"/>
      <c r="AR25" s="3"/>
      <c r="AS25" s="3" t="s">
        <v>98</v>
      </c>
      <c r="AU25" s="3"/>
      <c r="AV25" s="3" t="s">
        <v>171</v>
      </c>
      <c r="AX25" s="3"/>
      <c r="AY25" s="3" t="s">
        <v>116</v>
      </c>
      <c r="BA25" s="3"/>
      <c r="BB25" s="3"/>
      <c r="BD25" s="3"/>
      <c r="BF25" s="3"/>
      <c r="BG25" s="3" t="s">
        <v>108</v>
      </c>
      <c r="BI25" s="3"/>
      <c r="BJ25" s="3" t="s">
        <v>109</v>
      </c>
      <c r="BL25" s="3"/>
      <c r="BM25" s="3" t="s">
        <v>109</v>
      </c>
      <c r="BO25" s="3"/>
      <c r="BP25" s="3" t="s">
        <v>109</v>
      </c>
      <c r="BR25" s="3"/>
      <c r="BS25" s="3" t="s">
        <v>123</v>
      </c>
      <c r="BU25" s="3"/>
      <c r="BV25" s="3" t="s">
        <v>123</v>
      </c>
      <c r="BX25" s="3"/>
      <c r="BY25" s="3" t="s">
        <v>123</v>
      </c>
      <c r="CA25" s="3"/>
      <c r="CB25" s="3" t="s">
        <v>110</v>
      </c>
      <c r="CD25" s="3"/>
      <c r="CE25" s="3" t="s">
        <v>119</v>
      </c>
      <c r="CG25" s="3"/>
      <c r="CH25" s="3" t="s">
        <v>148</v>
      </c>
      <c r="CJ25" s="3"/>
      <c r="CK25" s="3"/>
      <c r="CM25" s="3"/>
      <c r="CN25" s="3" t="s">
        <v>126</v>
      </c>
      <c r="CP25" s="3"/>
      <c r="CQ25" s="3" t="s">
        <v>172</v>
      </c>
      <c r="CS25" s="3"/>
    </row>
    <row r="26" spans="1:97" x14ac:dyDescent="0.25">
      <c r="A26">
        <v>29</v>
      </c>
      <c r="B26" s="1">
        <v>43929.648368055598</v>
      </c>
      <c r="C26" s="1">
        <v>43929.651990740698</v>
      </c>
      <c r="D26" s="3" t="s">
        <v>97</v>
      </c>
      <c r="E26" s="3"/>
      <c r="G26" s="3"/>
      <c r="H26" s="1"/>
      <c r="I26" s="3" t="s">
        <v>98</v>
      </c>
      <c r="K26" s="3"/>
      <c r="L26" s="3" t="s">
        <v>98</v>
      </c>
      <c r="N26" s="3"/>
      <c r="O26" s="3" t="s">
        <v>173</v>
      </c>
      <c r="Q26" s="3"/>
      <c r="R26" s="3" t="s">
        <v>120</v>
      </c>
      <c r="T26" s="3"/>
      <c r="U26" s="3" t="s">
        <v>99</v>
      </c>
      <c r="W26" s="3"/>
      <c r="X26" s="3" t="s">
        <v>121</v>
      </c>
      <c r="Z26" s="3"/>
      <c r="AA26" s="3"/>
      <c r="AC26" s="3"/>
      <c r="AD26" s="3" t="s">
        <v>138</v>
      </c>
      <c r="AF26" s="3"/>
      <c r="AG26" s="3" t="s">
        <v>149</v>
      </c>
      <c r="AI26" s="3"/>
      <c r="AJ26" s="3"/>
      <c r="AL26" s="3"/>
      <c r="AM26" s="3" t="s">
        <v>99</v>
      </c>
      <c r="AO26" s="3"/>
      <c r="AP26" s="3"/>
      <c r="AR26" s="3"/>
      <c r="AS26" s="3" t="s">
        <v>98</v>
      </c>
      <c r="AU26" s="3"/>
      <c r="AV26" s="3" t="s">
        <v>157</v>
      </c>
      <c r="AX26" s="3"/>
      <c r="AY26" s="3" t="s">
        <v>122</v>
      </c>
      <c r="BA26" s="3"/>
      <c r="BB26" s="3"/>
      <c r="BD26" s="3"/>
      <c r="BF26" s="3"/>
      <c r="BG26" s="3" t="s">
        <v>107</v>
      </c>
      <c r="BI26" s="3"/>
      <c r="BJ26" s="3" t="s">
        <v>108</v>
      </c>
      <c r="BL26" s="3"/>
      <c r="BM26" s="3" t="s">
        <v>109</v>
      </c>
      <c r="BO26" s="3"/>
      <c r="BP26" s="3" t="s">
        <v>123</v>
      </c>
      <c r="BR26" s="3"/>
      <c r="BS26" s="3" t="s">
        <v>123</v>
      </c>
      <c r="BU26" s="3"/>
      <c r="BV26" s="3" t="s">
        <v>109</v>
      </c>
      <c r="BX26" s="3"/>
      <c r="BY26" s="3" t="s">
        <v>123</v>
      </c>
      <c r="CA26" s="3"/>
      <c r="CB26" s="3" t="s">
        <v>110</v>
      </c>
      <c r="CD26" s="3"/>
      <c r="CE26" s="3" t="s">
        <v>119</v>
      </c>
      <c r="CG26" s="3"/>
      <c r="CH26" s="3" t="s">
        <v>148</v>
      </c>
      <c r="CJ26" s="3"/>
      <c r="CK26" s="3"/>
      <c r="CM26" s="3"/>
      <c r="CN26" s="3" t="s">
        <v>113</v>
      </c>
      <c r="CP26" s="3"/>
      <c r="CQ26" s="3"/>
      <c r="CS26" s="3"/>
    </row>
    <row r="27" spans="1:97" x14ac:dyDescent="0.25">
      <c r="A27">
        <v>30</v>
      </c>
      <c r="B27" s="1">
        <v>43929.650543981501</v>
      </c>
      <c r="C27" s="1">
        <v>43929.652384259301</v>
      </c>
      <c r="D27" s="3" t="s">
        <v>97</v>
      </c>
      <c r="E27" s="3"/>
      <c r="G27" s="3"/>
      <c r="H27" s="1"/>
      <c r="I27" s="3" t="s">
        <v>98</v>
      </c>
      <c r="K27" s="3"/>
      <c r="L27" s="3" t="s">
        <v>99</v>
      </c>
      <c r="N27" s="3"/>
      <c r="O27" s="3"/>
      <c r="Q27" s="3"/>
      <c r="R27" s="3" t="s">
        <v>100</v>
      </c>
      <c r="T27" s="3"/>
      <c r="U27" s="3" t="s">
        <v>99</v>
      </c>
      <c r="W27" s="3"/>
      <c r="X27" s="3" t="s">
        <v>101</v>
      </c>
      <c r="Z27" s="3"/>
      <c r="AA27" s="3" t="s">
        <v>99</v>
      </c>
      <c r="AC27" s="3"/>
      <c r="AD27" s="3" t="s">
        <v>174</v>
      </c>
      <c r="AF27" s="3"/>
      <c r="AG27" s="3" t="s">
        <v>149</v>
      </c>
      <c r="AI27" s="3"/>
      <c r="AJ27" s="3"/>
      <c r="AL27" s="3"/>
      <c r="AM27" s="3" t="s">
        <v>99</v>
      </c>
      <c r="AO27" s="3"/>
      <c r="AP27" s="3"/>
      <c r="AR27" s="3"/>
      <c r="AS27" s="3" t="s">
        <v>98</v>
      </c>
      <c r="AU27" s="3"/>
      <c r="AV27" s="3" t="s">
        <v>175</v>
      </c>
      <c r="AX27" s="3"/>
      <c r="AY27" s="3" t="s">
        <v>116</v>
      </c>
      <c r="BA27" s="3"/>
      <c r="BB27" s="3"/>
      <c r="BD27" s="3"/>
      <c r="BF27" s="3"/>
      <c r="BG27" s="3" t="s">
        <v>107</v>
      </c>
      <c r="BI27" s="3"/>
      <c r="BJ27" s="3" t="s">
        <v>109</v>
      </c>
      <c r="BL27" s="3"/>
      <c r="BM27" s="3" t="s">
        <v>109</v>
      </c>
      <c r="BO27" s="3"/>
      <c r="BP27" s="3" t="s">
        <v>123</v>
      </c>
      <c r="BR27" s="3"/>
      <c r="BS27" s="3" t="s">
        <v>123</v>
      </c>
      <c r="BU27" s="3"/>
      <c r="BV27" s="3" t="s">
        <v>123</v>
      </c>
      <c r="BX27" s="3"/>
      <c r="BY27" s="3" t="s">
        <v>123</v>
      </c>
      <c r="CA27" s="3"/>
      <c r="CB27" s="3" t="s">
        <v>110</v>
      </c>
      <c r="CD27" s="3"/>
      <c r="CE27" s="3" t="s">
        <v>111</v>
      </c>
      <c r="CG27" s="3"/>
      <c r="CH27" s="3" t="s">
        <v>112</v>
      </c>
      <c r="CJ27" s="3"/>
      <c r="CK27" s="3"/>
      <c r="CM27" s="3"/>
      <c r="CN27" s="3" t="s">
        <v>113</v>
      </c>
      <c r="CP27" s="3"/>
      <c r="CQ27" s="3"/>
      <c r="CS27" s="3"/>
    </row>
    <row r="28" spans="1:97" x14ac:dyDescent="0.25">
      <c r="A28">
        <v>31</v>
      </c>
      <c r="B28" s="1">
        <v>43929.656192129602</v>
      </c>
      <c r="C28" s="1">
        <v>43929.657812500001</v>
      </c>
      <c r="D28" s="3" t="s">
        <v>97</v>
      </c>
      <c r="E28" s="3"/>
      <c r="G28" s="3"/>
      <c r="H28" s="1"/>
      <c r="I28" s="3" t="s">
        <v>98</v>
      </c>
      <c r="K28" s="3"/>
      <c r="L28" s="3" t="s">
        <v>99</v>
      </c>
      <c r="N28" s="3"/>
      <c r="O28" s="3"/>
      <c r="Q28" s="3"/>
      <c r="R28" s="3" t="s">
        <v>176</v>
      </c>
      <c r="T28" s="3"/>
      <c r="U28" s="3" t="s">
        <v>98</v>
      </c>
      <c r="W28" s="3"/>
      <c r="X28" s="3" t="s">
        <v>121</v>
      </c>
      <c r="Z28" s="3"/>
      <c r="AA28" s="3"/>
      <c r="AC28" s="3"/>
      <c r="AD28" s="3" t="s">
        <v>152</v>
      </c>
      <c r="AF28" s="3"/>
      <c r="AG28" s="3" t="s">
        <v>151</v>
      </c>
      <c r="AI28" s="3"/>
      <c r="AJ28" s="3"/>
      <c r="AL28" s="3"/>
      <c r="AM28" s="3" t="s">
        <v>98</v>
      </c>
      <c r="AO28" s="3"/>
      <c r="AP28" s="3" t="s">
        <v>155</v>
      </c>
      <c r="AR28" s="3"/>
      <c r="AS28" s="3" t="s">
        <v>99</v>
      </c>
      <c r="AU28" s="3"/>
      <c r="AV28" s="3"/>
      <c r="AX28" s="3"/>
      <c r="AY28" s="3" t="s">
        <v>116</v>
      </c>
      <c r="BA28" s="3"/>
      <c r="BB28" s="3"/>
      <c r="BD28" s="3"/>
      <c r="BF28" s="3"/>
      <c r="BG28" s="3" t="s">
        <v>107</v>
      </c>
      <c r="BI28" s="3"/>
      <c r="BJ28" s="3" t="s">
        <v>107</v>
      </c>
      <c r="BL28" s="3"/>
      <c r="BM28" s="3" t="s">
        <v>107</v>
      </c>
      <c r="BO28" s="3"/>
      <c r="BP28" s="3" t="s">
        <v>108</v>
      </c>
      <c r="BR28" s="3"/>
      <c r="BS28" s="3" t="s">
        <v>107</v>
      </c>
      <c r="BU28" s="3"/>
      <c r="BV28" s="3" t="s">
        <v>109</v>
      </c>
      <c r="BX28" s="3"/>
      <c r="BY28" s="3" t="s">
        <v>109</v>
      </c>
      <c r="CA28" s="3"/>
      <c r="CB28" s="3" t="s">
        <v>124</v>
      </c>
      <c r="CD28" s="3"/>
      <c r="CE28" s="3" t="s">
        <v>111</v>
      </c>
      <c r="CG28" s="3"/>
      <c r="CH28" s="3" t="s">
        <v>137</v>
      </c>
      <c r="CJ28" s="3"/>
      <c r="CK28" s="3" t="s">
        <v>177</v>
      </c>
      <c r="CM28" s="3"/>
      <c r="CN28" s="3" t="s">
        <v>126</v>
      </c>
      <c r="CP28" s="3"/>
      <c r="CQ28" s="3"/>
      <c r="CS28" s="3"/>
    </row>
    <row r="29" spans="1:97" x14ac:dyDescent="0.25">
      <c r="A29">
        <v>32</v>
      </c>
      <c r="B29" s="1">
        <v>43929.655763888899</v>
      </c>
      <c r="C29" s="1">
        <v>43929.659247685202</v>
      </c>
      <c r="D29" s="3" t="s">
        <v>97</v>
      </c>
      <c r="E29" s="3"/>
      <c r="G29" s="3"/>
      <c r="H29" s="1"/>
      <c r="I29" s="3" t="s">
        <v>98</v>
      </c>
      <c r="K29" s="3"/>
      <c r="L29" s="3" t="s">
        <v>98</v>
      </c>
      <c r="N29" s="3"/>
      <c r="O29" s="3" t="s">
        <v>178</v>
      </c>
      <c r="Q29" s="3"/>
      <c r="R29" s="3" t="s">
        <v>100</v>
      </c>
      <c r="T29" s="3"/>
      <c r="U29" s="3" t="s">
        <v>99</v>
      </c>
      <c r="W29" s="3"/>
      <c r="X29" s="3" t="s">
        <v>101</v>
      </c>
      <c r="Z29" s="3"/>
      <c r="AA29" s="3" t="s">
        <v>99</v>
      </c>
      <c r="AC29" s="3"/>
      <c r="AD29" s="3" t="s">
        <v>179</v>
      </c>
      <c r="AF29" s="3"/>
      <c r="AG29" s="3" t="s">
        <v>137</v>
      </c>
      <c r="AI29" s="3"/>
      <c r="AJ29" s="3" t="s">
        <v>180</v>
      </c>
      <c r="AL29" s="3"/>
      <c r="AM29" s="3" t="s">
        <v>98</v>
      </c>
      <c r="AO29" s="3"/>
      <c r="AP29" s="3" t="s">
        <v>155</v>
      </c>
      <c r="AR29" s="3"/>
      <c r="AS29" s="3" t="s">
        <v>98</v>
      </c>
      <c r="AU29" s="3"/>
      <c r="AV29" s="3" t="s">
        <v>144</v>
      </c>
      <c r="AX29" s="3"/>
      <c r="AY29" s="3" t="s">
        <v>122</v>
      </c>
      <c r="BA29" s="3"/>
      <c r="BB29" s="3" t="s">
        <v>181</v>
      </c>
      <c r="BD29" s="3"/>
      <c r="BF29" s="3"/>
      <c r="BG29" s="3" t="s">
        <v>123</v>
      </c>
      <c r="BI29" s="3"/>
      <c r="BJ29" s="3" t="s">
        <v>108</v>
      </c>
      <c r="BL29" s="3"/>
      <c r="BM29" s="3" t="s">
        <v>107</v>
      </c>
      <c r="BO29" s="3"/>
      <c r="BP29" s="3" t="s">
        <v>107</v>
      </c>
      <c r="BR29" s="3"/>
      <c r="BS29" s="3" t="s">
        <v>133</v>
      </c>
      <c r="BU29" s="3"/>
      <c r="BV29" s="3" t="s">
        <v>109</v>
      </c>
      <c r="BX29" s="3"/>
      <c r="BY29" s="3" t="s">
        <v>108</v>
      </c>
      <c r="CA29" s="3"/>
      <c r="CB29" s="3" t="s">
        <v>118</v>
      </c>
      <c r="CD29" s="3"/>
      <c r="CE29" s="3" t="s">
        <v>135</v>
      </c>
      <c r="CG29" s="3"/>
      <c r="CH29" s="3" t="s">
        <v>112</v>
      </c>
      <c r="CJ29" s="3"/>
      <c r="CK29" s="3"/>
      <c r="CM29" s="3"/>
      <c r="CN29" s="3" t="s">
        <v>113</v>
      </c>
      <c r="CP29" s="3"/>
      <c r="CQ29" s="3"/>
      <c r="CS29" s="3"/>
    </row>
    <row r="30" spans="1:97" x14ac:dyDescent="0.25">
      <c r="A30">
        <v>33</v>
      </c>
      <c r="B30" s="1">
        <v>43929.663634259297</v>
      </c>
      <c r="C30" s="1">
        <v>43929.666377314803</v>
      </c>
      <c r="D30" s="3" t="s">
        <v>97</v>
      </c>
      <c r="E30" s="3"/>
      <c r="G30" s="3"/>
      <c r="H30" s="1"/>
      <c r="I30" s="3" t="s">
        <v>98</v>
      </c>
      <c r="K30" s="3"/>
      <c r="L30" s="3" t="s">
        <v>98</v>
      </c>
      <c r="N30" s="3"/>
      <c r="O30" s="2" t="s">
        <v>182</v>
      </c>
      <c r="Q30" s="3"/>
      <c r="R30" s="3" t="s">
        <v>100</v>
      </c>
      <c r="T30" s="3"/>
      <c r="U30" s="3" t="s">
        <v>99</v>
      </c>
      <c r="W30" s="3"/>
      <c r="X30" s="3" t="s">
        <v>101</v>
      </c>
      <c r="Z30" s="3"/>
      <c r="AA30" s="3" t="s">
        <v>132</v>
      </c>
      <c r="AC30" s="3"/>
      <c r="AD30" s="3" t="s">
        <v>174</v>
      </c>
      <c r="AF30" s="3"/>
      <c r="AG30" s="3" t="s">
        <v>149</v>
      </c>
      <c r="AI30" s="3"/>
      <c r="AJ30" s="3"/>
      <c r="AL30" s="3"/>
      <c r="AM30" s="3" t="s">
        <v>99</v>
      </c>
      <c r="AO30" s="3"/>
      <c r="AP30" s="3"/>
      <c r="AR30" s="3"/>
      <c r="AS30" s="3" t="s">
        <v>98</v>
      </c>
      <c r="AU30" s="3"/>
      <c r="AV30" s="3" t="s">
        <v>130</v>
      </c>
      <c r="AX30" s="3"/>
      <c r="AY30" s="3" t="s">
        <v>116</v>
      </c>
      <c r="BA30" s="3"/>
      <c r="BB30" s="3"/>
      <c r="BD30" s="3"/>
      <c r="BF30" s="3"/>
      <c r="BG30" s="3" t="s">
        <v>123</v>
      </c>
      <c r="BI30" s="3"/>
      <c r="BJ30" s="3" t="s">
        <v>123</v>
      </c>
      <c r="BL30" s="3"/>
      <c r="BM30" s="3" t="s">
        <v>108</v>
      </c>
      <c r="BO30" s="3"/>
      <c r="BP30" s="3" t="s">
        <v>123</v>
      </c>
      <c r="BR30" s="3"/>
      <c r="BS30" s="3" t="s">
        <v>123</v>
      </c>
      <c r="BU30" s="3"/>
      <c r="BV30" s="3" t="s">
        <v>123</v>
      </c>
      <c r="BX30" s="3"/>
      <c r="BY30" s="3" t="s">
        <v>123</v>
      </c>
      <c r="CA30" s="3"/>
      <c r="CB30" s="3" t="s">
        <v>118</v>
      </c>
      <c r="CD30" s="3"/>
      <c r="CE30" s="3" t="s">
        <v>111</v>
      </c>
      <c r="CG30" s="3"/>
      <c r="CH30" s="3" t="s">
        <v>148</v>
      </c>
      <c r="CJ30" s="3"/>
      <c r="CK30" s="3"/>
      <c r="CM30" s="3"/>
      <c r="CN30" s="3" t="s">
        <v>126</v>
      </c>
      <c r="CP30" s="3"/>
      <c r="CQ30" s="3"/>
      <c r="CS30" s="3"/>
    </row>
    <row r="31" spans="1:97" x14ac:dyDescent="0.25">
      <c r="A31">
        <v>34</v>
      </c>
      <c r="B31" s="1">
        <v>43929.670937499999</v>
      </c>
      <c r="C31" s="1">
        <v>43929.6723726852</v>
      </c>
      <c r="D31" s="3" t="s">
        <v>97</v>
      </c>
      <c r="E31" s="3"/>
      <c r="G31" s="3"/>
      <c r="H31" s="1"/>
      <c r="I31" s="3" t="s">
        <v>98</v>
      </c>
      <c r="K31" s="3"/>
      <c r="L31" s="3" t="s">
        <v>99</v>
      </c>
      <c r="N31" s="3"/>
      <c r="O31" s="3"/>
      <c r="Q31" s="3"/>
      <c r="R31" s="3" t="s">
        <v>100</v>
      </c>
      <c r="T31" s="3"/>
      <c r="U31" s="3" t="s">
        <v>99</v>
      </c>
      <c r="W31" s="3"/>
      <c r="X31" s="3" t="s">
        <v>101</v>
      </c>
      <c r="Z31" s="3"/>
      <c r="AA31" s="3" t="s">
        <v>102</v>
      </c>
      <c r="AC31" s="3"/>
      <c r="AD31" s="3" t="s">
        <v>146</v>
      </c>
      <c r="AF31" s="3"/>
      <c r="AG31" s="3" t="s">
        <v>149</v>
      </c>
      <c r="AI31" s="3"/>
      <c r="AJ31" s="3"/>
      <c r="AL31" s="3"/>
      <c r="AM31" s="3" t="s">
        <v>99</v>
      </c>
      <c r="AO31" s="3"/>
      <c r="AP31" s="3"/>
      <c r="AR31" s="3"/>
      <c r="AS31" s="3" t="s">
        <v>98</v>
      </c>
      <c r="AU31" s="3"/>
      <c r="AV31" s="3" t="s">
        <v>183</v>
      </c>
      <c r="AX31" s="3"/>
      <c r="AY31" s="3" t="s">
        <v>116</v>
      </c>
      <c r="BA31" s="3"/>
      <c r="BB31" s="3"/>
      <c r="BD31" s="3"/>
      <c r="BF31" s="3"/>
      <c r="BG31" s="3" t="s">
        <v>123</v>
      </c>
      <c r="BI31" s="3"/>
      <c r="BJ31" s="3" t="s">
        <v>123</v>
      </c>
      <c r="BL31" s="3"/>
      <c r="BM31" s="3" t="s">
        <v>109</v>
      </c>
      <c r="BO31" s="3"/>
      <c r="BP31" s="3" t="s">
        <v>109</v>
      </c>
      <c r="BR31" s="3"/>
      <c r="BS31" s="3" t="s">
        <v>109</v>
      </c>
      <c r="BU31" s="3"/>
      <c r="BV31" s="3" t="s">
        <v>109</v>
      </c>
      <c r="BX31" s="3"/>
      <c r="BY31" s="3" t="s">
        <v>109</v>
      </c>
      <c r="CA31" s="3"/>
      <c r="CB31" s="3" t="s">
        <v>118</v>
      </c>
      <c r="CD31" s="3"/>
      <c r="CE31" s="3" t="s">
        <v>119</v>
      </c>
      <c r="CG31" s="3"/>
      <c r="CH31" s="3" t="s">
        <v>112</v>
      </c>
      <c r="CJ31" s="3"/>
      <c r="CK31" s="3"/>
      <c r="CM31" s="3"/>
      <c r="CN31" s="3" t="s">
        <v>126</v>
      </c>
      <c r="CP31" s="3"/>
      <c r="CQ31" s="3"/>
      <c r="CS31" s="3"/>
    </row>
    <row r="32" spans="1:97" x14ac:dyDescent="0.25">
      <c r="A32">
        <v>35</v>
      </c>
      <c r="B32" s="1">
        <v>43929.671898148103</v>
      </c>
      <c r="C32" s="1">
        <v>43929.674398148098</v>
      </c>
      <c r="D32" s="3" t="s">
        <v>97</v>
      </c>
      <c r="E32" s="3"/>
      <c r="G32" s="3"/>
      <c r="H32" s="1"/>
      <c r="I32" s="3" t="s">
        <v>99</v>
      </c>
      <c r="K32" s="3"/>
      <c r="L32" s="3" t="s">
        <v>98</v>
      </c>
      <c r="N32" s="3"/>
      <c r="O32" s="3" t="s">
        <v>184</v>
      </c>
      <c r="Q32" s="3"/>
      <c r="R32" s="3" t="s">
        <v>159</v>
      </c>
      <c r="T32" s="3"/>
      <c r="U32" s="3" t="s">
        <v>98</v>
      </c>
      <c r="W32" s="3"/>
      <c r="X32" s="3" t="s">
        <v>121</v>
      </c>
      <c r="Z32" s="3"/>
      <c r="AA32" s="3"/>
      <c r="AC32" s="3"/>
      <c r="AD32" s="3" t="s">
        <v>127</v>
      </c>
      <c r="AF32" s="3"/>
      <c r="AG32" s="3" t="s">
        <v>149</v>
      </c>
      <c r="AI32" s="3"/>
      <c r="AJ32" s="3"/>
      <c r="AL32" s="3"/>
      <c r="AM32" s="3" t="s">
        <v>99</v>
      </c>
      <c r="AO32" s="3"/>
      <c r="AP32" s="3"/>
      <c r="AR32" s="3"/>
      <c r="AS32" s="3" t="s">
        <v>99</v>
      </c>
      <c r="AU32" s="3"/>
      <c r="AV32" s="3"/>
      <c r="AX32" s="3"/>
      <c r="AY32" s="3" t="s">
        <v>116</v>
      </c>
      <c r="BA32" s="3"/>
      <c r="BB32" s="3"/>
      <c r="BD32" s="3"/>
      <c r="BF32" s="3"/>
      <c r="BG32" s="3" t="s">
        <v>109</v>
      </c>
      <c r="BI32" s="3"/>
      <c r="BJ32" s="3" t="s">
        <v>109</v>
      </c>
      <c r="BL32" s="3"/>
      <c r="BM32" s="3" t="s">
        <v>109</v>
      </c>
      <c r="BO32" s="3"/>
      <c r="BP32" s="3" t="s">
        <v>107</v>
      </c>
      <c r="BR32" s="3"/>
      <c r="BS32" s="3" t="s">
        <v>107</v>
      </c>
      <c r="BU32" s="3"/>
      <c r="BV32" s="3" t="s">
        <v>109</v>
      </c>
      <c r="BX32" s="3"/>
      <c r="BY32" s="3" t="s">
        <v>109</v>
      </c>
      <c r="CA32" s="3"/>
      <c r="CB32" s="3" t="s">
        <v>118</v>
      </c>
      <c r="CD32" s="3"/>
      <c r="CE32" s="3" t="s">
        <v>111</v>
      </c>
      <c r="CG32" s="3"/>
      <c r="CH32" s="3" t="s">
        <v>163</v>
      </c>
      <c r="CJ32" s="3"/>
      <c r="CK32" s="3"/>
      <c r="CM32" s="3"/>
      <c r="CN32" s="3" t="s">
        <v>137</v>
      </c>
      <c r="CP32" s="3"/>
      <c r="CQ32" s="3"/>
      <c r="CS32" s="3"/>
    </row>
    <row r="33" spans="1:97" x14ac:dyDescent="0.25">
      <c r="A33">
        <v>36</v>
      </c>
      <c r="B33" s="1">
        <v>43929.681331018503</v>
      </c>
      <c r="C33" s="1">
        <v>43929.683634259301</v>
      </c>
      <c r="D33" s="3" t="s">
        <v>97</v>
      </c>
      <c r="E33" s="3"/>
      <c r="G33" s="3"/>
      <c r="H33" s="1"/>
      <c r="I33" s="3" t="s">
        <v>98</v>
      </c>
      <c r="K33" s="3"/>
      <c r="L33" s="3" t="s">
        <v>98</v>
      </c>
      <c r="N33" s="3"/>
      <c r="O33" s="3"/>
      <c r="Q33" s="3"/>
      <c r="R33" s="3" t="s">
        <v>185</v>
      </c>
      <c r="T33" s="3"/>
      <c r="U33" s="3" t="s">
        <v>99</v>
      </c>
      <c r="W33" s="3"/>
      <c r="X33" s="3" t="s">
        <v>121</v>
      </c>
      <c r="Z33" s="3"/>
      <c r="AA33" s="3"/>
      <c r="AC33" s="3"/>
      <c r="AD33" s="3" t="s">
        <v>142</v>
      </c>
      <c r="AF33" s="3"/>
      <c r="AG33" s="3" t="s">
        <v>151</v>
      </c>
      <c r="AI33" s="3"/>
      <c r="AJ33" s="3"/>
      <c r="AL33" s="3"/>
      <c r="AM33" s="3" t="s">
        <v>98</v>
      </c>
      <c r="AO33" s="3"/>
      <c r="AP33" s="3" t="s">
        <v>186</v>
      </c>
      <c r="AR33" s="3"/>
      <c r="AS33" s="3" t="s">
        <v>98</v>
      </c>
      <c r="AU33" s="3"/>
      <c r="AV33" s="3" t="s">
        <v>175</v>
      </c>
      <c r="AX33" s="3"/>
      <c r="AY33" s="3" t="s">
        <v>122</v>
      </c>
      <c r="BA33" s="3"/>
      <c r="BB33" s="3"/>
      <c r="BD33" s="3"/>
      <c r="BF33" s="3"/>
      <c r="BG33" s="3" t="s">
        <v>107</v>
      </c>
      <c r="BI33" s="3"/>
      <c r="BJ33" s="3" t="s">
        <v>107</v>
      </c>
      <c r="BL33" s="3"/>
      <c r="BM33" s="3" t="s">
        <v>107</v>
      </c>
      <c r="BO33" s="3"/>
      <c r="BP33" s="3" t="s">
        <v>109</v>
      </c>
      <c r="BR33" s="3"/>
      <c r="BS33" s="3" t="s">
        <v>109</v>
      </c>
      <c r="BU33" s="3"/>
      <c r="BV33" s="3" t="s">
        <v>123</v>
      </c>
      <c r="BX33" s="3"/>
      <c r="BY33" s="3" t="s">
        <v>109</v>
      </c>
      <c r="CA33" s="3"/>
      <c r="CB33" s="3" t="s">
        <v>118</v>
      </c>
      <c r="CD33" s="3"/>
      <c r="CE33" s="3" t="s">
        <v>111</v>
      </c>
      <c r="CG33" s="3"/>
      <c r="CH33" s="3" t="s">
        <v>156</v>
      </c>
      <c r="CJ33" s="3"/>
      <c r="CK33" s="3"/>
      <c r="CM33" s="3"/>
      <c r="CN33" s="3" t="s">
        <v>131</v>
      </c>
      <c r="CP33" s="3"/>
      <c r="CQ33" s="3"/>
      <c r="CS33" s="3"/>
    </row>
    <row r="34" spans="1:97" x14ac:dyDescent="0.25">
      <c r="A34">
        <v>37</v>
      </c>
      <c r="B34" s="1">
        <v>43929.683298611097</v>
      </c>
      <c r="C34" s="1">
        <v>43929.685891203699</v>
      </c>
      <c r="D34" s="3" t="s">
        <v>97</v>
      </c>
      <c r="E34" s="3"/>
      <c r="G34" s="3"/>
      <c r="H34" s="1"/>
      <c r="I34" s="3" t="s">
        <v>98</v>
      </c>
      <c r="K34" s="3"/>
      <c r="L34" s="3" t="s">
        <v>99</v>
      </c>
      <c r="N34" s="3"/>
      <c r="O34" s="3"/>
      <c r="Q34" s="3"/>
      <c r="R34" s="3" t="s">
        <v>100</v>
      </c>
      <c r="T34" s="3"/>
      <c r="U34" s="3" t="s">
        <v>99</v>
      </c>
      <c r="W34" s="3"/>
      <c r="X34" s="3" t="s">
        <v>101</v>
      </c>
      <c r="Z34" s="3"/>
      <c r="AA34" s="3" t="s">
        <v>102</v>
      </c>
      <c r="AC34" s="3"/>
      <c r="AD34" s="3" t="s">
        <v>154</v>
      </c>
      <c r="AF34" s="3"/>
      <c r="AG34" s="3" t="s">
        <v>149</v>
      </c>
      <c r="AI34" s="3"/>
      <c r="AJ34" s="3"/>
      <c r="AL34" s="3"/>
      <c r="AM34" s="3" t="s">
        <v>99</v>
      </c>
      <c r="AO34" s="3"/>
      <c r="AP34" s="3"/>
      <c r="AR34" s="3"/>
      <c r="AS34" s="3" t="s">
        <v>98</v>
      </c>
      <c r="AU34" s="3"/>
      <c r="AV34" s="3" t="s">
        <v>130</v>
      </c>
      <c r="AX34" s="3"/>
      <c r="AY34" s="3" t="s">
        <v>116</v>
      </c>
      <c r="BA34" s="3"/>
      <c r="BB34" s="3"/>
      <c r="BD34" s="3"/>
      <c r="BF34" s="3"/>
      <c r="BG34" s="3" t="s">
        <v>109</v>
      </c>
      <c r="BI34" s="3"/>
      <c r="BJ34" s="3" t="s">
        <v>123</v>
      </c>
      <c r="BL34" s="3"/>
      <c r="BM34" s="3" t="s">
        <v>109</v>
      </c>
      <c r="BO34" s="3"/>
      <c r="BP34" s="3" t="s">
        <v>123</v>
      </c>
      <c r="BR34" s="3"/>
      <c r="BS34" s="3" t="s">
        <v>123</v>
      </c>
      <c r="BU34" s="3"/>
      <c r="BV34" s="3" t="s">
        <v>109</v>
      </c>
      <c r="BX34" s="3"/>
      <c r="BY34" s="3" t="s">
        <v>109</v>
      </c>
      <c r="CA34" s="3"/>
      <c r="CB34" s="3" t="s">
        <v>110</v>
      </c>
      <c r="CD34" s="3"/>
      <c r="CE34" s="3" t="s">
        <v>111</v>
      </c>
      <c r="CG34" s="3"/>
      <c r="CH34" s="3" t="s">
        <v>148</v>
      </c>
      <c r="CJ34" s="3"/>
      <c r="CK34" s="3"/>
      <c r="CM34" s="3"/>
      <c r="CN34" s="3" t="s">
        <v>113</v>
      </c>
      <c r="CP34" s="3"/>
      <c r="CQ34" s="3"/>
      <c r="CS34" s="3"/>
    </row>
    <row r="35" spans="1:97" x14ac:dyDescent="0.25">
      <c r="A35">
        <v>38</v>
      </c>
      <c r="B35" s="1">
        <v>43929.668009259301</v>
      </c>
      <c r="C35" s="1">
        <v>43929.6866898148</v>
      </c>
      <c r="D35" s="3" t="s">
        <v>97</v>
      </c>
      <c r="E35" s="3"/>
      <c r="G35" s="3"/>
      <c r="H35" s="1"/>
      <c r="I35" s="3" t="s">
        <v>98</v>
      </c>
      <c r="K35" s="3"/>
      <c r="L35" s="3" t="s">
        <v>98</v>
      </c>
      <c r="N35" s="3"/>
      <c r="O35" s="3" t="s">
        <v>187</v>
      </c>
      <c r="Q35" s="3"/>
      <c r="R35" s="3" t="s">
        <v>100</v>
      </c>
      <c r="T35" s="3"/>
      <c r="U35" s="3" t="s">
        <v>99</v>
      </c>
      <c r="W35" s="3"/>
      <c r="X35" s="3" t="s">
        <v>101</v>
      </c>
      <c r="Z35" s="3"/>
      <c r="AA35" s="3" t="s">
        <v>99</v>
      </c>
      <c r="AC35" s="3"/>
      <c r="AD35" s="3" t="s">
        <v>114</v>
      </c>
      <c r="AF35" s="3"/>
      <c r="AG35" s="3" t="s">
        <v>149</v>
      </c>
      <c r="AI35" s="3"/>
      <c r="AJ35" s="3"/>
      <c r="AL35" s="3"/>
      <c r="AM35" s="3" t="s">
        <v>99</v>
      </c>
      <c r="AO35" s="3"/>
      <c r="AP35" s="3"/>
      <c r="AR35" s="3"/>
      <c r="AS35" s="3" t="s">
        <v>98</v>
      </c>
      <c r="AU35" s="3"/>
      <c r="AV35" s="3" t="s">
        <v>157</v>
      </c>
      <c r="AX35" s="3"/>
      <c r="AY35" s="3" t="s">
        <v>116</v>
      </c>
      <c r="BA35" s="3"/>
      <c r="BB35" s="3"/>
      <c r="BD35" s="3"/>
      <c r="BF35" s="3"/>
      <c r="BG35" s="3" t="s">
        <v>108</v>
      </c>
      <c r="BI35" s="3"/>
      <c r="BJ35" s="3" t="s">
        <v>109</v>
      </c>
      <c r="BL35" s="3"/>
      <c r="BM35" s="3" t="s">
        <v>108</v>
      </c>
      <c r="BO35" s="3"/>
      <c r="BP35" s="3" t="s">
        <v>123</v>
      </c>
      <c r="BR35" s="3"/>
      <c r="BS35" s="3" t="s">
        <v>108</v>
      </c>
      <c r="BU35" s="3"/>
      <c r="BV35" s="3" t="s">
        <v>123</v>
      </c>
      <c r="BX35" s="3"/>
      <c r="BY35" s="3" t="s">
        <v>123</v>
      </c>
      <c r="CA35" s="3"/>
      <c r="CB35" s="3" t="s">
        <v>124</v>
      </c>
      <c r="CD35" s="3"/>
      <c r="CE35" s="3" t="s">
        <v>119</v>
      </c>
      <c r="CG35" s="3"/>
      <c r="CH35" s="3" t="s">
        <v>112</v>
      </c>
      <c r="CJ35" s="3"/>
      <c r="CK35" s="3"/>
      <c r="CM35" s="3"/>
      <c r="CN35" s="3" t="s">
        <v>113</v>
      </c>
      <c r="CP35" s="3"/>
      <c r="CQ35" s="3"/>
      <c r="CS35" s="3"/>
    </row>
    <row r="36" spans="1:97" x14ac:dyDescent="0.25">
      <c r="A36">
        <v>39</v>
      </c>
      <c r="B36" s="1">
        <v>43929.6387384259</v>
      </c>
      <c r="C36" s="1">
        <v>43929.690821759301</v>
      </c>
      <c r="D36" s="3" t="s">
        <v>97</v>
      </c>
      <c r="E36" s="3"/>
      <c r="G36" s="3"/>
      <c r="H36" s="1"/>
      <c r="I36" s="3" t="s">
        <v>98</v>
      </c>
      <c r="K36" s="3"/>
      <c r="L36" s="3" t="s">
        <v>99</v>
      </c>
      <c r="N36" s="3"/>
      <c r="O36" s="3"/>
      <c r="Q36" s="3"/>
      <c r="R36" s="3" t="s">
        <v>100</v>
      </c>
      <c r="T36" s="3"/>
      <c r="U36" s="3" t="s">
        <v>99</v>
      </c>
      <c r="W36" s="3"/>
      <c r="X36" s="3" t="s">
        <v>101</v>
      </c>
      <c r="Z36" s="3"/>
      <c r="AA36" s="3" t="s">
        <v>102</v>
      </c>
      <c r="AC36" s="3"/>
      <c r="AD36" s="3" t="s">
        <v>188</v>
      </c>
      <c r="AF36" s="3"/>
      <c r="AG36" s="3" t="s">
        <v>149</v>
      </c>
      <c r="AI36" s="3"/>
      <c r="AJ36" s="3"/>
      <c r="AL36" s="3"/>
      <c r="AM36" s="3" t="s">
        <v>99</v>
      </c>
      <c r="AO36" s="3"/>
      <c r="AP36" s="3"/>
      <c r="AR36" s="3"/>
      <c r="AS36" s="3" t="s">
        <v>98</v>
      </c>
      <c r="AU36" s="3"/>
      <c r="AV36" s="3" t="s">
        <v>189</v>
      </c>
      <c r="AX36" s="3"/>
      <c r="AY36" s="3" t="s">
        <v>116</v>
      </c>
      <c r="BA36" s="3"/>
      <c r="BB36" s="3"/>
      <c r="BD36" s="3"/>
      <c r="BF36" s="3"/>
      <c r="BG36" s="3" t="s">
        <v>133</v>
      </c>
      <c r="BI36" s="3"/>
      <c r="BJ36" s="3" t="s">
        <v>133</v>
      </c>
      <c r="BL36" s="3"/>
      <c r="BM36" s="3" t="s">
        <v>109</v>
      </c>
      <c r="BO36" s="3"/>
      <c r="BP36" s="3" t="s">
        <v>123</v>
      </c>
      <c r="BR36" s="3"/>
      <c r="BS36" s="3" t="s">
        <v>109</v>
      </c>
      <c r="BU36" s="3"/>
      <c r="BV36" s="3" t="s">
        <v>123</v>
      </c>
      <c r="BX36" s="3"/>
      <c r="BY36" s="3" t="s">
        <v>123</v>
      </c>
      <c r="CA36" s="3"/>
      <c r="CB36" s="3" t="s">
        <v>110</v>
      </c>
      <c r="CD36" s="3"/>
      <c r="CE36" s="3" t="s">
        <v>119</v>
      </c>
      <c r="CG36" s="3"/>
      <c r="CH36" s="3" t="s">
        <v>112</v>
      </c>
      <c r="CJ36" s="3"/>
      <c r="CK36" s="3"/>
      <c r="CM36" s="3"/>
      <c r="CN36" s="3" t="s">
        <v>113</v>
      </c>
      <c r="CP36" s="3"/>
      <c r="CQ36" s="3"/>
      <c r="CS36" s="3"/>
    </row>
    <row r="37" spans="1:97" x14ac:dyDescent="0.25">
      <c r="A37">
        <v>40</v>
      </c>
      <c r="B37" s="1">
        <v>43929.702696759297</v>
      </c>
      <c r="C37" s="1">
        <v>43929.7043865741</v>
      </c>
      <c r="D37" s="3" t="s">
        <v>97</v>
      </c>
      <c r="E37" s="3"/>
      <c r="G37" s="3"/>
      <c r="H37" s="1"/>
      <c r="I37" s="3" t="s">
        <v>98</v>
      </c>
      <c r="K37" s="3"/>
      <c r="L37" s="3" t="s">
        <v>99</v>
      </c>
      <c r="N37" s="3"/>
      <c r="O37" s="3"/>
      <c r="Q37" s="3"/>
      <c r="R37" s="3" t="s">
        <v>120</v>
      </c>
      <c r="T37" s="3"/>
      <c r="U37" s="3" t="s">
        <v>99</v>
      </c>
      <c r="W37" s="3"/>
      <c r="X37" s="3" t="s">
        <v>101</v>
      </c>
      <c r="Z37" s="3"/>
      <c r="AA37" s="3" t="s">
        <v>99</v>
      </c>
      <c r="AC37" s="3"/>
      <c r="AD37" s="3" t="s">
        <v>190</v>
      </c>
      <c r="AF37" s="3"/>
      <c r="AG37" s="3" t="s">
        <v>149</v>
      </c>
      <c r="AI37" s="3"/>
      <c r="AJ37" s="3"/>
      <c r="AL37" s="3"/>
      <c r="AM37" s="3" t="s">
        <v>99</v>
      </c>
      <c r="AO37" s="3"/>
      <c r="AP37" s="3"/>
      <c r="AR37" s="3"/>
      <c r="AS37" s="3" t="s">
        <v>98</v>
      </c>
      <c r="AU37" s="3"/>
      <c r="AV37" s="3" t="s">
        <v>191</v>
      </c>
      <c r="AX37" s="3"/>
      <c r="AY37" s="3" t="s">
        <v>192</v>
      </c>
      <c r="BA37" s="3"/>
      <c r="BB37" s="3"/>
      <c r="BD37" s="3"/>
      <c r="BF37" s="3"/>
      <c r="BG37" s="3" t="s">
        <v>109</v>
      </c>
      <c r="BI37" s="3"/>
      <c r="BJ37" s="3" t="s">
        <v>109</v>
      </c>
      <c r="BL37" s="3"/>
      <c r="BM37" s="3" t="s">
        <v>108</v>
      </c>
      <c r="BO37" s="3"/>
      <c r="BP37" s="3" t="s">
        <v>109</v>
      </c>
      <c r="BR37" s="3"/>
      <c r="BS37" s="3" t="s">
        <v>108</v>
      </c>
      <c r="BU37" s="3"/>
      <c r="BV37" s="3" t="s">
        <v>109</v>
      </c>
      <c r="BX37" s="3"/>
      <c r="BY37" s="3" t="s">
        <v>123</v>
      </c>
      <c r="CA37" s="3"/>
      <c r="CB37" s="3" t="s">
        <v>118</v>
      </c>
      <c r="CD37" s="3"/>
      <c r="CE37" s="3" t="s">
        <v>119</v>
      </c>
      <c r="CG37" s="3"/>
      <c r="CH37" s="3" t="s">
        <v>112</v>
      </c>
      <c r="CJ37" s="3"/>
      <c r="CK37" s="3"/>
      <c r="CM37" s="3"/>
      <c r="CN37" s="3" t="s">
        <v>113</v>
      </c>
      <c r="CP37" s="3"/>
      <c r="CQ37" s="3"/>
      <c r="CS37" s="3"/>
    </row>
    <row r="38" spans="1:97" x14ac:dyDescent="0.25">
      <c r="A38">
        <v>41</v>
      </c>
      <c r="B38" s="1">
        <v>43929.702256944402</v>
      </c>
      <c r="C38" s="1">
        <v>43929.706226851798</v>
      </c>
      <c r="D38" s="3" t="s">
        <v>97</v>
      </c>
      <c r="E38" s="3"/>
      <c r="G38" s="3"/>
      <c r="H38" s="1"/>
      <c r="I38" s="3" t="s">
        <v>98</v>
      </c>
      <c r="K38" s="3"/>
      <c r="L38" s="3" t="s">
        <v>99</v>
      </c>
      <c r="N38" s="3"/>
      <c r="O38" s="3"/>
      <c r="Q38" s="3"/>
      <c r="R38" s="3" t="s">
        <v>100</v>
      </c>
      <c r="T38" s="3"/>
      <c r="U38" s="3" t="s">
        <v>99</v>
      </c>
      <c r="W38" s="3"/>
      <c r="X38" s="3" t="s">
        <v>101</v>
      </c>
      <c r="Z38" s="3"/>
      <c r="AA38" s="3" t="s">
        <v>132</v>
      </c>
      <c r="AC38" s="3"/>
      <c r="AD38" s="3" t="s">
        <v>127</v>
      </c>
      <c r="AF38" s="3"/>
      <c r="AG38" s="3" t="s">
        <v>149</v>
      </c>
      <c r="AI38" s="3"/>
      <c r="AJ38" s="3"/>
      <c r="AL38" s="3"/>
      <c r="AM38" s="3" t="s">
        <v>99</v>
      </c>
      <c r="AO38" s="3"/>
      <c r="AP38" s="3"/>
      <c r="AR38" s="3"/>
      <c r="AS38" s="3" t="s">
        <v>98</v>
      </c>
      <c r="AU38" s="3"/>
      <c r="AV38" s="3" t="s">
        <v>183</v>
      </c>
      <c r="AX38" s="3"/>
      <c r="AY38" s="3" t="s">
        <v>116</v>
      </c>
      <c r="BA38" s="3"/>
      <c r="BB38" s="3"/>
      <c r="BD38" s="3"/>
      <c r="BF38" s="3"/>
      <c r="BG38" s="3" t="s">
        <v>123</v>
      </c>
      <c r="BI38" s="3"/>
      <c r="BJ38" s="3" t="s">
        <v>123</v>
      </c>
      <c r="BL38" s="3"/>
      <c r="BM38" s="3" t="s">
        <v>123</v>
      </c>
      <c r="BO38" s="3"/>
      <c r="BP38" s="3" t="s">
        <v>123</v>
      </c>
      <c r="BR38" s="3"/>
      <c r="BS38" s="3" t="s">
        <v>123</v>
      </c>
      <c r="BU38" s="3"/>
      <c r="BV38" s="3" t="s">
        <v>123</v>
      </c>
      <c r="BX38" s="3"/>
      <c r="BY38" s="3" t="s">
        <v>123</v>
      </c>
      <c r="CA38" s="3"/>
      <c r="CB38" s="3" t="s">
        <v>124</v>
      </c>
      <c r="CD38" s="3"/>
      <c r="CE38" s="3" t="s">
        <v>111</v>
      </c>
      <c r="CG38" s="3"/>
      <c r="CH38" s="3" t="s">
        <v>148</v>
      </c>
      <c r="CJ38" s="3"/>
      <c r="CK38" s="3"/>
      <c r="CM38" s="3"/>
      <c r="CN38" s="3" t="s">
        <v>126</v>
      </c>
      <c r="CP38" s="3"/>
      <c r="CQ38" s="3"/>
      <c r="CS38" s="3"/>
    </row>
    <row r="39" spans="1:97" x14ac:dyDescent="0.25">
      <c r="A39">
        <v>42</v>
      </c>
      <c r="B39" s="1">
        <v>43929.705150463</v>
      </c>
      <c r="C39" s="1">
        <v>43929.707800925898</v>
      </c>
      <c r="D39" s="3" t="s">
        <v>97</v>
      </c>
      <c r="E39" s="3"/>
      <c r="G39" s="3"/>
      <c r="H39" s="1"/>
      <c r="I39" s="3" t="s">
        <v>98</v>
      </c>
      <c r="K39" s="3"/>
      <c r="L39" s="3" t="s">
        <v>99</v>
      </c>
      <c r="N39" s="3"/>
      <c r="O39" s="3"/>
      <c r="Q39" s="3"/>
      <c r="R39" s="3" t="s">
        <v>100</v>
      </c>
      <c r="T39" s="3"/>
      <c r="U39" s="3" t="s">
        <v>99</v>
      </c>
      <c r="W39" s="3"/>
      <c r="X39" s="3" t="s">
        <v>101</v>
      </c>
      <c r="Z39" s="3"/>
      <c r="AA39" s="3" t="s">
        <v>99</v>
      </c>
      <c r="AC39" s="3"/>
      <c r="AD39" s="3" t="s">
        <v>193</v>
      </c>
      <c r="AF39" s="3"/>
      <c r="AG39" s="3" t="s">
        <v>151</v>
      </c>
      <c r="AI39" s="3"/>
      <c r="AJ39" s="3"/>
      <c r="AL39" s="3"/>
      <c r="AM39" s="3" t="s">
        <v>99</v>
      </c>
      <c r="AO39" s="3"/>
      <c r="AP39" s="3"/>
      <c r="AR39" s="3"/>
      <c r="AS39" s="3" t="s">
        <v>98</v>
      </c>
      <c r="AU39" s="3"/>
      <c r="AV39" s="3" t="s">
        <v>130</v>
      </c>
      <c r="AX39" s="3"/>
      <c r="AY39" s="3" t="s">
        <v>116</v>
      </c>
      <c r="BA39" s="3"/>
      <c r="BB39" s="3"/>
      <c r="BD39" s="3"/>
      <c r="BF39" s="3"/>
      <c r="BG39" s="3" t="s">
        <v>123</v>
      </c>
      <c r="BI39" s="3"/>
      <c r="BJ39" s="3" t="s">
        <v>123</v>
      </c>
      <c r="BL39" s="3"/>
      <c r="BM39" s="3" t="s">
        <v>123</v>
      </c>
      <c r="BO39" s="3"/>
      <c r="BP39" s="3" t="s">
        <v>123</v>
      </c>
      <c r="BR39" s="3"/>
      <c r="BS39" s="3" t="s">
        <v>123</v>
      </c>
      <c r="BU39" s="3"/>
      <c r="BV39" s="3" t="s">
        <v>108</v>
      </c>
      <c r="BX39" s="3"/>
      <c r="BY39" s="3" t="s">
        <v>109</v>
      </c>
      <c r="CA39" s="3"/>
      <c r="CB39" s="3" t="s">
        <v>110</v>
      </c>
      <c r="CD39" s="3"/>
      <c r="CE39" s="3" t="s">
        <v>111</v>
      </c>
      <c r="CG39" s="3"/>
      <c r="CH39" s="3" t="s">
        <v>148</v>
      </c>
      <c r="CJ39" s="3"/>
      <c r="CK39" s="3"/>
      <c r="CM39" s="3"/>
      <c r="CN39" s="3" t="s">
        <v>131</v>
      </c>
      <c r="CP39" s="3"/>
      <c r="CQ39" s="3"/>
      <c r="CS39" s="3"/>
    </row>
    <row r="40" spans="1:97" x14ac:dyDescent="0.25">
      <c r="A40">
        <v>43</v>
      </c>
      <c r="B40" s="1">
        <v>43929.735196759299</v>
      </c>
      <c r="C40" s="1">
        <v>43929.737013888902</v>
      </c>
      <c r="D40" s="3" t="s">
        <v>97</v>
      </c>
      <c r="E40" s="3"/>
      <c r="G40" s="3"/>
      <c r="H40" s="1"/>
      <c r="I40" s="3" t="s">
        <v>98</v>
      </c>
      <c r="K40" s="3"/>
      <c r="L40" s="3" t="s">
        <v>99</v>
      </c>
      <c r="N40" s="3"/>
      <c r="O40" s="3"/>
      <c r="Q40" s="3"/>
      <c r="R40" s="3" t="s">
        <v>194</v>
      </c>
      <c r="T40" s="3"/>
      <c r="U40" s="3" t="s">
        <v>99</v>
      </c>
      <c r="W40" s="3"/>
      <c r="X40" s="3" t="s">
        <v>101</v>
      </c>
      <c r="Z40" s="3"/>
      <c r="AA40" s="3" t="s">
        <v>99</v>
      </c>
      <c r="AC40" s="3"/>
      <c r="AD40" s="3" t="s">
        <v>146</v>
      </c>
      <c r="AF40" s="3"/>
      <c r="AG40" s="3" t="s">
        <v>151</v>
      </c>
      <c r="AI40" s="3"/>
      <c r="AJ40" s="3"/>
      <c r="AL40" s="3"/>
      <c r="AM40" s="3" t="s">
        <v>99</v>
      </c>
      <c r="AO40" s="3"/>
      <c r="AP40" s="3"/>
      <c r="AR40" s="3"/>
      <c r="AS40" s="3" t="s">
        <v>98</v>
      </c>
      <c r="AU40" s="3"/>
      <c r="AV40" s="3" t="s">
        <v>195</v>
      </c>
      <c r="AX40" s="3"/>
      <c r="AY40" s="3" t="s">
        <v>116</v>
      </c>
      <c r="BA40" s="3"/>
      <c r="BB40" s="3"/>
      <c r="BD40" s="3"/>
      <c r="BF40" s="3"/>
      <c r="BG40" s="3" t="s">
        <v>107</v>
      </c>
      <c r="BI40" s="3"/>
      <c r="BJ40" s="3" t="s">
        <v>108</v>
      </c>
      <c r="BL40" s="3"/>
      <c r="BM40" s="3" t="s">
        <v>109</v>
      </c>
      <c r="BO40" s="3"/>
      <c r="BP40" s="3" t="s">
        <v>123</v>
      </c>
      <c r="BR40" s="3"/>
      <c r="BS40" s="3" t="s">
        <v>123</v>
      </c>
      <c r="BU40" s="3"/>
      <c r="BV40" s="3" t="s">
        <v>123</v>
      </c>
      <c r="BX40" s="3"/>
      <c r="BY40" s="3" t="s">
        <v>123</v>
      </c>
      <c r="CA40" s="3"/>
      <c r="CB40" s="3" t="s">
        <v>110</v>
      </c>
      <c r="CD40" s="3"/>
      <c r="CE40" s="3" t="s">
        <v>111</v>
      </c>
      <c r="CG40" s="3"/>
      <c r="CH40" s="3" t="s">
        <v>148</v>
      </c>
      <c r="CJ40" s="3"/>
      <c r="CK40" s="3"/>
      <c r="CM40" s="3"/>
      <c r="CN40" s="3" t="s">
        <v>126</v>
      </c>
      <c r="CP40" s="3"/>
      <c r="CQ40" s="3"/>
      <c r="CS40" s="3"/>
    </row>
    <row r="41" spans="1:97" x14ac:dyDescent="0.25">
      <c r="A41">
        <v>44</v>
      </c>
      <c r="B41" s="1">
        <v>43929.755358796298</v>
      </c>
      <c r="C41" s="1">
        <v>43929.7589351852</v>
      </c>
      <c r="D41" s="3" t="s">
        <v>97</v>
      </c>
      <c r="E41" s="3"/>
      <c r="G41" s="3"/>
      <c r="H41" s="1"/>
      <c r="I41" s="3" t="s">
        <v>98</v>
      </c>
      <c r="K41" s="3"/>
      <c r="L41" s="3" t="s">
        <v>99</v>
      </c>
      <c r="N41" s="3"/>
      <c r="O41" s="3"/>
      <c r="Q41" s="3"/>
      <c r="R41" s="3" t="s">
        <v>120</v>
      </c>
      <c r="T41" s="3"/>
      <c r="U41" s="3" t="s">
        <v>99</v>
      </c>
      <c r="W41" s="3"/>
      <c r="X41" s="3" t="s">
        <v>101</v>
      </c>
      <c r="Z41" s="3"/>
      <c r="AA41" s="3" t="s">
        <v>102</v>
      </c>
      <c r="AC41" s="3"/>
      <c r="AD41" s="3" t="s">
        <v>114</v>
      </c>
      <c r="AF41" s="3"/>
      <c r="AG41" s="3" t="s">
        <v>149</v>
      </c>
      <c r="AI41" s="3"/>
      <c r="AJ41" s="3"/>
      <c r="AL41" s="3"/>
      <c r="AM41" s="3" t="s">
        <v>98</v>
      </c>
      <c r="AO41" s="3"/>
      <c r="AP41" s="3"/>
      <c r="AR41" s="3"/>
      <c r="AS41" s="3" t="s">
        <v>99</v>
      </c>
      <c r="AU41" s="3"/>
      <c r="AV41" s="3"/>
      <c r="AX41" s="3"/>
      <c r="AY41" s="3" t="s">
        <v>116</v>
      </c>
      <c r="BA41" s="3"/>
      <c r="BB41" s="3"/>
      <c r="BD41" s="3"/>
      <c r="BF41" s="3"/>
      <c r="BG41" s="3" t="s">
        <v>123</v>
      </c>
      <c r="BI41" s="3"/>
      <c r="BJ41" s="3" t="s">
        <v>123</v>
      </c>
      <c r="BL41" s="3"/>
      <c r="BM41" s="3" t="s">
        <v>123</v>
      </c>
      <c r="BO41" s="3"/>
      <c r="BP41" s="3" t="s">
        <v>123</v>
      </c>
      <c r="BR41" s="3"/>
      <c r="BS41" s="3" t="s">
        <v>123</v>
      </c>
      <c r="BU41" s="3"/>
      <c r="BV41" s="3" t="s">
        <v>123</v>
      </c>
      <c r="BX41" s="3"/>
      <c r="BY41" s="3" t="s">
        <v>123</v>
      </c>
      <c r="CA41" s="3"/>
      <c r="CB41" s="3" t="s">
        <v>118</v>
      </c>
      <c r="CD41" s="3"/>
      <c r="CE41" s="3" t="s">
        <v>111</v>
      </c>
      <c r="CG41" s="3"/>
      <c r="CH41" s="3" t="s">
        <v>137</v>
      </c>
      <c r="CJ41" s="3"/>
      <c r="CK41" s="3" t="s">
        <v>196</v>
      </c>
      <c r="CM41" s="3"/>
      <c r="CN41" s="3" t="s">
        <v>126</v>
      </c>
      <c r="CP41" s="3"/>
      <c r="CQ41" s="3"/>
      <c r="CS41" s="3"/>
    </row>
    <row r="42" spans="1:97" x14ac:dyDescent="0.25">
      <c r="A42">
        <v>45</v>
      </c>
      <c r="B42" s="1">
        <v>43929.765567129602</v>
      </c>
      <c r="C42" s="1">
        <v>43929.768194444398</v>
      </c>
      <c r="D42" s="3" t="s">
        <v>97</v>
      </c>
      <c r="E42" s="3"/>
      <c r="G42" s="3"/>
      <c r="H42" s="1"/>
      <c r="I42" s="3" t="s">
        <v>98</v>
      </c>
      <c r="K42" s="3"/>
      <c r="L42" s="3" t="s">
        <v>99</v>
      </c>
      <c r="N42" s="3"/>
      <c r="O42" s="3"/>
      <c r="Q42" s="3"/>
      <c r="R42" s="3" t="s">
        <v>120</v>
      </c>
      <c r="T42" s="3"/>
      <c r="U42" s="3" t="s">
        <v>99</v>
      </c>
      <c r="W42" s="3"/>
      <c r="X42" s="3" t="s">
        <v>121</v>
      </c>
      <c r="Z42" s="3"/>
      <c r="AA42" s="3"/>
      <c r="AC42" s="3"/>
      <c r="AD42" s="3" t="s">
        <v>197</v>
      </c>
      <c r="AF42" s="3"/>
      <c r="AG42" s="3" t="s">
        <v>139</v>
      </c>
      <c r="AI42" s="3"/>
      <c r="AJ42" s="3"/>
      <c r="AL42" s="3"/>
      <c r="AM42" s="3" t="s">
        <v>99</v>
      </c>
      <c r="AO42" s="3"/>
      <c r="AP42" s="3"/>
      <c r="AR42" s="3"/>
      <c r="AS42" s="3" t="s">
        <v>99</v>
      </c>
      <c r="AU42" s="3"/>
      <c r="AV42" s="3"/>
      <c r="AX42" s="3"/>
      <c r="AY42" s="3" t="s">
        <v>116</v>
      </c>
      <c r="BA42" s="3"/>
      <c r="BB42" s="3"/>
      <c r="BD42" s="3"/>
      <c r="BF42" s="3"/>
      <c r="BG42" s="3" t="s">
        <v>123</v>
      </c>
      <c r="BI42" s="3"/>
      <c r="BJ42" s="3" t="s">
        <v>108</v>
      </c>
      <c r="BL42" s="3"/>
      <c r="BM42" s="3" t="s">
        <v>123</v>
      </c>
      <c r="BO42" s="3"/>
      <c r="BP42" s="3" t="s">
        <v>123</v>
      </c>
      <c r="BR42" s="3"/>
      <c r="BS42" s="3" t="s">
        <v>123</v>
      </c>
      <c r="BU42" s="3"/>
      <c r="BV42" s="3" t="s">
        <v>123</v>
      </c>
      <c r="BX42" s="3"/>
      <c r="BY42" s="3" t="s">
        <v>123</v>
      </c>
      <c r="CA42" s="3"/>
      <c r="CB42" s="3" t="s">
        <v>110</v>
      </c>
      <c r="CD42" s="3"/>
      <c r="CE42" s="3" t="s">
        <v>111</v>
      </c>
      <c r="CG42" s="3"/>
      <c r="CH42" s="3" t="s">
        <v>137</v>
      </c>
      <c r="CJ42" s="3"/>
      <c r="CK42" s="3" t="s">
        <v>198</v>
      </c>
      <c r="CM42" s="3"/>
      <c r="CN42" s="3" t="s">
        <v>126</v>
      </c>
      <c r="CP42" s="3"/>
      <c r="CQ42" s="3"/>
      <c r="CS42" s="3"/>
    </row>
    <row r="43" spans="1:97" x14ac:dyDescent="0.25">
      <c r="A43">
        <v>46</v>
      </c>
      <c r="B43" s="1">
        <v>43929.771979166697</v>
      </c>
      <c r="C43" s="1">
        <v>43929.773900462998</v>
      </c>
      <c r="D43" s="3" t="s">
        <v>97</v>
      </c>
      <c r="E43" s="3"/>
      <c r="G43" s="3"/>
      <c r="H43" s="1"/>
      <c r="I43" s="3" t="s">
        <v>98</v>
      </c>
      <c r="K43" s="3"/>
      <c r="L43" s="3" t="s">
        <v>99</v>
      </c>
      <c r="N43" s="3"/>
      <c r="O43" s="3"/>
      <c r="Q43" s="3"/>
      <c r="R43" s="3" t="s">
        <v>100</v>
      </c>
      <c r="T43" s="3"/>
      <c r="U43" s="3" t="s">
        <v>99</v>
      </c>
      <c r="W43" s="3"/>
      <c r="X43" s="3" t="s">
        <v>121</v>
      </c>
      <c r="Z43" s="3"/>
      <c r="AA43" s="3"/>
      <c r="AC43" s="3"/>
      <c r="AD43" s="3" t="s">
        <v>146</v>
      </c>
      <c r="AF43" s="3"/>
      <c r="AG43" s="3" t="s">
        <v>139</v>
      </c>
      <c r="AI43" s="3"/>
      <c r="AJ43" s="3"/>
      <c r="AL43" s="3"/>
      <c r="AM43" s="3" t="s">
        <v>99</v>
      </c>
      <c r="AO43" s="3"/>
      <c r="AP43" s="3"/>
      <c r="AR43" s="3"/>
      <c r="AS43" s="3" t="s">
        <v>99</v>
      </c>
      <c r="AU43" s="3"/>
      <c r="AV43" s="3"/>
      <c r="AX43" s="3"/>
      <c r="AY43" s="3" t="s">
        <v>116</v>
      </c>
      <c r="BA43" s="3"/>
      <c r="BB43" s="3"/>
      <c r="BD43" s="3"/>
      <c r="BF43" s="3"/>
      <c r="BG43" s="3" t="s">
        <v>133</v>
      </c>
      <c r="BI43" s="3"/>
      <c r="BJ43" s="3" t="s">
        <v>133</v>
      </c>
      <c r="BL43" s="3"/>
      <c r="BM43" s="3" t="s">
        <v>133</v>
      </c>
      <c r="BO43" s="3"/>
      <c r="BP43" s="3" t="s">
        <v>107</v>
      </c>
      <c r="BR43" s="3"/>
      <c r="BS43" s="3" t="s">
        <v>109</v>
      </c>
      <c r="BU43" s="3"/>
      <c r="BV43" s="3" t="s">
        <v>108</v>
      </c>
      <c r="BX43" s="3"/>
      <c r="BY43" s="3" t="s">
        <v>109</v>
      </c>
      <c r="CA43" s="3"/>
      <c r="CB43" s="3" t="s">
        <v>134</v>
      </c>
      <c r="CD43" s="3"/>
      <c r="CE43" s="3" t="s">
        <v>147</v>
      </c>
      <c r="CG43" s="3"/>
      <c r="CH43" s="3" t="s">
        <v>199</v>
      </c>
      <c r="CJ43" s="3"/>
      <c r="CK43" s="3"/>
      <c r="CM43" s="3"/>
      <c r="CN43" s="3" t="s">
        <v>137</v>
      </c>
      <c r="CP43" s="3"/>
      <c r="CQ43" s="3"/>
      <c r="CS43" s="3"/>
    </row>
    <row r="44" spans="1:97" x14ac:dyDescent="0.25">
      <c r="A44">
        <v>47</v>
      </c>
      <c r="B44" s="1">
        <v>43929.757395833301</v>
      </c>
      <c r="C44" s="1">
        <v>43929.809942129599</v>
      </c>
      <c r="D44" s="3" t="s">
        <v>97</v>
      </c>
      <c r="E44" s="3"/>
      <c r="G44" s="3"/>
      <c r="H44" s="1"/>
      <c r="I44" s="3" t="s">
        <v>98</v>
      </c>
      <c r="K44" s="3"/>
      <c r="L44" s="3" t="s">
        <v>99</v>
      </c>
      <c r="N44" s="3"/>
      <c r="O44" s="3"/>
      <c r="Q44" s="3"/>
      <c r="R44" s="3" t="s">
        <v>100</v>
      </c>
      <c r="T44" s="3"/>
      <c r="U44" s="3" t="s">
        <v>99</v>
      </c>
      <c r="W44" s="3"/>
      <c r="X44" s="3" t="s">
        <v>121</v>
      </c>
      <c r="Z44" s="3"/>
      <c r="AA44" s="3"/>
      <c r="AC44" s="3"/>
      <c r="AD44" s="3" t="s">
        <v>103</v>
      </c>
      <c r="AF44" s="3"/>
      <c r="AG44" s="3" t="s">
        <v>149</v>
      </c>
      <c r="AI44" s="3"/>
      <c r="AJ44" s="3"/>
      <c r="AL44" s="3"/>
      <c r="AM44" s="3" t="s">
        <v>99</v>
      </c>
      <c r="AO44" s="3"/>
      <c r="AP44" s="3"/>
      <c r="AR44" s="3"/>
      <c r="AS44" s="3" t="s">
        <v>98</v>
      </c>
      <c r="AU44" s="3"/>
      <c r="AV44" s="3" t="s">
        <v>157</v>
      </c>
      <c r="AX44" s="3"/>
      <c r="AY44" s="3" t="s">
        <v>116</v>
      </c>
      <c r="BA44" s="3"/>
      <c r="BB44" s="3"/>
      <c r="BD44" s="3"/>
      <c r="BF44" s="3"/>
      <c r="BG44" s="3" t="s">
        <v>109</v>
      </c>
      <c r="BI44" s="3"/>
      <c r="BJ44" s="3" t="s">
        <v>107</v>
      </c>
      <c r="BL44" s="3"/>
      <c r="BM44" s="3" t="s">
        <v>109</v>
      </c>
      <c r="BO44" s="3"/>
      <c r="BP44" s="3" t="s">
        <v>109</v>
      </c>
      <c r="BR44" s="3"/>
      <c r="BS44" s="3" t="s">
        <v>109</v>
      </c>
      <c r="BU44" s="3"/>
      <c r="BV44" s="3" t="s">
        <v>109</v>
      </c>
      <c r="BX44" s="3"/>
      <c r="BY44" s="3" t="s">
        <v>109</v>
      </c>
      <c r="CA44" s="3"/>
      <c r="CB44" s="3" t="s">
        <v>118</v>
      </c>
      <c r="CD44" s="3"/>
      <c r="CE44" s="3" t="s">
        <v>119</v>
      </c>
      <c r="CG44" s="3"/>
      <c r="CH44" s="3" t="s">
        <v>112</v>
      </c>
      <c r="CJ44" s="3"/>
      <c r="CK44" s="3"/>
      <c r="CM44" s="3"/>
      <c r="CN44" s="3" t="s">
        <v>113</v>
      </c>
      <c r="CP44" s="3"/>
      <c r="CQ44" s="3"/>
      <c r="CS44" s="3"/>
    </row>
    <row r="45" spans="1:97" x14ac:dyDescent="0.25">
      <c r="A45">
        <v>48</v>
      </c>
      <c r="B45" s="1">
        <v>43929.821597222202</v>
      </c>
      <c r="C45" s="1">
        <v>43929.825914351903</v>
      </c>
      <c r="D45" s="3" t="s">
        <v>97</v>
      </c>
      <c r="E45" s="3"/>
      <c r="G45" s="3"/>
      <c r="H45" s="1"/>
      <c r="I45" s="3" t="s">
        <v>98</v>
      </c>
      <c r="K45" s="3"/>
      <c r="L45" s="3" t="s">
        <v>98</v>
      </c>
      <c r="N45" s="3"/>
      <c r="O45" s="3"/>
      <c r="Q45" s="3"/>
      <c r="R45" s="3" t="s">
        <v>120</v>
      </c>
      <c r="T45" s="3"/>
      <c r="U45" s="3" t="s">
        <v>99</v>
      </c>
      <c r="W45" s="3"/>
      <c r="X45" s="3" t="s">
        <v>101</v>
      </c>
      <c r="Z45" s="3"/>
      <c r="AA45" s="3" t="s">
        <v>132</v>
      </c>
      <c r="AC45" s="3"/>
      <c r="AD45" s="3" t="s">
        <v>142</v>
      </c>
      <c r="AF45" s="3"/>
      <c r="AG45" s="3" t="s">
        <v>149</v>
      </c>
      <c r="AI45" s="3"/>
      <c r="AJ45" s="3"/>
      <c r="AL45" s="3"/>
      <c r="AM45" s="3" t="s">
        <v>98</v>
      </c>
      <c r="AO45" s="3"/>
      <c r="AP45" s="3" t="s">
        <v>168</v>
      </c>
      <c r="AR45" s="3"/>
      <c r="AS45" s="3" t="s">
        <v>98</v>
      </c>
      <c r="AU45" s="3"/>
      <c r="AV45" s="3" t="s">
        <v>200</v>
      </c>
      <c r="AX45" s="3"/>
      <c r="AY45" s="3" t="s">
        <v>201</v>
      </c>
      <c r="BA45" s="3"/>
      <c r="BB45" s="3"/>
      <c r="BD45" s="3"/>
      <c r="BF45" s="3"/>
      <c r="BG45" s="3" t="s">
        <v>123</v>
      </c>
      <c r="BI45" s="3"/>
      <c r="BJ45" s="3" t="s">
        <v>109</v>
      </c>
      <c r="BL45" s="3"/>
      <c r="BM45" s="3" t="s">
        <v>109</v>
      </c>
      <c r="BO45" s="3"/>
      <c r="BP45" s="3" t="s">
        <v>109</v>
      </c>
      <c r="BR45" s="3"/>
      <c r="BS45" s="3" t="s">
        <v>123</v>
      </c>
      <c r="BU45" s="3"/>
      <c r="BV45" s="3" t="s">
        <v>109</v>
      </c>
      <c r="BX45" s="3"/>
      <c r="BY45" s="3" t="s">
        <v>123</v>
      </c>
      <c r="CA45" s="3"/>
      <c r="CB45" s="3" t="s">
        <v>118</v>
      </c>
      <c r="CD45" s="3"/>
      <c r="CE45" s="3" t="s">
        <v>162</v>
      </c>
      <c r="CG45" s="3"/>
      <c r="CH45" s="3" t="s">
        <v>137</v>
      </c>
      <c r="CJ45" s="3"/>
      <c r="CK45" s="3" t="s">
        <v>202</v>
      </c>
      <c r="CM45" s="3"/>
      <c r="CN45" s="3" t="s">
        <v>131</v>
      </c>
      <c r="CP45" s="3"/>
      <c r="CQ45" s="3"/>
      <c r="CS45" s="3"/>
    </row>
    <row r="46" spans="1:97" x14ac:dyDescent="0.25">
      <c r="A46">
        <v>49</v>
      </c>
      <c r="B46" s="1">
        <v>43929.8374652778</v>
      </c>
      <c r="C46" s="1">
        <v>43929.839317129597</v>
      </c>
      <c r="D46" s="3" t="s">
        <v>97</v>
      </c>
      <c r="E46" s="3"/>
      <c r="G46" s="3"/>
      <c r="H46" s="1"/>
      <c r="I46" s="3" t="s">
        <v>98</v>
      </c>
      <c r="K46" s="3"/>
      <c r="L46" s="3" t="s">
        <v>99</v>
      </c>
      <c r="N46" s="3"/>
      <c r="O46" s="3"/>
      <c r="Q46" s="3"/>
      <c r="R46" s="3" t="s">
        <v>120</v>
      </c>
      <c r="T46" s="3"/>
      <c r="U46" s="3" t="s">
        <v>99</v>
      </c>
      <c r="W46" s="3"/>
      <c r="X46" s="3" t="s">
        <v>121</v>
      </c>
      <c r="Z46" s="3"/>
      <c r="AA46" s="3"/>
      <c r="AC46" s="3"/>
      <c r="AD46" s="3" t="s">
        <v>103</v>
      </c>
      <c r="AF46" s="3"/>
      <c r="AG46" s="3" t="s">
        <v>139</v>
      </c>
      <c r="AI46" s="3"/>
      <c r="AJ46" s="3"/>
      <c r="AL46" s="3"/>
      <c r="AM46" s="3" t="s">
        <v>99</v>
      </c>
      <c r="AO46" s="3"/>
      <c r="AP46" s="3"/>
      <c r="AR46" s="3"/>
      <c r="AS46" s="3" t="s">
        <v>99</v>
      </c>
      <c r="AU46" s="3"/>
      <c r="AV46" s="3"/>
      <c r="AX46" s="3"/>
      <c r="AY46" s="3" t="s">
        <v>116</v>
      </c>
      <c r="BA46" s="3"/>
      <c r="BB46" s="3"/>
      <c r="BD46" s="3"/>
      <c r="BF46" s="3"/>
      <c r="BG46" s="3" t="s">
        <v>109</v>
      </c>
      <c r="BI46" s="3"/>
      <c r="BJ46" s="3" t="s">
        <v>123</v>
      </c>
      <c r="BL46" s="3"/>
      <c r="BM46" s="3" t="s">
        <v>123</v>
      </c>
      <c r="BO46" s="3"/>
      <c r="BP46" s="3" t="s">
        <v>123</v>
      </c>
      <c r="BR46" s="3"/>
      <c r="BS46" s="3" t="s">
        <v>123</v>
      </c>
      <c r="BU46" s="3"/>
      <c r="BV46" s="3" t="s">
        <v>123</v>
      </c>
      <c r="BX46" s="3"/>
      <c r="BY46" s="3" t="s">
        <v>109</v>
      </c>
      <c r="CA46" s="3"/>
      <c r="CB46" s="3" t="s">
        <v>118</v>
      </c>
      <c r="CD46" s="3"/>
      <c r="CE46" s="3" t="s">
        <v>147</v>
      </c>
      <c r="CG46" s="3"/>
      <c r="CH46" s="3" t="s">
        <v>137</v>
      </c>
      <c r="CJ46" s="3"/>
      <c r="CK46" s="3" t="s">
        <v>203</v>
      </c>
      <c r="CM46" s="3"/>
      <c r="CN46" s="3" t="s">
        <v>137</v>
      </c>
      <c r="CP46" s="3"/>
      <c r="CQ46" s="3"/>
      <c r="CS46" s="3"/>
    </row>
    <row r="47" spans="1:97" x14ac:dyDescent="0.25">
      <c r="A47">
        <v>50</v>
      </c>
      <c r="B47" s="1">
        <v>43930.040208333303</v>
      </c>
      <c r="C47" s="1">
        <v>43930.056516203702</v>
      </c>
      <c r="D47" s="3" t="s">
        <v>97</v>
      </c>
      <c r="E47" s="3"/>
      <c r="G47" s="3"/>
      <c r="H47" s="1"/>
      <c r="I47" s="3" t="s">
        <v>98</v>
      </c>
      <c r="K47" s="3"/>
      <c r="L47" s="3" t="s">
        <v>98</v>
      </c>
      <c r="N47" s="3"/>
      <c r="O47" s="3" t="s">
        <v>204</v>
      </c>
      <c r="Q47" s="3"/>
      <c r="R47" s="3" t="s">
        <v>100</v>
      </c>
      <c r="T47" s="3"/>
      <c r="U47" s="3" t="s">
        <v>99</v>
      </c>
      <c r="W47" s="3"/>
      <c r="X47" s="3" t="s">
        <v>101</v>
      </c>
      <c r="Z47" s="3"/>
      <c r="AA47" s="3" t="s">
        <v>102</v>
      </c>
      <c r="AC47" s="3"/>
      <c r="AD47" s="3" t="s">
        <v>174</v>
      </c>
      <c r="AF47" s="3"/>
      <c r="AG47" s="3" t="s">
        <v>149</v>
      </c>
      <c r="AI47" s="3"/>
      <c r="AJ47" s="3"/>
      <c r="AL47" s="3"/>
      <c r="AM47" s="3" t="s">
        <v>99</v>
      </c>
      <c r="AO47" s="3"/>
      <c r="AP47" s="3"/>
      <c r="AR47" s="3"/>
      <c r="AS47" s="3" t="s">
        <v>99</v>
      </c>
      <c r="AU47" s="3"/>
      <c r="AV47" s="3"/>
      <c r="AX47" s="3"/>
      <c r="AY47" s="3" t="s">
        <v>116</v>
      </c>
      <c r="BA47" s="3"/>
      <c r="BB47" s="3"/>
      <c r="BD47" s="3"/>
      <c r="BF47" s="3"/>
      <c r="BG47" s="3" t="s">
        <v>109</v>
      </c>
      <c r="BI47" s="3"/>
      <c r="BJ47" s="3" t="s">
        <v>107</v>
      </c>
      <c r="BL47" s="3"/>
      <c r="BM47" s="3" t="s">
        <v>109</v>
      </c>
      <c r="BO47" s="3"/>
      <c r="BP47" s="3" t="s">
        <v>123</v>
      </c>
      <c r="BR47" s="3"/>
      <c r="BS47" s="3" t="s">
        <v>109</v>
      </c>
      <c r="BU47" s="3"/>
      <c r="BV47" s="3" t="s">
        <v>108</v>
      </c>
      <c r="BX47" s="3"/>
      <c r="BY47" s="3" t="s">
        <v>123</v>
      </c>
      <c r="CA47" s="3"/>
      <c r="CB47" s="3" t="s">
        <v>118</v>
      </c>
      <c r="CD47" s="3"/>
      <c r="CE47" s="3" t="s">
        <v>111</v>
      </c>
      <c r="CG47" s="3"/>
      <c r="CH47" s="3" t="s">
        <v>148</v>
      </c>
      <c r="CJ47" s="3"/>
      <c r="CK47" s="3"/>
      <c r="CM47" s="3"/>
      <c r="CN47" s="3" t="s">
        <v>131</v>
      </c>
      <c r="CP47" s="3"/>
      <c r="CQ47" s="3" t="s">
        <v>205</v>
      </c>
      <c r="CS47" s="3"/>
    </row>
    <row r="48" spans="1:97" x14ac:dyDescent="0.25">
      <c r="A48">
        <v>51</v>
      </c>
      <c r="B48" s="1">
        <v>43930.3890509259</v>
      </c>
      <c r="C48" s="1">
        <v>43930.3953356481</v>
      </c>
      <c r="D48" s="3" t="s">
        <v>97</v>
      </c>
      <c r="E48" s="3"/>
      <c r="G48" s="3"/>
      <c r="H48" s="1"/>
      <c r="I48" s="3" t="s">
        <v>98</v>
      </c>
      <c r="K48" s="3"/>
      <c r="L48" s="3" t="s">
        <v>98</v>
      </c>
      <c r="N48" s="3"/>
      <c r="O48" s="3"/>
      <c r="Q48" s="3"/>
      <c r="R48" s="3" t="s">
        <v>100</v>
      </c>
      <c r="T48" s="3"/>
      <c r="U48" s="3" t="s">
        <v>99</v>
      </c>
      <c r="W48" s="3"/>
      <c r="X48" s="3" t="s">
        <v>101</v>
      </c>
      <c r="Z48" s="3"/>
      <c r="AA48" s="3" t="s">
        <v>132</v>
      </c>
      <c r="AC48" s="3"/>
      <c r="AD48" s="3" t="s">
        <v>206</v>
      </c>
      <c r="AF48" s="3"/>
      <c r="AG48" s="3" t="s">
        <v>149</v>
      </c>
      <c r="AI48" s="3"/>
      <c r="AJ48" s="3"/>
      <c r="AL48" s="3"/>
      <c r="AM48" s="3" t="s">
        <v>99</v>
      </c>
      <c r="AO48" s="3"/>
      <c r="AP48" s="3"/>
      <c r="AR48" s="3"/>
      <c r="AS48" s="3" t="s">
        <v>98</v>
      </c>
      <c r="AU48" s="3"/>
      <c r="AV48" s="3" t="s">
        <v>207</v>
      </c>
      <c r="AX48" s="3"/>
      <c r="AY48" s="3" t="s">
        <v>116</v>
      </c>
      <c r="BA48" s="3"/>
      <c r="BB48" s="3"/>
      <c r="BD48" s="3"/>
      <c r="BF48" s="3"/>
      <c r="BG48" s="3" t="s">
        <v>108</v>
      </c>
      <c r="BI48" s="3"/>
      <c r="BJ48" s="3" t="s">
        <v>107</v>
      </c>
      <c r="BL48" s="3"/>
      <c r="BM48" s="3" t="s">
        <v>109</v>
      </c>
      <c r="BO48" s="3"/>
      <c r="BP48" s="3" t="s">
        <v>109</v>
      </c>
      <c r="BR48" s="3"/>
      <c r="BS48" s="3" t="s">
        <v>133</v>
      </c>
      <c r="BU48" s="3"/>
      <c r="BV48" s="3" t="s">
        <v>109</v>
      </c>
      <c r="BX48" s="3"/>
      <c r="BY48" s="3" t="s">
        <v>107</v>
      </c>
      <c r="CA48" s="3"/>
      <c r="CB48" s="3" t="s">
        <v>110</v>
      </c>
      <c r="CD48" s="3"/>
      <c r="CE48" s="3" t="s">
        <v>111</v>
      </c>
      <c r="CG48" s="3"/>
      <c r="CH48" s="3" t="s">
        <v>199</v>
      </c>
      <c r="CJ48" s="3"/>
      <c r="CK48" s="3"/>
      <c r="CM48" s="3"/>
      <c r="CN48" s="3" t="s">
        <v>137</v>
      </c>
      <c r="CP48" s="3"/>
      <c r="CQ48" s="3"/>
      <c r="CS48" s="3"/>
    </row>
    <row r="49" spans="1:97" x14ac:dyDescent="0.25">
      <c r="A49">
        <v>52</v>
      </c>
      <c r="B49" s="1">
        <v>43930.428043981497</v>
      </c>
      <c r="C49" s="1">
        <v>43930.451585648101</v>
      </c>
      <c r="D49" s="3" t="s">
        <v>97</v>
      </c>
      <c r="E49" s="3"/>
      <c r="G49" s="3"/>
      <c r="H49" s="1"/>
      <c r="I49" s="3" t="s">
        <v>98</v>
      </c>
      <c r="K49" s="3"/>
      <c r="L49" s="3" t="s">
        <v>99</v>
      </c>
      <c r="N49" s="3"/>
      <c r="O49" s="3"/>
      <c r="Q49" s="3"/>
      <c r="R49" s="3" t="s">
        <v>159</v>
      </c>
      <c r="T49" s="3"/>
      <c r="U49" s="3" t="s">
        <v>99</v>
      </c>
      <c r="W49" s="3"/>
      <c r="X49" s="3" t="s">
        <v>101</v>
      </c>
      <c r="Z49" s="3"/>
      <c r="AA49" s="3" t="s">
        <v>102</v>
      </c>
      <c r="AC49" s="3"/>
      <c r="AD49" s="3" t="s">
        <v>174</v>
      </c>
      <c r="AF49" s="3"/>
      <c r="AG49" s="3" t="s">
        <v>139</v>
      </c>
      <c r="AI49" s="3"/>
      <c r="AJ49" s="3"/>
      <c r="AL49" s="3"/>
      <c r="AM49" s="3" t="s">
        <v>99</v>
      </c>
      <c r="AO49" s="3"/>
      <c r="AP49" s="3"/>
      <c r="AR49" s="3"/>
      <c r="AS49" s="3" t="s">
        <v>98</v>
      </c>
      <c r="AU49" s="3"/>
      <c r="AV49" s="3" t="s">
        <v>208</v>
      </c>
      <c r="AX49" s="3"/>
      <c r="AY49" s="3" t="s">
        <v>116</v>
      </c>
      <c r="BA49" s="3"/>
      <c r="BB49" s="3"/>
      <c r="BD49" s="3"/>
      <c r="BF49" s="3"/>
      <c r="BG49" s="3" t="s">
        <v>108</v>
      </c>
      <c r="BI49" s="3"/>
      <c r="BJ49" s="3" t="s">
        <v>108</v>
      </c>
      <c r="BL49" s="3"/>
      <c r="BM49" s="3" t="s">
        <v>109</v>
      </c>
      <c r="BO49" s="3"/>
      <c r="BP49" s="3" t="s">
        <v>109</v>
      </c>
      <c r="BR49" s="3"/>
      <c r="BS49" s="3" t="s">
        <v>108</v>
      </c>
      <c r="BU49" s="3"/>
      <c r="BV49" s="3" t="s">
        <v>107</v>
      </c>
      <c r="BX49" s="3"/>
      <c r="BY49" s="3" t="s">
        <v>109</v>
      </c>
      <c r="CA49" s="3"/>
      <c r="CB49" s="3" t="s">
        <v>165</v>
      </c>
      <c r="CD49" s="3"/>
      <c r="CE49" s="3" t="s">
        <v>111</v>
      </c>
      <c r="CG49" s="3"/>
      <c r="CH49" s="3" t="s">
        <v>148</v>
      </c>
      <c r="CJ49" s="3"/>
      <c r="CK49" s="3"/>
      <c r="CM49" s="3"/>
      <c r="CN49" s="3" t="s">
        <v>131</v>
      </c>
      <c r="CP49" s="3"/>
      <c r="CQ49" s="3"/>
      <c r="CS49" s="3"/>
    </row>
    <row r="50" spans="1:97" x14ac:dyDescent="0.25">
      <c r="A50">
        <v>53</v>
      </c>
      <c r="B50" s="1">
        <v>43930.497083333299</v>
      </c>
      <c r="C50" s="1">
        <v>43930.4992361111</v>
      </c>
      <c r="D50" s="3" t="s">
        <v>97</v>
      </c>
      <c r="E50" s="3"/>
      <c r="G50" s="3"/>
      <c r="H50" s="1"/>
      <c r="I50" s="3" t="s">
        <v>98</v>
      </c>
      <c r="K50" s="3"/>
      <c r="L50" s="3" t="s">
        <v>99</v>
      </c>
      <c r="N50" s="3"/>
      <c r="O50" s="3"/>
      <c r="Q50" s="3"/>
      <c r="R50" s="3" t="s">
        <v>100</v>
      </c>
      <c r="T50" s="3"/>
      <c r="U50" s="3" t="s">
        <v>99</v>
      </c>
      <c r="W50" s="3"/>
      <c r="X50" s="3" t="s">
        <v>101</v>
      </c>
      <c r="Z50" s="3"/>
      <c r="AA50" s="3" t="s">
        <v>102</v>
      </c>
      <c r="AC50" s="3"/>
      <c r="AD50" s="3" t="s">
        <v>114</v>
      </c>
      <c r="AF50" s="3"/>
      <c r="AG50" s="3" t="s">
        <v>160</v>
      </c>
      <c r="AI50" s="3"/>
      <c r="AJ50" s="3"/>
      <c r="AL50" s="3"/>
      <c r="AM50" s="3" t="s">
        <v>99</v>
      </c>
      <c r="AO50" s="3"/>
      <c r="AP50" s="3"/>
      <c r="AR50" s="3"/>
      <c r="AS50" s="3" t="s">
        <v>99</v>
      </c>
      <c r="AU50" s="3"/>
      <c r="AV50" s="3"/>
      <c r="AX50" s="3"/>
      <c r="AY50" s="3" t="s">
        <v>122</v>
      </c>
      <c r="BA50" s="3"/>
      <c r="BB50" s="3"/>
      <c r="BD50" s="3"/>
      <c r="BF50" s="3"/>
      <c r="BG50" s="3" t="s">
        <v>123</v>
      </c>
      <c r="BI50" s="3"/>
      <c r="BJ50" s="3" t="s">
        <v>108</v>
      </c>
      <c r="BL50" s="3"/>
      <c r="BM50" s="3" t="s">
        <v>109</v>
      </c>
      <c r="BO50" s="3"/>
      <c r="BP50" s="3" t="s">
        <v>109</v>
      </c>
      <c r="BR50" s="3"/>
      <c r="BS50" s="3" t="s">
        <v>108</v>
      </c>
      <c r="BU50" s="3"/>
      <c r="BV50" s="3" t="s">
        <v>109</v>
      </c>
      <c r="BX50" s="3"/>
      <c r="BY50" s="3" t="s">
        <v>108</v>
      </c>
      <c r="CA50" s="3"/>
      <c r="CB50" s="3" t="s">
        <v>118</v>
      </c>
      <c r="CD50" s="3"/>
      <c r="CE50" s="3" t="s">
        <v>111</v>
      </c>
      <c r="CG50" s="3"/>
      <c r="CH50" s="3" t="s">
        <v>136</v>
      </c>
      <c r="CJ50" s="3"/>
      <c r="CK50" s="3"/>
      <c r="CM50" s="3"/>
      <c r="CN50" s="3" t="s">
        <v>131</v>
      </c>
      <c r="CP50" s="3"/>
      <c r="CQ50" s="3"/>
      <c r="CS50" s="3"/>
    </row>
    <row r="51" spans="1:97" x14ac:dyDescent="0.25">
      <c r="A51">
        <v>54</v>
      </c>
      <c r="B51" s="1">
        <v>43930.501967592601</v>
      </c>
      <c r="C51" s="1">
        <v>43930.503634259301</v>
      </c>
      <c r="D51" s="3" t="s">
        <v>97</v>
      </c>
      <c r="E51" s="3"/>
      <c r="G51" s="3"/>
      <c r="H51" s="1"/>
      <c r="I51" s="3" t="s">
        <v>98</v>
      </c>
      <c r="K51" s="3"/>
      <c r="L51" s="3" t="s">
        <v>99</v>
      </c>
      <c r="N51" s="3"/>
      <c r="O51" s="3"/>
      <c r="Q51" s="3"/>
      <c r="R51" s="3" t="s">
        <v>209</v>
      </c>
      <c r="T51" s="3"/>
      <c r="U51" s="3" t="s">
        <v>99</v>
      </c>
      <c r="W51" s="3"/>
      <c r="X51" s="3" t="s">
        <v>121</v>
      </c>
      <c r="Z51" s="3"/>
      <c r="AA51" s="3"/>
      <c r="AC51" s="3"/>
      <c r="AD51" s="3" t="s">
        <v>127</v>
      </c>
      <c r="AF51" s="3"/>
      <c r="AG51" s="3" t="s">
        <v>149</v>
      </c>
      <c r="AI51" s="3"/>
      <c r="AJ51" s="3"/>
      <c r="AL51" s="3"/>
      <c r="AM51" s="3" t="s">
        <v>99</v>
      </c>
      <c r="AO51" s="3"/>
      <c r="AP51" s="3"/>
      <c r="AR51" s="3"/>
      <c r="AS51" s="3" t="s">
        <v>99</v>
      </c>
      <c r="AU51" s="3"/>
      <c r="AV51" s="3"/>
      <c r="AX51" s="3"/>
      <c r="AY51" s="3" t="s">
        <v>122</v>
      </c>
      <c r="BA51" s="3"/>
      <c r="BB51" s="3"/>
      <c r="BD51" s="3"/>
      <c r="BF51" s="3"/>
      <c r="BG51" s="3" t="s">
        <v>108</v>
      </c>
      <c r="BI51" s="3"/>
      <c r="BJ51" s="3" t="s">
        <v>108</v>
      </c>
      <c r="BL51" s="3"/>
      <c r="BM51" s="3" t="s">
        <v>107</v>
      </c>
      <c r="BO51" s="3"/>
      <c r="BP51" s="3" t="s">
        <v>123</v>
      </c>
      <c r="BR51" s="3"/>
      <c r="BS51" s="3" t="s">
        <v>123</v>
      </c>
      <c r="BU51" s="3"/>
      <c r="BV51" s="3" t="s">
        <v>123</v>
      </c>
      <c r="BX51" s="3"/>
      <c r="BY51" s="3" t="s">
        <v>109</v>
      </c>
      <c r="CA51" s="3"/>
      <c r="CB51" s="3" t="s">
        <v>134</v>
      </c>
      <c r="CD51" s="3"/>
      <c r="CE51" s="3" t="s">
        <v>147</v>
      </c>
      <c r="CG51" s="3"/>
      <c r="CH51" s="3" t="s">
        <v>148</v>
      </c>
      <c r="CJ51" s="3"/>
      <c r="CK51" s="3"/>
      <c r="CM51" s="3"/>
      <c r="CN51" s="3" t="s">
        <v>113</v>
      </c>
      <c r="CP51" s="3"/>
      <c r="CQ51" s="3"/>
      <c r="CS51" s="3"/>
    </row>
    <row r="52" spans="1:97" x14ac:dyDescent="0.25">
      <c r="A52">
        <v>55</v>
      </c>
      <c r="B52" s="1">
        <v>43930.496400463002</v>
      </c>
      <c r="C52" s="1">
        <v>43930.510069444397</v>
      </c>
      <c r="D52" s="3" t="s">
        <v>97</v>
      </c>
      <c r="E52" s="3"/>
      <c r="G52" s="3"/>
      <c r="H52" s="1"/>
      <c r="I52" s="3" t="s">
        <v>98</v>
      </c>
      <c r="K52" s="3"/>
      <c r="L52" s="3" t="s">
        <v>98</v>
      </c>
      <c r="N52" s="3"/>
      <c r="O52" s="3" t="s">
        <v>210</v>
      </c>
      <c r="Q52" s="3"/>
      <c r="R52" s="3" t="s">
        <v>209</v>
      </c>
      <c r="T52" s="3"/>
      <c r="U52" s="3" t="s">
        <v>99</v>
      </c>
      <c r="W52" s="3"/>
      <c r="X52" s="3" t="s">
        <v>101</v>
      </c>
      <c r="Z52" s="3"/>
      <c r="AA52" s="3" t="s">
        <v>99</v>
      </c>
      <c r="AC52" s="3"/>
      <c r="AD52" s="3" t="s">
        <v>211</v>
      </c>
      <c r="AF52" s="3"/>
      <c r="AG52" s="3" t="s">
        <v>139</v>
      </c>
      <c r="AI52" s="3"/>
      <c r="AJ52" s="3"/>
      <c r="AL52" s="3"/>
      <c r="AM52" s="3" t="s">
        <v>99</v>
      </c>
      <c r="AO52" s="3"/>
      <c r="AP52" s="3"/>
      <c r="AR52" s="3"/>
      <c r="AS52" s="3" t="s">
        <v>99</v>
      </c>
      <c r="AU52" s="3"/>
      <c r="AV52" s="3"/>
      <c r="AX52" s="3"/>
      <c r="AY52" s="3" t="s">
        <v>116</v>
      </c>
      <c r="BA52" s="3"/>
      <c r="BB52" s="3"/>
      <c r="BD52" s="3"/>
      <c r="BF52" s="3"/>
      <c r="BG52" s="3" t="s">
        <v>108</v>
      </c>
      <c r="BI52" s="3"/>
      <c r="BJ52" s="3" t="s">
        <v>108</v>
      </c>
      <c r="BL52" s="3"/>
      <c r="BM52" s="3" t="s">
        <v>109</v>
      </c>
      <c r="BO52" s="3"/>
      <c r="BP52" s="3" t="s">
        <v>109</v>
      </c>
      <c r="BR52" s="3"/>
      <c r="BS52" s="3" t="s">
        <v>109</v>
      </c>
      <c r="BU52" s="3"/>
      <c r="BV52" s="3" t="s">
        <v>108</v>
      </c>
      <c r="BX52" s="3"/>
      <c r="BY52" s="3" t="s">
        <v>109</v>
      </c>
      <c r="CA52" s="3"/>
      <c r="CB52" s="3" t="s">
        <v>134</v>
      </c>
      <c r="CD52" s="3"/>
      <c r="CE52" s="3" t="s">
        <v>147</v>
      </c>
      <c r="CG52" s="3"/>
      <c r="CH52" s="3" t="s">
        <v>137</v>
      </c>
      <c r="CJ52" s="3"/>
      <c r="CK52" s="3" t="s">
        <v>212</v>
      </c>
      <c r="CM52" s="3"/>
      <c r="CN52" s="3" t="s">
        <v>113</v>
      </c>
      <c r="CP52" s="3"/>
      <c r="CQ52" s="3"/>
      <c r="CS52" s="3"/>
    </row>
    <row r="53" spans="1:97" x14ac:dyDescent="0.25">
      <c r="A53">
        <v>56</v>
      </c>
      <c r="B53" s="1">
        <v>43930.507488425901</v>
      </c>
      <c r="C53" s="1">
        <v>43930.517581018503</v>
      </c>
      <c r="D53" s="3" t="s">
        <v>97</v>
      </c>
      <c r="E53" s="3"/>
      <c r="G53" s="3"/>
      <c r="H53" s="1"/>
      <c r="I53" s="3" t="s">
        <v>99</v>
      </c>
      <c r="K53" s="3"/>
      <c r="L53" s="3" t="s">
        <v>99</v>
      </c>
      <c r="N53" s="3"/>
      <c r="O53" s="3"/>
      <c r="Q53" s="3"/>
      <c r="R53" s="3" t="s">
        <v>120</v>
      </c>
      <c r="T53" s="3"/>
      <c r="U53" s="3" t="s">
        <v>99</v>
      </c>
      <c r="W53" s="3"/>
      <c r="X53" s="3" t="s">
        <v>121</v>
      </c>
      <c r="Z53" s="3"/>
      <c r="AA53" s="3"/>
      <c r="AC53" s="3"/>
      <c r="AD53" s="3" t="s">
        <v>114</v>
      </c>
      <c r="AF53" s="3"/>
      <c r="AG53" s="3" t="s">
        <v>137</v>
      </c>
      <c r="AI53" s="3"/>
      <c r="AJ53" s="3" t="s">
        <v>213</v>
      </c>
      <c r="AL53" s="3"/>
      <c r="AM53" s="3" t="s">
        <v>99</v>
      </c>
      <c r="AO53" s="3"/>
      <c r="AP53" s="3"/>
      <c r="AR53" s="3"/>
      <c r="AS53" s="3" t="s">
        <v>99</v>
      </c>
      <c r="AU53" s="3"/>
      <c r="AV53" s="3"/>
      <c r="AX53" s="3"/>
      <c r="AY53" s="3" t="s">
        <v>116</v>
      </c>
      <c r="BA53" s="3"/>
      <c r="BB53" s="3"/>
      <c r="BD53" s="3"/>
      <c r="BF53" s="3"/>
      <c r="BG53" s="3" t="s">
        <v>123</v>
      </c>
      <c r="BI53" s="3"/>
      <c r="BJ53" s="3" t="s">
        <v>108</v>
      </c>
      <c r="BL53" s="3"/>
      <c r="BM53" s="3" t="s">
        <v>109</v>
      </c>
      <c r="BO53" s="3"/>
      <c r="BP53" s="3" t="s">
        <v>107</v>
      </c>
      <c r="BR53" s="3"/>
      <c r="BS53" s="3" t="s">
        <v>109</v>
      </c>
      <c r="BU53" s="3"/>
      <c r="BV53" s="3" t="s">
        <v>109</v>
      </c>
      <c r="BX53" s="3"/>
      <c r="BY53" s="3" t="s">
        <v>109</v>
      </c>
      <c r="CA53" s="3"/>
      <c r="CB53" s="3" t="s">
        <v>118</v>
      </c>
      <c r="CD53" s="3"/>
      <c r="CE53" s="3" t="s">
        <v>111</v>
      </c>
      <c r="CG53" s="3"/>
      <c r="CH53" s="3" t="s">
        <v>163</v>
      </c>
      <c r="CJ53" s="3"/>
      <c r="CK53" s="3"/>
      <c r="CM53" s="3"/>
      <c r="CN53" s="3" t="s">
        <v>137</v>
      </c>
      <c r="CP53" s="3"/>
      <c r="CQ53" s="3"/>
      <c r="CS53" s="3"/>
    </row>
    <row r="54" spans="1:97" x14ac:dyDescent="0.25">
      <c r="A54">
        <v>57</v>
      </c>
      <c r="B54" s="1">
        <v>43930.537789351903</v>
      </c>
      <c r="C54" s="1">
        <v>43930.540416666699</v>
      </c>
      <c r="D54" s="3" t="s">
        <v>97</v>
      </c>
      <c r="E54" s="3"/>
      <c r="G54" s="3"/>
      <c r="H54" s="1"/>
      <c r="I54" s="3" t="s">
        <v>98</v>
      </c>
      <c r="K54" s="3"/>
      <c r="L54" s="3" t="s">
        <v>99</v>
      </c>
      <c r="N54" s="3"/>
      <c r="O54" s="3"/>
      <c r="Q54" s="3"/>
      <c r="R54" s="3" t="s">
        <v>120</v>
      </c>
      <c r="T54" s="3"/>
      <c r="U54" s="3" t="s">
        <v>98</v>
      </c>
      <c r="W54" s="3"/>
      <c r="X54" s="3" t="s">
        <v>101</v>
      </c>
      <c r="Z54" s="3"/>
      <c r="AA54" s="3" t="s">
        <v>132</v>
      </c>
      <c r="AC54" s="3"/>
      <c r="AD54" s="3" t="s">
        <v>214</v>
      </c>
      <c r="AF54" s="3"/>
      <c r="AG54" s="3" t="s">
        <v>149</v>
      </c>
      <c r="AI54" s="3"/>
      <c r="AJ54" s="3"/>
      <c r="AL54" s="3"/>
      <c r="AM54" s="3" t="s">
        <v>99</v>
      </c>
      <c r="AO54" s="3"/>
      <c r="AP54" s="3"/>
      <c r="AR54" s="3"/>
      <c r="AS54" s="3" t="s">
        <v>98</v>
      </c>
      <c r="AU54" s="3"/>
      <c r="AV54" s="3" t="s">
        <v>215</v>
      </c>
      <c r="AX54" s="3"/>
      <c r="AY54" s="3" t="s">
        <v>116</v>
      </c>
      <c r="BA54" s="3"/>
      <c r="BB54" s="3"/>
      <c r="BD54" s="3"/>
      <c r="BF54" s="3"/>
      <c r="BG54" s="3" t="s">
        <v>109</v>
      </c>
      <c r="BI54" s="3"/>
      <c r="BJ54" s="3" t="s">
        <v>123</v>
      </c>
      <c r="BL54" s="3"/>
      <c r="BM54" s="3" t="s">
        <v>123</v>
      </c>
      <c r="BO54" s="3"/>
      <c r="BP54" s="3" t="s">
        <v>108</v>
      </c>
      <c r="BR54" s="3"/>
      <c r="BS54" s="3" t="s">
        <v>123</v>
      </c>
      <c r="BU54" s="3"/>
      <c r="BV54" s="3" t="s">
        <v>108</v>
      </c>
      <c r="BX54" s="3"/>
      <c r="BY54" s="3" t="s">
        <v>123</v>
      </c>
      <c r="CA54" s="3"/>
      <c r="CB54" s="3" t="s">
        <v>110</v>
      </c>
      <c r="CD54" s="3"/>
      <c r="CE54" s="3" t="s">
        <v>147</v>
      </c>
      <c r="CG54" s="3"/>
      <c r="CH54" s="3" t="s">
        <v>148</v>
      </c>
      <c r="CJ54" s="3"/>
      <c r="CK54" s="3"/>
      <c r="CM54" s="3"/>
      <c r="CN54" s="3" t="s">
        <v>137</v>
      </c>
      <c r="CP54" s="3"/>
      <c r="CQ54" s="3"/>
      <c r="CS54" s="3"/>
    </row>
    <row r="55" spans="1:97" x14ac:dyDescent="0.25">
      <c r="A55">
        <v>58</v>
      </c>
      <c r="B55" s="1">
        <v>43930.547291666699</v>
      </c>
      <c r="C55" s="1">
        <v>43930.550358796303</v>
      </c>
      <c r="D55" s="3" t="s">
        <v>97</v>
      </c>
      <c r="E55" s="3"/>
      <c r="G55" s="3"/>
      <c r="H55" s="1"/>
      <c r="I55" s="3" t="s">
        <v>99</v>
      </c>
      <c r="K55" s="3"/>
      <c r="L55" s="3" t="s">
        <v>99</v>
      </c>
      <c r="N55" s="3"/>
      <c r="O55" s="3"/>
      <c r="Q55" s="3"/>
      <c r="R55" s="3" t="s">
        <v>120</v>
      </c>
      <c r="T55" s="3"/>
      <c r="U55" s="3" t="s">
        <v>98</v>
      </c>
      <c r="W55" s="3"/>
      <c r="X55" s="3" t="s">
        <v>101</v>
      </c>
      <c r="Z55" s="3"/>
      <c r="AA55" s="3" t="s">
        <v>102</v>
      </c>
      <c r="AC55" s="3"/>
      <c r="AD55" s="3" t="s">
        <v>152</v>
      </c>
      <c r="AF55" s="3"/>
      <c r="AG55" s="3" t="s">
        <v>151</v>
      </c>
      <c r="AI55" s="3"/>
      <c r="AJ55" s="3"/>
      <c r="AL55" s="3"/>
      <c r="AM55" s="3" t="s">
        <v>99</v>
      </c>
      <c r="AO55" s="3"/>
      <c r="AP55" s="3"/>
      <c r="AR55" s="3"/>
      <c r="AS55" s="3" t="s">
        <v>99</v>
      </c>
      <c r="AU55" s="3"/>
      <c r="AV55" s="3"/>
      <c r="AX55" s="3"/>
      <c r="AY55" s="3" t="s">
        <v>116</v>
      </c>
      <c r="BA55" s="3"/>
      <c r="BB55" s="3"/>
      <c r="BD55" s="3"/>
      <c r="BF55" s="3"/>
      <c r="BG55" s="3" t="s">
        <v>108</v>
      </c>
      <c r="BI55" s="3"/>
      <c r="BJ55" s="3" t="s">
        <v>109</v>
      </c>
      <c r="BL55" s="3"/>
      <c r="BM55" s="3" t="s">
        <v>107</v>
      </c>
      <c r="BO55" s="3"/>
      <c r="BP55" s="3" t="s">
        <v>109</v>
      </c>
      <c r="BR55" s="3"/>
      <c r="BS55" s="3" t="s">
        <v>109</v>
      </c>
      <c r="BU55" s="3"/>
      <c r="BV55" s="3" t="s">
        <v>108</v>
      </c>
      <c r="BX55" s="3"/>
      <c r="BY55" s="3" t="s">
        <v>109</v>
      </c>
      <c r="CA55" s="3"/>
      <c r="CB55" s="3" t="s">
        <v>110</v>
      </c>
      <c r="CD55" s="3"/>
      <c r="CE55" s="3" t="s">
        <v>111</v>
      </c>
      <c r="CG55" s="3"/>
      <c r="CH55" s="3" t="s">
        <v>137</v>
      </c>
      <c r="CJ55" s="3"/>
      <c r="CK55" s="3" t="s">
        <v>216</v>
      </c>
      <c r="CM55" s="3"/>
      <c r="CN55" s="3" t="s">
        <v>137</v>
      </c>
      <c r="CP55" s="3"/>
      <c r="CQ55" s="3"/>
      <c r="CS55" s="3"/>
    </row>
    <row r="56" spans="1:97" x14ac:dyDescent="0.25">
      <c r="A56">
        <v>59</v>
      </c>
      <c r="B56" s="1">
        <v>43930.552719907399</v>
      </c>
      <c r="C56" s="1">
        <v>43930.555567129602</v>
      </c>
      <c r="D56" s="3" t="s">
        <v>97</v>
      </c>
      <c r="E56" s="3"/>
      <c r="G56" s="3"/>
      <c r="H56" s="1"/>
      <c r="I56" s="3" t="s">
        <v>98</v>
      </c>
      <c r="K56" s="3"/>
      <c r="L56" s="3" t="s">
        <v>99</v>
      </c>
      <c r="N56" s="3"/>
      <c r="O56" s="3"/>
      <c r="Q56" s="3"/>
      <c r="R56" s="3" t="s">
        <v>100</v>
      </c>
      <c r="T56" s="3"/>
      <c r="U56" s="3" t="s">
        <v>99</v>
      </c>
      <c r="W56" s="3"/>
      <c r="X56" s="3" t="s">
        <v>101</v>
      </c>
      <c r="Z56" s="3"/>
      <c r="AA56" s="3" t="s">
        <v>132</v>
      </c>
      <c r="AC56" s="3"/>
      <c r="AD56" s="3" t="s">
        <v>114</v>
      </c>
      <c r="AF56" s="3"/>
      <c r="AG56" s="3" t="s">
        <v>149</v>
      </c>
      <c r="AI56" s="3"/>
      <c r="AJ56" s="3"/>
      <c r="AL56" s="3"/>
      <c r="AM56" s="3" t="s">
        <v>98</v>
      </c>
      <c r="AO56" s="3"/>
      <c r="AP56" s="3" t="s">
        <v>168</v>
      </c>
      <c r="AR56" s="3"/>
      <c r="AS56" s="3" t="s">
        <v>98</v>
      </c>
      <c r="AU56" s="3"/>
      <c r="AV56" s="3" t="s">
        <v>157</v>
      </c>
      <c r="AX56" s="3"/>
      <c r="AY56" s="3" t="s">
        <v>116</v>
      </c>
      <c r="BA56" s="3"/>
      <c r="BB56" s="3"/>
      <c r="BD56" s="3"/>
      <c r="BF56" s="3"/>
      <c r="BG56" s="3" t="s">
        <v>109</v>
      </c>
      <c r="BI56" s="3"/>
      <c r="BJ56" s="3" t="s">
        <v>109</v>
      </c>
      <c r="BL56" s="3"/>
      <c r="BM56" s="3" t="s">
        <v>109</v>
      </c>
      <c r="BO56" s="3"/>
      <c r="BP56" s="3" t="s">
        <v>123</v>
      </c>
      <c r="BR56" s="3"/>
      <c r="BS56" s="3" t="s">
        <v>123</v>
      </c>
      <c r="BU56" s="3"/>
      <c r="BV56" s="3" t="s">
        <v>123</v>
      </c>
      <c r="BX56" s="3"/>
      <c r="BY56" s="3" t="s">
        <v>123</v>
      </c>
      <c r="CA56" s="3"/>
      <c r="CB56" s="3" t="s">
        <v>124</v>
      </c>
      <c r="CD56" s="3"/>
      <c r="CE56" s="3" t="s">
        <v>111</v>
      </c>
      <c r="CG56" s="3"/>
      <c r="CH56" s="3" t="s">
        <v>148</v>
      </c>
      <c r="CJ56" s="3"/>
      <c r="CK56" s="3"/>
      <c r="CM56" s="3"/>
      <c r="CN56" s="3" t="s">
        <v>131</v>
      </c>
      <c r="CP56" s="3"/>
      <c r="CQ56" s="3"/>
      <c r="CS56" s="3"/>
    </row>
    <row r="57" spans="1:97" x14ac:dyDescent="0.25">
      <c r="A57">
        <v>60</v>
      </c>
      <c r="B57" s="1">
        <v>43930.710069444402</v>
      </c>
      <c r="C57" s="1">
        <v>43930.7108912037</v>
      </c>
      <c r="D57" s="3" t="s">
        <v>97</v>
      </c>
      <c r="E57" s="3"/>
      <c r="G57" s="3"/>
      <c r="H57" s="1"/>
      <c r="I57" s="3" t="s">
        <v>98</v>
      </c>
      <c r="K57" s="3"/>
      <c r="L57" s="3" t="s">
        <v>99</v>
      </c>
      <c r="N57" s="3"/>
      <c r="O57" s="3"/>
      <c r="Q57" s="3"/>
      <c r="R57" s="3" t="s">
        <v>100</v>
      </c>
      <c r="T57" s="3"/>
      <c r="U57" s="3" t="s">
        <v>99</v>
      </c>
      <c r="W57" s="3"/>
      <c r="X57" s="3" t="s">
        <v>121</v>
      </c>
      <c r="Z57" s="3"/>
      <c r="AA57" s="3"/>
      <c r="AC57" s="3"/>
      <c r="AD57" s="3" t="s">
        <v>138</v>
      </c>
      <c r="AF57" s="3"/>
      <c r="AG57" s="3" t="s">
        <v>151</v>
      </c>
      <c r="AI57" s="3"/>
      <c r="AJ57" s="3"/>
      <c r="AL57" s="3"/>
      <c r="AM57" s="3" t="s">
        <v>99</v>
      </c>
      <c r="AO57" s="3"/>
      <c r="AP57" s="3"/>
      <c r="AR57" s="3"/>
      <c r="AS57" s="3" t="s">
        <v>99</v>
      </c>
      <c r="AU57" s="3"/>
      <c r="AV57" s="3"/>
      <c r="AX57" s="3"/>
      <c r="AY57" s="3" t="s">
        <v>217</v>
      </c>
      <c r="BA57" s="3"/>
      <c r="BB57" s="3"/>
      <c r="BD57" s="3"/>
      <c r="BF57" s="3"/>
      <c r="BG57" s="3" t="s">
        <v>109</v>
      </c>
      <c r="BI57" s="3"/>
      <c r="BJ57" s="3" t="s">
        <v>109</v>
      </c>
      <c r="BL57" s="3"/>
      <c r="BM57" s="3" t="s">
        <v>108</v>
      </c>
      <c r="BO57" s="3"/>
      <c r="BP57" s="3" t="s">
        <v>107</v>
      </c>
      <c r="BR57" s="3"/>
      <c r="BS57" s="3" t="s">
        <v>133</v>
      </c>
      <c r="BU57" s="3"/>
      <c r="BV57" s="3" t="s">
        <v>108</v>
      </c>
      <c r="BX57" s="3"/>
      <c r="BY57" s="3" t="s">
        <v>133</v>
      </c>
      <c r="CA57" s="3"/>
      <c r="CB57" s="3" t="s">
        <v>165</v>
      </c>
      <c r="CD57" s="3"/>
      <c r="CE57" s="3" t="s">
        <v>147</v>
      </c>
      <c r="CG57" s="3"/>
      <c r="CH57" s="3" t="s">
        <v>156</v>
      </c>
      <c r="CJ57" s="3"/>
      <c r="CK57" s="3"/>
      <c r="CM57" s="3"/>
      <c r="CN57" s="3" t="s">
        <v>137</v>
      </c>
      <c r="CP57" s="3"/>
      <c r="CQ57" s="3"/>
      <c r="CS57" s="3"/>
    </row>
    <row r="58" spans="1:97" x14ac:dyDescent="0.25">
      <c r="A58">
        <v>61</v>
      </c>
      <c r="B58" s="1">
        <v>43930.732106481497</v>
      </c>
      <c r="C58" s="1">
        <v>43930.735752314802</v>
      </c>
      <c r="D58" s="3" t="s">
        <v>97</v>
      </c>
      <c r="E58" s="3"/>
      <c r="G58" s="3"/>
      <c r="H58" s="1"/>
      <c r="I58" s="3" t="s">
        <v>98</v>
      </c>
      <c r="K58" s="3"/>
      <c r="L58" s="3" t="s">
        <v>98</v>
      </c>
      <c r="N58" s="3"/>
      <c r="O58" s="3"/>
      <c r="Q58" s="3"/>
      <c r="R58" s="3" t="s">
        <v>159</v>
      </c>
      <c r="T58" s="3"/>
      <c r="U58" s="3" t="s">
        <v>99</v>
      </c>
      <c r="W58" s="3"/>
      <c r="X58" s="3" t="s">
        <v>101</v>
      </c>
      <c r="Z58" s="3"/>
      <c r="AA58" s="3" t="s">
        <v>132</v>
      </c>
      <c r="AC58" s="3"/>
      <c r="AD58" s="3" t="s">
        <v>127</v>
      </c>
      <c r="AF58" s="3"/>
      <c r="AG58" s="3" t="s">
        <v>149</v>
      </c>
      <c r="AI58" s="3"/>
      <c r="AJ58" s="3"/>
      <c r="AL58" s="3"/>
      <c r="AM58" s="3" t="s">
        <v>98</v>
      </c>
      <c r="AO58" s="3"/>
      <c r="AP58" s="3" t="s">
        <v>143</v>
      </c>
      <c r="AR58" s="3"/>
      <c r="AS58" s="3" t="s">
        <v>99</v>
      </c>
      <c r="AU58" s="3"/>
      <c r="AV58" s="3"/>
      <c r="AX58" s="3"/>
      <c r="AY58" s="3" t="s">
        <v>218</v>
      </c>
      <c r="BA58" s="3"/>
      <c r="BB58" s="3"/>
      <c r="BD58" s="3"/>
      <c r="BF58" s="3"/>
      <c r="BG58" s="3" t="s">
        <v>109</v>
      </c>
      <c r="BI58" s="3"/>
      <c r="BJ58" s="3" t="s">
        <v>109</v>
      </c>
      <c r="BL58" s="3"/>
      <c r="BM58" s="3" t="s">
        <v>123</v>
      </c>
      <c r="BO58" s="3"/>
      <c r="BP58" s="3" t="s">
        <v>123</v>
      </c>
      <c r="BR58" s="3"/>
      <c r="BS58" s="3" t="s">
        <v>123</v>
      </c>
      <c r="BU58" s="3"/>
      <c r="BV58" s="3" t="s">
        <v>123</v>
      </c>
      <c r="BX58" s="3"/>
      <c r="BY58" s="3" t="s">
        <v>123</v>
      </c>
      <c r="CA58" s="3"/>
      <c r="CB58" s="3" t="s">
        <v>124</v>
      </c>
      <c r="CD58" s="3"/>
      <c r="CE58" s="3" t="s">
        <v>111</v>
      </c>
      <c r="CG58" s="3"/>
      <c r="CH58" s="3" t="s">
        <v>148</v>
      </c>
      <c r="CJ58" s="3"/>
      <c r="CK58" s="3"/>
      <c r="CM58" s="3"/>
      <c r="CN58" s="3" t="s">
        <v>131</v>
      </c>
      <c r="CP58" s="3"/>
      <c r="CQ58" s="3"/>
      <c r="CS58" s="3"/>
    </row>
    <row r="59" spans="1:97" x14ac:dyDescent="0.25">
      <c r="A59">
        <v>62</v>
      </c>
      <c r="B59" s="1">
        <v>43930.736712963</v>
      </c>
      <c r="C59" s="1">
        <v>43930.738518518498</v>
      </c>
      <c r="D59" s="3" t="s">
        <v>97</v>
      </c>
      <c r="E59" s="3"/>
      <c r="G59" s="3"/>
      <c r="H59" s="1"/>
      <c r="I59" s="3" t="s">
        <v>98</v>
      </c>
      <c r="K59" s="3"/>
      <c r="L59" s="3" t="s">
        <v>98</v>
      </c>
      <c r="N59" s="3"/>
      <c r="O59" s="3"/>
      <c r="Q59" s="3"/>
      <c r="R59" s="3" t="s">
        <v>100</v>
      </c>
      <c r="T59" s="3"/>
      <c r="U59" s="3" t="s">
        <v>98</v>
      </c>
      <c r="W59" s="3"/>
      <c r="X59" s="3" t="s">
        <v>121</v>
      </c>
      <c r="Z59" s="3"/>
      <c r="AA59" s="3"/>
      <c r="AC59" s="3"/>
      <c r="AD59" s="3" t="s">
        <v>211</v>
      </c>
      <c r="AF59" s="3"/>
      <c r="AG59" s="3" t="s">
        <v>137</v>
      </c>
      <c r="AI59" s="3"/>
      <c r="AJ59" s="3" t="s">
        <v>219</v>
      </c>
      <c r="AL59" s="3"/>
      <c r="AM59" s="3" t="s">
        <v>99</v>
      </c>
      <c r="AO59" s="3"/>
      <c r="AP59" s="3"/>
      <c r="AR59" s="3"/>
      <c r="AS59" s="3" t="s">
        <v>98</v>
      </c>
      <c r="AU59" s="3"/>
      <c r="AV59" s="3" t="s">
        <v>220</v>
      </c>
      <c r="AX59" s="3"/>
      <c r="AY59" s="3" t="s">
        <v>116</v>
      </c>
      <c r="BA59" s="3"/>
      <c r="BB59" s="3" t="s">
        <v>99</v>
      </c>
      <c r="BD59" s="3"/>
      <c r="BF59" s="3"/>
      <c r="BG59" s="3" t="s">
        <v>109</v>
      </c>
      <c r="BI59" s="3"/>
      <c r="BJ59" s="3" t="s">
        <v>109</v>
      </c>
      <c r="BL59" s="3"/>
      <c r="BM59" s="3" t="s">
        <v>109</v>
      </c>
      <c r="BO59" s="3"/>
      <c r="BP59" s="3" t="s">
        <v>109</v>
      </c>
      <c r="BR59" s="3"/>
      <c r="BS59" s="3" t="s">
        <v>109</v>
      </c>
      <c r="BU59" s="3"/>
      <c r="BV59" s="3" t="s">
        <v>108</v>
      </c>
      <c r="BX59" s="3"/>
      <c r="BY59" s="3" t="s">
        <v>123</v>
      </c>
      <c r="CA59" s="3"/>
      <c r="CB59" s="3" t="s">
        <v>221</v>
      </c>
      <c r="CD59" s="3"/>
      <c r="CE59" s="3" t="s">
        <v>222</v>
      </c>
      <c r="CG59" s="3"/>
      <c r="CH59" s="3" t="s">
        <v>137</v>
      </c>
      <c r="CJ59" s="3"/>
      <c r="CK59" s="3" t="s">
        <v>223</v>
      </c>
      <c r="CM59" s="3"/>
      <c r="CN59" s="3" t="s">
        <v>137</v>
      </c>
      <c r="CP59" s="3"/>
      <c r="CQ59" s="3"/>
      <c r="CS59" s="3"/>
    </row>
    <row r="60" spans="1:97" x14ac:dyDescent="0.25">
      <c r="A60">
        <v>63</v>
      </c>
      <c r="B60" s="1">
        <v>43930.738310185203</v>
      </c>
      <c r="C60" s="1">
        <v>43930.7403009259</v>
      </c>
      <c r="D60" s="3" t="s">
        <v>97</v>
      </c>
      <c r="E60" s="3"/>
      <c r="G60" s="3"/>
      <c r="H60" s="1"/>
      <c r="I60" s="3" t="s">
        <v>98</v>
      </c>
      <c r="K60" s="3"/>
      <c r="L60" s="3" t="s">
        <v>98</v>
      </c>
      <c r="N60" s="3"/>
      <c r="O60" s="3" t="s">
        <v>224</v>
      </c>
      <c r="Q60" s="3"/>
      <c r="R60" s="3" t="s">
        <v>225</v>
      </c>
      <c r="T60" s="3"/>
      <c r="U60" s="3" t="s">
        <v>99</v>
      </c>
      <c r="W60" s="3"/>
      <c r="X60" s="3" t="s">
        <v>121</v>
      </c>
      <c r="Z60" s="3"/>
      <c r="AA60" s="3"/>
      <c r="AC60" s="3"/>
      <c r="AD60" s="3" t="s">
        <v>226</v>
      </c>
      <c r="AF60" s="3"/>
      <c r="AG60" s="3" t="s">
        <v>149</v>
      </c>
      <c r="AI60" s="3"/>
      <c r="AJ60" s="3"/>
      <c r="AL60" s="3"/>
      <c r="AM60" s="3" t="s">
        <v>99</v>
      </c>
      <c r="AO60" s="3"/>
      <c r="AP60" s="3"/>
      <c r="AR60" s="3"/>
      <c r="AS60" s="3" t="s">
        <v>98</v>
      </c>
      <c r="AU60" s="3"/>
      <c r="AV60" s="3" t="s">
        <v>130</v>
      </c>
      <c r="AX60" s="3"/>
      <c r="AY60" s="3" t="s">
        <v>227</v>
      </c>
      <c r="BA60" s="3"/>
      <c r="BB60" s="3"/>
      <c r="BD60" s="3"/>
      <c r="BF60" s="3"/>
      <c r="BG60" s="3" t="s">
        <v>107</v>
      </c>
      <c r="BI60" s="3"/>
      <c r="BJ60" s="3" t="s">
        <v>108</v>
      </c>
      <c r="BL60" s="3"/>
      <c r="BM60" s="3" t="s">
        <v>107</v>
      </c>
      <c r="BO60" s="3"/>
      <c r="BP60" s="3" t="s">
        <v>109</v>
      </c>
      <c r="BR60" s="3"/>
      <c r="BS60" s="3" t="s">
        <v>109</v>
      </c>
      <c r="BU60" s="3"/>
      <c r="BV60" s="3" t="s">
        <v>109</v>
      </c>
      <c r="BX60" s="3"/>
      <c r="BY60" s="3" t="s">
        <v>123</v>
      </c>
      <c r="CA60" s="3"/>
      <c r="CB60" s="3" t="s">
        <v>118</v>
      </c>
      <c r="CD60" s="3"/>
      <c r="CE60" s="3" t="s">
        <v>119</v>
      </c>
      <c r="CG60" s="3"/>
      <c r="CH60" s="3" t="s">
        <v>112</v>
      </c>
      <c r="CJ60" s="3"/>
      <c r="CK60" s="3"/>
      <c r="CM60" s="3"/>
      <c r="CN60" s="3" t="s">
        <v>126</v>
      </c>
      <c r="CP60" s="3"/>
      <c r="CQ60" s="3"/>
      <c r="CS60" s="3"/>
    </row>
    <row r="61" spans="1:97" x14ac:dyDescent="0.25">
      <c r="A61">
        <v>64</v>
      </c>
      <c r="B61" s="1">
        <v>43930.743541666699</v>
      </c>
      <c r="C61" s="1">
        <v>43930.745578703703</v>
      </c>
      <c r="D61" s="3" t="s">
        <v>97</v>
      </c>
      <c r="E61" s="3"/>
      <c r="G61" s="3"/>
      <c r="H61" s="1"/>
      <c r="I61" s="3" t="s">
        <v>98</v>
      </c>
      <c r="K61" s="3"/>
      <c r="L61" s="3" t="s">
        <v>99</v>
      </c>
      <c r="N61" s="3"/>
      <c r="O61" s="3"/>
      <c r="Q61" s="3"/>
      <c r="R61" s="3" t="s">
        <v>159</v>
      </c>
      <c r="T61" s="3"/>
      <c r="U61" s="3" t="s">
        <v>99</v>
      </c>
      <c r="W61" s="3"/>
      <c r="X61" s="3" t="s">
        <v>121</v>
      </c>
      <c r="Z61" s="3"/>
      <c r="AA61" s="3"/>
      <c r="AC61" s="3"/>
      <c r="AD61" s="3" t="s">
        <v>146</v>
      </c>
      <c r="AF61" s="3"/>
      <c r="AG61" s="3" t="s">
        <v>149</v>
      </c>
      <c r="AI61" s="3"/>
      <c r="AJ61" s="3"/>
      <c r="AL61" s="3"/>
      <c r="AM61" s="3" t="s">
        <v>99</v>
      </c>
      <c r="AO61" s="3"/>
      <c r="AP61" s="3"/>
      <c r="AR61" s="3"/>
      <c r="AS61" s="3" t="s">
        <v>99</v>
      </c>
      <c r="AU61" s="3"/>
      <c r="AV61" s="3"/>
      <c r="AX61" s="3"/>
      <c r="AY61" s="3" t="s">
        <v>228</v>
      </c>
      <c r="BA61" s="3"/>
      <c r="BB61" s="3"/>
      <c r="BD61" s="3"/>
      <c r="BF61" s="3"/>
      <c r="BG61" s="3" t="s">
        <v>109</v>
      </c>
      <c r="BI61" s="3"/>
      <c r="BJ61" s="3" t="s">
        <v>109</v>
      </c>
      <c r="BL61" s="3"/>
      <c r="BM61" s="3" t="s">
        <v>107</v>
      </c>
      <c r="BO61" s="3"/>
      <c r="BP61" s="3" t="s">
        <v>123</v>
      </c>
      <c r="BR61" s="3"/>
      <c r="BS61" s="3" t="s">
        <v>108</v>
      </c>
      <c r="BU61" s="3"/>
      <c r="BV61" s="3" t="s">
        <v>123</v>
      </c>
      <c r="BX61" s="3"/>
      <c r="BY61" s="3" t="s">
        <v>123</v>
      </c>
      <c r="CA61" s="3"/>
      <c r="CB61" s="3" t="s">
        <v>110</v>
      </c>
      <c r="CD61" s="3"/>
      <c r="CE61" s="3" t="s">
        <v>111</v>
      </c>
      <c r="CG61" s="3"/>
      <c r="CH61" s="3" t="s">
        <v>112</v>
      </c>
      <c r="CJ61" s="3"/>
      <c r="CK61" s="3"/>
      <c r="CM61" s="3"/>
      <c r="CN61" s="3" t="s">
        <v>113</v>
      </c>
      <c r="CP61" s="3"/>
      <c r="CQ61" s="3"/>
      <c r="CS61" s="3"/>
    </row>
    <row r="62" spans="1:97" x14ac:dyDescent="0.25">
      <c r="A62">
        <v>65</v>
      </c>
      <c r="B62" s="1">
        <v>43930.779236111099</v>
      </c>
      <c r="C62" s="1">
        <v>43930.785787036999</v>
      </c>
      <c r="D62" s="3" t="s">
        <v>97</v>
      </c>
      <c r="E62" s="3"/>
      <c r="G62" s="3"/>
      <c r="H62" s="1"/>
      <c r="I62" s="3" t="s">
        <v>98</v>
      </c>
      <c r="K62" s="3"/>
      <c r="L62" s="3" t="s">
        <v>98</v>
      </c>
      <c r="N62" s="3"/>
      <c r="O62" s="3" t="s">
        <v>229</v>
      </c>
      <c r="Q62" s="3"/>
      <c r="R62" s="3" t="s">
        <v>209</v>
      </c>
      <c r="T62" s="3"/>
      <c r="U62" s="3" t="s">
        <v>99</v>
      </c>
      <c r="W62" s="3"/>
      <c r="X62" s="3" t="s">
        <v>101</v>
      </c>
      <c r="Z62" s="3"/>
      <c r="AA62" s="3" t="s">
        <v>132</v>
      </c>
      <c r="AC62" s="3"/>
      <c r="AD62" s="3" t="s">
        <v>127</v>
      </c>
      <c r="AF62" s="3"/>
      <c r="AG62" s="3" t="s">
        <v>149</v>
      </c>
      <c r="AI62" s="3"/>
      <c r="AJ62" s="3"/>
      <c r="AL62" s="3"/>
      <c r="AM62" s="3" t="s">
        <v>99</v>
      </c>
      <c r="AO62" s="3"/>
      <c r="AP62" s="3"/>
      <c r="AR62" s="3"/>
      <c r="AS62" s="3" t="s">
        <v>99</v>
      </c>
      <c r="AU62" s="3"/>
      <c r="AV62" s="3"/>
      <c r="AX62" s="3"/>
      <c r="AY62" s="3" t="s">
        <v>116</v>
      </c>
      <c r="BA62" s="3"/>
      <c r="BB62" s="3"/>
      <c r="BD62" s="3"/>
      <c r="BF62" s="3"/>
      <c r="BG62" s="3" t="s">
        <v>123</v>
      </c>
      <c r="BI62" s="3"/>
      <c r="BJ62" s="3" t="s">
        <v>123</v>
      </c>
      <c r="BL62" s="3"/>
      <c r="BM62" s="3" t="s">
        <v>107</v>
      </c>
      <c r="BO62" s="3"/>
      <c r="BP62" s="3" t="s">
        <v>123</v>
      </c>
      <c r="BR62" s="3"/>
      <c r="BS62" s="3" t="s">
        <v>123</v>
      </c>
      <c r="BU62" s="3"/>
      <c r="BV62" s="3" t="s">
        <v>123</v>
      </c>
      <c r="BX62" s="3"/>
      <c r="BY62" s="3" t="s">
        <v>123</v>
      </c>
      <c r="CA62" s="3"/>
      <c r="CB62" s="3" t="s">
        <v>110</v>
      </c>
      <c r="CD62" s="3"/>
      <c r="CE62" s="3" t="s">
        <v>111</v>
      </c>
      <c r="CG62" s="3"/>
      <c r="CH62" s="3" t="s">
        <v>148</v>
      </c>
      <c r="CJ62" s="3"/>
      <c r="CK62" s="3"/>
      <c r="CM62" s="3"/>
      <c r="CN62" s="3" t="s">
        <v>131</v>
      </c>
      <c r="CP62" s="3"/>
      <c r="CQ62" s="3"/>
      <c r="CS62" s="3"/>
    </row>
    <row r="63" spans="1:97" x14ac:dyDescent="0.25">
      <c r="A63">
        <v>66</v>
      </c>
      <c r="B63" s="1">
        <v>43930.810416666704</v>
      </c>
      <c r="C63" s="1">
        <v>43930.813958333303</v>
      </c>
      <c r="D63" s="3" t="s">
        <v>97</v>
      </c>
      <c r="E63" s="3"/>
      <c r="G63" s="3"/>
      <c r="H63" s="1"/>
      <c r="I63" s="3" t="s">
        <v>99</v>
      </c>
      <c r="K63" s="3"/>
      <c r="L63" s="3" t="s">
        <v>98</v>
      </c>
      <c r="N63" s="3"/>
      <c r="O63" s="3" t="s">
        <v>230</v>
      </c>
      <c r="Q63" s="3"/>
      <c r="R63" s="3" t="s">
        <v>100</v>
      </c>
      <c r="T63" s="3"/>
      <c r="U63" s="3" t="s">
        <v>99</v>
      </c>
      <c r="W63" s="3"/>
      <c r="X63" s="3" t="s">
        <v>101</v>
      </c>
      <c r="Z63" s="3"/>
      <c r="AA63" s="3" t="s">
        <v>132</v>
      </c>
      <c r="AC63" s="3"/>
      <c r="AD63" s="3" t="s">
        <v>231</v>
      </c>
      <c r="AF63" s="3"/>
      <c r="AG63" s="3" t="s">
        <v>149</v>
      </c>
      <c r="AI63" s="3"/>
      <c r="AJ63" s="3"/>
      <c r="AL63" s="3"/>
      <c r="AM63" s="3" t="s">
        <v>99</v>
      </c>
      <c r="AO63" s="3"/>
      <c r="AP63" s="3"/>
      <c r="AR63" s="3"/>
      <c r="AS63" s="3" t="s">
        <v>99</v>
      </c>
      <c r="AU63" s="3"/>
      <c r="AV63" s="3"/>
      <c r="AX63" s="3"/>
      <c r="AY63" s="3" t="s">
        <v>116</v>
      </c>
      <c r="BA63" s="3"/>
      <c r="BB63" s="3"/>
      <c r="BD63" s="3"/>
      <c r="BF63" s="3"/>
      <c r="BG63" s="3" t="s">
        <v>133</v>
      </c>
      <c r="BI63" s="3"/>
      <c r="BJ63" s="3" t="s">
        <v>133</v>
      </c>
      <c r="BL63" s="3"/>
      <c r="BM63" s="3" t="s">
        <v>108</v>
      </c>
      <c r="BO63" s="3"/>
      <c r="BP63" s="3" t="s">
        <v>109</v>
      </c>
      <c r="BR63" s="3"/>
      <c r="BS63" s="3" t="s">
        <v>123</v>
      </c>
      <c r="BU63" s="3"/>
      <c r="BV63" s="3" t="s">
        <v>123</v>
      </c>
      <c r="BX63" s="3"/>
      <c r="BY63" s="3" t="s">
        <v>123</v>
      </c>
      <c r="CA63" s="3"/>
      <c r="CB63" s="3" t="s">
        <v>118</v>
      </c>
      <c r="CD63" s="3"/>
      <c r="CE63" s="3" t="s">
        <v>119</v>
      </c>
      <c r="CG63" s="3"/>
      <c r="CH63" s="3" t="s">
        <v>156</v>
      </c>
      <c r="CJ63" s="3"/>
      <c r="CK63" s="3"/>
      <c r="CM63" s="3"/>
      <c r="CN63" s="3" t="s">
        <v>137</v>
      </c>
      <c r="CP63" s="3"/>
      <c r="CQ63" s="3"/>
      <c r="CS63" s="3"/>
    </row>
    <row r="64" spans="1:97" x14ac:dyDescent="0.25">
      <c r="A64">
        <v>67</v>
      </c>
      <c r="B64" s="1">
        <v>43930.815381944398</v>
      </c>
      <c r="C64" s="1">
        <v>43930.819016203699</v>
      </c>
      <c r="D64" s="3" t="s">
        <v>97</v>
      </c>
      <c r="E64" s="3"/>
      <c r="G64" s="3"/>
      <c r="H64" s="1"/>
      <c r="I64" s="3" t="s">
        <v>99</v>
      </c>
      <c r="K64" s="3"/>
      <c r="L64" s="3" t="s">
        <v>98</v>
      </c>
      <c r="N64" s="3"/>
      <c r="O64" s="3" t="s">
        <v>232</v>
      </c>
      <c r="Q64" s="3"/>
      <c r="R64" s="3" t="s">
        <v>120</v>
      </c>
      <c r="T64" s="3"/>
      <c r="U64" s="3" t="s">
        <v>99</v>
      </c>
      <c r="W64" s="3"/>
      <c r="X64" s="3" t="s">
        <v>121</v>
      </c>
      <c r="Z64" s="3"/>
      <c r="AA64" s="3"/>
      <c r="AC64" s="3"/>
      <c r="AD64" s="3" t="s">
        <v>103</v>
      </c>
      <c r="AF64" s="3"/>
      <c r="AG64" s="3" t="s">
        <v>149</v>
      </c>
      <c r="AI64" s="3"/>
      <c r="AJ64" s="3"/>
      <c r="AL64" s="3"/>
      <c r="AM64" s="3" t="s">
        <v>99</v>
      </c>
      <c r="AO64" s="3"/>
      <c r="AP64" s="3"/>
      <c r="AR64" s="3"/>
      <c r="AS64" s="3" t="s">
        <v>98</v>
      </c>
      <c r="AU64" s="3"/>
      <c r="AV64" s="3" t="s">
        <v>130</v>
      </c>
      <c r="AX64" s="3"/>
      <c r="AY64" s="3" t="s">
        <v>122</v>
      </c>
      <c r="BA64" s="3"/>
      <c r="BB64" s="3"/>
      <c r="BD64" s="3"/>
      <c r="BF64" s="3"/>
      <c r="BG64" s="3" t="s">
        <v>123</v>
      </c>
      <c r="BI64" s="3"/>
      <c r="BJ64" s="3" t="s">
        <v>123</v>
      </c>
      <c r="BL64" s="3"/>
      <c r="BM64" s="3" t="s">
        <v>123</v>
      </c>
      <c r="BO64" s="3"/>
      <c r="BP64" s="3" t="s">
        <v>123</v>
      </c>
      <c r="BR64" s="3"/>
      <c r="BS64" s="3" t="s">
        <v>123</v>
      </c>
      <c r="BU64" s="3"/>
      <c r="BV64" s="3" t="s">
        <v>109</v>
      </c>
      <c r="BX64" s="3"/>
      <c r="BY64" s="3" t="s">
        <v>123</v>
      </c>
      <c r="CA64" s="3"/>
      <c r="CB64" s="3" t="s">
        <v>118</v>
      </c>
      <c r="CD64" s="3"/>
      <c r="CE64" s="3" t="s">
        <v>119</v>
      </c>
      <c r="CG64" s="3"/>
      <c r="CH64" s="3" t="s">
        <v>112</v>
      </c>
      <c r="CJ64" s="3"/>
      <c r="CK64" s="3"/>
      <c r="CM64" s="3"/>
      <c r="CN64" s="3" t="s">
        <v>137</v>
      </c>
      <c r="CP64" s="3"/>
      <c r="CQ64" s="3"/>
      <c r="CS64" s="3"/>
    </row>
    <row r="65" spans="1:97" x14ac:dyDescent="0.25">
      <c r="A65">
        <v>68</v>
      </c>
      <c r="B65" s="1">
        <v>43930.817743055602</v>
      </c>
      <c r="C65" s="1">
        <v>43930.821041666699</v>
      </c>
      <c r="D65" s="3" t="s">
        <v>97</v>
      </c>
      <c r="E65" s="3"/>
      <c r="G65" s="3"/>
      <c r="H65" s="1"/>
      <c r="I65" s="3" t="s">
        <v>98</v>
      </c>
      <c r="K65" s="3"/>
      <c r="L65" s="3" t="s">
        <v>99</v>
      </c>
      <c r="N65" s="3"/>
      <c r="O65" s="3"/>
      <c r="Q65" s="3"/>
      <c r="R65" s="3" t="s">
        <v>209</v>
      </c>
      <c r="T65" s="3"/>
      <c r="U65" s="3" t="s">
        <v>99</v>
      </c>
      <c r="W65" s="3"/>
      <c r="X65" s="3" t="s">
        <v>101</v>
      </c>
      <c r="Z65" s="3"/>
      <c r="AA65" s="3" t="s">
        <v>99</v>
      </c>
      <c r="AC65" s="3"/>
      <c r="AD65" s="3" t="s">
        <v>233</v>
      </c>
      <c r="AF65" s="3"/>
      <c r="AG65" s="3" t="s">
        <v>149</v>
      </c>
      <c r="AI65" s="3"/>
      <c r="AJ65" s="3"/>
      <c r="AL65" s="3"/>
      <c r="AM65" s="3" t="s">
        <v>99</v>
      </c>
      <c r="AO65" s="3"/>
      <c r="AP65" s="3"/>
      <c r="AR65" s="3"/>
      <c r="AS65" s="3" t="s">
        <v>98</v>
      </c>
      <c r="AU65" s="3"/>
      <c r="AV65" s="3" t="s">
        <v>189</v>
      </c>
      <c r="AX65" s="3"/>
      <c r="AY65" s="3" t="s">
        <v>116</v>
      </c>
      <c r="BA65" s="3"/>
      <c r="BB65" s="3"/>
      <c r="BD65" s="3"/>
      <c r="BF65" s="3"/>
      <c r="BG65" s="3" t="s">
        <v>108</v>
      </c>
      <c r="BI65" s="3"/>
      <c r="BJ65" s="3" t="s">
        <v>108</v>
      </c>
      <c r="BL65" s="3"/>
      <c r="BM65" s="3" t="s">
        <v>107</v>
      </c>
      <c r="BO65" s="3"/>
      <c r="BP65" s="3" t="s">
        <v>108</v>
      </c>
      <c r="BR65" s="3"/>
      <c r="BS65" s="3" t="s">
        <v>107</v>
      </c>
      <c r="BU65" s="3"/>
      <c r="BV65" s="3" t="s">
        <v>107</v>
      </c>
      <c r="BX65" s="3"/>
      <c r="BY65" s="3" t="s">
        <v>107</v>
      </c>
      <c r="CA65" s="3"/>
      <c r="CB65" s="3" t="s">
        <v>118</v>
      </c>
      <c r="CD65" s="3"/>
      <c r="CE65" s="3" t="s">
        <v>119</v>
      </c>
      <c r="CG65" s="3"/>
      <c r="CH65" s="3" t="s">
        <v>136</v>
      </c>
      <c r="CJ65" s="3"/>
      <c r="CK65" s="3"/>
      <c r="CM65" s="3"/>
      <c r="CN65" s="3" t="s">
        <v>131</v>
      </c>
      <c r="CP65" s="3"/>
      <c r="CQ65" s="3"/>
      <c r="CS65" s="3"/>
    </row>
    <row r="66" spans="1:97" x14ac:dyDescent="0.25">
      <c r="A66">
        <v>69</v>
      </c>
      <c r="B66" s="1">
        <v>43930.823912036998</v>
      </c>
      <c r="C66" s="1">
        <v>43930.828923611101</v>
      </c>
      <c r="D66" s="3" t="s">
        <v>97</v>
      </c>
      <c r="E66" s="3"/>
      <c r="G66" s="3"/>
      <c r="H66" s="1"/>
      <c r="I66" s="3" t="s">
        <v>98</v>
      </c>
      <c r="K66" s="3"/>
      <c r="L66" s="3" t="s">
        <v>98</v>
      </c>
      <c r="N66" s="3"/>
      <c r="O66" s="3" t="s">
        <v>234</v>
      </c>
      <c r="Q66" s="3"/>
      <c r="R66" s="3" t="s">
        <v>120</v>
      </c>
      <c r="T66" s="3"/>
      <c r="U66" s="3" t="s">
        <v>99</v>
      </c>
      <c r="W66" s="3"/>
      <c r="X66" s="3" t="s">
        <v>101</v>
      </c>
      <c r="Z66" s="3"/>
      <c r="AA66" s="3" t="s">
        <v>102</v>
      </c>
      <c r="AC66" s="3"/>
      <c r="AD66" s="3" t="s">
        <v>231</v>
      </c>
      <c r="AF66" s="3"/>
      <c r="AG66" s="3" t="s">
        <v>149</v>
      </c>
      <c r="AI66" s="3"/>
      <c r="AJ66" s="3"/>
      <c r="AL66" s="3"/>
      <c r="AM66" s="3" t="s">
        <v>99</v>
      </c>
      <c r="AO66" s="3"/>
      <c r="AP66" s="3"/>
      <c r="AR66" s="3"/>
      <c r="AS66" s="3" t="s">
        <v>98</v>
      </c>
      <c r="AU66" s="3"/>
      <c r="AV66" s="3" t="s">
        <v>235</v>
      </c>
      <c r="AX66" s="3"/>
      <c r="AY66" s="3" t="s">
        <v>116</v>
      </c>
      <c r="BA66" s="3"/>
      <c r="BB66" s="3"/>
      <c r="BD66" s="3"/>
      <c r="BF66" s="3"/>
      <c r="BG66" s="3" t="s">
        <v>108</v>
      </c>
      <c r="BI66" s="3"/>
      <c r="BJ66" s="3" t="s">
        <v>109</v>
      </c>
      <c r="BL66" s="3"/>
      <c r="BM66" s="3" t="s">
        <v>107</v>
      </c>
      <c r="BO66" s="3"/>
      <c r="BP66" s="3" t="s">
        <v>123</v>
      </c>
      <c r="BR66" s="3"/>
      <c r="BS66" s="3" t="s">
        <v>123</v>
      </c>
      <c r="BU66" s="3"/>
      <c r="BV66" s="3" t="s">
        <v>123</v>
      </c>
      <c r="BX66" s="3"/>
      <c r="BY66" s="3" t="s">
        <v>123</v>
      </c>
      <c r="CA66" s="3"/>
      <c r="CB66" s="3" t="s">
        <v>124</v>
      </c>
      <c r="CD66" s="3"/>
      <c r="CE66" s="3" t="s">
        <v>147</v>
      </c>
      <c r="CG66" s="3"/>
      <c r="CH66" s="3" t="s">
        <v>199</v>
      </c>
      <c r="CJ66" s="3"/>
      <c r="CK66" s="3"/>
      <c r="CM66" s="3"/>
      <c r="CN66" s="3" t="s">
        <v>137</v>
      </c>
      <c r="CP66" s="3"/>
      <c r="CQ66" s="3"/>
      <c r="CS66" s="3"/>
    </row>
    <row r="67" spans="1:97" x14ac:dyDescent="0.25">
      <c r="A67">
        <v>70</v>
      </c>
      <c r="B67" s="1">
        <v>43930.856076388904</v>
      </c>
      <c r="C67" s="1">
        <v>43930.858460648102</v>
      </c>
      <c r="D67" s="3" t="s">
        <v>97</v>
      </c>
      <c r="E67" s="3"/>
      <c r="G67" s="3"/>
      <c r="H67" s="1"/>
      <c r="I67" s="3" t="s">
        <v>99</v>
      </c>
      <c r="K67" s="3"/>
      <c r="L67" s="3" t="s">
        <v>99</v>
      </c>
      <c r="N67" s="3"/>
      <c r="O67" s="3"/>
      <c r="Q67" s="3"/>
      <c r="R67" s="3" t="s">
        <v>194</v>
      </c>
      <c r="T67" s="3"/>
      <c r="U67" s="3" t="s">
        <v>99</v>
      </c>
      <c r="W67" s="3"/>
      <c r="X67" s="3" t="s">
        <v>121</v>
      </c>
      <c r="Z67" s="3"/>
      <c r="AA67" s="3"/>
      <c r="AC67" s="3"/>
      <c r="AD67" s="3" t="s">
        <v>114</v>
      </c>
      <c r="AF67" s="3"/>
      <c r="AG67" s="3" t="s">
        <v>137</v>
      </c>
      <c r="AI67" s="3"/>
      <c r="AJ67" s="3"/>
      <c r="AL67" s="3"/>
      <c r="AM67" s="3" t="s">
        <v>99</v>
      </c>
      <c r="AO67" s="3"/>
      <c r="AP67" s="3"/>
      <c r="AR67" s="3"/>
      <c r="AS67" s="3" t="s">
        <v>98</v>
      </c>
      <c r="AU67" s="3"/>
      <c r="AV67" s="3" t="s">
        <v>189</v>
      </c>
      <c r="AX67" s="3"/>
      <c r="AY67" s="3" t="s">
        <v>116</v>
      </c>
      <c r="BA67" s="3"/>
      <c r="BB67" s="3"/>
      <c r="BD67" s="3"/>
      <c r="BF67" s="3"/>
      <c r="BG67" s="3" t="s">
        <v>133</v>
      </c>
      <c r="BI67" s="3"/>
      <c r="BJ67" s="3" t="s">
        <v>133</v>
      </c>
      <c r="BL67" s="3"/>
      <c r="BM67" s="3" t="s">
        <v>133</v>
      </c>
      <c r="BO67" s="3"/>
      <c r="BP67" s="3" t="s">
        <v>133</v>
      </c>
      <c r="BR67" s="3"/>
      <c r="BS67" s="3" t="s">
        <v>107</v>
      </c>
      <c r="BU67" s="3"/>
      <c r="BV67" s="3" t="s">
        <v>109</v>
      </c>
      <c r="BX67" s="3"/>
      <c r="BY67" s="3" t="s">
        <v>107</v>
      </c>
      <c r="CA67" s="3"/>
      <c r="CB67" s="3" t="s">
        <v>118</v>
      </c>
      <c r="CD67" s="3"/>
      <c r="CE67" s="3" t="s">
        <v>147</v>
      </c>
      <c r="CG67" s="3"/>
      <c r="CH67" s="3" t="s">
        <v>236</v>
      </c>
      <c r="CJ67" s="3"/>
      <c r="CK67" s="3"/>
      <c r="CM67" s="3"/>
      <c r="CN67" s="3" t="s">
        <v>137</v>
      </c>
      <c r="CP67" s="3"/>
      <c r="CQ67" s="3"/>
      <c r="CS67" s="3"/>
    </row>
    <row r="68" spans="1:97" x14ac:dyDescent="0.25">
      <c r="A68">
        <v>71</v>
      </c>
      <c r="B68" s="1">
        <v>43930.896712962996</v>
      </c>
      <c r="C68" s="1">
        <v>43930.900462963</v>
      </c>
      <c r="D68" s="3" t="s">
        <v>97</v>
      </c>
      <c r="E68" s="3"/>
      <c r="G68" s="3"/>
      <c r="H68" s="1"/>
      <c r="I68" s="3" t="s">
        <v>98</v>
      </c>
      <c r="K68" s="3"/>
      <c r="L68" s="3" t="s">
        <v>99</v>
      </c>
      <c r="N68" s="3"/>
      <c r="O68" s="3"/>
      <c r="Q68" s="3"/>
      <c r="R68" s="3" t="s">
        <v>100</v>
      </c>
      <c r="T68" s="3"/>
      <c r="U68" s="3" t="s">
        <v>99</v>
      </c>
      <c r="W68" s="3"/>
      <c r="X68" s="3" t="s">
        <v>101</v>
      </c>
      <c r="Z68" s="3"/>
      <c r="AA68" s="3" t="s">
        <v>132</v>
      </c>
      <c r="AC68" s="3"/>
      <c r="AD68" s="3" t="s">
        <v>237</v>
      </c>
      <c r="AF68" s="3"/>
      <c r="AG68" s="3" t="s">
        <v>149</v>
      </c>
      <c r="AI68" s="3"/>
      <c r="AJ68" s="3"/>
      <c r="AL68" s="3"/>
      <c r="AM68" s="3" t="s">
        <v>99</v>
      </c>
      <c r="AO68" s="3"/>
      <c r="AP68" s="3"/>
      <c r="AR68" s="3"/>
      <c r="AS68" s="3" t="s">
        <v>98</v>
      </c>
      <c r="AU68" s="3"/>
      <c r="AV68" s="3" t="s">
        <v>130</v>
      </c>
      <c r="AX68" s="3"/>
      <c r="AY68" s="3" t="s">
        <v>116</v>
      </c>
      <c r="BA68" s="3"/>
      <c r="BB68" s="3"/>
      <c r="BD68" s="3"/>
      <c r="BF68" s="3"/>
      <c r="BG68" s="3" t="s">
        <v>109</v>
      </c>
      <c r="BI68" s="3"/>
      <c r="BJ68" s="3" t="s">
        <v>109</v>
      </c>
      <c r="BL68" s="3"/>
      <c r="BM68" s="3" t="s">
        <v>107</v>
      </c>
      <c r="BO68" s="3"/>
      <c r="BP68" s="3" t="s">
        <v>109</v>
      </c>
      <c r="BR68" s="3"/>
      <c r="BS68" s="3" t="s">
        <v>107</v>
      </c>
      <c r="BU68" s="3"/>
      <c r="BV68" s="3" t="s">
        <v>109</v>
      </c>
      <c r="BX68" s="3"/>
      <c r="BY68" s="3" t="s">
        <v>109</v>
      </c>
      <c r="CA68" s="3"/>
      <c r="CB68" s="3" t="s">
        <v>118</v>
      </c>
      <c r="CD68" s="3"/>
      <c r="CE68" s="3" t="s">
        <v>119</v>
      </c>
      <c r="CG68" s="3"/>
      <c r="CH68" s="3" t="s">
        <v>148</v>
      </c>
      <c r="CJ68" s="3"/>
      <c r="CK68" s="3"/>
      <c r="CM68" s="3"/>
      <c r="CN68" s="3" t="s">
        <v>131</v>
      </c>
      <c r="CP68" s="3"/>
      <c r="CQ68" s="3"/>
      <c r="CS68" s="3"/>
    </row>
    <row r="69" spans="1:97" x14ac:dyDescent="0.25">
      <c r="A69">
        <v>72</v>
      </c>
      <c r="B69" s="1">
        <v>43930.899398148104</v>
      </c>
      <c r="C69" s="1">
        <v>43930.902187500003</v>
      </c>
      <c r="D69" s="3" t="s">
        <v>97</v>
      </c>
      <c r="E69" s="3"/>
      <c r="G69" s="3"/>
      <c r="H69" s="1"/>
      <c r="I69" s="3" t="s">
        <v>99</v>
      </c>
      <c r="K69" s="3"/>
      <c r="L69" s="3" t="s">
        <v>98</v>
      </c>
      <c r="N69" s="3"/>
      <c r="O69" s="3" t="s">
        <v>238</v>
      </c>
      <c r="Q69" s="3"/>
      <c r="R69" s="3" t="s">
        <v>100</v>
      </c>
      <c r="T69" s="3"/>
      <c r="U69" s="3" t="s">
        <v>98</v>
      </c>
      <c r="W69" s="3"/>
      <c r="X69" s="3" t="s">
        <v>101</v>
      </c>
      <c r="Z69" s="3"/>
      <c r="AA69" s="3" t="s">
        <v>132</v>
      </c>
      <c r="AC69" s="3"/>
      <c r="AD69" s="3" t="s">
        <v>152</v>
      </c>
      <c r="AF69" s="3"/>
      <c r="AG69" s="3" t="s">
        <v>149</v>
      </c>
      <c r="AI69" s="3"/>
      <c r="AJ69" s="3"/>
      <c r="AL69" s="3"/>
      <c r="AM69" s="3" t="s">
        <v>98</v>
      </c>
      <c r="AO69" s="3"/>
      <c r="AP69" s="3" t="s">
        <v>143</v>
      </c>
      <c r="AR69" s="3"/>
      <c r="AS69" s="3" t="s">
        <v>99</v>
      </c>
      <c r="AU69" s="3"/>
      <c r="AV69" s="3"/>
      <c r="AX69" s="3"/>
      <c r="AY69" s="3" t="s">
        <v>116</v>
      </c>
      <c r="BA69" s="3"/>
      <c r="BB69" s="3"/>
      <c r="BD69" s="3"/>
      <c r="BF69" s="3"/>
      <c r="BG69" s="3" t="s">
        <v>133</v>
      </c>
      <c r="BI69" s="3"/>
      <c r="BJ69" s="3" t="s">
        <v>133</v>
      </c>
      <c r="BL69" s="3"/>
      <c r="BM69" s="3" t="s">
        <v>133</v>
      </c>
      <c r="BO69" s="3"/>
      <c r="BP69" s="3" t="s">
        <v>107</v>
      </c>
      <c r="BR69" s="3"/>
      <c r="BS69" s="3" t="s">
        <v>107</v>
      </c>
      <c r="BU69" s="3"/>
      <c r="BV69" s="3" t="s">
        <v>109</v>
      </c>
      <c r="BX69" s="3"/>
      <c r="BY69" s="3" t="s">
        <v>109</v>
      </c>
      <c r="CA69" s="3"/>
      <c r="CB69" s="3" t="s">
        <v>110</v>
      </c>
      <c r="CD69" s="3"/>
      <c r="CE69" s="3" t="s">
        <v>111</v>
      </c>
      <c r="CG69" s="3"/>
      <c r="CH69" s="3" t="s">
        <v>239</v>
      </c>
      <c r="CJ69" s="3"/>
      <c r="CK69" s="3"/>
      <c r="CM69" s="3"/>
      <c r="CN69" s="3" t="s">
        <v>137</v>
      </c>
      <c r="CP69" s="3"/>
      <c r="CQ69" s="3"/>
      <c r="CS69" s="3"/>
    </row>
    <row r="70" spans="1:97" x14ac:dyDescent="0.25">
      <c r="A70">
        <v>73</v>
      </c>
      <c r="B70" s="1">
        <v>43930.902465277803</v>
      </c>
      <c r="C70" s="1">
        <v>43930.904733796298</v>
      </c>
      <c r="D70" s="3" t="s">
        <v>97</v>
      </c>
      <c r="E70" s="3"/>
      <c r="G70" s="3"/>
      <c r="H70" s="1"/>
      <c r="I70" s="3" t="s">
        <v>98</v>
      </c>
      <c r="K70" s="3"/>
      <c r="L70" s="3" t="s">
        <v>99</v>
      </c>
      <c r="N70" s="3"/>
      <c r="O70" s="3"/>
      <c r="Q70" s="3"/>
      <c r="R70" s="3" t="s">
        <v>100</v>
      </c>
      <c r="T70" s="3"/>
      <c r="U70" s="3" t="s">
        <v>99</v>
      </c>
      <c r="W70" s="3"/>
      <c r="X70" s="3" t="s">
        <v>101</v>
      </c>
      <c r="Z70" s="3"/>
      <c r="AA70" s="3" t="s">
        <v>102</v>
      </c>
      <c r="AC70" s="3"/>
      <c r="AD70" s="3" t="s">
        <v>237</v>
      </c>
      <c r="AF70" s="3"/>
      <c r="AG70" s="3" t="s">
        <v>149</v>
      </c>
      <c r="AI70" s="3"/>
      <c r="AJ70" s="3"/>
      <c r="AL70" s="3"/>
      <c r="AM70" s="3" t="s">
        <v>99</v>
      </c>
      <c r="AO70" s="3"/>
      <c r="AP70" s="3"/>
      <c r="AR70" s="3"/>
      <c r="AS70" s="3" t="s">
        <v>99</v>
      </c>
      <c r="AU70" s="3"/>
      <c r="AV70" s="3"/>
      <c r="AX70" s="3"/>
      <c r="AY70" s="3" t="s">
        <v>116</v>
      </c>
      <c r="BA70" s="3"/>
      <c r="BB70" s="3"/>
      <c r="BD70" s="3"/>
      <c r="BF70" s="3"/>
      <c r="BG70" s="3" t="s">
        <v>109</v>
      </c>
      <c r="BI70" s="3"/>
      <c r="BJ70" s="3" t="s">
        <v>108</v>
      </c>
      <c r="BL70" s="3"/>
      <c r="BM70" s="3" t="s">
        <v>109</v>
      </c>
      <c r="BO70" s="3"/>
      <c r="BP70" s="3" t="s">
        <v>109</v>
      </c>
      <c r="BR70" s="3"/>
      <c r="BS70" s="3" t="s">
        <v>108</v>
      </c>
      <c r="BU70" s="3"/>
      <c r="BV70" s="3" t="s">
        <v>109</v>
      </c>
      <c r="BX70" s="3"/>
      <c r="BY70" s="3" t="s">
        <v>109</v>
      </c>
      <c r="CA70" s="3"/>
      <c r="CB70" s="3" t="s">
        <v>110</v>
      </c>
      <c r="CD70" s="3"/>
      <c r="CE70" s="3" t="s">
        <v>111</v>
      </c>
      <c r="CG70" s="3"/>
      <c r="CH70" s="3" t="s">
        <v>148</v>
      </c>
      <c r="CJ70" s="3"/>
      <c r="CK70" s="3"/>
      <c r="CM70" s="3"/>
      <c r="CN70" s="3" t="s">
        <v>131</v>
      </c>
      <c r="CP70" s="3"/>
      <c r="CQ70" s="3"/>
      <c r="CS70" s="3"/>
    </row>
    <row r="71" spans="1:97" x14ac:dyDescent="0.25">
      <c r="A71">
        <v>74</v>
      </c>
      <c r="B71" s="1">
        <v>43930.914745370399</v>
      </c>
      <c r="C71" s="1">
        <v>43930.922210648103</v>
      </c>
      <c r="D71" s="3" t="s">
        <v>97</v>
      </c>
      <c r="E71" s="3"/>
      <c r="G71" s="3"/>
      <c r="H71" s="1"/>
      <c r="I71" s="3" t="s">
        <v>98</v>
      </c>
      <c r="K71" s="3"/>
      <c r="L71" s="3" t="s">
        <v>99</v>
      </c>
      <c r="N71" s="3"/>
      <c r="O71" s="3"/>
      <c r="Q71" s="3"/>
      <c r="R71" s="3" t="s">
        <v>100</v>
      </c>
      <c r="T71" s="3"/>
      <c r="U71" s="3" t="s">
        <v>99</v>
      </c>
      <c r="W71" s="3"/>
      <c r="X71" s="3" t="s">
        <v>101</v>
      </c>
      <c r="Z71" s="3"/>
      <c r="AA71" s="3" t="s">
        <v>102</v>
      </c>
      <c r="AC71" s="3"/>
      <c r="AD71" s="3" t="s">
        <v>240</v>
      </c>
      <c r="AF71" s="3"/>
      <c r="AG71" s="3" t="s">
        <v>149</v>
      </c>
      <c r="AI71" s="3"/>
      <c r="AJ71" s="3"/>
      <c r="AL71" s="3"/>
      <c r="AM71" s="3" t="s">
        <v>99</v>
      </c>
      <c r="AO71" s="3"/>
      <c r="AP71" s="3"/>
      <c r="AR71" s="3"/>
      <c r="AS71" s="3" t="s">
        <v>99</v>
      </c>
      <c r="AU71" s="3"/>
      <c r="AV71" s="3"/>
      <c r="AX71" s="3"/>
      <c r="AY71" s="3" t="s">
        <v>116</v>
      </c>
      <c r="BA71" s="3"/>
      <c r="BB71" s="3" t="s">
        <v>241</v>
      </c>
      <c r="BD71" s="3"/>
      <c r="BF71" s="3"/>
      <c r="BG71" s="3" t="s">
        <v>123</v>
      </c>
      <c r="BI71" s="3"/>
      <c r="BJ71" s="3" t="s">
        <v>109</v>
      </c>
      <c r="BL71" s="3"/>
      <c r="BM71" s="3" t="s">
        <v>109</v>
      </c>
      <c r="BO71" s="3"/>
      <c r="BP71" s="3" t="s">
        <v>133</v>
      </c>
      <c r="BR71" s="3"/>
      <c r="BS71" s="3" t="s">
        <v>123</v>
      </c>
      <c r="BU71" s="3"/>
      <c r="BV71" s="3" t="s">
        <v>133</v>
      </c>
      <c r="BX71" s="3"/>
      <c r="BY71" s="3" t="s">
        <v>123</v>
      </c>
      <c r="CA71" s="3"/>
      <c r="CB71" s="3" t="s">
        <v>118</v>
      </c>
      <c r="CD71" s="3"/>
      <c r="CE71" s="3" t="s">
        <v>111</v>
      </c>
      <c r="CG71" s="3"/>
      <c r="CH71" s="3" t="s">
        <v>148</v>
      </c>
      <c r="CJ71" s="3"/>
      <c r="CK71" s="3"/>
      <c r="CM71" s="3"/>
      <c r="CN71" s="3" t="s">
        <v>131</v>
      </c>
      <c r="CP71" s="3"/>
      <c r="CQ71" s="3"/>
      <c r="CS71" s="3"/>
    </row>
    <row r="72" spans="1:97" x14ac:dyDescent="0.25">
      <c r="A72">
        <v>75</v>
      </c>
      <c r="B72" s="1">
        <v>43930.924456018503</v>
      </c>
      <c r="C72" s="1">
        <v>43930.926388888904</v>
      </c>
      <c r="D72" s="3" t="s">
        <v>97</v>
      </c>
      <c r="E72" s="3"/>
      <c r="G72" s="3"/>
      <c r="H72" s="1"/>
      <c r="I72" s="3" t="s">
        <v>98</v>
      </c>
      <c r="K72" s="3"/>
      <c r="L72" s="3" t="s">
        <v>99</v>
      </c>
      <c r="N72" s="3"/>
      <c r="O72" s="3"/>
      <c r="Q72" s="3"/>
      <c r="R72" s="3" t="s">
        <v>100</v>
      </c>
      <c r="T72" s="3"/>
      <c r="U72" s="3" t="s">
        <v>99</v>
      </c>
      <c r="W72" s="3"/>
      <c r="X72" s="3" t="s">
        <v>101</v>
      </c>
      <c r="Z72" s="3"/>
      <c r="AA72" s="3" t="s">
        <v>132</v>
      </c>
      <c r="AC72" s="3"/>
      <c r="AD72" s="3" t="s">
        <v>154</v>
      </c>
      <c r="AF72" s="3"/>
      <c r="AG72" s="3" t="s">
        <v>149</v>
      </c>
      <c r="AI72" s="3"/>
      <c r="AJ72" s="3"/>
      <c r="AL72" s="3"/>
      <c r="AM72" s="3" t="s">
        <v>98</v>
      </c>
      <c r="AO72" s="3"/>
      <c r="AP72" s="3" t="s">
        <v>242</v>
      </c>
      <c r="AR72" s="3"/>
      <c r="AS72" s="3" t="s">
        <v>98</v>
      </c>
      <c r="AU72" s="3"/>
      <c r="AV72" s="3" t="s">
        <v>243</v>
      </c>
      <c r="AX72" s="3"/>
      <c r="AY72" s="3" t="s">
        <v>116</v>
      </c>
      <c r="BA72" s="3"/>
      <c r="BB72" s="3"/>
      <c r="BD72" s="3"/>
      <c r="BF72" s="3"/>
      <c r="BG72" s="3" t="s">
        <v>109</v>
      </c>
      <c r="BI72" s="3"/>
      <c r="BJ72" s="3" t="s">
        <v>109</v>
      </c>
      <c r="BL72" s="3"/>
      <c r="BM72" s="3" t="s">
        <v>109</v>
      </c>
      <c r="BO72" s="3"/>
      <c r="BP72" s="3" t="s">
        <v>109</v>
      </c>
      <c r="BR72" s="3"/>
      <c r="BS72" s="3" t="s">
        <v>109</v>
      </c>
      <c r="BU72" s="3"/>
      <c r="BV72" s="3" t="s">
        <v>109</v>
      </c>
      <c r="BX72" s="3"/>
      <c r="BY72" s="3" t="s">
        <v>109</v>
      </c>
      <c r="CA72" s="3"/>
      <c r="CB72" s="3" t="s">
        <v>118</v>
      </c>
      <c r="CD72" s="3"/>
      <c r="CE72" s="3" t="s">
        <v>111</v>
      </c>
      <c r="CG72" s="3"/>
      <c r="CH72" s="3" t="s">
        <v>148</v>
      </c>
      <c r="CJ72" s="3"/>
      <c r="CK72" s="3"/>
      <c r="CM72" s="3"/>
      <c r="CN72" s="3" t="s">
        <v>131</v>
      </c>
      <c r="CP72" s="3"/>
      <c r="CQ72" s="3"/>
      <c r="CS72" s="3"/>
    </row>
    <row r="73" spans="1:97" x14ac:dyDescent="0.25">
      <c r="A73">
        <v>76</v>
      </c>
      <c r="B73" s="1">
        <v>43930.924675925897</v>
      </c>
      <c r="C73" s="1">
        <v>43930.927291666703</v>
      </c>
      <c r="D73" s="3" t="s">
        <v>97</v>
      </c>
      <c r="E73" s="3"/>
      <c r="G73" s="3"/>
      <c r="H73" s="1"/>
      <c r="I73" s="3" t="s">
        <v>98</v>
      </c>
      <c r="K73" s="3"/>
      <c r="L73" s="3" t="s">
        <v>98</v>
      </c>
      <c r="N73" s="3"/>
      <c r="O73" s="3" t="s">
        <v>244</v>
      </c>
      <c r="Q73" s="3"/>
      <c r="R73" s="3" t="s">
        <v>100</v>
      </c>
      <c r="T73" s="3"/>
      <c r="U73" s="3" t="s">
        <v>99</v>
      </c>
      <c r="W73" s="3"/>
      <c r="X73" s="3" t="s">
        <v>101</v>
      </c>
      <c r="Z73" s="3"/>
      <c r="AA73" s="3" t="s">
        <v>102</v>
      </c>
      <c r="AC73" s="3"/>
      <c r="AD73" s="3" t="s">
        <v>174</v>
      </c>
      <c r="AF73" s="3"/>
      <c r="AG73" s="3" t="s">
        <v>149</v>
      </c>
      <c r="AI73" s="3"/>
      <c r="AJ73" s="3"/>
      <c r="AL73" s="3"/>
      <c r="AM73" s="3" t="s">
        <v>99</v>
      </c>
      <c r="AO73" s="3"/>
      <c r="AP73" s="3"/>
      <c r="AR73" s="3"/>
      <c r="AS73" s="3" t="s">
        <v>98</v>
      </c>
      <c r="AU73" s="3"/>
      <c r="AV73" s="3" t="s">
        <v>130</v>
      </c>
      <c r="AX73" s="3"/>
      <c r="AY73" s="3" t="s">
        <v>116</v>
      </c>
      <c r="BA73" s="3"/>
      <c r="BB73" s="3"/>
      <c r="BD73" s="3"/>
      <c r="BF73" s="3"/>
      <c r="BG73" s="3" t="s">
        <v>109</v>
      </c>
      <c r="BI73" s="3"/>
      <c r="BJ73" s="3" t="s">
        <v>109</v>
      </c>
      <c r="BL73" s="3"/>
      <c r="BM73" s="3" t="s">
        <v>108</v>
      </c>
      <c r="BO73" s="3"/>
      <c r="BP73" s="3" t="s">
        <v>109</v>
      </c>
      <c r="BR73" s="3"/>
      <c r="BS73" s="3" t="s">
        <v>109</v>
      </c>
      <c r="BU73" s="3"/>
      <c r="BV73" s="3" t="s">
        <v>108</v>
      </c>
      <c r="BX73" s="3"/>
      <c r="BY73" s="3" t="s">
        <v>123</v>
      </c>
      <c r="CA73" s="3"/>
      <c r="CB73" s="3" t="s">
        <v>118</v>
      </c>
      <c r="CD73" s="3"/>
      <c r="CE73" s="3" t="s">
        <v>111</v>
      </c>
      <c r="CG73" s="3"/>
      <c r="CH73" s="3" t="s">
        <v>148</v>
      </c>
      <c r="CJ73" s="3"/>
      <c r="CK73" s="3"/>
      <c r="CM73" s="3"/>
      <c r="CN73" s="3" t="s">
        <v>131</v>
      </c>
      <c r="CP73" s="3"/>
      <c r="CQ73" s="3"/>
      <c r="CS73" s="3"/>
    </row>
    <row r="74" spans="1:97" x14ac:dyDescent="0.25">
      <c r="A74">
        <v>77</v>
      </c>
      <c r="B74" s="1">
        <v>43930.929907407401</v>
      </c>
      <c r="C74" s="1">
        <v>43930.932488425897</v>
      </c>
      <c r="D74" s="3" t="s">
        <v>97</v>
      </c>
      <c r="E74" s="3"/>
      <c r="G74" s="3"/>
      <c r="H74" s="1"/>
      <c r="I74" s="3" t="s">
        <v>98</v>
      </c>
      <c r="K74" s="3"/>
      <c r="L74" s="3" t="s">
        <v>98</v>
      </c>
      <c r="N74" s="3"/>
      <c r="O74" s="3"/>
      <c r="Q74" s="3"/>
      <c r="R74" s="3" t="s">
        <v>120</v>
      </c>
      <c r="T74" s="3"/>
      <c r="U74" s="3" t="s">
        <v>99</v>
      </c>
      <c r="W74" s="3"/>
      <c r="X74" s="3" t="s">
        <v>101</v>
      </c>
      <c r="Z74" s="3"/>
      <c r="AA74" s="3" t="s">
        <v>102</v>
      </c>
      <c r="AC74" s="3"/>
      <c r="AD74" s="3" t="s">
        <v>237</v>
      </c>
      <c r="AF74" s="3"/>
      <c r="AG74" s="3" t="s">
        <v>149</v>
      </c>
      <c r="AI74" s="3"/>
      <c r="AJ74" s="3"/>
      <c r="AL74" s="3"/>
      <c r="AM74" s="3" t="s">
        <v>99</v>
      </c>
      <c r="AO74" s="3"/>
      <c r="AP74" s="3"/>
      <c r="AR74" s="3"/>
      <c r="AS74" s="3" t="s">
        <v>98</v>
      </c>
      <c r="AU74" s="3"/>
      <c r="AV74" s="3" t="s">
        <v>208</v>
      </c>
      <c r="AX74" s="3"/>
      <c r="AY74" s="3" t="s">
        <v>122</v>
      </c>
      <c r="BA74" s="3"/>
      <c r="BB74" s="3"/>
      <c r="BD74" s="3"/>
      <c r="BF74" s="3"/>
      <c r="BG74" s="3" t="s">
        <v>107</v>
      </c>
      <c r="BI74" s="3"/>
      <c r="BJ74" s="3" t="s">
        <v>109</v>
      </c>
      <c r="BL74" s="3"/>
      <c r="BM74" s="3" t="s">
        <v>107</v>
      </c>
      <c r="BO74" s="3"/>
      <c r="BP74" s="3" t="s">
        <v>109</v>
      </c>
      <c r="BR74" s="3"/>
      <c r="BS74" s="3" t="s">
        <v>123</v>
      </c>
      <c r="BU74" s="3"/>
      <c r="BV74" s="3" t="s">
        <v>123</v>
      </c>
      <c r="BX74" s="3"/>
      <c r="BY74" s="3" t="s">
        <v>123</v>
      </c>
      <c r="CA74" s="3"/>
      <c r="CB74" s="3" t="s">
        <v>118</v>
      </c>
      <c r="CD74" s="3"/>
      <c r="CE74" s="3" t="s">
        <v>111</v>
      </c>
      <c r="CG74" s="3"/>
      <c r="CH74" s="3" t="s">
        <v>148</v>
      </c>
      <c r="CJ74" s="3"/>
      <c r="CK74" s="3"/>
      <c r="CM74" s="3"/>
      <c r="CN74" s="3" t="s">
        <v>131</v>
      </c>
      <c r="CP74" s="3"/>
      <c r="CQ74" s="3"/>
      <c r="CS74" s="3"/>
    </row>
    <row r="75" spans="1:97" x14ac:dyDescent="0.25">
      <c r="A75">
        <v>78</v>
      </c>
      <c r="B75" s="1">
        <v>43930.972870370402</v>
      </c>
      <c r="C75" s="1">
        <v>43930.974999999999</v>
      </c>
      <c r="D75" s="3" t="s">
        <v>97</v>
      </c>
      <c r="E75" s="3"/>
      <c r="G75" s="3"/>
      <c r="H75" s="1"/>
      <c r="I75" s="3" t="s">
        <v>98</v>
      </c>
      <c r="K75" s="3"/>
      <c r="L75" s="3" t="s">
        <v>99</v>
      </c>
      <c r="N75" s="3"/>
      <c r="O75" s="3"/>
      <c r="Q75" s="3"/>
      <c r="R75" s="3" t="s">
        <v>209</v>
      </c>
      <c r="T75" s="3"/>
      <c r="U75" s="3" t="s">
        <v>99</v>
      </c>
      <c r="W75" s="3"/>
      <c r="X75" s="3" t="s">
        <v>101</v>
      </c>
      <c r="Z75" s="3"/>
      <c r="AA75" s="3" t="s">
        <v>102</v>
      </c>
      <c r="AC75" s="3"/>
      <c r="AD75" s="3" t="s">
        <v>154</v>
      </c>
      <c r="AF75" s="3"/>
      <c r="AG75" s="3" t="s">
        <v>149</v>
      </c>
      <c r="AI75" s="3"/>
      <c r="AJ75" s="3"/>
      <c r="AL75" s="3"/>
      <c r="AM75" s="3" t="s">
        <v>99</v>
      </c>
      <c r="AO75" s="3"/>
      <c r="AP75" s="3"/>
      <c r="AR75" s="3"/>
      <c r="AS75" s="3" t="s">
        <v>98</v>
      </c>
      <c r="AU75" s="3"/>
      <c r="AV75" s="3" t="s">
        <v>150</v>
      </c>
      <c r="AX75" s="3"/>
      <c r="AY75" s="3" t="s">
        <v>116</v>
      </c>
      <c r="BA75" s="3"/>
      <c r="BB75" s="3"/>
      <c r="BD75" s="3"/>
      <c r="BF75" s="3"/>
      <c r="BG75" s="3" t="s">
        <v>108</v>
      </c>
      <c r="BI75" s="3"/>
      <c r="BJ75" s="3" t="s">
        <v>109</v>
      </c>
      <c r="BL75" s="3"/>
      <c r="BM75" s="3" t="s">
        <v>107</v>
      </c>
      <c r="BO75" s="3"/>
      <c r="BP75" s="3" t="s">
        <v>123</v>
      </c>
      <c r="BR75" s="3"/>
      <c r="BS75" s="3" t="s">
        <v>109</v>
      </c>
      <c r="BU75" s="3"/>
      <c r="BV75" s="3" t="s">
        <v>109</v>
      </c>
      <c r="BX75" s="3"/>
      <c r="BY75" s="3" t="s">
        <v>109</v>
      </c>
      <c r="CA75" s="3"/>
      <c r="CB75" s="3" t="s">
        <v>118</v>
      </c>
      <c r="CD75" s="3"/>
      <c r="CE75" s="3" t="s">
        <v>111</v>
      </c>
      <c r="CG75" s="3"/>
      <c r="CH75" s="3" t="s">
        <v>199</v>
      </c>
      <c r="CJ75" s="3"/>
      <c r="CK75" s="3"/>
      <c r="CM75" s="3"/>
      <c r="CN75" s="3" t="s">
        <v>131</v>
      </c>
      <c r="CP75" s="3"/>
      <c r="CQ75" s="3"/>
      <c r="CS75" s="3"/>
    </row>
    <row r="76" spans="1:97" x14ac:dyDescent="0.25">
      <c r="A76">
        <v>79</v>
      </c>
      <c r="B76" s="1">
        <v>43931.398240740702</v>
      </c>
      <c r="C76" s="1">
        <v>43931.400625000002</v>
      </c>
      <c r="D76" s="3" t="s">
        <v>97</v>
      </c>
      <c r="E76" s="3"/>
      <c r="G76" s="3"/>
      <c r="H76" s="1"/>
      <c r="I76" s="3" t="s">
        <v>99</v>
      </c>
      <c r="K76" s="3"/>
      <c r="L76" s="3" t="s">
        <v>99</v>
      </c>
      <c r="N76" s="3"/>
      <c r="O76" s="3"/>
      <c r="Q76" s="3"/>
      <c r="R76" s="3" t="s">
        <v>120</v>
      </c>
      <c r="T76" s="3"/>
      <c r="U76" s="3" t="s">
        <v>99</v>
      </c>
      <c r="W76" s="3"/>
      <c r="X76" s="3" t="s">
        <v>101</v>
      </c>
      <c r="Z76" s="3"/>
      <c r="AA76" s="3" t="s">
        <v>102</v>
      </c>
      <c r="AC76" s="3"/>
      <c r="AD76" s="3" t="s">
        <v>127</v>
      </c>
      <c r="AF76" s="3"/>
      <c r="AG76" s="3" t="s">
        <v>151</v>
      </c>
      <c r="AI76" s="3"/>
      <c r="AJ76" s="3"/>
      <c r="AL76" s="3"/>
      <c r="AM76" s="3" t="s">
        <v>99</v>
      </c>
      <c r="AO76" s="3"/>
      <c r="AP76" s="3"/>
      <c r="AR76" s="3"/>
      <c r="AS76" s="3" t="s">
        <v>98</v>
      </c>
      <c r="AU76" s="3"/>
      <c r="AV76" s="3" t="s">
        <v>208</v>
      </c>
      <c r="AX76" s="3"/>
      <c r="AY76" s="3" t="s">
        <v>116</v>
      </c>
      <c r="BA76" s="3"/>
      <c r="BB76" s="3"/>
      <c r="BD76" s="3"/>
      <c r="BF76" s="3"/>
      <c r="BG76" s="3" t="s">
        <v>109</v>
      </c>
      <c r="BI76" s="3"/>
      <c r="BJ76" s="3" t="s">
        <v>109</v>
      </c>
      <c r="BL76" s="3"/>
      <c r="BM76" s="3" t="s">
        <v>109</v>
      </c>
      <c r="BO76" s="3"/>
      <c r="BP76" s="3" t="s">
        <v>109</v>
      </c>
      <c r="BR76" s="3"/>
      <c r="BS76" s="3" t="s">
        <v>109</v>
      </c>
      <c r="BU76" s="3"/>
      <c r="BV76" s="3" t="s">
        <v>109</v>
      </c>
      <c r="BX76" s="3"/>
      <c r="BY76" s="3" t="s">
        <v>109</v>
      </c>
      <c r="CA76" s="3"/>
      <c r="CB76" s="3" t="s">
        <v>110</v>
      </c>
      <c r="CD76" s="3"/>
      <c r="CE76" s="3" t="s">
        <v>111</v>
      </c>
      <c r="CG76" s="3"/>
      <c r="CH76" s="3" t="s">
        <v>136</v>
      </c>
      <c r="CJ76" s="3"/>
      <c r="CK76" s="3"/>
      <c r="CM76" s="3"/>
      <c r="CN76" s="3" t="s">
        <v>137</v>
      </c>
      <c r="CP76" s="3"/>
      <c r="CQ76" s="3"/>
      <c r="CS76" s="3"/>
    </row>
    <row r="77" spans="1:97" x14ac:dyDescent="0.25">
      <c r="A77">
        <v>80</v>
      </c>
      <c r="B77" s="1">
        <v>43931.402465277803</v>
      </c>
      <c r="C77" s="1">
        <v>43931.4050810185</v>
      </c>
      <c r="D77" s="3" t="s">
        <v>97</v>
      </c>
      <c r="E77" s="3"/>
      <c r="G77" s="3"/>
      <c r="H77" s="1"/>
      <c r="I77" s="3" t="s">
        <v>98</v>
      </c>
      <c r="K77" s="3"/>
      <c r="L77" s="3" t="s">
        <v>98</v>
      </c>
      <c r="N77" s="3"/>
      <c r="O77" s="3"/>
      <c r="Q77" s="3"/>
      <c r="R77" s="3" t="s">
        <v>120</v>
      </c>
      <c r="T77" s="3"/>
      <c r="U77" s="3" t="s">
        <v>99</v>
      </c>
      <c r="W77" s="3"/>
      <c r="X77" s="3" t="s">
        <v>101</v>
      </c>
      <c r="Z77" s="3"/>
      <c r="AA77" s="3" t="s">
        <v>132</v>
      </c>
      <c r="AC77" s="3"/>
      <c r="AD77" s="3" t="s">
        <v>245</v>
      </c>
      <c r="AF77" s="3"/>
      <c r="AG77" s="3" t="s">
        <v>149</v>
      </c>
      <c r="AI77" s="3"/>
      <c r="AJ77" s="3"/>
      <c r="AL77" s="3"/>
      <c r="AM77" s="3" t="s">
        <v>99</v>
      </c>
      <c r="AO77" s="3"/>
      <c r="AP77" s="3"/>
      <c r="AR77" s="3"/>
      <c r="AS77" s="3" t="s">
        <v>99</v>
      </c>
      <c r="AU77" s="3"/>
      <c r="AV77" s="3"/>
      <c r="AX77" s="3"/>
      <c r="AY77" s="3" t="s">
        <v>116</v>
      </c>
      <c r="BA77" s="3"/>
      <c r="BB77" s="3"/>
      <c r="BD77" s="3"/>
      <c r="BF77" s="3"/>
      <c r="BG77" s="3" t="s">
        <v>107</v>
      </c>
      <c r="BI77" s="3"/>
      <c r="BJ77" s="3" t="s">
        <v>108</v>
      </c>
      <c r="BL77" s="3"/>
      <c r="BM77" s="3" t="s">
        <v>108</v>
      </c>
      <c r="BO77" s="3"/>
      <c r="BP77" s="3" t="s">
        <v>123</v>
      </c>
      <c r="BR77" s="3"/>
      <c r="BS77" s="3" t="s">
        <v>123</v>
      </c>
      <c r="BU77" s="3"/>
      <c r="BV77" s="3" t="s">
        <v>123</v>
      </c>
      <c r="BX77" s="3"/>
      <c r="BY77" s="3" t="s">
        <v>123</v>
      </c>
      <c r="CA77" s="3"/>
      <c r="CB77" s="3" t="s">
        <v>118</v>
      </c>
      <c r="CD77" s="3"/>
      <c r="CE77" s="3" t="s">
        <v>111</v>
      </c>
      <c r="CG77" s="3"/>
      <c r="CH77" s="3" t="s">
        <v>199</v>
      </c>
      <c r="CJ77" s="3"/>
      <c r="CK77" s="3"/>
      <c r="CM77" s="3"/>
      <c r="CN77" s="3" t="s">
        <v>137</v>
      </c>
      <c r="CP77" s="3"/>
      <c r="CQ77" s="3"/>
      <c r="CS77" s="3"/>
    </row>
    <row r="78" spans="1:97" x14ac:dyDescent="0.25">
      <c r="A78">
        <v>81</v>
      </c>
      <c r="B78" s="1">
        <v>43931.420474537001</v>
      </c>
      <c r="C78" s="1">
        <v>43931.423217592601</v>
      </c>
      <c r="D78" s="3" t="s">
        <v>97</v>
      </c>
      <c r="E78" s="3"/>
      <c r="G78" s="3"/>
      <c r="H78" s="1"/>
      <c r="I78" s="3" t="s">
        <v>98</v>
      </c>
      <c r="K78" s="3"/>
      <c r="L78" s="3" t="s">
        <v>99</v>
      </c>
      <c r="N78" s="3"/>
      <c r="O78" s="3"/>
      <c r="Q78" s="3"/>
      <c r="R78" s="3" t="s">
        <v>100</v>
      </c>
      <c r="T78" s="3"/>
      <c r="U78" s="3" t="s">
        <v>99</v>
      </c>
      <c r="W78" s="3"/>
      <c r="X78" s="3" t="s">
        <v>101</v>
      </c>
      <c r="Z78" s="3"/>
      <c r="AA78" s="3" t="s">
        <v>99</v>
      </c>
      <c r="AC78" s="3"/>
      <c r="AD78" s="3" t="s">
        <v>114</v>
      </c>
      <c r="AF78" s="3"/>
      <c r="AG78" s="3" t="s">
        <v>139</v>
      </c>
      <c r="AI78" s="3"/>
      <c r="AJ78" s="3"/>
      <c r="AL78" s="3"/>
      <c r="AM78" s="3" t="s">
        <v>99</v>
      </c>
      <c r="AO78" s="3"/>
      <c r="AP78" s="3"/>
      <c r="AR78" s="3"/>
      <c r="AS78" s="3" t="s">
        <v>98</v>
      </c>
      <c r="AU78" s="3"/>
      <c r="AV78" s="3" t="s">
        <v>246</v>
      </c>
      <c r="AX78" s="3"/>
      <c r="AY78" s="3" t="s">
        <v>116</v>
      </c>
      <c r="BA78" s="3"/>
      <c r="BB78" s="3"/>
      <c r="BD78" s="3"/>
      <c r="BF78" s="3"/>
      <c r="BG78" s="3" t="s">
        <v>108</v>
      </c>
      <c r="BI78" s="3"/>
      <c r="BJ78" s="3" t="s">
        <v>108</v>
      </c>
      <c r="BL78" s="3"/>
      <c r="BM78" s="3" t="s">
        <v>109</v>
      </c>
      <c r="BO78" s="3"/>
      <c r="BP78" s="3" t="s">
        <v>123</v>
      </c>
      <c r="BR78" s="3"/>
      <c r="BS78" s="3" t="s">
        <v>109</v>
      </c>
      <c r="BU78" s="3"/>
      <c r="BV78" s="3" t="s">
        <v>123</v>
      </c>
      <c r="BX78" s="3"/>
      <c r="BY78" s="3" t="s">
        <v>109</v>
      </c>
      <c r="CA78" s="3"/>
      <c r="CB78" s="3" t="s">
        <v>118</v>
      </c>
      <c r="CD78" s="3"/>
      <c r="CE78" s="3" t="s">
        <v>111</v>
      </c>
      <c r="CG78" s="3"/>
      <c r="CH78" s="3" t="s">
        <v>136</v>
      </c>
      <c r="CJ78" s="3"/>
      <c r="CK78" s="3"/>
      <c r="CM78" s="3"/>
      <c r="CN78" s="3" t="s">
        <v>137</v>
      </c>
      <c r="CP78" s="3"/>
      <c r="CQ78" s="3"/>
      <c r="CS78" s="3"/>
    </row>
    <row r="79" spans="1:97" x14ac:dyDescent="0.25">
      <c r="A79">
        <v>82</v>
      </c>
      <c r="B79" s="1">
        <v>43931.495914351901</v>
      </c>
      <c r="C79" s="1">
        <v>43931.497349537</v>
      </c>
      <c r="D79" s="3" t="s">
        <v>97</v>
      </c>
      <c r="E79" s="3"/>
      <c r="G79" s="3"/>
      <c r="H79" s="1"/>
      <c r="I79" s="3" t="s">
        <v>98</v>
      </c>
      <c r="K79" s="3"/>
      <c r="L79" s="3" t="s">
        <v>99</v>
      </c>
      <c r="N79" s="3"/>
      <c r="O79" s="3"/>
      <c r="Q79" s="3"/>
      <c r="R79" s="3" t="s">
        <v>100</v>
      </c>
      <c r="T79" s="3"/>
      <c r="U79" s="3" t="s">
        <v>99</v>
      </c>
      <c r="W79" s="3"/>
      <c r="X79" s="3" t="s">
        <v>101</v>
      </c>
      <c r="Z79" s="3"/>
      <c r="AA79" s="3" t="s">
        <v>99</v>
      </c>
      <c r="AC79" s="3"/>
      <c r="AD79" s="3" t="s">
        <v>127</v>
      </c>
      <c r="AF79" s="3"/>
      <c r="AG79" s="3" t="s">
        <v>139</v>
      </c>
      <c r="AI79" s="3"/>
      <c r="AJ79" s="3"/>
      <c r="AL79" s="3"/>
      <c r="AM79" s="3" t="s">
        <v>98</v>
      </c>
      <c r="AO79" s="3"/>
      <c r="AP79" s="3" t="s">
        <v>143</v>
      </c>
      <c r="AR79" s="3"/>
      <c r="AS79" s="3" t="s">
        <v>98</v>
      </c>
      <c r="AU79" s="3"/>
      <c r="AV79" s="3" t="s">
        <v>200</v>
      </c>
      <c r="AX79" s="3"/>
      <c r="AY79" s="3" t="s">
        <v>116</v>
      </c>
      <c r="BA79" s="3"/>
      <c r="BB79" s="3"/>
      <c r="BD79" s="3"/>
      <c r="BF79" s="3"/>
      <c r="BG79" s="3" t="s">
        <v>109</v>
      </c>
      <c r="BI79" s="3"/>
      <c r="BJ79" s="3" t="s">
        <v>109</v>
      </c>
      <c r="BL79" s="3"/>
      <c r="BM79" s="3" t="s">
        <v>107</v>
      </c>
      <c r="BO79" s="3"/>
      <c r="BP79" s="3" t="s">
        <v>108</v>
      </c>
      <c r="BR79" s="3"/>
      <c r="BS79" s="3" t="s">
        <v>108</v>
      </c>
      <c r="BU79" s="3"/>
      <c r="BV79" s="3" t="s">
        <v>108</v>
      </c>
      <c r="BX79" s="3"/>
      <c r="BY79" s="3" t="s">
        <v>109</v>
      </c>
      <c r="CA79" s="3"/>
      <c r="CB79" s="3" t="s">
        <v>134</v>
      </c>
      <c r="CD79" s="3"/>
      <c r="CE79" s="3" t="s">
        <v>135</v>
      </c>
      <c r="CG79" s="3"/>
      <c r="CH79" s="3" t="s">
        <v>137</v>
      </c>
      <c r="CJ79" s="3"/>
      <c r="CK79" s="3" t="s">
        <v>247</v>
      </c>
      <c r="CM79" s="3"/>
      <c r="CN79" s="3" t="s">
        <v>137</v>
      </c>
      <c r="CP79" s="3"/>
      <c r="CQ79" s="3"/>
      <c r="CS79" s="3"/>
    </row>
    <row r="80" spans="1:97" x14ac:dyDescent="0.25">
      <c r="A80">
        <v>83</v>
      </c>
      <c r="B80" s="1">
        <v>43931.489421296297</v>
      </c>
      <c r="C80" s="1">
        <v>43931.508206018501</v>
      </c>
      <c r="D80" s="3" t="s">
        <v>97</v>
      </c>
      <c r="E80" s="3"/>
      <c r="G80" s="3"/>
      <c r="H80" s="1"/>
      <c r="I80" s="3" t="s">
        <v>98</v>
      </c>
      <c r="K80" s="3"/>
      <c r="L80" s="3" t="s">
        <v>98</v>
      </c>
      <c r="N80" s="3"/>
      <c r="O80" s="3" t="s">
        <v>248</v>
      </c>
      <c r="Q80" s="3"/>
      <c r="R80" s="3" t="s">
        <v>100</v>
      </c>
      <c r="T80" s="3"/>
      <c r="U80" s="3" t="s">
        <v>98</v>
      </c>
      <c r="W80" s="3"/>
      <c r="X80" s="3" t="s">
        <v>101</v>
      </c>
      <c r="Z80" s="3"/>
      <c r="AA80" s="3" t="s">
        <v>102</v>
      </c>
      <c r="AC80" s="3"/>
      <c r="AD80" s="3" t="s">
        <v>249</v>
      </c>
      <c r="AF80" s="3"/>
      <c r="AG80" s="3" t="s">
        <v>149</v>
      </c>
      <c r="AI80" s="3"/>
      <c r="AJ80" s="3"/>
      <c r="AL80" s="3"/>
      <c r="AM80" s="3" t="s">
        <v>99</v>
      </c>
      <c r="AO80" s="3"/>
      <c r="AP80" s="3"/>
      <c r="AR80" s="3"/>
      <c r="AS80" s="3" t="s">
        <v>98</v>
      </c>
      <c r="AU80" s="3"/>
      <c r="AV80" s="3" t="s">
        <v>250</v>
      </c>
      <c r="AX80" s="3"/>
      <c r="AY80" s="3" t="s">
        <v>251</v>
      </c>
      <c r="BA80" s="3"/>
      <c r="BB80" s="3"/>
      <c r="BD80" s="3"/>
      <c r="BF80" s="3"/>
      <c r="BG80" s="3" t="s">
        <v>108</v>
      </c>
      <c r="BI80" s="3"/>
      <c r="BJ80" s="3" t="s">
        <v>108</v>
      </c>
      <c r="BL80" s="3"/>
      <c r="BM80" s="3" t="s">
        <v>107</v>
      </c>
      <c r="BO80" s="3"/>
      <c r="BP80" s="3" t="s">
        <v>107</v>
      </c>
      <c r="BR80" s="3"/>
      <c r="BS80" s="3" t="s">
        <v>108</v>
      </c>
      <c r="BU80" s="3"/>
      <c r="BV80" s="3" t="s">
        <v>109</v>
      </c>
      <c r="BX80" s="3"/>
      <c r="BY80" s="3" t="s">
        <v>107</v>
      </c>
      <c r="CA80" s="3"/>
      <c r="CB80" s="3" t="s">
        <v>118</v>
      </c>
      <c r="CD80" s="3"/>
      <c r="CE80" s="3" t="s">
        <v>119</v>
      </c>
      <c r="CG80" s="3"/>
      <c r="CH80" s="3" t="s">
        <v>148</v>
      </c>
      <c r="CJ80" s="3"/>
      <c r="CK80" s="3"/>
      <c r="CM80" s="3"/>
      <c r="CN80" s="3" t="s">
        <v>141</v>
      </c>
      <c r="CP80" s="3"/>
      <c r="CQ80" s="3"/>
      <c r="CS80" s="3"/>
    </row>
    <row r="81" spans="1:97" x14ac:dyDescent="0.25">
      <c r="A81">
        <v>84</v>
      </c>
      <c r="B81" s="1">
        <v>43931.607627314799</v>
      </c>
      <c r="C81" s="1">
        <v>43931.610706018502</v>
      </c>
      <c r="D81" s="3" t="s">
        <v>97</v>
      </c>
      <c r="E81" s="3"/>
      <c r="G81" s="3"/>
      <c r="H81" s="1"/>
      <c r="I81" s="3" t="s">
        <v>98</v>
      </c>
      <c r="K81" s="3"/>
      <c r="L81" s="3" t="s">
        <v>98</v>
      </c>
      <c r="N81" s="3"/>
      <c r="O81" s="3" t="s">
        <v>252</v>
      </c>
      <c r="Q81" s="3"/>
      <c r="R81" s="3" t="s">
        <v>225</v>
      </c>
      <c r="T81" s="3"/>
      <c r="U81" s="3" t="s">
        <v>99</v>
      </c>
      <c r="W81" s="3"/>
      <c r="X81" s="3" t="s">
        <v>121</v>
      </c>
      <c r="Z81" s="3"/>
      <c r="AA81" s="3"/>
      <c r="AC81" s="3"/>
      <c r="AD81" s="3" t="s">
        <v>226</v>
      </c>
      <c r="AF81" s="3"/>
      <c r="AG81" s="3" t="s">
        <v>139</v>
      </c>
      <c r="AI81" s="3"/>
      <c r="AJ81" s="3"/>
      <c r="AL81" s="3"/>
      <c r="AM81" s="3" t="s">
        <v>99</v>
      </c>
      <c r="AO81" s="3"/>
      <c r="AP81" s="3"/>
      <c r="AR81" s="3"/>
      <c r="AS81" s="3" t="s">
        <v>98</v>
      </c>
      <c r="AU81" s="3"/>
      <c r="AV81" s="3" t="s">
        <v>207</v>
      </c>
      <c r="AX81" s="3"/>
      <c r="AY81" s="3" t="s">
        <v>116</v>
      </c>
      <c r="BA81" s="3"/>
      <c r="BB81" s="3"/>
      <c r="BD81" s="3"/>
      <c r="BF81" s="3"/>
      <c r="BG81" s="3" t="s">
        <v>133</v>
      </c>
      <c r="BI81" s="3"/>
      <c r="BJ81" s="3" t="s">
        <v>133</v>
      </c>
      <c r="BL81" s="3"/>
      <c r="BM81" s="3" t="s">
        <v>123</v>
      </c>
      <c r="BO81" s="3"/>
      <c r="BP81" s="3" t="s">
        <v>123</v>
      </c>
      <c r="BR81" s="3"/>
      <c r="BS81" s="3" t="s">
        <v>123</v>
      </c>
      <c r="BU81" s="3"/>
      <c r="BV81" s="3" t="s">
        <v>123</v>
      </c>
      <c r="BX81" s="3"/>
      <c r="BY81" s="3" t="s">
        <v>123</v>
      </c>
      <c r="CA81" s="3"/>
      <c r="CB81" s="3" t="s">
        <v>110</v>
      </c>
      <c r="CD81" s="3"/>
      <c r="CE81" s="3" t="s">
        <v>111</v>
      </c>
      <c r="CG81" s="3"/>
      <c r="CH81" s="3" t="s">
        <v>148</v>
      </c>
      <c r="CJ81" s="3"/>
      <c r="CK81" s="3"/>
      <c r="CM81" s="3"/>
      <c r="CN81" s="3" t="s">
        <v>126</v>
      </c>
      <c r="CP81" s="3"/>
      <c r="CQ81" s="3"/>
      <c r="CS81" s="3"/>
    </row>
    <row r="82" spans="1:97" x14ac:dyDescent="0.25">
      <c r="A82">
        <v>85</v>
      </c>
      <c r="B82" s="1">
        <v>43931.607233796298</v>
      </c>
      <c r="C82" s="1">
        <v>43931.611111111102</v>
      </c>
      <c r="D82" s="3" t="s">
        <v>97</v>
      </c>
      <c r="E82" s="3"/>
      <c r="G82" s="3"/>
      <c r="H82" s="1"/>
      <c r="I82" s="3" t="s">
        <v>99</v>
      </c>
      <c r="K82" s="3"/>
      <c r="L82" s="3" t="s">
        <v>99</v>
      </c>
      <c r="N82" s="3"/>
      <c r="O82" s="3"/>
      <c r="Q82" s="3"/>
      <c r="R82" s="3" t="s">
        <v>100</v>
      </c>
      <c r="T82" s="3"/>
      <c r="U82" s="3" t="s">
        <v>99</v>
      </c>
      <c r="W82" s="3"/>
      <c r="X82" s="3" t="s">
        <v>101</v>
      </c>
      <c r="Z82" s="3"/>
      <c r="AA82" s="3" t="s">
        <v>132</v>
      </c>
      <c r="AC82" s="3"/>
      <c r="AD82" s="3" t="s">
        <v>103</v>
      </c>
      <c r="AF82" s="3"/>
      <c r="AG82" s="3" t="s">
        <v>149</v>
      </c>
      <c r="AI82" s="3"/>
      <c r="AJ82" s="3"/>
      <c r="AL82" s="3"/>
      <c r="AM82" s="3" t="s">
        <v>98</v>
      </c>
      <c r="AO82" s="3"/>
      <c r="AP82" s="3" t="s">
        <v>143</v>
      </c>
      <c r="AR82" s="3"/>
      <c r="AS82" s="3" t="s">
        <v>98</v>
      </c>
      <c r="AU82" s="3"/>
      <c r="AV82" s="3" t="s">
        <v>220</v>
      </c>
      <c r="AX82" s="3"/>
      <c r="AY82" s="3" t="s">
        <v>116</v>
      </c>
      <c r="BA82" s="3"/>
      <c r="BB82" s="3"/>
      <c r="BD82" s="3"/>
      <c r="BF82" s="3"/>
      <c r="BG82" s="3" t="s">
        <v>108</v>
      </c>
      <c r="BI82" s="3"/>
      <c r="BJ82" s="3" t="s">
        <v>107</v>
      </c>
      <c r="BL82" s="3"/>
      <c r="BM82" s="3" t="s">
        <v>109</v>
      </c>
      <c r="BO82" s="3"/>
      <c r="BP82" s="3" t="s">
        <v>123</v>
      </c>
      <c r="BR82" s="3"/>
      <c r="BS82" s="3" t="s">
        <v>109</v>
      </c>
      <c r="BU82" s="3"/>
      <c r="BV82" s="3" t="s">
        <v>109</v>
      </c>
      <c r="BX82" s="3"/>
      <c r="BY82" s="3" t="s">
        <v>123</v>
      </c>
      <c r="CA82" s="3"/>
      <c r="CB82" s="3" t="s">
        <v>118</v>
      </c>
      <c r="CD82" s="3"/>
      <c r="CE82" s="3" t="s">
        <v>111</v>
      </c>
      <c r="CG82" s="3"/>
      <c r="CH82" s="3" t="s">
        <v>156</v>
      </c>
      <c r="CJ82" s="3"/>
      <c r="CK82" s="3"/>
      <c r="CM82" s="3"/>
      <c r="CN82" s="3" t="s">
        <v>126</v>
      </c>
      <c r="CP82" s="3"/>
      <c r="CQ82" s="3"/>
      <c r="CS82" s="3"/>
    </row>
    <row r="83" spans="1:97" x14ac:dyDescent="0.25">
      <c r="A83">
        <v>86</v>
      </c>
      <c r="B83" s="1">
        <v>43931.608541666697</v>
      </c>
      <c r="C83" s="1">
        <v>43931.6117592593</v>
      </c>
      <c r="D83" s="3" t="s">
        <v>97</v>
      </c>
      <c r="E83" s="3"/>
      <c r="G83" s="3"/>
      <c r="H83" s="1"/>
      <c r="I83" s="3" t="s">
        <v>98</v>
      </c>
      <c r="K83" s="3"/>
      <c r="L83" s="3" t="s">
        <v>99</v>
      </c>
      <c r="N83" s="3"/>
      <c r="O83" s="3"/>
      <c r="Q83" s="3"/>
      <c r="R83" s="3" t="s">
        <v>209</v>
      </c>
      <c r="T83" s="3"/>
      <c r="U83" s="3" t="s">
        <v>98</v>
      </c>
      <c r="W83" s="3"/>
      <c r="X83" s="3" t="s">
        <v>121</v>
      </c>
      <c r="Z83" s="3"/>
      <c r="AA83" s="3"/>
      <c r="AC83" s="3"/>
      <c r="AD83" s="3" t="s">
        <v>146</v>
      </c>
      <c r="AF83" s="3"/>
      <c r="AG83" s="3" t="s">
        <v>149</v>
      </c>
      <c r="AI83" s="3"/>
      <c r="AJ83" s="3"/>
      <c r="AL83" s="3"/>
      <c r="AM83" s="3" t="s">
        <v>99</v>
      </c>
      <c r="AO83" s="3"/>
      <c r="AP83" s="3"/>
      <c r="AR83" s="3"/>
      <c r="AS83" s="3" t="s">
        <v>98</v>
      </c>
      <c r="AU83" s="3"/>
      <c r="AV83" s="3"/>
      <c r="AX83" s="3"/>
      <c r="AY83" s="3" t="s">
        <v>116</v>
      </c>
      <c r="BA83" s="3"/>
      <c r="BB83" s="3"/>
      <c r="BD83" s="3"/>
      <c r="BF83" s="3"/>
      <c r="BG83" s="3" t="s">
        <v>109</v>
      </c>
      <c r="BI83" s="3"/>
      <c r="BJ83" s="3" t="s">
        <v>123</v>
      </c>
      <c r="BL83" s="3"/>
      <c r="BM83" s="3" t="s">
        <v>123</v>
      </c>
      <c r="BO83" s="3"/>
      <c r="BP83" s="3" t="s">
        <v>109</v>
      </c>
      <c r="BR83" s="3"/>
      <c r="BS83" s="3" t="s">
        <v>109</v>
      </c>
      <c r="BU83" s="3"/>
      <c r="BV83" s="3" t="s">
        <v>109</v>
      </c>
      <c r="BX83" s="3"/>
      <c r="BY83" s="3" t="s">
        <v>109</v>
      </c>
      <c r="CA83" s="3"/>
      <c r="CB83" s="3"/>
      <c r="CD83" s="3"/>
      <c r="CE83" s="3"/>
      <c r="CG83" s="3"/>
      <c r="CH83" s="3" t="s">
        <v>148</v>
      </c>
      <c r="CJ83" s="3"/>
      <c r="CK83" s="3"/>
      <c r="CM83" s="3"/>
      <c r="CN83" s="3" t="s">
        <v>131</v>
      </c>
      <c r="CP83" s="3"/>
      <c r="CQ83" s="3"/>
      <c r="CS83" s="3"/>
    </row>
    <row r="84" spans="1:97" x14ac:dyDescent="0.25">
      <c r="A84">
        <v>87</v>
      </c>
      <c r="B84" s="1">
        <v>43931.611180555599</v>
      </c>
      <c r="C84" s="1">
        <v>43931.612199074101</v>
      </c>
      <c r="D84" s="3" t="s">
        <v>97</v>
      </c>
      <c r="E84" s="3"/>
      <c r="G84" s="3"/>
      <c r="H84" s="1"/>
      <c r="I84" s="3" t="s">
        <v>99</v>
      </c>
      <c r="K84" s="3"/>
      <c r="L84" s="3" t="s">
        <v>98</v>
      </c>
      <c r="N84" s="3"/>
      <c r="O84" s="3"/>
      <c r="Q84" s="3"/>
      <c r="R84" s="3" t="s">
        <v>100</v>
      </c>
      <c r="T84" s="3"/>
      <c r="U84" s="3" t="s">
        <v>99</v>
      </c>
      <c r="W84" s="3"/>
      <c r="X84" s="3" t="s">
        <v>101</v>
      </c>
      <c r="Z84" s="3"/>
      <c r="AA84" s="3" t="s">
        <v>132</v>
      </c>
      <c r="AC84" s="3"/>
      <c r="AD84" s="3" t="s">
        <v>114</v>
      </c>
      <c r="AF84" s="3"/>
      <c r="AG84" s="3" t="s">
        <v>149</v>
      </c>
      <c r="AI84" s="3"/>
      <c r="AJ84" s="3"/>
      <c r="AL84" s="3"/>
      <c r="AM84" s="3" t="s">
        <v>98</v>
      </c>
      <c r="AO84" s="3"/>
      <c r="AP84" s="3" t="s">
        <v>143</v>
      </c>
      <c r="AR84" s="3"/>
      <c r="AS84" s="3" t="s">
        <v>98</v>
      </c>
      <c r="AU84" s="3"/>
      <c r="AV84" s="3" t="s">
        <v>220</v>
      </c>
      <c r="AX84" s="3"/>
      <c r="AY84" s="3" t="s">
        <v>116</v>
      </c>
      <c r="BA84" s="3"/>
      <c r="BB84" s="3"/>
      <c r="BD84" s="3"/>
      <c r="BF84" s="3"/>
      <c r="BG84" s="3" t="s">
        <v>108</v>
      </c>
      <c r="BI84" s="3"/>
      <c r="BJ84" s="3" t="s">
        <v>107</v>
      </c>
      <c r="BL84" s="3"/>
      <c r="BM84" s="3" t="s">
        <v>109</v>
      </c>
      <c r="BO84" s="3"/>
      <c r="BP84" s="3" t="s">
        <v>123</v>
      </c>
      <c r="BR84" s="3"/>
      <c r="BS84" s="3" t="s">
        <v>109</v>
      </c>
      <c r="BU84" s="3"/>
      <c r="BV84" s="3" t="s">
        <v>109</v>
      </c>
      <c r="BX84" s="3"/>
      <c r="BY84" s="3" t="s">
        <v>109</v>
      </c>
      <c r="CA84" s="3"/>
      <c r="CB84" s="3" t="s">
        <v>118</v>
      </c>
      <c r="CD84" s="3"/>
      <c r="CE84" s="3" t="s">
        <v>111</v>
      </c>
      <c r="CG84" s="3"/>
      <c r="CH84" s="3" t="s">
        <v>156</v>
      </c>
      <c r="CJ84" s="3"/>
      <c r="CK84" s="3"/>
      <c r="CM84" s="3"/>
      <c r="CN84" s="3" t="s">
        <v>126</v>
      </c>
      <c r="CP84" s="3"/>
      <c r="CQ84" s="3"/>
      <c r="CS84" s="3"/>
    </row>
    <row r="85" spans="1:97" x14ac:dyDescent="0.25">
      <c r="A85">
        <v>88</v>
      </c>
      <c r="B85" s="1">
        <v>43931.627581018503</v>
      </c>
      <c r="C85" s="1">
        <v>43931.630347222199</v>
      </c>
      <c r="D85" s="3" t="s">
        <v>97</v>
      </c>
      <c r="E85" s="3"/>
      <c r="G85" s="3"/>
      <c r="H85" s="1"/>
      <c r="I85" s="3" t="s">
        <v>98</v>
      </c>
      <c r="K85" s="3"/>
      <c r="L85" s="3" t="s">
        <v>99</v>
      </c>
      <c r="N85" s="3"/>
      <c r="O85" s="3"/>
      <c r="Q85" s="3"/>
      <c r="R85" s="3" t="s">
        <v>100</v>
      </c>
      <c r="T85" s="3"/>
      <c r="U85" s="3" t="s">
        <v>99</v>
      </c>
      <c r="W85" s="3"/>
      <c r="X85" s="3" t="s">
        <v>121</v>
      </c>
      <c r="Z85" s="3"/>
      <c r="AA85" s="3"/>
      <c r="AC85" s="3"/>
      <c r="AD85" s="3" t="s">
        <v>152</v>
      </c>
      <c r="AF85" s="3"/>
      <c r="AG85" s="3" t="s">
        <v>149</v>
      </c>
      <c r="AI85" s="3"/>
      <c r="AJ85" s="3"/>
      <c r="AL85" s="3"/>
      <c r="AM85" s="3" t="s">
        <v>99</v>
      </c>
      <c r="AO85" s="3"/>
      <c r="AP85" s="3"/>
      <c r="AR85" s="3"/>
      <c r="AS85" s="3" t="s">
        <v>98</v>
      </c>
      <c r="AU85" s="3"/>
      <c r="AV85" s="3" t="s">
        <v>130</v>
      </c>
      <c r="AX85" s="3"/>
      <c r="AY85" s="3" t="s">
        <v>116</v>
      </c>
      <c r="BA85" s="3"/>
      <c r="BB85" s="3" t="s">
        <v>241</v>
      </c>
      <c r="BD85" s="3"/>
      <c r="BF85" s="3"/>
      <c r="BG85" s="3" t="s">
        <v>108</v>
      </c>
      <c r="BI85" s="3"/>
      <c r="BJ85" s="3" t="s">
        <v>107</v>
      </c>
      <c r="BL85" s="3"/>
      <c r="BM85" s="3" t="s">
        <v>107</v>
      </c>
      <c r="BO85" s="3"/>
      <c r="BP85" s="3" t="s">
        <v>108</v>
      </c>
      <c r="BR85" s="3"/>
      <c r="BS85" s="3" t="s">
        <v>109</v>
      </c>
      <c r="BU85" s="3"/>
      <c r="BV85" s="3" t="s">
        <v>108</v>
      </c>
      <c r="BX85" s="3"/>
      <c r="BY85" s="3" t="s">
        <v>109</v>
      </c>
      <c r="CA85" s="3"/>
      <c r="CB85" s="3" t="s">
        <v>118</v>
      </c>
      <c r="CD85" s="3"/>
      <c r="CE85" s="3" t="s">
        <v>119</v>
      </c>
      <c r="CG85" s="3"/>
      <c r="CH85" s="3" t="s">
        <v>136</v>
      </c>
      <c r="CJ85" s="3"/>
      <c r="CK85" s="3"/>
      <c r="CM85" s="3"/>
      <c r="CN85" s="3" t="s">
        <v>131</v>
      </c>
      <c r="CP85" s="3"/>
      <c r="CQ85" s="3" t="s">
        <v>241</v>
      </c>
      <c r="CS85" s="3"/>
    </row>
    <row r="86" spans="1:97" x14ac:dyDescent="0.25">
      <c r="A86">
        <v>89</v>
      </c>
      <c r="B86" s="1">
        <v>43931.645995370403</v>
      </c>
      <c r="C86" s="1">
        <v>43931.647569444402</v>
      </c>
      <c r="D86" s="3" t="s">
        <v>97</v>
      </c>
      <c r="E86" s="3"/>
      <c r="G86" s="3"/>
      <c r="H86" s="1"/>
      <c r="I86" s="3" t="s">
        <v>98</v>
      </c>
      <c r="K86" s="3"/>
      <c r="L86" s="3" t="s">
        <v>99</v>
      </c>
      <c r="N86" s="3"/>
      <c r="O86" s="3"/>
      <c r="Q86" s="3"/>
      <c r="R86" s="3" t="s">
        <v>253</v>
      </c>
      <c r="T86" s="3"/>
      <c r="U86" s="3" t="s">
        <v>99</v>
      </c>
      <c r="W86" s="3"/>
      <c r="X86" s="3" t="s">
        <v>121</v>
      </c>
      <c r="Z86" s="3"/>
      <c r="AA86" s="3"/>
      <c r="AC86" s="3"/>
      <c r="AD86" s="3" t="s">
        <v>237</v>
      </c>
      <c r="AF86" s="3"/>
      <c r="AG86" s="3" t="s">
        <v>149</v>
      </c>
      <c r="AI86" s="3"/>
      <c r="AJ86" s="3"/>
      <c r="AL86" s="3"/>
      <c r="AM86" s="3" t="s">
        <v>99</v>
      </c>
      <c r="AO86" s="3"/>
      <c r="AP86" s="3"/>
      <c r="AR86" s="3"/>
      <c r="AS86" s="3" t="s">
        <v>98</v>
      </c>
      <c r="AU86" s="3"/>
      <c r="AV86" s="3" t="s">
        <v>157</v>
      </c>
      <c r="AX86" s="3"/>
      <c r="AY86" s="3" t="s">
        <v>116</v>
      </c>
      <c r="BA86" s="3"/>
      <c r="BB86" s="3"/>
      <c r="BD86" s="3"/>
      <c r="BF86" s="3"/>
      <c r="BG86" s="3" t="s">
        <v>133</v>
      </c>
      <c r="BI86" s="3"/>
      <c r="BJ86" s="3" t="s">
        <v>107</v>
      </c>
      <c r="BL86" s="3"/>
      <c r="BM86" s="3" t="s">
        <v>107</v>
      </c>
      <c r="BO86" s="3"/>
      <c r="BP86" s="3" t="s">
        <v>133</v>
      </c>
      <c r="BR86" s="3"/>
      <c r="BS86" s="3" t="s">
        <v>133</v>
      </c>
      <c r="BU86" s="3"/>
      <c r="BV86" s="3" t="s">
        <v>123</v>
      </c>
      <c r="BX86" s="3"/>
      <c r="BY86" s="3" t="s">
        <v>109</v>
      </c>
      <c r="CA86" s="3"/>
      <c r="CB86" s="3" t="s">
        <v>118</v>
      </c>
      <c r="CD86" s="3"/>
      <c r="CE86" s="3" t="s">
        <v>119</v>
      </c>
      <c r="CG86" s="3"/>
      <c r="CH86" s="3" t="s">
        <v>163</v>
      </c>
      <c r="CJ86" s="3"/>
      <c r="CK86" s="3"/>
      <c r="CM86" s="3"/>
      <c r="CN86" s="3" t="s">
        <v>126</v>
      </c>
      <c r="CP86" s="3"/>
      <c r="CQ86" s="3"/>
      <c r="CS86" s="3"/>
    </row>
    <row r="87" spans="1:97" x14ac:dyDescent="0.25">
      <c r="A87">
        <v>90</v>
      </c>
      <c r="B87" s="1">
        <v>43931.721111111103</v>
      </c>
      <c r="C87" s="1">
        <v>43931.725937499999</v>
      </c>
      <c r="D87" s="3" t="s">
        <v>97</v>
      </c>
      <c r="E87" s="3"/>
      <c r="G87" s="3"/>
      <c r="H87" s="1"/>
      <c r="I87" s="3" t="s">
        <v>99</v>
      </c>
      <c r="K87" s="3"/>
      <c r="L87" s="3" t="s">
        <v>98</v>
      </c>
      <c r="N87" s="3"/>
      <c r="O87" s="3" t="s">
        <v>254</v>
      </c>
      <c r="Q87" s="3"/>
      <c r="R87" s="3" t="s">
        <v>100</v>
      </c>
      <c r="T87" s="3"/>
      <c r="U87" s="3" t="s">
        <v>98</v>
      </c>
      <c r="W87" s="3"/>
      <c r="X87" s="3" t="s">
        <v>121</v>
      </c>
      <c r="Z87" s="3"/>
      <c r="AA87" s="3"/>
      <c r="AC87" s="3"/>
      <c r="AD87" s="3" t="s">
        <v>255</v>
      </c>
      <c r="AF87" s="3"/>
      <c r="AG87" s="3" t="s">
        <v>149</v>
      </c>
      <c r="AI87" s="3"/>
      <c r="AJ87" s="3"/>
      <c r="AL87" s="3"/>
      <c r="AM87" s="3" t="s">
        <v>99</v>
      </c>
      <c r="AO87" s="3"/>
      <c r="AP87" s="3"/>
      <c r="AR87" s="3"/>
      <c r="AS87" s="3" t="s">
        <v>98</v>
      </c>
      <c r="AU87" s="3"/>
      <c r="AV87" s="3" t="s">
        <v>246</v>
      </c>
      <c r="AX87" s="3"/>
      <c r="AY87" s="3" t="s">
        <v>145</v>
      </c>
      <c r="BA87" s="3"/>
      <c r="BB87" s="3"/>
      <c r="BD87" s="3"/>
      <c r="BF87" s="3"/>
      <c r="BG87" s="3" t="s">
        <v>108</v>
      </c>
      <c r="BI87" s="3"/>
      <c r="BJ87" s="3" t="s">
        <v>107</v>
      </c>
      <c r="BL87" s="3"/>
      <c r="BM87" s="3" t="s">
        <v>107</v>
      </c>
      <c r="BO87" s="3"/>
      <c r="BP87" s="3" t="s">
        <v>109</v>
      </c>
      <c r="BR87" s="3"/>
      <c r="BS87" s="3" t="s">
        <v>109</v>
      </c>
      <c r="BU87" s="3"/>
      <c r="BV87" s="3" t="s">
        <v>109</v>
      </c>
      <c r="BX87" s="3"/>
      <c r="BY87" s="3" t="s">
        <v>109</v>
      </c>
      <c r="CA87" s="3"/>
      <c r="CB87" s="3" t="s">
        <v>118</v>
      </c>
      <c r="CD87" s="3"/>
      <c r="CE87" s="3" t="s">
        <v>111</v>
      </c>
      <c r="CG87" s="3"/>
      <c r="CH87" s="3" t="s">
        <v>163</v>
      </c>
      <c r="CJ87" s="3"/>
      <c r="CK87" s="3"/>
      <c r="CM87" s="3"/>
      <c r="CN87" s="3" t="s">
        <v>137</v>
      </c>
      <c r="CP87" s="3"/>
      <c r="CQ87" s="3"/>
      <c r="CS87" s="3"/>
    </row>
    <row r="88" spans="1:97" x14ac:dyDescent="0.25">
      <c r="A88">
        <v>91</v>
      </c>
      <c r="B88" s="1">
        <v>43931.730937499997</v>
      </c>
      <c r="C88" s="1">
        <v>43931.733101851903</v>
      </c>
      <c r="D88" s="3" t="s">
        <v>97</v>
      </c>
      <c r="E88" s="3"/>
      <c r="G88" s="3"/>
      <c r="H88" s="1"/>
      <c r="I88" s="3" t="s">
        <v>98</v>
      </c>
      <c r="K88" s="3"/>
      <c r="L88" s="3" t="s">
        <v>99</v>
      </c>
      <c r="N88" s="3"/>
      <c r="O88" s="3"/>
      <c r="Q88" s="3"/>
      <c r="R88" s="3" t="s">
        <v>100</v>
      </c>
      <c r="T88" s="3"/>
      <c r="U88" s="3" t="s">
        <v>99</v>
      </c>
      <c r="W88" s="3"/>
      <c r="X88" s="3" t="s">
        <v>121</v>
      </c>
      <c r="Z88" s="3"/>
      <c r="AA88" s="3"/>
      <c r="AC88" s="3"/>
      <c r="AD88" s="3" t="s">
        <v>138</v>
      </c>
      <c r="AF88" s="3"/>
      <c r="AG88" s="3" t="s">
        <v>139</v>
      </c>
      <c r="AI88" s="3"/>
      <c r="AJ88" s="3"/>
      <c r="AL88" s="3"/>
      <c r="AM88" s="3" t="s">
        <v>98</v>
      </c>
      <c r="AO88" s="3"/>
      <c r="AP88" s="3" t="s">
        <v>168</v>
      </c>
      <c r="AR88" s="3"/>
      <c r="AS88" s="3" t="s">
        <v>98</v>
      </c>
      <c r="AU88" s="3"/>
      <c r="AV88" s="3" t="s">
        <v>207</v>
      </c>
      <c r="AX88" s="3"/>
      <c r="AY88" s="3" t="s">
        <v>116</v>
      </c>
      <c r="BA88" s="3"/>
      <c r="BB88" s="3"/>
      <c r="BD88" s="3"/>
      <c r="BF88" s="3"/>
      <c r="BG88" s="3" t="s">
        <v>123</v>
      </c>
      <c r="BI88" s="3"/>
      <c r="BJ88" s="3" t="s">
        <v>123</v>
      </c>
      <c r="BL88" s="3"/>
      <c r="BM88" s="3" t="s">
        <v>123</v>
      </c>
      <c r="BO88" s="3"/>
      <c r="BP88" s="3" t="s">
        <v>123</v>
      </c>
      <c r="BR88" s="3"/>
      <c r="BS88" s="3" t="s">
        <v>109</v>
      </c>
      <c r="BU88" s="3"/>
      <c r="BV88" s="3" t="s">
        <v>123</v>
      </c>
      <c r="BX88" s="3"/>
      <c r="BY88" s="3" t="s">
        <v>123</v>
      </c>
      <c r="CA88" s="3"/>
      <c r="CB88" s="3" t="s">
        <v>110</v>
      </c>
      <c r="CD88" s="3"/>
      <c r="CE88" s="3" t="s">
        <v>119</v>
      </c>
      <c r="CG88" s="3"/>
      <c r="CH88" s="3" t="s">
        <v>112</v>
      </c>
      <c r="CJ88" s="3"/>
      <c r="CK88" s="3"/>
      <c r="CM88" s="3"/>
      <c r="CN88" s="3" t="s">
        <v>113</v>
      </c>
      <c r="CP88" s="3"/>
      <c r="CQ88" s="3"/>
      <c r="CS88" s="3"/>
    </row>
    <row r="89" spans="1:97" x14ac:dyDescent="0.25">
      <c r="A89">
        <v>92</v>
      </c>
      <c r="B89" s="1">
        <v>43931.745462963001</v>
      </c>
      <c r="C89" s="1">
        <v>43931.748969907399</v>
      </c>
      <c r="D89" s="3" t="s">
        <v>97</v>
      </c>
      <c r="E89" s="3"/>
      <c r="G89" s="3"/>
      <c r="H89" s="1"/>
      <c r="I89" s="3" t="s">
        <v>98</v>
      </c>
      <c r="K89" s="3"/>
      <c r="L89" s="3" t="s">
        <v>99</v>
      </c>
      <c r="N89" s="3"/>
      <c r="O89" s="3"/>
      <c r="Q89" s="3"/>
      <c r="R89" s="3" t="s">
        <v>100</v>
      </c>
      <c r="T89" s="3"/>
      <c r="U89" s="3" t="s">
        <v>99</v>
      </c>
      <c r="W89" s="3"/>
      <c r="X89" s="3" t="s">
        <v>101</v>
      </c>
      <c r="Z89" s="3"/>
      <c r="AA89" s="3" t="s">
        <v>102</v>
      </c>
      <c r="AC89" s="3"/>
      <c r="AD89" s="3" t="s">
        <v>127</v>
      </c>
      <c r="AF89" s="3"/>
      <c r="AG89" s="3" t="s">
        <v>139</v>
      </c>
      <c r="AI89" s="3"/>
      <c r="AJ89" s="3"/>
      <c r="AL89" s="3"/>
      <c r="AM89" s="3" t="s">
        <v>99</v>
      </c>
      <c r="AO89" s="3"/>
      <c r="AP89" s="3"/>
      <c r="AR89" s="3"/>
      <c r="AS89" s="3" t="s">
        <v>99</v>
      </c>
      <c r="AU89" s="3"/>
      <c r="AV89" s="3"/>
      <c r="AX89" s="3"/>
      <c r="AY89" s="3" t="s">
        <v>116</v>
      </c>
      <c r="BA89" s="3"/>
      <c r="BB89" s="3"/>
      <c r="BD89" s="3"/>
      <c r="BF89" s="3"/>
      <c r="BG89" s="3" t="s">
        <v>107</v>
      </c>
      <c r="BI89" s="3"/>
      <c r="BJ89" s="3" t="s">
        <v>107</v>
      </c>
      <c r="BL89" s="3"/>
      <c r="BM89" s="3" t="s">
        <v>107</v>
      </c>
      <c r="BO89" s="3"/>
      <c r="BP89" s="3" t="s">
        <v>109</v>
      </c>
      <c r="BR89" s="3"/>
      <c r="BS89" s="3" t="s">
        <v>109</v>
      </c>
      <c r="BU89" s="3"/>
      <c r="BV89" s="3" t="s">
        <v>109</v>
      </c>
      <c r="BX89" s="3"/>
      <c r="BY89" s="3" t="s">
        <v>109</v>
      </c>
      <c r="CA89" s="3"/>
      <c r="CB89" s="3" t="s">
        <v>110</v>
      </c>
      <c r="CD89" s="3"/>
      <c r="CE89" s="3" t="s">
        <v>147</v>
      </c>
      <c r="CG89" s="3"/>
      <c r="CH89" s="3" t="s">
        <v>148</v>
      </c>
      <c r="CJ89" s="3"/>
      <c r="CK89" s="3"/>
      <c r="CM89" s="3"/>
      <c r="CN89" s="3" t="s">
        <v>137</v>
      </c>
      <c r="CP89" s="3"/>
      <c r="CQ89" s="3"/>
      <c r="CS89" s="3"/>
    </row>
    <row r="90" spans="1:97" x14ac:dyDescent="0.25">
      <c r="A90">
        <v>93</v>
      </c>
      <c r="B90" s="1">
        <v>43931.746874999997</v>
      </c>
      <c r="C90" s="1">
        <v>43931.749664351897</v>
      </c>
      <c r="D90" s="3" t="s">
        <v>97</v>
      </c>
      <c r="E90" s="3"/>
      <c r="G90" s="3"/>
      <c r="H90" s="1"/>
      <c r="I90" s="3" t="s">
        <v>98</v>
      </c>
      <c r="K90" s="3"/>
      <c r="L90" s="3" t="s">
        <v>99</v>
      </c>
      <c r="N90" s="3"/>
      <c r="O90" s="3"/>
      <c r="Q90" s="3"/>
      <c r="R90" s="3" t="s">
        <v>100</v>
      </c>
      <c r="T90" s="3"/>
      <c r="U90" s="3" t="s">
        <v>99</v>
      </c>
      <c r="W90" s="3"/>
      <c r="X90" s="3" t="s">
        <v>121</v>
      </c>
      <c r="Z90" s="3"/>
      <c r="AA90" s="3"/>
      <c r="AC90" s="3"/>
      <c r="AD90" s="3" t="s">
        <v>256</v>
      </c>
      <c r="AF90" s="3"/>
      <c r="AG90" s="3" t="s">
        <v>149</v>
      </c>
      <c r="AI90" s="3"/>
      <c r="AJ90" s="3"/>
      <c r="AL90" s="3"/>
      <c r="AM90" s="3" t="s">
        <v>99</v>
      </c>
      <c r="AO90" s="3"/>
      <c r="AP90" s="3"/>
      <c r="AR90" s="3"/>
      <c r="AS90" s="3" t="s">
        <v>98</v>
      </c>
      <c r="AU90" s="3"/>
      <c r="AV90" s="3" t="s">
        <v>130</v>
      </c>
      <c r="AX90" s="3"/>
      <c r="AY90" s="3" t="s">
        <v>116</v>
      </c>
      <c r="BA90" s="3"/>
      <c r="BB90" s="3"/>
      <c r="BD90" s="3"/>
      <c r="BF90" s="3"/>
      <c r="BG90" s="3" t="s">
        <v>108</v>
      </c>
      <c r="BI90" s="3"/>
      <c r="BJ90" s="3" t="s">
        <v>108</v>
      </c>
      <c r="BL90" s="3"/>
      <c r="BM90" s="3" t="s">
        <v>123</v>
      </c>
      <c r="BO90" s="3"/>
      <c r="BP90" s="3" t="s">
        <v>123</v>
      </c>
      <c r="BR90" s="3"/>
      <c r="BS90" s="3" t="s">
        <v>123</v>
      </c>
      <c r="BU90" s="3"/>
      <c r="BV90" s="3" t="s">
        <v>123</v>
      </c>
      <c r="BX90" s="3"/>
      <c r="BY90" s="3" t="s">
        <v>123</v>
      </c>
      <c r="CA90" s="3"/>
      <c r="CB90" s="3" t="s">
        <v>110</v>
      </c>
      <c r="CD90" s="3"/>
      <c r="CE90" s="3" t="s">
        <v>111</v>
      </c>
      <c r="CG90" s="3"/>
      <c r="CH90" s="3" t="s">
        <v>137</v>
      </c>
      <c r="CJ90" s="3"/>
      <c r="CK90" s="3" t="s">
        <v>257</v>
      </c>
      <c r="CM90" s="3"/>
      <c r="CN90" s="3" t="s">
        <v>137</v>
      </c>
      <c r="CP90" s="3"/>
      <c r="CQ90" s="3"/>
      <c r="CS90" s="3"/>
    </row>
    <row r="91" spans="1:97" x14ac:dyDescent="0.25">
      <c r="A91">
        <v>94</v>
      </c>
      <c r="B91" s="1">
        <v>43931.751250000001</v>
      </c>
      <c r="C91" s="1">
        <v>43931.756157407399</v>
      </c>
      <c r="D91" s="3" t="s">
        <v>97</v>
      </c>
      <c r="E91" s="3"/>
      <c r="G91" s="3"/>
      <c r="H91" s="1"/>
      <c r="I91" s="3" t="s">
        <v>98</v>
      </c>
      <c r="K91" s="3"/>
      <c r="L91" s="3" t="s">
        <v>98</v>
      </c>
      <c r="N91" s="3"/>
      <c r="O91" s="3" t="s">
        <v>258</v>
      </c>
      <c r="Q91" s="3"/>
      <c r="R91" s="3" t="s">
        <v>120</v>
      </c>
      <c r="T91" s="3"/>
      <c r="U91" s="3" t="s">
        <v>99</v>
      </c>
      <c r="W91" s="3"/>
      <c r="X91" s="3" t="s">
        <v>101</v>
      </c>
      <c r="Z91" s="3"/>
      <c r="AA91" s="3" t="s">
        <v>132</v>
      </c>
      <c r="AC91" s="3"/>
      <c r="AD91" s="3" t="s">
        <v>138</v>
      </c>
      <c r="AF91" s="3"/>
      <c r="AG91" s="3" t="s">
        <v>149</v>
      </c>
      <c r="AI91" s="3"/>
      <c r="AJ91" s="3"/>
      <c r="AL91" s="3"/>
      <c r="AM91" s="3" t="s">
        <v>98</v>
      </c>
      <c r="AO91" s="3"/>
      <c r="AP91" s="3" t="s">
        <v>168</v>
      </c>
      <c r="AR91" s="3"/>
      <c r="AS91" s="3" t="s">
        <v>99</v>
      </c>
      <c r="AU91" s="3"/>
      <c r="AV91" s="3"/>
      <c r="AX91" s="3"/>
      <c r="AY91" s="3" t="s">
        <v>116</v>
      </c>
      <c r="BA91" s="3"/>
      <c r="BB91" s="3"/>
      <c r="BD91" s="3"/>
      <c r="BF91" s="3"/>
      <c r="BG91" s="3" t="s">
        <v>109</v>
      </c>
      <c r="BI91" s="3"/>
      <c r="BJ91" s="3" t="s">
        <v>107</v>
      </c>
      <c r="BL91" s="3"/>
      <c r="BM91" s="3" t="s">
        <v>107</v>
      </c>
      <c r="BO91" s="3"/>
      <c r="BP91" s="3" t="s">
        <v>108</v>
      </c>
      <c r="BR91" s="3"/>
      <c r="BS91" s="3" t="s">
        <v>107</v>
      </c>
      <c r="BU91" s="3"/>
      <c r="BV91" s="3" t="s">
        <v>109</v>
      </c>
      <c r="BX91" s="3"/>
      <c r="BY91" s="3" t="s">
        <v>109</v>
      </c>
      <c r="CA91" s="3"/>
      <c r="CB91" s="3" t="s">
        <v>118</v>
      </c>
      <c r="CD91" s="3"/>
      <c r="CE91" s="3" t="s">
        <v>119</v>
      </c>
      <c r="CG91" s="3"/>
      <c r="CH91" s="3" t="s">
        <v>112</v>
      </c>
      <c r="CJ91" s="3"/>
      <c r="CK91" s="3"/>
      <c r="CM91" s="3"/>
      <c r="CN91" s="3" t="s">
        <v>113</v>
      </c>
      <c r="CP91" s="3"/>
      <c r="CQ91" s="3"/>
      <c r="CS91" s="3"/>
    </row>
    <row r="92" spans="1:97" x14ac:dyDescent="0.25">
      <c r="A92">
        <v>95</v>
      </c>
      <c r="B92" s="1">
        <v>43931.761018518497</v>
      </c>
      <c r="C92" s="1">
        <v>43931.763310185197</v>
      </c>
      <c r="D92" s="3" t="s">
        <v>97</v>
      </c>
      <c r="E92" s="3"/>
      <c r="G92" s="3"/>
      <c r="H92" s="1"/>
      <c r="I92" s="3" t="s">
        <v>98</v>
      </c>
      <c r="K92" s="3"/>
      <c r="L92" s="3" t="s">
        <v>99</v>
      </c>
      <c r="N92" s="3"/>
      <c r="O92" s="3"/>
      <c r="Q92" s="3"/>
      <c r="R92" s="3" t="s">
        <v>159</v>
      </c>
      <c r="T92" s="3"/>
      <c r="U92" s="3" t="s">
        <v>99</v>
      </c>
      <c r="W92" s="3"/>
      <c r="X92" s="3" t="s">
        <v>101</v>
      </c>
      <c r="Z92" s="3"/>
      <c r="AA92" s="3" t="s">
        <v>132</v>
      </c>
      <c r="AC92" s="3"/>
      <c r="AD92" s="3" t="s">
        <v>249</v>
      </c>
      <c r="AF92" s="3"/>
      <c r="AG92" s="3" t="s">
        <v>149</v>
      </c>
      <c r="AI92" s="3"/>
      <c r="AJ92" s="3"/>
      <c r="AL92" s="3"/>
      <c r="AM92" s="3" t="s">
        <v>99</v>
      </c>
      <c r="AO92" s="3"/>
      <c r="AP92" s="3"/>
      <c r="AR92" s="3"/>
      <c r="AS92" s="3" t="s">
        <v>98</v>
      </c>
      <c r="AU92" s="3"/>
      <c r="AV92" s="3" t="s">
        <v>130</v>
      </c>
      <c r="AX92" s="3"/>
      <c r="AY92" s="3" t="s">
        <v>116</v>
      </c>
      <c r="BA92" s="3"/>
      <c r="BB92" s="3"/>
      <c r="BD92" s="3"/>
      <c r="BF92" s="3"/>
      <c r="BG92" s="3" t="s">
        <v>108</v>
      </c>
      <c r="BI92" s="3"/>
      <c r="BJ92" s="3" t="s">
        <v>123</v>
      </c>
      <c r="BL92" s="3"/>
      <c r="BM92" s="3" t="s">
        <v>109</v>
      </c>
      <c r="BO92" s="3"/>
      <c r="BP92" s="3" t="s">
        <v>123</v>
      </c>
      <c r="BR92" s="3"/>
      <c r="BS92" s="3" t="s">
        <v>123</v>
      </c>
      <c r="BU92" s="3"/>
      <c r="BV92" s="3" t="s">
        <v>123</v>
      </c>
      <c r="BX92" s="3"/>
      <c r="BY92" s="3" t="s">
        <v>123</v>
      </c>
      <c r="CA92" s="3"/>
      <c r="CB92" s="3" t="s">
        <v>110</v>
      </c>
      <c r="CD92" s="3"/>
      <c r="CE92" s="3" t="s">
        <v>111</v>
      </c>
      <c r="CG92" s="3"/>
      <c r="CH92" s="3" t="s">
        <v>137</v>
      </c>
      <c r="CJ92" s="3"/>
      <c r="CK92" s="3" t="s">
        <v>259</v>
      </c>
      <c r="CM92" s="3"/>
      <c r="CN92" s="3" t="s">
        <v>137</v>
      </c>
      <c r="CP92" s="3"/>
      <c r="CQ92" s="3"/>
      <c r="CS92" s="3"/>
    </row>
    <row r="93" spans="1:97" x14ac:dyDescent="0.25">
      <c r="A93">
        <v>96</v>
      </c>
      <c r="B93" s="1">
        <v>43931.761516203696</v>
      </c>
      <c r="C93" s="1">
        <v>43931.763368055603</v>
      </c>
      <c r="D93" s="3" t="s">
        <v>97</v>
      </c>
      <c r="E93" s="3"/>
      <c r="G93" s="3"/>
      <c r="H93" s="1"/>
      <c r="I93" s="3" t="s">
        <v>98</v>
      </c>
      <c r="K93" s="3"/>
      <c r="L93" s="3" t="s">
        <v>98</v>
      </c>
      <c r="N93" s="3"/>
      <c r="O93" s="3"/>
      <c r="Q93" s="3"/>
      <c r="R93" s="3" t="s">
        <v>100</v>
      </c>
      <c r="T93" s="3"/>
      <c r="U93" s="3" t="s">
        <v>98</v>
      </c>
      <c r="W93" s="3"/>
      <c r="X93" s="3" t="s">
        <v>101</v>
      </c>
      <c r="Z93" s="3"/>
      <c r="AA93" s="3" t="s">
        <v>132</v>
      </c>
      <c r="AC93" s="3"/>
      <c r="AD93" s="3" t="s">
        <v>179</v>
      </c>
      <c r="AF93" s="3"/>
      <c r="AG93" s="3" t="s">
        <v>149</v>
      </c>
      <c r="AI93" s="3"/>
      <c r="AJ93" s="3"/>
      <c r="AL93" s="3"/>
      <c r="AM93" s="3" t="s">
        <v>99</v>
      </c>
      <c r="AO93" s="3"/>
      <c r="AP93" s="3"/>
      <c r="AR93" s="3"/>
      <c r="AS93" s="3" t="s">
        <v>98</v>
      </c>
      <c r="AU93" s="3"/>
      <c r="AV93" s="3" t="s">
        <v>189</v>
      </c>
      <c r="AX93" s="3"/>
      <c r="AY93" s="3" t="s">
        <v>116</v>
      </c>
      <c r="BA93" s="3"/>
      <c r="BB93" s="3"/>
      <c r="BD93" s="3"/>
      <c r="BF93" s="3"/>
      <c r="BG93" s="3" t="s">
        <v>108</v>
      </c>
      <c r="BI93" s="3"/>
      <c r="BJ93" s="3" t="s">
        <v>107</v>
      </c>
      <c r="BL93" s="3"/>
      <c r="BM93" s="3" t="s">
        <v>107</v>
      </c>
      <c r="BO93" s="3"/>
      <c r="BP93" s="3" t="s">
        <v>109</v>
      </c>
      <c r="BR93" s="3"/>
      <c r="BS93" s="3" t="s">
        <v>109</v>
      </c>
      <c r="BU93" s="3"/>
      <c r="BV93" s="3" t="s">
        <v>109</v>
      </c>
      <c r="BX93" s="3"/>
      <c r="BY93" s="3" t="s">
        <v>109</v>
      </c>
      <c r="CA93" s="3"/>
      <c r="CB93" s="3" t="s">
        <v>110</v>
      </c>
      <c r="CD93" s="3"/>
      <c r="CE93" s="3" t="s">
        <v>147</v>
      </c>
      <c r="CG93" s="3"/>
      <c r="CH93" s="3" t="s">
        <v>148</v>
      </c>
      <c r="CJ93" s="3"/>
      <c r="CK93" s="3"/>
      <c r="CM93" s="3"/>
      <c r="CN93" s="3" t="s">
        <v>131</v>
      </c>
      <c r="CP93" s="3"/>
      <c r="CQ93" s="3"/>
      <c r="CS93" s="3"/>
    </row>
    <row r="94" spans="1:97" x14ac:dyDescent="0.25">
      <c r="A94">
        <v>97</v>
      </c>
      <c r="B94" s="1">
        <v>43931.762546296297</v>
      </c>
      <c r="C94" s="1">
        <v>43931.766956018502</v>
      </c>
      <c r="D94" s="3" t="s">
        <v>97</v>
      </c>
      <c r="E94" s="3"/>
      <c r="G94" s="3"/>
      <c r="H94" s="1"/>
      <c r="I94" s="3" t="s">
        <v>98</v>
      </c>
      <c r="K94" s="3"/>
      <c r="L94" s="3" t="s">
        <v>98</v>
      </c>
      <c r="N94" s="3"/>
      <c r="O94" s="2" t="s">
        <v>260</v>
      </c>
      <c r="Q94" s="3"/>
      <c r="R94" s="3" t="s">
        <v>100</v>
      </c>
      <c r="T94" s="3"/>
      <c r="U94" s="3" t="s">
        <v>99</v>
      </c>
      <c r="W94" s="3"/>
      <c r="X94" s="3" t="s">
        <v>101</v>
      </c>
      <c r="Z94" s="3"/>
      <c r="AA94" s="3" t="s">
        <v>102</v>
      </c>
      <c r="AC94" s="3"/>
      <c r="AD94" s="3" t="s">
        <v>152</v>
      </c>
      <c r="AF94" s="3"/>
      <c r="AG94" s="3" t="s">
        <v>149</v>
      </c>
      <c r="AI94" s="3"/>
      <c r="AJ94" s="3"/>
      <c r="AL94" s="3"/>
      <c r="AM94" s="3" t="s">
        <v>99</v>
      </c>
      <c r="AO94" s="3"/>
      <c r="AP94" s="3"/>
      <c r="AR94" s="3"/>
      <c r="AS94" s="3" t="s">
        <v>98</v>
      </c>
      <c r="AU94" s="3"/>
      <c r="AV94" s="3" t="s">
        <v>130</v>
      </c>
      <c r="AX94" s="3"/>
      <c r="AY94" s="3" t="s">
        <v>116</v>
      </c>
      <c r="BA94" s="3"/>
      <c r="BB94" s="3"/>
      <c r="BD94" s="3"/>
      <c r="BF94" s="3"/>
      <c r="BG94" s="3" t="s">
        <v>108</v>
      </c>
      <c r="BI94" s="3"/>
      <c r="BJ94" s="3" t="s">
        <v>108</v>
      </c>
      <c r="BL94" s="3"/>
      <c r="BM94" s="3" t="s">
        <v>109</v>
      </c>
      <c r="BO94" s="3"/>
      <c r="BP94" s="3" t="s">
        <v>123</v>
      </c>
      <c r="BR94" s="3"/>
      <c r="BS94" s="3" t="s">
        <v>109</v>
      </c>
      <c r="BU94" s="3"/>
      <c r="BV94" s="3" t="s">
        <v>109</v>
      </c>
      <c r="BX94" s="3"/>
      <c r="BY94" s="3" t="s">
        <v>109</v>
      </c>
      <c r="CA94" s="3"/>
      <c r="CB94" s="3" t="s">
        <v>110</v>
      </c>
      <c r="CD94" s="3"/>
      <c r="CE94" s="3" t="s">
        <v>111</v>
      </c>
      <c r="CG94" s="3"/>
      <c r="CH94" s="3" t="s">
        <v>137</v>
      </c>
      <c r="CJ94" s="3"/>
      <c r="CK94" s="3" t="s">
        <v>261</v>
      </c>
      <c r="CM94" s="3"/>
      <c r="CN94" s="3" t="s">
        <v>137</v>
      </c>
      <c r="CP94" s="3"/>
      <c r="CQ94" s="3" t="s">
        <v>262</v>
      </c>
      <c r="CS94" s="3"/>
    </row>
    <row r="95" spans="1:97" x14ac:dyDescent="0.25">
      <c r="A95">
        <v>98</v>
      </c>
      <c r="B95" s="1">
        <v>43931.763888888898</v>
      </c>
      <c r="C95" s="1">
        <v>43931.767615740697</v>
      </c>
      <c r="D95" s="3" t="s">
        <v>97</v>
      </c>
      <c r="E95" s="3"/>
      <c r="G95" s="3"/>
      <c r="H95" s="1"/>
      <c r="I95" s="3" t="s">
        <v>98</v>
      </c>
      <c r="K95" s="3"/>
      <c r="L95" s="3" t="s">
        <v>98</v>
      </c>
      <c r="N95" s="3"/>
      <c r="O95" s="3"/>
      <c r="Q95" s="3"/>
      <c r="R95" s="3" t="s">
        <v>100</v>
      </c>
      <c r="T95" s="3"/>
      <c r="U95" s="3" t="s">
        <v>99</v>
      </c>
      <c r="W95" s="3"/>
      <c r="X95" s="3" t="s">
        <v>101</v>
      </c>
      <c r="Z95" s="3"/>
      <c r="AA95" s="3" t="s">
        <v>102</v>
      </c>
      <c r="AC95" s="3"/>
      <c r="AD95" s="3" t="s">
        <v>114</v>
      </c>
      <c r="AF95" s="3"/>
      <c r="AG95" s="3" t="s">
        <v>149</v>
      </c>
      <c r="AI95" s="3"/>
      <c r="AJ95" s="3"/>
      <c r="AL95" s="3"/>
      <c r="AM95" s="3" t="s">
        <v>99</v>
      </c>
      <c r="AO95" s="3"/>
      <c r="AP95" s="3"/>
      <c r="AR95" s="3"/>
      <c r="AS95" s="3" t="s">
        <v>98</v>
      </c>
      <c r="AU95" s="3"/>
      <c r="AV95" s="3" t="s">
        <v>263</v>
      </c>
      <c r="AX95" s="3"/>
      <c r="AY95" s="3" t="s">
        <v>116</v>
      </c>
      <c r="BA95" s="3"/>
      <c r="BB95" s="3"/>
      <c r="BD95" s="3"/>
      <c r="BF95" s="3"/>
      <c r="BG95" s="3" t="s">
        <v>108</v>
      </c>
      <c r="BI95" s="3"/>
      <c r="BJ95" s="3" t="s">
        <v>108</v>
      </c>
      <c r="BL95" s="3"/>
      <c r="BM95" s="3" t="s">
        <v>109</v>
      </c>
      <c r="BO95" s="3"/>
      <c r="BP95" s="3" t="s">
        <v>123</v>
      </c>
      <c r="BR95" s="3"/>
      <c r="BS95" s="3" t="s">
        <v>123</v>
      </c>
      <c r="BU95" s="3"/>
      <c r="BV95" s="3" t="s">
        <v>123</v>
      </c>
      <c r="BX95" s="3"/>
      <c r="BY95" s="3" t="s">
        <v>123</v>
      </c>
      <c r="CA95" s="3"/>
      <c r="CB95" s="3" t="s">
        <v>110</v>
      </c>
      <c r="CD95" s="3"/>
      <c r="CE95" s="3" t="s">
        <v>147</v>
      </c>
      <c r="CG95" s="3"/>
      <c r="CH95" s="3" t="s">
        <v>148</v>
      </c>
      <c r="CJ95" s="3"/>
      <c r="CK95" s="3"/>
      <c r="CM95" s="3"/>
      <c r="CN95" s="3" t="s">
        <v>137</v>
      </c>
      <c r="CP95" s="3"/>
      <c r="CQ95" s="3"/>
      <c r="CS95" s="3"/>
    </row>
    <row r="96" spans="1:97" x14ac:dyDescent="0.25">
      <c r="A96">
        <v>99</v>
      </c>
      <c r="B96" s="1">
        <v>43931.764976851897</v>
      </c>
      <c r="C96" s="1">
        <v>43931.768796296303</v>
      </c>
      <c r="D96" s="3" t="s">
        <v>97</v>
      </c>
      <c r="E96" s="3"/>
      <c r="G96" s="3"/>
      <c r="H96" s="1"/>
      <c r="I96" s="3" t="s">
        <v>98</v>
      </c>
      <c r="K96" s="3"/>
      <c r="L96" s="3" t="s">
        <v>98</v>
      </c>
      <c r="N96" s="3"/>
      <c r="O96" s="2" t="s">
        <v>264</v>
      </c>
      <c r="Q96" s="3"/>
      <c r="R96" s="3" t="s">
        <v>100</v>
      </c>
      <c r="T96" s="3"/>
      <c r="U96" s="3" t="s">
        <v>99</v>
      </c>
      <c r="W96" s="3"/>
      <c r="X96" s="3" t="s">
        <v>101</v>
      </c>
      <c r="Z96" s="3"/>
      <c r="AA96" s="3" t="s">
        <v>132</v>
      </c>
      <c r="AC96" s="3"/>
      <c r="AD96" s="3" t="s">
        <v>146</v>
      </c>
      <c r="AF96" s="3"/>
      <c r="AG96" s="3" t="s">
        <v>149</v>
      </c>
      <c r="AI96" s="3"/>
      <c r="AJ96" s="3"/>
      <c r="AL96" s="3"/>
      <c r="AM96" s="3" t="s">
        <v>99</v>
      </c>
      <c r="AO96" s="3"/>
      <c r="AP96" s="3"/>
      <c r="AR96" s="3"/>
      <c r="AS96" s="3" t="s">
        <v>98</v>
      </c>
      <c r="AU96" s="3"/>
      <c r="AV96" s="3" t="s">
        <v>265</v>
      </c>
      <c r="AX96" s="3"/>
      <c r="AY96" s="3" t="s">
        <v>116</v>
      </c>
      <c r="BA96" s="3"/>
      <c r="BB96" s="3"/>
      <c r="BD96" s="3"/>
      <c r="BF96" s="3"/>
      <c r="BG96" s="3" t="s">
        <v>108</v>
      </c>
      <c r="BI96" s="3"/>
      <c r="BJ96" s="3" t="s">
        <v>109</v>
      </c>
      <c r="BL96" s="3"/>
      <c r="BM96" s="3" t="s">
        <v>109</v>
      </c>
      <c r="BO96" s="3"/>
      <c r="BP96" s="3" t="s">
        <v>123</v>
      </c>
      <c r="BR96" s="3"/>
      <c r="BS96" s="3" t="s">
        <v>123</v>
      </c>
      <c r="BU96" s="3"/>
      <c r="BV96" s="3" t="s">
        <v>123</v>
      </c>
      <c r="BX96" s="3"/>
      <c r="BY96" s="3" t="s">
        <v>123</v>
      </c>
      <c r="CA96" s="3"/>
      <c r="CB96" s="3" t="s">
        <v>110</v>
      </c>
      <c r="CD96" s="3"/>
      <c r="CE96" s="3" t="s">
        <v>111</v>
      </c>
      <c r="CG96" s="3"/>
      <c r="CH96" s="3" t="s">
        <v>137</v>
      </c>
      <c r="CJ96" s="3"/>
      <c r="CK96" s="3" t="s">
        <v>257</v>
      </c>
      <c r="CM96" s="3"/>
      <c r="CN96" s="3" t="s">
        <v>126</v>
      </c>
      <c r="CP96" s="3"/>
      <c r="CQ96" s="3"/>
      <c r="CS96" s="3"/>
    </row>
    <row r="97" spans="1:97" x14ac:dyDescent="0.25">
      <c r="A97">
        <v>100</v>
      </c>
      <c r="B97" s="1">
        <v>43931.772557870398</v>
      </c>
      <c r="C97" s="1">
        <v>43931.775127314802</v>
      </c>
      <c r="D97" s="3" t="s">
        <v>97</v>
      </c>
      <c r="E97" s="3"/>
      <c r="G97" s="3"/>
      <c r="H97" s="1"/>
      <c r="I97" s="3" t="s">
        <v>98</v>
      </c>
      <c r="K97" s="3"/>
      <c r="L97" s="3" t="s">
        <v>98</v>
      </c>
      <c r="N97" s="3"/>
      <c r="O97" s="2" t="s">
        <v>266</v>
      </c>
      <c r="Q97" s="3"/>
      <c r="R97" s="3" t="s">
        <v>209</v>
      </c>
      <c r="T97" s="3"/>
      <c r="U97" s="3" t="s">
        <v>99</v>
      </c>
      <c r="W97" s="3"/>
      <c r="X97" s="3" t="s">
        <v>101</v>
      </c>
      <c r="Z97" s="3"/>
      <c r="AA97" s="3" t="s">
        <v>99</v>
      </c>
      <c r="AC97" s="3"/>
      <c r="AD97" s="3" t="s">
        <v>267</v>
      </c>
      <c r="AF97" s="3"/>
      <c r="AG97" s="3" t="s">
        <v>149</v>
      </c>
      <c r="AI97" s="3"/>
      <c r="AJ97" s="3"/>
      <c r="AL97" s="3"/>
      <c r="AM97" s="3" t="s">
        <v>99</v>
      </c>
      <c r="AO97" s="3"/>
      <c r="AP97" s="3"/>
      <c r="AR97" s="3"/>
      <c r="AS97" s="3" t="s">
        <v>99</v>
      </c>
      <c r="AU97" s="3"/>
      <c r="AV97" s="3"/>
      <c r="AX97" s="3"/>
      <c r="AY97" s="3" t="s">
        <v>116</v>
      </c>
      <c r="BA97" s="3"/>
      <c r="BB97" s="3"/>
      <c r="BD97" s="3"/>
      <c r="BF97" s="3"/>
      <c r="BG97" s="3" t="s">
        <v>107</v>
      </c>
      <c r="BI97" s="3"/>
      <c r="BJ97" s="3" t="s">
        <v>107</v>
      </c>
      <c r="BL97" s="3"/>
      <c r="BM97" s="3" t="s">
        <v>108</v>
      </c>
      <c r="BO97" s="3"/>
      <c r="BP97" s="3" t="s">
        <v>123</v>
      </c>
      <c r="BR97" s="3"/>
      <c r="BS97" s="3" t="s">
        <v>123</v>
      </c>
      <c r="BU97" s="3"/>
      <c r="BV97" s="3" t="s">
        <v>123</v>
      </c>
      <c r="BX97" s="3"/>
      <c r="BY97" s="3" t="s">
        <v>123</v>
      </c>
      <c r="CA97" s="3"/>
      <c r="CB97" s="3" t="s">
        <v>118</v>
      </c>
      <c r="CD97" s="3"/>
      <c r="CE97" s="3" t="s">
        <v>119</v>
      </c>
      <c r="CG97" s="3"/>
      <c r="CH97" s="3" t="s">
        <v>137</v>
      </c>
      <c r="CJ97" s="3"/>
      <c r="CK97" s="3" t="s">
        <v>268</v>
      </c>
      <c r="CM97" s="3"/>
      <c r="CN97" s="3" t="s">
        <v>137</v>
      </c>
      <c r="CP97" s="3"/>
      <c r="CQ97" s="3"/>
      <c r="CS97" s="3"/>
    </row>
    <row r="98" spans="1:97" x14ac:dyDescent="0.25">
      <c r="A98">
        <v>101</v>
      </c>
      <c r="B98" s="1">
        <v>43931.780462962997</v>
      </c>
      <c r="C98" s="1">
        <v>43931.7823726852</v>
      </c>
      <c r="D98" s="3" t="s">
        <v>97</v>
      </c>
      <c r="E98" s="3"/>
      <c r="G98" s="3"/>
      <c r="H98" s="1"/>
      <c r="I98" s="3" t="s">
        <v>98</v>
      </c>
      <c r="K98" s="3"/>
      <c r="L98" s="3" t="s">
        <v>99</v>
      </c>
      <c r="N98" s="3"/>
      <c r="O98" s="3"/>
      <c r="Q98" s="3"/>
      <c r="R98" s="3" t="s">
        <v>100</v>
      </c>
      <c r="T98" s="3"/>
      <c r="U98" s="3" t="s">
        <v>99</v>
      </c>
      <c r="W98" s="3"/>
      <c r="X98" s="3" t="s">
        <v>101</v>
      </c>
      <c r="Z98" s="3"/>
      <c r="AA98" s="3" t="s">
        <v>102</v>
      </c>
      <c r="AC98" s="3"/>
      <c r="AD98" s="3" t="s">
        <v>267</v>
      </c>
      <c r="AF98" s="3"/>
      <c r="AG98" s="3" t="s">
        <v>149</v>
      </c>
      <c r="AI98" s="3"/>
      <c r="AJ98" s="3"/>
      <c r="AL98" s="3"/>
      <c r="AM98" s="3" t="s">
        <v>99</v>
      </c>
      <c r="AO98" s="3"/>
      <c r="AP98" s="3"/>
      <c r="AR98" s="3"/>
      <c r="AS98" s="3" t="s">
        <v>98</v>
      </c>
      <c r="AU98" s="3"/>
      <c r="AV98" s="3" t="s">
        <v>130</v>
      </c>
      <c r="AX98" s="3"/>
      <c r="AY98" s="3" t="s">
        <v>116</v>
      </c>
      <c r="BA98" s="3"/>
      <c r="BB98" s="3"/>
      <c r="BD98" s="3"/>
      <c r="BF98" s="3"/>
      <c r="BG98" s="3" t="s">
        <v>123</v>
      </c>
      <c r="BI98" s="3"/>
      <c r="BJ98" s="3" t="s">
        <v>123</v>
      </c>
      <c r="BL98" s="3"/>
      <c r="BM98" s="3" t="s">
        <v>109</v>
      </c>
      <c r="BO98" s="3"/>
      <c r="BP98" s="3" t="s">
        <v>123</v>
      </c>
      <c r="BR98" s="3"/>
      <c r="BS98" s="3" t="s">
        <v>123</v>
      </c>
      <c r="BU98" s="3"/>
      <c r="BV98" s="3" t="s">
        <v>108</v>
      </c>
      <c r="BX98" s="3"/>
      <c r="BY98" s="3" t="s">
        <v>123</v>
      </c>
      <c r="CA98" s="3"/>
      <c r="CB98" s="3" t="s">
        <v>110</v>
      </c>
      <c r="CD98" s="3"/>
      <c r="CE98" s="3" t="s">
        <v>111</v>
      </c>
      <c r="CG98" s="3"/>
      <c r="CH98" s="3" t="s">
        <v>137</v>
      </c>
      <c r="CJ98" s="3"/>
      <c r="CK98" s="3" t="s">
        <v>257</v>
      </c>
      <c r="CM98" s="3"/>
      <c r="CN98" s="3" t="s">
        <v>137</v>
      </c>
      <c r="CP98" s="3"/>
      <c r="CQ98" s="3"/>
      <c r="CS98" s="3"/>
    </row>
    <row r="99" spans="1:97" x14ac:dyDescent="0.25">
      <c r="A99">
        <v>102</v>
      </c>
      <c r="B99" s="1">
        <v>43931.781134259298</v>
      </c>
      <c r="C99" s="1">
        <v>43931.784456018497</v>
      </c>
      <c r="D99" s="3" t="s">
        <v>97</v>
      </c>
      <c r="E99" s="3"/>
      <c r="G99" s="3"/>
      <c r="H99" s="1"/>
      <c r="I99" s="3" t="s">
        <v>98</v>
      </c>
      <c r="K99" s="3"/>
      <c r="L99" s="3" t="s">
        <v>98</v>
      </c>
      <c r="N99" s="3"/>
      <c r="O99" s="3" t="s">
        <v>269</v>
      </c>
      <c r="Q99" s="3"/>
      <c r="R99" s="3" t="s">
        <v>100</v>
      </c>
      <c r="T99" s="3"/>
      <c r="U99" s="3" t="s">
        <v>99</v>
      </c>
      <c r="W99" s="3"/>
      <c r="X99" s="3" t="s">
        <v>101</v>
      </c>
      <c r="Z99" s="3"/>
      <c r="AA99" s="3" t="s">
        <v>102</v>
      </c>
      <c r="AC99" s="3"/>
      <c r="AD99" s="3" t="s">
        <v>267</v>
      </c>
      <c r="AF99" s="3"/>
      <c r="AG99" s="3" t="s">
        <v>149</v>
      </c>
      <c r="AI99" s="3"/>
      <c r="AJ99" s="3"/>
      <c r="AL99" s="3"/>
      <c r="AM99" s="3" t="s">
        <v>99</v>
      </c>
      <c r="AO99" s="3"/>
      <c r="AP99" s="3"/>
      <c r="AR99" s="3"/>
      <c r="AS99" s="3" t="s">
        <v>98</v>
      </c>
      <c r="AU99" s="3"/>
      <c r="AV99" s="3" t="s">
        <v>130</v>
      </c>
      <c r="AX99" s="3"/>
      <c r="AY99" s="3" t="s">
        <v>116</v>
      </c>
      <c r="BA99" s="3"/>
      <c r="BB99" s="3"/>
      <c r="BD99" s="3"/>
      <c r="BF99" s="3"/>
      <c r="BG99" s="3" t="s">
        <v>107</v>
      </c>
      <c r="BI99" s="3"/>
      <c r="BJ99" s="3" t="s">
        <v>107</v>
      </c>
      <c r="BL99" s="3"/>
      <c r="BM99" s="3" t="s">
        <v>108</v>
      </c>
      <c r="BO99" s="3"/>
      <c r="BP99" s="3" t="s">
        <v>123</v>
      </c>
      <c r="BR99" s="3"/>
      <c r="BS99" s="3" t="s">
        <v>109</v>
      </c>
      <c r="BU99" s="3"/>
      <c r="BV99" s="3" t="s">
        <v>109</v>
      </c>
      <c r="BX99" s="3"/>
      <c r="BY99" s="3" t="s">
        <v>123</v>
      </c>
      <c r="CA99" s="3"/>
      <c r="CB99" s="3" t="s">
        <v>110</v>
      </c>
      <c r="CD99" s="3"/>
      <c r="CE99" s="3" t="s">
        <v>111</v>
      </c>
      <c r="CG99" s="3"/>
      <c r="CH99" s="3" t="s">
        <v>148</v>
      </c>
      <c r="CJ99" s="3"/>
      <c r="CK99" s="3"/>
      <c r="CM99" s="3"/>
      <c r="CN99" s="3" t="s">
        <v>131</v>
      </c>
      <c r="CP99" s="3"/>
      <c r="CQ99" s="3"/>
      <c r="CS99" s="3"/>
    </row>
    <row r="100" spans="1:97" x14ac:dyDescent="0.25">
      <c r="A100">
        <v>103</v>
      </c>
      <c r="B100" s="1">
        <v>43931.793553240699</v>
      </c>
      <c r="C100" s="1">
        <v>43931.796087962997</v>
      </c>
      <c r="D100" s="3" t="s">
        <v>97</v>
      </c>
      <c r="E100" s="3"/>
      <c r="G100" s="3"/>
      <c r="H100" s="1"/>
      <c r="I100" s="3" t="s">
        <v>98</v>
      </c>
      <c r="K100" s="3"/>
      <c r="L100" s="3" t="s">
        <v>98</v>
      </c>
      <c r="N100" s="3"/>
      <c r="O100" s="3" t="s">
        <v>270</v>
      </c>
      <c r="Q100" s="3"/>
      <c r="R100" s="3" t="s">
        <v>100</v>
      </c>
      <c r="T100" s="3"/>
      <c r="U100" s="3" t="s">
        <v>99</v>
      </c>
      <c r="W100" s="3"/>
      <c r="X100" s="3" t="s">
        <v>101</v>
      </c>
      <c r="Z100" s="3"/>
      <c r="AA100" s="3" t="s">
        <v>132</v>
      </c>
      <c r="AC100" s="3"/>
      <c r="AD100" s="3" t="s">
        <v>271</v>
      </c>
      <c r="AF100" s="3"/>
      <c r="AG100" s="3" t="s">
        <v>149</v>
      </c>
      <c r="AI100" s="3"/>
      <c r="AJ100" s="3"/>
      <c r="AL100" s="3"/>
      <c r="AM100" s="3" t="s">
        <v>99</v>
      </c>
      <c r="AO100" s="3"/>
      <c r="AP100" s="3"/>
      <c r="AR100" s="3"/>
      <c r="AS100" s="3" t="s">
        <v>98</v>
      </c>
      <c r="AU100" s="3"/>
      <c r="AV100" s="3" t="s">
        <v>130</v>
      </c>
      <c r="AX100" s="3"/>
      <c r="AY100" s="3" t="s">
        <v>116</v>
      </c>
      <c r="BA100" s="3"/>
      <c r="BB100" s="3"/>
      <c r="BD100" s="3"/>
      <c r="BF100" s="3"/>
      <c r="BG100" s="3" t="s">
        <v>108</v>
      </c>
      <c r="BI100" s="3"/>
      <c r="BJ100" s="3" t="s">
        <v>108</v>
      </c>
      <c r="BL100" s="3"/>
      <c r="BM100" s="3" t="s">
        <v>109</v>
      </c>
      <c r="BO100" s="3"/>
      <c r="BP100" s="3" t="s">
        <v>123</v>
      </c>
      <c r="BR100" s="3"/>
      <c r="BS100" s="3" t="s">
        <v>123</v>
      </c>
      <c r="BU100" s="3"/>
      <c r="BV100" s="3" t="s">
        <v>123</v>
      </c>
      <c r="BX100" s="3"/>
      <c r="BY100" s="3" t="s">
        <v>123</v>
      </c>
      <c r="CA100" s="3"/>
      <c r="CB100" s="3" t="s">
        <v>110</v>
      </c>
      <c r="CD100" s="3"/>
      <c r="CE100" s="3" t="s">
        <v>147</v>
      </c>
      <c r="CG100" s="3"/>
      <c r="CH100" s="3" t="s">
        <v>148</v>
      </c>
      <c r="CJ100" s="3"/>
      <c r="CK100" s="3"/>
      <c r="CM100" s="3"/>
      <c r="CN100" s="3" t="s">
        <v>131</v>
      </c>
      <c r="CP100" s="3"/>
      <c r="CQ100" s="3"/>
      <c r="CS100" s="3"/>
    </row>
    <row r="101" spans="1:97" x14ac:dyDescent="0.25">
      <c r="A101">
        <v>104</v>
      </c>
      <c r="B101" s="1">
        <v>43931.791574074101</v>
      </c>
      <c r="C101" s="1">
        <v>43931.797118055598</v>
      </c>
      <c r="D101" s="3" t="s">
        <v>97</v>
      </c>
      <c r="E101" s="3"/>
      <c r="G101" s="3"/>
      <c r="H101" s="1"/>
      <c r="I101" s="3" t="s">
        <v>98</v>
      </c>
      <c r="K101" s="3"/>
      <c r="L101" s="3" t="s">
        <v>98</v>
      </c>
      <c r="N101" s="3"/>
      <c r="O101" s="3" t="s">
        <v>272</v>
      </c>
      <c r="Q101" s="3"/>
      <c r="R101" s="3" t="s">
        <v>100</v>
      </c>
      <c r="T101" s="3"/>
      <c r="U101" s="3" t="s">
        <v>99</v>
      </c>
      <c r="W101" s="3"/>
      <c r="X101" s="3" t="s">
        <v>101</v>
      </c>
      <c r="Z101" s="3"/>
      <c r="AA101" s="3" t="s">
        <v>102</v>
      </c>
      <c r="AC101" s="3"/>
      <c r="AD101" s="3" t="s">
        <v>190</v>
      </c>
      <c r="AF101" s="3"/>
      <c r="AG101" s="3" t="s">
        <v>149</v>
      </c>
      <c r="AI101" s="3"/>
      <c r="AJ101" s="3"/>
      <c r="AL101" s="3"/>
      <c r="AM101" s="3" t="s">
        <v>99</v>
      </c>
      <c r="AO101" s="3"/>
      <c r="AP101" s="3"/>
      <c r="AR101" s="3"/>
      <c r="AS101" s="3" t="s">
        <v>98</v>
      </c>
      <c r="AU101" s="3"/>
      <c r="AV101" s="3" t="s">
        <v>208</v>
      </c>
      <c r="AX101" s="3"/>
      <c r="AY101" s="3" t="s">
        <v>116</v>
      </c>
      <c r="BA101" s="3"/>
      <c r="BB101" s="3"/>
      <c r="BD101" s="3"/>
      <c r="BF101" s="3"/>
      <c r="BG101" s="3" t="s">
        <v>108</v>
      </c>
      <c r="BI101" s="3"/>
      <c r="BJ101" s="3" t="s">
        <v>109</v>
      </c>
      <c r="BL101" s="3"/>
      <c r="BM101" s="3" t="s">
        <v>109</v>
      </c>
      <c r="BO101" s="3"/>
      <c r="BP101" s="3" t="s">
        <v>123</v>
      </c>
      <c r="BR101" s="3"/>
      <c r="BS101" s="3" t="s">
        <v>109</v>
      </c>
      <c r="BU101" s="3"/>
      <c r="BV101" s="3" t="s">
        <v>123</v>
      </c>
      <c r="BX101" s="3"/>
      <c r="BY101" s="3" t="s">
        <v>123</v>
      </c>
      <c r="CA101" s="3"/>
      <c r="CB101" s="3" t="s">
        <v>118</v>
      </c>
      <c r="CD101" s="3"/>
      <c r="CE101" s="3" t="s">
        <v>111</v>
      </c>
      <c r="CG101" s="3"/>
      <c r="CH101" s="3" t="s">
        <v>148</v>
      </c>
      <c r="CJ101" s="3"/>
      <c r="CK101" s="3"/>
      <c r="CM101" s="3"/>
      <c r="CN101" s="3" t="s">
        <v>131</v>
      </c>
      <c r="CP101" s="3"/>
      <c r="CQ101" s="3"/>
      <c r="CS101" s="3"/>
    </row>
    <row r="102" spans="1:97" x14ac:dyDescent="0.25">
      <c r="A102">
        <v>105</v>
      </c>
      <c r="B102" s="1">
        <v>43931.7955671296</v>
      </c>
      <c r="C102" s="1">
        <v>43931.7992592593</v>
      </c>
      <c r="D102" s="3" t="s">
        <v>97</v>
      </c>
      <c r="E102" s="3"/>
      <c r="G102" s="3"/>
      <c r="H102" s="1"/>
      <c r="I102" s="3" t="s">
        <v>98</v>
      </c>
      <c r="K102" s="3"/>
      <c r="L102" s="3" t="s">
        <v>98</v>
      </c>
      <c r="N102" s="3"/>
      <c r="O102" s="3" t="s">
        <v>273</v>
      </c>
      <c r="Q102" s="3"/>
      <c r="R102" s="3" t="s">
        <v>100</v>
      </c>
      <c r="T102" s="3"/>
      <c r="U102" s="3" t="s">
        <v>99</v>
      </c>
      <c r="W102" s="3"/>
      <c r="X102" s="3" t="s">
        <v>101</v>
      </c>
      <c r="Z102" s="3"/>
      <c r="AA102" s="3" t="s">
        <v>99</v>
      </c>
      <c r="AC102" s="3"/>
      <c r="AD102" s="3" t="s">
        <v>267</v>
      </c>
      <c r="AF102" s="3"/>
      <c r="AG102" s="3" t="s">
        <v>149</v>
      </c>
      <c r="AI102" s="3"/>
      <c r="AJ102" s="3"/>
      <c r="AL102" s="3"/>
      <c r="AM102" s="3" t="s">
        <v>99</v>
      </c>
      <c r="AO102" s="3"/>
      <c r="AP102" s="3"/>
      <c r="AR102" s="3"/>
      <c r="AS102" s="3" t="s">
        <v>98</v>
      </c>
      <c r="AU102" s="3"/>
      <c r="AV102" s="3" t="s">
        <v>130</v>
      </c>
      <c r="AX102" s="3"/>
      <c r="AY102" s="3" t="s">
        <v>116</v>
      </c>
      <c r="BA102" s="3"/>
      <c r="BB102" s="3"/>
      <c r="BD102" s="3"/>
      <c r="BF102" s="3"/>
      <c r="BG102" s="3" t="s">
        <v>108</v>
      </c>
      <c r="BI102" s="3"/>
      <c r="BJ102" s="3" t="s">
        <v>108</v>
      </c>
      <c r="BL102" s="3"/>
      <c r="BM102" s="3" t="s">
        <v>123</v>
      </c>
      <c r="BO102" s="3"/>
      <c r="BP102" s="3" t="s">
        <v>123</v>
      </c>
      <c r="BR102" s="3"/>
      <c r="BS102" s="3" t="s">
        <v>123</v>
      </c>
      <c r="BU102" s="3"/>
      <c r="BV102" s="3" t="s">
        <v>123</v>
      </c>
      <c r="BX102" s="3"/>
      <c r="BY102" s="3" t="s">
        <v>123</v>
      </c>
      <c r="CA102" s="3"/>
      <c r="CB102" s="3" t="s">
        <v>118</v>
      </c>
      <c r="CD102" s="3"/>
      <c r="CE102" s="3" t="s">
        <v>111</v>
      </c>
      <c r="CG102" s="3"/>
      <c r="CH102" s="3" t="s">
        <v>148</v>
      </c>
      <c r="CJ102" s="3"/>
      <c r="CK102" s="3"/>
      <c r="CM102" s="3"/>
      <c r="CN102" s="3" t="s">
        <v>126</v>
      </c>
      <c r="CP102" s="3"/>
      <c r="CQ102" s="3"/>
      <c r="CS102" s="3"/>
    </row>
    <row r="103" spans="1:97" x14ac:dyDescent="0.25">
      <c r="A103">
        <v>106</v>
      </c>
      <c r="B103" s="1">
        <v>43931.797002314801</v>
      </c>
      <c r="C103" s="1">
        <v>43931.800173611096</v>
      </c>
      <c r="D103" s="3" t="s">
        <v>97</v>
      </c>
      <c r="E103" s="3"/>
      <c r="G103" s="3"/>
      <c r="H103" s="1"/>
      <c r="I103" s="3" t="s">
        <v>98</v>
      </c>
      <c r="K103" s="3"/>
      <c r="L103" s="3" t="s">
        <v>98</v>
      </c>
      <c r="N103" s="3"/>
      <c r="O103" s="3" t="s">
        <v>274</v>
      </c>
      <c r="Q103" s="3"/>
      <c r="R103" s="3" t="s">
        <v>100</v>
      </c>
      <c r="T103" s="3"/>
      <c r="U103" s="3" t="s">
        <v>99</v>
      </c>
      <c r="W103" s="3"/>
      <c r="X103" s="3" t="s">
        <v>101</v>
      </c>
      <c r="Z103" s="3"/>
      <c r="AA103" s="3" t="s">
        <v>99</v>
      </c>
      <c r="AC103" s="3"/>
      <c r="AD103" s="3" t="s">
        <v>179</v>
      </c>
      <c r="AF103" s="3"/>
      <c r="AG103" s="3" t="s">
        <v>149</v>
      </c>
      <c r="AI103" s="3"/>
      <c r="AJ103" s="3"/>
      <c r="AL103" s="3"/>
      <c r="AM103" s="3" t="s">
        <v>99</v>
      </c>
      <c r="AO103" s="3"/>
      <c r="AP103" s="3"/>
      <c r="AR103" s="3"/>
      <c r="AS103" s="3" t="s">
        <v>99</v>
      </c>
      <c r="AU103" s="3"/>
      <c r="AV103" s="3"/>
      <c r="AX103" s="3"/>
      <c r="AY103" s="3" t="s">
        <v>116</v>
      </c>
      <c r="BA103" s="3"/>
      <c r="BB103" s="3"/>
      <c r="BD103" s="3"/>
      <c r="BF103" s="3"/>
      <c r="BG103" s="3" t="s">
        <v>109</v>
      </c>
      <c r="BI103" s="3"/>
      <c r="BJ103" s="3" t="s">
        <v>123</v>
      </c>
      <c r="BL103" s="3"/>
      <c r="BM103" s="3" t="s">
        <v>109</v>
      </c>
      <c r="BO103" s="3"/>
      <c r="BP103" s="3" t="s">
        <v>109</v>
      </c>
      <c r="BR103" s="3"/>
      <c r="BS103" s="3" t="s">
        <v>109</v>
      </c>
      <c r="BU103" s="3"/>
      <c r="BV103" s="3" t="s">
        <v>123</v>
      </c>
      <c r="BX103" s="3"/>
      <c r="BY103" s="3" t="s">
        <v>123</v>
      </c>
      <c r="CA103" s="3"/>
      <c r="CB103" s="3" t="s">
        <v>118</v>
      </c>
      <c r="CD103" s="3"/>
      <c r="CE103" s="3" t="s">
        <v>147</v>
      </c>
      <c r="CG103" s="3"/>
      <c r="CH103" s="3" t="s">
        <v>148</v>
      </c>
      <c r="CJ103" s="3"/>
      <c r="CK103" s="3"/>
      <c r="CM103" s="3"/>
      <c r="CN103" s="3" t="s">
        <v>126</v>
      </c>
      <c r="CP103" s="3"/>
      <c r="CQ103" s="3"/>
      <c r="CS103" s="3"/>
    </row>
    <row r="104" spans="1:97" x14ac:dyDescent="0.25">
      <c r="A104">
        <v>107</v>
      </c>
      <c r="B104" s="1">
        <v>43931.810092592597</v>
      </c>
      <c r="C104" s="1">
        <v>43931.812488425901</v>
      </c>
      <c r="D104" s="3" t="s">
        <v>97</v>
      </c>
      <c r="E104" s="3"/>
      <c r="G104" s="3"/>
      <c r="H104" s="1"/>
      <c r="I104" s="3" t="s">
        <v>98</v>
      </c>
      <c r="K104" s="3"/>
      <c r="L104" s="3" t="s">
        <v>99</v>
      </c>
      <c r="N104" s="3"/>
      <c r="O104" s="3"/>
      <c r="Q104" s="3"/>
      <c r="R104" s="3" t="s">
        <v>100</v>
      </c>
      <c r="T104" s="3"/>
      <c r="U104" s="3" t="s">
        <v>99</v>
      </c>
      <c r="W104" s="3"/>
      <c r="X104" s="3" t="s">
        <v>101</v>
      </c>
      <c r="Z104" s="3"/>
      <c r="AA104" s="3" t="s">
        <v>99</v>
      </c>
      <c r="AC104" s="3"/>
      <c r="AD104" s="3" t="s">
        <v>179</v>
      </c>
      <c r="AF104" s="3"/>
      <c r="AG104" s="3" t="s">
        <v>149</v>
      </c>
      <c r="AI104" s="3"/>
      <c r="AJ104" s="3"/>
      <c r="AL104" s="3"/>
      <c r="AM104" s="3" t="s">
        <v>99</v>
      </c>
      <c r="AO104" s="3"/>
      <c r="AP104" s="3"/>
      <c r="AR104" s="3"/>
      <c r="AS104" s="3" t="s">
        <v>99</v>
      </c>
      <c r="AU104" s="3"/>
      <c r="AV104" s="3"/>
      <c r="AX104" s="3"/>
      <c r="AY104" s="3" t="s">
        <v>116</v>
      </c>
      <c r="BA104" s="3"/>
      <c r="BB104" s="3"/>
      <c r="BD104" s="3"/>
      <c r="BF104" s="3"/>
      <c r="BG104" s="3" t="s">
        <v>109</v>
      </c>
      <c r="BI104" s="3"/>
      <c r="BJ104" s="3" t="s">
        <v>123</v>
      </c>
      <c r="BL104" s="3"/>
      <c r="BM104" s="3" t="s">
        <v>123</v>
      </c>
      <c r="BO104" s="3"/>
      <c r="BP104" s="3" t="s">
        <v>123</v>
      </c>
      <c r="BR104" s="3"/>
      <c r="BS104" s="3" t="s">
        <v>109</v>
      </c>
      <c r="BU104" s="3"/>
      <c r="BV104" s="3" t="s">
        <v>109</v>
      </c>
      <c r="BX104" s="3"/>
      <c r="BY104" s="3" t="s">
        <v>123</v>
      </c>
      <c r="CA104" s="3"/>
      <c r="CB104" s="3" t="s">
        <v>110</v>
      </c>
      <c r="CD104" s="3"/>
      <c r="CE104" s="3" t="s">
        <v>135</v>
      </c>
      <c r="CG104" s="3"/>
      <c r="CH104" s="3" t="s">
        <v>137</v>
      </c>
      <c r="CJ104" s="3"/>
      <c r="CK104" s="3" t="s">
        <v>268</v>
      </c>
      <c r="CM104" s="3"/>
      <c r="CN104" s="3" t="s">
        <v>131</v>
      </c>
      <c r="CP104" s="3"/>
      <c r="CQ104" s="3"/>
      <c r="CS104" s="3"/>
    </row>
    <row r="105" spans="1:97" x14ac:dyDescent="0.25">
      <c r="A105">
        <v>108</v>
      </c>
      <c r="B105" s="1">
        <v>43931.876793981501</v>
      </c>
      <c r="C105" s="1">
        <v>43931.880613425899</v>
      </c>
      <c r="D105" s="3" t="s">
        <v>97</v>
      </c>
      <c r="E105" s="3"/>
      <c r="G105" s="3"/>
      <c r="H105" s="1"/>
      <c r="I105" s="3" t="s">
        <v>99</v>
      </c>
      <c r="K105" s="3"/>
      <c r="L105" s="3" t="s">
        <v>98</v>
      </c>
      <c r="N105" s="3"/>
      <c r="O105" s="3" t="s">
        <v>275</v>
      </c>
      <c r="Q105" s="3"/>
      <c r="R105" s="3" t="s">
        <v>100</v>
      </c>
      <c r="T105" s="3"/>
      <c r="U105" s="3" t="s">
        <v>99</v>
      </c>
      <c r="W105" s="3"/>
      <c r="X105" s="3" t="s">
        <v>121</v>
      </c>
      <c r="Z105" s="3"/>
      <c r="AA105" s="3"/>
      <c r="AC105" s="3"/>
      <c r="AD105" s="3" t="s">
        <v>237</v>
      </c>
      <c r="AF105" s="3"/>
      <c r="AG105" s="3" t="s">
        <v>149</v>
      </c>
      <c r="AI105" s="3"/>
      <c r="AJ105" s="3"/>
      <c r="AL105" s="3"/>
      <c r="AM105" s="3" t="s">
        <v>99</v>
      </c>
      <c r="AO105" s="3"/>
      <c r="AP105" s="3"/>
      <c r="AR105" s="3"/>
      <c r="AS105" s="3" t="s">
        <v>98</v>
      </c>
      <c r="AU105" s="3"/>
      <c r="AV105" s="3" t="s">
        <v>157</v>
      </c>
      <c r="AX105" s="3"/>
      <c r="AY105" s="3" t="s">
        <v>116</v>
      </c>
      <c r="BA105" s="3"/>
      <c r="BB105" s="3"/>
      <c r="BD105" s="3"/>
      <c r="BF105" s="3"/>
      <c r="BG105" s="3" t="s">
        <v>109</v>
      </c>
      <c r="BI105" s="3"/>
      <c r="BJ105" s="3" t="s">
        <v>109</v>
      </c>
      <c r="BL105" s="3"/>
      <c r="BM105" s="3" t="s">
        <v>108</v>
      </c>
      <c r="BO105" s="3"/>
      <c r="BP105" s="3" t="s">
        <v>123</v>
      </c>
      <c r="BR105" s="3"/>
      <c r="BS105" s="3" t="s">
        <v>109</v>
      </c>
      <c r="BU105" s="3"/>
      <c r="BV105" s="3" t="s">
        <v>123</v>
      </c>
      <c r="BX105" s="3"/>
      <c r="BY105" s="3" t="s">
        <v>123</v>
      </c>
      <c r="CA105" s="3"/>
      <c r="CB105" s="3" t="s">
        <v>118</v>
      </c>
      <c r="CD105" s="3"/>
      <c r="CE105" s="3" t="s">
        <v>119</v>
      </c>
      <c r="CG105" s="3"/>
      <c r="CH105" s="3" t="s">
        <v>156</v>
      </c>
      <c r="CJ105" s="3"/>
      <c r="CK105" s="3"/>
      <c r="CM105" s="3"/>
      <c r="CN105" s="3" t="s">
        <v>131</v>
      </c>
      <c r="CP105" s="3"/>
      <c r="CQ105" s="3"/>
      <c r="CS105" s="3"/>
    </row>
    <row r="106" spans="1:97" x14ac:dyDescent="0.25">
      <c r="A106">
        <v>109</v>
      </c>
      <c r="B106" s="1">
        <v>43931.882534722201</v>
      </c>
      <c r="C106" s="1">
        <v>43931.885393518503</v>
      </c>
      <c r="D106" s="3" t="s">
        <v>97</v>
      </c>
      <c r="E106" s="3"/>
      <c r="G106" s="3"/>
      <c r="H106" s="1"/>
      <c r="I106" s="3" t="s">
        <v>98</v>
      </c>
      <c r="K106" s="3"/>
      <c r="L106" s="3" t="s">
        <v>99</v>
      </c>
      <c r="N106" s="3"/>
      <c r="O106" s="3"/>
      <c r="Q106" s="3"/>
      <c r="R106" s="3" t="s">
        <v>100</v>
      </c>
      <c r="T106" s="3"/>
      <c r="U106" s="3" t="s">
        <v>99</v>
      </c>
      <c r="W106" s="3"/>
      <c r="X106" s="3" t="s">
        <v>101</v>
      </c>
      <c r="Z106" s="3"/>
      <c r="AA106" s="3" t="s">
        <v>132</v>
      </c>
      <c r="AC106" s="3"/>
      <c r="AD106" s="3" t="s">
        <v>146</v>
      </c>
      <c r="AF106" s="3"/>
      <c r="AG106" s="3" t="s">
        <v>149</v>
      </c>
      <c r="AI106" s="3"/>
      <c r="AJ106" s="3"/>
      <c r="AL106" s="3"/>
      <c r="AM106" s="3" t="s">
        <v>99</v>
      </c>
      <c r="AO106" s="3"/>
      <c r="AP106" s="3"/>
      <c r="AR106" s="3"/>
      <c r="AS106" s="3" t="s">
        <v>99</v>
      </c>
      <c r="AU106" s="3"/>
      <c r="AV106" s="3"/>
      <c r="AX106" s="3"/>
      <c r="AY106" s="3" t="s">
        <v>116</v>
      </c>
      <c r="BA106" s="3"/>
      <c r="BB106" s="3"/>
      <c r="BD106" s="3"/>
      <c r="BF106" s="3"/>
      <c r="BG106" s="3" t="s">
        <v>107</v>
      </c>
      <c r="BI106" s="3"/>
      <c r="BJ106" s="3" t="s">
        <v>109</v>
      </c>
      <c r="BL106" s="3"/>
      <c r="BM106" s="3" t="s">
        <v>107</v>
      </c>
      <c r="BO106" s="3"/>
      <c r="BP106" s="3" t="s">
        <v>123</v>
      </c>
      <c r="BR106" s="3"/>
      <c r="BS106" s="3" t="s">
        <v>123</v>
      </c>
      <c r="BU106" s="3"/>
      <c r="BV106" s="3" t="s">
        <v>123</v>
      </c>
      <c r="BX106" s="3"/>
      <c r="BY106" s="3" t="s">
        <v>123</v>
      </c>
      <c r="CA106" s="3"/>
      <c r="CB106" s="3" t="s">
        <v>118</v>
      </c>
      <c r="CD106" s="3"/>
      <c r="CE106" s="3" t="s">
        <v>222</v>
      </c>
      <c r="CG106" s="3"/>
      <c r="CH106" s="3" t="s">
        <v>137</v>
      </c>
      <c r="CJ106" s="3"/>
      <c r="CK106" s="3" t="s">
        <v>276</v>
      </c>
      <c r="CM106" s="3"/>
      <c r="CN106" s="3" t="s">
        <v>126</v>
      </c>
      <c r="CP106" s="3"/>
      <c r="CQ106" s="3"/>
      <c r="CS106" s="3"/>
    </row>
    <row r="107" spans="1:97" x14ac:dyDescent="0.25">
      <c r="A107">
        <v>110</v>
      </c>
      <c r="B107" s="1">
        <v>43931.915011574099</v>
      </c>
      <c r="C107" s="1">
        <v>43931.934074074103</v>
      </c>
      <c r="D107" s="3" t="s">
        <v>97</v>
      </c>
      <c r="E107" s="3"/>
      <c r="G107" s="3"/>
      <c r="H107" s="1"/>
      <c r="I107" s="3" t="s">
        <v>98</v>
      </c>
      <c r="K107" s="3"/>
      <c r="L107" s="3" t="s">
        <v>99</v>
      </c>
      <c r="N107" s="3"/>
      <c r="O107" s="3"/>
      <c r="Q107" s="3"/>
      <c r="R107" s="3" t="s">
        <v>100</v>
      </c>
      <c r="T107" s="3"/>
      <c r="U107" s="3" t="s">
        <v>99</v>
      </c>
      <c r="W107" s="3"/>
      <c r="X107" s="3" t="s">
        <v>101</v>
      </c>
      <c r="Z107" s="3"/>
      <c r="AA107" s="3" t="s">
        <v>102</v>
      </c>
      <c r="AC107" s="3"/>
      <c r="AD107" s="3" t="s">
        <v>267</v>
      </c>
      <c r="AF107" s="3"/>
      <c r="AG107" s="3" t="s">
        <v>149</v>
      </c>
      <c r="AI107" s="3"/>
      <c r="AJ107" s="3"/>
      <c r="AL107" s="3"/>
      <c r="AM107" s="3" t="s">
        <v>99</v>
      </c>
      <c r="AO107" s="3"/>
      <c r="AP107" s="3"/>
      <c r="AR107" s="3"/>
      <c r="AS107" s="3" t="s">
        <v>98</v>
      </c>
      <c r="AU107" s="3"/>
      <c r="AV107" s="3" t="s">
        <v>207</v>
      </c>
      <c r="AX107" s="3"/>
      <c r="AY107" s="3" t="s">
        <v>116</v>
      </c>
      <c r="BA107" s="3"/>
      <c r="BB107" s="3"/>
      <c r="BD107" s="3"/>
      <c r="BF107" s="3"/>
      <c r="BG107" s="3" t="s">
        <v>107</v>
      </c>
      <c r="BI107" s="3"/>
      <c r="BJ107" s="3" t="s">
        <v>107</v>
      </c>
      <c r="BL107" s="3"/>
      <c r="BM107" s="3" t="s">
        <v>107</v>
      </c>
      <c r="BO107" s="3"/>
      <c r="BP107" s="3" t="s">
        <v>109</v>
      </c>
      <c r="BR107" s="3"/>
      <c r="BS107" s="3" t="s">
        <v>109</v>
      </c>
      <c r="BU107" s="3"/>
      <c r="BV107" s="3" t="s">
        <v>109</v>
      </c>
      <c r="BX107" s="3"/>
      <c r="BY107" s="3" t="s">
        <v>109</v>
      </c>
      <c r="CA107" s="3"/>
      <c r="CB107" s="3" t="s">
        <v>110</v>
      </c>
      <c r="CD107" s="3"/>
      <c r="CE107" s="3" t="s">
        <v>111</v>
      </c>
      <c r="CG107" s="3"/>
      <c r="CH107" s="3" t="s">
        <v>137</v>
      </c>
      <c r="CJ107" s="3"/>
      <c r="CK107" s="3" t="s">
        <v>257</v>
      </c>
      <c r="CM107" s="3"/>
      <c r="CN107" s="3" t="s">
        <v>137</v>
      </c>
      <c r="CP107" s="3"/>
      <c r="CQ107" s="3"/>
      <c r="CS107" s="3"/>
    </row>
    <row r="108" spans="1:97" x14ac:dyDescent="0.25">
      <c r="A108">
        <v>111</v>
      </c>
      <c r="B108" s="1">
        <v>43932.002349536997</v>
      </c>
      <c r="C108" s="1">
        <v>43932.003993055601</v>
      </c>
      <c r="D108" s="3" t="s">
        <v>97</v>
      </c>
      <c r="E108" s="3"/>
      <c r="G108" s="3"/>
      <c r="H108" s="1"/>
      <c r="I108" s="3" t="s">
        <v>98</v>
      </c>
      <c r="K108" s="3"/>
      <c r="L108" s="3" t="s">
        <v>98</v>
      </c>
      <c r="N108" s="3"/>
      <c r="O108" s="3"/>
      <c r="Q108" s="3"/>
      <c r="R108" s="3" t="s">
        <v>100</v>
      </c>
      <c r="T108" s="3"/>
      <c r="U108" s="3" t="s">
        <v>99</v>
      </c>
      <c r="W108" s="3"/>
      <c r="X108" s="3" t="s">
        <v>101</v>
      </c>
      <c r="Z108" s="3"/>
      <c r="AA108" s="3" t="s">
        <v>132</v>
      </c>
      <c r="AC108" s="3"/>
      <c r="AD108" s="3" t="s">
        <v>249</v>
      </c>
      <c r="AF108" s="3"/>
      <c r="AG108" s="3" t="s">
        <v>149</v>
      </c>
      <c r="AI108" s="3"/>
      <c r="AJ108" s="3"/>
      <c r="AL108" s="3"/>
      <c r="AM108" s="3" t="s">
        <v>99</v>
      </c>
      <c r="AO108" s="3"/>
      <c r="AP108" s="3"/>
      <c r="AR108" s="3"/>
      <c r="AS108" s="3" t="s">
        <v>98</v>
      </c>
      <c r="AU108" s="3"/>
      <c r="AV108" s="3" t="s">
        <v>130</v>
      </c>
      <c r="AX108" s="3"/>
      <c r="AY108" s="3" t="s">
        <v>116</v>
      </c>
      <c r="BA108" s="3"/>
      <c r="BB108" s="3"/>
      <c r="BD108" s="3"/>
      <c r="BF108" s="3"/>
      <c r="BG108" s="3" t="s">
        <v>123</v>
      </c>
      <c r="BI108" s="3"/>
      <c r="BJ108" s="3" t="s">
        <v>109</v>
      </c>
      <c r="BL108" s="3"/>
      <c r="BM108" s="3" t="s">
        <v>123</v>
      </c>
      <c r="BO108" s="3"/>
      <c r="BP108" s="3" t="s">
        <v>123</v>
      </c>
      <c r="BR108" s="3"/>
      <c r="BS108" s="3" t="s">
        <v>123</v>
      </c>
      <c r="BU108" s="3"/>
      <c r="BV108" s="3" t="s">
        <v>109</v>
      </c>
      <c r="BX108" s="3"/>
      <c r="BY108" s="3" t="s">
        <v>123</v>
      </c>
      <c r="CA108" s="3"/>
      <c r="CB108" s="3" t="s">
        <v>110</v>
      </c>
      <c r="CD108" s="3"/>
      <c r="CE108" s="3" t="s">
        <v>147</v>
      </c>
      <c r="CG108" s="3"/>
      <c r="CH108" s="3" t="s">
        <v>199</v>
      </c>
      <c r="CJ108" s="3"/>
      <c r="CK108" s="3"/>
      <c r="CM108" s="3"/>
      <c r="CN108" s="3" t="s">
        <v>131</v>
      </c>
      <c r="CP108" s="3"/>
      <c r="CQ108" s="3"/>
      <c r="CS108" s="3"/>
    </row>
    <row r="109" spans="1:97" x14ac:dyDescent="0.25">
      <c r="A109">
        <v>112</v>
      </c>
      <c r="B109" s="1">
        <v>43932.082361111097</v>
      </c>
      <c r="C109" s="1">
        <v>43932.084907407399</v>
      </c>
      <c r="D109" s="3" t="s">
        <v>97</v>
      </c>
      <c r="E109" s="3"/>
      <c r="G109" s="3"/>
      <c r="H109" s="1"/>
      <c r="I109" s="3" t="s">
        <v>98</v>
      </c>
      <c r="K109" s="3"/>
      <c r="L109" s="3" t="s">
        <v>99</v>
      </c>
      <c r="N109" s="3"/>
      <c r="O109" s="3"/>
      <c r="Q109" s="3"/>
      <c r="R109" s="3" t="s">
        <v>100</v>
      </c>
      <c r="T109" s="3"/>
      <c r="U109" s="3" t="s">
        <v>99</v>
      </c>
      <c r="W109" s="3"/>
      <c r="X109" s="3" t="s">
        <v>101</v>
      </c>
      <c r="Z109" s="3"/>
      <c r="AA109" s="3" t="s">
        <v>99</v>
      </c>
      <c r="AC109" s="3"/>
      <c r="AD109" s="3" t="s">
        <v>267</v>
      </c>
      <c r="AF109" s="3"/>
      <c r="AG109" s="3" t="s">
        <v>149</v>
      </c>
      <c r="AI109" s="3"/>
      <c r="AJ109" s="3"/>
      <c r="AL109" s="3"/>
      <c r="AM109" s="3" t="s">
        <v>99</v>
      </c>
      <c r="AO109" s="3"/>
      <c r="AP109" s="3"/>
      <c r="AR109" s="3"/>
      <c r="AS109" s="3" t="s">
        <v>99</v>
      </c>
      <c r="AU109" s="3"/>
      <c r="AV109" s="3"/>
      <c r="AX109" s="3"/>
      <c r="AY109" s="3" t="s">
        <v>116</v>
      </c>
      <c r="BA109" s="3"/>
      <c r="BB109" s="3"/>
      <c r="BD109" s="3"/>
      <c r="BF109" s="3"/>
      <c r="BG109" s="3" t="s">
        <v>108</v>
      </c>
      <c r="BI109" s="3"/>
      <c r="BJ109" s="3" t="s">
        <v>107</v>
      </c>
      <c r="BL109" s="3"/>
      <c r="BM109" s="3" t="s">
        <v>108</v>
      </c>
      <c r="BO109" s="3"/>
      <c r="BP109" s="3" t="s">
        <v>109</v>
      </c>
      <c r="BR109" s="3"/>
      <c r="BS109" s="3" t="s">
        <v>109</v>
      </c>
      <c r="BU109" s="3"/>
      <c r="BV109" s="3" t="s">
        <v>123</v>
      </c>
      <c r="BX109" s="3"/>
      <c r="BY109" s="3" t="s">
        <v>109</v>
      </c>
      <c r="CA109" s="3"/>
      <c r="CB109" s="3" t="s">
        <v>110</v>
      </c>
      <c r="CD109" s="3"/>
      <c r="CE109" s="3" t="s">
        <v>111</v>
      </c>
      <c r="CG109" s="3"/>
      <c r="CH109" s="3" t="s">
        <v>148</v>
      </c>
      <c r="CJ109" s="3"/>
      <c r="CK109" s="3"/>
      <c r="CM109" s="3"/>
      <c r="CN109" s="3" t="s">
        <v>137</v>
      </c>
      <c r="CP109" s="3"/>
      <c r="CQ109" s="3"/>
      <c r="CS109" s="3"/>
    </row>
    <row r="110" spans="1:97" x14ac:dyDescent="0.25">
      <c r="A110">
        <v>113</v>
      </c>
      <c r="B110" s="1">
        <v>43932.452546296299</v>
      </c>
      <c r="C110" s="1">
        <v>43932.460648148102</v>
      </c>
      <c r="D110" s="3" t="s">
        <v>97</v>
      </c>
      <c r="E110" s="3"/>
      <c r="G110" s="3"/>
      <c r="H110" s="1"/>
      <c r="I110" s="3" t="s">
        <v>98</v>
      </c>
      <c r="K110" s="3"/>
      <c r="L110" s="3" t="s">
        <v>98</v>
      </c>
      <c r="N110" s="3"/>
      <c r="O110" s="3" t="s">
        <v>277</v>
      </c>
      <c r="Q110" s="3"/>
      <c r="R110" s="3" t="s">
        <v>209</v>
      </c>
      <c r="T110" s="3"/>
      <c r="U110" s="3" t="s">
        <v>98</v>
      </c>
      <c r="W110" s="3"/>
      <c r="X110" s="3" t="s">
        <v>101</v>
      </c>
      <c r="Z110" s="3"/>
      <c r="AA110" s="3" t="s">
        <v>102</v>
      </c>
      <c r="AC110" s="3"/>
      <c r="AD110" s="3" t="s">
        <v>278</v>
      </c>
      <c r="AF110" s="3"/>
      <c r="AG110" s="3" t="s">
        <v>149</v>
      </c>
      <c r="AI110" s="3"/>
      <c r="AJ110" s="3"/>
      <c r="AL110" s="3"/>
      <c r="AM110" s="3" t="s">
        <v>99</v>
      </c>
      <c r="AO110" s="3"/>
      <c r="AP110" s="3"/>
      <c r="AR110" s="3"/>
      <c r="AS110" s="3" t="s">
        <v>98</v>
      </c>
      <c r="AU110" s="3"/>
      <c r="AV110" s="3" t="s">
        <v>175</v>
      </c>
      <c r="AX110" s="3"/>
      <c r="AY110" s="3" t="s">
        <v>116</v>
      </c>
      <c r="BA110" s="3"/>
      <c r="BB110" s="3"/>
      <c r="BD110" s="3"/>
      <c r="BF110" s="3"/>
      <c r="BG110" s="3" t="s">
        <v>107</v>
      </c>
      <c r="BI110" s="3"/>
      <c r="BJ110" s="3" t="s">
        <v>107</v>
      </c>
      <c r="BL110" s="3"/>
      <c r="BM110" s="3" t="s">
        <v>107</v>
      </c>
      <c r="BO110" s="3"/>
      <c r="BP110" s="3" t="s">
        <v>109</v>
      </c>
      <c r="BR110" s="3"/>
      <c r="BS110" s="3" t="s">
        <v>109</v>
      </c>
      <c r="BU110" s="3"/>
      <c r="BV110" s="3" t="s">
        <v>109</v>
      </c>
      <c r="BX110" s="3"/>
      <c r="BY110" s="3" t="s">
        <v>109</v>
      </c>
      <c r="CA110" s="3"/>
      <c r="CB110" s="3" t="s">
        <v>118</v>
      </c>
      <c r="CD110" s="3"/>
      <c r="CE110" s="3" t="s">
        <v>147</v>
      </c>
      <c r="CG110" s="3"/>
      <c r="CH110" s="3" t="s">
        <v>112</v>
      </c>
      <c r="CJ110" s="3"/>
      <c r="CK110" s="3"/>
      <c r="CM110" s="3"/>
      <c r="CN110" s="3" t="s">
        <v>137</v>
      </c>
      <c r="CP110" s="3"/>
      <c r="CQ110" s="3"/>
      <c r="CS110" s="3"/>
    </row>
    <row r="111" spans="1:97" x14ac:dyDescent="0.25">
      <c r="A111">
        <v>114</v>
      </c>
      <c r="B111" s="1">
        <v>43932.493541666699</v>
      </c>
      <c r="C111" s="1">
        <v>43932.494895833297</v>
      </c>
      <c r="D111" s="3" t="s">
        <v>97</v>
      </c>
      <c r="E111" s="3"/>
      <c r="G111" s="3"/>
      <c r="H111" s="1"/>
      <c r="I111" s="3" t="s">
        <v>98</v>
      </c>
      <c r="K111" s="3"/>
      <c r="L111" s="3" t="s">
        <v>99</v>
      </c>
      <c r="N111" s="3"/>
      <c r="O111" s="3"/>
      <c r="Q111" s="3"/>
      <c r="R111" s="3" t="s">
        <v>176</v>
      </c>
      <c r="T111" s="3"/>
      <c r="U111" s="3" t="s">
        <v>99</v>
      </c>
      <c r="W111" s="3"/>
      <c r="X111" s="3" t="s">
        <v>101</v>
      </c>
      <c r="Z111" s="3"/>
      <c r="AA111" s="3" t="s">
        <v>99</v>
      </c>
      <c r="AC111" s="3"/>
      <c r="AD111" s="3" t="s">
        <v>138</v>
      </c>
      <c r="AF111" s="3"/>
      <c r="AG111" s="3" t="s">
        <v>149</v>
      </c>
      <c r="AI111" s="3"/>
      <c r="AJ111" s="3"/>
      <c r="AL111" s="3"/>
      <c r="AM111" s="3" t="s">
        <v>99</v>
      </c>
      <c r="AO111" s="3"/>
      <c r="AP111" s="3"/>
      <c r="AR111" s="3"/>
      <c r="AS111" s="3" t="s">
        <v>99</v>
      </c>
      <c r="AU111" s="3"/>
      <c r="AV111" s="3"/>
      <c r="AX111" s="3"/>
      <c r="AY111" s="3" t="s">
        <v>116</v>
      </c>
      <c r="BA111" s="3"/>
      <c r="BB111" s="3"/>
      <c r="BD111" s="3"/>
      <c r="BF111" s="3"/>
      <c r="BG111" s="3" t="s">
        <v>123</v>
      </c>
      <c r="BI111" s="3"/>
      <c r="BJ111" s="3" t="s">
        <v>123</v>
      </c>
      <c r="BL111" s="3"/>
      <c r="BM111" s="3" t="s">
        <v>123</v>
      </c>
      <c r="BO111" s="3"/>
      <c r="BP111" s="3" t="s">
        <v>108</v>
      </c>
      <c r="BR111" s="3"/>
      <c r="BS111" s="3" t="s">
        <v>109</v>
      </c>
      <c r="BU111" s="3"/>
      <c r="BV111" s="3" t="s">
        <v>109</v>
      </c>
      <c r="BX111" s="3"/>
      <c r="BY111" s="3" t="s">
        <v>123</v>
      </c>
      <c r="CA111" s="3"/>
      <c r="CB111" s="3" t="s">
        <v>124</v>
      </c>
      <c r="CD111" s="3"/>
      <c r="CE111" s="3" t="s">
        <v>119</v>
      </c>
      <c r="CG111" s="3"/>
      <c r="CH111" s="3" t="s">
        <v>112</v>
      </c>
      <c r="CJ111" s="3"/>
      <c r="CK111" s="3"/>
      <c r="CM111" s="3"/>
      <c r="CN111" s="3" t="s">
        <v>113</v>
      </c>
      <c r="CP111" s="3"/>
      <c r="CQ111" s="3"/>
      <c r="CS111" s="3"/>
    </row>
    <row r="112" spans="1:97" x14ac:dyDescent="0.25">
      <c r="A112">
        <v>115</v>
      </c>
      <c r="B112" s="1">
        <v>43932.502789351798</v>
      </c>
      <c r="C112" s="1">
        <v>43932.509375000001</v>
      </c>
      <c r="D112" s="3" t="s">
        <v>97</v>
      </c>
      <c r="E112" s="3"/>
      <c r="G112" s="3"/>
      <c r="H112" s="1"/>
      <c r="I112" s="3" t="s">
        <v>98</v>
      </c>
      <c r="K112" s="3"/>
      <c r="L112" s="3" t="s">
        <v>98</v>
      </c>
      <c r="N112" s="3"/>
      <c r="O112" s="3" t="s">
        <v>279</v>
      </c>
      <c r="Q112" s="3"/>
      <c r="R112" s="3" t="s">
        <v>100</v>
      </c>
      <c r="T112" s="3"/>
      <c r="U112" s="3" t="s">
        <v>98</v>
      </c>
      <c r="W112" s="3"/>
      <c r="X112" s="3" t="s">
        <v>121</v>
      </c>
      <c r="Z112" s="3"/>
      <c r="AA112" s="3"/>
      <c r="AC112" s="3"/>
      <c r="AD112" s="3" t="s">
        <v>231</v>
      </c>
      <c r="AF112" s="3"/>
      <c r="AG112" s="3" t="s">
        <v>151</v>
      </c>
      <c r="AI112" s="3"/>
      <c r="AJ112" s="3"/>
      <c r="AL112" s="3"/>
      <c r="AM112" s="3" t="s">
        <v>99</v>
      </c>
      <c r="AO112" s="3"/>
      <c r="AP112" s="3"/>
      <c r="AR112" s="3"/>
      <c r="AS112" s="3" t="s">
        <v>98</v>
      </c>
      <c r="AU112" s="3"/>
      <c r="AV112" s="3" t="s">
        <v>130</v>
      </c>
      <c r="AX112" s="3"/>
      <c r="AY112" s="3" t="s">
        <v>122</v>
      </c>
      <c r="BA112" s="3"/>
      <c r="BB112" s="3"/>
      <c r="BD112" s="3"/>
      <c r="BF112" s="3"/>
      <c r="BG112" s="3" t="s">
        <v>107</v>
      </c>
      <c r="BI112" s="3"/>
      <c r="BJ112" s="3" t="s">
        <v>107</v>
      </c>
      <c r="BL112" s="3"/>
      <c r="BM112" s="3" t="s">
        <v>109</v>
      </c>
      <c r="BO112" s="3"/>
      <c r="BP112" s="3" t="s">
        <v>123</v>
      </c>
      <c r="BR112" s="3"/>
      <c r="BS112" s="3" t="s">
        <v>123</v>
      </c>
      <c r="BU112" s="3"/>
      <c r="BV112" s="3" t="s">
        <v>123</v>
      </c>
      <c r="BX112" s="3"/>
      <c r="BY112" s="3" t="s">
        <v>123</v>
      </c>
      <c r="CA112" s="3"/>
      <c r="CB112" s="3" t="s">
        <v>118</v>
      </c>
      <c r="CD112" s="3"/>
      <c r="CE112" s="3" t="s">
        <v>119</v>
      </c>
      <c r="CG112" s="3"/>
      <c r="CH112" s="3" t="s">
        <v>112</v>
      </c>
      <c r="CJ112" s="3"/>
      <c r="CK112" s="3"/>
      <c r="CM112" s="3"/>
      <c r="CN112" s="3" t="s">
        <v>126</v>
      </c>
      <c r="CP112" s="3"/>
      <c r="CQ112" s="3" t="s">
        <v>280</v>
      </c>
      <c r="CS112" s="3"/>
    </row>
    <row r="113" spans="1:97" x14ac:dyDescent="0.25">
      <c r="A113">
        <v>116</v>
      </c>
      <c r="B113" s="1">
        <v>43932.591469907398</v>
      </c>
      <c r="C113" s="1">
        <v>43932.595717592601</v>
      </c>
      <c r="D113" s="3" t="s">
        <v>97</v>
      </c>
      <c r="E113" s="3"/>
      <c r="G113" s="3"/>
      <c r="H113" s="1"/>
      <c r="I113" s="3" t="s">
        <v>98</v>
      </c>
      <c r="K113" s="3"/>
      <c r="L113" s="3" t="s">
        <v>98</v>
      </c>
      <c r="N113" s="3"/>
      <c r="O113" s="2" t="s">
        <v>281</v>
      </c>
      <c r="Q113" s="3"/>
      <c r="R113" s="3" t="s">
        <v>100</v>
      </c>
      <c r="T113" s="3"/>
      <c r="U113" s="3" t="s">
        <v>99</v>
      </c>
      <c r="W113" s="3"/>
      <c r="X113" s="3" t="s">
        <v>101</v>
      </c>
      <c r="Z113" s="3"/>
      <c r="AA113" s="3" t="s">
        <v>102</v>
      </c>
      <c r="AC113" s="3"/>
      <c r="AD113" s="3" t="s">
        <v>267</v>
      </c>
      <c r="AF113" s="3"/>
      <c r="AG113" s="3" t="s">
        <v>149</v>
      </c>
      <c r="AI113" s="3"/>
      <c r="AJ113" s="3"/>
      <c r="AL113" s="3"/>
      <c r="AM113" s="3" t="s">
        <v>99</v>
      </c>
      <c r="AO113" s="3"/>
      <c r="AP113" s="3"/>
      <c r="AR113" s="3"/>
      <c r="AS113" s="3" t="s">
        <v>99</v>
      </c>
      <c r="AU113" s="3"/>
      <c r="AV113" s="3"/>
      <c r="AX113" s="3"/>
      <c r="AY113" s="3" t="s">
        <v>116</v>
      </c>
      <c r="BA113" s="3"/>
      <c r="BB113" s="3"/>
      <c r="BD113" s="3"/>
      <c r="BF113" s="3"/>
      <c r="BG113" s="3" t="s">
        <v>109</v>
      </c>
      <c r="BI113" s="3"/>
      <c r="BJ113" s="3" t="s">
        <v>123</v>
      </c>
      <c r="BL113" s="3"/>
      <c r="BM113" s="3" t="s">
        <v>109</v>
      </c>
      <c r="BO113" s="3"/>
      <c r="BP113" s="3" t="s">
        <v>109</v>
      </c>
      <c r="BR113" s="3"/>
      <c r="BS113" s="3" t="s">
        <v>109</v>
      </c>
      <c r="BU113" s="3"/>
      <c r="BV113" s="3" t="s">
        <v>109</v>
      </c>
      <c r="BX113" s="3"/>
      <c r="BY113" s="3" t="s">
        <v>109</v>
      </c>
      <c r="CA113" s="3"/>
      <c r="CB113" s="3" t="s">
        <v>110</v>
      </c>
      <c r="CD113" s="3"/>
      <c r="CE113" s="3" t="s">
        <v>111</v>
      </c>
      <c r="CG113" s="3"/>
      <c r="CH113" s="3" t="s">
        <v>148</v>
      </c>
      <c r="CJ113" s="3"/>
      <c r="CK113" s="3"/>
      <c r="CM113" s="3"/>
      <c r="CN113" s="3" t="s">
        <v>126</v>
      </c>
      <c r="CP113" s="3"/>
      <c r="CQ113" s="3"/>
      <c r="CS113" s="3"/>
    </row>
    <row r="114" spans="1:97" x14ac:dyDescent="0.25">
      <c r="A114">
        <v>117</v>
      </c>
      <c r="B114" s="1">
        <v>43932.778090277803</v>
      </c>
      <c r="C114" s="1">
        <v>43932.779814814799</v>
      </c>
      <c r="D114" s="3" t="s">
        <v>97</v>
      </c>
      <c r="E114" s="3"/>
      <c r="G114" s="3"/>
      <c r="H114" s="1"/>
      <c r="I114" s="3" t="s">
        <v>98</v>
      </c>
      <c r="K114" s="3"/>
      <c r="L114" s="3" t="s">
        <v>98</v>
      </c>
      <c r="N114" s="3"/>
      <c r="O114" s="3" t="s">
        <v>282</v>
      </c>
      <c r="Q114" s="3"/>
      <c r="R114" s="3" t="s">
        <v>100</v>
      </c>
      <c r="T114" s="3"/>
      <c r="U114" s="3" t="s">
        <v>99</v>
      </c>
      <c r="W114" s="3"/>
      <c r="X114" s="3" t="s">
        <v>101</v>
      </c>
      <c r="Z114" s="3"/>
      <c r="AA114" s="3" t="s">
        <v>99</v>
      </c>
      <c r="AC114" s="3"/>
      <c r="AD114" s="3" t="s">
        <v>152</v>
      </c>
      <c r="AF114" s="3"/>
      <c r="AG114" s="3" t="s">
        <v>151</v>
      </c>
      <c r="AI114" s="3"/>
      <c r="AJ114" s="3"/>
      <c r="AL114" s="3"/>
      <c r="AM114" s="3" t="s">
        <v>98</v>
      </c>
      <c r="AO114" s="3"/>
      <c r="AP114" s="3" t="s">
        <v>143</v>
      </c>
      <c r="AR114" s="3"/>
      <c r="AS114" s="3" t="s">
        <v>98</v>
      </c>
      <c r="AU114" s="3"/>
      <c r="AV114" s="3" t="s">
        <v>283</v>
      </c>
      <c r="AX114" s="3"/>
      <c r="AY114" s="3" t="s">
        <v>116</v>
      </c>
      <c r="BA114" s="3"/>
      <c r="BB114" s="3"/>
      <c r="BD114" s="3"/>
      <c r="BF114" s="3"/>
      <c r="BG114" s="3" t="s">
        <v>123</v>
      </c>
      <c r="BI114" s="3"/>
      <c r="BJ114" s="3" t="s">
        <v>123</v>
      </c>
      <c r="BL114" s="3"/>
      <c r="BM114" s="3" t="s">
        <v>123</v>
      </c>
      <c r="BO114" s="3"/>
      <c r="BP114" s="3" t="s">
        <v>107</v>
      </c>
      <c r="BR114" s="3"/>
      <c r="BS114" s="3" t="s">
        <v>123</v>
      </c>
      <c r="BU114" s="3"/>
      <c r="BV114" s="3" t="s">
        <v>123</v>
      </c>
      <c r="BX114" s="3"/>
      <c r="BY114" s="3" t="s">
        <v>123</v>
      </c>
      <c r="CA114" s="3"/>
      <c r="CB114" s="3" t="s">
        <v>118</v>
      </c>
      <c r="CD114" s="3"/>
      <c r="CE114" s="3" t="s">
        <v>147</v>
      </c>
      <c r="CG114" s="3"/>
      <c r="CH114" s="3" t="s">
        <v>137</v>
      </c>
      <c r="CJ114" s="3"/>
      <c r="CK114" s="3" t="s">
        <v>284</v>
      </c>
      <c r="CM114" s="3"/>
      <c r="CN114" s="3" t="s">
        <v>137</v>
      </c>
      <c r="CP114" s="3"/>
      <c r="CQ114" s="3"/>
      <c r="CS114" s="3"/>
    </row>
    <row r="115" spans="1:97" x14ac:dyDescent="0.25">
      <c r="A115">
        <v>118</v>
      </c>
      <c r="B115" s="1">
        <v>43932.782939814802</v>
      </c>
      <c r="C115" s="1">
        <v>43932.807187500002</v>
      </c>
      <c r="D115" s="3" t="s">
        <v>97</v>
      </c>
      <c r="E115" s="3"/>
      <c r="G115" s="3"/>
      <c r="H115" s="1"/>
      <c r="I115" s="3" t="s">
        <v>98</v>
      </c>
      <c r="K115" s="3"/>
      <c r="L115" s="3" t="s">
        <v>98</v>
      </c>
      <c r="N115" s="3"/>
      <c r="O115" s="3" t="s">
        <v>285</v>
      </c>
      <c r="Q115" s="3"/>
      <c r="R115" s="3" t="s">
        <v>120</v>
      </c>
      <c r="T115" s="3"/>
      <c r="U115" s="3" t="s">
        <v>99</v>
      </c>
      <c r="W115" s="3"/>
      <c r="X115" s="3" t="s">
        <v>121</v>
      </c>
      <c r="Z115" s="3"/>
      <c r="AA115" s="3"/>
      <c r="AC115" s="3"/>
      <c r="AD115" s="3" t="s">
        <v>142</v>
      </c>
      <c r="AF115" s="3"/>
      <c r="AG115" s="3" t="s">
        <v>139</v>
      </c>
      <c r="AI115" s="3"/>
      <c r="AJ115" s="3"/>
      <c r="AL115" s="3"/>
      <c r="AM115" s="3" t="s">
        <v>99</v>
      </c>
      <c r="AO115" s="3"/>
      <c r="AP115" s="3"/>
      <c r="AR115" s="3"/>
      <c r="AS115" s="3" t="s">
        <v>99</v>
      </c>
      <c r="AU115" s="3"/>
      <c r="AV115" s="3"/>
      <c r="AX115" s="3"/>
      <c r="AY115" s="3" t="s">
        <v>116</v>
      </c>
      <c r="BA115" s="3"/>
      <c r="BB115" s="3" t="s">
        <v>286</v>
      </c>
      <c r="BD115" s="3"/>
      <c r="BF115" s="3"/>
      <c r="BG115" s="3" t="s">
        <v>123</v>
      </c>
      <c r="BI115" s="3"/>
      <c r="BJ115" s="3" t="s">
        <v>109</v>
      </c>
      <c r="BL115" s="3"/>
      <c r="BM115" s="3" t="s">
        <v>109</v>
      </c>
      <c r="BO115" s="3"/>
      <c r="BP115" s="3" t="s">
        <v>109</v>
      </c>
      <c r="BR115" s="3"/>
      <c r="BS115" s="3" t="s">
        <v>109</v>
      </c>
      <c r="BU115" s="3"/>
      <c r="BV115" s="3" t="s">
        <v>109</v>
      </c>
      <c r="BX115" s="3"/>
      <c r="BY115" s="3" t="s">
        <v>109</v>
      </c>
      <c r="CA115" s="3"/>
      <c r="CB115" s="3" t="s">
        <v>110</v>
      </c>
      <c r="CD115" s="3"/>
      <c r="CE115" s="3" t="s">
        <v>147</v>
      </c>
      <c r="CG115" s="3"/>
      <c r="CH115" s="3" t="s">
        <v>148</v>
      </c>
      <c r="CJ115" s="3"/>
      <c r="CK115" s="3"/>
      <c r="CM115" s="3"/>
      <c r="CN115" s="3" t="s">
        <v>137</v>
      </c>
      <c r="CP115" s="3"/>
      <c r="CQ115" s="3"/>
      <c r="CS115" s="3"/>
    </row>
    <row r="116" spans="1:97" x14ac:dyDescent="0.25">
      <c r="A116">
        <v>119</v>
      </c>
      <c r="B116" s="1">
        <v>43932.8109722222</v>
      </c>
      <c r="C116" s="1">
        <v>43932.813437500001</v>
      </c>
      <c r="D116" s="3" t="s">
        <v>97</v>
      </c>
      <c r="E116" s="3"/>
      <c r="G116" s="3"/>
      <c r="H116" s="1"/>
      <c r="I116" s="3" t="s">
        <v>99</v>
      </c>
      <c r="K116" s="3"/>
      <c r="L116" s="3" t="s">
        <v>98</v>
      </c>
      <c r="N116" s="3"/>
      <c r="O116" s="3" t="s">
        <v>287</v>
      </c>
      <c r="Q116" s="3"/>
      <c r="R116" s="3" t="s">
        <v>100</v>
      </c>
      <c r="T116" s="3"/>
      <c r="U116" s="3" t="s">
        <v>99</v>
      </c>
      <c r="W116" s="3"/>
      <c r="X116" s="3" t="s">
        <v>101</v>
      </c>
      <c r="Z116" s="3"/>
      <c r="AA116" s="3" t="s">
        <v>132</v>
      </c>
      <c r="AC116" s="3"/>
      <c r="AD116" s="3" t="s">
        <v>188</v>
      </c>
      <c r="AF116" s="3"/>
      <c r="AG116" s="3" t="s">
        <v>149</v>
      </c>
      <c r="AI116" s="3"/>
      <c r="AJ116" s="3"/>
      <c r="AL116" s="3"/>
      <c r="AM116" s="3" t="s">
        <v>99</v>
      </c>
      <c r="AO116" s="3"/>
      <c r="AP116" s="3"/>
      <c r="AR116" s="3"/>
      <c r="AS116" s="3" t="s">
        <v>99</v>
      </c>
      <c r="AU116" s="3"/>
      <c r="AV116" s="3"/>
      <c r="AX116" s="3"/>
      <c r="AY116" s="3" t="s">
        <v>122</v>
      </c>
      <c r="BA116" s="3"/>
      <c r="BB116" s="3"/>
      <c r="BD116" s="3"/>
      <c r="BF116" s="3"/>
      <c r="BG116" s="3" t="s">
        <v>108</v>
      </c>
      <c r="BI116" s="3"/>
      <c r="BJ116" s="3" t="s">
        <v>107</v>
      </c>
      <c r="BL116" s="3"/>
      <c r="BM116" s="3" t="s">
        <v>107</v>
      </c>
      <c r="BO116" s="3"/>
      <c r="BP116" s="3" t="s">
        <v>109</v>
      </c>
      <c r="BR116" s="3"/>
      <c r="BS116" s="3" t="s">
        <v>109</v>
      </c>
      <c r="BU116" s="3"/>
      <c r="BV116" s="3" t="s">
        <v>109</v>
      </c>
      <c r="BX116" s="3"/>
      <c r="BY116" s="3" t="s">
        <v>109</v>
      </c>
      <c r="CA116" s="3"/>
      <c r="CB116" s="3" t="s">
        <v>118</v>
      </c>
      <c r="CD116" s="3"/>
      <c r="CE116" s="3" t="s">
        <v>147</v>
      </c>
      <c r="CG116" s="3"/>
      <c r="CH116" s="3" t="s">
        <v>148</v>
      </c>
      <c r="CJ116" s="3"/>
      <c r="CK116" s="3"/>
      <c r="CM116" s="3"/>
      <c r="CN116" s="3" t="s">
        <v>126</v>
      </c>
      <c r="CP116" s="3"/>
      <c r="CQ116" s="3"/>
      <c r="CS116" s="3"/>
    </row>
    <row r="117" spans="1:97" x14ac:dyDescent="0.25">
      <c r="A117">
        <v>120</v>
      </c>
      <c r="B117" s="1">
        <v>43932.823171296302</v>
      </c>
      <c r="C117" s="1">
        <v>43932.826111111099</v>
      </c>
      <c r="D117" s="3" t="s">
        <v>97</v>
      </c>
      <c r="E117" s="3"/>
      <c r="G117" s="3"/>
      <c r="H117" s="1"/>
      <c r="I117" s="3" t="s">
        <v>99</v>
      </c>
      <c r="K117" s="3"/>
      <c r="L117" s="3" t="s">
        <v>99</v>
      </c>
      <c r="N117" s="3"/>
      <c r="O117" s="3"/>
      <c r="Q117" s="3"/>
      <c r="R117" s="3" t="s">
        <v>120</v>
      </c>
      <c r="T117" s="3"/>
      <c r="U117" s="3" t="s">
        <v>99</v>
      </c>
      <c r="W117" s="3"/>
      <c r="X117" s="3" t="s">
        <v>101</v>
      </c>
      <c r="Z117" s="3"/>
      <c r="AA117" s="3" t="s">
        <v>132</v>
      </c>
      <c r="AC117" s="3"/>
      <c r="AD117" s="3" t="s">
        <v>211</v>
      </c>
      <c r="AF117" s="3"/>
      <c r="AG117" s="3" t="s">
        <v>149</v>
      </c>
      <c r="AI117" s="3"/>
      <c r="AJ117" s="3"/>
      <c r="AL117" s="3"/>
      <c r="AM117" s="3" t="s">
        <v>99</v>
      </c>
      <c r="AO117" s="3"/>
      <c r="AP117" s="3"/>
      <c r="AR117" s="3"/>
      <c r="AS117" s="3" t="s">
        <v>98</v>
      </c>
      <c r="AU117" s="3"/>
      <c r="AV117" s="3" t="s">
        <v>288</v>
      </c>
      <c r="AX117" s="3"/>
      <c r="AY117" s="3" t="s">
        <v>116</v>
      </c>
      <c r="BA117" s="3"/>
      <c r="BB117" s="3"/>
      <c r="BD117" s="3"/>
      <c r="BF117" s="3"/>
      <c r="BG117" s="3" t="s">
        <v>108</v>
      </c>
      <c r="BI117" s="3"/>
      <c r="BJ117" s="3" t="s">
        <v>108</v>
      </c>
      <c r="BL117" s="3"/>
      <c r="BM117" s="3" t="s">
        <v>109</v>
      </c>
      <c r="BO117" s="3"/>
      <c r="BP117" s="3" t="s">
        <v>108</v>
      </c>
      <c r="BR117" s="3"/>
      <c r="BS117" s="3" t="s">
        <v>108</v>
      </c>
      <c r="BU117" s="3"/>
      <c r="BV117" s="3" t="s">
        <v>123</v>
      </c>
      <c r="BX117" s="3"/>
      <c r="BY117" s="3" t="s">
        <v>123</v>
      </c>
      <c r="CA117" s="3"/>
      <c r="CB117" s="3" t="s">
        <v>118</v>
      </c>
      <c r="CD117" s="3"/>
      <c r="CE117" s="3" t="s">
        <v>222</v>
      </c>
      <c r="CG117" s="3"/>
      <c r="CH117" s="3" t="s">
        <v>148</v>
      </c>
      <c r="CJ117" s="3"/>
      <c r="CK117" s="3"/>
      <c r="CM117" s="3"/>
      <c r="CN117" s="3" t="s">
        <v>126</v>
      </c>
      <c r="CP117" s="3"/>
      <c r="CQ117" s="3"/>
      <c r="CS117" s="3"/>
    </row>
    <row r="118" spans="1:97" x14ac:dyDescent="0.25">
      <c r="A118">
        <v>121</v>
      </c>
      <c r="B118" s="1">
        <v>43932.852037037002</v>
      </c>
      <c r="C118" s="1">
        <v>43932.856909722199</v>
      </c>
      <c r="D118" s="3" t="s">
        <v>97</v>
      </c>
      <c r="E118" s="3"/>
      <c r="G118" s="3"/>
      <c r="H118" s="1"/>
      <c r="I118" s="3" t="s">
        <v>98</v>
      </c>
      <c r="K118" s="3"/>
      <c r="L118" s="3" t="s">
        <v>98</v>
      </c>
      <c r="N118" s="3"/>
      <c r="O118" s="3" t="s">
        <v>289</v>
      </c>
      <c r="Q118" s="3"/>
      <c r="R118" s="3" t="s">
        <v>100</v>
      </c>
      <c r="T118" s="3"/>
      <c r="U118" s="3" t="s">
        <v>99</v>
      </c>
      <c r="W118" s="3"/>
      <c r="X118" s="3" t="s">
        <v>101</v>
      </c>
      <c r="Z118" s="3"/>
      <c r="AA118" s="3" t="s">
        <v>132</v>
      </c>
      <c r="AC118" s="3"/>
      <c r="AD118" s="3" t="s">
        <v>146</v>
      </c>
      <c r="AF118" s="3"/>
      <c r="AG118" s="3" t="s">
        <v>149</v>
      </c>
      <c r="AI118" s="3"/>
      <c r="AJ118" s="3"/>
      <c r="AL118" s="3"/>
      <c r="AM118" s="3" t="s">
        <v>99</v>
      </c>
      <c r="AO118" s="3"/>
      <c r="AP118" s="3"/>
      <c r="AR118" s="3"/>
      <c r="AS118" s="3" t="s">
        <v>98</v>
      </c>
      <c r="AU118" s="3"/>
      <c r="AV118" s="3" t="s">
        <v>130</v>
      </c>
      <c r="AX118" s="3"/>
      <c r="AY118" s="3" t="s">
        <v>116</v>
      </c>
      <c r="BA118" s="3"/>
      <c r="BB118" s="3"/>
      <c r="BD118" s="3"/>
      <c r="BF118" s="3"/>
      <c r="BG118" s="3" t="s">
        <v>109</v>
      </c>
      <c r="BI118" s="3"/>
      <c r="BJ118" s="3" t="s">
        <v>109</v>
      </c>
      <c r="BL118" s="3"/>
      <c r="BM118" s="3" t="s">
        <v>107</v>
      </c>
      <c r="BO118" s="3"/>
      <c r="BP118" s="3" t="s">
        <v>109</v>
      </c>
      <c r="BR118" s="3"/>
      <c r="BS118" s="3" t="s">
        <v>109</v>
      </c>
      <c r="BU118" s="3"/>
      <c r="BV118" s="3" t="s">
        <v>108</v>
      </c>
      <c r="BX118" s="3"/>
      <c r="BY118" s="3" t="s">
        <v>109</v>
      </c>
      <c r="CA118" s="3"/>
      <c r="CB118" s="3" t="s">
        <v>110</v>
      </c>
      <c r="CD118" s="3"/>
      <c r="CE118" s="3" t="s">
        <v>147</v>
      </c>
      <c r="CG118" s="3"/>
      <c r="CH118" s="3" t="s">
        <v>148</v>
      </c>
      <c r="CJ118" s="3"/>
      <c r="CK118" s="3"/>
      <c r="CM118" s="3"/>
      <c r="CN118" s="3" t="s">
        <v>126</v>
      </c>
      <c r="CP118" s="3"/>
      <c r="CQ118" s="3"/>
      <c r="CS118" s="3"/>
    </row>
    <row r="119" spans="1:97" x14ac:dyDescent="0.25">
      <c r="A119">
        <v>122</v>
      </c>
      <c r="B119" s="1">
        <v>43932.8995138889</v>
      </c>
      <c r="C119" s="1">
        <v>43932.903206018498</v>
      </c>
      <c r="D119" s="3" t="s">
        <v>97</v>
      </c>
      <c r="E119" s="3"/>
      <c r="G119" s="3"/>
      <c r="H119" s="1"/>
      <c r="I119" s="3" t="s">
        <v>99</v>
      </c>
      <c r="K119" s="3"/>
      <c r="L119" s="3" t="s">
        <v>98</v>
      </c>
      <c r="N119" s="3"/>
      <c r="O119" s="3" t="s">
        <v>290</v>
      </c>
      <c r="Q119" s="3"/>
      <c r="R119" s="3" t="s">
        <v>100</v>
      </c>
      <c r="T119" s="3"/>
      <c r="U119" s="3" t="s">
        <v>99</v>
      </c>
      <c r="W119" s="3"/>
      <c r="X119" s="3" t="s">
        <v>121</v>
      </c>
      <c r="Z119" s="3"/>
      <c r="AA119" s="3"/>
      <c r="AC119" s="3"/>
      <c r="AD119" s="3" t="s">
        <v>127</v>
      </c>
      <c r="AF119" s="3"/>
      <c r="AG119" s="3" t="s">
        <v>149</v>
      </c>
      <c r="AI119" s="3"/>
      <c r="AJ119" s="3"/>
      <c r="AL119" s="3"/>
      <c r="AM119" s="3" t="s">
        <v>98</v>
      </c>
      <c r="AO119" s="3"/>
      <c r="AP119" s="3" t="s">
        <v>186</v>
      </c>
      <c r="AR119" s="3"/>
      <c r="AS119" s="3" t="s">
        <v>98</v>
      </c>
      <c r="AU119" s="3"/>
      <c r="AV119" s="3" t="s">
        <v>291</v>
      </c>
      <c r="AX119" s="3"/>
      <c r="AY119" s="3" t="s">
        <v>116</v>
      </c>
      <c r="BA119" s="3"/>
      <c r="BB119" s="3"/>
      <c r="BD119" s="3"/>
      <c r="BF119" s="3"/>
      <c r="BG119" s="3" t="s">
        <v>123</v>
      </c>
      <c r="BI119" s="3"/>
      <c r="BJ119" s="3" t="s">
        <v>109</v>
      </c>
      <c r="BL119" s="3"/>
      <c r="BM119" s="3" t="s">
        <v>109</v>
      </c>
      <c r="BO119" s="3"/>
      <c r="BP119" s="3" t="s">
        <v>123</v>
      </c>
      <c r="BR119" s="3"/>
      <c r="BS119" s="3" t="s">
        <v>123</v>
      </c>
      <c r="BU119" s="3"/>
      <c r="BV119" s="3" t="s">
        <v>123</v>
      </c>
      <c r="BX119" s="3"/>
      <c r="BY119" s="3" t="s">
        <v>123</v>
      </c>
      <c r="CA119" s="3"/>
      <c r="CB119" s="3" t="s">
        <v>110</v>
      </c>
      <c r="CD119" s="3"/>
      <c r="CE119" s="3" t="s">
        <v>111</v>
      </c>
      <c r="CG119" s="3"/>
      <c r="CH119" s="3" t="s">
        <v>137</v>
      </c>
      <c r="CJ119" s="3"/>
      <c r="CK119" s="3" t="s">
        <v>292</v>
      </c>
      <c r="CM119" s="3"/>
      <c r="CN119" s="3" t="s">
        <v>137</v>
      </c>
      <c r="CP119" s="3"/>
      <c r="CQ119" s="3"/>
      <c r="CS119" s="3"/>
    </row>
    <row r="120" spans="1:97" x14ac:dyDescent="0.25">
      <c r="A120">
        <v>123</v>
      </c>
      <c r="B120" s="1">
        <v>43933.208726851903</v>
      </c>
      <c r="C120" s="1">
        <v>43933.220532407402</v>
      </c>
      <c r="D120" s="3" t="s">
        <v>97</v>
      </c>
      <c r="E120" s="3"/>
      <c r="G120" s="3"/>
      <c r="H120" s="1"/>
      <c r="I120" s="3" t="s">
        <v>98</v>
      </c>
      <c r="K120" s="3"/>
      <c r="L120" s="3" t="s">
        <v>98</v>
      </c>
      <c r="N120" s="3"/>
      <c r="O120" s="3" t="s">
        <v>293</v>
      </c>
      <c r="Q120" s="3"/>
      <c r="R120" s="3" t="s">
        <v>100</v>
      </c>
      <c r="T120" s="3"/>
      <c r="U120" s="3" t="s">
        <v>98</v>
      </c>
      <c r="W120" s="3"/>
      <c r="X120" s="3" t="s">
        <v>101</v>
      </c>
      <c r="Z120" s="3"/>
      <c r="AA120" s="3" t="s">
        <v>102</v>
      </c>
      <c r="AC120" s="3"/>
      <c r="AD120" s="3" t="s">
        <v>127</v>
      </c>
      <c r="AF120" s="3"/>
      <c r="AG120" s="3" t="s">
        <v>139</v>
      </c>
      <c r="AI120" s="3"/>
      <c r="AJ120" s="3"/>
      <c r="AL120" s="3"/>
      <c r="AM120" s="3" t="s">
        <v>98</v>
      </c>
      <c r="AO120" s="3"/>
      <c r="AP120" s="3" t="s">
        <v>294</v>
      </c>
      <c r="AR120" s="3"/>
      <c r="AS120" s="3" t="s">
        <v>98</v>
      </c>
      <c r="AU120" s="3"/>
      <c r="AV120" s="3" t="s">
        <v>295</v>
      </c>
      <c r="AX120" s="3"/>
      <c r="AY120" s="3" t="s">
        <v>296</v>
      </c>
      <c r="BA120" s="3"/>
      <c r="BB120" s="3"/>
      <c r="BD120" s="3"/>
      <c r="BF120" s="3"/>
      <c r="BG120" s="3" t="s">
        <v>107</v>
      </c>
      <c r="BI120" s="3"/>
      <c r="BJ120" s="3" t="s">
        <v>108</v>
      </c>
      <c r="BL120" s="3"/>
      <c r="BM120" s="3" t="s">
        <v>109</v>
      </c>
      <c r="BO120" s="3"/>
      <c r="BP120" s="3" t="s">
        <v>109</v>
      </c>
      <c r="BR120" s="3"/>
      <c r="BS120" s="3" t="s">
        <v>107</v>
      </c>
      <c r="BU120" s="3"/>
      <c r="BV120" s="3" t="s">
        <v>108</v>
      </c>
      <c r="BX120" s="3"/>
      <c r="BY120" s="3" t="s">
        <v>108</v>
      </c>
      <c r="CA120" s="3"/>
      <c r="CB120" s="3" t="s">
        <v>118</v>
      </c>
      <c r="CD120" s="3"/>
      <c r="CE120" s="3" t="s">
        <v>147</v>
      </c>
      <c r="CG120" s="3"/>
      <c r="CH120" s="3" t="s">
        <v>137</v>
      </c>
      <c r="CJ120" s="3"/>
      <c r="CK120" s="3" t="s">
        <v>297</v>
      </c>
      <c r="CM120" s="3"/>
      <c r="CN120" s="3" t="s">
        <v>126</v>
      </c>
      <c r="CP120" s="3"/>
      <c r="CQ120" s="3" t="s">
        <v>298</v>
      </c>
      <c r="CS120" s="3"/>
    </row>
    <row r="121" spans="1:97" x14ac:dyDescent="0.25">
      <c r="A121">
        <v>124</v>
      </c>
      <c r="B121" s="1">
        <v>43933.250740740703</v>
      </c>
      <c r="C121" s="1">
        <v>43933.258136574099</v>
      </c>
      <c r="D121" s="3" t="s">
        <v>97</v>
      </c>
      <c r="E121" s="3"/>
      <c r="G121" s="3"/>
      <c r="H121" s="1"/>
      <c r="I121" s="3" t="s">
        <v>98</v>
      </c>
      <c r="K121" s="3"/>
      <c r="L121" s="3" t="s">
        <v>99</v>
      </c>
      <c r="N121" s="3"/>
      <c r="O121" s="3"/>
      <c r="Q121" s="3"/>
      <c r="R121" s="3" t="s">
        <v>120</v>
      </c>
      <c r="T121" s="3"/>
      <c r="U121" s="3" t="s">
        <v>99</v>
      </c>
      <c r="W121" s="3"/>
      <c r="X121" s="3" t="s">
        <v>121</v>
      </c>
      <c r="Z121" s="3"/>
      <c r="AA121" s="3"/>
      <c r="AC121" s="3"/>
      <c r="AD121" s="3" t="s">
        <v>211</v>
      </c>
      <c r="AF121" s="3"/>
      <c r="AG121" s="3" t="s">
        <v>139</v>
      </c>
      <c r="AI121" s="3"/>
      <c r="AJ121" s="3"/>
      <c r="AL121" s="3"/>
      <c r="AM121" s="3" t="s">
        <v>99</v>
      </c>
      <c r="AO121" s="3"/>
      <c r="AP121" s="3"/>
      <c r="AR121" s="3"/>
      <c r="AS121" s="3" t="s">
        <v>99</v>
      </c>
      <c r="AU121" s="3"/>
      <c r="AV121" s="3"/>
      <c r="AX121" s="3"/>
      <c r="AY121" s="3" t="s">
        <v>145</v>
      </c>
      <c r="BA121" s="3"/>
      <c r="BB121" s="3"/>
      <c r="BD121" s="3"/>
      <c r="BF121" s="3"/>
      <c r="BG121" s="3" t="s">
        <v>107</v>
      </c>
      <c r="BI121" s="3"/>
      <c r="BJ121" s="3" t="s">
        <v>107</v>
      </c>
      <c r="BL121" s="3"/>
      <c r="BM121" s="3" t="s">
        <v>107</v>
      </c>
      <c r="BO121" s="3"/>
      <c r="BP121" s="3" t="s">
        <v>109</v>
      </c>
      <c r="BR121" s="3"/>
      <c r="BS121" s="3" t="s">
        <v>108</v>
      </c>
      <c r="BU121" s="3"/>
      <c r="BV121" s="3" t="s">
        <v>109</v>
      </c>
      <c r="BX121" s="3"/>
      <c r="BY121" s="3" t="s">
        <v>107</v>
      </c>
      <c r="CA121" s="3"/>
      <c r="CB121" s="3" t="s">
        <v>110</v>
      </c>
      <c r="CD121" s="3"/>
      <c r="CE121" s="3" t="s">
        <v>147</v>
      </c>
      <c r="CG121" s="3"/>
      <c r="CH121" s="3" t="s">
        <v>137</v>
      </c>
      <c r="CJ121" s="3"/>
      <c r="CK121" s="3" t="s">
        <v>299</v>
      </c>
      <c r="CM121" s="3"/>
      <c r="CN121" s="3" t="s">
        <v>137</v>
      </c>
      <c r="CP121" s="3"/>
      <c r="CQ121" s="3"/>
      <c r="CS121" s="3"/>
    </row>
    <row r="122" spans="1:97" x14ac:dyDescent="0.25">
      <c r="A122">
        <v>125</v>
      </c>
      <c r="B122" s="1">
        <v>43933.292615740698</v>
      </c>
      <c r="C122" s="1">
        <v>43933.296574074098</v>
      </c>
      <c r="D122" s="3" t="s">
        <v>97</v>
      </c>
      <c r="E122" s="3"/>
      <c r="G122" s="3"/>
      <c r="H122" s="1"/>
      <c r="I122" s="3" t="s">
        <v>99</v>
      </c>
      <c r="K122" s="3"/>
      <c r="L122" s="3" t="s">
        <v>99</v>
      </c>
      <c r="N122" s="3"/>
      <c r="O122" s="3"/>
      <c r="Q122" s="3"/>
      <c r="R122" s="3" t="s">
        <v>100</v>
      </c>
      <c r="T122" s="3"/>
      <c r="U122" s="3" t="s">
        <v>99</v>
      </c>
      <c r="W122" s="3"/>
      <c r="X122" s="3" t="s">
        <v>101</v>
      </c>
      <c r="Z122" s="3"/>
      <c r="AA122" s="3" t="s">
        <v>99</v>
      </c>
      <c r="AC122" s="3"/>
      <c r="AD122" s="3" t="s">
        <v>152</v>
      </c>
      <c r="AF122" s="3"/>
      <c r="AG122" s="3" t="s">
        <v>139</v>
      </c>
      <c r="AI122" s="3"/>
      <c r="AJ122" s="3"/>
      <c r="AL122" s="3"/>
      <c r="AM122" s="3" t="s">
        <v>99</v>
      </c>
      <c r="AO122" s="3"/>
      <c r="AP122" s="3"/>
      <c r="AR122" s="3"/>
      <c r="AS122" s="3" t="s">
        <v>98</v>
      </c>
      <c r="AU122" s="3"/>
      <c r="AV122" s="3" t="s">
        <v>300</v>
      </c>
      <c r="AX122" s="3"/>
      <c r="AY122" s="3" t="s">
        <v>116</v>
      </c>
      <c r="BA122" s="3"/>
      <c r="BB122" s="3"/>
      <c r="BD122" s="3"/>
      <c r="BF122" s="3"/>
      <c r="BG122" s="3" t="s">
        <v>123</v>
      </c>
      <c r="BI122" s="3"/>
      <c r="BJ122" s="3" t="s">
        <v>109</v>
      </c>
      <c r="BL122" s="3"/>
      <c r="BM122" s="3" t="s">
        <v>108</v>
      </c>
      <c r="BO122" s="3"/>
      <c r="BP122" s="3" t="s">
        <v>108</v>
      </c>
      <c r="BR122" s="3"/>
      <c r="BS122" s="3" t="s">
        <v>107</v>
      </c>
      <c r="BU122" s="3"/>
      <c r="BV122" s="3" t="s">
        <v>109</v>
      </c>
      <c r="BX122" s="3"/>
      <c r="BY122" s="3" t="s">
        <v>109</v>
      </c>
      <c r="CA122" s="3"/>
      <c r="CB122" s="3" t="s">
        <v>118</v>
      </c>
      <c r="CD122" s="3"/>
      <c r="CE122" s="3" t="s">
        <v>111</v>
      </c>
      <c r="CG122" s="3"/>
      <c r="CH122" s="3" t="s">
        <v>163</v>
      </c>
      <c r="CJ122" s="3"/>
      <c r="CK122" s="3"/>
      <c r="CM122" s="3"/>
      <c r="CN122" s="3" t="s">
        <v>137</v>
      </c>
      <c r="CP122" s="3"/>
      <c r="CQ122" s="3"/>
      <c r="CS122" s="3"/>
    </row>
    <row r="123" spans="1:97" x14ac:dyDescent="0.25">
      <c r="A123">
        <v>126</v>
      </c>
      <c r="B123" s="1">
        <v>43933.7790046296</v>
      </c>
      <c r="C123" s="1">
        <v>43933.781446759298</v>
      </c>
      <c r="D123" s="3" t="s">
        <v>97</v>
      </c>
      <c r="E123" s="3"/>
      <c r="G123" s="3"/>
      <c r="H123" s="1"/>
      <c r="I123" s="3" t="s">
        <v>98</v>
      </c>
      <c r="K123" s="3"/>
      <c r="L123" s="3" t="s">
        <v>98</v>
      </c>
      <c r="N123" s="3"/>
      <c r="O123" s="3" t="s">
        <v>301</v>
      </c>
      <c r="Q123" s="3"/>
      <c r="R123" s="3" t="s">
        <v>209</v>
      </c>
      <c r="T123" s="3"/>
      <c r="U123" s="3" t="s">
        <v>98</v>
      </c>
      <c r="W123" s="3"/>
      <c r="X123" s="3" t="s">
        <v>121</v>
      </c>
      <c r="Z123" s="3"/>
      <c r="AA123" s="3"/>
      <c r="AC123" s="3"/>
      <c r="AD123" s="3" t="s">
        <v>302</v>
      </c>
      <c r="AF123" s="3"/>
      <c r="AG123" s="3" t="s">
        <v>149</v>
      </c>
      <c r="AI123" s="3"/>
      <c r="AJ123" s="3"/>
      <c r="AL123" s="3"/>
      <c r="AM123" s="3" t="s">
        <v>99</v>
      </c>
      <c r="AO123" s="3"/>
      <c r="AP123" s="3"/>
      <c r="AR123" s="3"/>
      <c r="AS123" s="3" t="s">
        <v>98</v>
      </c>
      <c r="AU123" s="3"/>
      <c r="AV123" s="3" t="s">
        <v>169</v>
      </c>
      <c r="AX123" s="3"/>
      <c r="AY123" s="3" t="s">
        <v>116</v>
      </c>
      <c r="BA123" s="3"/>
      <c r="BB123" s="3"/>
      <c r="BD123" s="3"/>
      <c r="BF123" s="3"/>
      <c r="BG123" s="3" t="s">
        <v>108</v>
      </c>
      <c r="BI123" s="3"/>
      <c r="BJ123" s="3" t="s">
        <v>133</v>
      </c>
      <c r="BL123" s="3"/>
      <c r="BM123" s="3" t="s">
        <v>109</v>
      </c>
      <c r="BO123" s="3"/>
      <c r="BP123" s="3" t="s">
        <v>123</v>
      </c>
      <c r="BR123" s="3"/>
      <c r="BS123" s="3" t="s">
        <v>123</v>
      </c>
      <c r="BU123" s="3"/>
      <c r="BV123" s="3" t="s">
        <v>109</v>
      </c>
      <c r="BX123" s="3"/>
      <c r="BY123" s="3" t="s">
        <v>109</v>
      </c>
      <c r="CA123" s="3"/>
      <c r="CB123" s="3" t="s">
        <v>118</v>
      </c>
      <c r="CD123" s="3"/>
      <c r="CE123" s="3" t="s">
        <v>111</v>
      </c>
      <c r="CG123" s="3"/>
      <c r="CH123" s="3" t="s">
        <v>112</v>
      </c>
      <c r="CJ123" s="3"/>
      <c r="CK123" s="3"/>
      <c r="CM123" s="3"/>
      <c r="CN123" s="3" t="s">
        <v>113</v>
      </c>
      <c r="CP123" s="3"/>
      <c r="CQ123" s="3"/>
      <c r="CS123" s="3"/>
    </row>
    <row r="124" spans="1:97" x14ac:dyDescent="0.25">
      <c r="A124">
        <v>127</v>
      </c>
      <c r="B124" s="1">
        <v>43933.806192129603</v>
      </c>
      <c r="C124" s="1">
        <v>43933.809722222199</v>
      </c>
      <c r="D124" s="3" t="s">
        <v>97</v>
      </c>
      <c r="E124" s="3"/>
      <c r="G124" s="3"/>
      <c r="H124" s="1"/>
      <c r="I124" s="3" t="s">
        <v>98</v>
      </c>
      <c r="K124" s="3"/>
      <c r="L124" s="3" t="s">
        <v>98</v>
      </c>
      <c r="N124" s="3"/>
      <c r="O124" s="3" t="s">
        <v>303</v>
      </c>
      <c r="Q124" s="3"/>
      <c r="R124" s="3" t="s">
        <v>194</v>
      </c>
      <c r="T124" s="3"/>
      <c r="U124" s="3" t="s">
        <v>98</v>
      </c>
      <c r="W124" s="3"/>
      <c r="X124" s="3" t="s">
        <v>121</v>
      </c>
      <c r="Z124" s="3"/>
      <c r="AA124" s="3"/>
      <c r="AC124" s="3"/>
      <c r="AD124" s="3" t="s">
        <v>127</v>
      </c>
      <c r="AF124" s="3"/>
      <c r="AG124" s="3" t="s">
        <v>149</v>
      </c>
      <c r="AI124" s="3"/>
      <c r="AJ124" s="3"/>
      <c r="AL124" s="3"/>
      <c r="AM124" s="3" t="s">
        <v>99</v>
      </c>
      <c r="AO124" s="3"/>
      <c r="AP124" s="3"/>
      <c r="AR124" s="3"/>
      <c r="AS124" s="3" t="s">
        <v>98</v>
      </c>
      <c r="AU124" s="3"/>
      <c r="AV124" s="3" t="s">
        <v>291</v>
      </c>
      <c r="AX124" s="3"/>
      <c r="AY124" s="3" t="s">
        <v>116</v>
      </c>
      <c r="BA124" s="3"/>
      <c r="BB124" s="3"/>
      <c r="BD124" s="3"/>
      <c r="BF124" s="3"/>
      <c r="BG124" s="3" t="s">
        <v>109</v>
      </c>
      <c r="BI124" s="3"/>
      <c r="BJ124" s="3" t="s">
        <v>108</v>
      </c>
      <c r="BL124" s="3"/>
      <c r="BM124" s="3" t="s">
        <v>109</v>
      </c>
      <c r="BO124" s="3"/>
      <c r="BP124" s="3" t="s">
        <v>123</v>
      </c>
      <c r="BR124" s="3"/>
      <c r="BS124" s="3" t="s">
        <v>109</v>
      </c>
      <c r="BU124" s="3"/>
      <c r="BV124" s="3" t="s">
        <v>109</v>
      </c>
      <c r="BX124" s="3"/>
      <c r="BY124" s="3" t="s">
        <v>109</v>
      </c>
      <c r="CA124" s="3"/>
      <c r="CB124" s="3" t="s">
        <v>124</v>
      </c>
      <c r="CD124" s="3"/>
      <c r="CE124" s="3" t="s">
        <v>147</v>
      </c>
      <c r="CG124" s="3"/>
      <c r="CH124" s="3" t="s">
        <v>148</v>
      </c>
      <c r="CJ124" s="3"/>
      <c r="CK124" s="3"/>
      <c r="CM124" s="3"/>
      <c r="CN124" s="3" t="s">
        <v>131</v>
      </c>
      <c r="CP124" s="3"/>
      <c r="CQ124" s="3"/>
      <c r="CS124" s="3"/>
    </row>
    <row r="125" spans="1:97" x14ac:dyDescent="0.25">
      <c r="A125">
        <v>128</v>
      </c>
      <c r="B125" s="1">
        <v>43933.827210648102</v>
      </c>
      <c r="C125" s="1">
        <v>43933.830127314803</v>
      </c>
      <c r="D125" s="3" t="s">
        <v>97</v>
      </c>
      <c r="E125" s="3"/>
      <c r="G125" s="3"/>
      <c r="H125" s="1"/>
      <c r="I125" s="3" t="s">
        <v>98</v>
      </c>
      <c r="K125" s="3"/>
      <c r="L125" s="3" t="s">
        <v>98</v>
      </c>
      <c r="N125" s="3"/>
      <c r="O125" s="3" t="s">
        <v>304</v>
      </c>
      <c r="Q125" s="3"/>
      <c r="R125" s="3" t="s">
        <v>100</v>
      </c>
      <c r="T125" s="3"/>
      <c r="U125" s="3" t="s">
        <v>99</v>
      </c>
      <c r="W125" s="3"/>
      <c r="X125" s="3" t="s">
        <v>121</v>
      </c>
      <c r="Z125" s="3"/>
      <c r="AA125" s="3"/>
      <c r="AC125" s="3"/>
      <c r="AD125" s="3" t="s">
        <v>146</v>
      </c>
      <c r="AF125" s="3"/>
      <c r="AG125" s="3" t="s">
        <v>149</v>
      </c>
      <c r="AI125" s="3"/>
      <c r="AJ125" s="3"/>
      <c r="AL125" s="3"/>
      <c r="AM125" s="3" t="s">
        <v>99</v>
      </c>
      <c r="AO125" s="3"/>
      <c r="AP125" s="3"/>
      <c r="AR125" s="3"/>
      <c r="AS125" s="3" t="s">
        <v>99</v>
      </c>
      <c r="AU125" s="3"/>
      <c r="AV125" s="3"/>
      <c r="AX125" s="3"/>
      <c r="AY125" s="3" t="s">
        <v>116</v>
      </c>
      <c r="BA125" s="3"/>
      <c r="BB125" s="3"/>
      <c r="BD125" s="3"/>
      <c r="BF125" s="3"/>
      <c r="BG125" s="3" t="s">
        <v>109</v>
      </c>
      <c r="BI125" s="3"/>
      <c r="BJ125" s="3" t="s">
        <v>108</v>
      </c>
      <c r="BL125" s="3"/>
      <c r="BM125" s="3" t="s">
        <v>107</v>
      </c>
      <c r="BO125" s="3"/>
      <c r="BP125" s="3" t="s">
        <v>123</v>
      </c>
      <c r="BR125" s="3"/>
      <c r="BS125" s="3" t="s">
        <v>123</v>
      </c>
      <c r="BU125" s="3"/>
      <c r="BV125" s="3" t="s">
        <v>109</v>
      </c>
      <c r="BX125" s="3"/>
      <c r="BY125" s="3" t="s">
        <v>123</v>
      </c>
      <c r="CA125" s="3"/>
      <c r="CB125" s="3" t="s">
        <v>118</v>
      </c>
      <c r="CD125" s="3"/>
      <c r="CE125" s="3" t="s">
        <v>111</v>
      </c>
      <c r="CG125" s="3"/>
      <c r="CH125" s="3" t="s">
        <v>112</v>
      </c>
      <c r="CJ125" s="3"/>
      <c r="CK125" s="3"/>
      <c r="CM125" s="3"/>
      <c r="CN125" s="3" t="s">
        <v>137</v>
      </c>
      <c r="CP125" s="3"/>
      <c r="CQ125" s="3"/>
      <c r="CS125" s="3"/>
    </row>
    <row r="126" spans="1:97" x14ac:dyDescent="0.25">
      <c r="A126">
        <v>129</v>
      </c>
      <c r="B126" s="1">
        <v>43933.918402777803</v>
      </c>
      <c r="C126" s="1">
        <v>43933.921284722201</v>
      </c>
      <c r="D126" s="3" t="s">
        <v>97</v>
      </c>
      <c r="E126" s="3"/>
      <c r="G126" s="3"/>
      <c r="H126" s="1"/>
      <c r="I126" s="3" t="s">
        <v>98</v>
      </c>
      <c r="K126" s="3"/>
      <c r="L126" s="3" t="s">
        <v>98</v>
      </c>
      <c r="N126" s="3"/>
      <c r="O126" s="3" t="s">
        <v>305</v>
      </c>
      <c r="Q126" s="3"/>
      <c r="R126" s="3" t="s">
        <v>120</v>
      </c>
      <c r="T126" s="3"/>
      <c r="U126" s="3" t="s">
        <v>99</v>
      </c>
      <c r="W126" s="3"/>
      <c r="X126" s="3" t="s">
        <v>121</v>
      </c>
      <c r="Z126" s="3"/>
      <c r="AA126" s="3"/>
      <c r="AC126" s="3"/>
      <c r="AD126" s="3" t="s">
        <v>154</v>
      </c>
      <c r="AF126" s="3"/>
      <c r="AG126" s="3" t="s">
        <v>149</v>
      </c>
      <c r="AI126" s="3"/>
      <c r="AJ126" s="3"/>
      <c r="AL126" s="3"/>
      <c r="AM126" s="3" t="s">
        <v>99</v>
      </c>
      <c r="AO126" s="3"/>
      <c r="AP126" s="3"/>
      <c r="AR126" s="3"/>
      <c r="AS126" s="3" t="s">
        <v>98</v>
      </c>
      <c r="AU126" s="3"/>
      <c r="AV126" s="3" t="s">
        <v>208</v>
      </c>
      <c r="AX126" s="3"/>
      <c r="AY126" s="3" t="s">
        <v>122</v>
      </c>
      <c r="BA126" s="3"/>
      <c r="BB126" s="3"/>
      <c r="BD126" s="3"/>
      <c r="BF126" s="3"/>
      <c r="BG126" s="3" t="s">
        <v>123</v>
      </c>
      <c r="BI126" s="3"/>
      <c r="BJ126" s="3" t="s">
        <v>123</v>
      </c>
      <c r="BL126" s="3"/>
      <c r="BM126" s="3" t="s">
        <v>109</v>
      </c>
      <c r="BO126" s="3"/>
      <c r="BP126" s="3" t="s">
        <v>108</v>
      </c>
      <c r="BR126" s="3"/>
      <c r="BS126" s="3" t="s">
        <v>109</v>
      </c>
      <c r="BU126" s="3"/>
      <c r="BV126" s="3" t="s">
        <v>109</v>
      </c>
      <c r="BX126" s="3"/>
      <c r="BY126" s="3" t="s">
        <v>109</v>
      </c>
      <c r="CA126" s="3"/>
      <c r="CB126" s="3" t="s">
        <v>110</v>
      </c>
      <c r="CD126" s="3"/>
      <c r="CE126" s="3" t="s">
        <v>111</v>
      </c>
      <c r="CG126" s="3"/>
      <c r="CH126" s="3" t="s">
        <v>163</v>
      </c>
      <c r="CJ126" s="3"/>
      <c r="CK126" s="3"/>
      <c r="CM126" s="3"/>
      <c r="CN126" s="3" t="s">
        <v>137</v>
      </c>
      <c r="CP126" s="3"/>
      <c r="CQ126" s="3"/>
      <c r="CS126" s="3"/>
    </row>
    <row r="127" spans="1:97" x14ac:dyDescent="0.25">
      <c r="A127">
        <v>130</v>
      </c>
      <c r="B127" s="1">
        <v>43934.335775462998</v>
      </c>
      <c r="C127" s="1">
        <v>43934.339212963001</v>
      </c>
      <c r="D127" s="3" t="s">
        <v>97</v>
      </c>
      <c r="E127" s="3"/>
      <c r="G127" s="3"/>
      <c r="H127" s="1"/>
      <c r="I127" s="3" t="s">
        <v>99</v>
      </c>
      <c r="K127" s="3"/>
      <c r="L127" s="3" t="s">
        <v>99</v>
      </c>
      <c r="N127" s="3"/>
      <c r="O127" s="3"/>
      <c r="Q127" s="3"/>
      <c r="R127" s="3" t="s">
        <v>100</v>
      </c>
      <c r="T127" s="3"/>
      <c r="U127" s="3" t="s">
        <v>99</v>
      </c>
      <c r="W127" s="3"/>
      <c r="X127" s="3" t="s">
        <v>101</v>
      </c>
      <c r="Z127" s="3"/>
      <c r="AA127" s="3" t="s">
        <v>132</v>
      </c>
      <c r="AC127" s="3"/>
      <c r="AD127" s="3" t="s">
        <v>302</v>
      </c>
      <c r="AF127" s="3"/>
      <c r="AG127" s="3" t="s">
        <v>149</v>
      </c>
      <c r="AI127" s="3"/>
      <c r="AJ127" s="3"/>
      <c r="AL127" s="3"/>
      <c r="AM127" s="3" t="s">
        <v>99</v>
      </c>
      <c r="AO127" s="3"/>
      <c r="AP127" s="3"/>
      <c r="AR127" s="3"/>
      <c r="AS127" s="3" t="s">
        <v>98</v>
      </c>
      <c r="AU127" s="3"/>
      <c r="AV127" s="3" t="s">
        <v>291</v>
      </c>
      <c r="AX127" s="3"/>
      <c r="AY127" s="3" t="s">
        <v>116</v>
      </c>
      <c r="BA127" s="3"/>
      <c r="BB127" s="3"/>
      <c r="BD127" s="3"/>
      <c r="BF127" s="3"/>
      <c r="BG127" s="3" t="s">
        <v>108</v>
      </c>
      <c r="BI127" s="3"/>
      <c r="BJ127" s="3" t="s">
        <v>123</v>
      </c>
      <c r="BL127" s="3"/>
      <c r="BM127" s="3" t="s">
        <v>109</v>
      </c>
      <c r="BO127" s="3"/>
      <c r="BP127" s="3" t="s">
        <v>109</v>
      </c>
      <c r="BR127" s="3"/>
      <c r="BS127" s="3" t="s">
        <v>109</v>
      </c>
      <c r="BU127" s="3"/>
      <c r="BV127" s="3" t="s">
        <v>123</v>
      </c>
      <c r="BX127" s="3"/>
      <c r="BY127" s="3" t="s">
        <v>123</v>
      </c>
      <c r="CA127" s="3"/>
      <c r="CB127" s="3" t="s">
        <v>118</v>
      </c>
      <c r="CD127" s="3"/>
      <c r="CE127" s="3" t="s">
        <v>111</v>
      </c>
      <c r="CG127" s="3"/>
      <c r="CH127" s="3" t="s">
        <v>137</v>
      </c>
      <c r="CJ127" s="3"/>
      <c r="CK127" s="3" t="s">
        <v>306</v>
      </c>
      <c r="CM127" s="3"/>
      <c r="CN127" s="3" t="s">
        <v>137</v>
      </c>
      <c r="CP127" s="3"/>
      <c r="CQ127" s="3"/>
      <c r="CS127" s="3"/>
    </row>
    <row r="128" spans="1:97" x14ac:dyDescent="0.25">
      <c r="A128">
        <v>131</v>
      </c>
      <c r="B128" s="1">
        <v>43934.367777777799</v>
      </c>
      <c r="C128" s="1">
        <v>43934.370995370402</v>
      </c>
      <c r="D128" s="3" t="s">
        <v>97</v>
      </c>
      <c r="E128" s="3"/>
      <c r="G128" s="3"/>
      <c r="H128" s="1"/>
      <c r="I128" s="3" t="s">
        <v>98</v>
      </c>
      <c r="K128" s="3"/>
      <c r="L128" s="3" t="s">
        <v>99</v>
      </c>
      <c r="N128" s="3"/>
      <c r="O128" s="3"/>
      <c r="Q128" s="3"/>
      <c r="R128" s="3" t="s">
        <v>100</v>
      </c>
      <c r="T128" s="3"/>
      <c r="U128" s="3" t="s">
        <v>99</v>
      </c>
      <c r="W128" s="3"/>
      <c r="X128" s="3" t="s">
        <v>121</v>
      </c>
      <c r="Z128" s="3"/>
      <c r="AA128" s="3"/>
      <c r="AC128" s="3"/>
      <c r="AD128" s="3" t="s">
        <v>302</v>
      </c>
      <c r="AF128" s="3"/>
      <c r="AG128" s="3" t="s">
        <v>149</v>
      </c>
      <c r="AI128" s="3"/>
      <c r="AJ128" s="3"/>
      <c r="AL128" s="3"/>
      <c r="AM128" s="3" t="s">
        <v>99</v>
      </c>
      <c r="AO128" s="3"/>
      <c r="AP128" s="3"/>
      <c r="AR128" s="3"/>
      <c r="AS128" s="3" t="s">
        <v>99</v>
      </c>
      <c r="AU128" s="3"/>
      <c r="AV128" s="3"/>
      <c r="AX128" s="3"/>
      <c r="AY128" s="3" t="s">
        <v>145</v>
      </c>
      <c r="BA128" s="3"/>
      <c r="BB128" s="3"/>
      <c r="BD128" s="3"/>
      <c r="BF128" s="3"/>
      <c r="BG128" s="3" t="s">
        <v>107</v>
      </c>
      <c r="BI128" s="3"/>
      <c r="BJ128" s="3" t="s">
        <v>107</v>
      </c>
      <c r="BL128" s="3"/>
      <c r="BM128" s="3" t="s">
        <v>109</v>
      </c>
      <c r="BO128" s="3"/>
      <c r="BP128" s="3" t="s">
        <v>107</v>
      </c>
      <c r="BR128" s="3"/>
      <c r="BS128" s="3" t="s">
        <v>109</v>
      </c>
      <c r="BU128" s="3"/>
      <c r="BV128" s="3" t="s">
        <v>109</v>
      </c>
      <c r="BX128" s="3"/>
      <c r="BY128" s="3" t="s">
        <v>109</v>
      </c>
      <c r="CA128" s="3"/>
      <c r="CB128" s="3" t="s">
        <v>110</v>
      </c>
      <c r="CD128" s="3"/>
      <c r="CE128" s="3" t="s">
        <v>111</v>
      </c>
      <c r="CG128" s="3"/>
      <c r="CH128" s="3" t="s">
        <v>112</v>
      </c>
      <c r="CJ128" s="3"/>
      <c r="CK128" s="3"/>
      <c r="CM128" s="3"/>
      <c r="CN128" s="3" t="s">
        <v>137</v>
      </c>
      <c r="CP128" s="3"/>
      <c r="CQ128" s="3"/>
      <c r="CS128" s="3"/>
    </row>
    <row r="129" spans="1:97" x14ac:dyDescent="0.25">
      <c r="A129">
        <v>132</v>
      </c>
      <c r="B129" s="1">
        <v>43934.373865740701</v>
      </c>
      <c r="C129" s="1">
        <v>43934.376805555599</v>
      </c>
      <c r="D129" s="3" t="s">
        <v>97</v>
      </c>
      <c r="E129" s="3"/>
      <c r="G129" s="3"/>
      <c r="H129" s="1"/>
      <c r="I129" s="3" t="s">
        <v>98</v>
      </c>
      <c r="K129" s="3"/>
      <c r="L129" s="3" t="s">
        <v>98</v>
      </c>
      <c r="N129" s="3"/>
      <c r="O129" s="3"/>
      <c r="Q129" s="3"/>
      <c r="R129" s="3" t="s">
        <v>100</v>
      </c>
      <c r="T129" s="3"/>
      <c r="U129" s="3" t="s">
        <v>99</v>
      </c>
      <c r="W129" s="3"/>
      <c r="X129" s="3" t="s">
        <v>101</v>
      </c>
      <c r="Z129" s="3"/>
      <c r="AA129" s="3" t="s">
        <v>102</v>
      </c>
      <c r="AC129" s="3"/>
      <c r="AD129" s="3" t="s">
        <v>267</v>
      </c>
      <c r="AF129" s="3"/>
      <c r="AG129" s="3" t="s">
        <v>149</v>
      </c>
      <c r="AI129" s="3"/>
      <c r="AJ129" s="3"/>
      <c r="AL129" s="3"/>
      <c r="AM129" s="3" t="s">
        <v>99</v>
      </c>
      <c r="AO129" s="3"/>
      <c r="AP129" s="3"/>
      <c r="AR129" s="3"/>
      <c r="AS129" s="3" t="s">
        <v>99</v>
      </c>
      <c r="AU129" s="3"/>
      <c r="AV129" s="3"/>
      <c r="AX129" s="3"/>
      <c r="AY129" s="3" t="s">
        <v>228</v>
      </c>
      <c r="BA129" s="3"/>
      <c r="BB129" s="3"/>
      <c r="BD129" s="3"/>
      <c r="BF129" s="3"/>
      <c r="BG129" s="3" t="s">
        <v>109</v>
      </c>
      <c r="BI129" s="3"/>
      <c r="BJ129" s="3" t="s">
        <v>109</v>
      </c>
      <c r="BL129" s="3"/>
      <c r="BM129" s="3" t="s">
        <v>109</v>
      </c>
      <c r="BO129" s="3"/>
      <c r="BP129" s="3" t="s">
        <v>123</v>
      </c>
      <c r="BR129" s="3"/>
      <c r="BS129" s="3" t="s">
        <v>123</v>
      </c>
      <c r="BU129" s="3"/>
      <c r="BV129" s="3" t="s">
        <v>123</v>
      </c>
      <c r="BX129" s="3"/>
      <c r="BY129" s="3" t="s">
        <v>123</v>
      </c>
      <c r="CA129" s="3"/>
      <c r="CB129" s="3" t="s">
        <v>118</v>
      </c>
      <c r="CD129" s="3"/>
      <c r="CE129" s="3" t="s">
        <v>147</v>
      </c>
      <c r="CG129" s="3"/>
      <c r="CH129" s="3" t="s">
        <v>148</v>
      </c>
      <c r="CJ129" s="3"/>
      <c r="CK129" s="3"/>
      <c r="CM129" s="3"/>
      <c r="CN129" s="3" t="s">
        <v>131</v>
      </c>
      <c r="CP129" s="3"/>
      <c r="CQ129" s="3"/>
      <c r="CS129" s="3"/>
    </row>
    <row r="130" spans="1:97" x14ac:dyDescent="0.25">
      <c r="A130">
        <v>133</v>
      </c>
      <c r="B130" s="1">
        <v>43934.372048611098</v>
      </c>
      <c r="C130" s="1">
        <v>43934.376990740697</v>
      </c>
      <c r="D130" s="3" t="s">
        <v>97</v>
      </c>
      <c r="E130" s="3"/>
      <c r="G130" s="3"/>
      <c r="H130" s="1"/>
      <c r="I130" s="3" t="s">
        <v>99</v>
      </c>
      <c r="K130" s="3"/>
      <c r="L130" s="3" t="s">
        <v>98</v>
      </c>
      <c r="N130" s="3"/>
      <c r="O130" s="3" t="s">
        <v>307</v>
      </c>
      <c r="Q130" s="3"/>
      <c r="R130" s="3" t="s">
        <v>159</v>
      </c>
      <c r="T130" s="3"/>
      <c r="U130" s="3" t="s">
        <v>99</v>
      </c>
      <c r="W130" s="3"/>
      <c r="X130" s="3" t="s">
        <v>101</v>
      </c>
      <c r="Z130" s="3"/>
      <c r="AA130" s="3" t="s">
        <v>102</v>
      </c>
      <c r="AC130" s="3"/>
      <c r="AD130" s="3" t="s">
        <v>152</v>
      </c>
      <c r="AF130" s="3"/>
      <c r="AG130" s="3" t="s">
        <v>149</v>
      </c>
      <c r="AI130" s="3"/>
      <c r="AJ130" s="3"/>
      <c r="AL130" s="3"/>
      <c r="AM130" s="3" t="s">
        <v>98</v>
      </c>
      <c r="AO130" s="3"/>
      <c r="AP130" s="3" t="s">
        <v>155</v>
      </c>
      <c r="AR130" s="3"/>
      <c r="AS130" s="3" t="s">
        <v>98</v>
      </c>
      <c r="AU130" s="3"/>
      <c r="AV130" s="3" t="s">
        <v>183</v>
      </c>
      <c r="AX130" s="3"/>
      <c r="AY130" s="3" t="s">
        <v>116</v>
      </c>
      <c r="BA130" s="3"/>
      <c r="BB130" s="3"/>
      <c r="BD130" s="3"/>
      <c r="BF130" s="3"/>
      <c r="BG130" s="3" t="s">
        <v>109</v>
      </c>
      <c r="BI130" s="3"/>
      <c r="BJ130" s="3" t="s">
        <v>108</v>
      </c>
      <c r="BL130" s="3"/>
      <c r="BM130" s="3" t="s">
        <v>108</v>
      </c>
      <c r="BO130" s="3"/>
      <c r="BP130" s="3" t="s">
        <v>123</v>
      </c>
      <c r="BR130" s="3"/>
      <c r="BS130" s="3" t="s">
        <v>109</v>
      </c>
      <c r="BU130" s="3"/>
      <c r="BV130" s="3" t="s">
        <v>109</v>
      </c>
      <c r="BX130" s="3"/>
      <c r="BY130" s="3" t="s">
        <v>123</v>
      </c>
      <c r="CA130" s="3"/>
      <c r="CB130" s="3" t="s">
        <v>110</v>
      </c>
      <c r="CD130" s="3"/>
      <c r="CE130" s="3" t="s">
        <v>147</v>
      </c>
      <c r="CG130" s="3"/>
      <c r="CH130" s="3" t="s">
        <v>137</v>
      </c>
      <c r="CJ130" s="3"/>
      <c r="CK130" s="3" t="s">
        <v>308</v>
      </c>
      <c r="CM130" s="3"/>
      <c r="CN130" s="3" t="s">
        <v>126</v>
      </c>
      <c r="CP130" s="3"/>
      <c r="CQ130" s="3"/>
      <c r="CS130" s="3"/>
    </row>
    <row r="131" spans="1:97" x14ac:dyDescent="0.25">
      <c r="A131">
        <v>134</v>
      </c>
      <c r="B131" s="1">
        <v>43934.370717592603</v>
      </c>
      <c r="C131" s="1">
        <v>43934.380949074097</v>
      </c>
      <c r="D131" s="3" t="s">
        <v>97</v>
      </c>
      <c r="E131" s="3"/>
      <c r="G131" s="3"/>
      <c r="H131" s="1"/>
      <c r="I131" s="3" t="s">
        <v>98</v>
      </c>
      <c r="K131" s="3"/>
      <c r="L131" s="3" t="s">
        <v>98</v>
      </c>
      <c r="N131" s="3"/>
      <c r="O131" s="3"/>
      <c r="Q131" s="3"/>
      <c r="R131" s="3" t="s">
        <v>159</v>
      </c>
      <c r="T131" s="3"/>
      <c r="U131" s="3" t="s">
        <v>98</v>
      </c>
      <c r="W131" s="3"/>
      <c r="X131" s="3" t="s">
        <v>121</v>
      </c>
      <c r="Z131" s="3"/>
      <c r="AA131" s="3"/>
      <c r="AC131" s="3"/>
      <c r="AD131" s="3" t="s">
        <v>167</v>
      </c>
      <c r="AF131" s="3"/>
      <c r="AG131" s="3" t="s">
        <v>149</v>
      </c>
      <c r="AI131" s="3"/>
      <c r="AJ131" s="3"/>
      <c r="AL131" s="3"/>
      <c r="AM131" s="3" t="s">
        <v>99</v>
      </c>
      <c r="AO131" s="3"/>
      <c r="AP131" s="3"/>
      <c r="AR131" s="3"/>
      <c r="AS131" s="3" t="s">
        <v>98</v>
      </c>
      <c r="AU131" s="3"/>
      <c r="AV131" s="3" t="s">
        <v>189</v>
      </c>
      <c r="AX131" s="3"/>
      <c r="AY131" s="3" t="s">
        <v>116</v>
      </c>
      <c r="BA131" s="3"/>
      <c r="BB131" s="3"/>
      <c r="BD131" s="3"/>
      <c r="BF131" s="3"/>
      <c r="BG131" s="3" t="s">
        <v>133</v>
      </c>
      <c r="BI131" s="3"/>
      <c r="BJ131" s="3" t="s">
        <v>133</v>
      </c>
      <c r="BL131" s="3"/>
      <c r="BM131" s="3" t="s">
        <v>107</v>
      </c>
      <c r="BO131" s="3"/>
      <c r="BP131" s="3" t="s">
        <v>109</v>
      </c>
      <c r="BR131" s="3"/>
      <c r="BS131" s="3" t="s">
        <v>109</v>
      </c>
      <c r="BU131" s="3"/>
      <c r="BV131" s="3" t="s">
        <v>108</v>
      </c>
      <c r="BX131" s="3"/>
      <c r="BY131" s="3" t="s">
        <v>109</v>
      </c>
      <c r="CA131" s="3"/>
      <c r="CB131" s="3" t="s">
        <v>124</v>
      </c>
      <c r="CD131" s="3"/>
      <c r="CE131" s="3" t="s">
        <v>309</v>
      </c>
      <c r="CG131" s="3"/>
      <c r="CH131" s="3" t="s">
        <v>136</v>
      </c>
      <c r="CJ131" s="3"/>
      <c r="CK131" s="3"/>
      <c r="CM131" s="3"/>
      <c r="CN131" s="3" t="s">
        <v>137</v>
      </c>
      <c r="CP131" s="3"/>
      <c r="CQ131" s="3"/>
      <c r="CS131" s="3"/>
    </row>
    <row r="132" spans="1:97" x14ac:dyDescent="0.25">
      <c r="A132">
        <v>135</v>
      </c>
      <c r="B132" s="1">
        <v>43934.384050925903</v>
      </c>
      <c r="C132" s="1">
        <v>43934.388530092598</v>
      </c>
      <c r="D132" s="3" t="s">
        <v>97</v>
      </c>
      <c r="E132" s="3"/>
      <c r="G132" s="3"/>
      <c r="H132" s="1"/>
      <c r="I132" s="3" t="s">
        <v>98</v>
      </c>
      <c r="K132" s="3"/>
      <c r="L132" s="3" t="s">
        <v>98</v>
      </c>
      <c r="N132" s="3"/>
      <c r="O132" s="3"/>
      <c r="Q132" s="3"/>
      <c r="R132" s="3" t="s">
        <v>100</v>
      </c>
      <c r="T132" s="3"/>
      <c r="U132" s="3" t="s">
        <v>99</v>
      </c>
      <c r="W132" s="3"/>
      <c r="X132" s="3" t="s">
        <v>101</v>
      </c>
      <c r="Z132" s="3"/>
      <c r="AA132" s="3" t="s">
        <v>102</v>
      </c>
      <c r="AC132" s="3"/>
      <c r="AD132" s="3" t="s">
        <v>142</v>
      </c>
      <c r="AF132" s="3"/>
      <c r="AG132" s="3" t="s">
        <v>149</v>
      </c>
      <c r="AI132" s="3"/>
      <c r="AJ132" s="3"/>
      <c r="AL132" s="3"/>
      <c r="AM132" s="3" t="s">
        <v>99</v>
      </c>
      <c r="AO132" s="3"/>
      <c r="AP132" s="3"/>
      <c r="AR132" s="3"/>
      <c r="AS132" s="3" t="s">
        <v>98</v>
      </c>
      <c r="AU132" s="3"/>
      <c r="AV132" s="3" t="s">
        <v>157</v>
      </c>
      <c r="AX132" s="3"/>
      <c r="AY132" s="3" t="s">
        <v>116</v>
      </c>
      <c r="BA132" s="3"/>
      <c r="BB132" s="3"/>
      <c r="BD132" s="3"/>
      <c r="BF132" s="3"/>
      <c r="BG132" s="3" t="s">
        <v>109</v>
      </c>
      <c r="BI132" s="3"/>
      <c r="BJ132" s="3" t="s">
        <v>109</v>
      </c>
      <c r="BL132" s="3"/>
      <c r="BM132" s="3" t="s">
        <v>108</v>
      </c>
      <c r="BO132" s="3"/>
      <c r="BP132" s="3" t="s">
        <v>109</v>
      </c>
      <c r="BR132" s="3"/>
      <c r="BS132" s="3" t="s">
        <v>108</v>
      </c>
      <c r="BU132" s="3"/>
      <c r="BV132" s="3" t="s">
        <v>109</v>
      </c>
      <c r="BX132" s="3"/>
      <c r="BY132" s="3" t="s">
        <v>109</v>
      </c>
      <c r="CA132" s="3"/>
      <c r="CB132" s="3" t="s">
        <v>118</v>
      </c>
      <c r="CD132" s="3"/>
      <c r="CE132" s="3" t="s">
        <v>111</v>
      </c>
      <c r="CG132" s="3"/>
      <c r="CH132" s="3" t="s">
        <v>136</v>
      </c>
      <c r="CJ132" s="3"/>
      <c r="CK132" s="3"/>
      <c r="CM132" s="3"/>
      <c r="CN132" s="3" t="s">
        <v>137</v>
      </c>
      <c r="CP132" s="3"/>
      <c r="CQ132" s="3"/>
      <c r="CS132" s="3"/>
    </row>
    <row r="133" spans="1:97" x14ac:dyDescent="0.25">
      <c r="A133">
        <v>136</v>
      </c>
      <c r="B133" s="1">
        <v>43934.382465277798</v>
      </c>
      <c r="C133" s="1">
        <v>43934.391504629602</v>
      </c>
      <c r="D133" s="3" t="s">
        <v>97</v>
      </c>
      <c r="E133" s="3"/>
      <c r="G133" s="3"/>
      <c r="H133" s="1"/>
      <c r="I133" s="3" t="s">
        <v>99</v>
      </c>
      <c r="K133" s="3"/>
      <c r="L133" s="3" t="s">
        <v>98</v>
      </c>
      <c r="N133" s="3"/>
      <c r="O133" s="3"/>
      <c r="Q133" s="3"/>
      <c r="R133" s="3" t="s">
        <v>100</v>
      </c>
      <c r="T133" s="3"/>
      <c r="U133" s="3" t="s">
        <v>99</v>
      </c>
      <c r="W133" s="3"/>
      <c r="X133" s="3" t="s">
        <v>101</v>
      </c>
      <c r="Z133" s="3"/>
      <c r="AA133" s="3" t="s">
        <v>132</v>
      </c>
      <c r="AC133" s="3"/>
      <c r="AD133" s="3" t="s">
        <v>146</v>
      </c>
      <c r="AF133" s="3"/>
      <c r="AG133" s="3" t="s">
        <v>149</v>
      </c>
      <c r="AI133" s="3"/>
      <c r="AJ133" s="3"/>
      <c r="AL133" s="3"/>
      <c r="AM133" s="3" t="s">
        <v>99</v>
      </c>
      <c r="AO133" s="3"/>
      <c r="AP133" s="3"/>
      <c r="AR133" s="3"/>
      <c r="AS133" s="3" t="s">
        <v>98</v>
      </c>
      <c r="AU133" s="3"/>
      <c r="AV133" s="3" t="s">
        <v>171</v>
      </c>
      <c r="AX133" s="3"/>
      <c r="AY133" s="3" t="s">
        <v>116</v>
      </c>
      <c r="BA133" s="3"/>
      <c r="BB133" s="3"/>
      <c r="BD133" s="3"/>
      <c r="BF133" s="3"/>
      <c r="BG133" s="3" t="s">
        <v>108</v>
      </c>
      <c r="BI133" s="3"/>
      <c r="BJ133" s="3" t="s">
        <v>109</v>
      </c>
      <c r="BL133" s="3"/>
      <c r="BM133" s="3" t="s">
        <v>108</v>
      </c>
      <c r="BO133" s="3"/>
      <c r="BP133" s="3" t="s">
        <v>123</v>
      </c>
      <c r="BR133" s="3"/>
      <c r="BS133" s="3" t="s">
        <v>123</v>
      </c>
      <c r="BU133" s="3"/>
      <c r="BV133" s="3" t="s">
        <v>123</v>
      </c>
      <c r="BX133" s="3"/>
      <c r="BY133" s="3" t="s">
        <v>109</v>
      </c>
      <c r="CA133" s="3"/>
      <c r="CB133" s="3" t="s">
        <v>110</v>
      </c>
      <c r="CD133" s="3"/>
      <c r="CE133" s="3" t="s">
        <v>111</v>
      </c>
      <c r="CG133" s="3"/>
      <c r="CH133" s="3" t="s">
        <v>148</v>
      </c>
      <c r="CJ133" s="3"/>
      <c r="CK133" s="3"/>
      <c r="CM133" s="3"/>
      <c r="CN133" s="3" t="s">
        <v>137</v>
      </c>
      <c r="CP133" s="3"/>
      <c r="CQ133" s="3"/>
      <c r="CS133" s="3"/>
    </row>
    <row r="134" spans="1:97" x14ac:dyDescent="0.25">
      <c r="A134">
        <v>137</v>
      </c>
      <c r="B134" s="1">
        <v>43934.398356481499</v>
      </c>
      <c r="C134" s="1">
        <v>43934.400775463</v>
      </c>
      <c r="D134" s="3" t="s">
        <v>97</v>
      </c>
      <c r="E134" s="3"/>
      <c r="G134" s="3"/>
      <c r="H134" s="1"/>
      <c r="I134" s="3" t="s">
        <v>98</v>
      </c>
      <c r="K134" s="3"/>
      <c r="L134" s="3" t="s">
        <v>98</v>
      </c>
      <c r="N134" s="3"/>
      <c r="O134" s="3"/>
      <c r="Q134" s="3"/>
      <c r="R134" s="3" t="s">
        <v>159</v>
      </c>
      <c r="T134" s="3"/>
      <c r="U134" s="3" t="s">
        <v>99</v>
      </c>
      <c r="W134" s="3"/>
      <c r="X134" s="3" t="s">
        <v>101</v>
      </c>
      <c r="Z134" s="3"/>
      <c r="AA134" s="3" t="s">
        <v>132</v>
      </c>
      <c r="AC134" s="3"/>
      <c r="AD134" s="3" t="s">
        <v>249</v>
      </c>
      <c r="AF134" s="3"/>
      <c r="AG134" s="3" t="s">
        <v>149</v>
      </c>
      <c r="AI134" s="3"/>
      <c r="AJ134" s="3"/>
      <c r="AL134" s="3"/>
      <c r="AM134" s="3" t="s">
        <v>99</v>
      </c>
      <c r="AO134" s="3"/>
      <c r="AP134" s="3"/>
      <c r="AR134" s="3"/>
      <c r="AS134" s="3" t="s">
        <v>98</v>
      </c>
      <c r="AU134" s="3"/>
      <c r="AV134" s="3" t="s">
        <v>183</v>
      </c>
      <c r="AX134" s="3"/>
      <c r="AY134" s="3" t="s">
        <v>116</v>
      </c>
      <c r="BA134" s="3"/>
      <c r="BB134" s="3"/>
      <c r="BD134" s="3"/>
      <c r="BF134" s="3"/>
      <c r="BG134" s="3" t="s">
        <v>123</v>
      </c>
      <c r="BI134" s="3"/>
      <c r="BJ134" s="3" t="s">
        <v>123</v>
      </c>
      <c r="BL134" s="3"/>
      <c r="BM134" s="3" t="s">
        <v>123</v>
      </c>
      <c r="BO134" s="3"/>
      <c r="BP134" s="3" t="s">
        <v>123</v>
      </c>
      <c r="BR134" s="3"/>
      <c r="BS134" s="3" t="s">
        <v>109</v>
      </c>
      <c r="BU134" s="3"/>
      <c r="BV134" s="3" t="s">
        <v>123</v>
      </c>
      <c r="BX134" s="3"/>
      <c r="BY134" s="3" t="s">
        <v>123</v>
      </c>
      <c r="CA134" s="3"/>
      <c r="CB134" s="3" t="s">
        <v>118</v>
      </c>
      <c r="CD134" s="3"/>
      <c r="CE134" s="3" t="s">
        <v>111</v>
      </c>
      <c r="CG134" s="3"/>
      <c r="CH134" s="3" t="s">
        <v>199</v>
      </c>
      <c r="CJ134" s="3"/>
      <c r="CK134" s="3"/>
      <c r="CM134" s="3"/>
      <c r="CN134" s="3" t="s">
        <v>131</v>
      </c>
      <c r="CP134" s="3"/>
      <c r="CQ134" s="3"/>
      <c r="CS134" s="3"/>
    </row>
    <row r="135" spans="1:97" x14ac:dyDescent="0.25">
      <c r="A135">
        <v>138</v>
      </c>
      <c r="B135" s="1">
        <v>43934.378217592603</v>
      </c>
      <c r="C135" s="1">
        <v>43934.407187500001</v>
      </c>
      <c r="D135" s="3" t="s">
        <v>97</v>
      </c>
      <c r="E135" s="3"/>
      <c r="G135" s="3"/>
      <c r="H135" s="1"/>
      <c r="I135" s="3" t="s">
        <v>98</v>
      </c>
      <c r="K135" s="3"/>
      <c r="L135" s="3" t="s">
        <v>99</v>
      </c>
      <c r="N135" s="3"/>
      <c r="O135" s="3"/>
      <c r="Q135" s="3"/>
      <c r="R135" s="3" t="s">
        <v>159</v>
      </c>
      <c r="T135" s="3"/>
      <c r="U135" s="3" t="s">
        <v>99</v>
      </c>
      <c r="W135" s="3"/>
      <c r="X135" s="3" t="s">
        <v>101</v>
      </c>
      <c r="Z135" s="3"/>
      <c r="AA135" s="3" t="s">
        <v>132</v>
      </c>
      <c r="AC135" s="3"/>
      <c r="AD135" s="3" t="s">
        <v>152</v>
      </c>
      <c r="AF135" s="3"/>
      <c r="AG135" s="3" t="s">
        <v>149</v>
      </c>
      <c r="AI135" s="3"/>
      <c r="AJ135" s="3"/>
      <c r="AL135" s="3"/>
      <c r="AM135" s="3" t="s">
        <v>99</v>
      </c>
      <c r="AO135" s="3"/>
      <c r="AP135" s="3"/>
      <c r="AR135" s="3"/>
      <c r="AS135" s="3" t="s">
        <v>98</v>
      </c>
      <c r="AU135" s="3"/>
      <c r="AV135" s="3" t="s">
        <v>189</v>
      </c>
      <c r="AX135" s="3"/>
      <c r="AY135" s="3" t="s">
        <v>116</v>
      </c>
      <c r="BA135" s="3"/>
      <c r="BB135" s="3"/>
      <c r="BD135" s="3"/>
      <c r="BF135" s="3"/>
      <c r="BG135" s="3" t="s">
        <v>109</v>
      </c>
      <c r="BI135" s="3"/>
      <c r="BJ135" s="3" t="s">
        <v>109</v>
      </c>
      <c r="BL135" s="3"/>
      <c r="BM135" s="3" t="s">
        <v>109</v>
      </c>
      <c r="BO135" s="3"/>
      <c r="BP135" s="3" t="s">
        <v>123</v>
      </c>
      <c r="BR135" s="3"/>
      <c r="BS135" s="3" t="s">
        <v>123</v>
      </c>
      <c r="BU135" s="3"/>
      <c r="BV135" s="3" t="s">
        <v>123</v>
      </c>
      <c r="BX135" s="3"/>
      <c r="BY135" s="3" t="s">
        <v>123</v>
      </c>
      <c r="CA135" s="3"/>
      <c r="CB135" s="3" t="s">
        <v>110</v>
      </c>
      <c r="CD135" s="3"/>
      <c r="CE135" s="3" t="s">
        <v>111</v>
      </c>
      <c r="CG135" s="3"/>
      <c r="CH135" s="3" t="s">
        <v>137</v>
      </c>
      <c r="CJ135" s="3"/>
      <c r="CK135" s="3" t="s">
        <v>261</v>
      </c>
      <c r="CM135" s="3"/>
      <c r="CN135" s="3" t="s">
        <v>137</v>
      </c>
      <c r="CP135" s="3"/>
      <c r="CQ135" s="3"/>
      <c r="CS135" s="3"/>
    </row>
    <row r="136" spans="1:97" x14ac:dyDescent="0.25">
      <c r="A136">
        <v>139</v>
      </c>
      <c r="B136" s="1">
        <v>43934.411527777796</v>
      </c>
      <c r="C136" s="1">
        <v>43934.415925925903</v>
      </c>
      <c r="D136" s="3" t="s">
        <v>97</v>
      </c>
      <c r="E136" s="3"/>
      <c r="G136" s="3"/>
      <c r="H136" s="1"/>
      <c r="I136" s="3" t="s">
        <v>98</v>
      </c>
      <c r="K136" s="3"/>
      <c r="L136" s="3" t="s">
        <v>98</v>
      </c>
      <c r="N136" s="3"/>
      <c r="O136" s="3"/>
      <c r="Q136" s="3"/>
      <c r="R136" s="3" t="s">
        <v>100</v>
      </c>
      <c r="T136" s="3"/>
      <c r="U136" s="3" t="s">
        <v>99</v>
      </c>
      <c r="W136" s="3"/>
      <c r="X136" s="3" t="s">
        <v>101</v>
      </c>
      <c r="Z136" s="3"/>
      <c r="AA136" s="3" t="s">
        <v>102</v>
      </c>
      <c r="AC136" s="3"/>
      <c r="AD136" s="3" t="s">
        <v>146</v>
      </c>
      <c r="AF136" s="3"/>
      <c r="AG136" s="3" t="s">
        <v>149</v>
      </c>
      <c r="AI136" s="3"/>
      <c r="AJ136" s="3"/>
      <c r="AL136" s="3"/>
      <c r="AM136" s="3" t="s">
        <v>99</v>
      </c>
      <c r="AO136" s="3"/>
      <c r="AP136" s="3"/>
      <c r="AR136" s="3"/>
      <c r="AS136" s="3" t="s">
        <v>99</v>
      </c>
      <c r="AU136" s="3"/>
      <c r="AV136" s="3"/>
      <c r="AX136" s="3"/>
      <c r="AY136" s="3" t="s">
        <v>116</v>
      </c>
      <c r="BA136" s="3"/>
      <c r="BB136" s="3"/>
      <c r="BD136" s="3"/>
      <c r="BF136" s="3"/>
      <c r="BG136" s="3" t="s">
        <v>108</v>
      </c>
      <c r="BI136" s="3"/>
      <c r="BJ136" s="3" t="s">
        <v>108</v>
      </c>
      <c r="BL136" s="3"/>
      <c r="BM136" s="3" t="s">
        <v>107</v>
      </c>
      <c r="BO136" s="3"/>
      <c r="BP136" s="3" t="s">
        <v>109</v>
      </c>
      <c r="BR136" s="3"/>
      <c r="BS136" s="3" t="s">
        <v>109</v>
      </c>
      <c r="BU136" s="3"/>
      <c r="BV136" s="3" t="s">
        <v>109</v>
      </c>
      <c r="BX136" s="3"/>
      <c r="BY136" s="3" t="s">
        <v>109</v>
      </c>
      <c r="CA136" s="3"/>
      <c r="CB136" s="3" t="s">
        <v>124</v>
      </c>
      <c r="CD136" s="3"/>
      <c r="CE136" s="3" t="s">
        <v>309</v>
      </c>
      <c r="CG136" s="3"/>
      <c r="CH136" s="3" t="s">
        <v>148</v>
      </c>
      <c r="CJ136" s="3"/>
      <c r="CK136" s="3"/>
      <c r="CM136" s="3"/>
      <c r="CN136" s="3" t="s">
        <v>131</v>
      </c>
      <c r="CP136" s="3"/>
      <c r="CQ136" s="3"/>
      <c r="CS136" s="3"/>
    </row>
    <row r="137" spans="1:97" x14ac:dyDescent="0.25">
      <c r="A137">
        <v>140</v>
      </c>
      <c r="B137" s="1">
        <v>43934.436990740702</v>
      </c>
      <c r="C137" s="1">
        <v>43934.4401967593</v>
      </c>
      <c r="D137" s="3" t="s">
        <v>97</v>
      </c>
      <c r="E137" s="3"/>
      <c r="G137" s="3"/>
      <c r="H137" s="1"/>
      <c r="I137" s="3" t="s">
        <v>99</v>
      </c>
      <c r="K137" s="3"/>
      <c r="L137" s="3" t="s">
        <v>99</v>
      </c>
      <c r="N137" s="3"/>
      <c r="O137" s="3"/>
      <c r="Q137" s="3"/>
      <c r="R137" s="3" t="s">
        <v>310</v>
      </c>
      <c r="T137" s="3"/>
      <c r="U137" s="3" t="s">
        <v>98</v>
      </c>
      <c r="W137" s="3"/>
      <c r="X137" s="3" t="s">
        <v>121</v>
      </c>
      <c r="Z137" s="3"/>
      <c r="AA137" s="3"/>
      <c r="AC137" s="3"/>
      <c r="AD137" s="3" t="s">
        <v>103</v>
      </c>
      <c r="AF137" s="3"/>
      <c r="AG137" s="3" t="s">
        <v>151</v>
      </c>
      <c r="AI137" s="3"/>
      <c r="AJ137" s="3"/>
      <c r="AL137" s="3"/>
      <c r="AM137" s="3" t="s">
        <v>99</v>
      </c>
      <c r="AO137" s="3"/>
      <c r="AP137" s="3"/>
      <c r="AR137" s="3"/>
      <c r="AS137" s="3" t="s">
        <v>99</v>
      </c>
      <c r="AU137" s="3"/>
      <c r="AV137" s="3"/>
      <c r="AX137" s="3"/>
      <c r="AY137" s="3" t="s">
        <v>116</v>
      </c>
      <c r="BA137" s="3"/>
      <c r="BB137" s="3" t="s">
        <v>241</v>
      </c>
      <c r="BD137" s="3"/>
      <c r="BF137" s="3"/>
      <c r="BG137" s="3" t="s">
        <v>109</v>
      </c>
      <c r="BI137" s="3"/>
      <c r="BJ137" s="3" t="s">
        <v>108</v>
      </c>
      <c r="BL137" s="3"/>
      <c r="BM137" s="3" t="s">
        <v>109</v>
      </c>
      <c r="BO137" s="3"/>
      <c r="BP137" s="3" t="s">
        <v>109</v>
      </c>
      <c r="BR137" s="3"/>
      <c r="BS137" s="3" t="s">
        <v>107</v>
      </c>
      <c r="BU137" s="3"/>
      <c r="BV137" s="3" t="s">
        <v>109</v>
      </c>
      <c r="BX137" s="3"/>
      <c r="BY137" s="3" t="s">
        <v>109</v>
      </c>
      <c r="CA137" s="3"/>
      <c r="CB137" s="3" t="s">
        <v>118</v>
      </c>
      <c r="CD137" s="3"/>
      <c r="CE137" s="3" t="s">
        <v>111</v>
      </c>
      <c r="CG137" s="3"/>
      <c r="CH137" s="3" t="s">
        <v>148</v>
      </c>
      <c r="CJ137" s="3"/>
      <c r="CK137" s="3"/>
      <c r="CM137" s="3"/>
      <c r="CN137" s="3" t="s">
        <v>113</v>
      </c>
      <c r="CP137" s="3"/>
      <c r="CQ137" s="3"/>
      <c r="CS137" s="3"/>
    </row>
    <row r="138" spans="1:97" x14ac:dyDescent="0.25">
      <c r="A138">
        <v>141</v>
      </c>
      <c r="B138" s="1">
        <v>43934.480358796303</v>
      </c>
      <c r="C138" s="1">
        <v>43934.487164351798</v>
      </c>
      <c r="D138" s="3" t="s">
        <v>97</v>
      </c>
      <c r="E138" s="3"/>
      <c r="G138" s="3"/>
      <c r="H138" s="1"/>
      <c r="I138" s="3" t="s">
        <v>99</v>
      </c>
      <c r="K138" s="3"/>
      <c r="L138" s="3" t="s">
        <v>99</v>
      </c>
      <c r="N138" s="3"/>
      <c r="O138" s="3"/>
      <c r="Q138" s="3"/>
      <c r="R138" s="3" t="s">
        <v>120</v>
      </c>
      <c r="T138" s="3"/>
      <c r="U138" s="3" t="s">
        <v>99</v>
      </c>
      <c r="W138" s="3"/>
      <c r="X138" s="3" t="s">
        <v>101</v>
      </c>
      <c r="Z138" s="3"/>
      <c r="AA138" s="3" t="s">
        <v>132</v>
      </c>
      <c r="AC138" s="3"/>
      <c r="AD138" s="3" t="s">
        <v>138</v>
      </c>
      <c r="AF138" s="3"/>
      <c r="AG138" s="3" t="s">
        <v>149</v>
      </c>
      <c r="AI138" s="3"/>
      <c r="AJ138" s="3"/>
      <c r="AL138" s="3"/>
      <c r="AM138" s="3" t="s">
        <v>99</v>
      </c>
      <c r="AO138" s="3"/>
      <c r="AP138" s="3"/>
      <c r="AR138" s="3"/>
      <c r="AS138" s="3" t="s">
        <v>98</v>
      </c>
      <c r="AU138" s="3"/>
      <c r="AV138" s="3" t="s">
        <v>169</v>
      </c>
      <c r="AX138" s="3"/>
      <c r="AY138" s="3" t="s">
        <v>116</v>
      </c>
      <c r="BA138" s="3"/>
      <c r="BB138" s="3"/>
      <c r="BD138" s="3"/>
      <c r="BF138" s="3"/>
      <c r="BG138" s="3" t="s">
        <v>107</v>
      </c>
      <c r="BI138" s="3"/>
      <c r="BJ138" s="3" t="s">
        <v>107</v>
      </c>
      <c r="BL138" s="3"/>
      <c r="BM138" s="3" t="s">
        <v>107</v>
      </c>
      <c r="BO138" s="3"/>
      <c r="BP138" s="3" t="s">
        <v>109</v>
      </c>
      <c r="BR138" s="3"/>
      <c r="BS138" s="3" t="s">
        <v>109</v>
      </c>
      <c r="BU138" s="3"/>
      <c r="BV138" s="3" t="s">
        <v>108</v>
      </c>
      <c r="BX138" s="3"/>
      <c r="BY138" s="3" t="s">
        <v>109</v>
      </c>
      <c r="CA138" s="3"/>
      <c r="CB138" s="3" t="s">
        <v>118</v>
      </c>
      <c r="CD138" s="3"/>
      <c r="CE138" s="3" t="s">
        <v>147</v>
      </c>
      <c r="CG138" s="3"/>
      <c r="CH138" s="3" t="s">
        <v>148</v>
      </c>
      <c r="CJ138" s="3"/>
      <c r="CK138" s="3"/>
      <c r="CM138" s="3"/>
      <c r="CN138" s="3" t="s">
        <v>137</v>
      </c>
      <c r="CP138" s="3"/>
      <c r="CQ138" s="3" t="s">
        <v>311</v>
      </c>
      <c r="CS138" s="3"/>
    </row>
    <row r="139" spans="1:97" x14ac:dyDescent="0.25">
      <c r="A139">
        <v>142</v>
      </c>
      <c r="B139" s="1">
        <v>43934.486145833303</v>
      </c>
      <c r="C139" s="1">
        <v>43934.487627314797</v>
      </c>
      <c r="D139" s="3" t="s">
        <v>97</v>
      </c>
      <c r="E139" s="3"/>
      <c r="G139" s="3"/>
      <c r="H139" s="1"/>
      <c r="I139" s="3" t="s">
        <v>98</v>
      </c>
      <c r="K139" s="3"/>
      <c r="L139" s="3" t="s">
        <v>99</v>
      </c>
      <c r="N139" s="3"/>
      <c r="O139" s="3"/>
      <c r="Q139" s="3"/>
      <c r="R139" s="3" t="s">
        <v>100</v>
      </c>
      <c r="T139" s="3"/>
      <c r="U139" s="3" t="s">
        <v>99</v>
      </c>
      <c r="W139" s="3"/>
      <c r="X139" s="3" t="s">
        <v>101</v>
      </c>
      <c r="Z139" s="3"/>
      <c r="AA139" s="3" t="s">
        <v>99</v>
      </c>
      <c r="AC139" s="3"/>
      <c r="AD139" s="3" t="s">
        <v>271</v>
      </c>
      <c r="AF139" s="3"/>
      <c r="AG139" s="3" t="s">
        <v>151</v>
      </c>
      <c r="AI139" s="3"/>
      <c r="AJ139" s="3"/>
      <c r="AL139" s="3"/>
      <c r="AM139" s="3" t="s">
        <v>99</v>
      </c>
      <c r="AO139" s="3"/>
      <c r="AP139" s="3"/>
      <c r="AR139" s="3"/>
      <c r="AS139" s="3" t="s">
        <v>99</v>
      </c>
      <c r="AU139" s="3"/>
      <c r="AV139" s="3"/>
      <c r="AX139" s="3"/>
      <c r="AY139" s="3" t="s">
        <v>116</v>
      </c>
      <c r="BA139" s="3"/>
      <c r="BB139" s="3"/>
      <c r="BD139" s="3"/>
      <c r="BF139" s="3"/>
      <c r="BG139" s="3" t="s">
        <v>109</v>
      </c>
      <c r="BI139" s="3"/>
      <c r="BJ139" s="3" t="s">
        <v>123</v>
      </c>
      <c r="BL139" s="3"/>
      <c r="BM139" s="3" t="s">
        <v>108</v>
      </c>
      <c r="BO139" s="3"/>
      <c r="BP139" s="3" t="s">
        <v>109</v>
      </c>
      <c r="BR139" s="3"/>
      <c r="BS139" s="3" t="s">
        <v>109</v>
      </c>
      <c r="BU139" s="3"/>
      <c r="BV139" s="3" t="s">
        <v>123</v>
      </c>
      <c r="BX139" s="3"/>
      <c r="BY139" s="3" t="s">
        <v>123</v>
      </c>
      <c r="CA139" s="3"/>
      <c r="CB139" s="3" t="s">
        <v>110</v>
      </c>
      <c r="CD139" s="3"/>
      <c r="CE139" s="3" t="s">
        <v>111</v>
      </c>
      <c r="CG139" s="3"/>
      <c r="CH139" s="3" t="s">
        <v>199</v>
      </c>
      <c r="CJ139" s="3"/>
      <c r="CK139" s="3"/>
      <c r="CM139" s="3"/>
      <c r="CN139" s="3" t="s">
        <v>126</v>
      </c>
      <c r="CP139" s="3"/>
      <c r="CQ139" s="3"/>
      <c r="CS139" s="3"/>
    </row>
    <row r="140" spans="1:97" x14ac:dyDescent="0.25">
      <c r="A140">
        <v>143</v>
      </c>
      <c r="B140" s="1">
        <v>43934.495254629597</v>
      </c>
      <c r="C140" s="1">
        <v>43934.4983333333</v>
      </c>
      <c r="D140" s="3" t="s">
        <v>97</v>
      </c>
      <c r="E140" s="3"/>
      <c r="G140" s="3"/>
      <c r="H140" s="1"/>
      <c r="I140" s="3" t="s">
        <v>98</v>
      </c>
      <c r="K140" s="3"/>
      <c r="L140" s="3" t="s">
        <v>98</v>
      </c>
      <c r="N140" s="3"/>
      <c r="O140" s="3" t="s">
        <v>312</v>
      </c>
      <c r="Q140" s="3"/>
      <c r="R140" s="3" t="s">
        <v>100</v>
      </c>
      <c r="T140" s="3"/>
      <c r="U140" s="3" t="s">
        <v>99</v>
      </c>
      <c r="W140" s="3"/>
      <c r="X140" s="3" t="s">
        <v>101</v>
      </c>
      <c r="Z140" s="3"/>
      <c r="AA140" s="3" t="s">
        <v>99</v>
      </c>
      <c r="AC140" s="3"/>
      <c r="AD140" s="3" t="s">
        <v>152</v>
      </c>
      <c r="AF140" s="3"/>
      <c r="AG140" s="3" t="s">
        <v>149</v>
      </c>
      <c r="AI140" s="3"/>
      <c r="AJ140" s="3"/>
      <c r="AL140" s="3"/>
      <c r="AM140" s="3" t="s">
        <v>99</v>
      </c>
      <c r="AO140" s="3"/>
      <c r="AP140" s="3"/>
      <c r="AR140" s="3"/>
      <c r="AS140" s="3" t="s">
        <v>98</v>
      </c>
      <c r="AU140" s="3"/>
      <c r="AV140" s="3" t="s">
        <v>130</v>
      </c>
      <c r="AX140" s="3"/>
      <c r="AY140" s="3" t="s">
        <v>116</v>
      </c>
      <c r="BA140" s="3"/>
      <c r="BB140" s="3"/>
      <c r="BD140" s="3"/>
      <c r="BF140" s="3"/>
      <c r="BG140" s="3" t="s">
        <v>108</v>
      </c>
      <c r="BI140" s="3"/>
      <c r="BJ140" s="3" t="s">
        <v>109</v>
      </c>
      <c r="BL140" s="3"/>
      <c r="BM140" s="3" t="s">
        <v>107</v>
      </c>
      <c r="BO140" s="3"/>
      <c r="BP140" s="3" t="s">
        <v>123</v>
      </c>
      <c r="BR140" s="3"/>
      <c r="BS140" s="3" t="s">
        <v>109</v>
      </c>
      <c r="BU140" s="3"/>
      <c r="BV140" s="3" t="s">
        <v>109</v>
      </c>
      <c r="BX140" s="3"/>
      <c r="BY140" s="3" t="s">
        <v>123</v>
      </c>
      <c r="CA140" s="3"/>
      <c r="CB140" s="3" t="s">
        <v>118</v>
      </c>
      <c r="CD140" s="3"/>
      <c r="CE140" s="3" t="s">
        <v>119</v>
      </c>
      <c r="CG140" s="3"/>
      <c r="CH140" s="3" t="s">
        <v>148</v>
      </c>
      <c r="CJ140" s="3"/>
      <c r="CK140" s="3"/>
      <c r="CM140" s="3"/>
      <c r="CN140" s="3" t="s">
        <v>131</v>
      </c>
      <c r="CP140" s="3"/>
      <c r="CQ140" s="3"/>
      <c r="CS140" s="3"/>
    </row>
    <row r="141" spans="1:97" x14ac:dyDescent="0.25">
      <c r="A141">
        <v>144</v>
      </c>
      <c r="B141" s="1">
        <v>43934.4987847222</v>
      </c>
      <c r="C141" s="1">
        <v>43934.508287037002</v>
      </c>
      <c r="D141" s="3" t="s">
        <v>97</v>
      </c>
      <c r="E141" s="3"/>
      <c r="G141" s="3"/>
      <c r="H141" s="1"/>
      <c r="I141" s="3" t="s">
        <v>98</v>
      </c>
      <c r="K141" s="3"/>
      <c r="L141" s="3" t="s">
        <v>99</v>
      </c>
      <c r="N141" s="3"/>
      <c r="O141" s="3"/>
      <c r="Q141" s="3"/>
      <c r="R141" s="3" t="s">
        <v>100</v>
      </c>
      <c r="T141" s="3"/>
      <c r="U141" s="3" t="s">
        <v>99</v>
      </c>
      <c r="W141" s="3"/>
      <c r="X141" s="3" t="s">
        <v>101</v>
      </c>
      <c r="Z141" s="3"/>
      <c r="AA141" s="3" t="s">
        <v>99</v>
      </c>
      <c r="AC141" s="3"/>
      <c r="AD141" s="3" t="s">
        <v>114</v>
      </c>
      <c r="AF141" s="3"/>
      <c r="AG141" s="3" t="s">
        <v>151</v>
      </c>
      <c r="AI141" s="3"/>
      <c r="AJ141" s="3"/>
      <c r="AL141" s="3"/>
      <c r="AM141" s="3" t="s">
        <v>99</v>
      </c>
      <c r="AO141" s="3"/>
      <c r="AP141" s="3"/>
      <c r="AR141" s="3"/>
      <c r="AS141" s="3" t="s">
        <v>98</v>
      </c>
      <c r="AU141" s="3"/>
      <c r="AV141" s="3" t="s">
        <v>130</v>
      </c>
      <c r="AX141" s="3"/>
      <c r="AY141" s="3" t="s">
        <v>116</v>
      </c>
      <c r="BA141" s="3"/>
      <c r="BB141" s="3"/>
      <c r="BD141" s="3"/>
      <c r="BF141" s="3"/>
      <c r="BG141" s="3" t="s">
        <v>109</v>
      </c>
      <c r="BI141" s="3"/>
      <c r="BJ141" s="3" t="s">
        <v>123</v>
      </c>
      <c r="BL141" s="3"/>
      <c r="BM141" s="3" t="s">
        <v>107</v>
      </c>
      <c r="BO141" s="3"/>
      <c r="BP141" s="3" t="s">
        <v>109</v>
      </c>
      <c r="BR141" s="3"/>
      <c r="BS141" s="3" t="s">
        <v>108</v>
      </c>
      <c r="BU141" s="3"/>
      <c r="BV141" s="3" t="s">
        <v>109</v>
      </c>
      <c r="BX141" s="3"/>
      <c r="BY141" s="3" t="s">
        <v>109</v>
      </c>
      <c r="CA141" s="3"/>
      <c r="CB141" s="3" t="s">
        <v>118</v>
      </c>
      <c r="CD141" s="3"/>
      <c r="CE141" s="3" t="s">
        <v>119</v>
      </c>
      <c r="CG141" s="3"/>
      <c r="CH141" s="3" t="s">
        <v>148</v>
      </c>
      <c r="CJ141" s="3"/>
      <c r="CK141" s="3"/>
      <c r="CM141" s="3"/>
      <c r="CN141" s="3" t="s">
        <v>126</v>
      </c>
      <c r="CP141" s="3"/>
      <c r="CQ141" s="3"/>
      <c r="CS141" s="3"/>
    </row>
    <row r="142" spans="1:97" x14ac:dyDescent="0.25">
      <c r="A142">
        <v>145</v>
      </c>
      <c r="B142" s="1">
        <v>43934.526342592602</v>
      </c>
      <c r="C142" s="1">
        <v>43934.527800925898</v>
      </c>
      <c r="D142" s="3" t="s">
        <v>97</v>
      </c>
      <c r="E142" s="3"/>
      <c r="G142" s="3"/>
      <c r="H142" s="1"/>
      <c r="I142" s="3" t="s">
        <v>98</v>
      </c>
      <c r="K142" s="3"/>
      <c r="L142" s="3" t="s">
        <v>99</v>
      </c>
      <c r="N142" s="3"/>
      <c r="O142" s="3"/>
      <c r="Q142" s="3"/>
      <c r="R142" s="3" t="s">
        <v>100</v>
      </c>
      <c r="T142" s="3"/>
      <c r="U142" s="3" t="s">
        <v>99</v>
      </c>
      <c r="W142" s="3"/>
      <c r="X142" s="3" t="s">
        <v>101</v>
      </c>
      <c r="Z142" s="3"/>
      <c r="AA142" s="3" t="s">
        <v>99</v>
      </c>
      <c r="AC142" s="3"/>
      <c r="AD142" s="3" t="s">
        <v>146</v>
      </c>
      <c r="AF142" s="3"/>
      <c r="AG142" s="3" t="s">
        <v>160</v>
      </c>
      <c r="AI142" s="3"/>
      <c r="AJ142" s="3"/>
      <c r="AL142" s="3"/>
      <c r="AM142" s="3" t="s">
        <v>99</v>
      </c>
      <c r="AO142" s="3"/>
      <c r="AP142" s="3"/>
      <c r="AR142" s="3"/>
      <c r="AS142" s="3" t="s">
        <v>99</v>
      </c>
      <c r="AU142" s="3"/>
      <c r="AV142" s="3"/>
      <c r="AX142" s="3"/>
      <c r="AY142" s="3" t="s">
        <v>116</v>
      </c>
      <c r="BA142" s="3"/>
      <c r="BB142" s="3"/>
      <c r="BD142" s="3"/>
      <c r="BF142" s="3"/>
      <c r="BG142" s="3" t="s">
        <v>107</v>
      </c>
      <c r="BI142" s="3"/>
      <c r="BJ142" s="3" t="s">
        <v>133</v>
      </c>
      <c r="BL142" s="3"/>
      <c r="BM142" s="3" t="s">
        <v>109</v>
      </c>
      <c r="BO142" s="3"/>
      <c r="BP142" s="3" t="s">
        <v>109</v>
      </c>
      <c r="BR142" s="3"/>
      <c r="BS142" s="3" t="s">
        <v>109</v>
      </c>
      <c r="BU142" s="3"/>
      <c r="BV142" s="3" t="s">
        <v>108</v>
      </c>
      <c r="BX142" s="3"/>
      <c r="BY142" s="3" t="s">
        <v>109</v>
      </c>
      <c r="CA142" s="3"/>
      <c r="CB142" s="3" t="s">
        <v>118</v>
      </c>
      <c r="CD142" s="3"/>
      <c r="CE142" s="3" t="s">
        <v>119</v>
      </c>
      <c r="CG142" s="3"/>
      <c r="CH142" s="3" t="s">
        <v>148</v>
      </c>
      <c r="CJ142" s="3"/>
      <c r="CK142" s="3"/>
      <c r="CM142" s="3"/>
      <c r="CN142" s="3" t="s">
        <v>113</v>
      </c>
      <c r="CP142" s="3"/>
      <c r="CQ142" s="3"/>
      <c r="CS142" s="3"/>
    </row>
    <row r="143" spans="1:97" x14ac:dyDescent="0.25">
      <c r="A143">
        <v>146</v>
      </c>
      <c r="B143" s="1">
        <v>43934.527164351901</v>
      </c>
      <c r="C143" s="1">
        <v>43934.531168981499</v>
      </c>
      <c r="D143" s="3" t="s">
        <v>97</v>
      </c>
      <c r="E143" s="3"/>
      <c r="G143" s="3"/>
      <c r="H143" s="1"/>
      <c r="I143" s="3" t="s">
        <v>98</v>
      </c>
      <c r="K143" s="3"/>
      <c r="L143" s="3" t="s">
        <v>99</v>
      </c>
      <c r="N143" s="3"/>
      <c r="O143" s="3"/>
      <c r="Q143" s="3"/>
      <c r="R143" s="3" t="s">
        <v>100</v>
      </c>
      <c r="T143" s="3"/>
      <c r="U143" s="3" t="s">
        <v>99</v>
      </c>
      <c r="W143" s="3"/>
      <c r="X143" s="3" t="s">
        <v>101</v>
      </c>
      <c r="Z143" s="3"/>
      <c r="AA143" s="3" t="s">
        <v>102</v>
      </c>
      <c r="AC143" s="3"/>
      <c r="AD143" s="3" t="s">
        <v>114</v>
      </c>
      <c r="AF143" s="3"/>
      <c r="AG143" s="3" t="s">
        <v>149</v>
      </c>
      <c r="AI143" s="3"/>
      <c r="AJ143" s="3"/>
      <c r="AL143" s="3"/>
      <c r="AM143" s="3" t="s">
        <v>99</v>
      </c>
      <c r="AO143" s="3"/>
      <c r="AP143" s="3"/>
      <c r="AR143" s="3"/>
      <c r="AS143" s="3" t="s">
        <v>98</v>
      </c>
      <c r="AU143" s="3"/>
      <c r="AV143" s="3" t="s">
        <v>130</v>
      </c>
      <c r="AX143" s="3"/>
      <c r="AY143" s="3" t="s">
        <v>116</v>
      </c>
      <c r="BA143" s="3"/>
      <c r="BB143" s="3"/>
      <c r="BD143" s="3"/>
      <c r="BF143" s="3"/>
      <c r="BG143" s="3" t="s">
        <v>107</v>
      </c>
      <c r="BI143" s="3"/>
      <c r="BJ143" s="3" t="s">
        <v>109</v>
      </c>
      <c r="BL143" s="3"/>
      <c r="BM143" s="3" t="s">
        <v>123</v>
      </c>
      <c r="BO143" s="3"/>
      <c r="BP143" s="3" t="s">
        <v>123</v>
      </c>
      <c r="BR143" s="3"/>
      <c r="BS143" s="3" t="s">
        <v>109</v>
      </c>
      <c r="BU143" s="3"/>
      <c r="BV143" s="3" t="s">
        <v>123</v>
      </c>
      <c r="BX143" s="3"/>
      <c r="BY143" s="3" t="s">
        <v>123</v>
      </c>
      <c r="CA143" s="3"/>
      <c r="CB143" s="3" t="s">
        <v>110</v>
      </c>
      <c r="CD143" s="3"/>
      <c r="CE143" s="3" t="s">
        <v>111</v>
      </c>
      <c r="CG143" s="3"/>
      <c r="CH143" s="3" t="s">
        <v>112</v>
      </c>
      <c r="CJ143" s="3"/>
      <c r="CK143" s="3"/>
      <c r="CM143" s="3"/>
      <c r="CN143" s="3" t="s">
        <v>113</v>
      </c>
      <c r="CP143" s="3"/>
      <c r="CQ143" s="3"/>
      <c r="CS143" s="3"/>
    </row>
    <row r="144" spans="1:97" x14ac:dyDescent="0.25">
      <c r="A144">
        <v>147</v>
      </c>
      <c r="B144" s="1">
        <v>43934.558090277802</v>
      </c>
      <c r="C144" s="1">
        <v>43934.559525463003</v>
      </c>
      <c r="D144" s="3" t="s">
        <v>97</v>
      </c>
      <c r="E144" s="3"/>
      <c r="G144" s="3"/>
      <c r="H144" s="1"/>
      <c r="I144" s="3" t="s">
        <v>98</v>
      </c>
      <c r="K144" s="3"/>
      <c r="L144" s="3" t="s">
        <v>99</v>
      </c>
      <c r="N144" s="3"/>
      <c r="O144" s="3"/>
      <c r="Q144" s="3"/>
      <c r="R144" s="3" t="s">
        <v>100</v>
      </c>
      <c r="T144" s="3"/>
      <c r="U144" s="3" t="s">
        <v>99</v>
      </c>
      <c r="W144" s="3"/>
      <c r="X144" s="3" t="s">
        <v>121</v>
      </c>
      <c r="Z144" s="3"/>
      <c r="AA144" s="3"/>
      <c r="AC144" s="3"/>
      <c r="AD144" s="3" t="s">
        <v>114</v>
      </c>
      <c r="AF144" s="3"/>
      <c r="AG144" s="3" t="s">
        <v>149</v>
      </c>
      <c r="AI144" s="3"/>
      <c r="AJ144" s="3"/>
      <c r="AL144" s="3"/>
      <c r="AM144" s="3" t="s">
        <v>99</v>
      </c>
      <c r="AO144" s="3"/>
      <c r="AP144" s="3"/>
      <c r="AR144" s="3"/>
      <c r="AS144" s="3" t="s">
        <v>99</v>
      </c>
      <c r="AU144" s="3"/>
      <c r="AV144" s="3"/>
      <c r="AX144" s="3"/>
      <c r="AY144" s="3" t="s">
        <v>116</v>
      </c>
      <c r="BA144" s="3"/>
      <c r="BB144" s="3"/>
      <c r="BD144" s="3"/>
      <c r="BF144" s="3"/>
      <c r="BG144" s="3" t="s">
        <v>109</v>
      </c>
      <c r="BI144" s="3"/>
      <c r="BJ144" s="3" t="s">
        <v>108</v>
      </c>
      <c r="BL144" s="3"/>
      <c r="BM144" s="3" t="s">
        <v>107</v>
      </c>
      <c r="BO144" s="3"/>
      <c r="BP144" s="3" t="s">
        <v>123</v>
      </c>
      <c r="BR144" s="3"/>
      <c r="BS144" s="3" t="s">
        <v>123</v>
      </c>
      <c r="BU144" s="3"/>
      <c r="BV144" s="3" t="s">
        <v>123</v>
      </c>
      <c r="BX144" s="3"/>
      <c r="BY144" s="3" t="s">
        <v>123</v>
      </c>
      <c r="CA144" s="3"/>
      <c r="CB144" s="3" t="s">
        <v>124</v>
      </c>
      <c r="CD144" s="3"/>
      <c r="CE144" s="3" t="s">
        <v>111</v>
      </c>
      <c r="CG144" s="3"/>
      <c r="CH144" s="3" t="s">
        <v>163</v>
      </c>
      <c r="CJ144" s="3"/>
      <c r="CK144" s="3"/>
      <c r="CM144" s="3"/>
      <c r="CN144" s="3" t="s">
        <v>131</v>
      </c>
      <c r="CP144" s="3"/>
      <c r="CQ144" s="3"/>
      <c r="CS144" s="3"/>
    </row>
    <row r="145" spans="1:97" x14ac:dyDescent="0.25">
      <c r="A145">
        <v>148</v>
      </c>
      <c r="B145" s="1">
        <v>43934.529016203698</v>
      </c>
      <c r="C145" s="1">
        <v>43934.586053240702</v>
      </c>
      <c r="D145" s="3" t="s">
        <v>97</v>
      </c>
      <c r="E145" s="3"/>
      <c r="G145" s="3"/>
      <c r="H145" s="1"/>
      <c r="I145" s="3" t="s">
        <v>98</v>
      </c>
      <c r="K145" s="3"/>
      <c r="L145" s="3" t="s">
        <v>98</v>
      </c>
      <c r="N145" s="3"/>
      <c r="O145" s="3" t="s">
        <v>313</v>
      </c>
      <c r="Q145" s="3"/>
      <c r="R145" s="3" t="s">
        <v>120</v>
      </c>
      <c r="T145" s="3"/>
      <c r="U145" s="3" t="s">
        <v>99</v>
      </c>
      <c r="W145" s="3"/>
      <c r="X145" s="3" t="s">
        <v>101</v>
      </c>
      <c r="Z145" s="3"/>
      <c r="AA145" s="3" t="s">
        <v>132</v>
      </c>
      <c r="AC145" s="3"/>
      <c r="AD145" s="3" t="s">
        <v>237</v>
      </c>
      <c r="AF145" s="3"/>
      <c r="AG145" s="3" t="s">
        <v>149</v>
      </c>
      <c r="AI145" s="3"/>
      <c r="AJ145" s="3"/>
      <c r="AL145" s="3"/>
      <c r="AM145" s="3" t="s">
        <v>99</v>
      </c>
      <c r="AO145" s="3"/>
      <c r="AP145" s="3"/>
      <c r="AR145" s="3"/>
      <c r="AS145" s="3" t="s">
        <v>98</v>
      </c>
      <c r="AU145" s="3"/>
      <c r="AV145" s="3" t="s">
        <v>130</v>
      </c>
      <c r="AX145" s="3"/>
      <c r="AY145" s="3" t="s">
        <v>116</v>
      </c>
      <c r="BA145" s="3"/>
      <c r="BB145" s="3"/>
      <c r="BD145" s="3"/>
      <c r="BF145" s="3"/>
      <c r="BG145" s="3" t="s">
        <v>109</v>
      </c>
      <c r="BI145" s="3"/>
      <c r="BJ145" s="3" t="s">
        <v>108</v>
      </c>
      <c r="BL145" s="3"/>
      <c r="BM145" s="3" t="s">
        <v>109</v>
      </c>
      <c r="BO145" s="3"/>
      <c r="BP145" s="3" t="s">
        <v>109</v>
      </c>
      <c r="BR145" s="3"/>
      <c r="BS145" s="3" t="s">
        <v>123</v>
      </c>
      <c r="BU145" s="3"/>
      <c r="BV145" s="3" t="s">
        <v>123</v>
      </c>
      <c r="BX145" s="3"/>
      <c r="BY145" s="3" t="s">
        <v>123</v>
      </c>
      <c r="CA145" s="3"/>
      <c r="CB145" s="3" t="s">
        <v>118</v>
      </c>
      <c r="CD145" s="3"/>
      <c r="CE145" s="3" t="s">
        <v>147</v>
      </c>
      <c r="CG145" s="3"/>
      <c r="CH145" s="3" t="s">
        <v>112</v>
      </c>
      <c r="CJ145" s="3"/>
      <c r="CK145" s="3"/>
      <c r="CM145" s="3"/>
      <c r="CN145" s="3" t="s">
        <v>131</v>
      </c>
      <c r="CP145" s="3"/>
      <c r="CQ145" s="3"/>
      <c r="CS145" s="3"/>
    </row>
    <row r="146" spans="1:97" x14ac:dyDescent="0.25">
      <c r="A146">
        <v>149</v>
      </c>
      <c r="B146" s="1">
        <v>43934.620659722197</v>
      </c>
      <c r="C146" s="1">
        <v>43934.622326388897</v>
      </c>
      <c r="D146" s="3" t="s">
        <v>97</v>
      </c>
      <c r="E146" s="3"/>
      <c r="G146" s="3"/>
      <c r="H146" s="1"/>
      <c r="I146" s="3" t="s">
        <v>98</v>
      </c>
      <c r="K146" s="3"/>
      <c r="L146" s="3" t="s">
        <v>99</v>
      </c>
      <c r="N146" s="3"/>
      <c r="O146" s="3"/>
      <c r="Q146" s="3"/>
      <c r="R146" s="3" t="s">
        <v>100</v>
      </c>
      <c r="T146" s="3"/>
      <c r="U146" s="3" t="s">
        <v>99</v>
      </c>
      <c r="W146" s="3"/>
      <c r="X146" s="3" t="s">
        <v>121</v>
      </c>
      <c r="Z146" s="3"/>
      <c r="AA146" s="3"/>
      <c r="AC146" s="3"/>
      <c r="AD146" s="3" t="s">
        <v>237</v>
      </c>
      <c r="AF146" s="3"/>
      <c r="AG146" s="3" t="s">
        <v>151</v>
      </c>
      <c r="AI146" s="3"/>
      <c r="AJ146" s="3"/>
      <c r="AL146" s="3"/>
      <c r="AM146" s="3" t="s">
        <v>99</v>
      </c>
      <c r="AO146" s="3"/>
      <c r="AP146" s="3"/>
      <c r="AR146" s="3"/>
      <c r="AS146" s="3" t="s">
        <v>98</v>
      </c>
      <c r="AU146" s="3"/>
      <c r="AV146" s="3" t="s">
        <v>130</v>
      </c>
      <c r="AX146" s="3"/>
      <c r="AY146" s="3" t="s">
        <v>116</v>
      </c>
      <c r="BA146" s="3"/>
      <c r="BB146" s="3"/>
      <c r="BD146" s="3"/>
      <c r="BF146" s="3"/>
      <c r="BG146" s="3" t="s">
        <v>108</v>
      </c>
      <c r="BI146" s="3"/>
      <c r="BJ146" s="3" t="s">
        <v>107</v>
      </c>
      <c r="BL146" s="3"/>
      <c r="BM146" s="3" t="s">
        <v>107</v>
      </c>
      <c r="BO146" s="3"/>
      <c r="BP146" s="3" t="s">
        <v>109</v>
      </c>
      <c r="BR146" s="3"/>
      <c r="BS146" s="3" t="s">
        <v>109</v>
      </c>
      <c r="BU146" s="3"/>
      <c r="BV146" s="3" t="s">
        <v>123</v>
      </c>
      <c r="BX146" s="3"/>
      <c r="BY146" s="3" t="s">
        <v>123</v>
      </c>
      <c r="CA146" s="3"/>
      <c r="CB146" s="3" t="s">
        <v>118</v>
      </c>
      <c r="CD146" s="3"/>
      <c r="CE146" s="3" t="s">
        <v>147</v>
      </c>
      <c r="CG146" s="3"/>
      <c r="CH146" s="3" t="s">
        <v>148</v>
      </c>
      <c r="CJ146" s="3"/>
      <c r="CK146" s="3"/>
      <c r="CM146" s="3"/>
      <c r="CN146" s="3" t="s">
        <v>126</v>
      </c>
      <c r="CP146" s="3"/>
      <c r="CQ146" s="3"/>
      <c r="CS146" s="3"/>
    </row>
    <row r="147" spans="1:97" x14ac:dyDescent="0.25">
      <c r="A147">
        <v>150</v>
      </c>
      <c r="B147" s="1">
        <v>43934.620694444398</v>
      </c>
      <c r="C147" s="1">
        <v>43934.628032407403</v>
      </c>
      <c r="D147" s="3" t="s">
        <v>97</v>
      </c>
      <c r="E147" s="3"/>
      <c r="G147" s="3"/>
      <c r="H147" s="1"/>
      <c r="I147" s="3" t="s">
        <v>98</v>
      </c>
      <c r="K147" s="3"/>
      <c r="L147" s="3" t="s">
        <v>99</v>
      </c>
      <c r="N147" s="3"/>
      <c r="O147" s="3"/>
      <c r="Q147" s="3"/>
      <c r="R147" s="3" t="s">
        <v>100</v>
      </c>
      <c r="T147" s="3"/>
      <c r="U147" s="3" t="s">
        <v>99</v>
      </c>
      <c r="W147" s="3"/>
      <c r="X147" s="3" t="s">
        <v>101</v>
      </c>
      <c r="Z147" s="3"/>
      <c r="AA147" s="3" t="s">
        <v>99</v>
      </c>
      <c r="AC147" s="3"/>
      <c r="AD147" s="3" t="s">
        <v>146</v>
      </c>
      <c r="AF147" s="3"/>
      <c r="AG147" s="3" t="s">
        <v>139</v>
      </c>
      <c r="AI147" s="3"/>
      <c r="AJ147" s="3"/>
      <c r="AL147" s="3"/>
      <c r="AM147" s="3" t="s">
        <v>99</v>
      </c>
      <c r="AO147" s="3"/>
      <c r="AP147" s="3"/>
      <c r="AR147" s="3"/>
      <c r="AS147" s="3" t="s">
        <v>98</v>
      </c>
      <c r="AU147" s="3"/>
      <c r="AV147" s="3" t="s">
        <v>189</v>
      </c>
      <c r="AX147" s="3"/>
      <c r="AY147" s="3" t="s">
        <v>116</v>
      </c>
      <c r="BA147" s="3"/>
      <c r="BB147" s="3"/>
      <c r="BD147" s="3"/>
      <c r="BF147" s="3"/>
      <c r="BG147" s="3" t="s">
        <v>107</v>
      </c>
      <c r="BI147" s="3"/>
      <c r="BJ147" s="3" t="s">
        <v>108</v>
      </c>
      <c r="BL147" s="3"/>
      <c r="BM147" s="3" t="s">
        <v>107</v>
      </c>
      <c r="BO147" s="3"/>
      <c r="BP147" s="3" t="s">
        <v>109</v>
      </c>
      <c r="BR147" s="3"/>
      <c r="BS147" s="3" t="s">
        <v>109</v>
      </c>
      <c r="BU147" s="3"/>
      <c r="BV147" s="3" t="s">
        <v>109</v>
      </c>
      <c r="BX147" s="3"/>
      <c r="BY147" s="3" t="s">
        <v>109</v>
      </c>
      <c r="CA147" s="3"/>
      <c r="CB147" s="3" t="s">
        <v>110</v>
      </c>
      <c r="CD147" s="3"/>
      <c r="CE147" s="3" t="s">
        <v>147</v>
      </c>
      <c r="CG147" s="3"/>
      <c r="CH147" s="3" t="s">
        <v>148</v>
      </c>
      <c r="CJ147" s="3"/>
      <c r="CK147" s="3"/>
      <c r="CM147" s="3"/>
      <c r="CN147" s="3" t="s">
        <v>131</v>
      </c>
      <c r="CP147" s="3"/>
      <c r="CQ147" s="3"/>
      <c r="CS147" s="3"/>
    </row>
    <row r="148" spans="1:97" x14ac:dyDescent="0.25">
      <c r="A148">
        <v>151</v>
      </c>
      <c r="B148" s="1">
        <v>43934.629537036999</v>
      </c>
      <c r="C148" s="1">
        <v>43934.631793981498</v>
      </c>
      <c r="D148" s="3" t="s">
        <v>97</v>
      </c>
      <c r="E148" s="3"/>
      <c r="G148" s="3"/>
      <c r="H148" s="1"/>
      <c r="I148" s="3" t="s">
        <v>98</v>
      </c>
      <c r="K148" s="3"/>
      <c r="L148" s="3" t="s">
        <v>99</v>
      </c>
      <c r="N148" s="3"/>
      <c r="O148" s="3"/>
      <c r="Q148" s="3"/>
      <c r="R148" s="3" t="s">
        <v>100</v>
      </c>
      <c r="T148" s="3"/>
      <c r="U148" s="3" t="s">
        <v>99</v>
      </c>
      <c r="W148" s="3"/>
      <c r="X148" s="3" t="s">
        <v>101</v>
      </c>
      <c r="Z148" s="3"/>
      <c r="AA148" s="3" t="s">
        <v>102</v>
      </c>
      <c r="AC148" s="3"/>
      <c r="AD148" s="3" t="s">
        <v>152</v>
      </c>
      <c r="AF148" s="3"/>
      <c r="AG148" s="3" t="s">
        <v>139</v>
      </c>
      <c r="AI148" s="3"/>
      <c r="AJ148" s="3"/>
      <c r="AL148" s="3"/>
      <c r="AM148" s="3" t="s">
        <v>99</v>
      </c>
      <c r="AO148" s="3"/>
      <c r="AP148" s="3"/>
      <c r="AR148" s="3"/>
      <c r="AS148" s="3" t="s">
        <v>98</v>
      </c>
      <c r="AU148" s="3"/>
      <c r="AV148" s="3" t="s">
        <v>130</v>
      </c>
      <c r="AX148" s="3"/>
      <c r="AY148" s="3" t="s">
        <v>116</v>
      </c>
      <c r="BA148" s="3"/>
      <c r="BB148" s="3"/>
      <c r="BD148" s="3"/>
      <c r="BF148" s="3"/>
      <c r="BG148" s="3" t="s">
        <v>107</v>
      </c>
      <c r="BI148" s="3"/>
      <c r="BJ148" s="3" t="s">
        <v>108</v>
      </c>
      <c r="BL148" s="3"/>
      <c r="BM148" s="3" t="s">
        <v>133</v>
      </c>
      <c r="BO148" s="3"/>
      <c r="BP148" s="3" t="s">
        <v>123</v>
      </c>
      <c r="BR148" s="3"/>
      <c r="BS148" s="3" t="s">
        <v>123</v>
      </c>
      <c r="BU148" s="3"/>
      <c r="BV148" s="3" t="s">
        <v>123</v>
      </c>
      <c r="BX148" s="3"/>
      <c r="BY148" s="3" t="s">
        <v>123</v>
      </c>
      <c r="CA148" s="3"/>
      <c r="CB148" s="3" t="s">
        <v>110</v>
      </c>
      <c r="CD148" s="3"/>
      <c r="CE148" s="3" t="s">
        <v>111</v>
      </c>
      <c r="CG148" s="3"/>
      <c r="CH148" s="3" t="s">
        <v>148</v>
      </c>
      <c r="CJ148" s="3"/>
      <c r="CK148" s="3"/>
      <c r="CM148" s="3"/>
      <c r="CN148" s="3" t="s">
        <v>131</v>
      </c>
      <c r="CP148" s="3"/>
      <c r="CQ148" s="3"/>
      <c r="CS148" s="3"/>
    </row>
    <row r="149" spans="1:97" x14ac:dyDescent="0.25">
      <c r="A149">
        <v>152</v>
      </c>
      <c r="B149" s="1">
        <v>43934.631319444401</v>
      </c>
      <c r="C149" s="1">
        <v>43934.637256944399</v>
      </c>
      <c r="D149" s="3" t="s">
        <v>97</v>
      </c>
      <c r="E149" s="3"/>
      <c r="G149" s="3"/>
      <c r="H149" s="1"/>
      <c r="I149" s="3" t="s">
        <v>98</v>
      </c>
      <c r="K149" s="3"/>
      <c r="L149" s="3" t="s">
        <v>98</v>
      </c>
      <c r="N149" s="3"/>
      <c r="O149" s="3" t="s">
        <v>314</v>
      </c>
      <c r="Q149" s="3"/>
      <c r="R149" s="3" t="s">
        <v>100</v>
      </c>
      <c r="T149" s="3"/>
      <c r="U149" s="3" t="s">
        <v>99</v>
      </c>
      <c r="W149" s="3"/>
      <c r="X149" s="3" t="s">
        <v>101</v>
      </c>
      <c r="Z149" s="3"/>
      <c r="AA149" s="3" t="s">
        <v>132</v>
      </c>
      <c r="AC149" s="3"/>
      <c r="AD149" s="3" t="s">
        <v>237</v>
      </c>
      <c r="AF149" s="3"/>
      <c r="AG149" s="3" t="s">
        <v>137</v>
      </c>
      <c r="AI149" s="3"/>
      <c r="AJ149" s="3"/>
      <c r="AL149" s="3"/>
      <c r="AM149" s="3" t="s">
        <v>99</v>
      </c>
      <c r="AO149" s="3"/>
      <c r="AP149" s="3"/>
      <c r="AR149" s="3"/>
      <c r="AS149" s="3" t="s">
        <v>98</v>
      </c>
      <c r="AU149" s="3"/>
      <c r="AV149" s="3" t="s">
        <v>130</v>
      </c>
      <c r="AX149" s="3"/>
      <c r="AY149" s="3" t="s">
        <v>116</v>
      </c>
      <c r="BA149" s="3"/>
      <c r="BB149" s="3"/>
      <c r="BD149" s="3"/>
      <c r="BF149" s="3"/>
      <c r="BG149" s="3" t="s">
        <v>133</v>
      </c>
      <c r="BI149" s="3"/>
      <c r="BJ149" s="3" t="s">
        <v>108</v>
      </c>
      <c r="BL149" s="3"/>
      <c r="BM149" s="3" t="s">
        <v>109</v>
      </c>
      <c r="BO149" s="3"/>
      <c r="BP149" s="3" t="s">
        <v>123</v>
      </c>
      <c r="BR149" s="3"/>
      <c r="BS149" s="3" t="s">
        <v>123</v>
      </c>
      <c r="BU149" s="3"/>
      <c r="BV149" s="3" t="s">
        <v>123</v>
      </c>
      <c r="BX149" s="3"/>
      <c r="BY149" s="3" t="s">
        <v>123</v>
      </c>
      <c r="CA149" s="3"/>
      <c r="CB149" s="3" t="s">
        <v>118</v>
      </c>
      <c r="CD149" s="3"/>
      <c r="CE149" s="3" t="s">
        <v>119</v>
      </c>
      <c r="CG149" s="3"/>
      <c r="CH149" s="3" t="s">
        <v>148</v>
      </c>
      <c r="CJ149" s="3"/>
      <c r="CK149" s="3"/>
      <c r="CM149" s="3"/>
      <c r="CN149" s="3" t="s">
        <v>131</v>
      </c>
      <c r="CP149" s="3"/>
      <c r="CQ149" s="3"/>
      <c r="CS149" s="3"/>
    </row>
    <row r="150" spans="1:97" x14ac:dyDescent="0.25">
      <c r="A150">
        <v>153</v>
      </c>
      <c r="B150" s="1">
        <v>43934.637280092596</v>
      </c>
      <c r="C150" s="1">
        <v>43934.646296296298</v>
      </c>
      <c r="D150" s="3" t="s">
        <v>97</v>
      </c>
      <c r="E150" s="3"/>
      <c r="G150" s="3"/>
      <c r="H150" s="1"/>
      <c r="I150" s="3" t="s">
        <v>99</v>
      </c>
      <c r="K150" s="3"/>
      <c r="L150" s="3" t="s">
        <v>98</v>
      </c>
      <c r="N150" s="3"/>
      <c r="O150" s="3" t="s">
        <v>315</v>
      </c>
      <c r="Q150" s="3"/>
      <c r="R150" s="3" t="s">
        <v>159</v>
      </c>
      <c r="T150" s="3"/>
      <c r="U150" s="3" t="s">
        <v>99</v>
      </c>
      <c r="W150" s="3"/>
      <c r="X150" s="3" t="s">
        <v>101</v>
      </c>
      <c r="Z150" s="3"/>
      <c r="AA150" s="3" t="s">
        <v>132</v>
      </c>
      <c r="AC150" s="3"/>
      <c r="AD150" s="3" t="s">
        <v>237</v>
      </c>
      <c r="AF150" s="3"/>
      <c r="AG150" s="3" t="s">
        <v>137</v>
      </c>
      <c r="AI150" s="3"/>
      <c r="AJ150" s="3"/>
      <c r="AL150" s="3"/>
      <c r="AM150" s="3" t="s">
        <v>99</v>
      </c>
      <c r="AO150" s="3"/>
      <c r="AP150" s="3"/>
      <c r="AR150" s="3"/>
      <c r="AS150" s="3" t="s">
        <v>98</v>
      </c>
      <c r="AU150" s="3"/>
      <c r="AV150" s="3" t="s">
        <v>130</v>
      </c>
      <c r="AX150" s="3"/>
      <c r="AY150" s="3" t="s">
        <v>116</v>
      </c>
      <c r="BA150" s="3"/>
      <c r="BB150" s="3"/>
      <c r="BD150" s="3"/>
      <c r="BF150" s="3"/>
      <c r="BG150" s="3" t="s">
        <v>133</v>
      </c>
      <c r="BI150" s="3"/>
      <c r="BJ150" s="3" t="s">
        <v>108</v>
      </c>
      <c r="BL150" s="3"/>
      <c r="BM150" s="3" t="s">
        <v>123</v>
      </c>
      <c r="BO150" s="3"/>
      <c r="BP150" s="3" t="s">
        <v>123</v>
      </c>
      <c r="BR150" s="3"/>
      <c r="BS150" s="3" t="s">
        <v>123</v>
      </c>
      <c r="BU150" s="3"/>
      <c r="BV150" s="3" t="s">
        <v>123</v>
      </c>
      <c r="BX150" s="3"/>
      <c r="BY150" s="3" t="s">
        <v>123</v>
      </c>
      <c r="CA150" s="3"/>
      <c r="CB150" s="3" t="s">
        <v>124</v>
      </c>
      <c r="CD150" s="3"/>
      <c r="CE150" s="3" t="s">
        <v>111</v>
      </c>
      <c r="CG150" s="3"/>
      <c r="CH150" s="3" t="s">
        <v>136</v>
      </c>
      <c r="CJ150" s="3"/>
      <c r="CK150" s="3"/>
      <c r="CM150" s="3"/>
      <c r="CN150" s="3" t="s">
        <v>113</v>
      </c>
      <c r="CP150" s="3"/>
      <c r="CQ150" s="3"/>
      <c r="CS150" s="3"/>
    </row>
    <row r="151" spans="1:97" x14ac:dyDescent="0.25">
      <c r="A151">
        <v>154</v>
      </c>
      <c r="B151" s="1">
        <v>43934.640046296299</v>
      </c>
      <c r="C151" s="1">
        <v>43934.646307870396</v>
      </c>
      <c r="D151" s="3" t="s">
        <v>97</v>
      </c>
      <c r="E151" s="3"/>
      <c r="G151" s="3"/>
      <c r="H151" s="1"/>
      <c r="I151" s="3" t="s">
        <v>99</v>
      </c>
      <c r="K151" s="3"/>
      <c r="L151" s="3" t="s">
        <v>98</v>
      </c>
      <c r="N151" s="3"/>
      <c r="O151" s="3" t="s">
        <v>315</v>
      </c>
      <c r="Q151" s="3"/>
      <c r="R151" s="3" t="s">
        <v>100</v>
      </c>
      <c r="T151" s="3"/>
      <c r="U151" s="3" t="s">
        <v>99</v>
      </c>
      <c r="W151" s="3"/>
      <c r="X151" s="3" t="s">
        <v>101</v>
      </c>
      <c r="Z151" s="3"/>
      <c r="AA151" s="3" t="s">
        <v>132</v>
      </c>
      <c r="AC151" s="3"/>
      <c r="AD151" s="3" t="s">
        <v>237</v>
      </c>
      <c r="AF151" s="3"/>
      <c r="AG151" s="3" t="s">
        <v>137</v>
      </c>
      <c r="AI151" s="3"/>
      <c r="AJ151" s="3"/>
      <c r="AL151" s="3"/>
      <c r="AM151" s="3" t="s">
        <v>99</v>
      </c>
      <c r="AO151" s="3"/>
      <c r="AP151" s="3"/>
      <c r="AR151" s="3"/>
      <c r="AS151" s="3" t="s">
        <v>98</v>
      </c>
      <c r="AU151" s="3"/>
      <c r="AV151" s="3" t="s">
        <v>130</v>
      </c>
      <c r="AX151" s="3"/>
      <c r="AY151" s="3" t="s">
        <v>116</v>
      </c>
      <c r="BA151" s="3"/>
      <c r="BB151" s="3"/>
      <c r="BD151" s="3"/>
      <c r="BF151" s="3"/>
      <c r="BG151" s="3" t="s">
        <v>133</v>
      </c>
      <c r="BI151" s="3"/>
      <c r="BJ151" s="3" t="s">
        <v>107</v>
      </c>
      <c r="BL151" s="3"/>
      <c r="BM151" s="3" t="s">
        <v>123</v>
      </c>
      <c r="BO151" s="3"/>
      <c r="BP151" s="3" t="s">
        <v>123</v>
      </c>
      <c r="BR151" s="3"/>
      <c r="BS151" s="3" t="s">
        <v>123</v>
      </c>
      <c r="BU151" s="3"/>
      <c r="BV151" s="3" t="s">
        <v>123</v>
      </c>
      <c r="BX151" s="3"/>
      <c r="BY151" s="3" t="s">
        <v>123</v>
      </c>
      <c r="CA151" s="3"/>
      <c r="CB151" s="3" t="s">
        <v>118</v>
      </c>
      <c r="CD151" s="3"/>
      <c r="CE151" s="3" t="s">
        <v>111</v>
      </c>
      <c r="CG151" s="3"/>
      <c r="CH151" s="3" t="s">
        <v>136</v>
      </c>
      <c r="CJ151" s="3"/>
      <c r="CK151" s="3"/>
      <c r="CM151" s="3"/>
      <c r="CN151" s="3" t="s">
        <v>113</v>
      </c>
      <c r="CP151" s="3"/>
      <c r="CQ151" s="3"/>
      <c r="CS151" s="3"/>
    </row>
    <row r="152" spans="1:97" x14ac:dyDescent="0.25">
      <c r="A152">
        <v>155</v>
      </c>
      <c r="B152" s="1">
        <v>43934.646828703699</v>
      </c>
      <c r="C152" s="1">
        <v>43934.649398148104</v>
      </c>
      <c r="D152" s="3" t="s">
        <v>97</v>
      </c>
      <c r="E152" s="3"/>
      <c r="G152" s="3"/>
      <c r="H152" s="1"/>
      <c r="I152" s="3" t="s">
        <v>99</v>
      </c>
      <c r="K152" s="3"/>
      <c r="L152" s="3" t="s">
        <v>98</v>
      </c>
      <c r="N152" s="3"/>
      <c r="O152" s="3"/>
      <c r="Q152" s="3"/>
      <c r="R152" s="3" t="s">
        <v>159</v>
      </c>
      <c r="T152" s="3"/>
      <c r="U152" s="3" t="s">
        <v>99</v>
      </c>
      <c r="W152" s="3"/>
      <c r="X152" s="3" t="s">
        <v>101</v>
      </c>
      <c r="Z152" s="3"/>
      <c r="AA152" s="3" t="s">
        <v>132</v>
      </c>
      <c r="AC152" s="3"/>
      <c r="AD152" s="3" t="s">
        <v>237</v>
      </c>
      <c r="AF152" s="3"/>
      <c r="AG152" s="3" t="s">
        <v>137</v>
      </c>
      <c r="AI152" s="3"/>
      <c r="AJ152" s="3"/>
      <c r="AL152" s="3"/>
      <c r="AM152" s="3" t="s">
        <v>99</v>
      </c>
      <c r="AO152" s="3"/>
      <c r="AP152" s="3"/>
      <c r="AR152" s="3"/>
      <c r="AS152" s="3" t="s">
        <v>98</v>
      </c>
      <c r="AU152" s="3"/>
      <c r="AV152" s="3" t="s">
        <v>265</v>
      </c>
      <c r="AX152" s="3"/>
      <c r="AY152" s="3" t="s">
        <v>116</v>
      </c>
      <c r="BA152" s="3"/>
      <c r="BB152" s="3"/>
      <c r="BD152" s="3"/>
      <c r="BF152" s="3"/>
      <c r="BG152" s="3" t="s">
        <v>107</v>
      </c>
      <c r="BI152" s="3"/>
      <c r="BJ152" s="3" t="s">
        <v>107</v>
      </c>
      <c r="BL152" s="3"/>
      <c r="BM152" s="3" t="s">
        <v>123</v>
      </c>
      <c r="BO152" s="3"/>
      <c r="BP152" s="3" t="s">
        <v>123</v>
      </c>
      <c r="BR152" s="3"/>
      <c r="BS152" s="3" t="s">
        <v>123</v>
      </c>
      <c r="BU152" s="3"/>
      <c r="BV152" s="3" t="s">
        <v>123</v>
      </c>
      <c r="BX152" s="3"/>
      <c r="BY152" s="3" t="s">
        <v>123</v>
      </c>
      <c r="CA152" s="3"/>
      <c r="CB152" s="3" t="s">
        <v>118</v>
      </c>
      <c r="CD152" s="3"/>
      <c r="CE152" s="3" t="s">
        <v>111</v>
      </c>
      <c r="CG152" s="3"/>
      <c r="CH152" s="3" t="s">
        <v>148</v>
      </c>
      <c r="CJ152" s="3"/>
      <c r="CK152" s="3"/>
      <c r="CM152" s="3"/>
      <c r="CN152" s="3" t="s">
        <v>137</v>
      </c>
      <c r="CP152" s="3"/>
      <c r="CQ152" s="3"/>
      <c r="CS152" s="3"/>
    </row>
    <row r="153" spans="1:97" x14ac:dyDescent="0.25">
      <c r="A153">
        <v>156</v>
      </c>
      <c r="B153" s="1">
        <v>43934.646712962996</v>
      </c>
      <c r="C153" s="1">
        <v>43934.649398148104</v>
      </c>
      <c r="D153" s="3" t="s">
        <v>97</v>
      </c>
      <c r="E153" s="3"/>
      <c r="G153" s="3"/>
      <c r="H153" s="1"/>
      <c r="I153" s="3" t="s">
        <v>99</v>
      </c>
      <c r="K153" s="3"/>
      <c r="L153" s="3" t="s">
        <v>98</v>
      </c>
      <c r="N153" s="3"/>
      <c r="O153" s="3"/>
      <c r="Q153" s="3"/>
      <c r="R153" s="3" t="s">
        <v>100</v>
      </c>
      <c r="T153" s="3"/>
      <c r="U153" s="3" t="s">
        <v>99</v>
      </c>
      <c r="W153" s="3"/>
      <c r="X153" s="3" t="s">
        <v>101</v>
      </c>
      <c r="Z153" s="3"/>
      <c r="AA153" s="3" t="s">
        <v>132</v>
      </c>
      <c r="AC153" s="3"/>
      <c r="AD153" s="3" t="s">
        <v>237</v>
      </c>
      <c r="AF153" s="3"/>
      <c r="AG153" s="3" t="s">
        <v>137</v>
      </c>
      <c r="AI153" s="3"/>
      <c r="AJ153" s="3"/>
      <c r="AL153" s="3"/>
      <c r="AM153" s="3" t="s">
        <v>99</v>
      </c>
      <c r="AO153" s="3"/>
      <c r="AP153" s="3"/>
      <c r="AR153" s="3"/>
      <c r="AS153" s="3" t="s">
        <v>98</v>
      </c>
      <c r="AU153" s="3"/>
      <c r="AV153" s="3" t="s">
        <v>215</v>
      </c>
      <c r="AX153" s="3"/>
      <c r="AY153" s="3" t="s">
        <v>116</v>
      </c>
      <c r="BA153" s="3"/>
      <c r="BB153" s="3"/>
      <c r="BD153" s="3"/>
      <c r="BF153" s="3"/>
      <c r="BG153" s="3" t="s">
        <v>107</v>
      </c>
      <c r="BI153" s="3"/>
      <c r="BJ153" s="3" t="s">
        <v>108</v>
      </c>
      <c r="BL153" s="3"/>
      <c r="BM153" s="3" t="s">
        <v>123</v>
      </c>
      <c r="BO153" s="3"/>
      <c r="BP153" s="3" t="s">
        <v>123</v>
      </c>
      <c r="BR153" s="3"/>
      <c r="BS153" s="3" t="s">
        <v>123</v>
      </c>
      <c r="BU153" s="3"/>
      <c r="BV153" s="3" t="s">
        <v>123</v>
      </c>
      <c r="BX153" s="3"/>
      <c r="BY153" s="3" t="s">
        <v>123</v>
      </c>
      <c r="CA153" s="3"/>
      <c r="CB153" s="3" t="s">
        <v>124</v>
      </c>
      <c r="CD153" s="3"/>
      <c r="CE153" s="3" t="s">
        <v>111</v>
      </c>
      <c r="CG153" s="3"/>
      <c r="CH153" s="3" t="s">
        <v>148</v>
      </c>
      <c r="CJ153" s="3"/>
      <c r="CK153" s="3"/>
      <c r="CM153" s="3"/>
      <c r="CN153" s="3" t="s">
        <v>137</v>
      </c>
      <c r="CP153" s="3"/>
      <c r="CQ153" s="3"/>
      <c r="CS153" s="3"/>
    </row>
    <row r="154" spans="1:97" x14ac:dyDescent="0.25">
      <c r="A154">
        <v>157</v>
      </c>
      <c r="B154" s="1">
        <v>43934.649432870399</v>
      </c>
      <c r="C154" s="1">
        <v>43934.652569444399</v>
      </c>
      <c r="D154" s="3" t="s">
        <v>97</v>
      </c>
      <c r="E154" s="3"/>
      <c r="G154" s="3"/>
      <c r="H154" s="1"/>
      <c r="I154" s="3" t="s">
        <v>99</v>
      </c>
      <c r="K154" s="3"/>
      <c r="L154" s="3" t="s">
        <v>98</v>
      </c>
      <c r="N154" s="3"/>
      <c r="O154" s="3" t="s">
        <v>316</v>
      </c>
      <c r="Q154" s="3"/>
      <c r="R154" s="3" t="s">
        <v>100</v>
      </c>
      <c r="T154" s="3"/>
      <c r="U154" s="3" t="s">
        <v>99</v>
      </c>
      <c r="W154" s="3"/>
      <c r="X154" s="3" t="s">
        <v>101</v>
      </c>
      <c r="Z154" s="3"/>
      <c r="AA154" s="3" t="s">
        <v>132</v>
      </c>
      <c r="AC154" s="3"/>
      <c r="AD154" s="3" t="s">
        <v>237</v>
      </c>
      <c r="AF154" s="3"/>
      <c r="AG154" s="3" t="s">
        <v>137</v>
      </c>
      <c r="AI154" s="3"/>
      <c r="AJ154" s="3"/>
      <c r="AL154" s="3"/>
      <c r="AM154" s="3" t="s">
        <v>99</v>
      </c>
      <c r="AO154" s="3"/>
      <c r="AP154" s="3"/>
      <c r="AR154" s="3"/>
      <c r="AS154" s="3" t="s">
        <v>98</v>
      </c>
      <c r="AU154" s="3"/>
      <c r="AV154" s="3" t="s">
        <v>130</v>
      </c>
      <c r="AX154" s="3"/>
      <c r="AY154" s="3" t="s">
        <v>116</v>
      </c>
      <c r="BA154" s="3"/>
      <c r="BB154" s="3"/>
      <c r="BD154" s="3"/>
      <c r="BF154" s="3"/>
      <c r="BG154" s="3" t="s">
        <v>107</v>
      </c>
      <c r="BI154" s="3"/>
      <c r="BJ154" s="3" t="s">
        <v>133</v>
      </c>
      <c r="BL154" s="3"/>
      <c r="BM154" s="3" t="s">
        <v>123</v>
      </c>
      <c r="BO154" s="3"/>
      <c r="BP154" s="3" t="s">
        <v>123</v>
      </c>
      <c r="BR154" s="3"/>
      <c r="BS154" s="3" t="s">
        <v>123</v>
      </c>
      <c r="BU154" s="3"/>
      <c r="BV154" s="3" t="s">
        <v>123</v>
      </c>
      <c r="BX154" s="3"/>
      <c r="BY154" s="3" t="s">
        <v>123</v>
      </c>
      <c r="CA154" s="3"/>
      <c r="CB154" s="3" t="s">
        <v>124</v>
      </c>
      <c r="CD154" s="3"/>
      <c r="CE154" s="3" t="s">
        <v>119</v>
      </c>
      <c r="CG154" s="3"/>
      <c r="CH154" s="3" t="s">
        <v>136</v>
      </c>
      <c r="CJ154" s="3"/>
      <c r="CK154" s="3"/>
      <c r="CM154" s="3"/>
      <c r="CN154" s="3" t="s">
        <v>113</v>
      </c>
      <c r="CP154" s="3"/>
      <c r="CQ154" s="3"/>
      <c r="CS154" s="3"/>
    </row>
    <row r="155" spans="1:97" x14ac:dyDescent="0.25">
      <c r="A155">
        <v>158</v>
      </c>
      <c r="B155" s="1">
        <v>43934.660162036998</v>
      </c>
      <c r="C155" s="1">
        <v>43934.6620833333</v>
      </c>
      <c r="D155" s="3" t="s">
        <v>97</v>
      </c>
      <c r="E155" s="3"/>
      <c r="G155" s="3"/>
      <c r="H155" s="1"/>
      <c r="I155" s="3" t="s">
        <v>98</v>
      </c>
      <c r="K155" s="3"/>
      <c r="L155" s="3" t="s">
        <v>99</v>
      </c>
      <c r="N155" s="3"/>
      <c r="O155" s="3"/>
      <c r="Q155" s="3"/>
      <c r="R155" s="3" t="s">
        <v>120</v>
      </c>
      <c r="T155" s="3"/>
      <c r="U155" s="3" t="s">
        <v>99</v>
      </c>
      <c r="W155" s="3"/>
      <c r="X155" s="3" t="s">
        <v>101</v>
      </c>
      <c r="Z155" s="3"/>
      <c r="AA155" s="3" t="s">
        <v>102</v>
      </c>
      <c r="AC155" s="3"/>
      <c r="AD155" s="3" t="s">
        <v>152</v>
      </c>
      <c r="AF155" s="3"/>
      <c r="AG155" s="3" t="s">
        <v>151</v>
      </c>
      <c r="AI155" s="3"/>
      <c r="AJ155" s="3"/>
      <c r="AL155" s="3"/>
      <c r="AM155" s="3" t="s">
        <v>99</v>
      </c>
      <c r="AO155" s="3"/>
      <c r="AP155" s="3"/>
      <c r="AR155" s="3"/>
      <c r="AS155" s="3" t="s">
        <v>98</v>
      </c>
      <c r="AU155" s="3"/>
      <c r="AV155" s="3" t="s">
        <v>130</v>
      </c>
      <c r="AX155" s="3"/>
      <c r="AY155" s="3" t="s">
        <v>116</v>
      </c>
      <c r="BA155" s="3"/>
      <c r="BB155" s="3"/>
      <c r="BD155" s="3"/>
      <c r="BF155" s="3"/>
      <c r="BG155" s="3" t="s">
        <v>123</v>
      </c>
      <c r="BI155" s="3"/>
      <c r="BJ155" s="3" t="s">
        <v>109</v>
      </c>
      <c r="BL155" s="3"/>
      <c r="BM155" s="3" t="s">
        <v>109</v>
      </c>
      <c r="BO155" s="3"/>
      <c r="BP155" s="3" t="s">
        <v>109</v>
      </c>
      <c r="BR155" s="3"/>
      <c r="BS155" s="3" t="s">
        <v>108</v>
      </c>
      <c r="BU155" s="3"/>
      <c r="BV155" s="3" t="s">
        <v>107</v>
      </c>
      <c r="BX155" s="3"/>
      <c r="BY155" s="3" t="s">
        <v>109</v>
      </c>
      <c r="CA155" s="3"/>
      <c r="CB155" s="3" t="s">
        <v>110</v>
      </c>
      <c r="CD155" s="3"/>
      <c r="CE155" s="3" t="s">
        <v>111</v>
      </c>
      <c r="CG155" s="3"/>
      <c r="CH155" s="3" t="s">
        <v>136</v>
      </c>
      <c r="CJ155" s="3"/>
      <c r="CK155" s="3"/>
      <c r="CM155" s="3"/>
      <c r="CN155" s="3" t="s">
        <v>113</v>
      </c>
      <c r="CP155" s="3"/>
      <c r="CQ155" s="3"/>
      <c r="CS155" s="3"/>
    </row>
    <row r="156" spans="1:97" x14ac:dyDescent="0.25">
      <c r="A156">
        <v>159</v>
      </c>
      <c r="B156" s="1">
        <v>43934.6887615741</v>
      </c>
      <c r="C156" s="1">
        <v>43934.691782407397</v>
      </c>
      <c r="D156" s="3" t="s">
        <v>97</v>
      </c>
      <c r="E156" s="3"/>
      <c r="G156" s="3"/>
      <c r="H156" s="1"/>
      <c r="I156" s="3" t="s">
        <v>99</v>
      </c>
      <c r="K156" s="3"/>
      <c r="L156" s="3" t="s">
        <v>98</v>
      </c>
      <c r="N156" s="3"/>
      <c r="O156" s="2" t="s">
        <v>317</v>
      </c>
      <c r="Q156" s="3"/>
      <c r="R156" s="3" t="s">
        <v>120</v>
      </c>
      <c r="T156" s="3"/>
      <c r="U156" s="3" t="s">
        <v>98</v>
      </c>
      <c r="W156" s="3"/>
      <c r="X156" s="3" t="s">
        <v>101</v>
      </c>
      <c r="Z156" s="3"/>
      <c r="AA156" s="3" t="s">
        <v>102</v>
      </c>
      <c r="AC156" s="3"/>
      <c r="AD156" s="3" t="s">
        <v>138</v>
      </c>
      <c r="AF156" s="3"/>
      <c r="AG156" s="3" t="s">
        <v>149</v>
      </c>
      <c r="AI156" s="3"/>
      <c r="AJ156" s="3"/>
      <c r="AL156" s="3"/>
      <c r="AM156" s="3" t="s">
        <v>98</v>
      </c>
      <c r="AO156" s="3"/>
      <c r="AP156" s="3" t="s">
        <v>143</v>
      </c>
      <c r="AR156" s="3"/>
      <c r="AS156" s="3" t="s">
        <v>98</v>
      </c>
      <c r="AU156" s="3"/>
      <c r="AV156" s="3" t="s">
        <v>207</v>
      </c>
      <c r="AX156" s="3"/>
      <c r="AY156" s="3" t="s">
        <v>122</v>
      </c>
      <c r="BA156" s="3"/>
      <c r="BB156" s="3"/>
      <c r="BD156" s="3"/>
      <c r="BF156" s="3"/>
      <c r="BG156" s="3" t="s">
        <v>109</v>
      </c>
      <c r="BI156" s="3"/>
      <c r="BJ156" s="3" t="s">
        <v>109</v>
      </c>
      <c r="BL156" s="3"/>
      <c r="BM156" s="3" t="s">
        <v>107</v>
      </c>
      <c r="BO156" s="3"/>
      <c r="BP156" s="3" t="s">
        <v>109</v>
      </c>
      <c r="BR156" s="3"/>
      <c r="BS156" s="3" t="s">
        <v>108</v>
      </c>
      <c r="BU156" s="3"/>
      <c r="BV156" s="3" t="s">
        <v>107</v>
      </c>
      <c r="BX156" s="3"/>
      <c r="BY156" s="3" t="s">
        <v>109</v>
      </c>
      <c r="CA156" s="3"/>
      <c r="CB156" s="3" t="s">
        <v>124</v>
      </c>
      <c r="CD156" s="3"/>
      <c r="CE156" s="3" t="s">
        <v>222</v>
      </c>
      <c r="CG156" s="3"/>
      <c r="CH156" s="3" t="s">
        <v>136</v>
      </c>
      <c r="CJ156" s="3"/>
      <c r="CK156" s="3"/>
      <c r="CM156" s="3"/>
      <c r="CN156" s="3" t="s">
        <v>131</v>
      </c>
      <c r="CP156" s="3"/>
      <c r="CQ156" s="3"/>
      <c r="CS156" s="3"/>
    </row>
    <row r="157" spans="1:97" x14ac:dyDescent="0.25">
      <c r="A157">
        <v>160</v>
      </c>
      <c r="B157" s="1">
        <v>43934.692094907397</v>
      </c>
      <c r="C157" s="1">
        <v>43934.694317129601</v>
      </c>
      <c r="D157" s="3" t="s">
        <v>97</v>
      </c>
      <c r="E157" s="3"/>
      <c r="G157" s="3"/>
      <c r="H157" s="1"/>
      <c r="I157" s="3" t="s">
        <v>99</v>
      </c>
      <c r="K157" s="3"/>
      <c r="L157" s="3" t="s">
        <v>98</v>
      </c>
      <c r="N157" s="3"/>
      <c r="O157" s="3" t="s">
        <v>318</v>
      </c>
      <c r="Q157" s="3"/>
      <c r="R157" s="3" t="s">
        <v>159</v>
      </c>
      <c r="T157" s="3"/>
      <c r="U157" s="3" t="s">
        <v>98</v>
      </c>
      <c r="W157" s="3"/>
      <c r="X157" s="3" t="s">
        <v>121</v>
      </c>
      <c r="Z157" s="3"/>
      <c r="AA157" s="3"/>
      <c r="AC157" s="3"/>
      <c r="AD157" s="3" t="s">
        <v>138</v>
      </c>
      <c r="AF157" s="3"/>
      <c r="AG157" s="3" t="s">
        <v>149</v>
      </c>
      <c r="AI157" s="3"/>
      <c r="AJ157" s="3"/>
      <c r="AL157" s="3"/>
      <c r="AM157" s="3" t="s">
        <v>98</v>
      </c>
      <c r="AO157" s="3"/>
      <c r="AP157" s="3" t="s">
        <v>143</v>
      </c>
      <c r="AR157" s="3"/>
      <c r="AS157" s="3" t="s">
        <v>98</v>
      </c>
      <c r="AU157" s="3"/>
      <c r="AV157" s="3" t="s">
        <v>207</v>
      </c>
      <c r="AX157" s="3"/>
      <c r="AY157" s="3" t="s">
        <v>122</v>
      </c>
      <c r="BA157" s="3"/>
      <c r="BB157" s="3"/>
      <c r="BD157" s="3"/>
      <c r="BF157" s="3"/>
      <c r="BG157" s="3" t="s">
        <v>107</v>
      </c>
      <c r="BI157" s="3"/>
      <c r="BJ157" s="3" t="s">
        <v>107</v>
      </c>
      <c r="BL157" s="3"/>
      <c r="BM157" s="3" t="s">
        <v>107</v>
      </c>
      <c r="BO157" s="3"/>
      <c r="BP157" s="3" t="s">
        <v>123</v>
      </c>
      <c r="BR157" s="3"/>
      <c r="BS157" s="3" t="s">
        <v>109</v>
      </c>
      <c r="BU157" s="3"/>
      <c r="BV157" s="3" t="s">
        <v>123</v>
      </c>
      <c r="BX157" s="3"/>
      <c r="BY157" s="3" t="s">
        <v>108</v>
      </c>
      <c r="CA157" s="3"/>
      <c r="CB157" s="3" t="s">
        <v>165</v>
      </c>
      <c r="CD157" s="3"/>
      <c r="CE157" s="3" t="s">
        <v>222</v>
      </c>
      <c r="CG157" s="3"/>
      <c r="CH157" s="3" t="s">
        <v>136</v>
      </c>
      <c r="CJ157" s="3"/>
      <c r="CK157" s="3"/>
      <c r="CM157" s="3"/>
      <c r="CN157" s="3" t="s">
        <v>131</v>
      </c>
      <c r="CP157" s="3"/>
      <c r="CQ157" s="3"/>
      <c r="CS157" s="3"/>
    </row>
    <row r="158" spans="1:97" x14ac:dyDescent="0.25">
      <c r="A158">
        <v>161</v>
      </c>
      <c r="B158" s="1">
        <v>43934.691666666702</v>
      </c>
      <c r="C158" s="1">
        <v>43934.694386574098</v>
      </c>
      <c r="D158" s="3" t="s">
        <v>97</v>
      </c>
      <c r="E158" s="3"/>
      <c r="G158" s="3"/>
      <c r="H158" s="1"/>
      <c r="I158" s="3" t="s">
        <v>98</v>
      </c>
      <c r="K158" s="3"/>
      <c r="L158" s="3" t="s">
        <v>98</v>
      </c>
      <c r="N158" s="3"/>
      <c r="O158" s="3" t="s">
        <v>319</v>
      </c>
      <c r="Q158" s="3"/>
      <c r="R158" s="3" t="s">
        <v>100</v>
      </c>
      <c r="T158" s="3"/>
      <c r="U158" s="3" t="s">
        <v>99</v>
      </c>
      <c r="W158" s="3"/>
      <c r="X158" s="3" t="s">
        <v>101</v>
      </c>
      <c r="Z158" s="3"/>
      <c r="AA158" s="3" t="s">
        <v>99</v>
      </c>
      <c r="AC158" s="3"/>
      <c r="AD158" s="3" t="s">
        <v>127</v>
      </c>
      <c r="AF158" s="3"/>
      <c r="AG158" s="3" t="s">
        <v>149</v>
      </c>
      <c r="AI158" s="3"/>
      <c r="AJ158" s="3"/>
      <c r="AL158" s="3"/>
      <c r="AM158" s="3" t="s">
        <v>98</v>
      </c>
      <c r="AO158" s="3"/>
      <c r="AP158" s="3" t="s">
        <v>143</v>
      </c>
      <c r="AR158" s="3"/>
      <c r="AS158" s="3" t="s">
        <v>98</v>
      </c>
      <c r="AU158" s="3"/>
      <c r="AV158" s="3" t="s">
        <v>189</v>
      </c>
      <c r="AX158" s="3"/>
      <c r="AY158" s="3" t="s">
        <v>122</v>
      </c>
      <c r="BA158" s="3"/>
      <c r="BB158" s="3"/>
      <c r="BD158" s="3"/>
      <c r="BF158" s="3"/>
      <c r="BG158" s="3" t="s">
        <v>133</v>
      </c>
      <c r="BI158" s="3"/>
      <c r="BJ158" s="3" t="s">
        <v>133</v>
      </c>
      <c r="BL158" s="3"/>
      <c r="BM158" s="3" t="s">
        <v>133</v>
      </c>
      <c r="BO158" s="3"/>
      <c r="BP158" s="3" t="s">
        <v>109</v>
      </c>
      <c r="BR158" s="3"/>
      <c r="BS158" s="3" t="s">
        <v>108</v>
      </c>
      <c r="BU158" s="3"/>
      <c r="BV158" s="3" t="s">
        <v>109</v>
      </c>
      <c r="BX158" s="3"/>
      <c r="BY158" s="3" t="s">
        <v>108</v>
      </c>
      <c r="CA158" s="3"/>
      <c r="CB158" s="3" t="s">
        <v>124</v>
      </c>
      <c r="CD158" s="3"/>
      <c r="CE158" s="3" t="s">
        <v>119</v>
      </c>
      <c r="CG158" s="3"/>
      <c r="CH158" s="3" t="s">
        <v>112</v>
      </c>
      <c r="CJ158" s="3"/>
      <c r="CK158" s="3"/>
      <c r="CM158" s="3"/>
      <c r="CN158" s="3" t="s">
        <v>113</v>
      </c>
      <c r="CP158" s="3"/>
      <c r="CQ158" s="3"/>
      <c r="CS158" s="3"/>
    </row>
    <row r="159" spans="1:97" x14ac:dyDescent="0.25">
      <c r="A159">
        <v>162</v>
      </c>
      <c r="B159" s="1">
        <v>43934.694537037001</v>
      </c>
      <c r="C159" s="1">
        <v>43934.696423611102</v>
      </c>
      <c r="D159" s="3" t="s">
        <v>97</v>
      </c>
      <c r="E159" s="3"/>
      <c r="G159" s="3"/>
      <c r="H159" s="1"/>
      <c r="I159" s="3" t="s">
        <v>99</v>
      </c>
      <c r="K159" s="3"/>
      <c r="L159" s="3" t="s">
        <v>98</v>
      </c>
      <c r="N159" s="3"/>
      <c r="O159" s="3" t="s">
        <v>320</v>
      </c>
      <c r="Q159" s="3"/>
      <c r="R159" s="3" t="s">
        <v>176</v>
      </c>
      <c r="T159" s="3"/>
      <c r="U159" s="3" t="s">
        <v>98</v>
      </c>
      <c r="W159" s="3"/>
      <c r="X159" s="3" t="s">
        <v>121</v>
      </c>
      <c r="Z159" s="3"/>
      <c r="AA159" s="3"/>
      <c r="AC159" s="3"/>
      <c r="AD159" s="3" t="s">
        <v>152</v>
      </c>
      <c r="AF159" s="3"/>
      <c r="AG159" s="3" t="s">
        <v>149</v>
      </c>
      <c r="AI159" s="3"/>
      <c r="AJ159" s="3"/>
      <c r="AL159" s="3"/>
      <c r="AM159" s="3" t="s">
        <v>98</v>
      </c>
      <c r="AO159" s="3"/>
      <c r="AP159" s="3" t="s">
        <v>143</v>
      </c>
      <c r="AR159" s="3"/>
      <c r="AS159" s="3" t="s">
        <v>98</v>
      </c>
      <c r="AU159" s="3"/>
      <c r="AV159" s="3" t="s">
        <v>207</v>
      </c>
      <c r="AX159" s="3"/>
      <c r="AY159" s="3" t="s">
        <v>321</v>
      </c>
      <c r="BA159" s="3"/>
      <c r="BB159" s="3"/>
      <c r="BD159" s="3"/>
      <c r="BF159" s="3"/>
      <c r="BG159" s="3" t="s">
        <v>123</v>
      </c>
      <c r="BI159" s="3"/>
      <c r="BJ159" s="3" t="s">
        <v>109</v>
      </c>
      <c r="BL159" s="3"/>
      <c r="BM159" s="3" t="s">
        <v>109</v>
      </c>
      <c r="BO159" s="3"/>
      <c r="BP159" s="3" t="s">
        <v>107</v>
      </c>
      <c r="BR159" s="3"/>
      <c r="BS159" s="3" t="s">
        <v>109</v>
      </c>
      <c r="BU159" s="3"/>
      <c r="BV159" s="3" t="s">
        <v>109</v>
      </c>
      <c r="BX159" s="3"/>
      <c r="BY159" s="3" t="s">
        <v>109</v>
      </c>
      <c r="CA159" s="3"/>
      <c r="CB159" s="3" t="s">
        <v>124</v>
      </c>
      <c r="CD159" s="3"/>
      <c r="CE159" s="3" t="s">
        <v>222</v>
      </c>
      <c r="CG159" s="3"/>
      <c r="CH159" s="3" t="s">
        <v>136</v>
      </c>
      <c r="CJ159" s="3"/>
      <c r="CK159" s="3"/>
      <c r="CM159" s="3"/>
      <c r="CN159" s="3" t="s">
        <v>137</v>
      </c>
      <c r="CP159" s="3"/>
      <c r="CQ159" s="3"/>
      <c r="CS159" s="3"/>
    </row>
    <row r="160" spans="1:97" x14ac:dyDescent="0.25">
      <c r="A160">
        <v>163</v>
      </c>
      <c r="B160" s="1">
        <v>43934.696805555599</v>
      </c>
      <c r="C160" s="1">
        <v>43934.698275463001</v>
      </c>
      <c r="D160" s="3" t="s">
        <v>97</v>
      </c>
      <c r="E160" s="3"/>
      <c r="G160" s="3"/>
      <c r="H160" s="1"/>
      <c r="I160" s="3" t="s">
        <v>98</v>
      </c>
      <c r="K160" s="3"/>
      <c r="L160" s="3" t="s">
        <v>98</v>
      </c>
      <c r="N160" s="3"/>
      <c r="O160" s="3" t="s">
        <v>322</v>
      </c>
      <c r="Q160" s="3"/>
      <c r="R160" s="3" t="s">
        <v>120</v>
      </c>
      <c r="T160" s="3"/>
      <c r="U160" s="3" t="s">
        <v>98</v>
      </c>
      <c r="W160" s="3"/>
      <c r="X160" s="3" t="s">
        <v>101</v>
      </c>
      <c r="Z160" s="3"/>
      <c r="AA160" s="3" t="s">
        <v>102</v>
      </c>
      <c r="AC160" s="3"/>
      <c r="AD160" s="3" t="s">
        <v>138</v>
      </c>
      <c r="AF160" s="3"/>
      <c r="AG160" s="3" t="s">
        <v>149</v>
      </c>
      <c r="AI160" s="3"/>
      <c r="AJ160" s="3"/>
      <c r="AL160" s="3"/>
      <c r="AM160" s="3" t="s">
        <v>98</v>
      </c>
      <c r="AO160" s="3"/>
      <c r="AP160" s="3" t="s">
        <v>155</v>
      </c>
      <c r="AR160" s="3"/>
      <c r="AS160" s="3" t="s">
        <v>98</v>
      </c>
      <c r="AU160" s="3"/>
      <c r="AV160" s="3" t="s">
        <v>207</v>
      </c>
      <c r="AX160" s="3"/>
      <c r="AY160" s="3" t="s">
        <v>323</v>
      </c>
      <c r="BA160" s="3"/>
      <c r="BB160" s="3"/>
      <c r="BD160" s="3"/>
      <c r="BF160" s="3"/>
      <c r="BG160" s="3" t="s">
        <v>107</v>
      </c>
      <c r="BI160" s="3"/>
      <c r="BJ160" s="3" t="s">
        <v>107</v>
      </c>
      <c r="BL160" s="3"/>
      <c r="BM160" s="3" t="s">
        <v>107</v>
      </c>
      <c r="BO160" s="3"/>
      <c r="BP160" s="3" t="s">
        <v>123</v>
      </c>
      <c r="BR160" s="3"/>
      <c r="BS160" s="3" t="s">
        <v>109</v>
      </c>
      <c r="BU160" s="3"/>
      <c r="BV160" s="3" t="s">
        <v>123</v>
      </c>
      <c r="BX160" s="3"/>
      <c r="BY160" s="3" t="s">
        <v>109</v>
      </c>
      <c r="CA160" s="3"/>
      <c r="CB160" s="3" t="s">
        <v>124</v>
      </c>
      <c r="CD160" s="3"/>
      <c r="CE160" s="3" t="s">
        <v>222</v>
      </c>
      <c r="CG160" s="3"/>
      <c r="CH160" s="3" t="s">
        <v>136</v>
      </c>
      <c r="CJ160" s="3"/>
      <c r="CK160" s="3"/>
      <c r="CM160" s="3"/>
      <c r="CN160" s="3" t="s">
        <v>126</v>
      </c>
      <c r="CP160" s="3"/>
      <c r="CQ160" s="3"/>
      <c r="CS160" s="3"/>
    </row>
    <row r="161" spans="1:97" x14ac:dyDescent="0.25">
      <c r="A161">
        <v>164</v>
      </c>
      <c r="B161" s="1">
        <v>43934.698449074102</v>
      </c>
      <c r="C161" s="1">
        <v>43934.699583333299</v>
      </c>
      <c r="D161" s="3" t="s">
        <v>97</v>
      </c>
      <c r="E161" s="3"/>
      <c r="G161" s="3"/>
      <c r="H161" s="1"/>
      <c r="I161" s="3" t="s">
        <v>99</v>
      </c>
      <c r="K161" s="3"/>
      <c r="L161" s="3" t="s">
        <v>98</v>
      </c>
      <c r="N161" s="3"/>
      <c r="O161" s="3"/>
      <c r="Q161" s="3"/>
      <c r="R161" s="3" t="s">
        <v>100</v>
      </c>
      <c r="T161" s="3"/>
      <c r="U161" s="3" t="s">
        <v>98</v>
      </c>
      <c r="W161" s="3"/>
      <c r="X161" s="3" t="s">
        <v>121</v>
      </c>
      <c r="Z161" s="3"/>
      <c r="AA161" s="3"/>
      <c r="AC161" s="3"/>
      <c r="AD161" s="3" t="s">
        <v>146</v>
      </c>
      <c r="AF161" s="3"/>
      <c r="AG161" s="3" t="s">
        <v>149</v>
      </c>
      <c r="AI161" s="3"/>
      <c r="AJ161" s="3"/>
      <c r="AL161" s="3"/>
      <c r="AM161" s="3" t="s">
        <v>99</v>
      </c>
      <c r="AO161" s="3"/>
      <c r="AP161" s="3"/>
      <c r="AR161" s="3"/>
      <c r="AS161" s="3" t="s">
        <v>98</v>
      </c>
      <c r="AU161" s="3"/>
      <c r="AV161" s="3" t="s">
        <v>207</v>
      </c>
      <c r="AX161" s="3"/>
      <c r="AY161" s="3" t="s">
        <v>116</v>
      </c>
      <c r="BA161" s="3"/>
      <c r="BB161" s="3"/>
      <c r="BD161" s="3"/>
      <c r="BF161" s="3"/>
      <c r="BG161" s="3" t="s">
        <v>109</v>
      </c>
      <c r="BI161" s="3"/>
      <c r="BJ161" s="3" t="s">
        <v>109</v>
      </c>
      <c r="BL161" s="3"/>
      <c r="BM161" s="3" t="s">
        <v>109</v>
      </c>
      <c r="BO161" s="3"/>
      <c r="BP161" s="3" t="s">
        <v>109</v>
      </c>
      <c r="BR161" s="3"/>
      <c r="BS161" s="3" t="s">
        <v>123</v>
      </c>
      <c r="BU161" s="3"/>
      <c r="BV161" s="3" t="s">
        <v>107</v>
      </c>
      <c r="BX161" s="3"/>
      <c r="BY161" s="3" t="s">
        <v>107</v>
      </c>
      <c r="CA161" s="3"/>
      <c r="CB161" s="3" t="s">
        <v>124</v>
      </c>
      <c r="CD161" s="3"/>
      <c r="CE161" s="3" t="s">
        <v>162</v>
      </c>
      <c r="CG161" s="3"/>
      <c r="CH161" s="3" t="s">
        <v>136</v>
      </c>
      <c r="CJ161" s="3"/>
      <c r="CK161" s="3"/>
      <c r="CM161" s="3"/>
      <c r="CN161" s="3" t="s">
        <v>137</v>
      </c>
      <c r="CP161" s="3"/>
      <c r="CQ161" s="3"/>
      <c r="CS161" s="3"/>
    </row>
    <row r="162" spans="1:97" x14ac:dyDescent="0.25">
      <c r="A162">
        <v>165</v>
      </c>
      <c r="B162" s="1">
        <v>43934.7011921296</v>
      </c>
      <c r="C162" s="1">
        <v>43934.702662037002</v>
      </c>
      <c r="D162" s="3" t="s">
        <v>97</v>
      </c>
      <c r="E162" s="3"/>
      <c r="G162" s="3"/>
      <c r="H162" s="1"/>
      <c r="I162" s="3" t="s">
        <v>99</v>
      </c>
      <c r="K162" s="3"/>
      <c r="L162" s="3" t="s">
        <v>98</v>
      </c>
      <c r="N162" s="3"/>
      <c r="O162" s="3"/>
      <c r="Q162" s="3"/>
      <c r="R162" s="3" t="s">
        <v>100</v>
      </c>
      <c r="T162" s="3"/>
      <c r="U162" s="3" t="s">
        <v>99</v>
      </c>
      <c r="W162" s="3"/>
      <c r="X162" s="3" t="s">
        <v>121</v>
      </c>
      <c r="Z162" s="3"/>
      <c r="AA162" s="3"/>
      <c r="AC162" s="3"/>
      <c r="AD162" s="3" t="s">
        <v>114</v>
      </c>
      <c r="AF162" s="3"/>
      <c r="AG162" s="3" t="s">
        <v>149</v>
      </c>
      <c r="AI162" s="3"/>
      <c r="AJ162" s="3"/>
      <c r="AL162" s="3"/>
      <c r="AM162" s="3" t="s">
        <v>99</v>
      </c>
      <c r="AO162" s="3"/>
      <c r="AP162" s="3"/>
      <c r="AR162" s="3"/>
      <c r="AS162" s="3" t="s">
        <v>99</v>
      </c>
      <c r="AU162" s="3"/>
      <c r="AV162" s="3"/>
      <c r="AX162" s="3"/>
      <c r="AY162" s="3" t="s">
        <v>116</v>
      </c>
      <c r="BA162" s="3"/>
      <c r="BB162" s="3"/>
      <c r="BD162" s="3"/>
      <c r="BF162" s="3"/>
      <c r="BG162" s="3" t="s">
        <v>123</v>
      </c>
      <c r="BI162" s="3"/>
      <c r="BJ162" s="3" t="s">
        <v>123</v>
      </c>
      <c r="BL162" s="3"/>
      <c r="BM162" s="3" t="s">
        <v>109</v>
      </c>
      <c r="BO162" s="3"/>
      <c r="BP162" s="3" t="s">
        <v>109</v>
      </c>
      <c r="BR162" s="3"/>
      <c r="BS162" s="3" t="s">
        <v>108</v>
      </c>
      <c r="BU162" s="3"/>
      <c r="BV162" s="3" t="s">
        <v>108</v>
      </c>
      <c r="BX162" s="3"/>
      <c r="BY162" s="3" t="s">
        <v>109</v>
      </c>
      <c r="CA162" s="3"/>
      <c r="CB162" s="3" t="s">
        <v>110</v>
      </c>
      <c r="CD162" s="3"/>
      <c r="CE162" s="3" t="s">
        <v>111</v>
      </c>
      <c r="CG162" s="3"/>
      <c r="CH162" s="3" t="s">
        <v>136</v>
      </c>
      <c r="CJ162" s="3"/>
      <c r="CK162" s="3"/>
      <c r="CM162" s="3"/>
      <c r="CN162" s="3" t="s">
        <v>137</v>
      </c>
      <c r="CP162" s="3"/>
      <c r="CQ162" s="3"/>
      <c r="CS162" s="3"/>
    </row>
    <row r="163" spans="1:97" x14ac:dyDescent="0.25">
      <c r="A163">
        <v>166</v>
      </c>
      <c r="B163" s="1">
        <v>43934.739317129599</v>
      </c>
      <c r="C163" s="1">
        <v>43934.742650462998</v>
      </c>
      <c r="D163" s="3" t="s">
        <v>97</v>
      </c>
      <c r="E163" s="3"/>
      <c r="G163" s="3"/>
      <c r="H163" s="1"/>
      <c r="I163" s="3" t="s">
        <v>98</v>
      </c>
      <c r="K163" s="3"/>
      <c r="L163" s="3" t="s">
        <v>99</v>
      </c>
      <c r="N163" s="3"/>
      <c r="O163" s="3"/>
      <c r="Q163" s="3"/>
      <c r="R163" s="3" t="s">
        <v>100</v>
      </c>
      <c r="T163" s="3"/>
      <c r="U163" s="3" t="s">
        <v>99</v>
      </c>
      <c r="W163" s="3"/>
      <c r="X163" s="3" t="s">
        <v>101</v>
      </c>
      <c r="Z163" s="3"/>
      <c r="AA163" s="3" t="s">
        <v>102</v>
      </c>
      <c r="AC163" s="3"/>
      <c r="AD163" s="3" t="s">
        <v>237</v>
      </c>
      <c r="AF163" s="3"/>
      <c r="AG163" s="3" t="s">
        <v>151</v>
      </c>
      <c r="AI163" s="3"/>
      <c r="AJ163" s="3"/>
      <c r="AL163" s="3"/>
      <c r="AM163" s="3" t="s">
        <v>99</v>
      </c>
      <c r="AO163" s="3"/>
      <c r="AP163" s="3"/>
      <c r="AR163" s="3"/>
      <c r="AS163" s="3" t="s">
        <v>99</v>
      </c>
      <c r="AU163" s="3"/>
      <c r="AV163" s="3"/>
      <c r="AX163" s="3"/>
      <c r="AY163" s="3" t="s">
        <v>116</v>
      </c>
      <c r="BA163" s="3"/>
      <c r="BB163" s="3"/>
      <c r="BD163" s="3"/>
      <c r="BF163" s="3"/>
      <c r="BG163" s="3" t="s">
        <v>107</v>
      </c>
      <c r="BI163" s="3"/>
      <c r="BJ163" s="3" t="s">
        <v>107</v>
      </c>
      <c r="BL163" s="3"/>
      <c r="BM163" s="3" t="s">
        <v>108</v>
      </c>
      <c r="BO163" s="3"/>
      <c r="BP163" s="3" t="s">
        <v>123</v>
      </c>
      <c r="BR163" s="3"/>
      <c r="BS163" s="3" t="s">
        <v>123</v>
      </c>
      <c r="BU163" s="3"/>
      <c r="BV163" s="3" t="s">
        <v>123</v>
      </c>
      <c r="BX163" s="3"/>
      <c r="BY163" s="3" t="s">
        <v>123</v>
      </c>
      <c r="CA163" s="3"/>
      <c r="CB163" s="3" t="s">
        <v>110</v>
      </c>
      <c r="CD163" s="3"/>
      <c r="CE163" s="3" t="s">
        <v>111</v>
      </c>
      <c r="CG163" s="3"/>
      <c r="CH163" s="3" t="s">
        <v>148</v>
      </c>
      <c r="CJ163" s="3"/>
      <c r="CK163" s="3"/>
      <c r="CM163" s="3"/>
      <c r="CN163" s="3" t="s">
        <v>131</v>
      </c>
      <c r="CP163" s="3"/>
      <c r="CQ163" s="3"/>
      <c r="CS163" s="3"/>
    </row>
    <row r="164" spans="1:97" x14ac:dyDescent="0.25">
      <c r="A164">
        <v>167</v>
      </c>
      <c r="B164" s="1">
        <v>43934.816099536998</v>
      </c>
      <c r="C164" s="1">
        <v>43934.817233796297</v>
      </c>
      <c r="D164" s="3" t="s">
        <v>97</v>
      </c>
      <c r="E164" s="3"/>
      <c r="G164" s="3"/>
      <c r="H164" s="1"/>
      <c r="I164" s="3" t="s">
        <v>98</v>
      </c>
      <c r="K164" s="3"/>
      <c r="L164" s="3" t="s">
        <v>99</v>
      </c>
      <c r="N164" s="3"/>
      <c r="O164" s="3"/>
      <c r="Q164" s="3"/>
      <c r="R164" s="3" t="s">
        <v>225</v>
      </c>
      <c r="T164" s="3"/>
      <c r="U164" s="3" t="s">
        <v>99</v>
      </c>
      <c r="W164" s="3"/>
      <c r="X164" s="3" t="s">
        <v>101</v>
      </c>
      <c r="Z164" s="3"/>
      <c r="AA164" s="3" t="s">
        <v>132</v>
      </c>
      <c r="AC164" s="3"/>
      <c r="AD164" s="3" t="s">
        <v>226</v>
      </c>
      <c r="AF164" s="3"/>
      <c r="AG164" s="3" t="s">
        <v>149</v>
      </c>
      <c r="AI164" s="3"/>
      <c r="AJ164" s="3"/>
      <c r="AL164" s="3"/>
      <c r="AM164" s="3" t="s">
        <v>99</v>
      </c>
      <c r="AO164" s="3"/>
      <c r="AP164" s="3"/>
      <c r="AR164" s="3"/>
      <c r="AS164" s="3" t="s">
        <v>98</v>
      </c>
      <c r="AU164" s="3"/>
      <c r="AV164" s="3" t="s">
        <v>130</v>
      </c>
      <c r="AX164" s="3"/>
      <c r="AY164" s="3" t="s">
        <v>116</v>
      </c>
      <c r="BA164" s="3"/>
      <c r="BB164" s="3"/>
      <c r="BD164" s="3"/>
      <c r="BF164" s="3"/>
      <c r="BG164" s="3" t="s">
        <v>107</v>
      </c>
      <c r="BI164" s="3"/>
      <c r="BJ164" s="3" t="s">
        <v>133</v>
      </c>
      <c r="BL164" s="3"/>
      <c r="BM164" s="3" t="s">
        <v>133</v>
      </c>
      <c r="BO164" s="3"/>
      <c r="BP164" s="3" t="s">
        <v>107</v>
      </c>
      <c r="BR164" s="3"/>
      <c r="BS164" s="3" t="s">
        <v>108</v>
      </c>
      <c r="BU164" s="3"/>
      <c r="BV164" s="3" t="s">
        <v>108</v>
      </c>
      <c r="BX164" s="3"/>
      <c r="BY164" s="3" t="s">
        <v>123</v>
      </c>
      <c r="CA164" s="3"/>
      <c r="CB164" s="3" t="s">
        <v>124</v>
      </c>
      <c r="CD164" s="3"/>
      <c r="CE164" s="3" t="s">
        <v>111</v>
      </c>
      <c r="CG164" s="3"/>
      <c r="CH164" s="3" t="s">
        <v>199</v>
      </c>
      <c r="CJ164" s="3"/>
      <c r="CK164" s="3"/>
      <c r="CM164" s="3"/>
      <c r="CN164" s="3" t="s">
        <v>137</v>
      </c>
      <c r="CP164" s="3"/>
      <c r="CQ164" s="3"/>
      <c r="CS164" s="3"/>
    </row>
    <row r="165" spans="1:97" x14ac:dyDescent="0.25">
      <c r="A165">
        <v>168</v>
      </c>
      <c r="B165" s="1">
        <v>43934.833900463003</v>
      </c>
      <c r="C165" s="1">
        <v>43934.837951388901</v>
      </c>
      <c r="D165" s="3" t="s">
        <v>97</v>
      </c>
      <c r="E165" s="3"/>
      <c r="G165" s="3"/>
      <c r="H165" s="1"/>
      <c r="I165" s="3" t="s">
        <v>98</v>
      </c>
      <c r="K165" s="3"/>
      <c r="L165" s="3" t="s">
        <v>99</v>
      </c>
      <c r="N165" s="3"/>
      <c r="O165" s="3"/>
      <c r="Q165" s="3"/>
      <c r="R165" s="3" t="s">
        <v>100</v>
      </c>
      <c r="T165" s="3"/>
      <c r="U165" s="3" t="s">
        <v>99</v>
      </c>
      <c r="W165" s="3"/>
      <c r="X165" s="3" t="s">
        <v>101</v>
      </c>
      <c r="Z165" s="3"/>
      <c r="AA165" s="3" t="s">
        <v>132</v>
      </c>
      <c r="AC165" s="3"/>
      <c r="AD165" s="3" t="s">
        <v>152</v>
      </c>
      <c r="AF165" s="3"/>
      <c r="AG165" s="3" t="s">
        <v>151</v>
      </c>
      <c r="AI165" s="3"/>
      <c r="AJ165" s="3"/>
      <c r="AL165" s="3"/>
      <c r="AM165" s="3" t="s">
        <v>99</v>
      </c>
      <c r="AO165" s="3"/>
      <c r="AP165" s="3"/>
      <c r="AR165" s="3"/>
      <c r="AS165" s="3" t="s">
        <v>98</v>
      </c>
      <c r="AU165" s="3"/>
      <c r="AV165" s="3" t="s">
        <v>171</v>
      </c>
      <c r="AX165" s="3"/>
      <c r="AY165" s="3" t="s">
        <v>116</v>
      </c>
      <c r="BA165" s="3"/>
      <c r="BB165" s="3"/>
      <c r="BD165" s="3"/>
      <c r="BF165" s="3"/>
      <c r="BG165" s="3" t="s">
        <v>107</v>
      </c>
      <c r="BI165" s="3"/>
      <c r="BJ165" s="3" t="s">
        <v>108</v>
      </c>
      <c r="BL165" s="3"/>
      <c r="BM165" s="3" t="s">
        <v>107</v>
      </c>
      <c r="BO165" s="3"/>
      <c r="BP165" s="3" t="s">
        <v>123</v>
      </c>
      <c r="BR165" s="3"/>
      <c r="BS165" s="3" t="s">
        <v>109</v>
      </c>
      <c r="BU165" s="3"/>
      <c r="BV165" s="3" t="s">
        <v>123</v>
      </c>
      <c r="BX165" s="3"/>
      <c r="BY165" s="3" t="s">
        <v>109</v>
      </c>
      <c r="CA165" s="3"/>
      <c r="CB165" s="3" t="s">
        <v>118</v>
      </c>
      <c r="CD165" s="3"/>
      <c r="CE165" s="3" t="s">
        <v>111</v>
      </c>
      <c r="CG165" s="3"/>
      <c r="CH165" s="3" t="s">
        <v>148</v>
      </c>
      <c r="CJ165" s="3"/>
      <c r="CK165" s="3"/>
      <c r="CM165" s="3"/>
      <c r="CN165" s="3" t="s">
        <v>126</v>
      </c>
      <c r="CP165" s="3"/>
      <c r="CQ165" s="3"/>
      <c r="CS165" s="3"/>
    </row>
    <row r="166" spans="1:97" x14ac:dyDescent="0.25">
      <c r="A166">
        <v>169</v>
      </c>
      <c r="B166" s="1">
        <v>43935.0362731481</v>
      </c>
      <c r="C166" s="1">
        <v>43935.0382986111</v>
      </c>
      <c r="D166" s="3" t="s">
        <v>97</v>
      </c>
      <c r="E166" s="3"/>
      <c r="G166" s="3"/>
      <c r="H166" s="1"/>
      <c r="I166" s="3" t="s">
        <v>98</v>
      </c>
      <c r="K166" s="3"/>
      <c r="L166" s="3" t="s">
        <v>99</v>
      </c>
      <c r="N166" s="3"/>
      <c r="O166" s="3"/>
      <c r="Q166" s="3"/>
      <c r="R166" s="3" t="s">
        <v>120</v>
      </c>
      <c r="T166" s="3"/>
      <c r="U166" s="3" t="s">
        <v>99</v>
      </c>
      <c r="W166" s="3"/>
      <c r="X166" s="3" t="s">
        <v>121</v>
      </c>
      <c r="Z166" s="3"/>
      <c r="AA166" s="3"/>
      <c r="AC166" s="3"/>
      <c r="AD166" s="3" t="s">
        <v>226</v>
      </c>
      <c r="AF166" s="3"/>
      <c r="AG166" s="3" t="s">
        <v>160</v>
      </c>
      <c r="AI166" s="3"/>
      <c r="AJ166" s="3"/>
      <c r="AL166" s="3"/>
      <c r="AM166" s="3" t="s">
        <v>98</v>
      </c>
      <c r="AO166" s="3"/>
      <c r="AP166" s="3" t="s">
        <v>143</v>
      </c>
      <c r="AR166" s="3"/>
      <c r="AS166" s="3" t="s">
        <v>99</v>
      </c>
      <c r="AU166" s="3"/>
      <c r="AV166" s="3"/>
      <c r="AX166" s="3"/>
      <c r="AY166" s="3" t="s">
        <v>116</v>
      </c>
      <c r="BA166" s="3"/>
      <c r="BB166" s="3"/>
      <c r="BD166" s="3"/>
      <c r="BF166" s="3"/>
      <c r="BG166" s="3" t="s">
        <v>108</v>
      </c>
      <c r="BI166" s="3"/>
      <c r="BJ166" s="3" t="s">
        <v>108</v>
      </c>
      <c r="BL166" s="3"/>
      <c r="BM166" s="3" t="s">
        <v>108</v>
      </c>
      <c r="BO166" s="3"/>
      <c r="BP166" s="3" t="s">
        <v>109</v>
      </c>
      <c r="BR166" s="3"/>
      <c r="BS166" s="3" t="s">
        <v>109</v>
      </c>
      <c r="BU166" s="3"/>
      <c r="BV166" s="3" t="s">
        <v>123</v>
      </c>
      <c r="BX166" s="3"/>
      <c r="BY166" s="3" t="s">
        <v>123</v>
      </c>
      <c r="CA166" s="3"/>
      <c r="CB166" s="3" t="s">
        <v>124</v>
      </c>
      <c r="CD166" s="3"/>
      <c r="CE166" s="3" t="s">
        <v>119</v>
      </c>
      <c r="CG166" s="3"/>
      <c r="CH166" s="3" t="s">
        <v>112</v>
      </c>
      <c r="CJ166" s="3"/>
      <c r="CK166" s="3"/>
      <c r="CM166" s="3"/>
      <c r="CN166" s="3" t="s">
        <v>113</v>
      </c>
      <c r="CP166" s="3"/>
      <c r="CQ166" s="3"/>
      <c r="CS166" s="3"/>
    </row>
    <row r="167" spans="1:97" x14ac:dyDescent="0.25">
      <c r="A167">
        <v>170</v>
      </c>
      <c r="B167" s="1">
        <v>43935.361215277801</v>
      </c>
      <c r="C167" s="1">
        <v>43935.365486111099</v>
      </c>
      <c r="D167" s="3" t="s">
        <v>97</v>
      </c>
      <c r="E167" s="3"/>
      <c r="G167" s="3"/>
      <c r="H167" s="1"/>
      <c r="I167" s="3" t="s">
        <v>99</v>
      </c>
      <c r="K167" s="3"/>
      <c r="L167" s="3" t="s">
        <v>99</v>
      </c>
      <c r="N167" s="3"/>
      <c r="O167" s="3"/>
      <c r="Q167" s="3"/>
      <c r="R167" s="3" t="s">
        <v>100</v>
      </c>
      <c r="T167" s="3"/>
      <c r="U167" s="3" t="s">
        <v>99</v>
      </c>
      <c r="W167" s="3"/>
      <c r="X167" s="3" t="s">
        <v>101</v>
      </c>
      <c r="Z167" s="3"/>
      <c r="AA167" s="3" t="s">
        <v>102</v>
      </c>
      <c r="AC167" s="3"/>
      <c r="AD167" s="3" t="s">
        <v>114</v>
      </c>
      <c r="AF167" s="3"/>
      <c r="AG167" s="3" t="s">
        <v>149</v>
      </c>
      <c r="AI167" s="3"/>
      <c r="AJ167" s="3"/>
      <c r="AL167" s="3"/>
      <c r="AM167" s="3" t="s">
        <v>99</v>
      </c>
      <c r="AO167" s="3"/>
      <c r="AP167" s="3"/>
      <c r="AR167" s="3"/>
      <c r="AS167" s="3" t="s">
        <v>98</v>
      </c>
      <c r="AU167" s="3"/>
      <c r="AV167" s="3" t="s">
        <v>291</v>
      </c>
      <c r="AX167" s="3"/>
      <c r="AY167" s="3" t="s">
        <v>116</v>
      </c>
      <c r="BA167" s="3"/>
      <c r="BB167" s="3"/>
      <c r="BD167" s="3"/>
      <c r="BF167" s="3"/>
      <c r="BG167" s="3" t="s">
        <v>108</v>
      </c>
      <c r="BI167" s="3"/>
      <c r="BJ167" s="3" t="s">
        <v>107</v>
      </c>
      <c r="BL167" s="3"/>
      <c r="BM167" s="3" t="s">
        <v>133</v>
      </c>
      <c r="BO167" s="3"/>
      <c r="BP167" s="3" t="s">
        <v>109</v>
      </c>
      <c r="BR167" s="3"/>
      <c r="BS167" s="3" t="s">
        <v>109</v>
      </c>
      <c r="BU167" s="3"/>
      <c r="BV167" s="3" t="s">
        <v>108</v>
      </c>
      <c r="BX167" s="3"/>
      <c r="BY167" s="3" t="s">
        <v>109</v>
      </c>
      <c r="CA167" s="3"/>
      <c r="CB167" s="3" t="s">
        <v>118</v>
      </c>
      <c r="CD167" s="3"/>
      <c r="CE167" s="3" t="s">
        <v>135</v>
      </c>
      <c r="CG167" s="3"/>
      <c r="CH167" s="3" t="s">
        <v>112</v>
      </c>
      <c r="CJ167" s="3"/>
      <c r="CK167" s="3"/>
      <c r="CM167" s="3"/>
      <c r="CN167" s="3" t="s">
        <v>113</v>
      </c>
      <c r="CP167" s="3"/>
      <c r="CQ167" s="3"/>
      <c r="CS167" s="3"/>
    </row>
    <row r="168" spans="1:97" x14ac:dyDescent="0.25">
      <c r="A168">
        <v>171</v>
      </c>
      <c r="B168" s="1">
        <v>43935.370115740698</v>
      </c>
      <c r="C168" s="1">
        <v>43935.372372685197</v>
      </c>
      <c r="D168" s="3" t="s">
        <v>97</v>
      </c>
      <c r="E168" s="3"/>
      <c r="G168" s="3"/>
      <c r="H168" s="1"/>
      <c r="I168" s="3" t="s">
        <v>98</v>
      </c>
      <c r="K168" s="3"/>
      <c r="L168" s="3" t="s">
        <v>99</v>
      </c>
      <c r="N168" s="3"/>
      <c r="O168" s="3"/>
      <c r="Q168" s="3"/>
      <c r="R168" s="3" t="s">
        <v>120</v>
      </c>
      <c r="T168" s="3"/>
      <c r="U168" s="3" t="s">
        <v>98</v>
      </c>
      <c r="W168" s="3"/>
      <c r="X168" s="3" t="s">
        <v>101</v>
      </c>
      <c r="Z168" s="3"/>
      <c r="AA168" s="3" t="s">
        <v>102</v>
      </c>
      <c r="AC168" s="3"/>
      <c r="AD168" s="3" t="s">
        <v>138</v>
      </c>
      <c r="AF168" s="3"/>
      <c r="AG168" s="3" t="s">
        <v>149</v>
      </c>
      <c r="AI168" s="3"/>
      <c r="AJ168" s="3"/>
      <c r="AL168" s="3"/>
      <c r="AM168" s="3" t="s">
        <v>99</v>
      </c>
      <c r="AO168" s="3"/>
      <c r="AP168" s="3"/>
      <c r="AR168" s="3"/>
      <c r="AS168" s="3" t="s">
        <v>98</v>
      </c>
      <c r="AU168" s="3"/>
      <c r="AV168" s="3" t="s">
        <v>189</v>
      </c>
      <c r="AX168" s="3"/>
      <c r="AY168" s="3" t="s">
        <v>116</v>
      </c>
      <c r="BA168" s="3"/>
      <c r="BB168" s="3"/>
      <c r="BD168" s="3"/>
      <c r="BF168" s="3"/>
      <c r="BG168" s="3" t="s">
        <v>108</v>
      </c>
      <c r="BI168" s="3"/>
      <c r="BJ168" s="3" t="s">
        <v>123</v>
      </c>
      <c r="BL168" s="3"/>
      <c r="BM168" s="3" t="s">
        <v>109</v>
      </c>
      <c r="BO168" s="3"/>
      <c r="BP168" s="3" t="s">
        <v>123</v>
      </c>
      <c r="BR168" s="3"/>
      <c r="BS168" s="3" t="s">
        <v>109</v>
      </c>
      <c r="BU168" s="3"/>
      <c r="BV168" s="3" t="s">
        <v>109</v>
      </c>
      <c r="BX168" s="3"/>
      <c r="BY168" s="3" t="s">
        <v>123</v>
      </c>
      <c r="CA168" s="3"/>
      <c r="CB168" s="3" t="s">
        <v>110</v>
      </c>
      <c r="CD168" s="3"/>
      <c r="CE168" s="3" t="s">
        <v>111</v>
      </c>
      <c r="CG168" s="3"/>
      <c r="CH168" s="3" t="s">
        <v>148</v>
      </c>
      <c r="CJ168" s="3"/>
      <c r="CK168" s="3"/>
      <c r="CM168" s="3"/>
      <c r="CN168" s="3" t="s">
        <v>141</v>
      </c>
      <c r="CP168" s="3"/>
      <c r="CQ168" s="3"/>
      <c r="CS168" s="3"/>
    </row>
    <row r="169" spans="1:97" x14ac:dyDescent="0.25">
      <c r="A169">
        <v>172</v>
      </c>
      <c r="B169" s="1">
        <v>43935.384768518503</v>
      </c>
      <c r="C169" s="1">
        <v>43935.387222222198</v>
      </c>
      <c r="D169" s="3" t="s">
        <v>97</v>
      </c>
      <c r="E169" s="3"/>
      <c r="G169" s="3"/>
      <c r="H169" s="1"/>
      <c r="I169" s="3" t="s">
        <v>99</v>
      </c>
      <c r="K169" s="3"/>
      <c r="L169" s="3" t="s">
        <v>98</v>
      </c>
      <c r="N169" s="3"/>
      <c r="O169" s="3"/>
      <c r="Q169" s="3"/>
      <c r="R169" s="3" t="s">
        <v>100</v>
      </c>
      <c r="T169" s="3"/>
      <c r="U169" s="3" t="s">
        <v>98</v>
      </c>
      <c r="W169" s="3"/>
      <c r="X169" s="3" t="s">
        <v>121</v>
      </c>
      <c r="Z169" s="3"/>
      <c r="AA169" s="3"/>
      <c r="AC169" s="3"/>
      <c r="AD169" s="3" t="s">
        <v>146</v>
      </c>
      <c r="AF169" s="3"/>
      <c r="AG169" s="3" t="s">
        <v>149</v>
      </c>
      <c r="AI169" s="3"/>
      <c r="AJ169" s="3"/>
      <c r="AL169" s="3"/>
      <c r="AM169" s="3" t="s">
        <v>99</v>
      </c>
      <c r="AO169" s="3"/>
      <c r="AP169" s="3"/>
      <c r="AR169" s="3"/>
      <c r="AS169" s="3" t="s">
        <v>98</v>
      </c>
      <c r="AU169" s="3"/>
      <c r="AV169" s="3" t="s">
        <v>189</v>
      </c>
      <c r="AX169" s="3"/>
      <c r="AY169" s="3" t="s">
        <v>116</v>
      </c>
      <c r="BA169" s="3"/>
      <c r="BB169" s="3"/>
      <c r="BD169" s="3"/>
      <c r="BF169" s="3"/>
      <c r="BG169" s="3" t="s">
        <v>123</v>
      </c>
      <c r="BI169" s="3"/>
      <c r="BJ169" s="3" t="s">
        <v>123</v>
      </c>
      <c r="BL169" s="3"/>
      <c r="BM169" s="3" t="s">
        <v>109</v>
      </c>
      <c r="BO169" s="3"/>
      <c r="BP169" s="3" t="s">
        <v>123</v>
      </c>
      <c r="BR169" s="3"/>
      <c r="BS169" s="3" t="s">
        <v>123</v>
      </c>
      <c r="BU169" s="3"/>
      <c r="BV169" s="3" t="s">
        <v>109</v>
      </c>
      <c r="BX169" s="3"/>
      <c r="BY169" s="3" t="s">
        <v>109</v>
      </c>
      <c r="CA169" s="3"/>
      <c r="CB169" s="3" t="s">
        <v>124</v>
      </c>
      <c r="CD169" s="3"/>
      <c r="CE169" s="3" t="s">
        <v>119</v>
      </c>
      <c r="CG169" s="3"/>
      <c r="CH169" s="3" t="s">
        <v>148</v>
      </c>
      <c r="CJ169" s="3"/>
      <c r="CK169" s="3"/>
      <c r="CM169" s="3"/>
      <c r="CN169" s="3" t="s">
        <v>131</v>
      </c>
      <c r="CP169" s="3"/>
      <c r="CQ169" s="3"/>
      <c r="CS169" s="3"/>
    </row>
    <row r="170" spans="1:97" x14ac:dyDescent="0.25">
      <c r="A170">
        <v>173</v>
      </c>
      <c r="B170" s="1">
        <v>43935.398599537002</v>
      </c>
      <c r="C170" s="1">
        <v>43935.437037037002</v>
      </c>
      <c r="D170" s="3" t="s">
        <v>97</v>
      </c>
      <c r="E170" s="3"/>
      <c r="G170" s="3"/>
      <c r="H170" s="1"/>
      <c r="I170" s="3" t="s">
        <v>98</v>
      </c>
      <c r="K170" s="3"/>
      <c r="L170" s="3" t="s">
        <v>99</v>
      </c>
      <c r="N170" s="3"/>
      <c r="O170" s="3"/>
      <c r="Q170" s="3"/>
      <c r="R170" s="3" t="s">
        <v>100</v>
      </c>
      <c r="T170" s="3"/>
      <c r="U170" s="3" t="s">
        <v>99</v>
      </c>
      <c r="W170" s="3"/>
      <c r="X170" s="3" t="s">
        <v>101</v>
      </c>
      <c r="Z170" s="3"/>
      <c r="AA170" s="3" t="s">
        <v>132</v>
      </c>
      <c r="AC170" s="3"/>
      <c r="AD170" s="3" t="s">
        <v>249</v>
      </c>
      <c r="AF170" s="3"/>
      <c r="AG170" s="3" t="s">
        <v>137</v>
      </c>
      <c r="AI170" s="3"/>
      <c r="AJ170" s="3" t="s">
        <v>324</v>
      </c>
      <c r="AL170" s="3"/>
      <c r="AM170" s="3" t="s">
        <v>99</v>
      </c>
      <c r="AO170" s="3"/>
      <c r="AP170" s="3"/>
      <c r="AR170" s="3"/>
      <c r="AS170" s="3" t="s">
        <v>99</v>
      </c>
      <c r="AU170" s="3"/>
      <c r="AV170" s="3"/>
      <c r="AX170" s="3"/>
      <c r="AY170" s="3" t="s">
        <v>116</v>
      </c>
      <c r="BA170" s="3"/>
      <c r="BB170" s="3"/>
      <c r="BD170" s="3"/>
      <c r="BF170" s="3"/>
      <c r="BG170" s="3" t="s">
        <v>109</v>
      </c>
      <c r="BI170" s="3"/>
      <c r="BJ170" s="3" t="s">
        <v>108</v>
      </c>
      <c r="BL170" s="3"/>
      <c r="BM170" s="3" t="s">
        <v>107</v>
      </c>
      <c r="BO170" s="3"/>
      <c r="BP170" s="3" t="s">
        <v>123</v>
      </c>
      <c r="BR170" s="3"/>
      <c r="BS170" s="3" t="s">
        <v>109</v>
      </c>
      <c r="BU170" s="3"/>
      <c r="BV170" s="3" t="s">
        <v>123</v>
      </c>
      <c r="BX170" s="3"/>
      <c r="BY170" s="3" t="s">
        <v>109</v>
      </c>
      <c r="CA170" s="3"/>
      <c r="CB170" s="3" t="s">
        <v>118</v>
      </c>
      <c r="CD170" s="3"/>
      <c r="CE170" s="3" t="s">
        <v>147</v>
      </c>
      <c r="CG170" s="3"/>
      <c r="CH170" s="3" t="s">
        <v>137</v>
      </c>
      <c r="CJ170" s="3"/>
      <c r="CK170" s="3" t="s">
        <v>325</v>
      </c>
      <c r="CM170" s="3"/>
      <c r="CN170" s="3" t="s">
        <v>126</v>
      </c>
      <c r="CP170" s="3"/>
      <c r="CQ170" s="3"/>
      <c r="CS170" s="3"/>
    </row>
    <row r="171" spans="1:97" x14ac:dyDescent="0.25">
      <c r="A171">
        <v>174</v>
      </c>
      <c r="B171" s="1">
        <v>43935.462222222202</v>
      </c>
      <c r="C171" s="1">
        <v>43935.4656944444</v>
      </c>
      <c r="D171" s="3" t="s">
        <v>97</v>
      </c>
      <c r="E171" s="3"/>
      <c r="G171" s="3"/>
      <c r="H171" s="1"/>
      <c r="I171" s="3" t="s">
        <v>99</v>
      </c>
      <c r="K171" s="3"/>
      <c r="L171" s="3" t="s">
        <v>98</v>
      </c>
      <c r="N171" s="3"/>
      <c r="O171" s="3" t="s">
        <v>326</v>
      </c>
      <c r="Q171" s="3"/>
      <c r="R171" s="3" t="s">
        <v>176</v>
      </c>
      <c r="T171" s="3"/>
      <c r="U171" s="3" t="s">
        <v>99</v>
      </c>
      <c r="W171" s="3"/>
      <c r="X171" s="3" t="s">
        <v>101</v>
      </c>
      <c r="Z171" s="3"/>
      <c r="AA171" s="3" t="s">
        <v>132</v>
      </c>
      <c r="AC171" s="3"/>
      <c r="AD171" s="3" t="s">
        <v>138</v>
      </c>
      <c r="AF171" s="3"/>
      <c r="AG171" s="3" t="s">
        <v>149</v>
      </c>
      <c r="AI171" s="3"/>
      <c r="AJ171" s="3"/>
      <c r="AL171" s="3"/>
      <c r="AM171" s="3" t="s">
        <v>99</v>
      </c>
      <c r="AO171" s="3"/>
      <c r="AP171" s="3"/>
      <c r="AR171" s="3"/>
      <c r="AS171" s="3" t="s">
        <v>98</v>
      </c>
      <c r="AU171" s="3"/>
      <c r="AV171" s="3" t="s">
        <v>291</v>
      </c>
      <c r="AX171" s="3"/>
      <c r="AY171" s="3" t="s">
        <v>122</v>
      </c>
      <c r="BA171" s="3"/>
      <c r="BB171" s="3"/>
      <c r="BD171" s="3"/>
      <c r="BF171" s="3"/>
      <c r="BG171" s="3" t="s">
        <v>107</v>
      </c>
      <c r="BI171" s="3"/>
      <c r="BJ171" s="3" t="s">
        <v>108</v>
      </c>
      <c r="BL171" s="3"/>
      <c r="BM171" s="3" t="s">
        <v>107</v>
      </c>
      <c r="BO171" s="3"/>
      <c r="BP171" s="3" t="s">
        <v>109</v>
      </c>
      <c r="BR171" s="3"/>
      <c r="BS171" s="3" t="s">
        <v>109</v>
      </c>
      <c r="BU171" s="3"/>
      <c r="BV171" s="3" t="s">
        <v>109</v>
      </c>
      <c r="BX171" s="3"/>
      <c r="BY171" s="3" t="s">
        <v>109</v>
      </c>
      <c r="CA171" s="3"/>
      <c r="CB171" s="3" t="s">
        <v>118</v>
      </c>
      <c r="CD171" s="3"/>
      <c r="CE171" s="3" t="s">
        <v>111</v>
      </c>
      <c r="CG171" s="3"/>
      <c r="CH171" s="3" t="s">
        <v>136</v>
      </c>
      <c r="CJ171" s="3"/>
      <c r="CK171" s="3"/>
      <c r="CM171" s="3"/>
      <c r="CN171" s="3" t="s">
        <v>137</v>
      </c>
      <c r="CP171" s="3"/>
      <c r="CQ171" s="3"/>
      <c r="CS171" s="3"/>
    </row>
    <row r="172" spans="1:97" x14ac:dyDescent="0.25">
      <c r="A172">
        <v>175</v>
      </c>
      <c r="B172" s="1">
        <v>43935.472372685203</v>
      </c>
      <c r="C172" s="1">
        <v>43935.479988425897</v>
      </c>
      <c r="D172" s="3" t="s">
        <v>97</v>
      </c>
      <c r="E172" s="3"/>
      <c r="G172" s="3"/>
      <c r="H172" s="1"/>
      <c r="I172" s="3" t="s">
        <v>98</v>
      </c>
      <c r="K172" s="3"/>
      <c r="L172" s="3" t="s">
        <v>99</v>
      </c>
      <c r="N172" s="3"/>
      <c r="O172" s="3"/>
      <c r="Q172" s="3"/>
      <c r="R172" s="3" t="s">
        <v>100</v>
      </c>
      <c r="T172" s="3"/>
      <c r="U172" s="3" t="s">
        <v>99</v>
      </c>
      <c r="W172" s="3"/>
      <c r="X172" s="3" t="s">
        <v>101</v>
      </c>
      <c r="Z172" s="3"/>
      <c r="AA172" s="3" t="s">
        <v>102</v>
      </c>
      <c r="AC172" s="3"/>
      <c r="AD172" s="3" t="s">
        <v>138</v>
      </c>
      <c r="AF172" s="3"/>
      <c r="AG172" s="3" t="s">
        <v>149</v>
      </c>
      <c r="AI172" s="3"/>
      <c r="AJ172" s="3"/>
      <c r="AL172" s="3"/>
      <c r="AM172" s="3" t="s">
        <v>99</v>
      </c>
      <c r="AO172" s="3"/>
      <c r="AP172" s="3"/>
      <c r="AR172" s="3"/>
      <c r="AS172" s="3" t="s">
        <v>98</v>
      </c>
      <c r="AU172" s="3"/>
      <c r="AV172" s="3" t="s">
        <v>183</v>
      </c>
      <c r="AX172" s="3"/>
      <c r="AY172" s="3" t="s">
        <v>122</v>
      </c>
      <c r="BA172" s="3"/>
      <c r="BB172" s="3"/>
      <c r="BD172" s="3"/>
      <c r="BF172" s="3"/>
      <c r="BG172" s="3" t="s">
        <v>123</v>
      </c>
      <c r="BI172" s="3"/>
      <c r="BJ172" s="3" t="s">
        <v>123</v>
      </c>
      <c r="BL172" s="3"/>
      <c r="BM172" s="3" t="s">
        <v>109</v>
      </c>
      <c r="BO172" s="3"/>
      <c r="BP172" s="3" t="s">
        <v>108</v>
      </c>
      <c r="BR172" s="3"/>
      <c r="BS172" s="3" t="s">
        <v>108</v>
      </c>
      <c r="BU172" s="3"/>
      <c r="BV172" s="3" t="s">
        <v>109</v>
      </c>
      <c r="BX172" s="3"/>
      <c r="BY172" s="3" t="s">
        <v>123</v>
      </c>
      <c r="CA172" s="3"/>
      <c r="CB172" s="3" t="s">
        <v>110</v>
      </c>
      <c r="CD172" s="3"/>
      <c r="CE172" s="3" t="s">
        <v>111</v>
      </c>
      <c r="CG172" s="3"/>
      <c r="CH172" s="3" t="s">
        <v>112</v>
      </c>
      <c r="CJ172" s="3"/>
      <c r="CK172" s="3"/>
      <c r="CM172" s="3"/>
      <c r="CN172" s="3" t="s">
        <v>126</v>
      </c>
      <c r="CP172" s="3"/>
      <c r="CQ172" s="3"/>
      <c r="CS172" s="3"/>
    </row>
    <row r="173" spans="1:97" x14ac:dyDescent="0.25">
      <c r="A173">
        <v>176</v>
      </c>
      <c r="B173" s="1">
        <v>43935.507893518501</v>
      </c>
      <c r="C173" s="1">
        <v>43935.513865740701</v>
      </c>
      <c r="D173" s="3" t="s">
        <v>97</v>
      </c>
      <c r="E173" s="3"/>
      <c r="G173" s="3"/>
      <c r="H173" s="1"/>
      <c r="I173" s="3" t="s">
        <v>98</v>
      </c>
      <c r="K173" s="3"/>
      <c r="L173" s="3" t="s">
        <v>98</v>
      </c>
      <c r="N173" s="3"/>
      <c r="O173" s="3" t="s">
        <v>327</v>
      </c>
      <c r="Q173" s="3"/>
      <c r="R173" s="3" t="s">
        <v>120</v>
      </c>
      <c r="T173" s="3"/>
      <c r="U173" s="3" t="s">
        <v>99</v>
      </c>
      <c r="W173" s="3"/>
      <c r="X173" s="3" t="s">
        <v>101</v>
      </c>
      <c r="Z173" s="3"/>
      <c r="AA173" s="3" t="s">
        <v>102</v>
      </c>
      <c r="AC173" s="3"/>
      <c r="AD173" s="3" t="s">
        <v>226</v>
      </c>
      <c r="AF173" s="3"/>
      <c r="AG173" s="3" t="s">
        <v>149</v>
      </c>
      <c r="AI173" s="3"/>
      <c r="AJ173" s="3"/>
      <c r="AL173" s="3"/>
      <c r="AM173" s="3" t="s">
        <v>99</v>
      </c>
      <c r="AO173" s="3"/>
      <c r="AP173" s="3"/>
      <c r="AR173" s="3"/>
      <c r="AS173" s="3" t="s">
        <v>99</v>
      </c>
      <c r="AU173" s="3"/>
      <c r="AV173" s="3"/>
      <c r="AX173" s="3"/>
      <c r="AY173" s="3" t="s">
        <v>116</v>
      </c>
      <c r="BA173" s="3"/>
      <c r="BB173" s="3"/>
      <c r="BD173" s="3"/>
      <c r="BF173" s="3"/>
      <c r="BG173" s="3" t="s">
        <v>108</v>
      </c>
      <c r="BI173" s="3"/>
      <c r="BJ173" s="3" t="s">
        <v>108</v>
      </c>
      <c r="BL173" s="3"/>
      <c r="BM173" s="3" t="s">
        <v>107</v>
      </c>
      <c r="BO173" s="3"/>
      <c r="BP173" s="3" t="s">
        <v>123</v>
      </c>
      <c r="BR173" s="3"/>
      <c r="BS173" s="3" t="s">
        <v>109</v>
      </c>
      <c r="BU173" s="3"/>
      <c r="BV173" s="3" t="s">
        <v>123</v>
      </c>
      <c r="BX173" s="3"/>
      <c r="BY173" s="3" t="s">
        <v>123</v>
      </c>
      <c r="CA173" s="3"/>
      <c r="CB173" s="3" t="s">
        <v>124</v>
      </c>
      <c r="CD173" s="3"/>
      <c r="CE173" s="3" t="s">
        <v>222</v>
      </c>
      <c r="CG173" s="3"/>
      <c r="CH173" s="3" t="s">
        <v>136</v>
      </c>
      <c r="CJ173" s="3"/>
      <c r="CK173" s="3"/>
      <c r="CM173" s="3"/>
      <c r="CN173" s="3" t="s">
        <v>137</v>
      </c>
      <c r="CP173" s="3"/>
      <c r="CQ173" s="3"/>
      <c r="CS173" s="3"/>
    </row>
    <row r="174" spans="1:97" x14ac:dyDescent="0.25">
      <c r="A174">
        <v>177</v>
      </c>
      <c r="B174" s="1">
        <v>43935.525347222203</v>
      </c>
      <c r="C174" s="1">
        <v>43935.527928240699</v>
      </c>
      <c r="D174" s="3" t="s">
        <v>97</v>
      </c>
      <c r="E174" s="3"/>
      <c r="G174" s="3"/>
      <c r="H174" s="1"/>
      <c r="I174" s="3" t="s">
        <v>99</v>
      </c>
      <c r="K174" s="3"/>
      <c r="L174" s="3" t="s">
        <v>99</v>
      </c>
      <c r="N174" s="3"/>
      <c r="O174" s="3"/>
      <c r="Q174" s="3"/>
      <c r="R174" s="3" t="s">
        <v>100</v>
      </c>
      <c r="T174" s="3"/>
      <c r="U174" s="3" t="s">
        <v>99</v>
      </c>
      <c r="W174" s="3"/>
      <c r="X174" s="3" t="s">
        <v>121</v>
      </c>
      <c r="Z174" s="3"/>
      <c r="AA174" s="3"/>
      <c r="AC174" s="3"/>
      <c r="AD174" s="3" t="s">
        <v>103</v>
      </c>
      <c r="AF174" s="3"/>
      <c r="AG174" s="3" t="s">
        <v>160</v>
      </c>
      <c r="AI174" s="3"/>
      <c r="AJ174" s="3"/>
      <c r="AL174" s="3"/>
      <c r="AM174" s="3" t="s">
        <v>99</v>
      </c>
      <c r="AO174" s="3"/>
      <c r="AP174" s="3"/>
      <c r="AR174" s="3"/>
      <c r="AS174" s="3" t="s">
        <v>99</v>
      </c>
      <c r="AU174" s="3"/>
      <c r="AV174" s="3"/>
      <c r="AX174" s="3"/>
      <c r="AY174" s="3" t="s">
        <v>116</v>
      </c>
      <c r="BA174" s="3"/>
      <c r="BB174" s="3"/>
      <c r="BD174" s="3"/>
      <c r="BF174" s="3"/>
      <c r="BG174" s="3" t="s">
        <v>108</v>
      </c>
      <c r="BI174" s="3"/>
      <c r="BJ174" s="3" t="s">
        <v>109</v>
      </c>
      <c r="BL174" s="3"/>
      <c r="BM174" s="3" t="s">
        <v>109</v>
      </c>
      <c r="BO174" s="3"/>
      <c r="BP174" s="3" t="s">
        <v>109</v>
      </c>
      <c r="BR174" s="3"/>
      <c r="BS174" s="3" t="s">
        <v>107</v>
      </c>
      <c r="BU174" s="3"/>
      <c r="BV174" s="3" t="s">
        <v>109</v>
      </c>
      <c r="BX174" s="3"/>
      <c r="BY174" s="3" t="s">
        <v>108</v>
      </c>
      <c r="CA174" s="3"/>
      <c r="CB174" s="3" t="s">
        <v>118</v>
      </c>
      <c r="CD174" s="3"/>
      <c r="CE174" s="3" t="s">
        <v>111</v>
      </c>
      <c r="CG174" s="3"/>
      <c r="CH174" s="3" t="s">
        <v>112</v>
      </c>
      <c r="CJ174" s="3"/>
      <c r="CK174" s="3"/>
      <c r="CM174" s="3"/>
      <c r="CN174" s="3" t="s">
        <v>113</v>
      </c>
      <c r="CP174" s="3"/>
      <c r="CQ174" s="3"/>
      <c r="CS174" s="3"/>
    </row>
    <row r="175" spans="1:97" x14ac:dyDescent="0.25">
      <c r="A175">
        <v>178</v>
      </c>
      <c r="B175" s="1">
        <v>43935.514166666697</v>
      </c>
      <c r="C175" s="1">
        <v>43935.532673611102</v>
      </c>
      <c r="D175" s="3" t="s">
        <v>97</v>
      </c>
      <c r="E175" s="3"/>
      <c r="G175" s="3"/>
      <c r="H175" s="1"/>
      <c r="I175" s="3" t="s">
        <v>98</v>
      </c>
      <c r="K175" s="3"/>
      <c r="L175" s="3" t="s">
        <v>99</v>
      </c>
      <c r="N175" s="3"/>
      <c r="O175" s="3"/>
      <c r="Q175" s="3"/>
      <c r="R175" s="3" t="s">
        <v>185</v>
      </c>
      <c r="T175" s="3"/>
      <c r="U175" s="3" t="s">
        <v>99</v>
      </c>
      <c r="W175" s="3"/>
      <c r="X175" s="3" t="s">
        <v>121</v>
      </c>
      <c r="Z175" s="3"/>
      <c r="AA175" s="3"/>
      <c r="AC175" s="3"/>
      <c r="AD175" s="3" t="s">
        <v>142</v>
      </c>
      <c r="AF175" s="3"/>
      <c r="AG175" s="3" t="s">
        <v>149</v>
      </c>
      <c r="AI175" s="3"/>
      <c r="AJ175" s="3"/>
      <c r="AL175" s="3"/>
      <c r="AM175" s="3" t="s">
        <v>99</v>
      </c>
      <c r="AO175" s="3"/>
      <c r="AP175" s="3"/>
      <c r="AR175" s="3"/>
      <c r="AS175" s="3" t="s">
        <v>99</v>
      </c>
      <c r="AU175" s="3"/>
      <c r="AV175" s="3"/>
      <c r="AX175" s="3"/>
      <c r="AY175" s="3" t="s">
        <v>122</v>
      </c>
      <c r="BA175" s="3"/>
      <c r="BB175" s="3"/>
      <c r="BD175" s="3"/>
      <c r="BF175" s="3"/>
      <c r="BG175" s="3" t="s">
        <v>109</v>
      </c>
      <c r="BI175" s="3"/>
      <c r="BJ175" s="3" t="s">
        <v>108</v>
      </c>
      <c r="BL175" s="3"/>
      <c r="BM175" s="3" t="s">
        <v>109</v>
      </c>
      <c r="BO175" s="3"/>
      <c r="BP175" s="3" t="s">
        <v>109</v>
      </c>
      <c r="BR175" s="3"/>
      <c r="BS175" s="3" t="s">
        <v>109</v>
      </c>
      <c r="BU175" s="3"/>
      <c r="BV175" s="3" t="s">
        <v>109</v>
      </c>
      <c r="BX175" s="3"/>
      <c r="BY175" s="3" t="s">
        <v>109</v>
      </c>
      <c r="CA175" s="3"/>
      <c r="CB175" s="3" t="s">
        <v>124</v>
      </c>
      <c r="CD175" s="3"/>
      <c r="CE175" s="3" t="s">
        <v>111</v>
      </c>
      <c r="CG175" s="3"/>
      <c r="CH175" s="3" t="s">
        <v>112</v>
      </c>
      <c r="CJ175" s="3"/>
      <c r="CK175" s="3"/>
      <c r="CM175" s="3"/>
      <c r="CN175" s="3" t="s">
        <v>113</v>
      </c>
      <c r="CP175" s="3"/>
      <c r="CQ175" s="3"/>
      <c r="CS175" s="3"/>
    </row>
    <row r="176" spans="1:97" x14ac:dyDescent="0.25">
      <c r="A176">
        <v>179</v>
      </c>
      <c r="B176" s="1">
        <v>43935.533449074101</v>
      </c>
      <c r="C176" s="1">
        <v>43935.543182870402</v>
      </c>
      <c r="D176" s="3" t="s">
        <v>97</v>
      </c>
      <c r="E176" s="3"/>
      <c r="G176" s="3"/>
      <c r="H176" s="1"/>
      <c r="I176" s="3" t="s">
        <v>98</v>
      </c>
      <c r="K176" s="3"/>
      <c r="L176" s="3" t="s">
        <v>98</v>
      </c>
      <c r="N176" s="3"/>
      <c r="O176" s="3"/>
      <c r="Q176" s="3"/>
      <c r="R176" s="3" t="s">
        <v>225</v>
      </c>
      <c r="T176" s="3"/>
      <c r="U176" s="3" t="s">
        <v>98</v>
      </c>
      <c r="W176" s="3"/>
      <c r="X176" s="3" t="s">
        <v>101</v>
      </c>
      <c r="Z176" s="3"/>
      <c r="AA176" s="3" t="s">
        <v>132</v>
      </c>
      <c r="AC176" s="3"/>
      <c r="AD176" s="3" t="s">
        <v>138</v>
      </c>
      <c r="AF176" s="3"/>
      <c r="AG176" s="3" t="s">
        <v>149</v>
      </c>
      <c r="AI176" s="3"/>
      <c r="AJ176" s="3"/>
      <c r="AL176" s="3"/>
      <c r="AM176" s="3" t="s">
        <v>99</v>
      </c>
      <c r="AO176" s="3"/>
      <c r="AP176" s="3"/>
      <c r="AR176" s="3"/>
      <c r="AS176" s="3" t="s">
        <v>98</v>
      </c>
      <c r="AU176" s="3"/>
      <c r="AV176" s="3" t="s">
        <v>130</v>
      </c>
      <c r="AX176" s="3"/>
      <c r="AY176" s="3" t="s">
        <v>116</v>
      </c>
      <c r="BA176" s="3"/>
      <c r="BB176" s="3"/>
      <c r="BD176" s="3"/>
      <c r="BF176" s="3"/>
      <c r="BG176" s="3" t="s">
        <v>107</v>
      </c>
      <c r="BI176" s="3"/>
      <c r="BJ176" s="3" t="s">
        <v>108</v>
      </c>
      <c r="BL176" s="3"/>
      <c r="BM176" s="3" t="s">
        <v>108</v>
      </c>
      <c r="BO176" s="3"/>
      <c r="BP176" s="3" t="s">
        <v>123</v>
      </c>
      <c r="BR176" s="3"/>
      <c r="BS176" s="3" t="s">
        <v>123</v>
      </c>
      <c r="BU176" s="3"/>
      <c r="BV176" s="3" t="s">
        <v>123</v>
      </c>
      <c r="BX176" s="3"/>
      <c r="BY176" s="3" t="s">
        <v>123</v>
      </c>
      <c r="CA176" s="3"/>
      <c r="CB176" s="3"/>
      <c r="CD176" s="3"/>
      <c r="CE176" s="3"/>
      <c r="CG176" s="3"/>
      <c r="CH176" s="3" t="s">
        <v>136</v>
      </c>
      <c r="CJ176" s="3"/>
      <c r="CK176" s="3"/>
      <c r="CM176" s="3"/>
      <c r="CN176" s="3" t="s">
        <v>137</v>
      </c>
      <c r="CP176" s="3"/>
      <c r="CQ176" s="3"/>
      <c r="CS176" s="3"/>
    </row>
    <row r="177" spans="1:97" x14ac:dyDescent="0.25">
      <c r="A177">
        <v>180</v>
      </c>
      <c r="B177" s="1">
        <v>43935.789166666698</v>
      </c>
      <c r="C177" s="1">
        <v>43935.793993055602</v>
      </c>
      <c r="D177" s="3" t="s">
        <v>97</v>
      </c>
      <c r="E177" s="3"/>
      <c r="G177" s="3"/>
      <c r="H177" s="1"/>
      <c r="I177" s="3" t="s">
        <v>98</v>
      </c>
      <c r="K177" s="3"/>
      <c r="L177" s="3" t="s">
        <v>98</v>
      </c>
      <c r="N177" s="3"/>
      <c r="O177" s="3" t="s">
        <v>328</v>
      </c>
      <c r="Q177" s="3"/>
      <c r="R177" s="3" t="s">
        <v>100</v>
      </c>
      <c r="T177" s="3"/>
      <c r="U177" s="3" t="s">
        <v>98</v>
      </c>
      <c r="W177" s="3"/>
      <c r="X177" s="3" t="s">
        <v>121</v>
      </c>
      <c r="Z177" s="3"/>
      <c r="AA177" s="3"/>
      <c r="AC177" s="3"/>
      <c r="AD177" s="3" t="s">
        <v>153</v>
      </c>
      <c r="AF177" s="3"/>
      <c r="AG177" s="3" t="s">
        <v>149</v>
      </c>
      <c r="AI177" s="3"/>
      <c r="AJ177" s="3"/>
      <c r="AL177" s="3"/>
      <c r="AM177" s="3" t="s">
        <v>98</v>
      </c>
      <c r="AO177" s="3"/>
      <c r="AP177" s="3" t="s">
        <v>155</v>
      </c>
      <c r="AR177" s="3"/>
      <c r="AS177" s="3" t="s">
        <v>98</v>
      </c>
      <c r="AU177" s="3"/>
      <c r="AV177" s="3" t="s">
        <v>207</v>
      </c>
      <c r="AX177" s="3"/>
      <c r="AY177" s="3" t="s">
        <v>116</v>
      </c>
      <c r="BA177" s="3"/>
      <c r="BB177" s="3"/>
      <c r="BD177" s="3"/>
      <c r="BF177" s="3"/>
      <c r="BG177" s="3" t="s">
        <v>107</v>
      </c>
      <c r="BI177" s="3"/>
      <c r="BJ177" s="3" t="s">
        <v>107</v>
      </c>
      <c r="BL177" s="3"/>
      <c r="BM177" s="3" t="s">
        <v>107</v>
      </c>
      <c r="BO177" s="3"/>
      <c r="BP177" s="3" t="s">
        <v>108</v>
      </c>
      <c r="BR177" s="3"/>
      <c r="BS177" s="3" t="s">
        <v>108</v>
      </c>
      <c r="BU177" s="3"/>
      <c r="BV177" s="3" t="s">
        <v>109</v>
      </c>
      <c r="BX177" s="3"/>
      <c r="BY177" s="3" t="s">
        <v>108</v>
      </c>
      <c r="CA177" s="3"/>
      <c r="CB177" s="3" t="s">
        <v>124</v>
      </c>
      <c r="CD177" s="3"/>
      <c r="CE177" s="3" t="s">
        <v>222</v>
      </c>
      <c r="CG177" s="3"/>
      <c r="CH177" s="3" t="s">
        <v>136</v>
      </c>
      <c r="CJ177" s="3"/>
      <c r="CK177" s="3"/>
      <c r="CM177" s="3"/>
      <c r="CN177" s="3" t="s">
        <v>131</v>
      </c>
      <c r="CP177" s="3"/>
      <c r="CQ177" s="3"/>
      <c r="CS177" s="3"/>
    </row>
    <row r="178" spans="1:97" x14ac:dyDescent="0.25">
      <c r="A178">
        <v>181</v>
      </c>
      <c r="B178" s="1">
        <v>43935.792106481502</v>
      </c>
      <c r="C178" s="1">
        <v>43935.795046296298</v>
      </c>
      <c r="D178" s="3" t="s">
        <v>97</v>
      </c>
      <c r="E178" s="3"/>
      <c r="G178" s="3"/>
      <c r="H178" s="1"/>
      <c r="I178" s="3" t="s">
        <v>98</v>
      </c>
      <c r="K178" s="3"/>
      <c r="L178" s="3" t="s">
        <v>98</v>
      </c>
      <c r="N178" s="3"/>
      <c r="O178" s="3"/>
      <c r="Q178" s="3"/>
      <c r="R178" s="3" t="s">
        <v>100</v>
      </c>
      <c r="T178" s="3"/>
      <c r="U178" s="3" t="s">
        <v>99</v>
      </c>
      <c r="W178" s="3"/>
      <c r="X178" s="3" t="s">
        <v>121</v>
      </c>
      <c r="Z178" s="3"/>
      <c r="AA178" s="3"/>
      <c r="AC178" s="3"/>
      <c r="AD178" s="3" t="s">
        <v>211</v>
      </c>
      <c r="AF178" s="3"/>
      <c r="AG178" s="3" t="s">
        <v>149</v>
      </c>
      <c r="AI178" s="3"/>
      <c r="AJ178" s="3"/>
      <c r="AL178" s="3"/>
      <c r="AM178" s="3" t="s">
        <v>99</v>
      </c>
      <c r="AO178" s="3"/>
      <c r="AP178" s="3"/>
      <c r="AR178" s="3"/>
      <c r="AS178" s="3" t="s">
        <v>98</v>
      </c>
      <c r="AU178" s="3"/>
      <c r="AV178" s="3" t="s">
        <v>207</v>
      </c>
      <c r="AX178" s="3"/>
      <c r="AY178" s="3" t="s">
        <v>116</v>
      </c>
      <c r="BA178" s="3"/>
      <c r="BB178" s="3"/>
      <c r="BD178" s="3"/>
      <c r="BF178" s="3"/>
      <c r="BG178" s="3" t="s">
        <v>123</v>
      </c>
      <c r="BI178" s="3"/>
      <c r="BJ178" s="3" t="s">
        <v>123</v>
      </c>
      <c r="BL178" s="3"/>
      <c r="BM178" s="3" t="s">
        <v>109</v>
      </c>
      <c r="BO178" s="3"/>
      <c r="BP178" s="3" t="s">
        <v>109</v>
      </c>
      <c r="BR178" s="3"/>
      <c r="BS178" s="3" t="s">
        <v>109</v>
      </c>
      <c r="BU178" s="3"/>
      <c r="BV178" s="3" t="s">
        <v>108</v>
      </c>
      <c r="BX178" s="3"/>
      <c r="BY178" s="3" t="s">
        <v>109</v>
      </c>
      <c r="CA178" s="3"/>
      <c r="CB178" s="3" t="s">
        <v>165</v>
      </c>
      <c r="CD178" s="3"/>
      <c r="CE178" s="3" t="s">
        <v>222</v>
      </c>
      <c r="CG178" s="3"/>
      <c r="CH178" s="3" t="s">
        <v>136</v>
      </c>
      <c r="CJ178" s="3"/>
      <c r="CK178" s="3"/>
      <c r="CM178" s="3"/>
      <c r="CN178" s="3" t="s">
        <v>131</v>
      </c>
      <c r="CP178" s="3"/>
      <c r="CQ178" s="3"/>
      <c r="CS178" s="3"/>
    </row>
    <row r="179" spans="1:97" x14ac:dyDescent="0.25">
      <c r="A179">
        <v>182</v>
      </c>
      <c r="B179" s="1">
        <v>43935.7969675926</v>
      </c>
      <c r="C179" s="1">
        <v>43935.798368055599</v>
      </c>
      <c r="D179" s="3" t="s">
        <v>97</v>
      </c>
      <c r="E179" s="3"/>
      <c r="G179" s="3"/>
      <c r="H179" s="1"/>
      <c r="I179" s="3" t="s">
        <v>98</v>
      </c>
      <c r="K179" s="3"/>
      <c r="L179" s="3" t="s">
        <v>99</v>
      </c>
      <c r="N179" s="3"/>
      <c r="O179" s="3"/>
      <c r="Q179" s="3"/>
      <c r="R179" s="3" t="s">
        <v>100</v>
      </c>
      <c r="T179" s="3"/>
      <c r="U179" s="3" t="s">
        <v>99</v>
      </c>
      <c r="W179" s="3"/>
      <c r="X179" s="3" t="s">
        <v>121</v>
      </c>
      <c r="Z179" s="3"/>
      <c r="AA179" s="3"/>
      <c r="AC179" s="3"/>
      <c r="AD179" s="3" t="s">
        <v>211</v>
      </c>
      <c r="AF179" s="3"/>
      <c r="AG179" s="3" t="s">
        <v>149</v>
      </c>
      <c r="AI179" s="3"/>
      <c r="AJ179" s="3"/>
      <c r="AL179" s="3"/>
      <c r="AM179" s="3" t="s">
        <v>98</v>
      </c>
      <c r="AO179" s="3"/>
      <c r="AP179" s="3" t="s">
        <v>155</v>
      </c>
      <c r="AR179" s="3"/>
      <c r="AS179" s="3" t="s">
        <v>98</v>
      </c>
      <c r="AU179" s="3"/>
      <c r="AV179" s="3" t="s">
        <v>207</v>
      </c>
      <c r="AX179" s="3"/>
      <c r="AY179" s="3" t="s">
        <v>201</v>
      </c>
      <c r="BA179" s="3"/>
      <c r="BB179" s="3"/>
      <c r="BD179" s="3"/>
      <c r="BF179" s="3"/>
      <c r="BG179" s="3" t="s">
        <v>109</v>
      </c>
      <c r="BI179" s="3"/>
      <c r="BJ179" s="3" t="s">
        <v>109</v>
      </c>
      <c r="BL179" s="3"/>
      <c r="BM179" s="3" t="s">
        <v>109</v>
      </c>
      <c r="BO179" s="3"/>
      <c r="BP179" s="3" t="s">
        <v>108</v>
      </c>
      <c r="BR179" s="3"/>
      <c r="BS179" s="3" t="s">
        <v>108</v>
      </c>
      <c r="BU179" s="3"/>
      <c r="BV179" s="3" t="s">
        <v>123</v>
      </c>
      <c r="BX179" s="3"/>
      <c r="BY179" s="3" t="s">
        <v>109</v>
      </c>
      <c r="CA179" s="3"/>
      <c r="CB179" s="3" t="s">
        <v>124</v>
      </c>
      <c r="CD179" s="3"/>
      <c r="CE179" s="3" t="s">
        <v>222</v>
      </c>
      <c r="CG179" s="3"/>
      <c r="CH179" s="3" t="s">
        <v>136</v>
      </c>
      <c r="CJ179" s="3"/>
      <c r="CK179" s="3"/>
      <c r="CM179" s="3"/>
      <c r="CN179" s="3" t="s">
        <v>126</v>
      </c>
      <c r="CP179" s="3"/>
      <c r="CQ179" s="3"/>
      <c r="CS179" s="3"/>
    </row>
    <row r="180" spans="1:97" x14ac:dyDescent="0.25">
      <c r="A180">
        <v>183</v>
      </c>
      <c r="B180" s="1">
        <v>43935.7984953704</v>
      </c>
      <c r="C180" s="1">
        <v>43935.800381944398</v>
      </c>
      <c r="D180" s="3" t="s">
        <v>97</v>
      </c>
      <c r="E180" s="3"/>
      <c r="G180" s="3"/>
      <c r="H180" s="1"/>
      <c r="I180" s="3" t="s">
        <v>99</v>
      </c>
      <c r="K180" s="3"/>
      <c r="L180" s="3" t="s">
        <v>98</v>
      </c>
      <c r="N180" s="3"/>
      <c r="O180" s="3" t="s">
        <v>229</v>
      </c>
      <c r="Q180" s="3"/>
      <c r="R180" s="3" t="s">
        <v>100</v>
      </c>
      <c r="T180" s="3"/>
      <c r="U180" s="3" t="s">
        <v>99</v>
      </c>
      <c r="W180" s="3"/>
      <c r="X180" s="3" t="s">
        <v>101</v>
      </c>
      <c r="Z180" s="3"/>
      <c r="AA180" s="3" t="s">
        <v>99</v>
      </c>
      <c r="AC180" s="3"/>
      <c r="AD180" s="3" t="s">
        <v>114</v>
      </c>
      <c r="AF180" s="3"/>
      <c r="AG180" s="3" t="s">
        <v>149</v>
      </c>
      <c r="AI180" s="3"/>
      <c r="AJ180" s="3"/>
      <c r="AL180" s="3"/>
      <c r="AM180" s="3" t="s">
        <v>99</v>
      </c>
      <c r="AO180" s="3"/>
      <c r="AP180" s="3"/>
      <c r="AR180" s="3"/>
      <c r="AS180" s="3" t="s">
        <v>99</v>
      </c>
      <c r="AU180" s="3"/>
      <c r="AV180" s="3"/>
      <c r="AX180" s="3"/>
      <c r="AY180" s="3" t="s">
        <v>201</v>
      </c>
      <c r="BA180" s="3"/>
      <c r="BB180" s="3"/>
      <c r="BD180" s="3"/>
      <c r="BF180" s="3"/>
      <c r="BG180" s="3" t="s">
        <v>109</v>
      </c>
      <c r="BI180" s="3"/>
      <c r="BJ180" s="3" t="s">
        <v>109</v>
      </c>
      <c r="BL180" s="3"/>
      <c r="BM180" s="3" t="s">
        <v>109</v>
      </c>
      <c r="BO180" s="3"/>
      <c r="BP180" s="3" t="s">
        <v>109</v>
      </c>
      <c r="BR180" s="3"/>
      <c r="BS180" s="3" t="s">
        <v>123</v>
      </c>
      <c r="BU180" s="3"/>
      <c r="BV180" s="3" t="s">
        <v>123</v>
      </c>
      <c r="BX180" s="3"/>
      <c r="BY180" s="3" t="s">
        <v>123</v>
      </c>
      <c r="CA180" s="3"/>
      <c r="CB180" s="3" t="s">
        <v>165</v>
      </c>
      <c r="CD180" s="3"/>
      <c r="CE180" s="3" t="s">
        <v>135</v>
      </c>
      <c r="CG180" s="3"/>
      <c r="CH180" s="3" t="s">
        <v>136</v>
      </c>
      <c r="CJ180" s="3"/>
      <c r="CK180" s="3"/>
      <c r="CM180" s="3"/>
      <c r="CN180" s="3" t="s">
        <v>131</v>
      </c>
      <c r="CP180" s="3"/>
      <c r="CQ180" s="3"/>
      <c r="CS180" s="3"/>
    </row>
    <row r="181" spans="1:97" x14ac:dyDescent="0.25">
      <c r="A181">
        <v>184</v>
      </c>
      <c r="B181" s="1">
        <v>43935.802430555603</v>
      </c>
      <c r="C181" s="1">
        <v>43935.804062499999</v>
      </c>
      <c r="D181" s="3" t="s">
        <v>97</v>
      </c>
      <c r="E181" s="3"/>
      <c r="G181" s="3"/>
      <c r="H181" s="1"/>
      <c r="I181" s="3" t="s">
        <v>99</v>
      </c>
      <c r="K181" s="3"/>
      <c r="L181" s="3" t="s">
        <v>98</v>
      </c>
      <c r="N181" s="3"/>
      <c r="O181" s="3"/>
      <c r="Q181" s="3"/>
      <c r="R181" s="3" t="s">
        <v>329</v>
      </c>
      <c r="T181" s="3"/>
      <c r="U181" s="3" t="s">
        <v>98</v>
      </c>
      <c r="W181" s="3"/>
      <c r="X181" s="3" t="s">
        <v>121</v>
      </c>
      <c r="Z181" s="3"/>
      <c r="AA181" s="3"/>
      <c r="AC181" s="3"/>
      <c r="AD181" s="3" t="s">
        <v>152</v>
      </c>
      <c r="AF181" s="3"/>
      <c r="AG181" s="3" t="s">
        <v>151</v>
      </c>
      <c r="AI181" s="3"/>
      <c r="AJ181" s="3"/>
      <c r="AL181" s="3"/>
      <c r="AM181" s="3" t="s">
        <v>99</v>
      </c>
      <c r="AO181" s="3"/>
      <c r="AP181" s="3"/>
      <c r="AR181" s="3"/>
      <c r="AS181" s="3" t="s">
        <v>99</v>
      </c>
      <c r="AU181" s="3"/>
      <c r="AV181" s="3"/>
      <c r="AX181" s="3"/>
      <c r="AY181" s="3" t="s">
        <v>321</v>
      </c>
      <c r="BA181" s="3"/>
      <c r="BB181" s="3"/>
      <c r="BD181" s="3"/>
      <c r="BF181" s="3"/>
      <c r="BG181" s="3" t="s">
        <v>123</v>
      </c>
      <c r="BI181" s="3"/>
      <c r="BJ181" s="3" t="s">
        <v>123</v>
      </c>
      <c r="BL181" s="3"/>
      <c r="BM181" s="3" t="s">
        <v>123</v>
      </c>
      <c r="BO181" s="3"/>
      <c r="BP181" s="3" t="s">
        <v>109</v>
      </c>
      <c r="BR181" s="3"/>
      <c r="BS181" s="3" t="s">
        <v>109</v>
      </c>
      <c r="BU181" s="3"/>
      <c r="BV181" s="3" t="s">
        <v>123</v>
      </c>
      <c r="BX181" s="3"/>
      <c r="BY181" s="3" t="s">
        <v>123</v>
      </c>
      <c r="CA181" s="3"/>
      <c r="CB181" s="3" t="s">
        <v>124</v>
      </c>
      <c r="CD181" s="3"/>
      <c r="CE181" s="3" t="s">
        <v>135</v>
      </c>
      <c r="CG181" s="3"/>
      <c r="CH181" s="3" t="s">
        <v>136</v>
      </c>
      <c r="CJ181" s="3"/>
      <c r="CK181" s="3"/>
      <c r="CM181" s="3"/>
      <c r="CN181" s="3" t="s">
        <v>137</v>
      </c>
      <c r="CP181" s="3"/>
      <c r="CQ181" s="3"/>
      <c r="CS181" s="3"/>
    </row>
    <row r="182" spans="1:97" x14ac:dyDescent="0.25">
      <c r="A182">
        <v>185</v>
      </c>
      <c r="B182" s="1">
        <v>43935.8053587963</v>
      </c>
      <c r="C182" s="1">
        <v>43935.825891203698</v>
      </c>
      <c r="D182" s="3" t="s">
        <v>97</v>
      </c>
      <c r="E182" s="3"/>
      <c r="G182" s="3"/>
      <c r="H182" s="1"/>
      <c r="I182" s="3" t="s">
        <v>99</v>
      </c>
      <c r="K182" s="3"/>
      <c r="L182" s="3" t="s">
        <v>99</v>
      </c>
      <c r="N182" s="3"/>
      <c r="O182" s="3"/>
      <c r="Q182" s="3"/>
      <c r="R182" s="3" t="s">
        <v>120</v>
      </c>
      <c r="T182" s="3"/>
      <c r="U182" s="3" t="s">
        <v>99</v>
      </c>
      <c r="W182" s="3"/>
      <c r="X182" s="3" t="s">
        <v>121</v>
      </c>
      <c r="Z182" s="3"/>
      <c r="AA182" s="3"/>
      <c r="AC182" s="3"/>
      <c r="AD182" s="3" t="s">
        <v>302</v>
      </c>
      <c r="AF182" s="3"/>
      <c r="AG182" s="3" t="s">
        <v>149</v>
      </c>
      <c r="AI182" s="3"/>
      <c r="AJ182" s="3"/>
      <c r="AL182" s="3"/>
      <c r="AM182" s="3" t="s">
        <v>99</v>
      </c>
      <c r="AO182" s="3"/>
      <c r="AP182" s="3"/>
      <c r="AR182" s="3"/>
      <c r="AS182" s="3" t="s">
        <v>99</v>
      </c>
      <c r="AU182" s="3"/>
      <c r="AV182" s="3"/>
      <c r="AX182" s="3"/>
      <c r="AY182" s="3" t="s">
        <v>116</v>
      </c>
      <c r="BA182" s="3"/>
      <c r="BB182" s="3"/>
      <c r="BD182" s="3"/>
      <c r="BF182" s="3"/>
      <c r="BG182" s="3" t="s">
        <v>123</v>
      </c>
      <c r="BI182" s="3"/>
      <c r="BJ182" s="3" t="s">
        <v>123</v>
      </c>
      <c r="BL182" s="3"/>
      <c r="BM182" s="3" t="s">
        <v>107</v>
      </c>
      <c r="BO182" s="3"/>
      <c r="BP182" s="3" t="s">
        <v>107</v>
      </c>
      <c r="BR182" s="3"/>
      <c r="BS182" s="3" t="s">
        <v>107</v>
      </c>
      <c r="BU182" s="3"/>
      <c r="BV182" s="3" t="s">
        <v>107</v>
      </c>
      <c r="BX182" s="3"/>
      <c r="BY182" s="3" t="s">
        <v>109</v>
      </c>
      <c r="CA182" s="3"/>
      <c r="CB182" s="3" t="s">
        <v>118</v>
      </c>
      <c r="CD182" s="3"/>
      <c r="CE182" s="3" t="s">
        <v>162</v>
      </c>
      <c r="CG182" s="3"/>
      <c r="CH182" s="3" t="s">
        <v>136</v>
      </c>
      <c r="CJ182" s="3"/>
      <c r="CK182" s="3"/>
      <c r="CM182" s="3"/>
      <c r="CN182" s="3" t="s">
        <v>131</v>
      </c>
      <c r="CP182" s="3"/>
      <c r="CQ182" s="3"/>
      <c r="CS182" s="3"/>
    </row>
    <row r="183" spans="1:97" x14ac:dyDescent="0.25">
      <c r="A183">
        <v>186</v>
      </c>
      <c r="B183" s="1">
        <v>43935.980613425898</v>
      </c>
      <c r="C183" s="1">
        <v>43935.983020833301</v>
      </c>
      <c r="D183" s="3" t="s">
        <v>97</v>
      </c>
      <c r="E183" s="3"/>
      <c r="G183" s="3"/>
      <c r="H183" s="1"/>
      <c r="I183" s="3" t="s">
        <v>98</v>
      </c>
      <c r="K183" s="3"/>
      <c r="L183" s="3" t="s">
        <v>99</v>
      </c>
      <c r="N183" s="3"/>
      <c r="O183" s="3"/>
      <c r="Q183" s="3"/>
      <c r="R183" s="3" t="s">
        <v>100</v>
      </c>
      <c r="T183" s="3"/>
      <c r="U183" s="3" t="s">
        <v>99</v>
      </c>
      <c r="W183" s="3"/>
      <c r="X183" s="3" t="s">
        <v>121</v>
      </c>
      <c r="Z183" s="3"/>
      <c r="AA183" s="3"/>
      <c r="AC183" s="3"/>
      <c r="AD183" s="3" t="s">
        <v>146</v>
      </c>
      <c r="AF183" s="3"/>
      <c r="AG183" s="3" t="s">
        <v>149</v>
      </c>
      <c r="AI183" s="3"/>
      <c r="AJ183" s="3"/>
      <c r="AL183" s="3"/>
      <c r="AM183" s="3" t="s">
        <v>99</v>
      </c>
      <c r="AO183" s="3"/>
      <c r="AP183" s="3"/>
      <c r="AR183" s="3"/>
      <c r="AS183" s="3" t="s">
        <v>99</v>
      </c>
      <c r="AU183" s="3"/>
      <c r="AV183" s="3"/>
      <c r="AX183" s="3"/>
      <c r="AY183" s="3" t="s">
        <v>116</v>
      </c>
      <c r="BA183" s="3"/>
      <c r="BB183" s="3"/>
      <c r="BD183" s="3"/>
      <c r="BF183" s="3"/>
      <c r="BG183" s="3" t="s">
        <v>109</v>
      </c>
      <c r="BI183" s="3"/>
      <c r="BJ183" s="3" t="s">
        <v>109</v>
      </c>
      <c r="BL183" s="3"/>
      <c r="BM183" s="3" t="s">
        <v>109</v>
      </c>
      <c r="BO183" s="3"/>
      <c r="BP183" s="3" t="s">
        <v>123</v>
      </c>
      <c r="BR183" s="3"/>
      <c r="BS183" s="3" t="s">
        <v>109</v>
      </c>
      <c r="BU183" s="3"/>
      <c r="BV183" s="3" t="s">
        <v>123</v>
      </c>
      <c r="BX183" s="3"/>
      <c r="BY183" s="3" t="s">
        <v>123</v>
      </c>
      <c r="CA183" s="3"/>
      <c r="CB183" s="3" t="s">
        <v>110</v>
      </c>
      <c r="CD183" s="3"/>
      <c r="CE183" s="3" t="s">
        <v>119</v>
      </c>
      <c r="CG183" s="3"/>
      <c r="CH183" s="3" t="s">
        <v>136</v>
      </c>
      <c r="CJ183" s="3"/>
      <c r="CK183" s="3"/>
      <c r="CM183" s="3"/>
      <c r="CN183" s="3" t="s">
        <v>126</v>
      </c>
      <c r="CP183" s="3"/>
      <c r="CQ183" s="3"/>
      <c r="CS183" s="3"/>
    </row>
    <row r="184" spans="1:97" x14ac:dyDescent="0.25">
      <c r="A184">
        <v>187</v>
      </c>
      <c r="B184" s="1">
        <v>43936.358784722201</v>
      </c>
      <c r="C184" s="1">
        <v>43936.375416666699</v>
      </c>
      <c r="D184" s="3" t="s">
        <v>97</v>
      </c>
      <c r="E184" s="3"/>
      <c r="G184" s="3"/>
      <c r="H184" s="1"/>
      <c r="I184" s="3" t="s">
        <v>98</v>
      </c>
      <c r="K184" s="3"/>
      <c r="L184" s="3" t="s">
        <v>98</v>
      </c>
      <c r="N184" s="3"/>
      <c r="O184" s="3"/>
      <c r="Q184" s="3"/>
      <c r="R184" s="3" t="s">
        <v>100</v>
      </c>
      <c r="T184" s="3"/>
      <c r="U184" s="3" t="s">
        <v>99</v>
      </c>
      <c r="W184" s="3"/>
      <c r="X184" s="3" t="s">
        <v>101</v>
      </c>
      <c r="Z184" s="3"/>
      <c r="AA184" s="3" t="s">
        <v>132</v>
      </c>
      <c r="AC184" s="3"/>
      <c r="AD184" s="3" t="s">
        <v>302</v>
      </c>
      <c r="AF184" s="3"/>
      <c r="AG184" s="3" t="s">
        <v>149</v>
      </c>
      <c r="AI184" s="3"/>
      <c r="AJ184" s="3"/>
      <c r="AL184" s="3"/>
      <c r="AM184" s="3" t="s">
        <v>98</v>
      </c>
      <c r="AO184" s="3"/>
      <c r="AP184" s="3" t="s">
        <v>186</v>
      </c>
      <c r="AR184" s="3"/>
      <c r="AS184" s="3" t="s">
        <v>99</v>
      </c>
      <c r="AU184" s="3"/>
      <c r="AV184" s="3"/>
      <c r="AX184" s="3"/>
      <c r="AY184" s="3" t="s">
        <v>116</v>
      </c>
      <c r="BA184" s="3"/>
      <c r="BB184" s="3"/>
      <c r="BD184" s="3"/>
      <c r="BF184" s="3"/>
      <c r="BG184" s="3" t="s">
        <v>107</v>
      </c>
      <c r="BI184" s="3"/>
      <c r="BJ184" s="3" t="s">
        <v>107</v>
      </c>
      <c r="BL184" s="3"/>
      <c r="BM184" s="3" t="s">
        <v>107</v>
      </c>
      <c r="BO184" s="3"/>
      <c r="BP184" s="3" t="s">
        <v>109</v>
      </c>
      <c r="BR184" s="3"/>
      <c r="BS184" s="3" t="s">
        <v>109</v>
      </c>
      <c r="BU184" s="3"/>
      <c r="BV184" s="3" t="s">
        <v>109</v>
      </c>
      <c r="BX184" s="3"/>
      <c r="BY184" s="3" t="s">
        <v>109</v>
      </c>
      <c r="CA184" s="3"/>
      <c r="CB184" s="3" t="s">
        <v>124</v>
      </c>
      <c r="CD184" s="3"/>
      <c r="CE184" s="3" t="s">
        <v>135</v>
      </c>
      <c r="CG184" s="3"/>
      <c r="CH184" s="3" t="s">
        <v>136</v>
      </c>
      <c r="CJ184" s="3"/>
      <c r="CK184" s="3"/>
      <c r="CM184" s="3"/>
      <c r="CN184" s="3" t="s">
        <v>137</v>
      </c>
      <c r="CP184" s="3"/>
      <c r="CQ184" s="3"/>
      <c r="CS184" s="3"/>
    </row>
    <row r="185" spans="1:97" x14ac:dyDescent="0.25">
      <c r="A185">
        <v>188</v>
      </c>
      <c r="B185" s="1">
        <v>43936.7489236111</v>
      </c>
      <c r="C185" s="1">
        <v>43936.752685185202</v>
      </c>
      <c r="D185" s="3" t="s">
        <v>97</v>
      </c>
      <c r="E185" s="3"/>
      <c r="G185" s="3"/>
      <c r="H185" s="1"/>
      <c r="I185" s="3" t="s">
        <v>98</v>
      </c>
      <c r="K185" s="3"/>
      <c r="L185" s="3" t="s">
        <v>98</v>
      </c>
      <c r="N185" s="3"/>
      <c r="O185" s="3" t="s">
        <v>330</v>
      </c>
      <c r="Q185" s="3"/>
      <c r="R185" s="3" t="s">
        <v>120</v>
      </c>
      <c r="T185" s="3"/>
      <c r="U185" s="3" t="s">
        <v>99</v>
      </c>
      <c r="W185" s="3"/>
      <c r="X185" s="3" t="s">
        <v>101</v>
      </c>
      <c r="Z185" s="3"/>
      <c r="AA185" s="3" t="s">
        <v>132</v>
      </c>
      <c r="AC185" s="3"/>
      <c r="AD185" s="3" t="s">
        <v>331</v>
      </c>
      <c r="AF185" s="3"/>
      <c r="AG185" s="3" t="s">
        <v>149</v>
      </c>
      <c r="AI185" s="3"/>
      <c r="AJ185" s="3"/>
      <c r="AL185" s="3"/>
      <c r="AM185" s="3" t="s">
        <v>99</v>
      </c>
      <c r="AO185" s="3"/>
      <c r="AP185" s="3"/>
      <c r="AR185" s="3"/>
      <c r="AS185" s="3" t="s">
        <v>98</v>
      </c>
      <c r="AU185" s="3"/>
      <c r="AV185" s="3" t="s">
        <v>130</v>
      </c>
      <c r="AX185" s="3"/>
      <c r="AY185" s="3" t="s">
        <v>116</v>
      </c>
      <c r="BA185" s="3"/>
      <c r="BB185" s="3"/>
      <c r="BD185" s="3"/>
      <c r="BF185" s="3"/>
      <c r="BG185" s="3" t="s">
        <v>109</v>
      </c>
      <c r="BI185" s="3"/>
      <c r="BJ185" s="3" t="s">
        <v>108</v>
      </c>
      <c r="BL185" s="3"/>
      <c r="BM185" s="3" t="s">
        <v>109</v>
      </c>
      <c r="BO185" s="3"/>
      <c r="BP185" s="3" t="s">
        <v>109</v>
      </c>
      <c r="BR185" s="3"/>
      <c r="BS185" s="3" t="s">
        <v>109</v>
      </c>
      <c r="BU185" s="3"/>
      <c r="BV185" s="3" t="s">
        <v>108</v>
      </c>
      <c r="BX185" s="3"/>
      <c r="BY185" s="3" t="s">
        <v>123</v>
      </c>
      <c r="CA185" s="3"/>
      <c r="CB185" s="3" t="s">
        <v>110</v>
      </c>
      <c r="CD185" s="3"/>
      <c r="CE185" s="3" t="s">
        <v>111</v>
      </c>
      <c r="CG185" s="3"/>
      <c r="CH185" s="3" t="s">
        <v>137</v>
      </c>
      <c r="CJ185" s="3"/>
      <c r="CK185" s="3" t="s">
        <v>332</v>
      </c>
      <c r="CM185" s="3"/>
      <c r="CN185" s="3" t="s">
        <v>126</v>
      </c>
      <c r="CP185" s="3"/>
      <c r="CQ185" s="3"/>
      <c r="CS185" s="3"/>
    </row>
    <row r="186" spans="1:97" x14ac:dyDescent="0.25">
      <c r="A186">
        <v>189</v>
      </c>
      <c r="B186" s="1">
        <v>43936.762094907397</v>
      </c>
      <c r="C186" s="1">
        <v>43936.764930555597</v>
      </c>
      <c r="D186" s="3" t="s">
        <v>97</v>
      </c>
      <c r="E186" s="3"/>
      <c r="G186" s="3"/>
      <c r="H186" s="1"/>
      <c r="I186" s="3" t="s">
        <v>98</v>
      </c>
      <c r="K186" s="3"/>
      <c r="L186" s="3" t="s">
        <v>98</v>
      </c>
      <c r="N186" s="3"/>
      <c r="O186" s="3"/>
      <c r="Q186" s="3"/>
      <c r="R186" s="3" t="s">
        <v>100</v>
      </c>
      <c r="T186" s="3"/>
      <c r="U186" s="3" t="s">
        <v>99</v>
      </c>
      <c r="W186" s="3"/>
      <c r="X186" s="3" t="s">
        <v>101</v>
      </c>
      <c r="Z186" s="3"/>
      <c r="AA186" s="3" t="s">
        <v>132</v>
      </c>
      <c r="AC186" s="3"/>
      <c r="AD186" s="3" t="s">
        <v>188</v>
      </c>
      <c r="AF186" s="3"/>
      <c r="AG186" s="3" t="s">
        <v>149</v>
      </c>
      <c r="AI186" s="3"/>
      <c r="AJ186" s="3"/>
      <c r="AL186" s="3"/>
      <c r="AM186" s="3" t="s">
        <v>99</v>
      </c>
      <c r="AO186" s="3"/>
      <c r="AP186" s="3"/>
      <c r="AR186" s="3"/>
      <c r="AS186" s="3" t="s">
        <v>99</v>
      </c>
      <c r="AU186" s="3"/>
      <c r="AV186" s="3"/>
      <c r="AX186" s="3"/>
      <c r="AY186" s="3" t="s">
        <v>116</v>
      </c>
      <c r="BA186" s="3"/>
      <c r="BB186" s="3"/>
      <c r="BD186" s="3"/>
      <c r="BF186" s="3"/>
      <c r="BG186" s="3" t="s">
        <v>108</v>
      </c>
      <c r="BI186" s="3"/>
      <c r="BJ186" s="3" t="s">
        <v>108</v>
      </c>
      <c r="BL186" s="3"/>
      <c r="BM186" s="3" t="s">
        <v>109</v>
      </c>
      <c r="BO186" s="3"/>
      <c r="BP186" s="3" t="s">
        <v>123</v>
      </c>
      <c r="BR186" s="3"/>
      <c r="BS186" s="3" t="s">
        <v>109</v>
      </c>
      <c r="BU186" s="3"/>
      <c r="BV186" s="3" t="s">
        <v>123</v>
      </c>
      <c r="BX186" s="3"/>
      <c r="BY186" s="3" t="s">
        <v>123</v>
      </c>
      <c r="CA186" s="3"/>
      <c r="CB186" s="3" t="s">
        <v>118</v>
      </c>
      <c r="CD186" s="3"/>
      <c r="CE186" s="3" t="s">
        <v>162</v>
      </c>
      <c r="CG186" s="3"/>
      <c r="CH186" s="3" t="s">
        <v>199</v>
      </c>
      <c r="CJ186" s="3"/>
      <c r="CK186" s="3"/>
      <c r="CM186" s="3"/>
      <c r="CN186" s="3" t="s">
        <v>137</v>
      </c>
      <c r="CP186" s="3"/>
      <c r="CQ186" s="3"/>
      <c r="CS186" s="3"/>
    </row>
    <row r="187" spans="1:97" x14ac:dyDescent="0.25">
      <c r="A187">
        <v>190</v>
      </c>
      <c r="B187" s="1">
        <v>43936.872997685197</v>
      </c>
      <c r="C187" s="1">
        <v>43936.881493055596</v>
      </c>
      <c r="D187" s="3" t="s">
        <v>97</v>
      </c>
      <c r="E187" s="3"/>
      <c r="G187" s="3"/>
      <c r="H187" s="1"/>
      <c r="I187" s="3" t="s">
        <v>98</v>
      </c>
      <c r="K187" s="3"/>
      <c r="L187" s="3" t="s">
        <v>98</v>
      </c>
      <c r="N187" s="3"/>
      <c r="O187" s="2" t="s">
        <v>333</v>
      </c>
      <c r="Q187" s="3"/>
      <c r="R187" s="3" t="s">
        <v>120</v>
      </c>
      <c r="T187" s="3"/>
      <c r="U187" s="3" t="s">
        <v>99</v>
      </c>
      <c r="W187" s="3"/>
      <c r="X187" s="3" t="s">
        <v>121</v>
      </c>
      <c r="Z187" s="3"/>
      <c r="AA187" s="3"/>
      <c r="AC187" s="3"/>
      <c r="AD187" s="3" t="s">
        <v>154</v>
      </c>
      <c r="AF187" s="3"/>
      <c r="AG187" s="3" t="s">
        <v>149</v>
      </c>
      <c r="AI187" s="3"/>
      <c r="AJ187" s="3"/>
      <c r="AL187" s="3"/>
      <c r="AM187" s="3" t="s">
        <v>99</v>
      </c>
      <c r="AO187" s="3"/>
      <c r="AP187" s="3"/>
      <c r="AR187" s="3"/>
      <c r="AS187" s="3" t="s">
        <v>98</v>
      </c>
      <c r="AU187" s="3"/>
      <c r="AV187" s="3" t="s">
        <v>265</v>
      </c>
      <c r="AX187" s="3"/>
      <c r="AY187" s="3" t="s">
        <v>220</v>
      </c>
      <c r="BA187" s="3"/>
      <c r="BB187" s="3" t="s">
        <v>334</v>
      </c>
      <c r="BD187" s="3"/>
      <c r="BF187" s="3"/>
      <c r="BG187" s="3" t="s">
        <v>108</v>
      </c>
      <c r="BI187" s="3"/>
      <c r="BJ187" s="3" t="s">
        <v>109</v>
      </c>
      <c r="BL187" s="3"/>
      <c r="BM187" s="3" t="s">
        <v>109</v>
      </c>
      <c r="BO187" s="3"/>
      <c r="BP187" s="3" t="s">
        <v>123</v>
      </c>
      <c r="BR187" s="3"/>
      <c r="BS187" s="3" t="s">
        <v>123</v>
      </c>
      <c r="BU187" s="3"/>
      <c r="BV187" s="3" t="s">
        <v>123</v>
      </c>
      <c r="BX187" s="3"/>
      <c r="BY187" s="3" t="s">
        <v>123</v>
      </c>
      <c r="CA187" s="3"/>
      <c r="CB187" s="3" t="s">
        <v>118</v>
      </c>
      <c r="CD187" s="3"/>
      <c r="CE187" s="3" t="s">
        <v>111</v>
      </c>
      <c r="CG187" s="3"/>
      <c r="CH187" s="3" t="s">
        <v>156</v>
      </c>
      <c r="CJ187" s="3"/>
      <c r="CK187" s="3"/>
      <c r="CM187" s="3"/>
      <c r="CN187" s="3" t="s">
        <v>131</v>
      </c>
      <c r="CP187" s="3"/>
      <c r="CQ187" s="3" t="s">
        <v>335</v>
      </c>
      <c r="CS187" s="3"/>
    </row>
    <row r="188" spans="1:97" x14ac:dyDescent="0.25">
      <c r="A188">
        <v>191</v>
      </c>
      <c r="B188" s="1">
        <v>43936.9223726852</v>
      </c>
      <c r="C188" s="1">
        <v>43936.930023148103</v>
      </c>
      <c r="D188" s="3" t="s">
        <v>97</v>
      </c>
      <c r="E188" s="3"/>
      <c r="G188" s="3"/>
      <c r="H188" s="1"/>
      <c r="I188" s="3" t="s">
        <v>99</v>
      </c>
      <c r="K188" s="3"/>
      <c r="L188" s="3" t="s">
        <v>98</v>
      </c>
      <c r="N188" s="3"/>
      <c r="O188" s="3" t="s">
        <v>336</v>
      </c>
      <c r="Q188" s="3"/>
      <c r="R188" s="3" t="s">
        <v>100</v>
      </c>
      <c r="T188" s="3"/>
      <c r="U188" s="3" t="s">
        <v>99</v>
      </c>
      <c r="W188" s="3"/>
      <c r="X188" s="3" t="s">
        <v>121</v>
      </c>
      <c r="Z188" s="3"/>
      <c r="AA188" s="3"/>
      <c r="AC188" s="3"/>
      <c r="AD188" s="3" t="s">
        <v>114</v>
      </c>
      <c r="AF188" s="3"/>
      <c r="AG188" s="3" t="s">
        <v>149</v>
      </c>
      <c r="AI188" s="3"/>
      <c r="AJ188" s="3"/>
      <c r="AL188" s="3"/>
      <c r="AM188" s="3" t="s">
        <v>99</v>
      </c>
      <c r="AO188" s="3"/>
      <c r="AP188" s="3"/>
      <c r="AR188" s="3"/>
      <c r="AS188" s="3" t="s">
        <v>98</v>
      </c>
      <c r="AU188" s="3"/>
      <c r="AV188" s="3" t="s">
        <v>337</v>
      </c>
      <c r="AX188" s="3"/>
      <c r="AY188" s="3" t="s">
        <v>116</v>
      </c>
      <c r="BA188" s="3"/>
      <c r="BB188" s="3"/>
      <c r="BD188" s="3"/>
      <c r="BF188" s="3"/>
      <c r="BG188" s="3" t="s">
        <v>108</v>
      </c>
      <c r="BI188" s="3"/>
      <c r="BJ188" s="3" t="s">
        <v>108</v>
      </c>
      <c r="BL188" s="3"/>
      <c r="BM188" s="3" t="s">
        <v>123</v>
      </c>
      <c r="BO188" s="3"/>
      <c r="BP188" s="3" t="s">
        <v>123</v>
      </c>
      <c r="BR188" s="3"/>
      <c r="BS188" s="3" t="s">
        <v>123</v>
      </c>
      <c r="BU188" s="3"/>
      <c r="BV188" s="3" t="s">
        <v>123</v>
      </c>
      <c r="BX188" s="3"/>
      <c r="BY188" s="3" t="s">
        <v>123</v>
      </c>
      <c r="CA188" s="3"/>
      <c r="CB188" s="3" t="s">
        <v>110</v>
      </c>
      <c r="CD188" s="3"/>
      <c r="CE188" s="3" t="s">
        <v>166</v>
      </c>
      <c r="CG188" s="3"/>
      <c r="CH188" s="3" t="s">
        <v>156</v>
      </c>
      <c r="CJ188" s="3"/>
      <c r="CK188" s="3"/>
      <c r="CM188" s="3"/>
      <c r="CN188" s="3" t="s">
        <v>137</v>
      </c>
      <c r="CP188" s="3"/>
      <c r="CQ188" s="3" t="s">
        <v>338</v>
      </c>
      <c r="CS188" s="3"/>
    </row>
    <row r="189" spans="1:97" x14ac:dyDescent="0.25">
      <c r="A189">
        <v>192</v>
      </c>
      <c r="B189" s="1">
        <v>43936.923530092601</v>
      </c>
      <c r="C189" s="1">
        <v>43936.931296296301</v>
      </c>
      <c r="D189" s="3" t="s">
        <v>97</v>
      </c>
      <c r="E189" s="3"/>
      <c r="G189" s="3"/>
      <c r="H189" s="1"/>
      <c r="I189" s="3" t="s">
        <v>98</v>
      </c>
      <c r="K189" s="3"/>
      <c r="L189" s="3" t="s">
        <v>99</v>
      </c>
      <c r="N189" s="3"/>
      <c r="O189" s="3"/>
      <c r="Q189" s="3"/>
      <c r="R189" s="3" t="s">
        <v>100</v>
      </c>
      <c r="T189" s="3"/>
      <c r="U189" s="3" t="s">
        <v>99</v>
      </c>
      <c r="W189" s="3"/>
      <c r="X189" s="3" t="s">
        <v>101</v>
      </c>
      <c r="Z189" s="3"/>
      <c r="AA189" s="3" t="s">
        <v>99</v>
      </c>
      <c r="AC189" s="3"/>
      <c r="AD189" s="3" t="s">
        <v>103</v>
      </c>
      <c r="AF189" s="3"/>
      <c r="AG189" s="3" t="s">
        <v>139</v>
      </c>
      <c r="AI189" s="3"/>
      <c r="AJ189" s="3"/>
      <c r="AL189" s="3"/>
      <c r="AM189" s="3" t="s">
        <v>99</v>
      </c>
      <c r="AO189" s="3"/>
      <c r="AP189" s="3"/>
      <c r="AR189" s="3"/>
      <c r="AS189" s="3" t="s">
        <v>99</v>
      </c>
      <c r="AU189" s="3"/>
      <c r="AV189" s="3"/>
      <c r="AX189" s="3"/>
      <c r="AY189" s="3" t="s">
        <v>116</v>
      </c>
      <c r="BA189" s="3"/>
      <c r="BB189" s="3"/>
      <c r="BD189" s="3"/>
      <c r="BF189" s="3"/>
      <c r="BG189" s="3" t="s">
        <v>108</v>
      </c>
      <c r="BI189" s="3"/>
      <c r="BJ189" s="3" t="s">
        <v>109</v>
      </c>
      <c r="BL189" s="3"/>
      <c r="BM189" s="3" t="s">
        <v>109</v>
      </c>
      <c r="BO189" s="3"/>
      <c r="BP189" s="3" t="s">
        <v>109</v>
      </c>
      <c r="BR189" s="3"/>
      <c r="BS189" s="3" t="s">
        <v>109</v>
      </c>
      <c r="BU189" s="3"/>
      <c r="BV189" s="3" t="s">
        <v>109</v>
      </c>
      <c r="BX189" s="3"/>
      <c r="BY189" s="3" t="s">
        <v>109</v>
      </c>
      <c r="CA189" s="3"/>
      <c r="CB189" s="3" t="s">
        <v>118</v>
      </c>
      <c r="CD189" s="3"/>
      <c r="CE189" s="3" t="s">
        <v>147</v>
      </c>
      <c r="CG189" s="3"/>
      <c r="CH189" s="3" t="s">
        <v>137</v>
      </c>
      <c r="CJ189" s="3"/>
      <c r="CK189" s="3" t="s">
        <v>339</v>
      </c>
      <c r="CM189" s="3"/>
      <c r="CN189" s="3" t="s">
        <v>126</v>
      </c>
      <c r="CP189" s="3"/>
      <c r="CQ189" s="3"/>
      <c r="CS189" s="3"/>
    </row>
    <row r="190" spans="1:97" x14ac:dyDescent="0.25">
      <c r="A190">
        <v>193</v>
      </c>
      <c r="B190" s="1">
        <v>43936.957418981503</v>
      </c>
      <c r="C190" s="1">
        <v>43936.959953703699</v>
      </c>
      <c r="D190" s="3" t="s">
        <v>97</v>
      </c>
      <c r="E190" s="3"/>
      <c r="G190" s="3"/>
      <c r="H190" s="1"/>
      <c r="I190" s="3" t="s">
        <v>99</v>
      </c>
      <c r="K190" s="3"/>
      <c r="L190" s="3" t="s">
        <v>99</v>
      </c>
      <c r="N190" s="3"/>
      <c r="O190" s="3"/>
      <c r="Q190" s="3"/>
      <c r="R190" s="3" t="s">
        <v>120</v>
      </c>
      <c r="T190" s="3"/>
      <c r="U190" s="3" t="s">
        <v>99</v>
      </c>
      <c r="W190" s="3"/>
      <c r="X190" s="3" t="s">
        <v>101</v>
      </c>
      <c r="Z190" s="3"/>
      <c r="AA190" s="3" t="s">
        <v>102</v>
      </c>
      <c r="AC190" s="3"/>
      <c r="AD190" s="3" t="s">
        <v>226</v>
      </c>
      <c r="AF190" s="3"/>
      <c r="AG190" s="3" t="s">
        <v>149</v>
      </c>
      <c r="AI190" s="3"/>
      <c r="AJ190" s="3"/>
      <c r="AL190" s="3"/>
      <c r="AM190" s="3" t="s">
        <v>99</v>
      </c>
      <c r="AO190" s="3"/>
      <c r="AP190" s="3"/>
      <c r="AR190" s="3"/>
      <c r="AS190" s="3" t="s">
        <v>98</v>
      </c>
      <c r="AU190" s="3"/>
      <c r="AV190" s="3" t="s">
        <v>189</v>
      </c>
      <c r="AX190" s="3"/>
      <c r="AY190" s="3" t="s">
        <v>116</v>
      </c>
      <c r="BA190" s="3"/>
      <c r="BB190" s="3"/>
      <c r="BD190" s="3"/>
      <c r="BF190" s="3"/>
      <c r="BG190" s="3" t="s">
        <v>123</v>
      </c>
      <c r="BI190" s="3"/>
      <c r="BJ190" s="3" t="s">
        <v>107</v>
      </c>
      <c r="BL190" s="3"/>
      <c r="BM190" s="3" t="s">
        <v>107</v>
      </c>
      <c r="BO190" s="3"/>
      <c r="BP190" s="3" t="s">
        <v>133</v>
      </c>
      <c r="BR190" s="3"/>
      <c r="BS190" s="3" t="s">
        <v>109</v>
      </c>
      <c r="BU190" s="3"/>
      <c r="BV190" s="3" t="s">
        <v>108</v>
      </c>
      <c r="BX190" s="3"/>
      <c r="BY190" s="3" t="s">
        <v>109</v>
      </c>
      <c r="CA190" s="3"/>
      <c r="CB190" s="3" t="s">
        <v>118</v>
      </c>
      <c r="CD190" s="3"/>
      <c r="CE190" s="3" t="s">
        <v>111</v>
      </c>
      <c r="CG190" s="3"/>
      <c r="CH190" s="3" t="s">
        <v>137</v>
      </c>
      <c r="CJ190" s="3"/>
      <c r="CK190" s="3" t="s">
        <v>340</v>
      </c>
      <c r="CM190" s="3"/>
      <c r="CN190" s="3" t="s">
        <v>126</v>
      </c>
      <c r="CP190" s="3"/>
      <c r="CQ190" s="3"/>
      <c r="CS190" s="3"/>
    </row>
    <row r="191" spans="1:97" x14ac:dyDescent="0.25">
      <c r="A191">
        <v>194</v>
      </c>
      <c r="B191" s="1">
        <v>43937.424942129597</v>
      </c>
      <c r="C191" s="1">
        <v>43937.427164351902</v>
      </c>
      <c r="D191" s="3" t="s">
        <v>97</v>
      </c>
      <c r="E191" s="3"/>
      <c r="G191" s="3"/>
      <c r="H191" s="1"/>
      <c r="I191" s="3" t="s">
        <v>98</v>
      </c>
      <c r="K191" s="3"/>
      <c r="L191" s="3" t="s">
        <v>99</v>
      </c>
      <c r="N191" s="3"/>
      <c r="O191" s="3"/>
      <c r="Q191" s="3"/>
      <c r="R191" s="3" t="s">
        <v>120</v>
      </c>
      <c r="T191" s="3"/>
      <c r="U191" s="3" t="s">
        <v>99</v>
      </c>
      <c r="W191" s="3"/>
      <c r="X191" s="3" t="s">
        <v>101</v>
      </c>
      <c r="Z191" s="3"/>
      <c r="AA191" s="3" t="s">
        <v>132</v>
      </c>
      <c r="AC191" s="3"/>
      <c r="AD191" s="3" t="s">
        <v>138</v>
      </c>
      <c r="AF191" s="3"/>
      <c r="AG191" s="3" t="s">
        <v>149</v>
      </c>
      <c r="AI191" s="3"/>
      <c r="AJ191" s="3"/>
      <c r="AL191" s="3"/>
      <c r="AM191" s="3" t="s">
        <v>98</v>
      </c>
      <c r="AO191" s="3"/>
      <c r="AP191" s="3" t="s">
        <v>143</v>
      </c>
      <c r="AR191" s="3"/>
      <c r="AS191" s="3" t="s">
        <v>98</v>
      </c>
      <c r="AU191" s="3"/>
      <c r="AV191" s="3" t="s">
        <v>189</v>
      </c>
      <c r="AX191" s="3"/>
      <c r="AY191" s="3" t="s">
        <v>116</v>
      </c>
      <c r="BA191" s="3"/>
      <c r="BB191" s="3"/>
      <c r="BD191" s="3"/>
      <c r="BF191" s="3"/>
      <c r="BG191" s="3" t="s">
        <v>108</v>
      </c>
      <c r="BI191" s="3"/>
      <c r="BJ191" s="3" t="s">
        <v>108</v>
      </c>
      <c r="BL191" s="3"/>
      <c r="BM191" s="3" t="s">
        <v>108</v>
      </c>
      <c r="BO191" s="3"/>
      <c r="BP191" s="3" t="s">
        <v>107</v>
      </c>
      <c r="BR191" s="3"/>
      <c r="BS191" s="3" t="s">
        <v>107</v>
      </c>
      <c r="BU191" s="3"/>
      <c r="BV191" s="3" t="s">
        <v>107</v>
      </c>
      <c r="BX191" s="3"/>
      <c r="BY191" s="3" t="s">
        <v>109</v>
      </c>
      <c r="CA191" s="3"/>
      <c r="CB191" s="3" t="s">
        <v>118</v>
      </c>
      <c r="CD191" s="3"/>
      <c r="CE191" s="3" t="s">
        <v>111</v>
      </c>
      <c r="CG191" s="3"/>
      <c r="CH191" s="3" t="s">
        <v>137</v>
      </c>
      <c r="CJ191" s="3"/>
      <c r="CK191" s="3" t="s">
        <v>341</v>
      </c>
      <c r="CM191" s="3"/>
      <c r="CN191" s="3" t="s">
        <v>137</v>
      </c>
      <c r="CP191" s="3"/>
      <c r="CQ191" s="3"/>
      <c r="CS191" s="3"/>
    </row>
    <row r="192" spans="1:97" x14ac:dyDescent="0.25">
      <c r="A192">
        <v>195</v>
      </c>
      <c r="B192" s="1">
        <v>43937.471921296303</v>
      </c>
      <c r="C192" s="1">
        <v>43937.473611111098</v>
      </c>
      <c r="D192" s="3" t="s">
        <v>97</v>
      </c>
      <c r="E192" s="3"/>
      <c r="G192" s="3"/>
      <c r="H192" s="1"/>
      <c r="I192" s="3" t="s">
        <v>99</v>
      </c>
      <c r="K192" s="3"/>
      <c r="L192" s="3" t="s">
        <v>99</v>
      </c>
      <c r="N192" s="3"/>
      <c r="O192" s="3"/>
      <c r="Q192" s="3"/>
      <c r="R192" s="3" t="s">
        <v>120</v>
      </c>
      <c r="T192" s="3"/>
      <c r="U192" s="3" t="s">
        <v>99</v>
      </c>
      <c r="W192" s="3"/>
      <c r="X192" s="3" t="s">
        <v>101</v>
      </c>
      <c r="Z192" s="3"/>
      <c r="AA192" s="3" t="s">
        <v>132</v>
      </c>
      <c r="AC192" s="3"/>
      <c r="AD192" s="3" t="s">
        <v>138</v>
      </c>
      <c r="AF192" s="3"/>
      <c r="AG192" s="3" t="s">
        <v>149</v>
      </c>
      <c r="AI192" s="3"/>
      <c r="AJ192" s="3"/>
      <c r="AL192" s="3"/>
      <c r="AM192" s="3" t="s">
        <v>99</v>
      </c>
      <c r="AO192" s="3"/>
      <c r="AP192" s="3"/>
      <c r="AR192" s="3"/>
      <c r="AS192" s="3" t="s">
        <v>99</v>
      </c>
      <c r="AU192" s="3"/>
      <c r="AV192" s="3"/>
      <c r="AX192" s="3"/>
      <c r="AY192" s="3" t="s">
        <v>116</v>
      </c>
      <c r="BA192" s="3"/>
      <c r="BB192" s="3"/>
      <c r="BD192" s="3"/>
      <c r="BF192" s="3"/>
      <c r="BG192" s="3" t="s">
        <v>107</v>
      </c>
      <c r="BI192" s="3"/>
      <c r="BJ192" s="3" t="s">
        <v>107</v>
      </c>
      <c r="BL192" s="3"/>
      <c r="BM192" s="3" t="s">
        <v>109</v>
      </c>
      <c r="BO192" s="3"/>
      <c r="BP192" s="3" t="s">
        <v>109</v>
      </c>
      <c r="BR192" s="3"/>
      <c r="BS192" s="3" t="s">
        <v>123</v>
      </c>
      <c r="BU192" s="3"/>
      <c r="BV192" s="3" t="s">
        <v>109</v>
      </c>
      <c r="BX192" s="3"/>
      <c r="BY192" s="3" t="s">
        <v>109</v>
      </c>
      <c r="CA192" s="3"/>
      <c r="CB192" s="3" t="s">
        <v>118</v>
      </c>
      <c r="CD192" s="3"/>
      <c r="CE192" s="3" t="s">
        <v>111</v>
      </c>
      <c r="CG192" s="3"/>
      <c r="CH192" s="3" t="s">
        <v>136</v>
      </c>
      <c r="CJ192" s="3"/>
      <c r="CK192" s="3"/>
      <c r="CM192" s="3"/>
      <c r="CN192" s="3" t="s">
        <v>126</v>
      </c>
      <c r="CP192" s="3"/>
      <c r="CQ192" s="3"/>
      <c r="CS192" s="3"/>
    </row>
    <row r="193" spans="1:97" x14ac:dyDescent="0.25">
      <c r="A193">
        <v>196</v>
      </c>
      <c r="B193" s="1">
        <v>43937.5464699074</v>
      </c>
      <c r="C193" s="1">
        <v>43937.549895833297</v>
      </c>
      <c r="D193" s="3" t="s">
        <v>97</v>
      </c>
      <c r="E193" s="3"/>
      <c r="G193" s="3"/>
      <c r="H193" s="1"/>
      <c r="I193" s="3" t="s">
        <v>98</v>
      </c>
      <c r="K193" s="3"/>
      <c r="L193" s="3" t="s">
        <v>99</v>
      </c>
      <c r="N193" s="3"/>
      <c r="O193" s="3"/>
      <c r="Q193" s="3"/>
      <c r="R193" s="3" t="s">
        <v>100</v>
      </c>
      <c r="T193" s="3"/>
      <c r="U193" s="3" t="s">
        <v>99</v>
      </c>
      <c r="W193" s="3"/>
      <c r="X193" s="3" t="s">
        <v>101</v>
      </c>
      <c r="Z193" s="3"/>
      <c r="AA193" s="3" t="s">
        <v>102</v>
      </c>
      <c r="AC193" s="3"/>
      <c r="AD193" s="3" t="s">
        <v>174</v>
      </c>
      <c r="AF193" s="3"/>
      <c r="AG193" s="3" t="s">
        <v>137</v>
      </c>
      <c r="AI193" s="3"/>
      <c r="AJ193" s="3" t="s">
        <v>342</v>
      </c>
      <c r="AL193" s="3"/>
      <c r="AM193" s="3" t="s">
        <v>99</v>
      </c>
      <c r="AO193" s="3"/>
      <c r="AP193" s="3"/>
      <c r="AR193" s="3"/>
      <c r="AS193" s="3" t="s">
        <v>98</v>
      </c>
      <c r="AU193" s="3"/>
      <c r="AV193" s="3" t="s">
        <v>183</v>
      </c>
      <c r="AX193" s="3"/>
      <c r="AY193" s="3" t="s">
        <v>116</v>
      </c>
      <c r="BA193" s="3"/>
      <c r="BB193" s="3"/>
      <c r="BD193" s="3"/>
      <c r="BF193" s="3"/>
      <c r="BG193" s="3" t="s">
        <v>108</v>
      </c>
      <c r="BI193" s="3"/>
      <c r="BJ193" s="3" t="s">
        <v>108</v>
      </c>
      <c r="BL193" s="3"/>
      <c r="BM193" s="3" t="s">
        <v>107</v>
      </c>
      <c r="BO193" s="3"/>
      <c r="BP193" s="3" t="s">
        <v>109</v>
      </c>
      <c r="BR193" s="3"/>
      <c r="BS193" s="3" t="s">
        <v>109</v>
      </c>
      <c r="BU193" s="3"/>
      <c r="BV193" s="3" t="s">
        <v>109</v>
      </c>
      <c r="BX193" s="3"/>
      <c r="BY193" s="3" t="s">
        <v>108</v>
      </c>
      <c r="CA193" s="3"/>
      <c r="CB193" s="3" t="s">
        <v>118</v>
      </c>
      <c r="CD193" s="3"/>
      <c r="CE193" s="3" t="s">
        <v>119</v>
      </c>
      <c r="CG193" s="3"/>
      <c r="CH193" s="3" t="s">
        <v>112</v>
      </c>
      <c r="CJ193" s="3"/>
      <c r="CK193" s="3"/>
      <c r="CM193" s="3"/>
      <c r="CN193" s="3" t="s">
        <v>126</v>
      </c>
      <c r="CP193" s="3"/>
      <c r="CQ193" s="3"/>
      <c r="CS193" s="3"/>
    </row>
    <row r="194" spans="1:97" x14ac:dyDescent="0.25">
      <c r="A194">
        <v>197</v>
      </c>
      <c r="B194" s="1">
        <v>43937.585370370398</v>
      </c>
      <c r="C194" s="1">
        <v>43937.593530092599</v>
      </c>
      <c r="D194" s="3" t="s">
        <v>97</v>
      </c>
      <c r="E194" s="3"/>
      <c r="G194" s="3"/>
      <c r="H194" s="1"/>
      <c r="I194" s="3" t="s">
        <v>98</v>
      </c>
      <c r="K194" s="3"/>
      <c r="L194" s="3" t="s">
        <v>99</v>
      </c>
      <c r="N194" s="3"/>
      <c r="O194" s="3"/>
      <c r="Q194" s="3"/>
      <c r="R194" s="3" t="s">
        <v>100</v>
      </c>
      <c r="T194" s="3"/>
      <c r="U194" s="3" t="s">
        <v>99</v>
      </c>
      <c r="W194" s="3"/>
      <c r="X194" s="3" t="s">
        <v>121</v>
      </c>
      <c r="Z194" s="3"/>
      <c r="AA194" s="3"/>
      <c r="AC194" s="3"/>
      <c r="AD194" s="3" t="s">
        <v>174</v>
      </c>
      <c r="AF194" s="3"/>
      <c r="AG194" s="3" t="s">
        <v>151</v>
      </c>
      <c r="AI194" s="3"/>
      <c r="AJ194" s="3"/>
      <c r="AL194" s="3"/>
      <c r="AM194" s="3" t="s">
        <v>99</v>
      </c>
      <c r="AO194" s="3"/>
      <c r="AP194" s="3"/>
      <c r="AR194" s="3"/>
      <c r="AS194" s="3" t="s">
        <v>98</v>
      </c>
      <c r="AU194" s="3"/>
      <c r="AV194" s="3" t="s">
        <v>343</v>
      </c>
      <c r="AX194" s="3"/>
      <c r="AY194" s="3" t="s">
        <v>116</v>
      </c>
      <c r="BA194" s="3"/>
      <c r="BB194" s="3" t="s">
        <v>344</v>
      </c>
      <c r="BD194" s="3"/>
      <c r="BF194" s="3"/>
      <c r="BG194" s="3" t="s">
        <v>123</v>
      </c>
      <c r="BI194" s="3"/>
      <c r="BJ194" s="3" t="s">
        <v>109</v>
      </c>
      <c r="BL194" s="3"/>
      <c r="BM194" s="3" t="s">
        <v>109</v>
      </c>
      <c r="BO194" s="3"/>
      <c r="BP194" s="3" t="s">
        <v>123</v>
      </c>
      <c r="BR194" s="3"/>
      <c r="BS194" s="3" t="s">
        <v>109</v>
      </c>
      <c r="BU194" s="3"/>
      <c r="BV194" s="3" t="s">
        <v>109</v>
      </c>
      <c r="BX194" s="3"/>
      <c r="BY194" s="3" t="s">
        <v>109</v>
      </c>
      <c r="CA194" s="3"/>
      <c r="CB194" s="3" t="s">
        <v>118</v>
      </c>
      <c r="CD194" s="3"/>
      <c r="CE194" s="3" t="s">
        <v>119</v>
      </c>
      <c r="CG194" s="3"/>
      <c r="CH194" s="3" t="s">
        <v>112</v>
      </c>
      <c r="CJ194" s="3"/>
      <c r="CK194" s="3"/>
      <c r="CM194" s="3"/>
      <c r="CN194" s="3" t="s">
        <v>113</v>
      </c>
      <c r="CP194" s="3"/>
      <c r="CQ194" s="3"/>
      <c r="CS194" s="3"/>
    </row>
    <row r="195" spans="1:97" x14ac:dyDescent="0.25">
      <c r="A195">
        <v>198</v>
      </c>
      <c r="B195" s="1">
        <v>43937.599282407398</v>
      </c>
      <c r="C195" s="1">
        <v>43937.602928240703</v>
      </c>
      <c r="D195" s="3" t="s">
        <v>97</v>
      </c>
      <c r="E195" s="3"/>
      <c r="G195" s="3"/>
      <c r="H195" s="1"/>
      <c r="I195" s="3" t="s">
        <v>98</v>
      </c>
      <c r="K195" s="3"/>
      <c r="L195" s="3" t="s">
        <v>99</v>
      </c>
      <c r="N195" s="3"/>
      <c r="O195" s="3"/>
      <c r="Q195" s="3"/>
      <c r="R195" s="3" t="s">
        <v>100</v>
      </c>
      <c r="T195" s="3"/>
      <c r="U195" s="3" t="s">
        <v>99</v>
      </c>
      <c r="W195" s="3"/>
      <c r="X195" s="3" t="s">
        <v>101</v>
      </c>
      <c r="Z195" s="3"/>
      <c r="AA195" s="3" t="s">
        <v>99</v>
      </c>
      <c r="AC195" s="3"/>
      <c r="AD195" s="3" t="s">
        <v>114</v>
      </c>
      <c r="AF195" s="3"/>
      <c r="AG195" s="3" t="s">
        <v>149</v>
      </c>
      <c r="AI195" s="3"/>
      <c r="AJ195" s="3"/>
      <c r="AL195" s="3"/>
      <c r="AM195" s="3" t="s">
        <v>99</v>
      </c>
      <c r="AO195" s="3"/>
      <c r="AP195" s="3"/>
      <c r="AR195" s="3"/>
      <c r="AS195" s="3" t="s">
        <v>98</v>
      </c>
      <c r="AU195" s="3"/>
      <c r="AV195" s="3" t="s">
        <v>265</v>
      </c>
      <c r="AX195" s="3"/>
      <c r="AY195" s="3" t="s">
        <v>116</v>
      </c>
      <c r="BA195" s="3"/>
      <c r="BB195" s="3"/>
      <c r="BD195" s="3"/>
      <c r="BF195" s="3"/>
      <c r="BG195" s="3" t="s">
        <v>109</v>
      </c>
      <c r="BI195" s="3"/>
      <c r="BJ195" s="3" t="s">
        <v>108</v>
      </c>
      <c r="BL195" s="3"/>
      <c r="BM195" s="3" t="s">
        <v>123</v>
      </c>
      <c r="BO195" s="3"/>
      <c r="BP195" s="3" t="s">
        <v>123</v>
      </c>
      <c r="BR195" s="3"/>
      <c r="BS195" s="3" t="s">
        <v>123</v>
      </c>
      <c r="BU195" s="3"/>
      <c r="BV195" s="3" t="s">
        <v>133</v>
      </c>
      <c r="BX195" s="3"/>
      <c r="BY195" s="3" t="s">
        <v>123</v>
      </c>
      <c r="CA195" s="3"/>
      <c r="CB195" s="3" t="s">
        <v>118</v>
      </c>
      <c r="CD195" s="3"/>
      <c r="CE195" s="3" t="s">
        <v>111</v>
      </c>
      <c r="CG195" s="3"/>
      <c r="CH195" s="3" t="s">
        <v>148</v>
      </c>
      <c r="CJ195" s="3"/>
      <c r="CK195" s="3"/>
      <c r="CM195" s="3"/>
      <c r="CN195" s="3" t="s">
        <v>131</v>
      </c>
      <c r="CP195" s="3"/>
      <c r="CQ195" s="3"/>
      <c r="CS195" s="3"/>
    </row>
    <row r="196" spans="1:97" x14ac:dyDescent="0.25">
      <c r="A196">
        <v>199</v>
      </c>
      <c r="B196" s="1">
        <v>43937.742060185199</v>
      </c>
      <c r="C196" s="1">
        <v>43937.743726851797</v>
      </c>
      <c r="D196" s="3" t="s">
        <v>97</v>
      </c>
      <c r="E196" s="3"/>
      <c r="G196" s="3"/>
      <c r="H196" s="1"/>
      <c r="I196" s="3" t="s">
        <v>98</v>
      </c>
      <c r="K196" s="3"/>
      <c r="L196" s="3" t="s">
        <v>99</v>
      </c>
      <c r="N196" s="3"/>
      <c r="O196" s="3"/>
      <c r="Q196" s="3"/>
      <c r="R196" s="3" t="s">
        <v>120</v>
      </c>
      <c r="T196" s="3"/>
      <c r="U196" s="3" t="s">
        <v>99</v>
      </c>
      <c r="W196" s="3"/>
      <c r="X196" s="3" t="s">
        <v>101</v>
      </c>
      <c r="Z196" s="3"/>
      <c r="AA196" s="3" t="s">
        <v>99</v>
      </c>
      <c r="AC196" s="3"/>
      <c r="AD196" s="3" t="s">
        <v>146</v>
      </c>
      <c r="AF196" s="3"/>
      <c r="AG196" s="3" t="s">
        <v>160</v>
      </c>
      <c r="AI196" s="3"/>
      <c r="AJ196" s="3"/>
      <c r="AL196" s="3"/>
      <c r="AM196" s="3" t="s">
        <v>99</v>
      </c>
      <c r="AO196" s="3"/>
      <c r="AP196" s="3"/>
      <c r="AR196" s="3"/>
      <c r="AS196" s="3" t="s">
        <v>99</v>
      </c>
      <c r="AU196" s="3"/>
      <c r="AV196" s="3"/>
      <c r="AX196" s="3"/>
      <c r="AY196" s="3" t="s">
        <v>116</v>
      </c>
      <c r="BA196" s="3"/>
      <c r="BB196" s="3"/>
      <c r="BD196" s="3"/>
      <c r="BF196" s="3"/>
      <c r="BG196" s="3" t="s">
        <v>107</v>
      </c>
      <c r="BI196" s="3"/>
      <c r="BJ196" s="3" t="s">
        <v>107</v>
      </c>
      <c r="BL196" s="3"/>
      <c r="BM196" s="3" t="s">
        <v>108</v>
      </c>
      <c r="BO196" s="3"/>
      <c r="BP196" s="3" t="s">
        <v>109</v>
      </c>
      <c r="BR196" s="3"/>
      <c r="BS196" s="3" t="s">
        <v>109</v>
      </c>
      <c r="BU196" s="3"/>
      <c r="BV196" s="3" t="s">
        <v>109</v>
      </c>
      <c r="BX196" s="3"/>
      <c r="BY196" s="3" t="s">
        <v>109</v>
      </c>
      <c r="CA196" s="3"/>
      <c r="CB196" s="3" t="s">
        <v>118</v>
      </c>
      <c r="CD196" s="3"/>
      <c r="CE196" s="3" t="s">
        <v>119</v>
      </c>
      <c r="CG196" s="3"/>
      <c r="CH196" s="3" t="s">
        <v>112</v>
      </c>
      <c r="CJ196" s="3"/>
      <c r="CK196" s="3"/>
      <c r="CM196" s="3"/>
      <c r="CN196" s="3" t="s">
        <v>113</v>
      </c>
      <c r="CP196" s="3"/>
      <c r="CQ196" s="3"/>
      <c r="CS196" s="3"/>
    </row>
    <row r="197" spans="1:97" x14ac:dyDescent="0.25">
      <c r="A197">
        <v>200</v>
      </c>
      <c r="B197" s="1">
        <v>43937.846412036997</v>
      </c>
      <c r="C197" s="1">
        <v>43937.854664351798</v>
      </c>
      <c r="D197" s="3" t="s">
        <v>97</v>
      </c>
      <c r="E197" s="3"/>
      <c r="G197" s="3"/>
      <c r="H197" s="1"/>
      <c r="I197" s="3" t="s">
        <v>98</v>
      </c>
      <c r="K197" s="3"/>
      <c r="L197" s="3" t="s">
        <v>99</v>
      </c>
      <c r="N197" s="3"/>
      <c r="O197" s="3"/>
      <c r="Q197" s="3"/>
      <c r="R197" s="3" t="s">
        <v>120</v>
      </c>
      <c r="T197" s="3"/>
      <c r="U197" s="3" t="s">
        <v>99</v>
      </c>
      <c r="W197" s="3"/>
      <c r="X197" s="3" t="s">
        <v>121</v>
      </c>
      <c r="Z197" s="3"/>
      <c r="AA197" s="3"/>
      <c r="AC197" s="3"/>
      <c r="AD197" s="3" t="s">
        <v>114</v>
      </c>
      <c r="AF197" s="3"/>
      <c r="AG197" s="3" t="s">
        <v>139</v>
      </c>
      <c r="AI197" s="3"/>
      <c r="AJ197" s="3"/>
      <c r="AL197" s="3"/>
      <c r="AM197" s="3" t="s">
        <v>98</v>
      </c>
      <c r="AO197" s="3"/>
      <c r="AP197" s="3" t="s">
        <v>155</v>
      </c>
      <c r="AR197" s="3"/>
      <c r="AS197" s="3" t="s">
        <v>99</v>
      </c>
      <c r="AU197" s="3"/>
      <c r="AV197" s="3"/>
      <c r="AX197" s="3"/>
      <c r="AY197" s="3" t="s">
        <v>116</v>
      </c>
      <c r="BA197" s="3"/>
      <c r="BB197" s="3"/>
      <c r="BD197" s="3"/>
      <c r="BF197" s="3"/>
      <c r="BG197" s="3" t="s">
        <v>123</v>
      </c>
      <c r="BI197" s="3"/>
      <c r="BJ197" s="3" t="s">
        <v>123</v>
      </c>
      <c r="BL197" s="3"/>
      <c r="BM197" s="3" t="s">
        <v>133</v>
      </c>
      <c r="BO197" s="3"/>
      <c r="BP197" s="3" t="s">
        <v>133</v>
      </c>
      <c r="BR197" s="3"/>
      <c r="BS197" s="3" t="s">
        <v>133</v>
      </c>
      <c r="BU197" s="3"/>
      <c r="BV197" s="3" t="s">
        <v>107</v>
      </c>
      <c r="BX197" s="3"/>
      <c r="BY197" s="3" t="s">
        <v>123</v>
      </c>
      <c r="CA197" s="3"/>
      <c r="CB197" s="3" t="s">
        <v>110</v>
      </c>
      <c r="CD197" s="3"/>
      <c r="CE197" s="3" t="s">
        <v>119</v>
      </c>
      <c r="CG197" s="3"/>
      <c r="CH197" s="3" t="s">
        <v>236</v>
      </c>
      <c r="CJ197" s="3"/>
      <c r="CK197" s="3"/>
      <c r="CM197" s="3"/>
      <c r="CN197" s="3" t="s">
        <v>113</v>
      </c>
      <c r="CP197" s="3"/>
      <c r="CQ197" s="3"/>
      <c r="CS197" s="3"/>
    </row>
    <row r="198" spans="1:97" x14ac:dyDescent="0.25">
      <c r="A198">
        <v>201</v>
      </c>
      <c r="B198" s="1">
        <v>43937.922083333302</v>
      </c>
      <c r="C198" s="1">
        <v>43937.927627314799</v>
      </c>
      <c r="D198" s="3" t="s">
        <v>97</v>
      </c>
      <c r="E198" s="3"/>
      <c r="G198" s="3"/>
      <c r="H198" s="1"/>
      <c r="I198" s="3" t="s">
        <v>98</v>
      </c>
      <c r="K198" s="3"/>
      <c r="L198" s="3" t="s">
        <v>98</v>
      </c>
      <c r="N198" s="3"/>
      <c r="O198" s="3" t="s">
        <v>345</v>
      </c>
      <c r="Q198" s="3"/>
      <c r="R198" s="3" t="s">
        <v>100</v>
      </c>
      <c r="T198" s="3"/>
      <c r="U198" s="3" t="s">
        <v>99</v>
      </c>
      <c r="W198" s="3"/>
      <c r="X198" s="3" t="s">
        <v>101</v>
      </c>
      <c r="Z198" s="3"/>
      <c r="AA198" s="3" t="s">
        <v>132</v>
      </c>
      <c r="AC198" s="3"/>
      <c r="AD198" s="3" t="s">
        <v>154</v>
      </c>
      <c r="AF198" s="3"/>
      <c r="AG198" s="3" t="s">
        <v>149</v>
      </c>
      <c r="AI198" s="3"/>
      <c r="AJ198" s="3"/>
      <c r="AL198" s="3"/>
      <c r="AM198" s="3" t="s">
        <v>99</v>
      </c>
      <c r="AO198" s="3"/>
      <c r="AP198" s="3"/>
      <c r="AR198" s="3"/>
      <c r="AS198" s="3" t="s">
        <v>98</v>
      </c>
      <c r="AU198" s="3"/>
      <c r="AV198" s="3" t="s">
        <v>291</v>
      </c>
      <c r="AX198" s="3"/>
      <c r="AY198" s="3" t="s">
        <v>116</v>
      </c>
      <c r="BA198" s="3"/>
      <c r="BB198" s="3"/>
      <c r="BD198" s="3"/>
      <c r="BF198" s="3"/>
      <c r="BG198" s="3" t="s">
        <v>107</v>
      </c>
      <c r="BI198" s="3"/>
      <c r="BJ198" s="3" t="s">
        <v>107</v>
      </c>
      <c r="BL198" s="3"/>
      <c r="BM198" s="3" t="s">
        <v>107</v>
      </c>
      <c r="BO198" s="3"/>
      <c r="BP198" s="3" t="s">
        <v>108</v>
      </c>
      <c r="BR198" s="3"/>
      <c r="BS198" s="3" t="s">
        <v>107</v>
      </c>
      <c r="BU198" s="3"/>
      <c r="BV198" s="3" t="s">
        <v>108</v>
      </c>
      <c r="BX198" s="3"/>
      <c r="BY198" s="3" t="s">
        <v>107</v>
      </c>
      <c r="CA198" s="3"/>
      <c r="CB198" s="3" t="s">
        <v>124</v>
      </c>
      <c r="CD198" s="3"/>
      <c r="CE198" s="3" t="s">
        <v>111</v>
      </c>
      <c r="CG198" s="3"/>
      <c r="CH198" s="3" t="s">
        <v>199</v>
      </c>
      <c r="CJ198" s="3"/>
      <c r="CK198" s="3"/>
      <c r="CM198" s="3"/>
      <c r="CN198" s="3" t="s">
        <v>131</v>
      </c>
      <c r="CP198" s="3"/>
      <c r="CQ198" s="3"/>
      <c r="CS198" s="3"/>
    </row>
    <row r="199" spans="1:97" x14ac:dyDescent="0.25">
      <c r="A199">
        <v>202</v>
      </c>
      <c r="B199" s="1">
        <v>43937.928692129601</v>
      </c>
      <c r="C199" s="1">
        <v>43937.930914351797</v>
      </c>
      <c r="D199" s="3" t="s">
        <v>97</v>
      </c>
      <c r="E199" s="3"/>
      <c r="G199" s="3"/>
      <c r="H199" s="1"/>
      <c r="I199" s="3" t="s">
        <v>99</v>
      </c>
      <c r="K199" s="3"/>
      <c r="L199" s="3" t="s">
        <v>98</v>
      </c>
      <c r="N199" s="3"/>
      <c r="O199" s="3" t="s">
        <v>346</v>
      </c>
      <c r="Q199" s="3"/>
      <c r="R199" s="3" t="s">
        <v>100</v>
      </c>
      <c r="T199" s="3"/>
      <c r="U199" s="3" t="s">
        <v>98</v>
      </c>
      <c r="W199" s="3"/>
      <c r="X199" s="3" t="s">
        <v>121</v>
      </c>
      <c r="Z199" s="3"/>
      <c r="AA199" s="3"/>
      <c r="AC199" s="3"/>
      <c r="AD199" s="3" t="s">
        <v>142</v>
      </c>
      <c r="AF199" s="3"/>
      <c r="AG199" s="3" t="s">
        <v>149</v>
      </c>
      <c r="AI199" s="3"/>
      <c r="AJ199" s="3"/>
      <c r="AL199" s="3"/>
      <c r="AM199" s="3" t="s">
        <v>98</v>
      </c>
      <c r="AO199" s="3"/>
      <c r="AP199" s="3" t="s">
        <v>347</v>
      </c>
      <c r="AR199" s="3"/>
      <c r="AS199" s="3" t="s">
        <v>99</v>
      </c>
      <c r="AU199" s="3"/>
      <c r="AV199" s="3"/>
      <c r="AX199" s="3"/>
      <c r="AY199" s="3" t="s">
        <v>116</v>
      </c>
      <c r="BA199" s="3"/>
      <c r="BB199" s="3"/>
      <c r="BD199" s="3"/>
      <c r="BF199" s="3"/>
      <c r="BG199" s="3" t="s">
        <v>109</v>
      </c>
      <c r="BI199" s="3"/>
      <c r="BJ199" s="3" t="s">
        <v>109</v>
      </c>
      <c r="BL199" s="3"/>
      <c r="BM199" s="3" t="s">
        <v>107</v>
      </c>
      <c r="BO199" s="3"/>
      <c r="BP199" s="3" t="s">
        <v>123</v>
      </c>
      <c r="BR199" s="3"/>
      <c r="BS199" s="3" t="s">
        <v>123</v>
      </c>
      <c r="BU199" s="3"/>
      <c r="BV199" s="3" t="s">
        <v>123</v>
      </c>
      <c r="BX199" s="3"/>
      <c r="BY199" s="3" t="s">
        <v>123</v>
      </c>
      <c r="CA199" s="3"/>
      <c r="CB199" s="3" t="s">
        <v>124</v>
      </c>
      <c r="CD199" s="3"/>
      <c r="CE199" s="3" t="s">
        <v>111</v>
      </c>
      <c r="CG199" s="3"/>
      <c r="CH199" s="3" t="s">
        <v>199</v>
      </c>
      <c r="CJ199" s="3"/>
      <c r="CK199" s="3"/>
      <c r="CM199" s="3"/>
      <c r="CN199" s="3" t="s">
        <v>137</v>
      </c>
      <c r="CP199" s="3"/>
      <c r="CQ199" s="3"/>
      <c r="CS199" s="3"/>
    </row>
    <row r="200" spans="1:97" x14ac:dyDescent="0.25">
      <c r="A200">
        <v>203</v>
      </c>
      <c r="B200" s="1">
        <v>43937.9291898148</v>
      </c>
      <c r="C200" s="1">
        <v>43937.932060185201</v>
      </c>
      <c r="D200" s="3" t="s">
        <v>97</v>
      </c>
      <c r="E200" s="3"/>
      <c r="G200" s="3"/>
      <c r="H200" s="1"/>
      <c r="I200" s="3" t="s">
        <v>98</v>
      </c>
      <c r="K200" s="3"/>
      <c r="L200" s="3" t="s">
        <v>98</v>
      </c>
      <c r="N200" s="3"/>
      <c r="O200" s="3"/>
      <c r="Q200" s="3"/>
      <c r="R200" s="3" t="s">
        <v>100</v>
      </c>
      <c r="T200" s="3"/>
      <c r="U200" s="3" t="s">
        <v>99</v>
      </c>
      <c r="W200" s="3"/>
      <c r="X200" s="3" t="s">
        <v>101</v>
      </c>
      <c r="Z200" s="3"/>
      <c r="AA200" s="3" t="s">
        <v>132</v>
      </c>
      <c r="AC200" s="3"/>
      <c r="AD200" s="3" t="s">
        <v>237</v>
      </c>
      <c r="AF200" s="3"/>
      <c r="AG200" s="3" t="s">
        <v>149</v>
      </c>
      <c r="AI200" s="3"/>
      <c r="AJ200" s="3"/>
      <c r="AL200" s="3"/>
      <c r="AM200" s="3" t="s">
        <v>99</v>
      </c>
      <c r="AO200" s="3"/>
      <c r="AP200" s="3"/>
      <c r="AR200" s="3"/>
      <c r="AS200" s="3" t="s">
        <v>98</v>
      </c>
      <c r="AU200" s="3"/>
      <c r="AV200" s="3" t="s">
        <v>157</v>
      </c>
      <c r="AX200" s="3"/>
      <c r="AY200" s="3" t="s">
        <v>116</v>
      </c>
      <c r="BA200" s="3"/>
      <c r="BB200" s="3"/>
      <c r="BD200" s="3"/>
      <c r="BF200" s="3"/>
      <c r="BG200" s="3" t="s">
        <v>108</v>
      </c>
      <c r="BI200" s="3"/>
      <c r="BJ200" s="3" t="s">
        <v>108</v>
      </c>
      <c r="BL200" s="3"/>
      <c r="BM200" s="3" t="s">
        <v>107</v>
      </c>
      <c r="BO200" s="3"/>
      <c r="BP200" s="3" t="s">
        <v>109</v>
      </c>
      <c r="BR200" s="3"/>
      <c r="BS200" s="3" t="s">
        <v>123</v>
      </c>
      <c r="BU200" s="3"/>
      <c r="BV200" s="3" t="s">
        <v>109</v>
      </c>
      <c r="BX200" s="3"/>
      <c r="BY200" s="3" t="s">
        <v>108</v>
      </c>
      <c r="CA200" s="3"/>
      <c r="CB200" s="3" t="s">
        <v>124</v>
      </c>
      <c r="CD200" s="3"/>
      <c r="CE200" s="3" t="s">
        <v>111</v>
      </c>
      <c r="CG200" s="3"/>
      <c r="CH200" s="3" t="s">
        <v>199</v>
      </c>
      <c r="CJ200" s="3"/>
      <c r="CK200" s="3"/>
      <c r="CM200" s="3"/>
      <c r="CN200" s="3" t="s">
        <v>137</v>
      </c>
      <c r="CP200" s="3"/>
      <c r="CQ200" s="3"/>
      <c r="CS200" s="3"/>
    </row>
    <row r="201" spans="1:97" x14ac:dyDescent="0.25">
      <c r="A201">
        <v>204</v>
      </c>
      <c r="B201" s="1">
        <v>43937.935914351903</v>
      </c>
      <c r="C201" s="1">
        <v>43937.937557870398</v>
      </c>
      <c r="D201" s="3" t="s">
        <v>97</v>
      </c>
      <c r="E201" s="3"/>
      <c r="G201" s="3"/>
      <c r="H201" s="1"/>
      <c r="I201" s="3" t="s">
        <v>99</v>
      </c>
      <c r="K201" s="3"/>
      <c r="L201" s="3" t="s">
        <v>98</v>
      </c>
      <c r="N201" s="3"/>
      <c r="O201" s="3"/>
      <c r="Q201" s="3"/>
      <c r="R201" s="3" t="s">
        <v>120</v>
      </c>
      <c r="T201" s="3"/>
      <c r="U201" s="3" t="s">
        <v>99</v>
      </c>
      <c r="W201" s="3"/>
      <c r="X201" s="3" t="s">
        <v>101</v>
      </c>
      <c r="Z201" s="3"/>
      <c r="AA201" s="3" t="s">
        <v>102</v>
      </c>
      <c r="AC201" s="3"/>
      <c r="AD201" s="3" t="s">
        <v>154</v>
      </c>
      <c r="AF201" s="3"/>
      <c r="AG201" s="3" t="s">
        <v>149</v>
      </c>
      <c r="AI201" s="3"/>
      <c r="AJ201" s="3"/>
      <c r="AL201" s="3"/>
      <c r="AM201" s="3" t="s">
        <v>99</v>
      </c>
      <c r="AO201" s="3"/>
      <c r="AP201" s="3"/>
      <c r="AR201" s="3"/>
      <c r="AS201" s="3" t="s">
        <v>99</v>
      </c>
      <c r="AU201" s="3"/>
      <c r="AV201" s="3"/>
      <c r="AX201" s="3"/>
      <c r="AY201" s="3" t="s">
        <v>116</v>
      </c>
      <c r="BA201" s="3"/>
      <c r="BB201" s="3"/>
      <c r="BD201" s="3"/>
      <c r="BF201" s="3"/>
      <c r="BG201" s="3" t="s">
        <v>109</v>
      </c>
      <c r="BI201" s="3"/>
      <c r="BJ201" s="3" t="s">
        <v>108</v>
      </c>
      <c r="BL201" s="3"/>
      <c r="BM201" s="3" t="s">
        <v>109</v>
      </c>
      <c r="BO201" s="3"/>
      <c r="BP201" s="3" t="s">
        <v>108</v>
      </c>
      <c r="BR201" s="3"/>
      <c r="BS201" s="3" t="s">
        <v>109</v>
      </c>
      <c r="BU201" s="3"/>
      <c r="BV201" s="3" t="s">
        <v>123</v>
      </c>
      <c r="BX201" s="3"/>
      <c r="BY201" s="3" t="s">
        <v>109</v>
      </c>
      <c r="CA201" s="3"/>
      <c r="CB201" s="3" t="s">
        <v>118</v>
      </c>
      <c r="CD201" s="3"/>
      <c r="CE201" s="3" t="s">
        <v>111</v>
      </c>
      <c r="CG201" s="3"/>
      <c r="CH201" s="3" t="s">
        <v>148</v>
      </c>
      <c r="CJ201" s="3"/>
      <c r="CK201" s="3"/>
      <c r="CM201" s="3"/>
      <c r="CN201" s="3" t="s">
        <v>126</v>
      </c>
      <c r="CP201" s="3"/>
      <c r="CQ201" s="3"/>
      <c r="CS201" s="3"/>
    </row>
    <row r="202" spans="1:97" x14ac:dyDescent="0.25">
      <c r="A202">
        <v>205</v>
      </c>
      <c r="B202" s="1">
        <v>43937.945682870399</v>
      </c>
      <c r="C202" s="1">
        <v>43937.948784722197</v>
      </c>
      <c r="D202" s="3" t="s">
        <v>97</v>
      </c>
      <c r="E202" s="3"/>
      <c r="G202" s="3"/>
      <c r="H202" s="1"/>
      <c r="I202" s="3" t="s">
        <v>98</v>
      </c>
      <c r="K202" s="3"/>
      <c r="L202" s="3" t="s">
        <v>98</v>
      </c>
      <c r="N202" s="3"/>
      <c r="O202" s="3" t="s">
        <v>348</v>
      </c>
      <c r="Q202" s="3"/>
      <c r="R202" s="3" t="s">
        <v>100</v>
      </c>
      <c r="T202" s="3"/>
      <c r="U202" s="3" t="s">
        <v>99</v>
      </c>
      <c r="W202" s="3"/>
      <c r="X202" s="3" t="s">
        <v>101</v>
      </c>
      <c r="Z202" s="3"/>
      <c r="AA202" s="3" t="s">
        <v>102</v>
      </c>
      <c r="AC202" s="3"/>
      <c r="AD202" s="3" t="s">
        <v>154</v>
      </c>
      <c r="AF202" s="3"/>
      <c r="AG202" s="3" t="s">
        <v>149</v>
      </c>
      <c r="AI202" s="3"/>
      <c r="AJ202" s="3"/>
      <c r="AL202" s="3"/>
      <c r="AM202" s="3" t="s">
        <v>99</v>
      </c>
      <c r="AO202" s="3"/>
      <c r="AP202" s="3"/>
      <c r="AR202" s="3"/>
      <c r="AS202" s="3" t="s">
        <v>99</v>
      </c>
      <c r="AU202" s="3"/>
      <c r="AV202" s="3"/>
      <c r="AX202" s="3"/>
      <c r="AY202" s="3" t="s">
        <v>116</v>
      </c>
      <c r="BA202" s="3"/>
      <c r="BB202" s="3"/>
      <c r="BD202" s="3"/>
      <c r="BF202" s="3"/>
      <c r="BG202" s="3" t="s">
        <v>109</v>
      </c>
      <c r="BI202" s="3"/>
      <c r="BJ202" s="3" t="s">
        <v>108</v>
      </c>
      <c r="BL202" s="3"/>
      <c r="BM202" s="3" t="s">
        <v>109</v>
      </c>
      <c r="BO202" s="3"/>
      <c r="BP202" s="3" t="s">
        <v>109</v>
      </c>
      <c r="BR202" s="3"/>
      <c r="BS202" s="3" t="s">
        <v>109</v>
      </c>
      <c r="BU202" s="3"/>
      <c r="BV202" s="3" t="s">
        <v>109</v>
      </c>
      <c r="BX202" s="3"/>
      <c r="BY202" s="3" t="s">
        <v>109</v>
      </c>
      <c r="CA202" s="3"/>
      <c r="CB202" s="3" t="s">
        <v>124</v>
      </c>
      <c r="CD202" s="3"/>
      <c r="CE202" s="3" t="s">
        <v>119</v>
      </c>
      <c r="CG202" s="3"/>
      <c r="CH202" s="3" t="s">
        <v>148</v>
      </c>
      <c r="CJ202" s="3"/>
      <c r="CK202" s="3"/>
      <c r="CM202" s="3"/>
      <c r="CN202" s="3" t="s">
        <v>131</v>
      </c>
      <c r="CP202" s="3"/>
      <c r="CQ202" s="3"/>
      <c r="CS202" s="3"/>
    </row>
    <row r="203" spans="1:97" x14ac:dyDescent="0.25">
      <c r="A203">
        <v>206</v>
      </c>
      <c r="B203" s="1">
        <v>43937.952789351897</v>
      </c>
      <c r="C203" s="1">
        <v>43937.955034722203</v>
      </c>
      <c r="D203" s="3" t="s">
        <v>97</v>
      </c>
      <c r="E203" s="3"/>
      <c r="G203" s="3"/>
      <c r="H203" s="1"/>
      <c r="I203" s="3" t="s">
        <v>98</v>
      </c>
      <c r="K203" s="3"/>
      <c r="L203" s="3" t="s">
        <v>99</v>
      </c>
      <c r="N203" s="3"/>
      <c r="O203" s="3"/>
      <c r="Q203" s="3"/>
      <c r="R203" s="3" t="s">
        <v>100</v>
      </c>
      <c r="T203" s="3"/>
      <c r="U203" s="3" t="s">
        <v>99</v>
      </c>
      <c r="W203" s="3"/>
      <c r="X203" s="3" t="s">
        <v>101</v>
      </c>
      <c r="Z203" s="3"/>
      <c r="AA203" s="3" t="s">
        <v>99</v>
      </c>
      <c r="AC203" s="3"/>
      <c r="AD203" s="3" t="s">
        <v>179</v>
      </c>
      <c r="AF203" s="3"/>
      <c r="AG203" s="3" t="s">
        <v>149</v>
      </c>
      <c r="AI203" s="3"/>
      <c r="AJ203" s="3"/>
      <c r="AL203" s="3"/>
      <c r="AM203" s="3" t="s">
        <v>99</v>
      </c>
      <c r="AO203" s="3"/>
      <c r="AP203" s="3"/>
      <c r="AR203" s="3"/>
      <c r="AS203" s="3" t="s">
        <v>98</v>
      </c>
      <c r="AU203" s="3"/>
      <c r="AV203" s="3" t="s">
        <v>130</v>
      </c>
      <c r="AX203" s="3"/>
      <c r="AY203" s="3" t="s">
        <v>116</v>
      </c>
      <c r="BA203" s="3"/>
      <c r="BB203" s="3"/>
      <c r="BD203" s="3"/>
      <c r="BF203" s="3"/>
      <c r="BG203" s="3" t="s">
        <v>123</v>
      </c>
      <c r="BI203" s="3"/>
      <c r="BJ203" s="3" t="s">
        <v>123</v>
      </c>
      <c r="BL203" s="3"/>
      <c r="BM203" s="3" t="s">
        <v>123</v>
      </c>
      <c r="BO203" s="3"/>
      <c r="BP203" s="3" t="s">
        <v>123</v>
      </c>
      <c r="BR203" s="3"/>
      <c r="BS203" s="3" t="s">
        <v>123</v>
      </c>
      <c r="BU203" s="3"/>
      <c r="BV203" s="3" t="s">
        <v>123</v>
      </c>
      <c r="BX203" s="3"/>
      <c r="BY203" s="3" t="s">
        <v>123</v>
      </c>
      <c r="CA203" s="3"/>
      <c r="CB203" s="3" t="s">
        <v>118</v>
      </c>
      <c r="CD203" s="3"/>
      <c r="CE203" s="3" t="s">
        <v>111</v>
      </c>
      <c r="CG203" s="3"/>
      <c r="CH203" s="3" t="s">
        <v>239</v>
      </c>
      <c r="CJ203" s="3"/>
      <c r="CK203" s="3"/>
      <c r="CM203" s="3"/>
      <c r="CN203" s="3" t="s">
        <v>131</v>
      </c>
      <c r="CP203" s="3"/>
      <c r="CQ203" s="3"/>
      <c r="CS203" s="3"/>
    </row>
    <row r="204" spans="1:97" x14ac:dyDescent="0.25">
      <c r="A204">
        <v>207</v>
      </c>
      <c r="B204" s="1">
        <v>43937.976689814801</v>
      </c>
      <c r="C204" s="1">
        <v>43937.979930555601</v>
      </c>
      <c r="D204" s="3" t="s">
        <v>97</v>
      </c>
      <c r="E204" s="3"/>
      <c r="G204" s="3"/>
      <c r="H204" s="1"/>
      <c r="I204" s="3" t="s">
        <v>99</v>
      </c>
      <c r="K204" s="3"/>
      <c r="L204" s="3" t="s">
        <v>98</v>
      </c>
      <c r="N204" s="3"/>
      <c r="O204" s="3"/>
      <c r="Q204" s="3"/>
      <c r="R204" s="3" t="s">
        <v>100</v>
      </c>
      <c r="T204" s="3"/>
      <c r="U204" s="3" t="s">
        <v>99</v>
      </c>
      <c r="W204" s="3"/>
      <c r="X204" s="3" t="s">
        <v>101</v>
      </c>
      <c r="Z204" s="3"/>
      <c r="AA204" s="3" t="s">
        <v>99</v>
      </c>
      <c r="AC204" s="3"/>
      <c r="AD204" s="3" t="s">
        <v>174</v>
      </c>
      <c r="AF204" s="3"/>
      <c r="AG204" s="3" t="s">
        <v>149</v>
      </c>
      <c r="AI204" s="3"/>
      <c r="AJ204" s="3"/>
      <c r="AL204" s="3"/>
      <c r="AM204" s="3" t="s">
        <v>99</v>
      </c>
      <c r="AO204" s="3"/>
      <c r="AP204" s="3"/>
      <c r="AR204" s="3"/>
      <c r="AS204" s="3" t="s">
        <v>98</v>
      </c>
      <c r="AU204" s="3"/>
      <c r="AV204" s="3" t="s">
        <v>207</v>
      </c>
      <c r="AX204" s="3"/>
      <c r="AY204" s="3" t="s">
        <v>116</v>
      </c>
      <c r="BA204" s="3"/>
      <c r="BB204" s="3"/>
      <c r="BD204" s="3"/>
      <c r="BF204" s="3"/>
      <c r="BG204" s="3" t="s">
        <v>108</v>
      </c>
      <c r="BI204" s="3"/>
      <c r="BJ204" s="3" t="s">
        <v>108</v>
      </c>
      <c r="BL204" s="3"/>
      <c r="BM204" s="3" t="s">
        <v>108</v>
      </c>
      <c r="BO204" s="3"/>
      <c r="BP204" s="3" t="s">
        <v>108</v>
      </c>
      <c r="BR204" s="3"/>
      <c r="BS204" s="3" t="s">
        <v>108</v>
      </c>
      <c r="BU204" s="3"/>
      <c r="BV204" s="3" t="s">
        <v>109</v>
      </c>
      <c r="BX204" s="3"/>
      <c r="BY204" s="3" t="s">
        <v>109</v>
      </c>
      <c r="CA204" s="3"/>
      <c r="CB204" s="3" t="s">
        <v>118</v>
      </c>
      <c r="CD204" s="3"/>
      <c r="CE204" s="3" t="s">
        <v>111</v>
      </c>
      <c r="CG204" s="3"/>
      <c r="CH204" s="3" t="s">
        <v>199</v>
      </c>
      <c r="CJ204" s="3"/>
      <c r="CK204" s="3"/>
      <c r="CM204" s="3"/>
      <c r="CN204" s="3" t="s">
        <v>126</v>
      </c>
      <c r="CP204" s="3"/>
      <c r="CQ204" s="3"/>
      <c r="CS204" s="3"/>
    </row>
    <row r="205" spans="1:97" x14ac:dyDescent="0.25">
      <c r="A205">
        <v>208</v>
      </c>
      <c r="B205" s="1">
        <v>43938.008807870399</v>
      </c>
      <c r="C205" s="1">
        <v>43938.011469907397</v>
      </c>
      <c r="D205" s="3" t="s">
        <v>97</v>
      </c>
      <c r="E205" s="3"/>
      <c r="G205" s="3"/>
      <c r="H205" s="1"/>
      <c r="I205" s="3" t="s">
        <v>98</v>
      </c>
      <c r="K205" s="3"/>
      <c r="L205" s="3" t="s">
        <v>98</v>
      </c>
      <c r="N205" s="3"/>
      <c r="O205" s="3"/>
      <c r="Q205" s="3"/>
      <c r="R205" s="3" t="s">
        <v>100</v>
      </c>
      <c r="T205" s="3"/>
      <c r="U205" s="3" t="s">
        <v>99</v>
      </c>
      <c r="W205" s="3"/>
      <c r="X205" s="3" t="s">
        <v>101</v>
      </c>
      <c r="Z205" s="3"/>
      <c r="AA205" s="3" t="s">
        <v>102</v>
      </c>
      <c r="AC205" s="3"/>
      <c r="AD205" s="3" t="s">
        <v>349</v>
      </c>
      <c r="AF205" s="3"/>
      <c r="AG205" s="3" t="s">
        <v>149</v>
      </c>
      <c r="AI205" s="3"/>
      <c r="AJ205" s="3"/>
      <c r="AL205" s="3"/>
      <c r="AM205" s="3" t="s">
        <v>99</v>
      </c>
      <c r="AO205" s="3"/>
      <c r="AP205" s="3"/>
      <c r="AR205" s="3"/>
      <c r="AS205" s="3" t="s">
        <v>98</v>
      </c>
      <c r="AU205" s="3"/>
      <c r="AV205" s="3" t="s">
        <v>350</v>
      </c>
      <c r="AX205" s="3"/>
      <c r="AY205" s="3" t="s">
        <v>116</v>
      </c>
      <c r="BA205" s="3"/>
      <c r="BB205" s="3"/>
      <c r="BD205" s="3"/>
      <c r="BF205" s="3"/>
      <c r="BG205" s="3" t="s">
        <v>109</v>
      </c>
      <c r="BI205" s="3"/>
      <c r="BJ205" s="3" t="s">
        <v>109</v>
      </c>
      <c r="BL205" s="3"/>
      <c r="BM205" s="3" t="s">
        <v>109</v>
      </c>
      <c r="BO205" s="3"/>
      <c r="BP205" s="3" t="s">
        <v>109</v>
      </c>
      <c r="BR205" s="3"/>
      <c r="BS205" s="3" t="s">
        <v>109</v>
      </c>
      <c r="BU205" s="3"/>
      <c r="BV205" s="3" t="s">
        <v>123</v>
      </c>
      <c r="BX205" s="3"/>
      <c r="BY205" s="3" t="s">
        <v>123</v>
      </c>
      <c r="CA205" s="3"/>
      <c r="CB205" s="3" t="s">
        <v>124</v>
      </c>
      <c r="CD205" s="3"/>
      <c r="CE205" s="3" t="s">
        <v>111</v>
      </c>
      <c r="CG205" s="3"/>
      <c r="CH205" s="3" t="s">
        <v>199</v>
      </c>
      <c r="CJ205" s="3"/>
      <c r="CK205" s="3"/>
      <c r="CM205" s="3"/>
      <c r="CN205" s="3" t="s">
        <v>131</v>
      </c>
      <c r="CP205" s="3"/>
      <c r="CQ205" s="3"/>
      <c r="CS205" s="3"/>
    </row>
    <row r="206" spans="1:97" x14ac:dyDescent="0.25">
      <c r="A206">
        <v>209</v>
      </c>
      <c r="B206" s="1">
        <v>43938.104386574101</v>
      </c>
      <c r="C206" s="1">
        <v>43938.107650462996</v>
      </c>
      <c r="D206" s="3" t="s">
        <v>97</v>
      </c>
      <c r="E206" s="3"/>
      <c r="G206" s="3"/>
      <c r="H206" s="1"/>
      <c r="I206" s="3" t="s">
        <v>98</v>
      </c>
      <c r="K206" s="3"/>
      <c r="L206" s="3" t="s">
        <v>98</v>
      </c>
      <c r="N206" s="3"/>
      <c r="O206" s="3"/>
      <c r="Q206" s="3"/>
      <c r="R206" s="3" t="s">
        <v>120</v>
      </c>
      <c r="T206" s="3"/>
      <c r="U206" s="3" t="s">
        <v>99</v>
      </c>
      <c r="W206" s="3"/>
      <c r="X206" s="3" t="s">
        <v>101</v>
      </c>
      <c r="Z206" s="3"/>
      <c r="AA206" s="3" t="s">
        <v>102</v>
      </c>
      <c r="AC206" s="3"/>
      <c r="AD206" s="3" t="s">
        <v>237</v>
      </c>
      <c r="AF206" s="3"/>
      <c r="AG206" s="3" t="s">
        <v>149</v>
      </c>
      <c r="AI206" s="3"/>
      <c r="AJ206" s="3"/>
      <c r="AL206" s="3"/>
      <c r="AM206" s="3" t="s">
        <v>98</v>
      </c>
      <c r="AO206" s="3"/>
      <c r="AP206" s="3" t="s">
        <v>242</v>
      </c>
      <c r="AR206" s="3"/>
      <c r="AS206" s="3" t="s">
        <v>98</v>
      </c>
      <c r="AU206" s="3"/>
      <c r="AV206" s="3" t="s">
        <v>350</v>
      </c>
      <c r="AX206" s="3"/>
      <c r="AY206" s="3" t="s">
        <v>220</v>
      </c>
      <c r="BA206" s="3"/>
      <c r="BB206" s="3"/>
      <c r="BD206" s="3"/>
      <c r="BF206" s="3"/>
      <c r="BG206" s="3" t="s">
        <v>123</v>
      </c>
      <c r="BI206" s="3"/>
      <c r="BJ206" s="3" t="s">
        <v>123</v>
      </c>
      <c r="BL206" s="3"/>
      <c r="BM206" s="3" t="s">
        <v>123</v>
      </c>
      <c r="BO206" s="3"/>
      <c r="BP206" s="3" t="s">
        <v>123</v>
      </c>
      <c r="BR206" s="3"/>
      <c r="BS206" s="3" t="s">
        <v>109</v>
      </c>
      <c r="BU206" s="3"/>
      <c r="BV206" s="3" t="s">
        <v>109</v>
      </c>
      <c r="BX206" s="3"/>
      <c r="BY206" s="3" t="s">
        <v>123</v>
      </c>
      <c r="CA206" s="3"/>
      <c r="CB206" s="3" t="s">
        <v>124</v>
      </c>
      <c r="CD206" s="3"/>
      <c r="CE206" s="3" t="s">
        <v>166</v>
      </c>
      <c r="CG206" s="3"/>
      <c r="CH206" s="3" t="s">
        <v>199</v>
      </c>
      <c r="CJ206" s="3"/>
      <c r="CK206" s="3"/>
      <c r="CM206" s="3"/>
      <c r="CN206" s="3" t="s">
        <v>141</v>
      </c>
      <c r="CP206" s="3"/>
      <c r="CQ206" s="3"/>
      <c r="CS206" s="3"/>
    </row>
    <row r="207" spans="1:97" x14ac:dyDescent="0.25">
      <c r="A207">
        <v>210</v>
      </c>
      <c r="B207" s="1">
        <v>43938.366342592599</v>
      </c>
      <c r="C207" s="1">
        <v>43938.374016203699</v>
      </c>
      <c r="D207" s="3" t="s">
        <v>97</v>
      </c>
      <c r="E207" s="3"/>
      <c r="G207" s="3"/>
      <c r="H207" s="1"/>
      <c r="I207" s="3" t="s">
        <v>99</v>
      </c>
      <c r="K207" s="3"/>
      <c r="L207" s="3" t="s">
        <v>99</v>
      </c>
      <c r="N207" s="3"/>
      <c r="O207" s="3"/>
      <c r="Q207" s="3"/>
      <c r="R207" s="3" t="s">
        <v>159</v>
      </c>
      <c r="T207" s="3"/>
      <c r="U207" s="3" t="s">
        <v>99</v>
      </c>
      <c r="W207" s="3"/>
      <c r="X207" s="3" t="s">
        <v>121</v>
      </c>
      <c r="Z207" s="3"/>
      <c r="AA207" s="3"/>
      <c r="AC207" s="3"/>
      <c r="AD207" s="3" t="s">
        <v>237</v>
      </c>
      <c r="AF207" s="3"/>
      <c r="AG207" s="3" t="s">
        <v>149</v>
      </c>
      <c r="AI207" s="3"/>
      <c r="AJ207" s="3"/>
      <c r="AL207" s="3"/>
      <c r="AM207" s="3" t="s">
        <v>99</v>
      </c>
      <c r="AO207" s="3"/>
      <c r="AP207" s="3"/>
      <c r="AR207" s="3"/>
      <c r="AS207" s="3" t="s">
        <v>99</v>
      </c>
      <c r="AU207" s="3"/>
      <c r="AV207" s="3"/>
      <c r="AX207" s="3"/>
      <c r="AY207" s="3" t="s">
        <v>122</v>
      </c>
      <c r="BA207" s="3"/>
      <c r="BB207" s="3"/>
      <c r="BD207" s="3"/>
      <c r="BF207" s="3"/>
      <c r="BG207" s="3" t="s">
        <v>133</v>
      </c>
      <c r="BI207" s="3"/>
      <c r="BJ207" s="3" t="s">
        <v>107</v>
      </c>
      <c r="BL207" s="3"/>
      <c r="BM207" s="3" t="s">
        <v>107</v>
      </c>
      <c r="BO207" s="3"/>
      <c r="BP207" s="3" t="s">
        <v>123</v>
      </c>
      <c r="BR207" s="3"/>
      <c r="BS207" s="3" t="s">
        <v>123</v>
      </c>
      <c r="BU207" s="3"/>
      <c r="BV207" s="3" t="s">
        <v>109</v>
      </c>
      <c r="BX207" s="3"/>
      <c r="BY207" s="3" t="s">
        <v>123</v>
      </c>
      <c r="CA207" s="3"/>
      <c r="CB207" s="3" t="s">
        <v>124</v>
      </c>
      <c r="CD207" s="3"/>
      <c r="CE207" s="3" t="s">
        <v>147</v>
      </c>
      <c r="CG207" s="3"/>
      <c r="CH207" s="3" t="s">
        <v>136</v>
      </c>
      <c r="CJ207" s="3"/>
      <c r="CK207" s="3"/>
      <c r="CM207" s="3"/>
      <c r="CN207" s="3" t="s">
        <v>131</v>
      </c>
      <c r="CP207" s="3"/>
      <c r="CQ207" s="3"/>
      <c r="CS207" s="3"/>
    </row>
    <row r="208" spans="1:97" x14ac:dyDescent="0.25">
      <c r="A208">
        <v>211</v>
      </c>
      <c r="B208" s="1">
        <v>43938.447314814803</v>
      </c>
      <c r="C208" s="1">
        <v>43938.4500694444</v>
      </c>
      <c r="D208" s="3" t="s">
        <v>97</v>
      </c>
      <c r="E208" s="3"/>
      <c r="G208" s="3"/>
      <c r="H208" s="1"/>
      <c r="I208" s="3" t="s">
        <v>99</v>
      </c>
      <c r="K208" s="3"/>
      <c r="L208" s="3" t="s">
        <v>98</v>
      </c>
      <c r="N208" s="3"/>
      <c r="O208" s="3"/>
      <c r="Q208" s="3"/>
      <c r="R208" s="3" t="s">
        <v>100</v>
      </c>
      <c r="T208" s="3"/>
      <c r="U208" s="3" t="s">
        <v>99</v>
      </c>
      <c r="W208" s="3"/>
      <c r="X208" s="3" t="s">
        <v>101</v>
      </c>
      <c r="Z208" s="3"/>
      <c r="AA208" s="3" t="s">
        <v>132</v>
      </c>
      <c r="AC208" s="3"/>
      <c r="AD208" s="3" t="s">
        <v>278</v>
      </c>
      <c r="AF208" s="3"/>
      <c r="AG208" s="3" t="s">
        <v>149</v>
      </c>
      <c r="AI208" s="3"/>
      <c r="AJ208" s="3"/>
      <c r="AL208" s="3"/>
      <c r="AM208" s="3" t="s">
        <v>99</v>
      </c>
      <c r="AO208" s="3"/>
      <c r="AP208" s="3"/>
      <c r="AR208" s="3"/>
      <c r="AS208" s="3" t="s">
        <v>98</v>
      </c>
      <c r="AU208" s="3"/>
      <c r="AV208" s="3" t="s">
        <v>189</v>
      </c>
      <c r="AX208" s="3"/>
      <c r="AY208" s="3" t="s">
        <v>116</v>
      </c>
      <c r="BA208" s="3"/>
      <c r="BB208" s="3"/>
      <c r="BD208" s="3"/>
      <c r="BF208" s="3"/>
      <c r="BG208" s="3" t="s">
        <v>107</v>
      </c>
      <c r="BI208" s="3"/>
      <c r="BJ208" s="3" t="s">
        <v>107</v>
      </c>
      <c r="BL208" s="3"/>
      <c r="BM208" s="3" t="s">
        <v>109</v>
      </c>
      <c r="BO208" s="3"/>
      <c r="BP208" s="3" t="s">
        <v>109</v>
      </c>
      <c r="BR208" s="3"/>
      <c r="BS208" s="3" t="s">
        <v>109</v>
      </c>
      <c r="BU208" s="3"/>
      <c r="BV208" s="3" t="s">
        <v>109</v>
      </c>
      <c r="BX208" s="3"/>
      <c r="BY208" s="3" t="s">
        <v>109</v>
      </c>
      <c r="CA208" s="3"/>
      <c r="CB208" s="3" t="s">
        <v>118</v>
      </c>
      <c r="CD208" s="3"/>
      <c r="CE208" s="3" t="s">
        <v>111</v>
      </c>
      <c r="CG208" s="3"/>
      <c r="CH208" s="3" t="s">
        <v>199</v>
      </c>
      <c r="CJ208" s="3"/>
      <c r="CK208" s="3"/>
      <c r="CM208" s="3"/>
      <c r="CN208" s="3" t="s">
        <v>137</v>
      </c>
      <c r="CP208" s="3"/>
      <c r="CQ208" s="3"/>
      <c r="CS208" s="3"/>
    </row>
    <row r="209" spans="1:97" x14ac:dyDescent="0.25">
      <c r="A209">
        <v>212</v>
      </c>
      <c r="B209" s="1">
        <v>43938.632256944402</v>
      </c>
      <c r="C209" s="1">
        <v>43938.6402662037</v>
      </c>
      <c r="D209" s="3" t="s">
        <v>97</v>
      </c>
      <c r="E209" s="3"/>
      <c r="G209" s="3"/>
      <c r="H209" s="1"/>
      <c r="I209" s="3" t="s">
        <v>99</v>
      </c>
      <c r="K209" s="3"/>
      <c r="L209" s="3" t="s">
        <v>99</v>
      </c>
      <c r="N209" s="3"/>
      <c r="O209" s="3"/>
      <c r="Q209" s="3"/>
      <c r="R209" s="3" t="s">
        <v>100</v>
      </c>
      <c r="T209" s="3"/>
      <c r="U209" s="3" t="s">
        <v>99</v>
      </c>
      <c r="W209" s="3"/>
      <c r="X209" s="3" t="s">
        <v>121</v>
      </c>
      <c r="Z209" s="3"/>
      <c r="AA209" s="3"/>
      <c r="AC209" s="3"/>
      <c r="AD209" s="3" t="s">
        <v>146</v>
      </c>
      <c r="AF209" s="3"/>
      <c r="AG209" s="3" t="s">
        <v>149</v>
      </c>
      <c r="AI209" s="3"/>
      <c r="AJ209" s="3"/>
      <c r="AL209" s="3"/>
      <c r="AM209" s="3" t="s">
        <v>99</v>
      </c>
      <c r="AO209" s="3"/>
      <c r="AP209" s="3"/>
      <c r="AR209" s="3"/>
      <c r="AS209" s="3" t="s">
        <v>98</v>
      </c>
      <c r="AU209" s="3"/>
      <c r="AV209" s="3" t="s">
        <v>351</v>
      </c>
      <c r="AX209" s="3"/>
      <c r="AY209" s="3" t="s">
        <v>116</v>
      </c>
      <c r="BA209" s="3"/>
      <c r="BB209" s="3"/>
      <c r="BD209" s="3"/>
      <c r="BF209" s="3"/>
      <c r="BG209" s="3" t="s">
        <v>109</v>
      </c>
      <c r="BI209" s="3"/>
      <c r="BJ209" s="3" t="s">
        <v>109</v>
      </c>
      <c r="BL209" s="3"/>
      <c r="BM209" s="3" t="s">
        <v>123</v>
      </c>
      <c r="BO209" s="3"/>
      <c r="BP209" s="3" t="s">
        <v>123</v>
      </c>
      <c r="BR209" s="3"/>
      <c r="BS209" s="3" t="s">
        <v>107</v>
      </c>
      <c r="BU209" s="3"/>
      <c r="BV209" s="3" t="s">
        <v>123</v>
      </c>
      <c r="BX209" s="3"/>
      <c r="BY209" s="3" t="s">
        <v>109</v>
      </c>
      <c r="CA209" s="3"/>
      <c r="CB209" s="3" t="s">
        <v>124</v>
      </c>
      <c r="CD209" s="3"/>
      <c r="CE209" s="3" t="s">
        <v>111</v>
      </c>
      <c r="CG209" s="3"/>
      <c r="CH209" s="3" t="s">
        <v>136</v>
      </c>
      <c r="CJ209" s="3"/>
      <c r="CK209" s="3"/>
      <c r="CM209" s="3"/>
      <c r="CN209" s="3" t="s">
        <v>126</v>
      </c>
      <c r="CP209" s="3"/>
      <c r="CQ209" s="3"/>
      <c r="CS209" s="3"/>
    </row>
    <row r="210" spans="1:97" x14ac:dyDescent="0.25">
      <c r="A210">
        <v>213</v>
      </c>
      <c r="B210" s="1">
        <v>43938.647199074097</v>
      </c>
      <c r="C210" s="1">
        <v>43938.6508680556</v>
      </c>
      <c r="D210" s="3" t="s">
        <v>97</v>
      </c>
      <c r="E210" s="3"/>
      <c r="G210" s="3"/>
      <c r="H210" s="1"/>
      <c r="I210" s="3" t="s">
        <v>99</v>
      </c>
      <c r="K210" s="3"/>
      <c r="L210" s="3" t="s">
        <v>99</v>
      </c>
      <c r="N210" s="3"/>
      <c r="O210" s="3"/>
      <c r="Q210" s="3"/>
      <c r="R210" s="3" t="s">
        <v>100</v>
      </c>
      <c r="T210" s="3"/>
      <c r="U210" s="3" t="s">
        <v>99</v>
      </c>
      <c r="W210" s="3"/>
      <c r="X210" s="3" t="s">
        <v>101</v>
      </c>
      <c r="Z210" s="3"/>
      <c r="AA210" s="3" t="s">
        <v>102</v>
      </c>
      <c r="AC210" s="3"/>
      <c r="AD210" s="3" t="s">
        <v>138</v>
      </c>
      <c r="AF210" s="3"/>
      <c r="AG210" s="3" t="s">
        <v>149</v>
      </c>
      <c r="AI210" s="3"/>
      <c r="AJ210" s="3"/>
      <c r="AL210" s="3"/>
      <c r="AM210" s="3" t="s">
        <v>99</v>
      </c>
      <c r="AO210" s="3"/>
      <c r="AP210" s="3"/>
      <c r="AR210" s="3"/>
      <c r="AS210" s="3" t="s">
        <v>99</v>
      </c>
      <c r="AU210" s="3"/>
      <c r="AV210" s="3"/>
      <c r="AX210" s="3"/>
      <c r="AY210" s="3" t="s">
        <v>116</v>
      </c>
      <c r="BA210" s="3"/>
      <c r="BB210" s="3"/>
      <c r="BD210" s="3"/>
      <c r="BF210" s="3"/>
      <c r="BG210" s="3" t="s">
        <v>109</v>
      </c>
      <c r="BI210" s="3"/>
      <c r="BJ210" s="3" t="s">
        <v>108</v>
      </c>
      <c r="BL210" s="3"/>
      <c r="BM210" s="3" t="s">
        <v>107</v>
      </c>
      <c r="BO210" s="3"/>
      <c r="BP210" s="3" t="s">
        <v>108</v>
      </c>
      <c r="BR210" s="3"/>
      <c r="BS210" s="3" t="s">
        <v>108</v>
      </c>
      <c r="BU210" s="3"/>
      <c r="BV210" s="3" t="s">
        <v>108</v>
      </c>
      <c r="BX210" s="3"/>
      <c r="BY210" s="3" t="s">
        <v>109</v>
      </c>
      <c r="CA210" s="3"/>
      <c r="CB210" s="3" t="s">
        <v>124</v>
      </c>
      <c r="CD210" s="3"/>
      <c r="CE210" s="3" t="s">
        <v>111</v>
      </c>
      <c r="CG210" s="3"/>
      <c r="CH210" s="3" t="s">
        <v>199</v>
      </c>
      <c r="CJ210" s="3"/>
      <c r="CK210" s="3"/>
      <c r="CM210" s="3"/>
      <c r="CN210" s="3" t="s">
        <v>131</v>
      </c>
      <c r="CP210" s="3"/>
      <c r="CQ210" s="3"/>
      <c r="CS210" s="3"/>
    </row>
    <row r="211" spans="1:97" x14ac:dyDescent="0.25">
      <c r="A211">
        <v>214</v>
      </c>
      <c r="B211" s="1">
        <v>43938.652106481502</v>
      </c>
      <c r="C211" s="1">
        <v>43938.654305555603</v>
      </c>
      <c r="D211" s="3" t="s">
        <v>97</v>
      </c>
      <c r="E211" s="3"/>
      <c r="G211" s="3"/>
      <c r="H211" s="1"/>
      <c r="I211" s="3" t="s">
        <v>98</v>
      </c>
      <c r="K211" s="3"/>
      <c r="L211" s="3" t="s">
        <v>99</v>
      </c>
      <c r="N211" s="3"/>
      <c r="O211" s="3"/>
      <c r="Q211" s="3"/>
      <c r="R211" s="3" t="s">
        <v>100</v>
      </c>
      <c r="T211" s="3"/>
      <c r="U211" s="3" t="s">
        <v>99</v>
      </c>
      <c r="W211" s="3"/>
      <c r="X211" s="3" t="s">
        <v>121</v>
      </c>
      <c r="Z211" s="3"/>
      <c r="AA211" s="3"/>
      <c r="AC211" s="3"/>
      <c r="AD211" s="3" t="s">
        <v>302</v>
      </c>
      <c r="AF211" s="3"/>
      <c r="AG211" s="3" t="s">
        <v>137</v>
      </c>
      <c r="AI211" s="3"/>
      <c r="AJ211" s="3" t="s">
        <v>180</v>
      </c>
      <c r="AL211" s="3"/>
      <c r="AM211" s="3" t="s">
        <v>99</v>
      </c>
      <c r="AO211" s="3"/>
      <c r="AP211" s="3"/>
      <c r="AR211" s="3"/>
      <c r="AS211" s="3" t="s">
        <v>99</v>
      </c>
      <c r="AU211" s="3"/>
      <c r="AV211" s="3"/>
      <c r="AX211" s="3"/>
      <c r="AY211" s="3" t="s">
        <v>228</v>
      </c>
      <c r="BA211" s="3"/>
      <c r="BB211" s="3"/>
      <c r="BD211" s="3"/>
      <c r="BF211" s="3"/>
      <c r="BG211" s="3" t="s">
        <v>108</v>
      </c>
      <c r="BI211" s="3"/>
      <c r="BJ211" s="3" t="s">
        <v>108</v>
      </c>
      <c r="BL211" s="3"/>
      <c r="BM211" s="3" t="s">
        <v>109</v>
      </c>
      <c r="BO211" s="3"/>
      <c r="BP211" s="3" t="s">
        <v>123</v>
      </c>
      <c r="BR211" s="3"/>
      <c r="BS211" s="3" t="s">
        <v>109</v>
      </c>
      <c r="BU211" s="3"/>
      <c r="BV211" s="3" t="s">
        <v>109</v>
      </c>
      <c r="BX211" s="3"/>
      <c r="BY211" s="3" t="s">
        <v>109</v>
      </c>
      <c r="CA211" s="3"/>
      <c r="CB211" s="3" t="s">
        <v>118</v>
      </c>
      <c r="CD211" s="3"/>
      <c r="CE211" s="3" t="s">
        <v>119</v>
      </c>
      <c r="CG211" s="3"/>
      <c r="CH211" s="3" t="s">
        <v>112</v>
      </c>
      <c r="CJ211" s="3"/>
      <c r="CK211" s="3"/>
      <c r="CM211" s="3"/>
      <c r="CN211" s="3" t="s">
        <v>113</v>
      </c>
      <c r="CP211" s="3"/>
      <c r="CQ211" s="3"/>
      <c r="CS211" s="3"/>
    </row>
    <row r="212" spans="1:97" x14ac:dyDescent="0.25">
      <c r="A212">
        <v>215</v>
      </c>
      <c r="B212" s="1">
        <v>43938.667233796303</v>
      </c>
      <c r="C212" s="1">
        <v>43938.673518518503</v>
      </c>
      <c r="D212" s="3" t="s">
        <v>97</v>
      </c>
      <c r="E212" s="3"/>
      <c r="G212" s="3"/>
      <c r="H212" s="1"/>
      <c r="I212" s="3" t="s">
        <v>98</v>
      </c>
      <c r="K212" s="3"/>
      <c r="L212" s="3" t="s">
        <v>99</v>
      </c>
      <c r="N212" s="3"/>
      <c r="O212" s="3"/>
      <c r="Q212" s="3"/>
      <c r="R212" s="3" t="s">
        <v>100</v>
      </c>
      <c r="T212" s="3"/>
      <c r="U212" s="3" t="s">
        <v>99</v>
      </c>
      <c r="W212" s="3"/>
      <c r="X212" s="3" t="s">
        <v>101</v>
      </c>
      <c r="Z212" s="3"/>
      <c r="AA212" s="3" t="s">
        <v>132</v>
      </c>
      <c r="AC212" s="3"/>
      <c r="AD212" s="3" t="s">
        <v>174</v>
      </c>
      <c r="AF212" s="3"/>
      <c r="AG212" s="3" t="s">
        <v>149</v>
      </c>
      <c r="AI212" s="3"/>
      <c r="AJ212" s="3"/>
      <c r="AL212" s="3"/>
      <c r="AM212" s="3" t="s">
        <v>99</v>
      </c>
      <c r="AO212" s="3"/>
      <c r="AP212" s="3"/>
      <c r="AR212" s="3"/>
      <c r="AS212" s="3" t="s">
        <v>99</v>
      </c>
      <c r="AU212" s="3"/>
      <c r="AV212" s="3"/>
      <c r="AX212" s="3"/>
      <c r="AY212" s="3" t="s">
        <v>122</v>
      </c>
      <c r="BA212" s="3"/>
      <c r="BB212" s="3"/>
      <c r="BD212" s="3"/>
      <c r="BF212" s="3"/>
      <c r="BG212" s="3" t="s">
        <v>109</v>
      </c>
      <c r="BI212" s="3"/>
      <c r="BJ212" s="3" t="s">
        <v>108</v>
      </c>
      <c r="BL212" s="3"/>
      <c r="BM212" s="3" t="s">
        <v>108</v>
      </c>
      <c r="BO212" s="3"/>
      <c r="BP212" s="3" t="s">
        <v>109</v>
      </c>
      <c r="BR212" s="3"/>
      <c r="BS212" s="3" t="s">
        <v>123</v>
      </c>
      <c r="BU212" s="3"/>
      <c r="BV212" s="3" t="s">
        <v>123</v>
      </c>
      <c r="BX212" s="3"/>
      <c r="BY212" s="3" t="s">
        <v>109</v>
      </c>
      <c r="CA212" s="3"/>
      <c r="CB212" s="3" t="s">
        <v>110</v>
      </c>
      <c r="CD212" s="3"/>
      <c r="CE212" s="3" t="s">
        <v>119</v>
      </c>
      <c r="CG212" s="3"/>
      <c r="CH212" s="3" t="s">
        <v>136</v>
      </c>
      <c r="CJ212" s="3"/>
      <c r="CK212" s="3"/>
      <c r="CM212" s="3"/>
      <c r="CN212" s="3" t="s">
        <v>113</v>
      </c>
      <c r="CP212" s="3"/>
      <c r="CQ212" s="3"/>
      <c r="CS212" s="3"/>
    </row>
    <row r="213" spans="1:97" x14ac:dyDescent="0.25">
      <c r="A213">
        <v>216</v>
      </c>
      <c r="B213" s="1">
        <v>43942.482453703698</v>
      </c>
      <c r="C213" s="1">
        <v>43942.484039351897</v>
      </c>
      <c r="D213" s="3" t="s">
        <v>97</v>
      </c>
      <c r="E213" s="3"/>
      <c r="G213" s="3"/>
      <c r="H213" s="1"/>
      <c r="I213" s="3" t="s">
        <v>99</v>
      </c>
      <c r="K213" s="3"/>
      <c r="L213" s="3" t="s">
        <v>98</v>
      </c>
      <c r="N213" s="3"/>
      <c r="O213" s="3"/>
      <c r="Q213" s="3"/>
      <c r="R213" s="3" t="s">
        <v>100</v>
      </c>
      <c r="T213" s="3"/>
      <c r="U213" s="3" t="s">
        <v>99</v>
      </c>
      <c r="W213" s="3"/>
      <c r="X213" s="3" t="s">
        <v>101</v>
      </c>
      <c r="Z213" s="3"/>
      <c r="AA213" s="3" t="s">
        <v>102</v>
      </c>
      <c r="AC213" s="3"/>
      <c r="AD213" s="3" t="s">
        <v>146</v>
      </c>
      <c r="AF213" s="3"/>
      <c r="AG213" s="3" t="s">
        <v>149</v>
      </c>
      <c r="AI213" s="3"/>
      <c r="AJ213" s="3"/>
      <c r="AL213" s="3"/>
      <c r="AM213" s="3" t="s">
        <v>99</v>
      </c>
      <c r="AO213" s="3"/>
      <c r="AP213" s="3"/>
      <c r="AR213" s="3"/>
      <c r="AS213" s="3" t="s">
        <v>98</v>
      </c>
      <c r="AU213" s="3"/>
      <c r="AV213" s="3" t="s">
        <v>200</v>
      </c>
      <c r="AX213" s="3"/>
      <c r="AY213" s="3" t="s">
        <v>116</v>
      </c>
      <c r="BA213" s="3"/>
      <c r="BB213" s="3"/>
      <c r="BD213" s="3"/>
      <c r="BF213" s="3"/>
      <c r="BG213" s="3" t="s">
        <v>133</v>
      </c>
      <c r="BI213" s="3"/>
      <c r="BJ213" s="3" t="s">
        <v>133</v>
      </c>
      <c r="BL213" s="3"/>
      <c r="BM213" s="3" t="s">
        <v>108</v>
      </c>
      <c r="BO213" s="3"/>
      <c r="BP213" s="3" t="s">
        <v>109</v>
      </c>
      <c r="BR213" s="3"/>
      <c r="BS213" s="3" t="s">
        <v>107</v>
      </c>
      <c r="BU213" s="3"/>
      <c r="BV213" s="3" t="s">
        <v>109</v>
      </c>
      <c r="BX213" s="3"/>
      <c r="BY213" s="3" t="s">
        <v>108</v>
      </c>
      <c r="CA213" s="3"/>
      <c r="CB213" s="3" t="s">
        <v>134</v>
      </c>
      <c r="CD213" s="3"/>
      <c r="CE213" s="3" t="s">
        <v>147</v>
      </c>
      <c r="CG213" s="3"/>
      <c r="CH213" s="3" t="s">
        <v>239</v>
      </c>
      <c r="CJ213" s="3"/>
      <c r="CK213" s="3"/>
      <c r="CM213" s="3"/>
      <c r="CN213" s="3" t="s">
        <v>137</v>
      </c>
      <c r="CP213" s="3"/>
      <c r="CQ213" s="3"/>
      <c r="CS213" s="3"/>
    </row>
    <row r="214" spans="1:97" x14ac:dyDescent="0.25">
      <c r="A214">
        <v>217</v>
      </c>
      <c r="B214" s="1">
        <v>43943.549444444398</v>
      </c>
      <c r="C214" s="1">
        <v>43943.553865740701</v>
      </c>
      <c r="D214" s="3" t="s">
        <v>97</v>
      </c>
      <c r="E214" s="3"/>
      <c r="G214" s="3"/>
      <c r="H214" s="1"/>
      <c r="I214" s="3" t="s">
        <v>98</v>
      </c>
      <c r="K214" s="3"/>
      <c r="L214" s="3" t="s">
        <v>98</v>
      </c>
      <c r="N214" s="3"/>
      <c r="O214" s="3" t="s">
        <v>229</v>
      </c>
      <c r="Q214" s="3"/>
      <c r="R214" s="3" t="s">
        <v>100</v>
      </c>
      <c r="T214" s="3"/>
      <c r="U214" s="3" t="s">
        <v>98</v>
      </c>
      <c r="W214" s="3"/>
      <c r="X214" s="3" t="s">
        <v>101</v>
      </c>
      <c r="Z214" s="3"/>
      <c r="AA214" s="3" t="s">
        <v>99</v>
      </c>
      <c r="AC214" s="3"/>
      <c r="AD214" s="3" t="s">
        <v>152</v>
      </c>
      <c r="AF214" s="3"/>
      <c r="AG214" s="3" t="s">
        <v>149</v>
      </c>
      <c r="AI214" s="3"/>
      <c r="AJ214" s="3"/>
      <c r="AL214" s="3"/>
      <c r="AM214" s="3" t="s">
        <v>98</v>
      </c>
      <c r="AO214" s="3"/>
      <c r="AP214" s="3" t="s">
        <v>155</v>
      </c>
      <c r="AR214" s="3"/>
      <c r="AS214" s="3" t="s">
        <v>98</v>
      </c>
      <c r="AU214" s="3"/>
      <c r="AV214" s="3" t="s">
        <v>207</v>
      </c>
      <c r="AX214" s="3"/>
      <c r="AY214" s="3" t="s">
        <v>122</v>
      </c>
      <c r="BA214" s="3"/>
      <c r="BB214" s="3"/>
      <c r="BD214" s="3"/>
      <c r="BF214" s="3"/>
      <c r="BG214" s="3" t="s">
        <v>109</v>
      </c>
      <c r="BI214" s="3"/>
      <c r="BJ214" s="3" t="s">
        <v>109</v>
      </c>
      <c r="BL214" s="3"/>
      <c r="BM214" s="3" t="s">
        <v>123</v>
      </c>
      <c r="BO214" s="3"/>
      <c r="BP214" s="3" t="s">
        <v>123</v>
      </c>
      <c r="BR214" s="3"/>
      <c r="BS214" s="3" t="s">
        <v>123</v>
      </c>
      <c r="BU214" s="3"/>
      <c r="BV214" s="3" t="s">
        <v>107</v>
      </c>
      <c r="BX214" s="3"/>
      <c r="BY214" s="3" t="s">
        <v>109</v>
      </c>
      <c r="CA214" s="3"/>
      <c r="CB214" s="3" t="s">
        <v>118</v>
      </c>
      <c r="CD214" s="3"/>
      <c r="CE214" s="3" t="s">
        <v>309</v>
      </c>
      <c r="CG214" s="3"/>
      <c r="CH214" s="3" t="s">
        <v>136</v>
      </c>
      <c r="CJ214" s="3"/>
      <c r="CK214" s="3"/>
      <c r="CM214" s="3"/>
      <c r="CN214" s="3" t="s">
        <v>131</v>
      </c>
      <c r="CP214" s="3"/>
      <c r="CQ214" s="3"/>
      <c r="CS214" s="3"/>
    </row>
    <row r="215" spans="1:97" x14ac:dyDescent="0.25">
      <c r="A215">
        <v>218</v>
      </c>
      <c r="B215" s="1">
        <v>43943.555127314801</v>
      </c>
      <c r="C215" s="1">
        <v>43943.556504629603</v>
      </c>
      <c r="D215" s="3" t="s">
        <v>97</v>
      </c>
      <c r="E215" s="3"/>
      <c r="G215" s="3"/>
      <c r="H215" s="1"/>
      <c r="I215" s="3" t="s">
        <v>99</v>
      </c>
      <c r="K215" s="3"/>
      <c r="L215" s="3" t="s">
        <v>99</v>
      </c>
      <c r="N215" s="3"/>
      <c r="O215" s="3"/>
      <c r="Q215" s="3"/>
      <c r="R215" s="3" t="s">
        <v>100</v>
      </c>
      <c r="T215" s="3"/>
      <c r="U215" s="3" t="s">
        <v>99</v>
      </c>
      <c r="W215" s="3"/>
      <c r="X215" s="3" t="s">
        <v>121</v>
      </c>
      <c r="Z215" s="3"/>
      <c r="AA215" s="3"/>
      <c r="AC215" s="3"/>
      <c r="AD215" s="3" t="s">
        <v>352</v>
      </c>
      <c r="AF215" s="3"/>
      <c r="AG215" s="3" t="s">
        <v>149</v>
      </c>
      <c r="AI215" s="3"/>
      <c r="AJ215" s="3"/>
      <c r="AL215" s="3"/>
      <c r="AM215" s="3" t="s">
        <v>98</v>
      </c>
      <c r="AO215" s="3"/>
      <c r="AP215" s="3" t="s">
        <v>143</v>
      </c>
      <c r="AR215" s="3"/>
      <c r="AS215" s="3" t="s">
        <v>98</v>
      </c>
      <c r="AU215" s="3"/>
      <c r="AV215" s="3" t="s">
        <v>343</v>
      </c>
      <c r="AX215" s="3"/>
      <c r="AY215" s="3" t="s">
        <v>116</v>
      </c>
      <c r="BA215" s="3"/>
      <c r="BB215" s="3"/>
      <c r="BD215" s="3"/>
      <c r="BF215" s="3"/>
      <c r="BG215" s="3" t="s">
        <v>109</v>
      </c>
      <c r="BI215" s="3"/>
      <c r="BJ215" s="3" t="s">
        <v>109</v>
      </c>
      <c r="BL215" s="3"/>
      <c r="BM215" s="3" t="s">
        <v>109</v>
      </c>
      <c r="BO215" s="3"/>
      <c r="BP215" s="3" t="s">
        <v>108</v>
      </c>
      <c r="BR215" s="3"/>
      <c r="BS215" s="3" t="s">
        <v>109</v>
      </c>
      <c r="BU215" s="3"/>
      <c r="BV215" s="3" t="s">
        <v>109</v>
      </c>
      <c r="BX215" s="3"/>
      <c r="BY215" s="3" t="s">
        <v>108</v>
      </c>
      <c r="CA215" s="3"/>
      <c r="CB215" s="3" t="s">
        <v>165</v>
      </c>
      <c r="CD215" s="3"/>
      <c r="CE215" s="3" t="s">
        <v>147</v>
      </c>
      <c r="CG215" s="3"/>
      <c r="CH215" s="3" t="s">
        <v>239</v>
      </c>
      <c r="CJ215" s="3"/>
      <c r="CK215" s="3"/>
      <c r="CM215" s="3"/>
      <c r="CN215" s="3" t="s">
        <v>126</v>
      </c>
      <c r="CP215" s="3"/>
      <c r="CQ215" s="3"/>
      <c r="CS215" s="3"/>
    </row>
    <row r="216" spans="1:97" x14ac:dyDescent="0.25">
      <c r="A216">
        <v>219</v>
      </c>
      <c r="B216" s="1">
        <v>43943.886076388902</v>
      </c>
      <c r="C216" s="1">
        <v>43943.896064814799</v>
      </c>
      <c r="D216" s="3" t="s">
        <v>97</v>
      </c>
      <c r="E216" s="3"/>
      <c r="G216" s="3"/>
      <c r="H216" s="1"/>
      <c r="I216" s="3" t="s">
        <v>98</v>
      </c>
      <c r="K216" s="3"/>
      <c r="L216" s="3" t="s">
        <v>98</v>
      </c>
      <c r="N216" s="3"/>
      <c r="O216" s="3" t="s">
        <v>353</v>
      </c>
      <c r="Q216" s="3"/>
      <c r="R216" s="3" t="s">
        <v>120</v>
      </c>
      <c r="T216" s="3"/>
      <c r="U216" s="3" t="s">
        <v>99</v>
      </c>
      <c r="W216" s="3"/>
      <c r="X216" s="3" t="s">
        <v>121</v>
      </c>
      <c r="Z216" s="3"/>
      <c r="AA216" s="3"/>
      <c r="AC216" s="3"/>
      <c r="AD216" s="3" t="s">
        <v>127</v>
      </c>
      <c r="AF216" s="3"/>
      <c r="AG216" s="3" t="s">
        <v>149</v>
      </c>
      <c r="AI216" s="3"/>
      <c r="AJ216" s="3"/>
      <c r="AL216" s="3"/>
      <c r="AM216" s="3" t="s">
        <v>98</v>
      </c>
      <c r="AO216" s="3"/>
      <c r="AP216" s="3" t="s">
        <v>186</v>
      </c>
      <c r="AR216" s="3"/>
      <c r="AS216" s="3" t="s">
        <v>98</v>
      </c>
      <c r="AU216" s="3"/>
      <c r="AV216" s="3" t="s">
        <v>183</v>
      </c>
      <c r="AX216" s="3"/>
      <c r="AY216" s="3" t="s">
        <v>116</v>
      </c>
      <c r="BA216" s="3"/>
      <c r="BB216" s="3"/>
      <c r="BD216" s="3"/>
      <c r="BF216" s="3"/>
      <c r="BG216" s="3" t="s">
        <v>107</v>
      </c>
      <c r="BI216" s="3"/>
      <c r="BJ216" s="3" t="s">
        <v>109</v>
      </c>
      <c r="BL216" s="3"/>
      <c r="BM216" s="3" t="s">
        <v>107</v>
      </c>
      <c r="BO216" s="3"/>
      <c r="BP216" s="3" t="s">
        <v>109</v>
      </c>
      <c r="BR216" s="3"/>
      <c r="BS216" s="3" t="s">
        <v>109</v>
      </c>
      <c r="BU216" s="3"/>
      <c r="BV216" s="3" t="s">
        <v>109</v>
      </c>
      <c r="BX216" s="3"/>
      <c r="BY216" s="3" t="s">
        <v>109</v>
      </c>
      <c r="CA216" s="3"/>
      <c r="CB216" s="3" t="s">
        <v>118</v>
      </c>
      <c r="CD216" s="3"/>
      <c r="CE216" s="3" t="s">
        <v>119</v>
      </c>
      <c r="CG216" s="3"/>
      <c r="CH216" s="3" t="s">
        <v>112</v>
      </c>
      <c r="CJ216" s="3"/>
      <c r="CK216" s="3"/>
      <c r="CM216" s="3"/>
      <c r="CN216" s="3" t="s">
        <v>113</v>
      </c>
      <c r="CP216" s="3"/>
      <c r="CQ216" s="3"/>
      <c r="CS216" s="3"/>
    </row>
    <row r="217" spans="1:97" x14ac:dyDescent="0.25">
      <c r="A217">
        <v>220</v>
      </c>
      <c r="B217" s="1">
        <v>43943.940706018497</v>
      </c>
      <c r="C217" s="1">
        <v>43943.942372685196</v>
      </c>
      <c r="D217" s="3" t="s">
        <v>97</v>
      </c>
      <c r="E217" s="3"/>
      <c r="G217" s="3"/>
      <c r="H217" s="1"/>
      <c r="I217" s="3" t="s">
        <v>98</v>
      </c>
      <c r="K217" s="3"/>
      <c r="L217" s="3" t="s">
        <v>99</v>
      </c>
      <c r="N217" s="3"/>
      <c r="O217" s="3"/>
      <c r="Q217" s="3"/>
      <c r="R217" s="3" t="s">
        <v>120</v>
      </c>
      <c r="T217" s="3"/>
      <c r="U217" s="3" t="s">
        <v>99</v>
      </c>
      <c r="W217" s="3"/>
      <c r="X217" s="3" t="s">
        <v>121</v>
      </c>
      <c r="Z217" s="3"/>
      <c r="AA217" s="3"/>
      <c r="AC217" s="3"/>
      <c r="AD217" s="3" t="s">
        <v>267</v>
      </c>
      <c r="AF217" s="3"/>
      <c r="AG217" s="3" t="s">
        <v>160</v>
      </c>
      <c r="AI217" s="3"/>
      <c r="AJ217" s="3"/>
      <c r="AL217" s="3"/>
      <c r="AM217" s="3" t="s">
        <v>99</v>
      </c>
      <c r="AO217" s="3"/>
      <c r="AP217" s="3"/>
      <c r="AR217" s="3"/>
      <c r="AS217" s="3" t="s">
        <v>99</v>
      </c>
      <c r="AU217" s="3"/>
      <c r="AV217" s="3"/>
      <c r="AX217" s="3"/>
      <c r="AY217" s="3" t="s">
        <v>116</v>
      </c>
      <c r="BA217" s="3"/>
      <c r="BB217" s="3"/>
      <c r="BD217" s="3"/>
      <c r="BF217" s="3"/>
      <c r="BG217" s="3" t="s">
        <v>107</v>
      </c>
      <c r="BI217" s="3"/>
      <c r="BJ217" s="3" t="s">
        <v>107</v>
      </c>
      <c r="BL217" s="3"/>
      <c r="BM217" s="3" t="s">
        <v>107</v>
      </c>
      <c r="BO217" s="3"/>
      <c r="BP217" s="3" t="s">
        <v>107</v>
      </c>
      <c r="BR217" s="3"/>
      <c r="BS217" s="3" t="s">
        <v>133</v>
      </c>
      <c r="BU217" s="3"/>
      <c r="BV217" s="3" t="s">
        <v>133</v>
      </c>
      <c r="BX217" s="3"/>
      <c r="BY217" s="3" t="s">
        <v>107</v>
      </c>
      <c r="CA217" s="3"/>
      <c r="CB217" s="3" t="s">
        <v>110</v>
      </c>
      <c r="CD217" s="3"/>
      <c r="CE217" s="3" t="s">
        <v>166</v>
      </c>
      <c r="CG217" s="3"/>
      <c r="CH217" s="3" t="s">
        <v>163</v>
      </c>
      <c r="CJ217" s="3"/>
      <c r="CK217" s="3"/>
      <c r="CM217" s="3"/>
      <c r="CN217" s="3" t="s">
        <v>137</v>
      </c>
      <c r="CP217" s="3"/>
      <c r="CQ217" s="3"/>
      <c r="CS217" s="3"/>
    </row>
    <row r="218" spans="1:97" x14ac:dyDescent="0.25">
      <c r="A218">
        <v>221</v>
      </c>
      <c r="B218" s="1">
        <v>43944.338125000002</v>
      </c>
      <c r="C218" s="1">
        <v>43944.340532407397</v>
      </c>
      <c r="D218" s="3" t="s">
        <v>97</v>
      </c>
      <c r="E218" s="3"/>
      <c r="G218" s="3"/>
      <c r="H218" s="1"/>
      <c r="I218" s="3" t="s">
        <v>98</v>
      </c>
      <c r="K218" s="3"/>
      <c r="L218" s="3" t="s">
        <v>98</v>
      </c>
      <c r="N218" s="3"/>
      <c r="O218" s="3" t="s">
        <v>354</v>
      </c>
      <c r="Q218" s="3"/>
      <c r="R218" s="3" t="s">
        <v>120</v>
      </c>
      <c r="T218" s="3"/>
      <c r="U218" s="3" t="s">
        <v>99</v>
      </c>
      <c r="W218" s="3"/>
      <c r="X218" s="3" t="s">
        <v>101</v>
      </c>
      <c r="Z218" s="3"/>
      <c r="AA218" s="3" t="s">
        <v>132</v>
      </c>
      <c r="AC218" s="3"/>
      <c r="AD218" s="3" t="s">
        <v>237</v>
      </c>
      <c r="AF218" s="3"/>
      <c r="AG218" s="3" t="s">
        <v>149</v>
      </c>
      <c r="AI218" s="3"/>
      <c r="AJ218" s="3"/>
      <c r="AL218" s="3"/>
      <c r="AM218" s="3" t="s">
        <v>99</v>
      </c>
      <c r="AO218" s="3"/>
      <c r="AP218" s="3"/>
      <c r="AR218" s="3"/>
      <c r="AS218" s="3" t="s">
        <v>98</v>
      </c>
      <c r="AU218" s="3"/>
      <c r="AV218" s="3" t="s">
        <v>355</v>
      </c>
      <c r="AX218" s="3"/>
      <c r="AY218" s="3" t="s">
        <v>116</v>
      </c>
      <c r="BA218" s="3"/>
      <c r="BB218" s="3"/>
      <c r="BD218" s="3"/>
      <c r="BF218" s="3"/>
      <c r="BG218" s="3" t="s">
        <v>108</v>
      </c>
      <c r="BI218" s="3"/>
      <c r="BJ218" s="3" t="s">
        <v>108</v>
      </c>
      <c r="BL218" s="3"/>
      <c r="BM218" s="3" t="s">
        <v>108</v>
      </c>
      <c r="BO218" s="3"/>
      <c r="BP218" s="3" t="s">
        <v>109</v>
      </c>
      <c r="BR218" s="3"/>
      <c r="BS218" s="3" t="s">
        <v>123</v>
      </c>
      <c r="BU218" s="3"/>
      <c r="BV218" s="3" t="s">
        <v>108</v>
      </c>
      <c r="BX218" s="3"/>
      <c r="BY218" s="3" t="s">
        <v>123</v>
      </c>
      <c r="CA218" s="3"/>
      <c r="CB218" s="3" t="s">
        <v>110</v>
      </c>
      <c r="CD218" s="3"/>
      <c r="CE218" s="3" t="s">
        <v>111</v>
      </c>
      <c r="CG218" s="3"/>
      <c r="CH218" s="3" t="s">
        <v>137</v>
      </c>
      <c r="CJ218" s="3"/>
      <c r="CK218" s="3" t="s">
        <v>356</v>
      </c>
      <c r="CM218" s="3"/>
      <c r="CN218" s="3" t="s">
        <v>126</v>
      </c>
      <c r="CP218" s="3"/>
      <c r="CQ218" s="3"/>
      <c r="CS218" s="3"/>
    </row>
    <row r="219" spans="1:97" x14ac:dyDescent="0.25">
      <c r="A219">
        <v>222</v>
      </c>
      <c r="B219" s="1">
        <v>43944.381354166697</v>
      </c>
      <c r="C219" s="1">
        <v>43944.384976851798</v>
      </c>
      <c r="D219" s="3" t="s">
        <v>97</v>
      </c>
      <c r="E219" s="3"/>
      <c r="G219" s="3"/>
      <c r="H219" s="1"/>
      <c r="I219" s="3" t="s">
        <v>98</v>
      </c>
      <c r="K219" s="3"/>
      <c r="L219" s="3" t="s">
        <v>98</v>
      </c>
      <c r="N219" s="3"/>
      <c r="O219" s="2" t="s">
        <v>357</v>
      </c>
      <c r="Q219" s="3"/>
      <c r="R219" s="3" t="s">
        <v>100</v>
      </c>
      <c r="T219" s="3"/>
      <c r="U219" s="3" t="s">
        <v>99</v>
      </c>
      <c r="W219" s="3"/>
      <c r="X219" s="3" t="s">
        <v>121</v>
      </c>
      <c r="Z219" s="3"/>
      <c r="AA219" s="3"/>
      <c r="AC219" s="3"/>
      <c r="AD219" s="3" t="s">
        <v>179</v>
      </c>
      <c r="AF219" s="3"/>
      <c r="AG219" s="3" t="s">
        <v>149</v>
      </c>
      <c r="AI219" s="3"/>
      <c r="AJ219" s="3"/>
      <c r="AL219" s="3"/>
      <c r="AM219" s="3" t="s">
        <v>99</v>
      </c>
      <c r="AO219" s="3"/>
      <c r="AP219" s="3"/>
      <c r="AR219" s="3"/>
      <c r="AS219" s="3" t="s">
        <v>99</v>
      </c>
      <c r="AU219" s="3"/>
      <c r="AV219" s="3"/>
      <c r="AX219" s="3"/>
      <c r="AY219" s="3" t="s">
        <v>116</v>
      </c>
      <c r="BA219" s="3"/>
      <c r="BB219" s="3"/>
      <c r="BD219" s="3"/>
      <c r="BF219" s="3"/>
      <c r="BG219" s="3" t="s">
        <v>107</v>
      </c>
      <c r="BI219" s="3"/>
      <c r="BJ219" s="3" t="s">
        <v>107</v>
      </c>
      <c r="BL219" s="3"/>
      <c r="BM219" s="3" t="s">
        <v>107</v>
      </c>
      <c r="BO219" s="3"/>
      <c r="BP219" s="3" t="s">
        <v>109</v>
      </c>
      <c r="BR219" s="3"/>
      <c r="BS219" s="3" t="s">
        <v>108</v>
      </c>
      <c r="BU219" s="3"/>
      <c r="BV219" s="3" t="s">
        <v>108</v>
      </c>
      <c r="BX219" s="3"/>
      <c r="BY219" s="3" t="s">
        <v>109</v>
      </c>
      <c r="CA219" s="3"/>
      <c r="CB219" s="3" t="s">
        <v>110</v>
      </c>
      <c r="CD219" s="3"/>
      <c r="CE219" s="3" t="s">
        <v>111</v>
      </c>
      <c r="CG219" s="3"/>
      <c r="CH219" s="3" t="s">
        <v>112</v>
      </c>
      <c r="CJ219" s="3"/>
      <c r="CK219" s="3"/>
      <c r="CM219" s="3"/>
      <c r="CN219" s="3" t="s">
        <v>113</v>
      </c>
      <c r="CP219" s="3"/>
      <c r="CQ219" s="3"/>
      <c r="CS219" s="3"/>
    </row>
    <row r="220" spans="1:97" x14ac:dyDescent="0.25">
      <c r="A220">
        <v>223</v>
      </c>
      <c r="B220" s="1">
        <v>43944.408043981501</v>
      </c>
      <c r="C220" s="1">
        <v>43944.410439814797</v>
      </c>
      <c r="D220" s="3" t="s">
        <v>97</v>
      </c>
      <c r="E220" s="3"/>
      <c r="G220" s="3"/>
      <c r="H220" s="1"/>
      <c r="I220" s="3" t="s">
        <v>98</v>
      </c>
      <c r="K220" s="3"/>
      <c r="L220" s="3" t="s">
        <v>99</v>
      </c>
      <c r="N220" s="3"/>
      <c r="O220" s="3"/>
      <c r="Q220" s="3"/>
      <c r="R220" s="3" t="s">
        <v>100</v>
      </c>
      <c r="T220" s="3"/>
      <c r="U220" s="3" t="s">
        <v>99</v>
      </c>
      <c r="W220" s="3"/>
      <c r="X220" s="3" t="s">
        <v>121</v>
      </c>
      <c r="Z220" s="3"/>
      <c r="AA220" s="3"/>
      <c r="AC220" s="3"/>
      <c r="AD220" s="3" t="s">
        <v>138</v>
      </c>
      <c r="AF220" s="3"/>
      <c r="AG220" s="3" t="s">
        <v>149</v>
      </c>
      <c r="AI220" s="3"/>
      <c r="AJ220" s="3"/>
      <c r="AL220" s="3"/>
      <c r="AM220" s="3" t="s">
        <v>98</v>
      </c>
      <c r="AO220" s="3"/>
      <c r="AP220" s="3" t="s">
        <v>168</v>
      </c>
      <c r="AR220" s="3"/>
      <c r="AS220" s="3" t="s">
        <v>98</v>
      </c>
      <c r="AU220" s="3"/>
      <c r="AV220" s="3" t="s">
        <v>208</v>
      </c>
      <c r="AX220" s="3"/>
      <c r="AY220" s="3" t="s">
        <v>116</v>
      </c>
      <c r="BA220" s="3"/>
      <c r="BB220" s="3"/>
      <c r="BD220" s="3"/>
      <c r="BF220" s="3"/>
      <c r="BG220" s="3" t="s">
        <v>108</v>
      </c>
      <c r="BI220" s="3"/>
      <c r="BJ220" s="3" t="s">
        <v>107</v>
      </c>
      <c r="BL220" s="3"/>
      <c r="BM220" s="3" t="s">
        <v>133</v>
      </c>
      <c r="BO220" s="3"/>
      <c r="BP220" s="3" t="s">
        <v>108</v>
      </c>
      <c r="BR220" s="3"/>
      <c r="BS220" s="3" t="s">
        <v>107</v>
      </c>
      <c r="BU220" s="3"/>
      <c r="BV220" s="3" t="s">
        <v>108</v>
      </c>
      <c r="BX220" s="3"/>
      <c r="BY220" s="3" t="s">
        <v>107</v>
      </c>
      <c r="CA220" s="3"/>
      <c r="CB220" s="3" t="s">
        <v>124</v>
      </c>
      <c r="CD220" s="3"/>
      <c r="CE220" s="3" t="s">
        <v>119</v>
      </c>
      <c r="CG220" s="3"/>
      <c r="CH220" s="3" t="s">
        <v>163</v>
      </c>
      <c r="CJ220" s="3"/>
      <c r="CK220" s="3"/>
      <c r="CM220" s="3"/>
      <c r="CN220" s="3" t="s">
        <v>113</v>
      </c>
      <c r="CP220" s="3"/>
      <c r="CQ220" s="3"/>
      <c r="CS220" s="3"/>
    </row>
    <row r="221" spans="1:97" x14ac:dyDescent="0.25">
      <c r="A221">
        <v>224</v>
      </c>
      <c r="B221" s="1">
        <v>43944.382916666698</v>
      </c>
      <c r="C221" s="1">
        <v>43944.443472222199</v>
      </c>
      <c r="D221" s="3" t="s">
        <v>97</v>
      </c>
      <c r="E221" s="3"/>
      <c r="G221" s="3"/>
      <c r="H221" s="1"/>
      <c r="I221" s="3" t="s">
        <v>98</v>
      </c>
      <c r="K221" s="3"/>
      <c r="L221" s="3" t="s">
        <v>99</v>
      </c>
      <c r="N221" s="3"/>
      <c r="O221" s="3"/>
      <c r="Q221" s="3"/>
      <c r="R221" s="3" t="s">
        <v>194</v>
      </c>
      <c r="T221" s="3"/>
      <c r="U221" s="3" t="s">
        <v>99</v>
      </c>
      <c r="W221" s="3"/>
      <c r="X221" s="3" t="s">
        <v>101</v>
      </c>
      <c r="Z221" s="3"/>
      <c r="AA221" s="3" t="s">
        <v>132</v>
      </c>
      <c r="AC221" s="3"/>
      <c r="AD221" s="3" t="s">
        <v>174</v>
      </c>
      <c r="AF221" s="3"/>
      <c r="AG221" s="3" t="s">
        <v>149</v>
      </c>
      <c r="AI221" s="3"/>
      <c r="AJ221" s="3"/>
      <c r="AL221" s="3"/>
      <c r="AM221" s="3" t="s">
        <v>99</v>
      </c>
      <c r="AO221" s="3"/>
      <c r="AP221" s="3"/>
      <c r="AR221" s="3"/>
      <c r="AS221" s="3" t="s">
        <v>99</v>
      </c>
      <c r="AU221" s="3"/>
      <c r="AV221" s="3"/>
      <c r="AX221" s="3"/>
      <c r="AY221" s="3" t="s">
        <v>220</v>
      </c>
      <c r="BA221" s="3"/>
      <c r="BB221" s="3" t="s">
        <v>358</v>
      </c>
      <c r="BD221" s="3"/>
      <c r="BF221" s="3"/>
      <c r="BG221" s="3" t="s">
        <v>109</v>
      </c>
      <c r="BI221" s="3"/>
      <c r="BJ221" s="3" t="s">
        <v>107</v>
      </c>
      <c r="BL221" s="3"/>
      <c r="BM221" s="3" t="s">
        <v>108</v>
      </c>
      <c r="BO221" s="3"/>
      <c r="BP221" s="3" t="s">
        <v>123</v>
      </c>
      <c r="BR221" s="3"/>
      <c r="BS221" s="3" t="s">
        <v>109</v>
      </c>
      <c r="BU221" s="3"/>
      <c r="BV221" s="3" t="s">
        <v>109</v>
      </c>
      <c r="BX221" s="3"/>
      <c r="BY221" s="3" t="s">
        <v>109</v>
      </c>
      <c r="CA221" s="3"/>
      <c r="CB221" s="3" t="s">
        <v>118</v>
      </c>
      <c r="CD221" s="3"/>
      <c r="CE221" s="3" t="s">
        <v>166</v>
      </c>
      <c r="CG221" s="3"/>
      <c r="CH221" s="3" t="s">
        <v>137</v>
      </c>
      <c r="CJ221" s="3"/>
      <c r="CK221" s="3" t="s">
        <v>359</v>
      </c>
      <c r="CM221" s="3"/>
      <c r="CN221" s="3" t="s">
        <v>126</v>
      </c>
      <c r="CP221" s="3"/>
      <c r="CQ221" s="3"/>
      <c r="CS221" s="3"/>
    </row>
    <row r="222" spans="1:97" x14ac:dyDescent="0.25">
      <c r="A222">
        <v>225</v>
      </c>
      <c r="B222" s="1">
        <v>43944.452430555597</v>
      </c>
      <c r="C222" s="1">
        <v>43944.456643518497</v>
      </c>
      <c r="D222" s="3" t="s">
        <v>97</v>
      </c>
      <c r="E222" s="3"/>
      <c r="G222" s="3"/>
      <c r="H222" s="1"/>
      <c r="I222" s="3" t="s">
        <v>98</v>
      </c>
      <c r="K222" s="3"/>
      <c r="L222" s="3" t="s">
        <v>98</v>
      </c>
      <c r="N222" s="3"/>
      <c r="O222" s="3" t="s">
        <v>360</v>
      </c>
      <c r="Q222" s="3"/>
      <c r="R222" s="3" t="s">
        <v>100</v>
      </c>
      <c r="T222" s="3"/>
      <c r="U222" s="3" t="s">
        <v>98</v>
      </c>
      <c r="W222" s="3"/>
      <c r="X222" s="3" t="s">
        <v>101</v>
      </c>
      <c r="Z222" s="3"/>
      <c r="AA222" s="3" t="s">
        <v>132</v>
      </c>
      <c r="AC222" s="3"/>
      <c r="AD222" s="3" t="s">
        <v>103</v>
      </c>
      <c r="AF222" s="3"/>
      <c r="AG222" s="3" t="s">
        <v>149</v>
      </c>
      <c r="AI222" s="3"/>
      <c r="AJ222" s="3"/>
      <c r="AL222" s="3"/>
      <c r="AM222" s="3" t="s">
        <v>99</v>
      </c>
      <c r="AO222" s="3"/>
      <c r="AP222" s="3"/>
      <c r="AR222" s="3"/>
      <c r="AS222" s="3" t="s">
        <v>98</v>
      </c>
      <c r="AU222" s="3"/>
      <c r="AV222" s="3" t="s">
        <v>361</v>
      </c>
      <c r="AX222" s="3"/>
      <c r="AY222" s="3" t="s">
        <v>116</v>
      </c>
      <c r="BA222" s="3"/>
      <c r="BB222" s="3" t="s">
        <v>241</v>
      </c>
      <c r="BD222" s="3"/>
      <c r="BF222" s="3"/>
      <c r="BG222" s="3" t="s">
        <v>108</v>
      </c>
      <c r="BI222" s="3"/>
      <c r="BJ222" s="3" t="s">
        <v>108</v>
      </c>
      <c r="BL222" s="3"/>
      <c r="BM222" s="3" t="s">
        <v>109</v>
      </c>
      <c r="BO222" s="3"/>
      <c r="BP222" s="3" t="s">
        <v>109</v>
      </c>
      <c r="BR222" s="3"/>
      <c r="BS222" s="3" t="s">
        <v>109</v>
      </c>
      <c r="BU222" s="3"/>
      <c r="BV222" s="3" t="s">
        <v>109</v>
      </c>
      <c r="BX222" s="3"/>
      <c r="BY222" s="3" t="s">
        <v>109</v>
      </c>
      <c r="CA222" s="3"/>
      <c r="CB222" s="3" t="s">
        <v>118</v>
      </c>
      <c r="CD222" s="3"/>
      <c r="CE222" s="3" t="s">
        <v>147</v>
      </c>
      <c r="CG222" s="3"/>
      <c r="CH222" s="3" t="s">
        <v>136</v>
      </c>
      <c r="CJ222" s="3"/>
      <c r="CK222" s="3"/>
      <c r="CM222" s="3"/>
      <c r="CN222" s="3" t="s">
        <v>137</v>
      </c>
      <c r="CP222" s="3"/>
      <c r="CQ222" s="2" t="s">
        <v>117</v>
      </c>
      <c r="CS222" s="3"/>
    </row>
    <row r="223" spans="1:97" x14ac:dyDescent="0.25">
      <c r="A223">
        <v>226</v>
      </c>
      <c r="B223" s="1">
        <v>43944.470335648097</v>
      </c>
      <c r="C223" s="1">
        <v>43944.472604166702</v>
      </c>
      <c r="D223" s="3" t="s">
        <v>97</v>
      </c>
      <c r="E223" s="3"/>
      <c r="G223" s="3"/>
      <c r="H223" s="1"/>
      <c r="I223" s="3" t="s">
        <v>98</v>
      </c>
      <c r="K223" s="3"/>
      <c r="L223" s="3" t="s">
        <v>99</v>
      </c>
      <c r="N223" s="3"/>
      <c r="O223" s="3"/>
      <c r="Q223" s="3"/>
      <c r="R223" s="3" t="s">
        <v>100</v>
      </c>
      <c r="T223" s="3"/>
      <c r="U223" s="3" t="s">
        <v>99</v>
      </c>
      <c r="W223" s="3"/>
      <c r="X223" s="3" t="s">
        <v>121</v>
      </c>
      <c r="Z223" s="3"/>
      <c r="AA223" s="3"/>
      <c r="AC223" s="3"/>
      <c r="AD223" s="3" t="s">
        <v>114</v>
      </c>
      <c r="AF223" s="3"/>
      <c r="AG223" s="3" t="s">
        <v>149</v>
      </c>
      <c r="AI223" s="3"/>
      <c r="AJ223" s="3"/>
      <c r="AL223" s="3"/>
      <c r="AM223" s="3" t="s">
        <v>99</v>
      </c>
      <c r="AO223" s="3"/>
      <c r="AP223" s="3"/>
      <c r="AR223" s="3"/>
      <c r="AS223" s="3" t="s">
        <v>99</v>
      </c>
      <c r="AU223" s="3"/>
      <c r="AV223" s="3"/>
      <c r="AX223" s="3"/>
      <c r="AY223" s="3" t="s">
        <v>116</v>
      </c>
      <c r="BA223" s="3"/>
      <c r="BB223" s="3" t="s">
        <v>241</v>
      </c>
      <c r="BD223" s="3"/>
      <c r="BF223" s="3"/>
      <c r="BG223" s="3" t="s">
        <v>123</v>
      </c>
      <c r="BI223" s="3"/>
      <c r="BJ223" s="3" t="s">
        <v>108</v>
      </c>
      <c r="BL223" s="3"/>
      <c r="BM223" s="3" t="s">
        <v>109</v>
      </c>
      <c r="BO223" s="3"/>
      <c r="BP223" s="3" t="s">
        <v>123</v>
      </c>
      <c r="BR223" s="3"/>
      <c r="BS223" s="3" t="s">
        <v>108</v>
      </c>
      <c r="BU223" s="3"/>
      <c r="BV223" s="3" t="s">
        <v>109</v>
      </c>
      <c r="BX223" s="3"/>
      <c r="BY223" s="3" t="s">
        <v>123</v>
      </c>
      <c r="CA223" s="3"/>
      <c r="CB223" s="3" t="s">
        <v>110</v>
      </c>
      <c r="CD223" s="3"/>
      <c r="CE223" s="3" t="s">
        <v>111</v>
      </c>
      <c r="CG223" s="3"/>
      <c r="CH223" s="3" t="s">
        <v>112</v>
      </c>
      <c r="CJ223" s="3"/>
      <c r="CK223" s="3"/>
      <c r="CM223" s="3"/>
      <c r="CN223" s="3" t="s">
        <v>113</v>
      </c>
      <c r="CP223" s="3"/>
      <c r="CQ223" s="3"/>
      <c r="CS223" s="3"/>
    </row>
    <row r="224" spans="1:97" x14ac:dyDescent="0.25">
      <c r="A224">
        <v>227</v>
      </c>
      <c r="B224" s="1">
        <v>43944.487986111097</v>
      </c>
      <c r="C224" s="1">
        <v>43944.4903009259</v>
      </c>
      <c r="D224" s="3" t="s">
        <v>97</v>
      </c>
      <c r="E224" s="3"/>
      <c r="G224" s="3"/>
      <c r="H224" s="1"/>
      <c r="I224" s="3" t="s">
        <v>98</v>
      </c>
      <c r="K224" s="3"/>
      <c r="L224" s="3" t="s">
        <v>98</v>
      </c>
      <c r="N224" s="3"/>
      <c r="O224" s="3" t="s">
        <v>362</v>
      </c>
      <c r="Q224" s="3"/>
      <c r="R224" s="3" t="s">
        <v>100</v>
      </c>
      <c r="T224" s="3"/>
      <c r="U224" s="3" t="s">
        <v>99</v>
      </c>
      <c r="W224" s="3"/>
      <c r="X224" s="3" t="s">
        <v>101</v>
      </c>
      <c r="Z224" s="3"/>
      <c r="AA224" s="3" t="s">
        <v>132</v>
      </c>
      <c r="AC224" s="3"/>
      <c r="AD224" s="3" t="s">
        <v>237</v>
      </c>
      <c r="AF224" s="3"/>
      <c r="AG224" s="3" t="s">
        <v>149</v>
      </c>
      <c r="AI224" s="3"/>
      <c r="AJ224" s="3"/>
      <c r="AL224" s="3"/>
      <c r="AM224" s="3" t="s">
        <v>99</v>
      </c>
      <c r="AO224" s="3"/>
      <c r="AP224" s="3"/>
      <c r="AR224" s="3"/>
      <c r="AS224" s="3" t="s">
        <v>98</v>
      </c>
      <c r="AU224" s="3"/>
      <c r="AV224" s="3" t="s">
        <v>130</v>
      </c>
      <c r="AX224" s="3"/>
      <c r="AY224" s="3" t="s">
        <v>116</v>
      </c>
      <c r="BA224" s="3"/>
      <c r="BB224" s="3" t="s">
        <v>363</v>
      </c>
      <c r="BD224" s="3"/>
      <c r="BF224" s="3"/>
      <c r="BG224" s="3" t="s">
        <v>109</v>
      </c>
      <c r="BI224" s="3"/>
      <c r="BJ224" s="3" t="s">
        <v>109</v>
      </c>
      <c r="BL224" s="3"/>
      <c r="BM224" s="3" t="s">
        <v>109</v>
      </c>
      <c r="BO224" s="3"/>
      <c r="BP224" s="3" t="s">
        <v>123</v>
      </c>
      <c r="BR224" s="3"/>
      <c r="BS224" s="3" t="s">
        <v>109</v>
      </c>
      <c r="BU224" s="3"/>
      <c r="BV224" s="3" t="s">
        <v>109</v>
      </c>
      <c r="BX224" s="3"/>
      <c r="BY224" s="3" t="s">
        <v>109</v>
      </c>
      <c r="CA224" s="3"/>
      <c r="CB224" s="3" t="s">
        <v>124</v>
      </c>
      <c r="CD224" s="3"/>
      <c r="CE224" s="3" t="s">
        <v>111</v>
      </c>
      <c r="CG224" s="3"/>
      <c r="CH224" s="3" t="s">
        <v>199</v>
      </c>
      <c r="CJ224" s="3"/>
      <c r="CK224" s="3"/>
      <c r="CM224" s="3"/>
      <c r="CN224" s="3" t="s">
        <v>126</v>
      </c>
      <c r="CP224" s="3"/>
      <c r="CQ224" s="3"/>
      <c r="CS224" s="3"/>
    </row>
    <row r="225" spans="1:97" x14ac:dyDescent="0.25">
      <c r="A225">
        <v>228</v>
      </c>
      <c r="B225" s="1">
        <v>43944.487384259301</v>
      </c>
      <c r="C225" s="1">
        <v>43944.506435185198</v>
      </c>
      <c r="D225" s="3" t="s">
        <v>97</v>
      </c>
      <c r="E225" s="3"/>
      <c r="G225" s="3"/>
      <c r="H225" s="1"/>
      <c r="I225" s="3" t="s">
        <v>98</v>
      </c>
      <c r="K225" s="3"/>
      <c r="L225" s="3" t="s">
        <v>98</v>
      </c>
      <c r="N225" s="3"/>
      <c r="O225" s="3" t="s">
        <v>364</v>
      </c>
      <c r="Q225" s="3"/>
      <c r="R225" s="3" t="s">
        <v>120</v>
      </c>
      <c r="T225" s="3"/>
      <c r="U225" s="3" t="s">
        <v>99</v>
      </c>
      <c r="W225" s="3"/>
      <c r="X225" s="3" t="s">
        <v>101</v>
      </c>
      <c r="Z225" s="3"/>
      <c r="AA225" s="3" t="s">
        <v>132</v>
      </c>
      <c r="AC225" s="3"/>
      <c r="AD225" s="3" t="s">
        <v>103</v>
      </c>
      <c r="AF225" s="3"/>
      <c r="AG225" s="3" t="s">
        <v>149</v>
      </c>
      <c r="AI225" s="3"/>
      <c r="AJ225" s="3"/>
      <c r="AL225" s="3"/>
      <c r="AM225" s="3" t="s">
        <v>98</v>
      </c>
      <c r="AO225" s="3"/>
      <c r="AP225" s="3" t="s">
        <v>365</v>
      </c>
      <c r="AR225" s="3"/>
      <c r="AS225" s="3" t="s">
        <v>98</v>
      </c>
      <c r="AU225" s="3"/>
      <c r="AV225" s="3" t="s">
        <v>361</v>
      </c>
      <c r="AX225" s="3"/>
      <c r="AY225" s="3" t="s">
        <v>116</v>
      </c>
      <c r="BA225" s="3"/>
      <c r="BB225" s="3"/>
      <c r="BD225" s="3"/>
      <c r="BF225" s="3"/>
      <c r="BG225" s="3" t="s">
        <v>109</v>
      </c>
      <c r="BI225" s="3"/>
      <c r="BJ225" s="3" t="s">
        <v>109</v>
      </c>
      <c r="BL225" s="3"/>
      <c r="BM225" s="3" t="s">
        <v>108</v>
      </c>
      <c r="BO225" s="3"/>
      <c r="BP225" s="3" t="s">
        <v>109</v>
      </c>
      <c r="BR225" s="3"/>
      <c r="BS225" s="3" t="s">
        <v>109</v>
      </c>
      <c r="BU225" s="3"/>
      <c r="BV225" s="3" t="s">
        <v>109</v>
      </c>
      <c r="BX225" s="3"/>
      <c r="BY225" s="3" t="s">
        <v>108</v>
      </c>
      <c r="CA225" s="3"/>
      <c r="CB225" s="3" t="s">
        <v>118</v>
      </c>
      <c r="CD225" s="3"/>
      <c r="CE225" s="3" t="s">
        <v>111</v>
      </c>
      <c r="CG225" s="3"/>
      <c r="CH225" s="3" t="s">
        <v>137</v>
      </c>
      <c r="CJ225" s="3"/>
      <c r="CK225" s="3" t="s">
        <v>366</v>
      </c>
      <c r="CM225" s="3"/>
      <c r="CN225" s="3" t="s">
        <v>137</v>
      </c>
      <c r="CP225" s="3"/>
      <c r="CQ225" s="3" t="s">
        <v>367</v>
      </c>
      <c r="CS225" s="3"/>
    </row>
    <row r="226" spans="1:97" x14ac:dyDescent="0.25">
      <c r="A226">
        <v>229</v>
      </c>
      <c r="B226" s="1">
        <v>43944.504571759302</v>
      </c>
      <c r="C226" s="1">
        <v>43944.507280092599</v>
      </c>
      <c r="D226" s="3" t="s">
        <v>97</v>
      </c>
      <c r="E226" s="3"/>
      <c r="G226" s="3"/>
      <c r="H226" s="1"/>
      <c r="I226" s="3" t="s">
        <v>98</v>
      </c>
      <c r="K226" s="3"/>
      <c r="L226" s="3" t="s">
        <v>99</v>
      </c>
      <c r="N226" s="3"/>
      <c r="O226" s="3"/>
      <c r="Q226" s="3"/>
      <c r="R226" s="3" t="s">
        <v>120</v>
      </c>
      <c r="T226" s="3"/>
      <c r="U226" s="3" t="s">
        <v>99</v>
      </c>
      <c r="W226" s="3"/>
      <c r="X226" s="3" t="s">
        <v>121</v>
      </c>
      <c r="Z226" s="3"/>
      <c r="AA226" s="3"/>
      <c r="AC226" s="3"/>
      <c r="AD226" s="3" t="s">
        <v>103</v>
      </c>
      <c r="AF226" s="3"/>
      <c r="AG226" s="3" t="s">
        <v>149</v>
      </c>
      <c r="AI226" s="3"/>
      <c r="AJ226" s="3"/>
      <c r="AL226" s="3"/>
      <c r="AM226" s="3" t="s">
        <v>99</v>
      </c>
      <c r="AO226" s="3"/>
      <c r="AP226" s="3"/>
      <c r="AR226" s="3"/>
      <c r="AS226" s="3" t="s">
        <v>98</v>
      </c>
      <c r="AU226" s="3"/>
      <c r="AV226" s="3" t="s">
        <v>157</v>
      </c>
      <c r="AX226" s="3"/>
      <c r="AY226" s="3" t="s">
        <v>116</v>
      </c>
      <c r="BA226" s="3"/>
      <c r="BB226" s="3"/>
      <c r="BD226" s="3"/>
      <c r="BF226" s="3"/>
      <c r="BG226" s="3" t="s">
        <v>108</v>
      </c>
      <c r="BI226" s="3"/>
      <c r="BJ226" s="3" t="s">
        <v>109</v>
      </c>
      <c r="BL226" s="3"/>
      <c r="BM226" s="3" t="s">
        <v>109</v>
      </c>
      <c r="BO226" s="3"/>
      <c r="BP226" s="3" t="s">
        <v>123</v>
      </c>
      <c r="BR226" s="3"/>
      <c r="BS226" s="3" t="s">
        <v>123</v>
      </c>
      <c r="BU226" s="3"/>
      <c r="BV226" s="3" t="s">
        <v>123</v>
      </c>
      <c r="BX226" s="3"/>
      <c r="BY226" s="3" t="s">
        <v>109</v>
      </c>
      <c r="CA226" s="3"/>
      <c r="CB226" s="3" t="s">
        <v>110</v>
      </c>
      <c r="CD226" s="3"/>
      <c r="CE226" s="3" t="s">
        <v>111</v>
      </c>
      <c r="CG226" s="3"/>
      <c r="CH226" s="3" t="s">
        <v>112</v>
      </c>
      <c r="CJ226" s="3"/>
      <c r="CK226" s="3"/>
      <c r="CM226" s="3"/>
      <c r="CN226" s="3" t="s">
        <v>113</v>
      </c>
      <c r="CP226" s="3"/>
      <c r="CQ226" s="3"/>
      <c r="CS226" s="3"/>
    </row>
    <row r="227" spans="1:97" x14ac:dyDescent="0.25">
      <c r="A227">
        <v>230</v>
      </c>
      <c r="B227" s="1">
        <v>43944.636087963001</v>
      </c>
      <c r="C227" s="1">
        <v>43944.6385532407</v>
      </c>
      <c r="D227" s="3" t="s">
        <v>97</v>
      </c>
      <c r="E227" s="3"/>
      <c r="G227" s="3"/>
      <c r="H227" s="1"/>
      <c r="I227" s="3" t="s">
        <v>98</v>
      </c>
      <c r="K227" s="3"/>
      <c r="L227" s="3" t="s">
        <v>99</v>
      </c>
      <c r="N227" s="3"/>
      <c r="O227" s="3"/>
      <c r="Q227" s="3"/>
      <c r="R227" s="3" t="s">
        <v>225</v>
      </c>
      <c r="T227" s="3"/>
      <c r="U227" s="3" t="s">
        <v>99</v>
      </c>
      <c r="W227" s="3"/>
      <c r="X227" s="3" t="s">
        <v>121</v>
      </c>
      <c r="Z227" s="3"/>
      <c r="AA227" s="3"/>
      <c r="AC227" s="3"/>
      <c r="AD227" s="3" t="s">
        <v>138</v>
      </c>
      <c r="AF227" s="3"/>
      <c r="AG227" s="3" t="s">
        <v>151</v>
      </c>
      <c r="AI227" s="3"/>
      <c r="AJ227" s="3"/>
      <c r="AL227" s="3"/>
      <c r="AM227" s="3" t="s">
        <v>99</v>
      </c>
      <c r="AO227" s="3"/>
      <c r="AP227" s="3"/>
      <c r="AR227" s="3"/>
      <c r="AS227" s="3" t="s">
        <v>98</v>
      </c>
      <c r="AU227" s="3"/>
      <c r="AV227" s="3" t="s">
        <v>171</v>
      </c>
      <c r="AX227" s="3"/>
      <c r="AY227" s="3" t="s">
        <v>116</v>
      </c>
      <c r="BA227" s="3"/>
      <c r="BB227" s="3"/>
      <c r="BD227" s="3"/>
      <c r="BF227" s="3"/>
      <c r="BG227" s="3" t="s">
        <v>107</v>
      </c>
      <c r="BI227" s="3"/>
      <c r="BJ227" s="3" t="s">
        <v>108</v>
      </c>
      <c r="BL227" s="3"/>
      <c r="BM227" s="3" t="s">
        <v>123</v>
      </c>
      <c r="BO227" s="3"/>
      <c r="BP227" s="3" t="s">
        <v>123</v>
      </c>
      <c r="BR227" s="3"/>
      <c r="BS227" s="3" t="s">
        <v>123</v>
      </c>
      <c r="BU227" s="3"/>
      <c r="BV227" s="3" t="s">
        <v>123</v>
      </c>
      <c r="BX227" s="3"/>
      <c r="BY227" s="3" t="s">
        <v>123</v>
      </c>
      <c r="CA227" s="3"/>
      <c r="CB227" s="3" t="s">
        <v>124</v>
      </c>
      <c r="CD227" s="3"/>
      <c r="CE227" s="3" t="s">
        <v>111</v>
      </c>
      <c r="CG227" s="3"/>
      <c r="CH227" s="3" t="s">
        <v>112</v>
      </c>
      <c r="CJ227" s="3"/>
      <c r="CK227" s="3"/>
      <c r="CM227" s="3"/>
      <c r="CN227" s="3" t="s">
        <v>126</v>
      </c>
      <c r="CP227" s="3"/>
      <c r="CQ227" s="3"/>
      <c r="CS227" s="3"/>
    </row>
    <row r="228" spans="1:97" x14ac:dyDescent="0.25">
      <c r="A228">
        <v>231</v>
      </c>
      <c r="B228" s="1">
        <v>43944.655092592599</v>
      </c>
      <c r="C228" s="1">
        <v>43944.675509259301</v>
      </c>
      <c r="D228" s="3" t="s">
        <v>97</v>
      </c>
      <c r="E228" s="3"/>
      <c r="G228" s="3"/>
      <c r="H228" s="1"/>
      <c r="I228" s="3" t="s">
        <v>98</v>
      </c>
      <c r="K228" s="3"/>
      <c r="L228" s="3" t="s">
        <v>99</v>
      </c>
      <c r="N228" s="3"/>
      <c r="O228" s="3"/>
      <c r="Q228" s="3"/>
      <c r="R228" s="3" t="s">
        <v>100</v>
      </c>
      <c r="T228" s="3"/>
      <c r="U228" s="3" t="s">
        <v>99</v>
      </c>
      <c r="W228" s="3"/>
      <c r="X228" s="3" t="s">
        <v>101</v>
      </c>
      <c r="Z228" s="3"/>
      <c r="AA228" s="3" t="s">
        <v>99</v>
      </c>
      <c r="AC228" s="3"/>
      <c r="AD228" s="3" t="s">
        <v>114</v>
      </c>
      <c r="AF228" s="3"/>
      <c r="AG228" s="3" t="s">
        <v>151</v>
      </c>
      <c r="AI228" s="3"/>
      <c r="AJ228" s="3"/>
      <c r="AL228" s="3"/>
      <c r="AM228" s="3" t="s">
        <v>99</v>
      </c>
      <c r="AO228" s="3"/>
      <c r="AP228" s="3"/>
      <c r="AR228" s="3"/>
      <c r="AS228" s="3" t="s">
        <v>98</v>
      </c>
      <c r="AU228" s="3"/>
      <c r="AV228" s="3" t="s">
        <v>265</v>
      </c>
      <c r="AX228" s="3"/>
      <c r="AY228" s="3" t="s">
        <v>116</v>
      </c>
      <c r="BA228" s="3"/>
      <c r="BB228" s="3"/>
      <c r="BD228" s="3"/>
      <c r="BF228" s="3"/>
      <c r="BG228" s="3" t="s">
        <v>109</v>
      </c>
      <c r="BI228" s="3"/>
      <c r="BJ228" s="3" t="s">
        <v>109</v>
      </c>
      <c r="BL228" s="3"/>
      <c r="BM228" s="3" t="s">
        <v>108</v>
      </c>
      <c r="BO228" s="3"/>
      <c r="BP228" s="3" t="s">
        <v>109</v>
      </c>
      <c r="BR228" s="3"/>
      <c r="BS228" s="3" t="s">
        <v>109</v>
      </c>
      <c r="BU228" s="3"/>
      <c r="BV228" s="3" t="s">
        <v>109</v>
      </c>
      <c r="BX228" s="3"/>
      <c r="BY228" s="3" t="s">
        <v>123</v>
      </c>
      <c r="CA228" s="3"/>
      <c r="CB228" s="3" t="s">
        <v>110</v>
      </c>
      <c r="CD228" s="3"/>
      <c r="CE228" s="3" t="s">
        <v>111</v>
      </c>
      <c r="CG228" s="3"/>
      <c r="CH228" s="3" t="s">
        <v>137</v>
      </c>
      <c r="CJ228" s="3"/>
      <c r="CK228" s="3" t="s">
        <v>368</v>
      </c>
      <c r="CM228" s="3"/>
      <c r="CN228" s="3" t="s">
        <v>137</v>
      </c>
      <c r="CP228" s="3"/>
      <c r="CQ228" s="3"/>
      <c r="CS228" s="3"/>
    </row>
    <row r="229" spans="1:97" x14ac:dyDescent="0.25">
      <c r="A229">
        <v>232</v>
      </c>
      <c r="B229" s="1">
        <v>43944.693217592598</v>
      </c>
      <c r="C229" s="1">
        <v>43944.694976851897</v>
      </c>
      <c r="D229" s="3" t="s">
        <v>97</v>
      </c>
      <c r="E229" s="3"/>
      <c r="G229" s="3"/>
      <c r="H229" s="1"/>
      <c r="I229" s="3" t="s">
        <v>99</v>
      </c>
      <c r="K229" s="3"/>
      <c r="L229" s="3" t="s">
        <v>99</v>
      </c>
      <c r="N229" s="3"/>
      <c r="O229" s="3"/>
      <c r="Q229" s="3"/>
      <c r="R229" s="3" t="s">
        <v>100</v>
      </c>
      <c r="T229" s="3"/>
      <c r="U229" s="3" t="s">
        <v>99</v>
      </c>
      <c r="W229" s="3"/>
      <c r="X229" s="3" t="s">
        <v>121</v>
      </c>
      <c r="Z229" s="3"/>
      <c r="AA229" s="3"/>
      <c r="AC229" s="3"/>
      <c r="AD229" s="3" t="s">
        <v>146</v>
      </c>
      <c r="AF229" s="3"/>
      <c r="AG229" s="3" t="s">
        <v>139</v>
      </c>
      <c r="AI229" s="3"/>
      <c r="AJ229" s="3"/>
      <c r="AL229" s="3"/>
      <c r="AM229" s="3" t="s">
        <v>99</v>
      </c>
      <c r="AO229" s="3"/>
      <c r="AP229" s="3"/>
      <c r="AR229" s="3"/>
      <c r="AS229" s="3" t="s">
        <v>99</v>
      </c>
      <c r="AU229" s="3"/>
      <c r="AV229" s="3"/>
      <c r="AX229" s="3"/>
      <c r="AY229" s="3" t="s">
        <v>116</v>
      </c>
      <c r="BA229" s="3"/>
      <c r="BB229" s="3"/>
      <c r="BD229" s="3"/>
      <c r="BF229" s="3"/>
      <c r="BG229" s="3" t="s">
        <v>107</v>
      </c>
      <c r="BI229" s="3"/>
      <c r="BJ229" s="3" t="s">
        <v>107</v>
      </c>
      <c r="BL229" s="3"/>
      <c r="BM229" s="3" t="s">
        <v>108</v>
      </c>
      <c r="BO229" s="3"/>
      <c r="BP229" s="3" t="s">
        <v>109</v>
      </c>
      <c r="BR229" s="3"/>
      <c r="BS229" s="3" t="s">
        <v>109</v>
      </c>
      <c r="BU229" s="3"/>
      <c r="BV229" s="3" t="s">
        <v>123</v>
      </c>
      <c r="BX229" s="3"/>
      <c r="BY229" s="3" t="s">
        <v>109</v>
      </c>
      <c r="CA229" s="3"/>
      <c r="CB229" s="3" t="s">
        <v>118</v>
      </c>
      <c r="CD229" s="3"/>
      <c r="CE229" s="3" t="s">
        <v>119</v>
      </c>
      <c r="CG229" s="3"/>
      <c r="CH229" s="3" t="s">
        <v>136</v>
      </c>
      <c r="CJ229" s="3"/>
      <c r="CK229" s="3"/>
      <c r="CM229" s="3"/>
      <c r="CN229" s="3" t="s">
        <v>126</v>
      </c>
      <c r="CP229" s="3"/>
      <c r="CQ229" s="3"/>
      <c r="CS229" s="3"/>
    </row>
    <row r="230" spans="1:97" x14ac:dyDescent="0.25">
      <c r="A230">
        <v>233</v>
      </c>
      <c r="B230" s="1">
        <v>43944.713576388902</v>
      </c>
      <c r="C230" s="1">
        <v>43944.718634259298</v>
      </c>
      <c r="D230" s="3" t="s">
        <v>97</v>
      </c>
      <c r="E230" s="3"/>
      <c r="G230" s="3"/>
      <c r="H230" s="1"/>
      <c r="I230" s="3" t="s">
        <v>98</v>
      </c>
      <c r="K230" s="3"/>
      <c r="L230" s="3" t="s">
        <v>98</v>
      </c>
      <c r="N230" s="3"/>
      <c r="O230" s="3" t="s">
        <v>369</v>
      </c>
      <c r="Q230" s="3"/>
      <c r="R230" s="3" t="s">
        <v>100</v>
      </c>
      <c r="T230" s="3"/>
      <c r="U230" s="3" t="s">
        <v>99</v>
      </c>
      <c r="W230" s="3"/>
      <c r="X230" s="3" t="s">
        <v>121</v>
      </c>
      <c r="Z230" s="3"/>
      <c r="AA230" s="3"/>
      <c r="AC230" s="3"/>
      <c r="AD230" s="3" t="s">
        <v>331</v>
      </c>
      <c r="AF230" s="3"/>
      <c r="AG230" s="3" t="s">
        <v>151</v>
      </c>
      <c r="AI230" s="3"/>
      <c r="AJ230" s="3"/>
      <c r="AL230" s="3"/>
      <c r="AM230" s="3" t="s">
        <v>99</v>
      </c>
      <c r="AO230" s="3"/>
      <c r="AP230" s="3"/>
      <c r="AR230" s="3"/>
      <c r="AS230" s="3" t="s">
        <v>98</v>
      </c>
      <c r="AU230" s="3"/>
      <c r="AV230" s="3" t="s">
        <v>370</v>
      </c>
      <c r="AX230" s="3"/>
      <c r="AY230" s="3" t="s">
        <v>116</v>
      </c>
      <c r="BA230" s="3"/>
      <c r="BB230" s="3" t="s">
        <v>371</v>
      </c>
      <c r="BD230" s="3"/>
      <c r="BF230" s="3"/>
      <c r="BG230" s="3" t="s">
        <v>109</v>
      </c>
      <c r="BI230" s="3"/>
      <c r="BJ230" s="3" t="s">
        <v>109</v>
      </c>
      <c r="BL230" s="3"/>
      <c r="BM230" s="3" t="s">
        <v>109</v>
      </c>
      <c r="BO230" s="3"/>
      <c r="BP230" s="3" t="s">
        <v>109</v>
      </c>
      <c r="BR230" s="3"/>
      <c r="BS230" s="3" t="s">
        <v>109</v>
      </c>
      <c r="BU230" s="3"/>
      <c r="BV230" s="3" t="s">
        <v>108</v>
      </c>
      <c r="BX230" s="3"/>
      <c r="BY230" s="3" t="s">
        <v>109</v>
      </c>
      <c r="CA230" s="3"/>
      <c r="CB230" s="3" t="s">
        <v>110</v>
      </c>
      <c r="CD230" s="3"/>
      <c r="CE230" s="3" t="s">
        <v>111</v>
      </c>
      <c r="CG230" s="3"/>
      <c r="CH230" s="3" t="s">
        <v>136</v>
      </c>
      <c r="CJ230" s="3"/>
      <c r="CK230" s="3"/>
      <c r="CM230" s="3"/>
      <c r="CN230" s="3" t="s">
        <v>137</v>
      </c>
      <c r="CP230" s="3"/>
      <c r="CQ230" s="3"/>
      <c r="CS230" s="3"/>
    </row>
    <row r="231" spans="1:97" x14ac:dyDescent="0.25">
      <c r="A231">
        <v>234</v>
      </c>
      <c r="B231" s="1">
        <v>43944.723807870403</v>
      </c>
      <c r="C231" s="1">
        <v>43944.7273263889</v>
      </c>
      <c r="D231" s="3" t="s">
        <v>97</v>
      </c>
      <c r="E231" s="3"/>
      <c r="G231" s="3"/>
      <c r="H231" s="1"/>
      <c r="I231" s="3" t="s">
        <v>98</v>
      </c>
      <c r="K231" s="3"/>
      <c r="L231" s="3" t="s">
        <v>99</v>
      </c>
      <c r="N231" s="3"/>
      <c r="O231" s="3"/>
      <c r="Q231" s="3"/>
      <c r="R231" s="3" t="s">
        <v>209</v>
      </c>
      <c r="T231" s="3"/>
      <c r="U231" s="3" t="s">
        <v>99</v>
      </c>
      <c r="W231" s="3"/>
      <c r="X231" s="3" t="s">
        <v>121</v>
      </c>
      <c r="Z231" s="3"/>
      <c r="AA231" s="3"/>
      <c r="AC231" s="3"/>
      <c r="AD231" s="3" t="s">
        <v>138</v>
      </c>
      <c r="AF231" s="3"/>
      <c r="AG231" s="3" t="s">
        <v>149</v>
      </c>
      <c r="AI231" s="3"/>
      <c r="AJ231" s="3"/>
      <c r="AL231" s="3"/>
      <c r="AM231" s="3" t="s">
        <v>99</v>
      </c>
      <c r="AO231" s="3"/>
      <c r="AP231" s="3"/>
      <c r="AR231" s="3"/>
      <c r="AS231" s="3" t="s">
        <v>98</v>
      </c>
      <c r="AU231" s="3"/>
      <c r="AV231" s="3" t="s">
        <v>183</v>
      </c>
      <c r="AX231" s="3"/>
      <c r="AY231" s="3" t="s">
        <v>116</v>
      </c>
      <c r="BA231" s="3"/>
      <c r="BB231" s="3"/>
      <c r="BD231" s="3"/>
      <c r="BF231" s="3"/>
      <c r="BG231" s="3" t="s">
        <v>108</v>
      </c>
      <c r="BI231" s="3"/>
      <c r="BJ231" s="3" t="s">
        <v>108</v>
      </c>
      <c r="BL231" s="3"/>
      <c r="BM231" s="3" t="s">
        <v>107</v>
      </c>
      <c r="BO231" s="3"/>
      <c r="BP231" s="3" t="s">
        <v>123</v>
      </c>
      <c r="BR231" s="3"/>
      <c r="BS231" s="3" t="s">
        <v>123</v>
      </c>
      <c r="BU231" s="3"/>
      <c r="BV231" s="3" t="s">
        <v>123</v>
      </c>
      <c r="BX231" s="3"/>
      <c r="BY231" s="3" t="s">
        <v>123</v>
      </c>
      <c r="CA231" s="3"/>
      <c r="CB231" s="3" t="s">
        <v>110</v>
      </c>
      <c r="CD231" s="3"/>
      <c r="CE231" s="3" t="s">
        <v>111</v>
      </c>
      <c r="CG231" s="3"/>
      <c r="CH231" s="3" t="s">
        <v>112</v>
      </c>
      <c r="CJ231" s="3"/>
      <c r="CK231" s="3"/>
      <c r="CM231" s="3"/>
      <c r="CN231" s="3" t="s">
        <v>113</v>
      </c>
      <c r="CP231" s="3"/>
      <c r="CQ231" s="3"/>
      <c r="CS231" s="3"/>
    </row>
    <row r="232" spans="1:97" x14ac:dyDescent="0.25">
      <c r="A232">
        <v>235</v>
      </c>
      <c r="B232" s="1">
        <v>43945.520081018498</v>
      </c>
      <c r="C232" s="1">
        <v>43945.523356481499</v>
      </c>
      <c r="D232" s="3" t="s">
        <v>97</v>
      </c>
      <c r="E232" s="3"/>
      <c r="G232" s="3"/>
      <c r="H232" s="1"/>
      <c r="I232" s="3" t="s">
        <v>98</v>
      </c>
      <c r="K232" s="3"/>
      <c r="L232" s="3" t="s">
        <v>98</v>
      </c>
      <c r="N232" s="3"/>
      <c r="O232" s="3" t="s">
        <v>286</v>
      </c>
      <c r="Q232" s="3"/>
      <c r="R232" s="3" t="s">
        <v>100</v>
      </c>
      <c r="T232" s="3"/>
      <c r="U232" s="3" t="s">
        <v>99</v>
      </c>
      <c r="W232" s="3"/>
      <c r="X232" s="3" t="s">
        <v>101</v>
      </c>
      <c r="Z232" s="3"/>
      <c r="AA232" s="3" t="s">
        <v>132</v>
      </c>
      <c r="AC232" s="3"/>
      <c r="AD232" s="3" t="s">
        <v>127</v>
      </c>
      <c r="AF232" s="3"/>
      <c r="AG232" s="3" t="s">
        <v>139</v>
      </c>
      <c r="AI232" s="3"/>
      <c r="AJ232" s="3"/>
      <c r="AL232" s="3"/>
      <c r="AM232" s="3" t="s">
        <v>99</v>
      </c>
      <c r="AO232" s="3"/>
      <c r="AP232" s="3"/>
      <c r="AR232" s="3"/>
      <c r="AS232" s="3" t="s">
        <v>98</v>
      </c>
      <c r="AU232" s="3"/>
      <c r="AV232" s="3" t="s">
        <v>130</v>
      </c>
      <c r="AX232" s="3"/>
      <c r="AY232" s="3" t="s">
        <v>116</v>
      </c>
      <c r="BA232" s="3"/>
      <c r="BB232" s="3" t="s">
        <v>286</v>
      </c>
      <c r="BD232" s="3"/>
      <c r="BF232" s="3"/>
      <c r="BG232" s="3" t="s">
        <v>108</v>
      </c>
      <c r="BI232" s="3"/>
      <c r="BJ232" s="3" t="s">
        <v>108</v>
      </c>
      <c r="BL232" s="3"/>
      <c r="BM232" s="3" t="s">
        <v>108</v>
      </c>
      <c r="BO232" s="3"/>
      <c r="BP232" s="3" t="s">
        <v>123</v>
      </c>
      <c r="BR232" s="3"/>
      <c r="BS232" s="3" t="s">
        <v>123</v>
      </c>
      <c r="BU232" s="3"/>
      <c r="BV232" s="3" t="s">
        <v>123</v>
      </c>
      <c r="BX232" s="3"/>
      <c r="BY232" s="3" t="s">
        <v>123</v>
      </c>
      <c r="CA232" s="3"/>
      <c r="CB232" s="3" t="s">
        <v>110</v>
      </c>
      <c r="CD232" s="3"/>
      <c r="CE232" s="3" t="s">
        <v>111</v>
      </c>
      <c r="CG232" s="3"/>
      <c r="CH232" s="3" t="s">
        <v>148</v>
      </c>
      <c r="CJ232" s="3"/>
      <c r="CK232" s="3"/>
      <c r="CM232" s="3"/>
      <c r="CN232" s="3" t="s">
        <v>131</v>
      </c>
      <c r="CP232" s="3"/>
      <c r="CQ232" s="3" t="s">
        <v>286</v>
      </c>
      <c r="CS232" s="3"/>
    </row>
    <row r="233" spans="1:97" x14ac:dyDescent="0.25">
      <c r="A233">
        <v>236</v>
      </c>
      <c r="B233" s="1">
        <v>43945.597407407397</v>
      </c>
      <c r="C233" s="1">
        <v>43945.606180555602</v>
      </c>
      <c r="D233" s="3" t="s">
        <v>97</v>
      </c>
      <c r="E233" s="3"/>
      <c r="G233" s="3"/>
      <c r="H233" s="1"/>
      <c r="I233" s="3" t="s">
        <v>98</v>
      </c>
      <c r="K233" s="3"/>
      <c r="L233" s="3" t="s">
        <v>98</v>
      </c>
      <c r="N233" s="3"/>
      <c r="O233" s="3" t="s">
        <v>372</v>
      </c>
      <c r="Q233" s="3"/>
      <c r="R233" s="3" t="s">
        <v>100</v>
      </c>
      <c r="T233" s="3"/>
      <c r="U233" s="3" t="s">
        <v>99</v>
      </c>
      <c r="W233" s="3"/>
      <c r="X233" s="3" t="s">
        <v>101</v>
      </c>
      <c r="Z233" s="3"/>
      <c r="AA233" s="3" t="s">
        <v>132</v>
      </c>
      <c r="AC233" s="3"/>
      <c r="AD233" s="3" t="s">
        <v>237</v>
      </c>
      <c r="AF233" s="3"/>
      <c r="AG233" s="3" t="s">
        <v>149</v>
      </c>
      <c r="AI233" s="3"/>
      <c r="AJ233" s="3"/>
      <c r="AL233" s="3"/>
      <c r="AM233" s="3" t="s">
        <v>99</v>
      </c>
      <c r="AO233" s="3"/>
      <c r="AP233" s="3"/>
      <c r="AR233" s="3"/>
      <c r="AS233" s="3" t="s">
        <v>99</v>
      </c>
      <c r="AU233" s="3"/>
      <c r="AV233" s="3"/>
      <c r="AX233" s="3"/>
      <c r="AY233" s="3" t="s">
        <v>116</v>
      </c>
      <c r="BA233" s="3"/>
      <c r="BB233" s="3"/>
      <c r="BD233" s="3"/>
      <c r="BF233" s="3"/>
      <c r="BG233" s="3" t="s">
        <v>123</v>
      </c>
      <c r="BI233" s="3"/>
      <c r="BJ233" s="3" t="s">
        <v>109</v>
      </c>
      <c r="BL233" s="3"/>
      <c r="BM233" s="3" t="s">
        <v>109</v>
      </c>
      <c r="BO233" s="3"/>
      <c r="BP233" s="3" t="s">
        <v>109</v>
      </c>
      <c r="BR233" s="3"/>
      <c r="BS233" s="3" t="s">
        <v>107</v>
      </c>
      <c r="BU233" s="3"/>
      <c r="BV233" s="3" t="s">
        <v>109</v>
      </c>
      <c r="BX233" s="3"/>
      <c r="BY233" s="3" t="s">
        <v>109</v>
      </c>
      <c r="CA233" s="3"/>
      <c r="CB233" s="3" t="s">
        <v>118</v>
      </c>
      <c r="CD233" s="3"/>
      <c r="CE233" s="3" t="s">
        <v>111</v>
      </c>
      <c r="CG233" s="3"/>
      <c r="CH233" s="3" t="s">
        <v>148</v>
      </c>
      <c r="CJ233" s="3"/>
      <c r="CK233" s="3"/>
      <c r="CM233" s="3"/>
      <c r="CN233" s="3" t="s">
        <v>141</v>
      </c>
      <c r="CP233" s="3"/>
      <c r="CQ233" s="3"/>
      <c r="CS233" s="3"/>
    </row>
    <row r="234" spans="1:97" x14ac:dyDescent="0.25">
      <c r="A234">
        <v>237</v>
      </c>
      <c r="B234" s="1">
        <v>43945.656724537002</v>
      </c>
      <c r="C234" s="1">
        <v>43945.661689814799</v>
      </c>
      <c r="D234" s="3" t="s">
        <v>97</v>
      </c>
      <c r="E234" s="3"/>
      <c r="G234" s="3"/>
      <c r="H234" s="1"/>
      <c r="I234" s="3" t="s">
        <v>98</v>
      </c>
      <c r="K234" s="3"/>
      <c r="L234" s="3" t="s">
        <v>99</v>
      </c>
      <c r="N234" s="3"/>
      <c r="O234" s="3"/>
      <c r="Q234" s="3"/>
      <c r="R234" s="3" t="s">
        <v>185</v>
      </c>
      <c r="T234" s="3"/>
      <c r="U234" s="3" t="s">
        <v>99</v>
      </c>
      <c r="W234" s="3"/>
      <c r="X234" s="3" t="s">
        <v>101</v>
      </c>
      <c r="Z234" s="3"/>
      <c r="AA234" s="3" t="s">
        <v>132</v>
      </c>
      <c r="AC234" s="3"/>
      <c r="AD234" s="3" t="s">
        <v>152</v>
      </c>
      <c r="AF234" s="3"/>
      <c r="AG234" s="3" t="s">
        <v>149</v>
      </c>
      <c r="AI234" s="3"/>
      <c r="AJ234" s="3"/>
      <c r="AL234" s="3"/>
      <c r="AM234" s="3" t="s">
        <v>99</v>
      </c>
      <c r="AO234" s="3"/>
      <c r="AP234" s="3"/>
      <c r="AR234" s="3"/>
      <c r="AS234" s="3" t="s">
        <v>98</v>
      </c>
      <c r="AU234" s="3"/>
      <c r="AV234" s="3" t="s">
        <v>291</v>
      </c>
      <c r="AX234" s="3"/>
      <c r="AY234" s="3" t="s">
        <v>122</v>
      </c>
      <c r="BA234" s="3"/>
      <c r="BB234" s="3"/>
      <c r="BD234" s="3"/>
      <c r="BF234" s="3"/>
      <c r="BG234" s="3" t="s">
        <v>109</v>
      </c>
      <c r="BI234" s="3"/>
      <c r="BJ234" s="3" t="s">
        <v>109</v>
      </c>
      <c r="BL234" s="3"/>
      <c r="BM234" s="3" t="s">
        <v>108</v>
      </c>
      <c r="BO234" s="3"/>
      <c r="BP234" s="3" t="s">
        <v>123</v>
      </c>
      <c r="BR234" s="3"/>
      <c r="BS234" s="3" t="s">
        <v>109</v>
      </c>
      <c r="BU234" s="3"/>
      <c r="BV234" s="3" t="s">
        <v>123</v>
      </c>
      <c r="BX234" s="3"/>
      <c r="BY234" s="3" t="s">
        <v>123</v>
      </c>
      <c r="CA234" s="3"/>
      <c r="CB234" s="3" t="s">
        <v>118</v>
      </c>
      <c r="CD234" s="3"/>
      <c r="CE234" s="3" t="s">
        <v>111</v>
      </c>
      <c r="CG234" s="3"/>
      <c r="CH234" s="3" t="s">
        <v>136</v>
      </c>
      <c r="CJ234" s="3"/>
      <c r="CK234" s="3"/>
      <c r="CM234" s="3"/>
      <c r="CN234" s="3" t="s">
        <v>137</v>
      </c>
      <c r="CP234" s="3"/>
      <c r="CQ234" s="3"/>
      <c r="CS234" s="3"/>
    </row>
    <row r="235" spans="1:97" x14ac:dyDescent="0.25">
      <c r="A235">
        <v>238</v>
      </c>
      <c r="B235" s="1">
        <v>43945.663009259297</v>
      </c>
      <c r="C235" s="1">
        <v>43945.6651851852</v>
      </c>
      <c r="D235" s="3" t="s">
        <v>97</v>
      </c>
      <c r="E235" s="3"/>
      <c r="G235" s="3"/>
      <c r="H235" s="1"/>
      <c r="I235" s="3" t="s">
        <v>99</v>
      </c>
      <c r="K235" s="3"/>
      <c r="L235" s="3" t="s">
        <v>99</v>
      </c>
      <c r="N235" s="3"/>
      <c r="O235" s="3"/>
      <c r="Q235" s="3"/>
      <c r="R235" s="3" t="s">
        <v>100</v>
      </c>
      <c r="T235" s="3"/>
      <c r="U235" s="3" t="s">
        <v>99</v>
      </c>
      <c r="W235" s="3"/>
      <c r="X235" s="3" t="s">
        <v>121</v>
      </c>
      <c r="Z235" s="3"/>
      <c r="AA235" s="3"/>
      <c r="AC235" s="3"/>
      <c r="AD235" s="3" t="s">
        <v>146</v>
      </c>
      <c r="AF235" s="3"/>
      <c r="AG235" s="3" t="s">
        <v>149</v>
      </c>
      <c r="AI235" s="3"/>
      <c r="AJ235" s="3"/>
      <c r="AL235" s="3"/>
      <c r="AM235" s="3" t="s">
        <v>98</v>
      </c>
      <c r="AO235" s="3"/>
      <c r="AP235" s="3" t="s">
        <v>143</v>
      </c>
      <c r="AR235" s="3"/>
      <c r="AS235" s="3" t="s">
        <v>99</v>
      </c>
      <c r="AU235" s="3"/>
      <c r="AV235" s="3"/>
      <c r="AX235" s="3"/>
      <c r="AY235" s="3" t="s">
        <v>116</v>
      </c>
      <c r="BA235" s="3"/>
      <c r="BB235" s="3"/>
      <c r="BD235" s="3"/>
      <c r="BF235" s="3"/>
      <c r="BG235" s="3" t="s">
        <v>109</v>
      </c>
      <c r="BI235" s="3"/>
      <c r="BJ235" s="3" t="s">
        <v>108</v>
      </c>
      <c r="BL235" s="3"/>
      <c r="BM235" s="3" t="s">
        <v>109</v>
      </c>
      <c r="BO235" s="3"/>
      <c r="BP235" s="3" t="s">
        <v>123</v>
      </c>
      <c r="BR235" s="3"/>
      <c r="BS235" s="3" t="s">
        <v>123</v>
      </c>
      <c r="BU235" s="3"/>
      <c r="BV235" s="3" t="s">
        <v>109</v>
      </c>
      <c r="BX235" s="3"/>
      <c r="BY235" s="3" t="s">
        <v>109</v>
      </c>
      <c r="CA235" s="3"/>
      <c r="CB235" s="3" t="s">
        <v>110</v>
      </c>
      <c r="CD235" s="3"/>
      <c r="CE235" s="3" t="s">
        <v>111</v>
      </c>
      <c r="CG235" s="3"/>
      <c r="CH235" s="3" t="s">
        <v>136</v>
      </c>
      <c r="CJ235" s="3"/>
      <c r="CK235" s="3"/>
      <c r="CM235" s="3"/>
      <c r="CN235" s="3" t="s">
        <v>113</v>
      </c>
      <c r="CP235" s="3"/>
      <c r="CQ235" s="3"/>
      <c r="CS235" s="3"/>
    </row>
    <row r="236" spans="1:97" x14ac:dyDescent="0.25">
      <c r="A236">
        <v>239</v>
      </c>
      <c r="B236" s="1">
        <v>43945.848958333299</v>
      </c>
      <c r="C236" s="1">
        <v>43945.860300925902</v>
      </c>
      <c r="D236" s="3" t="s">
        <v>97</v>
      </c>
      <c r="E236" s="3"/>
      <c r="G236" s="3"/>
      <c r="H236" s="1"/>
      <c r="I236" s="3" t="s">
        <v>99</v>
      </c>
      <c r="K236" s="3"/>
      <c r="L236" s="3" t="s">
        <v>98</v>
      </c>
      <c r="N236" s="3"/>
      <c r="O236" s="3" t="s">
        <v>373</v>
      </c>
      <c r="Q236" s="3"/>
      <c r="R236" s="3" t="s">
        <v>100</v>
      </c>
      <c r="T236" s="3"/>
      <c r="U236" s="3" t="s">
        <v>99</v>
      </c>
      <c r="W236" s="3"/>
      <c r="X236" s="3" t="s">
        <v>121</v>
      </c>
      <c r="Z236" s="3"/>
      <c r="AA236" s="3"/>
      <c r="AC236" s="3"/>
      <c r="AD236" s="3" t="s">
        <v>211</v>
      </c>
      <c r="AF236" s="3"/>
      <c r="AG236" s="3" t="s">
        <v>149</v>
      </c>
      <c r="AI236" s="3"/>
      <c r="AJ236" s="3"/>
      <c r="AL236" s="3"/>
      <c r="AM236" s="3" t="s">
        <v>99</v>
      </c>
      <c r="AO236" s="3"/>
      <c r="AP236" s="3"/>
      <c r="AR236" s="3"/>
      <c r="AS236" s="3" t="s">
        <v>98</v>
      </c>
      <c r="AU236" s="3"/>
      <c r="AV236" s="3" t="s">
        <v>130</v>
      </c>
      <c r="AX236" s="3"/>
      <c r="AY236" s="3" t="s">
        <v>116</v>
      </c>
      <c r="BA236" s="3"/>
      <c r="BB236" s="3"/>
      <c r="BD236" s="3"/>
      <c r="BF236" s="3"/>
      <c r="BG236" s="3" t="s">
        <v>109</v>
      </c>
      <c r="BI236" s="3"/>
      <c r="BJ236" s="3" t="s">
        <v>108</v>
      </c>
      <c r="BL236" s="3"/>
      <c r="BM236" s="3" t="s">
        <v>109</v>
      </c>
      <c r="BO236" s="3"/>
      <c r="BP236" s="3" t="s">
        <v>123</v>
      </c>
      <c r="BR236" s="3"/>
      <c r="BS236" s="3" t="s">
        <v>123</v>
      </c>
      <c r="BU236" s="3"/>
      <c r="BV236" s="3" t="s">
        <v>123</v>
      </c>
      <c r="BX236" s="3"/>
      <c r="BY236" s="3" t="s">
        <v>123</v>
      </c>
      <c r="CA236" s="3"/>
      <c r="CB236" s="3" t="s">
        <v>118</v>
      </c>
      <c r="CD236" s="3"/>
      <c r="CE236" s="3" t="s">
        <v>111</v>
      </c>
      <c r="CG236" s="3"/>
      <c r="CH236" s="3" t="s">
        <v>136</v>
      </c>
      <c r="CJ236" s="3"/>
      <c r="CK236" s="3"/>
      <c r="CM236" s="3"/>
      <c r="CN236" s="3" t="s">
        <v>137</v>
      </c>
      <c r="CP236" s="3"/>
      <c r="CQ236" s="3"/>
      <c r="CS236" s="3"/>
    </row>
    <row r="237" spans="1:97" x14ac:dyDescent="0.25">
      <c r="A237">
        <v>240</v>
      </c>
      <c r="B237" s="1">
        <v>43946.444884259297</v>
      </c>
      <c r="C237" s="1">
        <v>43946.448564814797</v>
      </c>
      <c r="D237" s="3" t="s">
        <v>97</v>
      </c>
      <c r="E237" s="3"/>
      <c r="G237" s="3"/>
      <c r="H237" s="1"/>
      <c r="I237" s="3" t="s">
        <v>99</v>
      </c>
      <c r="K237" s="3"/>
      <c r="L237" s="3" t="s">
        <v>99</v>
      </c>
      <c r="N237" s="3"/>
      <c r="O237" s="3"/>
      <c r="Q237" s="3"/>
      <c r="R237" s="3" t="s">
        <v>100</v>
      </c>
      <c r="T237" s="3"/>
      <c r="U237" s="3" t="s">
        <v>99</v>
      </c>
      <c r="W237" s="3"/>
      <c r="X237" s="3" t="s">
        <v>101</v>
      </c>
      <c r="Z237" s="3"/>
      <c r="AA237" s="3" t="s">
        <v>132</v>
      </c>
      <c r="AC237" s="3"/>
      <c r="AD237" s="3" t="s">
        <v>103</v>
      </c>
      <c r="AF237" s="3"/>
      <c r="AG237" s="3" t="s">
        <v>139</v>
      </c>
      <c r="AI237" s="3"/>
      <c r="AJ237" s="3"/>
      <c r="AL237" s="3"/>
      <c r="AM237" s="3" t="s">
        <v>99</v>
      </c>
      <c r="AO237" s="3"/>
      <c r="AP237" s="3"/>
      <c r="AR237" s="3"/>
      <c r="AS237" s="3" t="s">
        <v>98</v>
      </c>
      <c r="AU237" s="3"/>
      <c r="AV237" s="3" t="s">
        <v>374</v>
      </c>
      <c r="AX237" s="3"/>
      <c r="AY237" s="3" t="s">
        <v>116</v>
      </c>
      <c r="BA237" s="3"/>
      <c r="BB237" s="3"/>
      <c r="BD237" s="3"/>
      <c r="BF237" s="3"/>
      <c r="BG237" s="3" t="s">
        <v>109</v>
      </c>
      <c r="BI237" s="3"/>
      <c r="BJ237" s="3" t="s">
        <v>109</v>
      </c>
      <c r="BL237" s="3"/>
      <c r="BM237" s="3" t="s">
        <v>108</v>
      </c>
      <c r="BO237" s="3"/>
      <c r="BP237" s="3" t="s">
        <v>109</v>
      </c>
      <c r="BR237" s="3"/>
      <c r="BS237" s="3" t="s">
        <v>109</v>
      </c>
      <c r="BU237" s="3"/>
      <c r="BV237" s="3" t="s">
        <v>109</v>
      </c>
      <c r="BX237" s="3"/>
      <c r="BY237" s="3" t="s">
        <v>109</v>
      </c>
      <c r="CA237" s="3"/>
      <c r="CB237" s="3" t="s">
        <v>118</v>
      </c>
      <c r="CD237" s="3"/>
      <c r="CE237" s="3" t="s">
        <v>111</v>
      </c>
      <c r="CG237" s="3"/>
      <c r="CH237" s="3" t="s">
        <v>236</v>
      </c>
      <c r="CJ237" s="3"/>
      <c r="CK237" s="3"/>
      <c r="CM237" s="3"/>
      <c r="CN237" s="3" t="s">
        <v>126</v>
      </c>
      <c r="CP237" s="3"/>
      <c r="CQ237" s="3"/>
      <c r="CS237" s="3"/>
    </row>
    <row r="238" spans="1:97" x14ac:dyDescent="0.25">
      <c r="A238">
        <v>241</v>
      </c>
      <c r="B238" s="1">
        <v>43946.477118055598</v>
      </c>
      <c r="C238" s="1">
        <v>43946.4824421296</v>
      </c>
      <c r="D238" s="3" t="s">
        <v>97</v>
      </c>
      <c r="E238" s="3"/>
      <c r="G238" s="3"/>
      <c r="H238" s="1"/>
      <c r="I238" s="3" t="s">
        <v>98</v>
      </c>
      <c r="K238" s="3"/>
      <c r="L238" s="3" t="s">
        <v>99</v>
      </c>
      <c r="N238" s="3"/>
      <c r="O238" s="3"/>
      <c r="Q238" s="3"/>
      <c r="R238" s="3" t="s">
        <v>120</v>
      </c>
      <c r="T238" s="3"/>
      <c r="U238" s="3" t="s">
        <v>99</v>
      </c>
      <c r="W238" s="3"/>
      <c r="X238" s="3" t="s">
        <v>101</v>
      </c>
      <c r="Z238" s="3"/>
      <c r="AA238" s="3" t="s">
        <v>132</v>
      </c>
      <c r="AC238" s="3"/>
      <c r="AD238" s="3" t="s">
        <v>103</v>
      </c>
      <c r="AF238" s="3"/>
      <c r="AG238" s="3" t="s">
        <v>149</v>
      </c>
      <c r="AI238" s="3"/>
      <c r="AJ238" s="3"/>
      <c r="AL238" s="3"/>
      <c r="AM238" s="3" t="s">
        <v>99</v>
      </c>
      <c r="AO238" s="3"/>
      <c r="AP238" s="3"/>
      <c r="AR238" s="3"/>
      <c r="AS238" s="3" t="s">
        <v>98</v>
      </c>
      <c r="AU238" s="3"/>
      <c r="AV238" s="3" t="s">
        <v>337</v>
      </c>
      <c r="AX238" s="3"/>
      <c r="AY238" s="3" t="s">
        <v>116</v>
      </c>
      <c r="BA238" s="3"/>
      <c r="BB238" s="3"/>
      <c r="BD238" s="3"/>
      <c r="BF238" s="3"/>
      <c r="BG238" s="3" t="s">
        <v>109</v>
      </c>
      <c r="BI238" s="3"/>
      <c r="BJ238" s="3" t="s">
        <v>108</v>
      </c>
      <c r="BL238" s="3"/>
      <c r="BM238" s="3" t="s">
        <v>108</v>
      </c>
      <c r="BO238" s="3"/>
      <c r="BP238" s="3" t="s">
        <v>108</v>
      </c>
      <c r="BR238" s="3"/>
      <c r="BS238" s="3" t="s">
        <v>108</v>
      </c>
      <c r="BU238" s="3"/>
      <c r="BV238" s="3" t="s">
        <v>109</v>
      </c>
      <c r="BX238" s="3"/>
      <c r="BY238" s="3" t="s">
        <v>109</v>
      </c>
      <c r="CA238" s="3"/>
      <c r="CB238" s="3" t="s">
        <v>110</v>
      </c>
      <c r="CD238" s="3"/>
      <c r="CE238" s="3" t="s">
        <v>147</v>
      </c>
      <c r="CG238" s="3"/>
      <c r="CH238" s="3" t="s">
        <v>236</v>
      </c>
      <c r="CJ238" s="3"/>
      <c r="CK238" s="3"/>
      <c r="CM238" s="3"/>
      <c r="CN238" s="3" t="s">
        <v>126</v>
      </c>
      <c r="CP238" s="3"/>
      <c r="CQ238" s="3"/>
      <c r="CS238" s="3"/>
    </row>
    <row r="239" spans="1:97" x14ac:dyDescent="0.25">
      <c r="A239">
        <v>242</v>
      </c>
      <c r="B239" s="1">
        <v>43946.598807870403</v>
      </c>
      <c r="C239" s="1">
        <v>43946.602361111101</v>
      </c>
      <c r="D239" s="3" t="s">
        <v>97</v>
      </c>
      <c r="E239" s="3"/>
      <c r="G239" s="3"/>
      <c r="H239" s="1"/>
      <c r="I239" s="3" t="s">
        <v>99</v>
      </c>
      <c r="K239" s="3"/>
      <c r="L239" s="3" t="s">
        <v>98</v>
      </c>
      <c r="N239" s="3"/>
      <c r="O239" s="3" t="s">
        <v>375</v>
      </c>
      <c r="Q239" s="3"/>
      <c r="R239" s="3" t="s">
        <v>100</v>
      </c>
      <c r="T239" s="3"/>
      <c r="U239" s="3" t="s">
        <v>99</v>
      </c>
      <c r="W239" s="3"/>
      <c r="X239" s="3" t="s">
        <v>101</v>
      </c>
      <c r="Z239" s="3"/>
      <c r="AA239" s="3" t="s">
        <v>132</v>
      </c>
      <c r="AC239" s="3"/>
      <c r="AD239" s="3" t="s">
        <v>103</v>
      </c>
      <c r="AF239" s="3"/>
      <c r="AG239" s="3" t="s">
        <v>149</v>
      </c>
      <c r="AI239" s="3"/>
      <c r="AJ239" s="3"/>
      <c r="AL239" s="3"/>
      <c r="AM239" s="3" t="s">
        <v>99</v>
      </c>
      <c r="AO239" s="3"/>
      <c r="AP239" s="3"/>
      <c r="AR239" s="3"/>
      <c r="AS239" s="3" t="s">
        <v>99</v>
      </c>
      <c r="AU239" s="3"/>
      <c r="AV239" s="3"/>
      <c r="AX239" s="3"/>
      <c r="AY239" s="3" t="s">
        <v>116</v>
      </c>
      <c r="BA239" s="3"/>
      <c r="BB239" s="3"/>
      <c r="BD239" s="3"/>
      <c r="BF239" s="3"/>
      <c r="BG239" s="3" t="s">
        <v>107</v>
      </c>
      <c r="BI239" s="3"/>
      <c r="BJ239" s="3" t="s">
        <v>108</v>
      </c>
      <c r="BL239" s="3"/>
      <c r="BM239" s="3" t="s">
        <v>107</v>
      </c>
      <c r="BO239" s="3"/>
      <c r="BP239" s="3" t="s">
        <v>109</v>
      </c>
      <c r="BR239" s="3"/>
      <c r="BS239" s="3" t="s">
        <v>109</v>
      </c>
      <c r="BU239" s="3"/>
      <c r="BV239" s="3" t="s">
        <v>123</v>
      </c>
      <c r="BX239" s="3"/>
      <c r="BY239" s="3" t="s">
        <v>123</v>
      </c>
      <c r="CA239" s="3"/>
      <c r="CB239" s="3" t="s">
        <v>110</v>
      </c>
      <c r="CD239" s="3"/>
      <c r="CE239" s="3" t="s">
        <v>119</v>
      </c>
      <c r="CG239" s="3"/>
      <c r="CH239" s="3" t="s">
        <v>236</v>
      </c>
      <c r="CJ239" s="3"/>
      <c r="CK239" s="3"/>
      <c r="CM239" s="3"/>
      <c r="CN239" s="3" t="s">
        <v>126</v>
      </c>
      <c r="CP239" s="3"/>
      <c r="CQ239" s="3"/>
      <c r="CS239" s="3"/>
    </row>
    <row r="240" spans="1:97" x14ac:dyDescent="0.25">
      <c r="A240">
        <v>243</v>
      </c>
      <c r="B240" s="1">
        <v>43946.600613425901</v>
      </c>
      <c r="C240" s="1">
        <v>43946.6024189815</v>
      </c>
      <c r="D240" s="3" t="s">
        <v>97</v>
      </c>
      <c r="E240" s="3"/>
      <c r="G240" s="3"/>
      <c r="H240" s="1"/>
      <c r="I240" s="3" t="s">
        <v>98</v>
      </c>
      <c r="K240" s="3"/>
      <c r="L240" s="3" t="s">
        <v>99</v>
      </c>
      <c r="N240" s="3"/>
      <c r="O240" s="3"/>
      <c r="Q240" s="3"/>
      <c r="R240" s="3" t="s">
        <v>100</v>
      </c>
      <c r="T240" s="3"/>
      <c r="U240" s="3" t="s">
        <v>99</v>
      </c>
      <c r="W240" s="3"/>
      <c r="X240" s="3" t="s">
        <v>101</v>
      </c>
      <c r="Z240" s="3"/>
      <c r="AA240" s="3" t="s">
        <v>132</v>
      </c>
      <c r="AC240" s="3"/>
      <c r="AD240" s="3" t="s">
        <v>226</v>
      </c>
      <c r="AF240" s="3"/>
      <c r="AG240" s="3" t="s">
        <v>149</v>
      </c>
      <c r="AI240" s="3"/>
      <c r="AJ240" s="3"/>
      <c r="AL240" s="3"/>
      <c r="AM240" s="3" t="s">
        <v>99</v>
      </c>
      <c r="AO240" s="3"/>
      <c r="AP240" s="3"/>
      <c r="AR240" s="3"/>
      <c r="AS240" s="3" t="s">
        <v>99</v>
      </c>
      <c r="AU240" s="3"/>
      <c r="AV240" s="3"/>
      <c r="AX240" s="3"/>
      <c r="AY240" s="3" t="s">
        <v>116</v>
      </c>
      <c r="BA240" s="3"/>
      <c r="BB240" s="3"/>
      <c r="BD240" s="3"/>
      <c r="BF240" s="3"/>
      <c r="BG240" s="3" t="s">
        <v>109</v>
      </c>
      <c r="BI240" s="3"/>
      <c r="BJ240" s="3" t="s">
        <v>108</v>
      </c>
      <c r="BL240" s="3"/>
      <c r="BM240" s="3" t="s">
        <v>107</v>
      </c>
      <c r="BO240" s="3"/>
      <c r="BP240" s="3" t="s">
        <v>109</v>
      </c>
      <c r="BR240" s="3"/>
      <c r="BS240" s="3" t="s">
        <v>123</v>
      </c>
      <c r="BU240" s="3"/>
      <c r="BV240" s="3" t="s">
        <v>109</v>
      </c>
      <c r="BX240" s="3"/>
      <c r="BY240" s="3" t="s">
        <v>109</v>
      </c>
      <c r="CA240" s="3"/>
      <c r="CB240" s="3" t="s">
        <v>118</v>
      </c>
      <c r="CD240" s="3"/>
      <c r="CE240" s="3" t="s">
        <v>111</v>
      </c>
      <c r="CG240" s="3"/>
      <c r="CH240" s="3" t="s">
        <v>236</v>
      </c>
      <c r="CJ240" s="3"/>
      <c r="CK240" s="3"/>
      <c r="CM240" s="3"/>
      <c r="CN240" s="3" t="s">
        <v>126</v>
      </c>
      <c r="CP240" s="3"/>
      <c r="CQ240" s="3"/>
      <c r="CS240" s="3"/>
    </row>
    <row r="241" spans="1:97" x14ac:dyDescent="0.25">
      <c r="A241">
        <v>244</v>
      </c>
      <c r="B241" s="1">
        <v>43946.693159722199</v>
      </c>
      <c r="C241" s="1">
        <v>43946.695555555598</v>
      </c>
      <c r="D241" s="3" t="s">
        <v>97</v>
      </c>
      <c r="E241" s="3"/>
      <c r="G241" s="3"/>
      <c r="H241" s="1"/>
      <c r="I241" s="3" t="s">
        <v>98</v>
      </c>
      <c r="K241" s="3"/>
      <c r="L241" s="3" t="s">
        <v>98</v>
      </c>
      <c r="N241" s="3"/>
      <c r="O241" s="3" t="s">
        <v>376</v>
      </c>
      <c r="Q241" s="3"/>
      <c r="R241" s="3" t="s">
        <v>209</v>
      </c>
      <c r="T241" s="3"/>
      <c r="U241" s="3" t="s">
        <v>99</v>
      </c>
      <c r="W241" s="3"/>
      <c r="X241" s="3" t="s">
        <v>121</v>
      </c>
      <c r="Z241" s="3"/>
      <c r="AA241" s="3"/>
      <c r="AC241" s="3"/>
      <c r="AD241" s="3" t="s">
        <v>114</v>
      </c>
      <c r="AF241" s="3"/>
      <c r="AG241" s="3" t="s">
        <v>149</v>
      </c>
      <c r="AI241" s="3"/>
      <c r="AJ241" s="3"/>
      <c r="AL241" s="3"/>
      <c r="AM241" s="3" t="s">
        <v>99</v>
      </c>
      <c r="AO241" s="3"/>
      <c r="AP241" s="3"/>
      <c r="AR241" s="3"/>
      <c r="AS241" s="3" t="s">
        <v>98</v>
      </c>
      <c r="AU241" s="3"/>
      <c r="AV241" s="3" t="s">
        <v>157</v>
      </c>
      <c r="AX241" s="3"/>
      <c r="AY241" s="3" t="s">
        <v>122</v>
      </c>
      <c r="BA241" s="3"/>
      <c r="BB241" s="3" t="s">
        <v>377</v>
      </c>
      <c r="BD241" s="3"/>
      <c r="BF241" s="3"/>
      <c r="BG241" s="3" t="s">
        <v>108</v>
      </c>
      <c r="BI241" s="3"/>
      <c r="BJ241" s="3" t="s">
        <v>108</v>
      </c>
      <c r="BL241" s="3"/>
      <c r="BM241" s="3" t="s">
        <v>107</v>
      </c>
      <c r="BO241" s="3"/>
      <c r="BP241" s="3" t="s">
        <v>123</v>
      </c>
      <c r="BR241" s="3"/>
      <c r="BS241" s="3" t="s">
        <v>123</v>
      </c>
      <c r="BU241" s="3"/>
      <c r="BV241" s="3" t="s">
        <v>123</v>
      </c>
      <c r="BX241" s="3"/>
      <c r="BY241" s="3" t="s">
        <v>109</v>
      </c>
      <c r="CA241" s="3"/>
      <c r="CB241" s="3" t="s">
        <v>124</v>
      </c>
      <c r="CD241" s="3"/>
      <c r="CE241" s="3" t="s">
        <v>135</v>
      </c>
      <c r="CG241" s="3"/>
      <c r="CH241" s="3" t="s">
        <v>112</v>
      </c>
      <c r="CJ241" s="3"/>
      <c r="CK241" s="3"/>
      <c r="CM241" s="3"/>
      <c r="CN241" s="3" t="s">
        <v>113</v>
      </c>
      <c r="CP241" s="3"/>
      <c r="CQ241" s="3"/>
      <c r="CS241" s="3"/>
    </row>
    <row r="242" spans="1:97" x14ac:dyDescent="0.25">
      <c r="A242">
        <v>245</v>
      </c>
      <c r="B242" s="1">
        <v>43948.360833333303</v>
      </c>
      <c r="C242" s="1">
        <v>43948.365266203698</v>
      </c>
      <c r="D242" s="3" t="s">
        <v>97</v>
      </c>
      <c r="E242" s="3"/>
      <c r="G242" s="3"/>
      <c r="H242" s="1"/>
      <c r="I242" s="3" t="s">
        <v>98</v>
      </c>
      <c r="K242" s="3"/>
      <c r="L242" s="3" t="s">
        <v>99</v>
      </c>
      <c r="N242" s="3"/>
      <c r="O242" s="3"/>
      <c r="Q242" s="3"/>
      <c r="R242" s="3" t="s">
        <v>120</v>
      </c>
      <c r="T242" s="3"/>
      <c r="U242" s="3" t="s">
        <v>99</v>
      </c>
      <c r="W242" s="3"/>
      <c r="X242" s="3" t="s">
        <v>101</v>
      </c>
      <c r="Z242" s="3"/>
      <c r="AA242" s="3" t="s">
        <v>102</v>
      </c>
      <c r="AC242" s="3"/>
      <c r="AD242" s="3" t="s">
        <v>114</v>
      </c>
      <c r="AF242" s="3"/>
      <c r="AG242" s="3" t="s">
        <v>149</v>
      </c>
      <c r="AI242" s="3"/>
      <c r="AJ242" s="3"/>
      <c r="AL242" s="3"/>
      <c r="AM242" s="3" t="s">
        <v>98</v>
      </c>
      <c r="AO242" s="3"/>
      <c r="AP242" s="3" t="s">
        <v>143</v>
      </c>
      <c r="AR242" s="3"/>
      <c r="AS242" s="3" t="s">
        <v>98</v>
      </c>
      <c r="AU242" s="3"/>
      <c r="AV242" s="3" t="s">
        <v>378</v>
      </c>
      <c r="AX242" s="3"/>
      <c r="AY242" s="3" t="s">
        <v>116</v>
      </c>
      <c r="BA242" s="3"/>
      <c r="BB242" s="3"/>
      <c r="BD242" s="3"/>
      <c r="BF242" s="3"/>
      <c r="BG242" s="3" t="s">
        <v>107</v>
      </c>
      <c r="BI242" s="3"/>
      <c r="BJ242" s="3" t="s">
        <v>133</v>
      </c>
      <c r="BL242" s="3"/>
      <c r="BM242" s="3" t="s">
        <v>107</v>
      </c>
      <c r="BO242" s="3"/>
      <c r="BP242" s="3" t="s">
        <v>109</v>
      </c>
      <c r="BR242" s="3"/>
      <c r="BS242" s="3" t="s">
        <v>109</v>
      </c>
      <c r="BU242" s="3"/>
      <c r="BV242" s="3" t="s">
        <v>109</v>
      </c>
      <c r="BX242" s="3"/>
      <c r="BY242" s="3" t="s">
        <v>109</v>
      </c>
      <c r="CA242" s="3"/>
      <c r="CB242" s="3" t="s">
        <v>118</v>
      </c>
      <c r="CD242" s="3"/>
      <c r="CE242" s="3" t="s">
        <v>119</v>
      </c>
      <c r="CG242" s="3"/>
      <c r="CH242" s="3" t="s">
        <v>136</v>
      </c>
      <c r="CJ242" s="3"/>
      <c r="CK242" s="3"/>
      <c r="CM242" s="3"/>
      <c r="CN242" s="3" t="s">
        <v>137</v>
      </c>
      <c r="CP242" s="3"/>
      <c r="CQ242" s="3"/>
      <c r="CS242" s="3"/>
    </row>
    <row r="243" spans="1:97" x14ac:dyDescent="0.25">
      <c r="A243">
        <v>246</v>
      </c>
      <c r="B243" s="1">
        <v>43948.534097222197</v>
      </c>
      <c r="C243" s="1">
        <v>43948.536701388897</v>
      </c>
      <c r="D243" s="3" t="s">
        <v>97</v>
      </c>
      <c r="E243" s="3"/>
      <c r="G243" s="3"/>
      <c r="H243" s="1"/>
      <c r="I243" s="3" t="s">
        <v>98</v>
      </c>
      <c r="K243" s="3"/>
      <c r="L243" s="3" t="s">
        <v>98</v>
      </c>
      <c r="N243" s="3"/>
      <c r="O243" s="3"/>
      <c r="Q243" s="3"/>
      <c r="R243" s="3" t="s">
        <v>159</v>
      </c>
      <c r="T243" s="3"/>
      <c r="U243" s="3" t="s">
        <v>99</v>
      </c>
      <c r="W243" s="3"/>
      <c r="X243" s="3" t="s">
        <v>101</v>
      </c>
      <c r="Z243" s="3"/>
      <c r="AA243" s="3" t="s">
        <v>99</v>
      </c>
      <c r="AC243" s="3"/>
      <c r="AD243" s="3" t="s">
        <v>138</v>
      </c>
      <c r="AF243" s="3"/>
      <c r="AG243" s="3" t="s">
        <v>149</v>
      </c>
      <c r="AI243" s="3"/>
      <c r="AJ243" s="3"/>
      <c r="AL243" s="3"/>
      <c r="AM243" s="3" t="s">
        <v>99</v>
      </c>
      <c r="AO243" s="3"/>
      <c r="AP243" s="3"/>
      <c r="AR243" s="3"/>
      <c r="AS243" s="3" t="s">
        <v>99</v>
      </c>
      <c r="AU243" s="3"/>
      <c r="AV243" s="3"/>
      <c r="AX243" s="3"/>
      <c r="AY243" s="3" t="s">
        <v>122</v>
      </c>
      <c r="BA243" s="3"/>
      <c r="BB243" s="3"/>
      <c r="BD243" s="3"/>
      <c r="BF243" s="3"/>
      <c r="BG243" s="3" t="s">
        <v>109</v>
      </c>
      <c r="BI243" s="3"/>
      <c r="BJ243" s="3" t="s">
        <v>109</v>
      </c>
      <c r="BL243" s="3"/>
      <c r="BM243" s="3" t="s">
        <v>109</v>
      </c>
      <c r="BO243" s="3"/>
      <c r="BP243" s="3" t="s">
        <v>123</v>
      </c>
      <c r="BR243" s="3"/>
      <c r="BS243" s="3" t="s">
        <v>109</v>
      </c>
      <c r="BU243" s="3"/>
      <c r="BV243" s="3" t="s">
        <v>123</v>
      </c>
      <c r="BX243" s="3"/>
      <c r="BY243" s="3" t="s">
        <v>123</v>
      </c>
      <c r="CA243" s="3"/>
      <c r="CB243" s="3" t="s">
        <v>124</v>
      </c>
      <c r="CD243" s="3"/>
      <c r="CE243" s="3" t="s">
        <v>111</v>
      </c>
      <c r="CG243" s="3"/>
      <c r="CH243" s="3" t="s">
        <v>148</v>
      </c>
      <c r="CJ243" s="3"/>
      <c r="CK243" s="3"/>
      <c r="CM243" s="3"/>
      <c r="CN243" s="3" t="s">
        <v>131</v>
      </c>
      <c r="CP243" s="3"/>
      <c r="CQ243" s="3"/>
      <c r="CS243" s="3"/>
    </row>
    <row r="244" spans="1:97" x14ac:dyDescent="0.25">
      <c r="A244">
        <v>247</v>
      </c>
      <c r="B244" s="1">
        <v>43948.613032407397</v>
      </c>
      <c r="C244" s="1">
        <v>43948.621319444399</v>
      </c>
      <c r="D244" s="3" t="s">
        <v>97</v>
      </c>
      <c r="E244" s="3"/>
      <c r="G244" s="3"/>
      <c r="H244" s="1"/>
      <c r="I244" s="3" t="s">
        <v>99</v>
      </c>
      <c r="K244" s="3"/>
      <c r="L244" s="3" t="s">
        <v>99</v>
      </c>
      <c r="N244" s="3"/>
      <c r="O244" s="3"/>
      <c r="Q244" s="3"/>
      <c r="R244" s="3" t="s">
        <v>120</v>
      </c>
      <c r="T244" s="3"/>
      <c r="U244" s="3" t="s">
        <v>98</v>
      </c>
      <c r="W244" s="3"/>
      <c r="X244" s="3" t="s">
        <v>121</v>
      </c>
      <c r="Z244" s="3"/>
      <c r="AA244" s="3"/>
      <c r="AC244" s="3"/>
      <c r="AD244" s="3" t="s">
        <v>271</v>
      </c>
      <c r="AF244" s="3"/>
      <c r="AG244" s="3" t="s">
        <v>151</v>
      </c>
      <c r="AI244" s="3"/>
      <c r="AJ244" s="3"/>
      <c r="AL244" s="3"/>
      <c r="AM244" s="3" t="s">
        <v>98</v>
      </c>
      <c r="AO244" s="3"/>
      <c r="AP244" s="3" t="s">
        <v>379</v>
      </c>
      <c r="AR244" s="3"/>
      <c r="AS244" s="3" t="s">
        <v>98</v>
      </c>
      <c r="AU244" s="3"/>
      <c r="AV244" s="3" t="s">
        <v>191</v>
      </c>
      <c r="AX244" s="3"/>
      <c r="AY244" s="3" t="s">
        <v>145</v>
      </c>
      <c r="BA244" s="3"/>
      <c r="BB244" s="3" t="s">
        <v>380</v>
      </c>
      <c r="BD244" s="3"/>
      <c r="BF244" s="3"/>
      <c r="BG244" s="3" t="s">
        <v>109</v>
      </c>
      <c r="BI244" s="3"/>
      <c r="BJ244" s="3" t="s">
        <v>108</v>
      </c>
      <c r="BL244" s="3"/>
      <c r="BM244" s="3" t="s">
        <v>133</v>
      </c>
      <c r="BO244" s="3"/>
      <c r="BP244" s="3" t="s">
        <v>109</v>
      </c>
      <c r="BR244" s="3"/>
      <c r="BS244" s="3" t="s">
        <v>133</v>
      </c>
      <c r="BU244" s="3"/>
      <c r="BV244" s="3" t="s">
        <v>123</v>
      </c>
      <c r="BX244" s="3"/>
      <c r="BY244" s="3" t="s">
        <v>108</v>
      </c>
      <c r="CA244" s="3"/>
      <c r="CB244" s="3" t="s">
        <v>118</v>
      </c>
      <c r="CD244" s="3"/>
      <c r="CE244" s="3" t="s">
        <v>111</v>
      </c>
      <c r="CG244" s="3"/>
      <c r="CH244" s="3" t="s">
        <v>112</v>
      </c>
      <c r="CJ244" s="3"/>
      <c r="CK244" s="3"/>
      <c r="CM244" s="3"/>
      <c r="CN244" s="3" t="s">
        <v>137</v>
      </c>
      <c r="CP244" s="3"/>
      <c r="CQ244" s="3"/>
      <c r="CS244" s="3"/>
    </row>
    <row r="245" spans="1:97" x14ac:dyDescent="0.25">
      <c r="A245">
        <v>248</v>
      </c>
      <c r="B245" s="1">
        <v>43948.696342592601</v>
      </c>
      <c r="C245" s="1">
        <v>43948.698472222197</v>
      </c>
      <c r="D245" s="3" t="s">
        <v>97</v>
      </c>
      <c r="E245" s="3"/>
      <c r="G245" s="3"/>
      <c r="H245" s="1"/>
      <c r="I245" s="3" t="s">
        <v>98</v>
      </c>
      <c r="K245" s="3"/>
      <c r="L245" s="3" t="s">
        <v>98</v>
      </c>
      <c r="N245" s="3"/>
      <c r="O245" s="3" t="s">
        <v>381</v>
      </c>
      <c r="Q245" s="3"/>
      <c r="R245" s="3" t="s">
        <v>120</v>
      </c>
      <c r="T245" s="3"/>
      <c r="U245" s="3" t="s">
        <v>99</v>
      </c>
      <c r="W245" s="3"/>
      <c r="X245" s="3" t="s">
        <v>121</v>
      </c>
      <c r="Z245" s="3"/>
      <c r="AA245" s="3"/>
      <c r="AC245" s="3"/>
      <c r="AD245" s="3" t="s">
        <v>190</v>
      </c>
      <c r="AF245" s="3"/>
      <c r="AG245" s="3" t="s">
        <v>151</v>
      </c>
      <c r="AI245" s="3"/>
      <c r="AJ245" s="3"/>
      <c r="AL245" s="3"/>
      <c r="AM245" s="3" t="s">
        <v>99</v>
      </c>
      <c r="AO245" s="3"/>
      <c r="AP245" s="3"/>
      <c r="AR245" s="3"/>
      <c r="AS245" s="3" t="s">
        <v>98</v>
      </c>
      <c r="AU245" s="3"/>
      <c r="AV245" s="3" t="s">
        <v>130</v>
      </c>
      <c r="AX245" s="3"/>
      <c r="AY245" s="3" t="s">
        <v>116</v>
      </c>
      <c r="BA245" s="3"/>
      <c r="BB245" s="3"/>
      <c r="BD245" s="3"/>
      <c r="BF245" s="3"/>
      <c r="BG245" s="3" t="s">
        <v>109</v>
      </c>
      <c r="BI245" s="3"/>
      <c r="BJ245" s="3" t="s">
        <v>109</v>
      </c>
      <c r="BL245" s="3"/>
      <c r="BM245" s="3" t="s">
        <v>109</v>
      </c>
      <c r="BO245" s="3"/>
      <c r="BP245" s="3" t="s">
        <v>109</v>
      </c>
      <c r="BR245" s="3"/>
      <c r="BS245" s="3" t="s">
        <v>109</v>
      </c>
      <c r="BU245" s="3"/>
      <c r="BV245" s="3" t="s">
        <v>109</v>
      </c>
      <c r="BX245" s="3"/>
      <c r="BY245" s="3" t="s">
        <v>109</v>
      </c>
      <c r="CA245" s="3"/>
      <c r="CB245" s="3" t="s">
        <v>118</v>
      </c>
      <c r="CD245" s="3"/>
      <c r="CE245" s="3" t="s">
        <v>135</v>
      </c>
      <c r="CG245" s="3"/>
      <c r="CH245" s="3" t="s">
        <v>112</v>
      </c>
      <c r="CJ245" s="3"/>
      <c r="CK245" s="3"/>
      <c r="CM245" s="3"/>
      <c r="CN245" s="3" t="s">
        <v>126</v>
      </c>
      <c r="CP245" s="3"/>
      <c r="CQ245" s="3"/>
      <c r="CS245" s="3"/>
    </row>
    <row r="246" spans="1:97" x14ac:dyDescent="0.25">
      <c r="A246">
        <v>249</v>
      </c>
      <c r="B246" s="1">
        <v>43949.7102199074</v>
      </c>
      <c r="C246" s="1">
        <v>43949.714201388902</v>
      </c>
      <c r="D246" s="3" t="s">
        <v>97</v>
      </c>
      <c r="E246" s="3"/>
      <c r="G246" s="3"/>
      <c r="H246" s="1"/>
      <c r="I246" s="3" t="s">
        <v>98</v>
      </c>
      <c r="K246" s="3"/>
      <c r="L246" s="3" t="s">
        <v>99</v>
      </c>
      <c r="N246" s="3"/>
      <c r="O246" s="3"/>
      <c r="Q246" s="3"/>
      <c r="R246" s="3" t="s">
        <v>185</v>
      </c>
      <c r="T246" s="3"/>
      <c r="U246" s="3" t="s">
        <v>99</v>
      </c>
      <c r="W246" s="3"/>
      <c r="X246" s="3" t="s">
        <v>101</v>
      </c>
      <c r="Z246" s="3"/>
      <c r="AA246" s="3" t="s">
        <v>102</v>
      </c>
      <c r="AC246" s="3"/>
      <c r="AD246" s="3" t="s">
        <v>179</v>
      </c>
      <c r="AF246" s="3"/>
      <c r="AG246" s="3" t="s">
        <v>149</v>
      </c>
      <c r="AI246" s="3"/>
      <c r="AJ246" s="3"/>
      <c r="AL246" s="3"/>
      <c r="AM246" s="3" t="s">
        <v>99</v>
      </c>
      <c r="AO246" s="3"/>
      <c r="AP246" s="3"/>
      <c r="AR246" s="3"/>
      <c r="AS246" s="3" t="s">
        <v>98</v>
      </c>
      <c r="AU246" s="3"/>
      <c r="AV246" s="3" t="s">
        <v>157</v>
      </c>
      <c r="AX246" s="3"/>
      <c r="AY246" s="3" t="s">
        <v>122</v>
      </c>
      <c r="BA246" s="3"/>
      <c r="BB246" s="3" t="s">
        <v>382</v>
      </c>
      <c r="BD246" s="3"/>
      <c r="BF246" s="3"/>
      <c r="BG246" s="3" t="s">
        <v>108</v>
      </c>
      <c r="BI246" s="3"/>
      <c r="BJ246" s="3" t="s">
        <v>107</v>
      </c>
      <c r="BL246" s="3"/>
      <c r="BM246" s="3" t="s">
        <v>107</v>
      </c>
      <c r="BO246" s="3"/>
      <c r="BP246" s="3" t="s">
        <v>109</v>
      </c>
      <c r="BR246" s="3"/>
      <c r="BS246" s="3" t="s">
        <v>123</v>
      </c>
      <c r="BU246" s="3"/>
      <c r="BV246" s="3" t="s">
        <v>123</v>
      </c>
      <c r="BX246" s="3"/>
      <c r="BY246" s="3" t="s">
        <v>109</v>
      </c>
      <c r="CA246" s="3"/>
      <c r="CB246" s="3" t="s">
        <v>110</v>
      </c>
      <c r="CD246" s="3"/>
      <c r="CE246" s="3" t="s">
        <v>111</v>
      </c>
      <c r="CG246" s="3"/>
      <c r="CH246" s="3" t="s">
        <v>112</v>
      </c>
      <c r="CJ246" s="3"/>
      <c r="CK246" s="3"/>
      <c r="CM246" s="3"/>
      <c r="CN246" s="3" t="s">
        <v>131</v>
      </c>
      <c r="CP246" s="3"/>
      <c r="CQ246" s="3" t="s">
        <v>383</v>
      </c>
      <c r="CS246" s="3"/>
    </row>
    <row r="247" spans="1:97" x14ac:dyDescent="0.25">
      <c r="A247">
        <v>250</v>
      </c>
      <c r="B247" s="1">
        <v>43949.735023148103</v>
      </c>
      <c r="C247" s="1">
        <v>43949.760914351798</v>
      </c>
      <c r="D247" s="3" t="s">
        <v>97</v>
      </c>
      <c r="E247" s="3"/>
      <c r="G247" s="3"/>
      <c r="H247" s="1"/>
      <c r="I247" s="3" t="s">
        <v>98</v>
      </c>
      <c r="K247" s="3"/>
      <c r="L247" s="3" t="s">
        <v>98</v>
      </c>
      <c r="N247" s="3"/>
      <c r="O247" s="3"/>
      <c r="Q247" s="3"/>
      <c r="R247" s="3" t="s">
        <v>225</v>
      </c>
      <c r="T247" s="3"/>
      <c r="U247" s="3" t="s">
        <v>99</v>
      </c>
      <c r="W247" s="3"/>
      <c r="X247" s="3" t="s">
        <v>101</v>
      </c>
      <c r="Z247" s="3"/>
      <c r="AA247" s="3" t="s">
        <v>102</v>
      </c>
      <c r="AC247" s="3"/>
      <c r="AD247" s="3" t="s">
        <v>384</v>
      </c>
      <c r="AF247" s="3"/>
      <c r="AG247" s="3" t="s">
        <v>149</v>
      </c>
      <c r="AI247" s="3"/>
      <c r="AJ247" s="3"/>
      <c r="AL247" s="3"/>
      <c r="AM247" s="3" t="s">
        <v>99</v>
      </c>
      <c r="AO247" s="3"/>
      <c r="AP247" s="3"/>
      <c r="AR247" s="3"/>
      <c r="AS247" s="3" t="s">
        <v>98</v>
      </c>
      <c r="AU247" s="3"/>
      <c r="AV247" s="3" t="s">
        <v>189</v>
      </c>
      <c r="AX247" s="3"/>
      <c r="AY247" s="3" t="s">
        <v>122</v>
      </c>
      <c r="BA247" s="3"/>
      <c r="BB247" s="3"/>
      <c r="BD247" s="3"/>
      <c r="BF247" s="3"/>
      <c r="BG247" s="3" t="s">
        <v>108</v>
      </c>
      <c r="BI247" s="3"/>
      <c r="BJ247" s="3" t="s">
        <v>108</v>
      </c>
      <c r="BL247" s="3"/>
      <c r="BM247" s="3" t="s">
        <v>109</v>
      </c>
      <c r="BO247" s="3"/>
      <c r="BP247" s="3" t="s">
        <v>109</v>
      </c>
      <c r="BR247" s="3"/>
      <c r="BS247" s="3" t="s">
        <v>109</v>
      </c>
      <c r="BU247" s="3"/>
      <c r="BV247" s="3" t="s">
        <v>109</v>
      </c>
      <c r="BX247" s="3"/>
      <c r="BY247" s="3" t="s">
        <v>109</v>
      </c>
      <c r="CA247" s="3"/>
      <c r="CB247" s="3" t="s">
        <v>124</v>
      </c>
      <c r="CD247" s="3"/>
      <c r="CE247" s="3" t="s">
        <v>162</v>
      </c>
      <c r="CG247" s="3"/>
      <c r="CH247" s="3" t="s">
        <v>148</v>
      </c>
      <c r="CJ247" s="3"/>
      <c r="CK247" s="3"/>
      <c r="CM247" s="3"/>
      <c r="CN247" s="3" t="s">
        <v>131</v>
      </c>
      <c r="CP247" s="3"/>
      <c r="CQ247" s="3"/>
      <c r="CS247" s="3"/>
    </row>
    <row r="248" spans="1:97" x14ac:dyDescent="0.25">
      <c r="A248">
        <v>251</v>
      </c>
      <c r="B248" s="1">
        <v>43950.8693055556</v>
      </c>
      <c r="C248" s="1">
        <v>43950.873761574097</v>
      </c>
      <c r="D248" s="3" t="s">
        <v>97</v>
      </c>
      <c r="E248" s="3"/>
      <c r="G248" s="3"/>
      <c r="H248" s="1"/>
      <c r="I248" s="3" t="s">
        <v>99</v>
      </c>
      <c r="K248" s="3"/>
      <c r="L248" s="3" t="s">
        <v>98</v>
      </c>
      <c r="N248" s="3"/>
      <c r="O248" s="3" t="s">
        <v>385</v>
      </c>
      <c r="Q248" s="3"/>
      <c r="R248" s="3" t="s">
        <v>100</v>
      </c>
      <c r="T248" s="3"/>
      <c r="U248" s="3" t="s">
        <v>99</v>
      </c>
      <c r="W248" s="3"/>
      <c r="X248" s="3" t="s">
        <v>101</v>
      </c>
      <c r="Z248" s="3"/>
      <c r="AA248" s="3" t="s">
        <v>102</v>
      </c>
      <c r="AC248" s="3"/>
      <c r="AD248" s="3" t="s">
        <v>237</v>
      </c>
      <c r="AF248" s="3"/>
      <c r="AG248" s="3" t="s">
        <v>149</v>
      </c>
      <c r="AI248" s="3"/>
      <c r="AJ248" s="3"/>
      <c r="AL248" s="3"/>
      <c r="AM248" s="3" t="s">
        <v>99</v>
      </c>
      <c r="AO248" s="3"/>
      <c r="AP248" s="3"/>
      <c r="AR248" s="3"/>
      <c r="AS248" s="3" t="s">
        <v>99</v>
      </c>
      <c r="AU248" s="3"/>
      <c r="AV248" s="3"/>
      <c r="AX248" s="3"/>
      <c r="AY248" s="3" t="s">
        <v>116</v>
      </c>
      <c r="BA248" s="3"/>
      <c r="BB248" s="3"/>
      <c r="BD248" s="3"/>
      <c r="BF248" s="3"/>
      <c r="BG248" s="3" t="s">
        <v>108</v>
      </c>
      <c r="BI248" s="3"/>
      <c r="BJ248" s="3" t="s">
        <v>109</v>
      </c>
      <c r="BL248" s="3"/>
      <c r="BM248" s="3" t="s">
        <v>109</v>
      </c>
      <c r="BO248" s="3"/>
      <c r="BP248" s="3" t="s">
        <v>109</v>
      </c>
      <c r="BR248" s="3"/>
      <c r="BS248" s="3" t="s">
        <v>109</v>
      </c>
      <c r="BU248" s="3"/>
      <c r="BV248" s="3" t="s">
        <v>108</v>
      </c>
      <c r="BX248" s="3"/>
      <c r="BY248" s="3" t="s">
        <v>109</v>
      </c>
      <c r="CA248" s="3"/>
      <c r="CB248" s="3" t="s">
        <v>118</v>
      </c>
      <c r="CD248" s="3"/>
      <c r="CE248" s="3" t="s">
        <v>111</v>
      </c>
      <c r="CG248" s="3"/>
      <c r="CH248" s="3" t="s">
        <v>148</v>
      </c>
      <c r="CJ248" s="3"/>
      <c r="CK248" s="3"/>
      <c r="CM248" s="3"/>
      <c r="CN248" s="3" t="s">
        <v>131</v>
      </c>
      <c r="CP248" s="3"/>
      <c r="CQ248" s="3"/>
      <c r="CS248" s="3"/>
    </row>
    <row r="249" spans="1:97" x14ac:dyDescent="0.25">
      <c r="A249">
        <v>252</v>
      </c>
      <c r="B249" s="1">
        <v>43951.485868055599</v>
      </c>
      <c r="C249" s="1">
        <v>43951.4890856481</v>
      </c>
      <c r="D249" s="3" t="s">
        <v>97</v>
      </c>
      <c r="E249" s="3"/>
      <c r="G249" s="3"/>
      <c r="H249" s="1"/>
      <c r="I249" s="3" t="s">
        <v>98</v>
      </c>
      <c r="K249" s="3"/>
      <c r="L249" s="3" t="s">
        <v>99</v>
      </c>
      <c r="N249" s="3"/>
      <c r="O249" s="3"/>
      <c r="Q249" s="3"/>
      <c r="R249" s="3" t="s">
        <v>225</v>
      </c>
      <c r="T249" s="3"/>
      <c r="U249" s="3" t="s">
        <v>99</v>
      </c>
      <c r="W249" s="3"/>
      <c r="X249" s="3" t="s">
        <v>121</v>
      </c>
      <c r="Z249" s="3"/>
      <c r="AA249" s="3"/>
      <c r="AC249" s="3"/>
      <c r="AD249" s="3" t="s">
        <v>237</v>
      </c>
      <c r="AF249" s="3"/>
      <c r="AG249" s="3" t="s">
        <v>151</v>
      </c>
      <c r="AI249" s="3"/>
      <c r="AJ249" s="3"/>
      <c r="AL249" s="3"/>
      <c r="AM249" s="3" t="s">
        <v>99</v>
      </c>
      <c r="AO249" s="3"/>
      <c r="AP249" s="3"/>
      <c r="AR249" s="3"/>
      <c r="AS249" s="3" t="s">
        <v>98</v>
      </c>
      <c r="AU249" s="3"/>
      <c r="AV249" s="3" t="s">
        <v>130</v>
      </c>
      <c r="AX249" s="3"/>
      <c r="AY249" s="3" t="s">
        <v>116</v>
      </c>
      <c r="BA249" s="3"/>
      <c r="BB249" s="3"/>
      <c r="BD249" s="3"/>
      <c r="BF249" s="3"/>
      <c r="BG249" s="3" t="s">
        <v>108</v>
      </c>
      <c r="BI249" s="3"/>
      <c r="BJ249" s="3" t="s">
        <v>109</v>
      </c>
      <c r="BL249" s="3"/>
      <c r="BM249" s="3" t="s">
        <v>109</v>
      </c>
      <c r="BO249" s="3"/>
      <c r="BP249" s="3" t="s">
        <v>109</v>
      </c>
      <c r="BR249" s="3"/>
      <c r="BS249" s="3" t="s">
        <v>109</v>
      </c>
      <c r="BU249" s="3"/>
      <c r="BV249" s="3" t="s">
        <v>123</v>
      </c>
      <c r="BX249" s="3"/>
      <c r="BY249" s="3" t="s">
        <v>123</v>
      </c>
      <c r="CA249" s="3"/>
      <c r="CB249" s="3" t="s">
        <v>118</v>
      </c>
      <c r="CD249" s="3"/>
      <c r="CE249" s="3" t="s">
        <v>147</v>
      </c>
      <c r="CG249" s="3"/>
      <c r="CH249" s="3" t="s">
        <v>112</v>
      </c>
      <c r="CJ249" s="3"/>
      <c r="CK249" s="3"/>
      <c r="CM249" s="3"/>
      <c r="CN249" s="3" t="s">
        <v>131</v>
      </c>
      <c r="CP249" s="3"/>
      <c r="CQ249" s="3"/>
      <c r="CS249" s="3"/>
    </row>
    <row r="250" spans="1:97" x14ac:dyDescent="0.25">
      <c r="A250">
        <v>253</v>
      </c>
      <c r="B250" s="1">
        <v>43951.486643518503</v>
      </c>
      <c r="C250" s="1">
        <v>43951.494687500002</v>
      </c>
      <c r="D250" s="3" t="s">
        <v>97</v>
      </c>
      <c r="E250" s="3"/>
      <c r="G250" s="3"/>
      <c r="H250" s="1"/>
      <c r="I250" s="3" t="s">
        <v>98</v>
      </c>
      <c r="K250" s="3"/>
      <c r="L250" s="3" t="s">
        <v>98</v>
      </c>
      <c r="N250" s="3"/>
      <c r="O250" s="3"/>
      <c r="Q250" s="3"/>
      <c r="R250" s="3" t="s">
        <v>120</v>
      </c>
      <c r="T250" s="3"/>
      <c r="U250" s="3" t="s">
        <v>99</v>
      </c>
      <c r="W250" s="3"/>
      <c r="X250" s="3" t="s">
        <v>121</v>
      </c>
      <c r="Z250" s="3"/>
      <c r="AA250" s="3"/>
      <c r="AC250" s="3"/>
      <c r="AD250" s="3" t="s">
        <v>127</v>
      </c>
      <c r="AF250" s="3"/>
      <c r="AG250" s="3" t="s">
        <v>151</v>
      </c>
      <c r="AI250" s="3"/>
      <c r="AJ250" s="3"/>
      <c r="AL250" s="3"/>
      <c r="AM250" s="3" t="s">
        <v>99</v>
      </c>
      <c r="AO250" s="3"/>
      <c r="AP250" s="3"/>
      <c r="AR250" s="3"/>
      <c r="AS250" s="3" t="s">
        <v>98</v>
      </c>
      <c r="AU250" s="3"/>
      <c r="AV250" s="3" t="s">
        <v>386</v>
      </c>
      <c r="AX250" s="3"/>
      <c r="AY250" s="3" t="s">
        <v>116</v>
      </c>
      <c r="BA250" s="3"/>
      <c r="BB250" s="3"/>
      <c r="BD250" s="3"/>
      <c r="BF250" s="3"/>
      <c r="BG250" s="3" t="s">
        <v>109</v>
      </c>
      <c r="BI250" s="3"/>
      <c r="BJ250" s="3" t="s">
        <v>109</v>
      </c>
      <c r="BL250" s="3"/>
      <c r="BM250" s="3" t="s">
        <v>123</v>
      </c>
      <c r="BO250" s="3"/>
      <c r="BP250" s="3" t="s">
        <v>109</v>
      </c>
      <c r="BR250" s="3"/>
      <c r="BS250" s="3" t="s">
        <v>109</v>
      </c>
      <c r="BU250" s="3"/>
      <c r="BV250" s="3" t="s">
        <v>123</v>
      </c>
      <c r="BX250" s="3"/>
      <c r="BY250" s="3" t="s">
        <v>109</v>
      </c>
      <c r="CA250" s="3"/>
      <c r="CB250" s="3" t="s">
        <v>134</v>
      </c>
      <c r="CD250" s="3"/>
      <c r="CE250" s="3" t="s">
        <v>147</v>
      </c>
      <c r="CG250" s="3"/>
      <c r="CH250" s="3" t="s">
        <v>148</v>
      </c>
      <c r="CJ250" s="3"/>
      <c r="CK250" s="3"/>
      <c r="CM250" s="3"/>
      <c r="CN250" s="3" t="s">
        <v>131</v>
      </c>
      <c r="CP250" s="3"/>
      <c r="CQ250" s="3"/>
      <c r="CS250" s="3"/>
    </row>
    <row r="251" spans="1:97" x14ac:dyDescent="0.25">
      <c r="A251">
        <v>254</v>
      </c>
      <c r="B251" s="1">
        <v>43951.493981481501</v>
      </c>
      <c r="C251" s="1">
        <v>43951.495567129597</v>
      </c>
      <c r="D251" s="3" t="s">
        <v>97</v>
      </c>
      <c r="E251" s="3"/>
      <c r="G251" s="3"/>
      <c r="H251" s="1"/>
      <c r="I251" s="3" t="s">
        <v>98</v>
      </c>
      <c r="K251" s="3"/>
      <c r="L251" s="3" t="s">
        <v>99</v>
      </c>
      <c r="N251" s="3"/>
      <c r="O251" s="3"/>
      <c r="Q251" s="3"/>
      <c r="R251" s="3" t="s">
        <v>100</v>
      </c>
      <c r="T251" s="3"/>
      <c r="U251" s="3" t="s">
        <v>99</v>
      </c>
      <c r="W251" s="3"/>
      <c r="X251" s="3" t="s">
        <v>101</v>
      </c>
      <c r="Z251" s="3"/>
      <c r="AA251" s="3" t="s">
        <v>132</v>
      </c>
      <c r="AC251" s="3"/>
      <c r="AD251" s="3" t="s">
        <v>114</v>
      </c>
      <c r="AF251" s="3"/>
      <c r="AG251" s="3" t="s">
        <v>139</v>
      </c>
      <c r="AI251" s="3"/>
      <c r="AJ251" s="3"/>
      <c r="AL251" s="3"/>
      <c r="AM251" s="3" t="s">
        <v>99</v>
      </c>
      <c r="AO251" s="3"/>
      <c r="AP251" s="3"/>
      <c r="AR251" s="3"/>
      <c r="AS251" s="3" t="s">
        <v>98</v>
      </c>
      <c r="AU251" s="3"/>
      <c r="AV251" s="3" t="s">
        <v>208</v>
      </c>
      <c r="AX251" s="3"/>
      <c r="AY251" s="3" t="s">
        <v>116</v>
      </c>
      <c r="BA251" s="3"/>
      <c r="BB251" s="3"/>
      <c r="BD251" s="3"/>
      <c r="BF251" s="3"/>
      <c r="BG251" s="3" t="s">
        <v>109</v>
      </c>
      <c r="BI251" s="3"/>
      <c r="BJ251" s="3" t="s">
        <v>109</v>
      </c>
      <c r="BL251" s="3"/>
      <c r="BM251" s="3" t="s">
        <v>108</v>
      </c>
      <c r="BO251" s="3"/>
      <c r="BP251" s="3" t="s">
        <v>123</v>
      </c>
      <c r="BR251" s="3"/>
      <c r="BS251" s="3" t="s">
        <v>109</v>
      </c>
      <c r="BU251" s="3"/>
      <c r="BV251" s="3" t="s">
        <v>123</v>
      </c>
      <c r="BX251" s="3"/>
      <c r="BY251" s="3" t="s">
        <v>123</v>
      </c>
      <c r="CA251" s="3"/>
      <c r="CB251" s="3" t="s">
        <v>118</v>
      </c>
      <c r="CD251" s="3"/>
      <c r="CE251" s="3" t="s">
        <v>119</v>
      </c>
      <c r="CG251" s="3"/>
      <c r="CH251" s="3" t="s">
        <v>112</v>
      </c>
      <c r="CJ251" s="3"/>
      <c r="CK251" s="3"/>
      <c r="CM251" s="3"/>
      <c r="CN251" s="3" t="s">
        <v>126</v>
      </c>
      <c r="CP251" s="3"/>
      <c r="CQ251" s="3"/>
      <c r="CS251" s="3"/>
    </row>
    <row r="252" spans="1:97" x14ac:dyDescent="0.25">
      <c r="A252">
        <v>255</v>
      </c>
      <c r="B252" s="1">
        <v>43951.488703703697</v>
      </c>
      <c r="C252" s="1">
        <v>43951.554664351803</v>
      </c>
      <c r="D252" s="3" t="s">
        <v>97</v>
      </c>
      <c r="E252" s="3"/>
      <c r="G252" s="3"/>
      <c r="H252" s="1"/>
      <c r="I252" s="3" t="s">
        <v>99</v>
      </c>
      <c r="K252" s="3"/>
      <c r="L252" s="3" t="s">
        <v>99</v>
      </c>
      <c r="N252" s="3"/>
      <c r="O252" s="3"/>
      <c r="Q252" s="3"/>
      <c r="R252" s="3" t="s">
        <v>159</v>
      </c>
      <c r="T252" s="3"/>
      <c r="U252" s="3" t="s">
        <v>99</v>
      </c>
      <c r="W252" s="3"/>
      <c r="X252" s="3" t="s">
        <v>121</v>
      </c>
      <c r="Z252" s="3"/>
      <c r="AA252" s="3"/>
      <c r="AC252" s="3"/>
      <c r="AD252" s="3" t="s">
        <v>146</v>
      </c>
      <c r="AF252" s="3"/>
      <c r="AG252" s="3" t="s">
        <v>149</v>
      </c>
      <c r="AI252" s="3"/>
      <c r="AJ252" s="3"/>
      <c r="AL252" s="3"/>
      <c r="AM252" s="3" t="s">
        <v>98</v>
      </c>
      <c r="AO252" s="3"/>
      <c r="AP252" s="3" t="s">
        <v>387</v>
      </c>
      <c r="AR252" s="3"/>
      <c r="AS252" s="3" t="s">
        <v>98</v>
      </c>
      <c r="AU252" s="3"/>
      <c r="AV252" s="3" t="s">
        <v>157</v>
      </c>
      <c r="AX252" s="3"/>
      <c r="AY252" s="3" t="s">
        <v>116</v>
      </c>
      <c r="BA252" s="3"/>
      <c r="BB252" s="3"/>
      <c r="BD252" s="3"/>
      <c r="BF252" s="3"/>
      <c r="BG252" s="3" t="s">
        <v>123</v>
      </c>
      <c r="BI252" s="3"/>
      <c r="BJ252" s="3" t="s">
        <v>109</v>
      </c>
      <c r="BL252" s="3"/>
      <c r="BM252" s="3" t="s">
        <v>109</v>
      </c>
      <c r="BO252" s="3"/>
      <c r="BP252" s="3" t="s">
        <v>123</v>
      </c>
      <c r="BR252" s="3"/>
      <c r="BS252" s="3" t="s">
        <v>109</v>
      </c>
      <c r="BU252" s="3"/>
      <c r="BV252" s="3" t="s">
        <v>109</v>
      </c>
      <c r="BX252" s="3"/>
      <c r="BY252" s="3" t="s">
        <v>109</v>
      </c>
      <c r="CA252" s="3"/>
      <c r="CB252" s="3" t="s">
        <v>118</v>
      </c>
      <c r="CD252" s="3"/>
      <c r="CE252" s="3" t="s">
        <v>309</v>
      </c>
      <c r="CG252" s="3"/>
      <c r="CH252" s="3" t="s">
        <v>112</v>
      </c>
      <c r="CJ252" s="3"/>
      <c r="CK252" s="3"/>
      <c r="CM252" s="3"/>
      <c r="CN252" s="3" t="s">
        <v>137</v>
      </c>
      <c r="CP252" s="3"/>
      <c r="CQ252" s="3"/>
      <c r="CS252" s="3"/>
    </row>
    <row r="253" spans="1:97" x14ac:dyDescent="0.25">
      <c r="A253">
        <v>256</v>
      </c>
      <c r="B253" s="1">
        <v>43951.594502314802</v>
      </c>
      <c r="C253" s="1">
        <v>43951.5994907407</v>
      </c>
      <c r="D253" s="3" t="s">
        <v>97</v>
      </c>
      <c r="E253" s="3"/>
      <c r="G253" s="3"/>
      <c r="H253" s="1"/>
      <c r="I253" s="3" t="s">
        <v>98</v>
      </c>
      <c r="K253" s="3"/>
      <c r="L253" s="3" t="s">
        <v>99</v>
      </c>
      <c r="N253" s="3"/>
      <c r="O253" s="3"/>
      <c r="Q253" s="3"/>
      <c r="R253" s="3" t="s">
        <v>120</v>
      </c>
      <c r="T253" s="3"/>
      <c r="U253" s="3" t="s">
        <v>99</v>
      </c>
      <c r="W253" s="3"/>
      <c r="X253" s="3" t="s">
        <v>121</v>
      </c>
      <c r="Z253" s="3"/>
      <c r="AA253" s="3"/>
      <c r="AC253" s="3"/>
      <c r="AD253" s="3" t="s">
        <v>103</v>
      </c>
      <c r="AF253" s="3"/>
      <c r="AG253" s="3" t="s">
        <v>151</v>
      </c>
      <c r="AI253" s="3"/>
      <c r="AJ253" s="3"/>
      <c r="AL253" s="3"/>
      <c r="AM253" s="3" t="s">
        <v>99</v>
      </c>
      <c r="AO253" s="3"/>
      <c r="AP253" s="3"/>
      <c r="AR253" s="3"/>
      <c r="AS253" s="3" t="s">
        <v>98</v>
      </c>
      <c r="AU253" s="3"/>
      <c r="AV253" s="3" t="s">
        <v>130</v>
      </c>
      <c r="AX253" s="3"/>
      <c r="AY253" s="3" t="s">
        <v>116</v>
      </c>
      <c r="BA253" s="3"/>
      <c r="BB253" s="3"/>
      <c r="BD253" s="3"/>
      <c r="BF253" s="3"/>
      <c r="BG253" s="3" t="s">
        <v>107</v>
      </c>
      <c r="BI253" s="3"/>
      <c r="BJ253" s="3" t="s">
        <v>107</v>
      </c>
      <c r="BL253" s="3"/>
      <c r="BM253" s="3" t="s">
        <v>107</v>
      </c>
      <c r="BO253" s="3"/>
      <c r="BP253" s="3" t="s">
        <v>123</v>
      </c>
      <c r="BR253" s="3"/>
      <c r="BS253" s="3" t="s">
        <v>123</v>
      </c>
      <c r="BU253" s="3"/>
      <c r="BV253" s="3" t="s">
        <v>123</v>
      </c>
      <c r="BX253" s="3"/>
      <c r="BY253" s="3" t="s">
        <v>123</v>
      </c>
      <c r="CA253" s="3"/>
      <c r="CB253" s="3" t="s">
        <v>118</v>
      </c>
      <c r="CD253" s="3"/>
      <c r="CE253" s="3" t="s">
        <v>111</v>
      </c>
      <c r="CG253" s="3"/>
      <c r="CH253" s="3" t="s">
        <v>112</v>
      </c>
      <c r="CJ253" s="3"/>
      <c r="CK253" s="3"/>
      <c r="CM253" s="3"/>
      <c r="CN253" s="3" t="s">
        <v>126</v>
      </c>
      <c r="CP253" s="3"/>
      <c r="CQ253" s="3"/>
      <c r="CS253" s="3"/>
    </row>
    <row r="254" spans="1:97" x14ac:dyDescent="0.25">
      <c r="A254">
        <v>257</v>
      </c>
      <c r="B254" s="1">
        <v>43951.603344907402</v>
      </c>
      <c r="C254" s="1">
        <v>43951.606296296297</v>
      </c>
      <c r="D254" s="3" t="s">
        <v>97</v>
      </c>
      <c r="E254" s="3"/>
      <c r="G254" s="3"/>
      <c r="H254" s="1"/>
      <c r="I254" s="3" t="s">
        <v>98</v>
      </c>
      <c r="K254" s="3"/>
      <c r="L254" s="3" t="s">
        <v>99</v>
      </c>
      <c r="N254" s="3"/>
      <c r="O254" s="3"/>
      <c r="Q254" s="3"/>
      <c r="R254" s="3" t="s">
        <v>100</v>
      </c>
      <c r="T254" s="3"/>
      <c r="U254" s="3" t="s">
        <v>99</v>
      </c>
      <c r="W254" s="3"/>
      <c r="X254" s="3" t="s">
        <v>121</v>
      </c>
      <c r="Z254" s="3"/>
      <c r="AA254" s="3"/>
      <c r="AC254" s="3"/>
      <c r="AD254" s="3" t="s">
        <v>271</v>
      </c>
      <c r="AF254" s="3"/>
      <c r="AG254" s="3" t="s">
        <v>149</v>
      </c>
      <c r="AI254" s="3"/>
      <c r="AJ254" s="3"/>
      <c r="AL254" s="3"/>
      <c r="AM254" s="3" t="s">
        <v>98</v>
      </c>
      <c r="AO254" s="3"/>
      <c r="AP254" s="3" t="s">
        <v>294</v>
      </c>
      <c r="AR254" s="3"/>
      <c r="AS254" s="3" t="s">
        <v>98</v>
      </c>
      <c r="AU254" s="3"/>
      <c r="AV254" s="3" t="s">
        <v>207</v>
      </c>
      <c r="AX254" s="3"/>
      <c r="AY254" s="3" t="s">
        <v>116</v>
      </c>
      <c r="BA254" s="3"/>
      <c r="BB254" s="3"/>
      <c r="BD254" s="3"/>
      <c r="BF254" s="3"/>
      <c r="BG254" s="3" t="s">
        <v>107</v>
      </c>
      <c r="BI254" s="3"/>
      <c r="BJ254" s="3" t="s">
        <v>107</v>
      </c>
      <c r="BL254" s="3"/>
      <c r="BM254" s="3" t="s">
        <v>133</v>
      </c>
      <c r="BO254" s="3"/>
      <c r="BP254" s="3" t="s">
        <v>109</v>
      </c>
      <c r="BR254" s="3"/>
      <c r="BS254" s="3" t="s">
        <v>108</v>
      </c>
      <c r="BU254" s="3"/>
      <c r="BV254" s="3" t="s">
        <v>108</v>
      </c>
      <c r="BX254" s="3"/>
      <c r="BY254" s="3" t="s">
        <v>109</v>
      </c>
      <c r="CA254" s="3"/>
      <c r="CB254" s="3" t="s">
        <v>110</v>
      </c>
      <c r="CD254" s="3"/>
      <c r="CE254" s="3" t="s">
        <v>111</v>
      </c>
      <c r="CG254" s="3"/>
      <c r="CH254" s="3" t="s">
        <v>199</v>
      </c>
      <c r="CJ254" s="3"/>
      <c r="CK254" s="3"/>
      <c r="CM254" s="3"/>
      <c r="CN254" s="3" t="s">
        <v>137</v>
      </c>
      <c r="CP254" s="3"/>
      <c r="CQ254" s="3"/>
      <c r="CS254" s="3"/>
    </row>
    <row r="255" spans="1:97" x14ac:dyDescent="0.25">
      <c r="A255">
        <v>258</v>
      </c>
      <c r="B255" s="1">
        <v>43951.635405092602</v>
      </c>
      <c r="C255" s="1">
        <v>43951.637581018498</v>
      </c>
      <c r="D255" s="3" t="s">
        <v>97</v>
      </c>
      <c r="E255" s="3"/>
      <c r="G255" s="3"/>
      <c r="H255" s="1"/>
      <c r="I255" s="3" t="s">
        <v>98</v>
      </c>
      <c r="K255" s="3"/>
      <c r="L255" s="3" t="s">
        <v>99</v>
      </c>
      <c r="N255" s="3"/>
      <c r="O255" s="3"/>
      <c r="Q255" s="3"/>
      <c r="R255" s="3" t="s">
        <v>100</v>
      </c>
      <c r="T255" s="3"/>
      <c r="U255" s="3" t="s">
        <v>99</v>
      </c>
      <c r="W255" s="3"/>
      <c r="X255" s="3" t="s">
        <v>121</v>
      </c>
      <c r="Z255" s="3"/>
      <c r="AA255" s="3"/>
      <c r="AC255" s="3"/>
      <c r="AD255" s="3" t="s">
        <v>226</v>
      </c>
      <c r="AF255" s="3"/>
      <c r="AG255" s="3" t="s">
        <v>151</v>
      </c>
      <c r="AI255" s="3"/>
      <c r="AJ255" s="3"/>
      <c r="AL255" s="3"/>
      <c r="AM255" s="3" t="s">
        <v>99</v>
      </c>
      <c r="AO255" s="3"/>
      <c r="AP255" s="3"/>
      <c r="AR255" s="3"/>
      <c r="AS255" s="3" t="s">
        <v>99</v>
      </c>
      <c r="AU255" s="3"/>
      <c r="AV255" s="3"/>
      <c r="AX255" s="3"/>
      <c r="AY255" s="3" t="s">
        <v>116</v>
      </c>
      <c r="BA255" s="3"/>
      <c r="BB255" s="3" t="s">
        <v>371</v>
      </c>
      <c r="BD255" s="3"/>
      <c r="BF255" s="3"/>
      <c r="BG255" s="3" t="s">
        <v>109</v>
      </c>
      <c r="BI255" s="3"/>
      <c r="BJ255" s="3" t="s">
        <v>108</v>
      </c>
      <c r="BL255" s="3"/>
      <c r="BM255" s="3" t="s">
        <v>108</v>
      </c>
      <c r="BO255" s="3"/>
      <c r="BP255" s="3" t="s">
        <v>109</v>
      </c>
      <c r="BR255" s="3"/>
      <c r="BS255" s="3" t="s">
        <v>107</v>
      </c>
      <c r="BU255" s="3"/>
      <c r="BV255" s="3" t="s">
        <v>109</v>
      </c>
      <c r="BX255" s="3"/>
      <c r="BY255" s="3" t="s">
        <v>108</v>
      </c>
      <c r="CA255" s="3"/>
      <c r="CB255" s="3" t="s">
        <v>110</v>
      </c>
      <c r="CD255" s="3"/>
      <c r="CE255" s="3" t="s">
        <v>111</v>
      </c>
      <c r="CG255" s="3"/>
      <c r="CH255" s="3" t="s">
        <v>112</v>
      </c>
      <c r="CJ255" s="3"/>
      <c r="CK255" s="3"/>
      <c r="CM255" s="3"/>
      <c r="CN255" s="3" t="s">
        <v>113</v>
      </c>
      <c r="CP255" s="3"/>
      <c r="CQ255" s="3"/>
      <c r="CS255" s="3"/>
    </row>
    <row r="256" spans="1:97" x14ac:dyDescent="0.25">
      <c r="A256">
        <v>259</v>
      </c>
      <c r="B256" s="1">
        <v>43951.804097222201</v>
      </c>
      <c r="C256" s="1">
        <v>43951.805833333303</v>
      </c>
      <c r="D256" s="3" t="s">
        <v>97</v>
      </c>
      <c r="E256" s="3"/>
      <c r="G256" s="3"/>
      <c r="H256" s="1"/>
      <c r="I256" s="3" t="s">
        <v>98</v>
      </c>
      <c r="K256" s="3"/>
      <c r="L256" s="3" t="s">
        <v>98</v>
      </c>
      <c r="N256" s="3"/>
      <c r="O256" s="3" t="s">
        <v>388</v>
      </c>
      <c r="Q256" s="3"/>
      <c r="R256" s="3" t="s">
        <v>100</v>
      </c>
      <c r="T256" s="3"/>
      <c r="U256" s="3" t="s">
        <v>99</v>
      </c>
      <c r="W256" s="3"/>
      <c r="X256" s="3" t="s">
        <v>101</v>
      </c>
      <c r="Z256" s="3"/>
      <c r="AA256" s="3" t="s">
        <v>99</v>
      </c>
      <c r="AC256" s="3"/>
      <c r="AD256" s="3" t="s">
        <v>103</v>
      </c>
      <c r="AF256" s="3"/>
      <c r="AG256" s="3" t="s">
        <v>149</v>
      </c>
      <c r="AI256" s="3"/>
      <c r="AJ256" s="3"/>
      <c r="AL256" s="3"/>
      <c r="AM256" s="3" t="s">
        <v>99</v>
      </c>
      <c r="AO256" s="3"/>
      <c r="AP256" s="3"/>
      <c r="AR256" s="3"/>
      <c r="AS256" s="3" t="s">
        <v>99</v>
      </c>
      <c r="AU256" s="3"/>
      <c r="AV256" s="3"/>
      <c r="AX256" s="3"/>
      <c r="AY256" s="3" t="s">
        <v>122</v>
      </c>
      <c r="BA256" s="3"/>
      <c r="BB256" s="3"/>
      <c r="BD256" s="3"/>
      <c r="BF256" s="3"/>
      <c r="BG256" s="3" t="s">
        <v>133</v>
      </c>
      <c r="BI256" s="3"/>
      <c r="BJ256" s="3" t="s">
        <v>133</v>
      </c>
      <c r="BL256" s="3"/>
      <c r="BM256" s="3" t="s">
        <v>109</v>
      </c>
      <c r="BO256" s="3"/>
      <c r="BP256" s="3" t="s">
        <v>108</v>
      </c>
      <c r="BR256" s="3"/>
      <c r="BS256" s="3" t="s">
        <v>107</v>
      </c>
      <c r="BU256" s="3"/>
      <c r="BV256" s="3" t="s">
        <v>108</v>
      </c>
      <c r="BX256" s="3"/>
      <c r="BY256" s="3" t="s">
        <v>109</v>
      </c>
      <c r="CA256" s="3"/>
      <c r="CB256" s="3" t="s">
        <v>165</v>
      </c>
      <c r="CD256" s="3"/>
      <c r="CE256" s="3" t="s">
        <v>111</v>
      </c>
      <c r="CG256" s="3"/>
      <c r="CH256" s="3" t="s">
        <v>156</v>
      </c>
      <c r="CJ256" s="3"/>
      <c r="CK256" s="3"/>
      <c r="CM256" s="3"/>
      <c r="CN256" s="3" t="s">
        <v>126</v>
      </c>
      <c r="CP256" s="3"/>
      <c r="CQ256" s="3"/>
      <c r="CS256" s="3"/>
    </row>
    <row r="257" spans="1:97" x14ac:dyDescent="0.25">
      <c r="A257">
        <v>260</v>
      </c>
      <c r="B257" s="1">
        <v>43951.805868055599</v>
      </c>
      <c r="C257" s="1">
        <v>43951.807870370401</v>
      </c>
      <c r="D257" s="3" t="s">
        <v>97</v>
      </c>
      <c r="E257" s="3"/>
      <c r="G257" s="3"/>
      <c r="H257" s="1"/>
      <c r="I257" s="3" t="s">
        <v>99</v>
      </c>
      <c r="K257" s="3"/>
      <c r="L257" s="3" t="s">
        <v>99</v>
      </c>
      <c r="N257" s="3"/>
      <c r="O257" s="3"/>
      <c r="Q257" s="3"/>
      <c r="R257" s="3" t="s">
        <v>225</v>
      </c>
      <c r="T257" s="3"/>
      <c r="U257" s="3" t="s">
        <v>98</v>
      </c>
      <c r="W257" s="3"/>
      <c r="X257" s="3" t="s">
        <v>121</v>
      </c>
      <c r="Z257" s="3"/>
      <c r="AA257" s="3"/>
      <c r="AC257" s="3"/>
      <c r="AD257" s="3" t="s">
        <v>226</v>
      </c>
      <c r="AF257" s="3"/>
      <c r="AG257" s="3" t="s">
        <v>160</v>
      </c>
      <c r="AI257" s="3"/>
      <c r="AJ257" s="3"/>
      <c r="AL257" s="3"/>
      <c r="AM257" s="3" t="s">
        <v>99</v>
      </c>
      <c r="AO257" s="3"/>
      <c r="AP257" s="3"/>
      <c r="AR257" s="3"/>
      <c r="AS257" s="3" t="s">
        <v>99</v>
      </c>
      <c r="AU257" s="3"/>
      <c r="AV257" s="3"/>
      <c r="AX257" s="3"/>
      <c r="AY257" s="3" t="s">
        <v>116</v>
      </c>
      <c r="BA257" s="3"/>
      <c r="BB257" s="3"/>
      <c r="BD257" s="3"/>
      <c r="BF257" s="3"/>
      <c r="BG257" s="3" t="s">
        <v>108</v>
      </c>
      <c r="BI257" s="3"/>
      <c r="BJ257" s="3" t="s">
        <v>107</v>
      </c>
      <c r="BL257" s="3"/>
      <c r="BM257" s="3" t="s">
        <v>133</v>
      </c>
      <c r="BO257" s="3"/>
      <c r="BP257" s="3" t="s">
        <v>108</v>
      </c>
      <c r="BR257" s="3"/>
      <c r="BS257" s="3" t="s">
        <v>107</v>
      </c>
      <c r="BU257" s="3"/>
      <c r="BV257" s="3" t="s">
        <v>108</v>
      </c>
      <c r="BX257" s="3"/>
      <c r="BY257" s="3" t="s">
        <v>107</v>
      </c>
      <c r="CA257" s="3"/>
      <c r="CB257" s="3" t="s">
        <v>389</v>
      </c>
      <c r="CD257" s="3"/>
      <c r="CE257" s="3" t="s">
        <v>119</v>
      </c>
      <c r="CG257" s="3"/>
      <c r="CH257" s="3" t="s">
        <v>156</v>
      </c>
      <c r="CJ257" s="3"/>
      <c r="CK257" s="3"/>
      <c r="CM257" s="3"/>
      <c r="CN257" s="3" t="s">
        <v>137</v>
      </c>
      <c r="CP257" s="3"/>
      <c r="CQ257" s="3"/>
      <c r="CS257" s="3"/>
    </row>
    <row r="258" spans="1:97" x14ac:dyDescent="0.25">
      <c r="A258">
        <v>261</v>
      </c>
      <c r="B258" s="1">
        <v>43951.807893518497</v>
      </c>
      <c r="C258" s="1">
        <v>43951.809282407397</v>
      </c>
      <c r="D258" s="3" t="s">
        <v>97</v>
      </c>
      <c r="E258" s="3"/>
      <c r="G258" s="3"/>
      <c r="H258" s="1"/>
      <c r="I258" s="3" t="s">
        <v>98</v>
      </c>
      <c r="K258" s="3"/>
      <c r="L258" s="3" t="s">
        <v>98</v>
      </c>
      <c r="N258" s="3"/>
      <c r="O258" s="3" t="s">
        <v>390</v>
      </c>
      <c r="Q258" s="3"/>
      <c r="R258" s="3" t="s">
        <v>100</v>
      </c>
      <c r="T258" s="3"/>
      <c r="U258" s="3" t="s">
        <v>99</v>
      </c>
      <c r="W258" s="3"/>
      <c r="X258" s="3" t="s">
        <v>101</v>
      </c>
      <c r="Z258" s="3"/>
      <c r="AA258" s="3" t="s">
        <v>132</v>
      </c>
      <c r="AC258" s="3"/>
      <c r="AD258" s="3" t="s">
        <v>226</v>
      </c>
      <c r="AF258" s="3"/>
      <c r="AG258" s="3" t="s">
        <v>149</v>
      </c>
      <c r="AI258" s="3"/>
      <c r="AJ258" s="3"/>
      <c r="AL258" s="3"/>
      <c r="AM258" s="3" t="s">
        <v>99</v>
      </c>
      <c r="AO258" s="3"/>
      <c r="AP258" s="3"/>
      <c r="AR258" s="3"/>
      <c r="AS258" s="3" t="s">
        <v>98</v>
      </c>
      <c r="AU258" s="3"/>
      <c r="AV258" s="3" t="s">
        <v>130</v>
      </c>
      <c r="AX258" s="3"/>
      <c r="AY258" s="3" t="s">
        <v>116</v>
      </c>
      <c r="BA258" s="3"/>
      <c r="BB258" s="3" t="s">
        <v>241</v>
      </c>
      <c r="BD258" s="3"/>
      <c r="BF258" s="3"/>
      <c r="BG258" s="3" t="s">
        <v>123</v>
      </c>
      <c r="BI258" s="3"/>
      <c r="BJ258" s="3" t="s">
        <v>109</v>
      </c>
      <c r="BL258" s="3"/>
      <c r="BM258" s="3" t="s">
        <v>109</v>
      </c>
      <c r="BO258" s="3"/>
      <c r="BP258" s="3" t="s">
        <v>107</v>
      </c>
      <c r="BR258" s="3"/>
      <c r="BS258" s="3" t="s">
        <v>109</v>
      </c>
      <c r="BU258" s="3"/>
      <c r="BV258" s="3" t="s">
        <v>109</v>
      </c>
      <c r="BX258" s="3"/>
      <c r="BY258" s="3" t="s">
        <v>108</v>
      </c>
      <c r="CA258" s="3"/>
      <c r="CB258" s="3" t="s">
        <v>124</v>
      </c>
      <c r="CD258" s="3"/>
      <c r="CE258" s="3" t="s">
        <v>111</v>
      </c>
      <c r="CG258" s="3"/>
      <c r="CH258" s="3" t="s">
        <v>156</v>
      </c>
      <c r="CJ258" s="3"/>
      <c r="CK258" s="3"/>
      <c r="CM258" s="3"/>
      <c r="CN258" s="3" t="s">
        <v>126</v>
      </c>
      <c r="CP258" s="3"/>
      <c r="CQ258" s="3"/>
      <c r="CS258" s="3"/>
    </row>
    <row r="259" spans="1:97" x14ac:dyDescent="0.25">
      <c r="A259">
        <v>262</v>
      </c>
      <c r="B259" s="1">
        <v>43951.809317129599</v>
      </c>
      <c r="C259" s="1">
        <v>43951.814016203702</v>
      </c>
      <c r="D259" s="3" t="s">
        <v>97</v>
      </c>
      <c r="E259" s="3"/>
      <c r="G259" s="3"/>
      <c r="H259" s="1"/>
      <c r="I259" s="3" t="s">
        <v>98</v>
      </c>
      <c r="K259" s="3"/>
      <c r="L259" s="3" t="s">
        <v>99</v>
      </c>
      <c r="N259" s="3"/>
      <c r="O259" s="3"/>
      <c r="Q259" s="3"/>
      <c r="R259" s="3" t="s">
        <v>225</v>
      </c>
      <c r="T259" s="3"/>
      <c r="U259" s="3" t="s">
        <v>98</v>
      </c>
      <c r="W259" s="3"/>
      <c r="X259" s="3" t="s">
        <v>101</v>
      </c>
      <c r="Z259" s="3"/>
      <c r="AA259" s="3" t="s">
        <v>99</v>
      </c>
      <c r="AC259" s="3"/>
      <c r="AD259" s="3" t="s">
        <v>146</v>
      </c>
      <c r="AF259" s="3"/>
      <c r="AG259" s="3" t="s">
        <v>151</v>
      </c>
      <c r="AI259" s="3"/>
      <c r="AJ259" s="3"/>
      <c r="AL259" s="3"/>
      <c r="AM259" s="3" t="s">
        <v>99</v>
      </c>
      <c r="AO259" s="3"/>
      <c r="AP259" s="3"/>
      <c r="AR259" s="3"/>
      <c r="AS259" s="3" t="s">
        <v>99</v>
      </c>
      <c r="AU259" s="3"/>
      <c r="AV259" s="3"/>
      <c r="AX259" s="3"/>
      <c r="AY259" s="3" t="s">
        <v>116</v>
      </c>
      <c r="BA259" s="3"/>
      <c r="BB259" s="3"/>
      <c r="BD259" s="3"/>
      <c r="BF259" s="3"/>
      <c r="BG259" s="3" t="s">
        <v>108</v>
      </c>
      <c r="BI259" s="3"/>
      <c r="BJ259" s="3" t="s">
        <v>108</v>
      </c>
      <c r="BL259" s="3"/>
      <c r="BM259" s="3" t="s">
        <v>109</v>
      </c>
      <c r="BO259" s="3"/>
      <c r="BP259" s="3" t="s">
        <v>108</v>
      </c>
      <c r="BR259" s="3"/>
      <c r="BS259" s="3" t="s">
        <v>107</v>
      </c>
      <c r="BU259" s="3"/>
      <c r="BV259" s="3" t="s">
        <v>108</v>
      </c>
      <c r="BX259" s="3"/>
      <c r="BY259" s="3" t="s">
        <v>109</v>
      </c>
      <c r="CA259" s="3"/>
      <c r="CB259" s="3" t="s">
        <v>221</v>
      </c>
      <c r="CD259" s="3"/>
      <c r="CE259" s="3" t="s">
        <v>147</v>
      </c>
      <c r="CG259" s="3"/>
      <c r="CH259" s="3" t="s">
        <v>156</v>
      </c>
      <c r="CJ259" s="3"/>
      <c r="CK259" s="3"/>
      <c r="CM259" s="3"/>
      <c r="CN259" s="3" t="s">
        <v>131</v>
      </c>
      <c r="CP259" s="3"/>
      <c r="CQ259" s="3"/>
      <c r="CS259" s="3"/>
    </row>
    <row r="260" spans="1:97" x14ac:dyDescent="0.25">
      <c r="A260">
        <v>263</v>
      </c>
      <c r="B260" s="1">
        <v>43951.814050925903</v>
      </c>
      <c r="C260" s="1">
        <v>43951.814814814803</v>
      </c>
      <c r="D260" s="3" t="s">
        <v>97</v>
      </c>
      <c r="E260" s="3"/>
      <c r="G260" s="3"/>
      <c r="H260" s="1"/>
      <c r="I260" s="3" t="s">
        <v>98</v>
      </c>
      <c r="K260" s="3"/>
      <c r="L260" s="3" t="s">
        <v>99</v>
      </c>
      <c r="N260" s="3"/>
      <c r="O260" s="3"/>
      <c r="Q260" s="3"/>
      <c r="R260" s="3" t="s">
        <v>100</v>
      </c>
      <c r="T260" s="3"/>
      <c r="U260" s="3" t="s">
        <v>99</v>
      </c>
      <c r="W260" s="3"/>
      <c r="X260" s="3" t="s">
        <v>101</v>
      </c>
      <c r="Z260" s="3"/>
      <c r="AA260" s="3" t="s">
        <v>99</v>
      </c>
      <c r="AC260" s="3"/>
      <c r="AD260" s="3" t="s">
        <v>146</v>
      </c>
      <c r="AF260" s="3"/>
      <c r="AG260" s="3" t="s">
        <v>139</v>
      </c>
      <c r="AI260" s="3"/>
      <c r="AJ260" s="3"/>
      <c r="AL260" s="3"/>
      <c r="AM260" s="3" t="s">
        <v>99</v>
      </c>
      <c r="AO260" s="3"/>
      <c r="AP260" s="3"/>
      <c r="AR260" s="3"/>
      <c r="AS260" s="3" t="s">
        <v>99</v>
      </c>
      <c r="AU260" s="3"/>
      <c r="AV260" s="3"/>
      <c r="AX260" s="3"/>
      <c r="AY260" s="3" t="s">
        <v>116</v>
      </c>
      <c r="BA260" s="3"/>
      <c r="BB260" s="3"/>
      <c r="BD260" s="3"/>
      <c r="BF260" s="3"/>
      <c r="BG260" s="3" t="s">
        <v>123</v>
      </c>
      <c r="BI260" s="3"/>
      <c r="BJ260" s="3" t="s">
        <v>123</v>
      </c>
      <c r="BL260" s="3"/>
      <c r="BM260" s="3" t="s">
        <v>133</v>
      </c>
      <c r="BO260" s="3"/>
      <c r="BP260" s="3" t="s">
        <v>109</v>
      </c>
      <c r="BR260" s="3"/>
      <c r="BS260" s="3" t="s">
        <v>123</v>
      </c>
      <c r="BU260" s="3"/>
      <c r="BV260" s="3" t="s">
        <v>123</v>
      </c>
      <c r="BX260" s="3"/>
      <c r="BY260" s="3" t="s">
        <v>123</v>
      </c>
      <c r="CA260" s="3"/>
      <c r="CB260" s="3" t="s">
        <v>165</v>
      </c>
      <c r="CD260" s="3"/>
      <c r="CE260" s="3" t="s">
        <v>111</v>
      </c>
      <c r="CG260" s="3"/>
      <c r="CH260" s="3" t="s">
        <v>156</v>
      </c>
      <c r="CJ260" s="3"/>
      <c r="CK260" s="3"/>
      <c r="CM260" s="3"/>
      <c r="CN260" s="3" t="s">
        <v>126</v>
      </c>
      <c r="CP260" s="3"/>
      <c r="CQ260" s="3"/>
      <c r="CS260" s="3"/>
    </row>
    <row r="261" spans="1:97" x14ac:dyDescent="0.25">
      <c r="A261">
        <v>264</v>
      </c>
      <c r="B261" s="1">
        <v>43951.814826388902</v>
      </c>
      <c r="C261" s="1">
        <v>43951.816192129598</v>
      </c>
      <c r="D261" s="3" t="s">
        <v>97</v>
      </c>
      <c r="E261" s="3"/>
      <c r="G261" s="3"/>
      <c r="H261" s="1"/>
      <c r="I261" s="3" t="s">
        <v>98</v>
      </c>
      <c r="K261" s="3"/>
      <c r="L261" s="3" t="s">
        <v>99</v>
      </c>
      <c r="N261" s="3"/>
      <c r="O261" s="3"/>
      <c r="Q261" s="3"/>
      <c r="R261" s="3" t="s">
        <v>209</v>
      </c>
      <c r="T261" s="3"/>
      <c r="U261" s="3" t="s">
        <v>99</v>
      </c>
      <c r="W261" s="3"/>
      <c r="X261" s="3" t="s">
        <v>121</v>
      </c>
      <c r="Z261" s="3"/>
      <c r="AA261" s="3"/>
      <c r="AC261" s="3"/>
      <c r="AD261" s="3" t="s">
        <v>211</v>
      </c>
      <c r="AF261" s="3"/>
      <c r="AG261" s="3" t="s">
        <v>160</v>
      </c>
      <c r="AI261" s="3"/>
      <c r="AJ261" s="3"/>
      <c r="AL261" s="3"/>
      <c r="AM261" s="3" t="s">
        <v>99</v>
      </c>
      <c r="AO261" s="3"/>
      <c r="AP261" s="3"/>
      <c r="AR261" s="3"/>
      <c r="AS261" s="3" t="s">
        <v>98</v>
      </c>
      <c r="AU261" s="3"/>
      <c r="AV261" s="3" t="s">
        <v>283</v>
      </c>
      <c r="AX261" s="3"/>
      <c r="AY261" s="3" t="s">
        <v>321</v>
      </c>
      <c r="BA261" s="3"/>
      <c r="BB261" s="3"/>
      <c r="BD261" s="3"/>
      <c r="BF261" s="3"/>
      <c r="BG261" s="3" t="s">
        <v>109</v>
      </c>
      <c r="BI261" s="3"/>
      <c r="BJ261" s="3" t="s">
        <v>109</v>
      </c>
      <c r="BL261" s="3"/>
      <c r="BM261" s="3" t="s">
        <v>109</v>
      </c>
      <c r="BO261" s="3"/>
      <c r="BP261" s="3" t="s">
        <v>107</v>
      </c>
      <c r="BR261" s="3"/>
      <c r="BS261" s="3" t="s">
        <v>133</v>
      </c>
      <c r="BU261" s="3"/>
      <c r="BV261" s="3" t="s">
        <v>133</v>
      </c>
      <c r="BX261" s="3"/>
      <c r="BY261" s="3" t="s">
        <v>133</v>
      </c>
      <c r="CA261" s="3"/>
      <c r="CB261" s="3" t="s">
        <v>165</v>
      </c>
      <c r="CD261" s="3"/>
      <c r="CE261" s="3" t="s">
        <v>147</v>
      </c>
      <c r="CG261" s="3"/>
      <c r="CH261" s="3" t="s">
        <v>156</v>
      </c>
      <c r="CJ261" s="3"/>
      <c r="CK261" s="3"/>
      <c r="CM261" s="3"/>
      <c r="CN261" s="3" t="s">
        <v>131</v>
      </c>
      <c r="CP261" s="3"/>
      <c r="CQ261" s="3"/>
      <c r="CS261" s="3"/>
    </row>
    <row r="262" spans="1:97" x14ac:dyDescent="0.25">
      <c r="A262">
        <v>265</v>
      </c>
      <c r="B262" s="1">
        <v>43951.821550925903</v>
      </c>
      <c r="C262" s="1">
        <v>43951.824756944399</v>
      </c>
      <c r="D262" s="3" t="s">
        <v>97</v>
      </c>
      <c r="E262" s="3"/>
      <c r="G262" s="3"/>
      <c r="H262" s="1"/>
      <c r="I262" s="3" t="s">
        <v>98</v>
      </c>
      <c r="K262" s="3"/>
      <c r="L262" s="3" t="s">
        <v>99</v>
      </c>
      <c r="N262" s="3"/>
      <c r="O262" s="3"/>
      <c r="Q262" s="3"/>
      <c r="R262" s="3" t="s">
        <v>209</v>
      </c>
      <c r="T262" s="3"/>
      <c r="U262" s="3" t="s">
        <v>99</v>
      </c>
      <c r="W262" s="3"/>
      <c r="X262" s="3" t="s">
        <v>121</v>
      </c>
      <c r="Z262" s="3"/>
      <c r="AA262" s="3"/>
      <c r="AC262" s="3"/>
      <c r="AD262" s="3" t="s">
        <v>179</v>
      </c>
      <c r="AF262" s="3"/>
      <c r="AG262" s="3" t="s">
        <v>149</v>
      </c>
      <c r="AI262" s="3"/>
      <c r="AJ262" s="3"/>
      <c r="AL262" s="3"/>
      <c r="AM262" s="3" t="s">
        <v>99</v>
      </c>
      <c r="AO262" s="3"/>
      <c r="AP262" s="3"/>
      <c r="AR262" s="3"/>
      <c r="AS262" s="3" t="s">
        <v>99</v>
      </c>
      <c r="AU262" s="3"/>
      <c r="AV262" s="3"/>
      <c r="AX262" s="3"/>
      <c r="AY262" s="3" t="s">
        <v>116</v>
      </c>
      <c r="BA262" s="3"/>
      <c r="BB262" s="3"/>
      <c r="BD262" s="3"/>
      <c r="BF262" s="3"/>
      <c r="BG262" s="3" t="s">
        <v>109</v>
      </c>
      <c r="BI262" s="3"/>
      <c r="BJ262" s="3" t="s">
        <v>123</v>
      </c>
      <c r="BL262" s="3"/>
      <c r="BM262" s="3" t="s">
        <v>109</v>
      </c>
      <c r="BO262" s="3"/>
      <c r="BP262" s="3" t="s">
        <v>109</v>
      </c>
      <c r="BR262" s="3"/>
      <c r="BS262" s="3" t="s">
        <v>109</v>
      </c>
      <c r="BU262" s="3"/>
      <c r="BV262" s="3" t="s">
        <v>109</v>
      </c>
      <c r="BX262" s="3"/>
      <c r="BY262" s="3" t="s">
        <v>123</v>
      </c>
      <c r="CA262" s="3"/>
      <c r="CB262" s="3" t="s">
        <v>118</v>
      </c>
      <c r="CD262" s="3"/>
      <c r="CE262" s="3" t="s">
        <v>119</v>
      </c>
      <c r="CG262" s="3"/>
      <c r="CH262" s="3" t="s">
        <v>137</v>
      </c>
      <c r="CJ262" s="3"/>
      <c r="CK262" s="3" t="s">
        <v>391</v>
      </c>
      <c r="CM262" s="3"/>
      <c r="CN262" s="3" t="s">
        <v>137</v>
      </c>
      <c r="CP262" s="3"/>
      <c r="CQ262" s="3"/>
      <c r="CS262" s="3"/>
    </row>
    <row r="263" spans="1:97" x14ac:dyDescent="0.25">
      <c r="A263">
        <v>266</v>
      </c>
      <c r="B263" s="1">
        <v>43953.638842592598</v>
      </c>
      <c r="C263" s="1">
        <v>43953.641678240703</v>
      </c>
      <c r="D263" s="3" t="s">
        <v>97</v>
      </c>
      <c r="E263" s="3"/>
      <c r="G263" s="3"/>
      <c r="H263" s="1"/>
      <c r="I263" s="3" t="s">
        <v>99</v>
      </c>
      <c r="K263" s="3"/>
      <c r="L263" s="3" t="s">
        <v>99</v>
      </c>
      <c r="N263" s="3"/>
      <c r="O263" s="3"/>
      <c r="Q263" s="3"/>
      <c r="R263" s="3" t="s">
        <v>100</v>
      </c>
      <c r="T263" s="3"/>
      <c r="U263" s="3" t="s">
        <v>99</v>
      </c>
      <c r="W263" s="3"/>
      <c r="X263" s="3" t="s">
        <v>121</v>
      </c>
      <c r="Z263" s="3"/>
      <c r="AA263" s="3"/>
      <c r="AC263" s="3"/>
      <c r="AD263" s="3" t="s">
        <v>271</v>
      </c>
      <c r="AF263" s="3"/>
      <c r="AG263" s="3" t="s">
        <v>139</v>
      </c>
      <c r="AI263" s="3"/>
      <c r="AJ263" s="3"/>
      <c r="AL263" s="3"/>
      <c r="AM263" s="3" t="s">
        <v>99</v>
      </c>
      <c r="AO263" s="3"/>
      <c r="AP263" s="3"/>
      <c r="AR263" s="3"/>
      <c r="AS263" s="3" t="s">
        <v>99</v>
      </c>
      <c r="AU263" s="3"/>
      <c r="AV263" s="3"/>
      <c r="AX263" s="3"/>
      <c r="AY263" s="3" t="s">
        <v>116</v>
      </c>
      <c r="BA263" s="3"/>
      <c r="BB263" s="3"/>
      <c r="BD263" s="3"/>
      <c r="BF263" s="3"/>
      <c r="BG263" s="3" t="s">
        <v>123</v>
      </c>
      <c r="BI263" s="3"/>
      <c r="BJ263" s="3" t="s">
        <v>107</v>
      </c>
      <c r="BL263" s="3"/>
      <c r="BM263" s="3" t="s">
        <v>107</v>
      </c>
      <c r="BO263" s="3"/>
      <c r="BP263" s="3" t="s">
        <v>123</v>
      </c>
      <c r="BR263" s="3"/>
      <c r="BS263" s="3" t="s">
        <v>107</v>
      </c>
      <c r="BU263" s="3"/>
      <c r="BV263" s="3" t="s">
        <v>123</v>
      </c>
      <c r="BX263" s="3"/>
      <c r="BY263" s="3" t="s">
        <v>109</v>
      </c>
      <c r="CA263" s="3"/>
      <c r="CB263" s="3" t="s">
        <v>110</v>
      </c>
      <c r="CD263" s="3"/>
      <c r="CE263" s="3" t="s">
        <v>135</v>
      </c>
      <c r="CG263" s="3"/>
      <c r="CH263" s="3" t="s">
        <v>156</v>
      </c>
      <c r="CJ263" s="3"/>
      <c r="CK263" s="3"/>
      <c r="CM263" s="3"/>
      <c r="CN263" s="3" t="s">
        <v>137</v>
      </c>
      <c r="CP263" s="3"/>
      <c r="CQ263" s="3"/>
      <c r="CS263" s="3"/>
    </row>
    <row r="264" spans="1:97" x14ac:dyDescent="0.25">
      <c r="A264">
        <v>267</v>
      </c>
      <c r="B264" s="1">
        <v>43953.642071759299</v>
      </c>
      <c r="C264" s="1">
        <v>43953.643391203703</v>
      </c>
      <c r="D264" s="3" t="s">
        <v>97</v>
      </c>
      <c r="E264" s="3"/>
      <c r="G264" s="3"/>
      <c r="H264" s="1"/>
      <c r="I264" s="3" t="s">
        <v>98</v>
      </c>
      <c r="K264" s="3"/>
      <c r="L264" s="3" t="s">
        <v>99</v>
      </c>
      <c r="N264" s="3"/>
      <c r="O264" s="3"/>
      <c r="Q264" s="3"/>
      <c r="R264" s="3" t="s">
        <v>100</v>
      </c>
      <c r="T264" s="3"/>
      <c r="U264" s="3" t="s">
        <v>99</v>
      </c>
      <c r="W264" s="3"/>
      <c r="X264" s="3" t="s">
        <v>121</v>
      </c>
      <c r="Z264" s="3"/>
      <c r="AA264" s="3"/>
      <c r="AC264" s="3"/>
      <c r="AD264" s="3" t="s">
        <v>167</v>
      </c>
      <c r="AF264" s="3"/>
      <c r="AG264" s="3" t="s">
        <v>160</v>
      </c>
      <c r="AI264" s="3"/>
      <c r="AJ264" s="3"/>
      <c r="AL264" s="3"/>
      <c r="AM264" s="3" t="s">
        <v>99</v>
      </c>
      <c r="AO264" s="3"/>
      <c r="AP264" s="3"/>
      <c r="AR264" s="3"/>
      <c r="AS264" s="3" t="s">
        <v>99</v>
      </c>
      <c r="AU264" s="3"/>
      <c r="AV264" s="3"/>
      <c r="AX264" s="3"/>
      <c r="AY264" s="3" t="s">
        <v>116</v>
      </c>
      <c r="BA264" s="3"/>
      <c r="BB264" s="3"/>
      <c r="BD264" s="3"/>
      <c r="BF264" s="3"/>
      <c r="BG264" s="3" t="s">
        <v>123</v>
      </c>
      <c r="BI264" s="3"/>
      <c r="BJ264" s="3" t="s">
        <v>108</v>
      </c>
      <c r="BL264" s="3"/>
      <c r="BM264" s="3" t="s">
        <v>108</v>
      </c>
      <c r="BO264" s="3"/>
      <c r="BP264" s="3" t="s">
        <v>108</v>
      </c>
      <c r="BR264" s="3"/>
      <c r="BS264" s="3" t="s">
        <v>107</v>
      </c>
      <c r="BU264" s="3"/>
      <c r="BV264" s="3" t="s">
        <v>108</v>
      </c>
      <c r="BX264" s="3"/>
      <c r="BY264" s="3" t="s">
        <v>123</v>
      </c>
      <c r="CA264" s="3"/>
      <c r="CB264" s="3" t="s">
        <v>110</v>
      </c>
      <c r="CD264" s="3"/>
      <c r="CE264" s="3" t="s">
        <v>111</v>
      </c>
      <c r="CG264" s="3"/>
      <c r="CH264" s="3" t="s">
        <v>112</v>
      </c>
      <c r="CJ264" s="3"/>
      <c r="CK264" s="3"/>
      <c r="CM264" s="3"/>
      <c r="CN264" s="3" t="s">
        <v>137</v>
      </c>
      <c r="CP264" s="3"/>
      <c r="CQ264" s="3"/>
      <c r="CS264" s="3"/>
    </row>
    <row r="265" spans="1:97" x14ac:dyDescent="0.25">
      <c r="A265">
        <v>268</v>
      </c>
      <c r="B265" s="1">
        <v>43954.494224536997</v>
      </c>
      <c r="C265" s="1">
        <v>43954.498206018499</v>
      </c>
      <c r="D265" s="3" t="s">
        <v>97</v>
      </c>
      <c r="E265" s="3"/>
      <c r="G265" s="3"/>
      <c r="H265" s="1"/>
      <c r="I265" s="3" t="s">
        <v>98</v>
      </c>
      <c r="K265" s="3"/>
      <c r="L265" s="3" t="s">
        <v>98</v>
      </c>
      <c r="N265" s="3"/>
      <c r="O265" s="3" t="s">
        <v>392</v>
      </c>
      <c r="Q265" s="3"/>
      <c r="R265" s="3" t="s">
        <v>100</v>
      </c>
      <c r="T265" s="3"/>
      <c r="U265" s="3" t="s">
        <v>98</v>
      </c>
      <c r="W265" s="3"/>
      <c r="X265" s="3" t="s">
        <v>121</v>
      </c>
      <c r="Z265" s="3"/>
      <c r="AA265" s="3"/>
      <c r="AC265" s="3"/>
      <c r="AD265" s="3" t="s">
        <v>146</v>
      </c>
      <c r="AF265" s="3"/>
      <c r="AG265" s="3" t="s">
        <v>160</v>
      </c>
      <c r="AI265" s="3"/>
      <c r="AJ265" s="3"/>
      <c r="AL265" s="3"/>
      <c r="AM265" s="3" t="s">
        <v>98</v>
      </c>
      <c r="AO265" s="3"/>
      <c r="AP265" s="3" t="s">
        <v>393</v>
      </c>
      <c r="AR265" s="3"/>
      <c r="AS265" s="3" t="s">
        <v>99</v>
      </c>
      <c r="AU265" s="3"/>
      <c r="AV265" s="3"/>
      <c r="AX265" s="3"/>
      <c r="AY265" s="3" t="s">
        <v>122</v>
      </c>
      <c r="BA265" s="3"/>
      <c r="BB265" s="3"/>
      <c r="BD265" s="3"/>
      <c r="BF265" s="3"/>
      <c r="BG265" s="3" t="s">
        <v>107</v>
      </c>
      <c r="BI265" s="3"/>
      <c r="BJ265" s="3" t="s">
        <v>107</v>
      </c>
      <c r="BL265" s="3"/>
      <c r="BM265" s="3" t="s">
        <v>107</v>
      </c>
      <c r="BO265" s="3"/>
      <c r="BP265" s="3" t="s">
        <v>109</v>
      </c>
      <c r="BR265" s="3"/>
      <c r="BS265" s="3" t="s">
        <v>108</v>
      </c>
      <c r="BU265" s="3"/>
      <c r="BV265" s="3" t="s">
        <v>109</v>
      </c>
      <c r="BX265" s="3"/>
      <c r="BY265" s="3" t="s">
        <v>107</v>
      </c>
      <c r="CA265" s="3"/>
      <c r="CB265" s="3" t="s">
        <v>124</v>
      </c>
      <c r="CD265" s="3"/>
      <c r="CE265" s="3" t="s">
        <v>111</v>
      </c>
      <c r="CG265" s="3"/>
      <c r="CH265" s="3" t="s">
        <v>156</v>
      </c>
      <c r="CJ265" s="3"/>
      <c r="CK265" s="3"/>
      <c r="CM265" s="3"/>
      <c r="CN265" s="3" t="s">
        <v>126</v>
      </c>
      <c r="CP265" s="3"/>
      <c r="CQ265" s="3"/>
      <c r="CS265"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C5B7-EE33-4128-81E7-6FF9C07B5B04}">
  <dimension ref="A1:CS1084"/>
  <sheetViews>
    <sheetView topLeftCell="CP1" workbookViewId="0"/>
  </sheetViews>
  <sheetFormatPr defaultRowHeight="15" x14ac:dyDescent="0.25"/>
  <cols>
    <col min="1" max="1" width="5.140625" bestFit="1" customWidth="1"/>
    <col min="2" max="2" width="14.85546875" bestFit="1" customWidth="1"/>
    <col min="3" max="3" width="20.140625" bestFit="1" customWidth="1"/>
    <col min="4" max="4" width="39.42578125" bestFit="1" customWidth="1"/>
    <col min="5" max="5" width="9.28515625" bestFit="1" customWidth="1"/>
    <col min="6" max="6" width="18.85546875" bestFit="1" customWidth="1"/>
    <col min="7" max="7" width="20.28515625" bestFit="1" customWidth="1"/>
    <col min="8" max="8" width="27" bestFit="1" customWidth="1"/>
    <col min="9" max="9" width="60.5703125" bestFit="1" customWidth="1"/>
    <col min="10" max="10" width="68.85546875" bestFit="1" customWidth="1"/>
    <col min="11" max="11" width="68.42578125" bestFit="1" customWidth="1"/>
    <col min="12" max="15" width="81.140625" bestFit="1" customWidth="1"/>
    <col min="16" max="16" width="66" bestFit="1" customWidth="1"/>
    <col min="17" max="17" width="65.5703125" bestFit="1" customWidth="1"/>
    <col min="18" max="20" width="81.140625" bestFit="1" customWidth="1"/>
    <col min="21" max="21" width="54.85546875" bestFit="1" customWidth="1"/>
    <col min="22" max="22" width="63.140625" bestFit="1" customWidth="1"/>
    <col min="23" max="23" width="62.7109375" bestFit="1" customWidth="1"/>
    <col min="24" max="24" width="19.85546875" bestFit="1" customWidth="1"/>
    <col min="25" max="25" width="28.140625" bestFit="1" customWidth="1"/>
    <col min="26" max="26" width="27.5703125" bestFit="1" customWidth="1"/>
    <col min="27" max="27" width="48.140625" bestFit="1" customWidth="1"/>
    <col min="28" max="28" width="56.42578125" bestFit="1" customWidth="1"/>
    <col min="29" max="29" width="56" bestFit="1" customWidth="1"/>
    <col min="30" max="32" width="81.140625" bestFit="1" customWidth="1"/>
    <col min="33" max="33" width="63.85546875" bestFit="1" customWidth="1"/>
    <col min="34" max="34" width="72.140625" bestFit="1" customWidth="1"/>
    <col min="35" max="35" width="71.7109375" bestFit="1" customWidth="1"/>
    <col min="36" max="42" width="81.140625" bestFit="1" customWidth="1"/>
    <col min="43" max="43" width="50.28515625" bestFit="1" customWidth="1"/>
    <col min="44" max="44" width="49.85546875" bestFit="1" customWidth="1"/>
    <col min="45" max="45" width="58.140625" bestFit="1" customWidth="1"/>
    <col min="46" max="46" width="66.42578125" bestFit="1" customWidth="1"/>
    <col min="47" max="47" width="66" bestFit="1" customWidth="1"/>
    <col min="48" max="48" width="81.140625" bestFit="1" customWidth="1"/>
    <col min="49" max="49" width="36.85546875" bestFit="1" customWidth="1"/>
    <col min="50" max="50" width="36.42578125" bestFit="1" customWidth="1"/>
    <col min="51" max="56" width="81.140625" bestFit="1" customWidth="1"/>
    <col min="57" max="57" width="66" bestFit="1" customWidth="1"/>
    <col min="58" max="58" width="65.5703125" bestFit="1" customWidth="1"/>
    <col min="59" max="59" width="50.5703125" bestFit="1" customWidth="1"/>
    <col min="60" max="60" width="58.85546875" bestFit="1" customWidth="1"/>
    <col min="61" max="61" width="58.42578125" bestFit="1" customWidth="1"/>
    <col min="62" max="62" width="37.140625" bestFit="1" customWidth="1"/>
    <col min="63" max="63" width="45.42578125" bestFit="1" customWidth="1"/>
    <col min="64" max="64" width="45" bestFit="1" customWidth="1"/>
    <col min="65" max="65" width="68.28515625" bestFit="1" customWidth="1"/>
    <col min="66" max="66" width="76.5703125" bestFit="1" customWidth="1"/>
    <col min="67" max="67" width="76.140625" bestFit="1" customWidth="1"/>
    <col min="68" max="68" width="52.140625" bestFit="1" customWidth="1"/>
    <col min="69" max="69" width="60.42578125" bestFit="1" customWidth="1"/>
    <col min="70" max="70" width="60" bestFit="1" customWidth="1"/>
    <col min="71" max="73" width="81.140625" bestFit="1" customWidth="1"/>
    <col min="74" max="74" width="38.85546875" bestFit="1" customWidth="1"/>
    <col min="75" max="75" width="47.140625" bestFit="1" customWidth="1"/>
    <col min="76" max="76" width="46.7109375" bestFit="1" customWidth="1"/>
    <col min="77" max="77" width="49.7109375" bestFit="1" customWidth="1"/>
    <col min="78" max="78" width="58" bestFit="1" customWidth="1"/>
    <col min="79" max="79" width="57.5703125" bestFit="1" customWidth="1"/>
    <col min="80" max="80" width="19.140625" bestFit="1" customWidth="1"/>
    <col min="81" max="81" width="27.42578125" bestFit="1" customWidth="1"/>
    <col min="82" max="82" width="27" bestFit="1" customWidth="1"/>
    <col min="83" max="83" width="63.85546875" bestFit="1" customWidth="1"/>
    <col min="84" max="84" width="72.140625" bestFit="1" customWidth="1"/>
    <col min="85" max="85" width="71.7109375" bestFit="1" customWidth="1"/>
    <col min="86" max="86" width="64.5703125" bestFit="1" customWidth="1"/>
    <col min="87" max="87" width="72.85546875" bestFit="1" customWidth="1"/>
    <col min="88" max="88" width="72.42578125" bestFit="1" customWidth="1"/>
    <col min="89" max="89" width="73.5703125" bestFit="1" customWidth="1"/>
    <col min="90" max="91" width="81.140625" bestFit="1" customWidth="1"/>
    <col min="92" max="92" width="56.140625" bestFit="1" customWidth="1"/>
    <col min="93" max="93" width="64.42578125" bestFit="1" customWidth="1"/>
    <col min="94" max="94" width="64" bestFit="1" customWidth="1"/>
    <col min="95" max="95" width="81.140625" bestFit="1" customWidth="1"/>
    <col min="96" max="96" width="21.140625" bestFit="1" customWidth="1"/>
    <col min="97" max="97" width="20.7109375" bestFit="1" customWidth="1"/>
  </cols>
  <sheetData>
    <row r="1" spans="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x14ac:dyDescent="0.25">
      <c r="A2">
        <v>5</v>
      </c>
      <c r="B2" s="22">
        <v>43928.704155092593</v>
      </c>
      <c r="C2" s="22">
        <v>43928.705671296295</v>
      </c>
      <c r="D2" s="3" t="s">
        <v>97</v>
      </c>
      <c r="I2" s="3" t="s">
        <v>98</v>
      </c>
      <c r="L2" s="3" t="s">
        <v>99</v>
      </c>
      <c r="O2" s="3"/>
      <c r="R2" s="3" t="s">
        <v>100</v>
      </c>
      <c r="U2" s="3" t="s">
        <v>99</v>
      </c>
      <c r="X2" s="3" t="s">
        <v>101</v>
      </c>
      <c r="AA2" s="3" t="s">
        <v>102</v>
      </c>
      <c r="AD2" s="3" t="s">
        <v>405</v>
      </c>
      <c r="AG2" s="3" t="s">
        <v>104</v>
      </c>
      <c r="AJ2" s="3"/>
      <c r="AM2" s="3" t="s">
        <v>99</v>
      </c>
      <c r="AP2" s="3"/>
      <c r="AS2" s="3" t="s">
        <v>98</v>
      </c>
      <c r="AV2" s="3" t="s">
        <v>105</v>
      </c>
      <c r="AY2" s="3" t="s">
        <v>106</v>
      </c>
      <c r="BB2" s="3"/>
      <c r="BG2" s="3" t="s">
        <v>107</v>
      </c>
      <c r="BJ2" s="3" t="s">
        <v>108</v>
      </c>
      <c r="BM2" s="3" t="s">
        <v>107</v>
      </c>
      <c r="BP2" s="3" t="s">
        <v>109</v>
      </c>
      <c r="BS2" s="3" t="s">
        <v>109</v>
      </c>
      <c r="BV2" s="3" t="s">
        <v>109</v>
      </c>
      <c r="BY2" s="3" t="s">
        <v>109</v>
      </c>
      <c r="CB2" s="3" t="s">
        <v>110</v>
      </c>
      <c r="CE2" s="3" t="s">
        <v>111</v>
      </c>
      <c r="CH2" s="3" t="s">
        <v>112</v>
      </c>
      <c r="CK2" s="3"/>
      <c r="CN2" s="3" t="s">
        <v>113</v>
      </c>
      <c r="CQ2" s="3"/>
    </row>
    <row r="3" spans="1:97" x14ac:dyDescent="0.25">
      <c r="A3">
        <v>5</v>
      </c>
      <c r="B3" s="22">
        <v>43928.704155092593</v>
      </c>
      <c r="C3" s="22">
        <v>43928.705671296295</v>
      </c>
      <c r="D3" s="3" t="s">
        <v>97</v>
      </c>
      <c r="I3" s="3" t="s">
        <v>98</v>
      </c>
      <c r="L3" s="3" t="s">
        <v>99</v>
      </c>
      <c r="O3" s="3"/>
      <c r="R3" s="3" t="s">
        <v>100</v>
      </c>
      <c r="U3" s="3" t="s">
        <v>99</v>
      </c>
      <c r="X3" s="3" t="s">
        <v>101</v>
      </c>
      <c r="AA3" s="3" t="s">
        <v>102</v>
      </c>
      <c r="AD3" s="3" t="s">
        <v>406</v>
      </c>
      <c r="AG3" s="3" t="s">
        <v>104</v>
      </c>
      <c r="AJ3" s="3"/>
      <c r="AM3" s="3" t="s">
        <v>99</v>
      </c>
      <c r="AP3" s="3"/>
      <c r="AS3" s="3" t="s">
        <v>98</v>
      </c>
      <c r="AV3" s="3" t="s">
        <v>105</v>
      </c>
      <c r="AY3" s="3" t="s">
        <v>106</v>
      </c>
      <c r="BB3" s="3"/>
      <c r="BG3" s="3" t="s">
        <v>107</v>
      </c>
      <c r="BJ3" s="3" t="s">
        <v>108</v>
      </c>
      <c r="BM3" s="3" t="s">
        <v>107</v>
      </c>
      <c r="BP3" s="3" t="s">
        <v>109</v>
      </c>
      <c r="BS3" s="3" t="s">
        <v>109</v>
      </c>
      <c r="BV3" s="3" t="s">
        <v>109</v>
      </c>
      <c r="BY3" s="3" t="s">
        <v>109</v>
      </c>
      <c r="CB3" s="3" t="s">
        <v>110</v>
      </c>
      <c r="CE3" s="3" t="s">
        <v>111</v>
      </c>
      <c r="CH3" s="3" t="s">
        <v>112</v>
      </c>
      <c r="CK3" s="3"/>
      <c r="CN3" s="3" t="s">
        <v>113</v>
      </c>
      <c r="CQ3" s="3"/>
    </row>
    <row r="4" spans="1:97" x14ac:dyDescent="0.25">
      <c r="A4">
        <v>5</v>
      </c>
      <c r="B4" s="22">
        <v>43928.704155092593</v>
      </c>
      <c r="C4" s="22">
        <v>43928.705671296295</v>
      </c>
      <c r="D4" s="3" t="s">
        <v>97</v>
      </c>
      <c r="I4" s="3" t="s">
        <v>98</v>
      </c>
      <c r="L4" s="3" t="s">
        <v>99</v>
      </c>
      <c r="O4" s="3"/>
      <c r="R4" s="3" t="s">
        <v>100</v>
      </c>
      <c r="U4" s="3" t="s">
        <v>99</v>
      </c>
      <c r="X4" s="3" t="s">
        <v>101</v>
      </c>
      <c r="AA4" s="3" t="s">
        <v>102</v>
      </c>
      <c r="AD4" s="3" t="s">
        <v>407</v>
      </c>
      <c r="AG4" s="3" t="s">
        <v>104</v>
      </c>
      <c r="AJ4" s="3"/>
      <c r="AM4" s="3" t="s">
        <v>99</v>
      </c>
      <c r="AP4" s="3"/>
      <c r="AS4" s="3" t="s">
        <v>98</v>
      </c>
      <c r="AV4" s="3" t="s">
        <v>105</v>
      </c>
      <c r="AY4" s="3" t="s">
        <v>106</v>
      </c>
      <c r="BB4" s="3"/>
      <c r="BG4" s="3" t="s">
        <v>107</v>
      </c>
      <c r="BJ4" s="3" t="s">
        <v>108</v>
      </c>
      <c r="BM4" s="3" t="s">
        <v>107</v>
      </c>
      <c r="BP4" s="3" t="s">
        <v>109</v>
      </c>
      <c r="BS4" s="3" t="s">
        <v>109</v>
      </c>
      <c r="BV4" s="3" t="s">
        <v>109</v>
      </c>
      <c r="BY4" s="3" t="s">
        <v>109</v>
      </c>
      <c r="CB4" s="3" t="s">
        <v>110</v>
      </c>
      <c r="CE4" s="3" t="s">
        <v>111</v>
      </c>
      <c r="CH4" s="3" t="s">
        <v>112</v>
      </c>
      <c r="CK4" s="3"/>
      <c r="CN4" s="3" t="s">
        <v>113</v>
      </c>
      <c r="CQ4" s="3"/>
    </row>
    <row r="5" spans="1:97" x14ac:dyDescent="0.25">
      <c r="A5">
        <v>5</v>
      </c>
      <c r="B5" s="22">
        <v>43928.704155092593</v>
      </c>
      <c r="C5" s="22">
        <v>43928.705671296295</v>
      </c>
      <c r="D5" s="3" t="s">
        <v>97</v>
      </c>
      <c r="I5" s="3" t="s">
        <v>98</v>
      </c>
      <c r="L5" s="3" t="s">
        <v>99</v>
      </c>
      <c r="O5" s="3"/>
      <c r="R5" s="3" t="s">
        <v>100</v>
      </c>
      <c r="U5" s="3" t="s">
        <v>99</v>
      </c>
      <c r="X5" s="3" t="s">
        <v>101</v>
      </c>
      <c r="AA5" s="3" t="s">
        <v>102</v>
      </c>
      <c r="AD5" s="3" t="s">
        <v>430</v>
      </c>
      <c r="AG5" s="3" t="s">
        <v>104</v>
      </c>
      <c r="AJ5" s="3"/>
      <c r="AM5" s="3" t="s">
        <v>99</v>
      </c>
      <c r="AP5" s="3"/>
      <c r="AS5" s="3" t="s">
        <v>98</v>
      </c>
      <c r="AV5" s="3" t="s">
        <v>105</v>
      </c>
      <c r="AY5" s="3" t="s">
        <v>106</v>
      </c>
      <c r="BB5" s="3"/>
      <c r="BG5" s="3" t="s">
        <v>107</v>
      </c>
      <c r="BJ5" s="3" t="s">
        <v>108</v>
      </c>
      <c r="BM5" s="3" t="s">
        <v>107</v>
      </c>
      <c r="BP5" s="3" t="s">
        <v>109</v>
      </c>
      <c r="BS5" s="3" t="s">
        <v>109</v>
      </c>
      <c r="BV5" s="3" t="s">
        <v>109</v>
      </c>
      <c r="BY5" s="3" t="s">
        <v>109</v>
      </c>
      <c r="CB5" s="3" t="s">
        <v>110</v>
      </c>
      <c r="CE5" s="3" t="s">
        <v>111</v>
      </c>
      <c r="CH5" s="3" t="s">
        <v>112</v>
      </c>
      <c r="CK5" s="3"/>
      <c r="CN5" s="3" t="s">
        <v>113</v>
      </c>
      <c r="CQ5" s="3"/>
    </row>
    <row r="6" spans="1:97" x14ac:dyDescent="0.25">
      <c r="A6">
        <v>6</v>
      </c>
      <c r="B6" s="22">
        <v>43928.734375</v>
      </c>
      <c r="C6" s="22">
        <v>43928.737384259257</v>
      </c>
      <c r="D6" s="3" t="s">
        <v>97</v>
      </c>
      <c r="I6" s="3" t="s">
        <v>98</v>
      </c>
      <c r="L6" s="3" t="s">
        <v>99</v>
      </c>
      <c r="O6" s="3"/>
      <c r="R6" s="3" t="s">
        <v>100</v>
      </c>
      <c r="U6" s="3" t="s">
        <v>99</v>
      </c>
      <c r="X6" s="3" t="s">
        <v>101</v>
      </c>
      <c r="AA6" s="3" t="s">
        <v>99</v>
      </c>
      <c r="AD6" s="3" t="s">
        <v>405</v>
      </c>
      <c r="AG6" s="3" t="s">
        <v>115</v>
      </c>
      <c r="AJ6" s="3"/>
      <c r="AM6" s="3" t="s">
        <v>99</v>
      </c>
      <c r="AP6" s="3"/>
      <c r="AS6" s="3" t="s">
        <v>98</v>
      </c>
      <c r="AV6" s="3" t="s">
        <v>105</v>
      </c>
      <c r="AY6" s="3" t="s">
        <v>116</v>
      </c>
      <c r="BB6" s="3" t="s">
        <v>117</v>
      </c>
      <c r="BG6" s="3" t="s">
        <v>107</v>
      </c>
      <c r="BJ6" s="3" t="s">
        <v>109</v>
      </c>
      <c r="BM6" s="3" t="s">
        <v>109</v>
      </c>
      <c r="BP6" s="3" t="s">
        <v>109</v>
      </c>
      <c r="BS6" s="3" t="s">
        <v>108</v>
      </c>
      <c r="BV6" s="3" t="s">
        <v>109</v>
      </c>
      <c r="BY6" s="3" t="s">
        <v>109</v>
      </c>
      <c r="CB6" s="3" t="s">
        <v>118</v>
      </c>
      <c r="CE6" s="3" t="s">
        <v>119</v>
      </c>
      <c r="CH6" s="3" t="s">
        <v>112</v>
      </c>
      <c r="CK6" s="3"/>
      <c r="CN6" s="3" t="s">
        <v>113</v>
      </c>
      <c r="CQ6" s="3" t="s">
        <v>117</v>
      </c>
    </row>
    <row r="7" spans="1:97" x14ac:dyDescent="0.25">
      <c r="A7">
        <v>6</v>
      </c>
      <c r="B7" s="22">
        <v>43928.734375</v>
      </c>
      <c r="C7" s="22">
        <v>43928.737384259257</v>
      </c>
      <c r="D7" s="3" t="s">
        <v>97</v>
      </c>
      <c r="I7" s="3" t="s">
        <v>98</v>
      </c>
      <c r="L7" s="3" t="s">
        <v>99</v>
      </c>
      <c r="O7" s="3"/>
      <c r="R7" s="3" t="s">
        <v>100</v>
      </c>
      <c r="U7" s="3" t="s">
        <v>99</v>
      </c>
      <c r="X7" s="3" t="s">
        <v>101</v>
      </c>
      <c r="AA7" s="3" t="s">
        <v>99</v>
      </c>
      <c r="AD7" s="3" t="s">
        <v>406</v>
      </c>
      <c r="AG7" s="3" t="s">
        <v>115</v>
      </c>
      <c r="AJ7" s="3"/>
      <c r="AM7" s="3" t="s">
        <v>99</v>
      </c>
      <c r="AP7" s="3"/>
      <c r="AS7" s="3" t="s">
        <v>98</v>
      </c>
      <c r="AV7" s="3" t="s">
        <v>105</v>
      </c>
      <c r="AY7" s="3" t="s">
        <v>116</v>
      </c>
      <c r="BB7" s="3" t="s">
        <v>117</v>
      </c>
      <c r="BG7" s="3" t="s">
        <v>107</v>
      </c>
      <c r="BJ7" s="3" t="s">
        <v>109</v>
      </c>
      <c r="BM7" s="3" t="s">
        <v>109</v>
      </c>
      <c r="BP7" s="3" t="s">
        <v>109</v>
      </c>
      <c r="BS7" s="3" t="s">
        <v>108</v>
      </c>
      <c r="BV7" s="3" t="s">
        <v>109</v>
      </c>
      <c r="BY7" s="3" t="s">
        <v>109</v>
      </c>
      <c r="CB7" s="3" t="s">
        <v>118</v>
      </c>
      <c r="CE7" s="3" t="s">
        <v>119</v>
      </c>
      <c r="CH7" s="3" t="s">
        <v>112</v>
      </c>
      <c r="CK7" s="3"/>
      <c r="CN7" s="3" t="s">
        <v>113</v>
      </c>
      <c r="CQ7" s="3" t="s">
        <v>117</v>
      </c>
    </row>
    <row r="8" spans="1:97" x14ac:dyDescent="0.25">
      <c r="A8">
        <v>6</v>
      </c>
      <c r="B8" s="22">
        <v>43928.734375</v>
      </c>
      <c r="C8" s="22">
        <v>43928.737384259257</v>
      </c>
      <c r="D8" s="3" t="s">
        <v>97</v>
      </c>
      <c r="I8" s="3" t="s">
        <v>98</v>
      </c>
      <c r="L8" s="3" t="s">
        <v>99</v>
      </c>
      <c r="O8" s="3"/>
      <c r="R8" s="3" t="s">
        <v>100</v>
      </c>
      <c r="U8" s="3" t="s">
        <v>99</v>
      </c>
      <c r="X8" s="3" t="s">
        <v>101</v>
      </c>
      <c r="AA8" s="3" t="s">
        <v>99</v>
      </c>
      <c r="AD8" s="3" t="s">
        <v>430</v>
      </c>
      <c r="AG8" s="3" t="s">
        <v>115</v>
      </c>
      <c r="AJ8" s="3"/>
      <c r="AM8" s="3" t="s">
        <v>99</v>
      </c>
      <c r="AP8" s="3"/>
      <c r="AS8" s="3" t="s">
        <v>98</v>
      </c>
      <c r="AV8" s="3" t="s">
        <v>105</v>
      </c>
      <c r="AY8" s="3" t="s">
        <v>116</v>
      </c>
      <c r="BB8" s="3" t="s">
        <v>117</v>
      </c>
      <c r="BG8" s="3" t="s">
        <v>107</v>
      </c>
      <c r="BJ8" s="3" t="s">
        <v>109</v>
      </c>
      <c r="BM8" s="3" t="s">
        <v>109</v>
      </c>
      <c r="BP8" s="3" t="s">
        <v>109</v>
      </c>
      <c r="BS8" s="3" t="s">
        <v>108</v>
      </c>
      <c r="BV8" s="3" t="s">
        <v>109</v>
      </c>
      <c r="BY8" s="3" t="s">
        <v>109</v>
      </c>
      <c r="CB8" s="3" t="s">
        <v>118</v>
      </c>
      <c r="CE8" s="3" t="s">
        <v>119</v>
      </c>
      <c r="CH8" s="3" t="s">
        <v>112</v>
      </c>
      <c r="CK8" s="3"/>
      <c r="CN8" s="3" t="s">
        <v>113</v>
      </c>
      <c r="CQ8" s="3" t="s">
        <v>117</v>
      </c>
    </row>
    <row r="9" spans="1:97" x14ac:dyDescent="0.25">
      <c r="A9">
        <v>7</v>
      </c>
      <c r="B9" s="22">
        <v>43929.594722222224</v>
      </c>
      <c r="C9" s="22">
        <v>43929.596886574072</v>
      </c>
      <c r="D9" s="3" t="s">
        <v>97</v>
      </c>
      <c r="I9" s="3" t="s">
        <v>98</v>
      </c>
      <c r="L9" s="3" t="s">
        <v>99</v>
      </c>
      <c r="O9" s="3"/>
      <c r="R9" s="3" t="s">
        <v>120</v>
      </c>
      <c r="U9" s="3" t="s">
        <v>99</v>
      </c>
      <c r="X9" s="3" t="s">
        <v>121</v>
      </c>
      <c r="AA9" s="3"/>
      <c r="AD9" s="3" t="s">
        <v>405</v>
      </c>
      <c r="AG9" s="3" t="s">
        <v>115</v>
      </c>
      <c r="AJ9" s="3"/>
      <c r="AM9" s="3" t="s">
        <v>99</v>
      </c>
      <c r="AP9" s="3"/>
      <c r="AS9" s="3" t="s">
        <v>99</v>
      </c>
      <c r="AV9" s="3"/>
      <c r="AY9" s="3" t="s">
        <v>122</v>
      </c>
      <c r="BB9" s="3"/>
      <c r="BG9" s="3" t="s">
        <v>109</v>
      </c>
      <c r="BJ9" s="3" t="s">
        <v>109</v>
      </c>
      <c r="BM9" s="3" t="s">
        <v>109</v>
      </c>
      <c r="BP9" s="3" t="s">
        <v>123</v>
      </c>
      <c r="BS9" s="3" t="s">
        <v>123</v>
      </c>
      <c r="BV9" s="3" t="s">
        <v>123</v>
      </c>
      <c r="BY9" s="3" t="s">
        <v>123</v>
      </c>
      <c r="CB9" s="3" t="s">
        <v>124</v>
      </c>
      <c r="CE9" s="3" t="s">
        <v>119</v>
      </c>
      <c r="CH9" s="3" t="s">
        <v>125</v>
      </c>
      <c r="CK9" s="3"/>
      <c r="CN9" s="3" t="s">
        <v>126</v>
      </c>
      <c r="CQ9" s="3"/>
    </row>
    <row r="10" spans="1:97" x14ac:dyDescent="0.25">
      <c r="A10">
        <v>7</v>
      </c>
      <c r="B10" s="22">
        <v>43929.594722222224</v>
      </c>
      <c r="C10" s="22">
        <v>43929.596886574072</v>
      </c>
      <c r="D10" s="3" t="s">
        <v>97</v>
      </c>
      <c r="I10" s="3" t="s">
        <v>98</v>
      </c>
      <c r="L10" s="3" t="s">
        <v>99</v>
      </c>
      <c r="O10" s="3"/>
      <c r="R10" s="3" t="s">
        <v>120</v>
      </c>
      <c r="U10" s="3" t="s">
        <v>99</v>
      </c>
      <c r="X10" s="3" t="s">
        <v>121</v>
      </c>
      <c r="AA10" s="3"/>
      <c r="AD10" s="3" t="s">
        <v>406</v>
      </c>
      <c r="AG10" s="3" t="s">
        <v>115</v>
      </c>
      <c r="AJ10" s="3"/>
      <c r="AM10" s="3" t="s">
        <v>99</v>
      </c>
      <c r="AP10" s="3"/>
      <c r="AS10" s="3" t="s">
        <v>99</v>
      </c>
      <c r="AV10" s="3"/>
      <c r="AY10" s="3" t="s">
        <v>122</v>
      </c>
      <c r="BB10" s="3"/>
      <c r="BG10" s="3" t="s">
        <v>109</v>
      </c>
      <c r="BJ10" s="3" t="s">
        <v>109</v>
      </c>
      <c r="BM10" s="3" t="s">
        <v>109</v>
      </c>
      <c r="BP10" s="3" t="s">
        <v>123</v>
      </c>
      <c r="BS10" s="3" t="s">
        <v>123</v>
      </c>
      <c r="BV10" s="3" t="s">
        <v>123</v>
      </c>
      <c r="BY10" s="3" t="s">
        <v>123</v>
      </c>
      <c r="CB10" s="3" t="s">
        <v>124</v>
      </c>
      <c r="CE10" s="3" t="s">
        <v>119</v>
      </c>
      <c r="CH10" s="3" t="s">
        <v>125</v>
      </c>
      <c r="CK10" s="3"/>
      <c r="CN10" s="3" t="s">
        <v>126</v>
      </c>
      <c r="CQ10" s="3"/>
    </row>
    <row r="11" spans="1:97" x14ac:dyDescent="0.25">
      <c r="A11">
        <v>7</v>
      </c>
      <c r="B11" s="22">
        <v>43929.594722222224</v>
      </c>
      <c r="C11" s="22">
        <v>43929.596886574072</v>
      </c>
      <c r="D11" s="3" t="s">
        <v>97</v>
      </c>
      <c r="I11" s="3" t="s">
        <v>98</v>
      </c>
      <c r="L11" s="3" t="s">
        <v>99</v>
      </c>
      <c r="O11" s="3"/>
      <c r="R11" s="3" t="s">
        <v>120</v>
      </c>
      <c r="U11" s="3" t="s">
        <v>99</v>
      </c>
      <c r="X11" s="3" t="s">
        <v>121</v>
      </c>
      <c r="AA11" s="3"/>
      <c r="AD11" s="3" t="s">
        <v>430</v>
      </c>
      <c r="AG11" s="3" t="s">
        <v>115</v>
      </c>
      <c r="AJ11" s="3"/>
      <c r="AM11" s="3" t="s">
        <v>99</v>
      </c>
      <c r="AP11" s="3"/>
      <c r="AS11" s="3" t="s">
        <v>99</v>
      </c>
      <c r="AV11" s="3"/>
      <c r="AY11" s="3" t="s">
        <v>122</v>
      </c>
      <c r="BB11" s="3"/>
      <c r="BG11" s="3" t="s">
        <v>109</v>
      </c>
      <c r="BJ11" s="3" t="s">
        <v>109</v>
      </c>
      <c r="BM11" s="3" t="s">
        <v>109</v>
      </c>
      <c r="BP11" s="3" t="s">
        <v>123</v>
      </c>
      <c r="BS11" s="3" t="s">
        <v>123</v>
      </c>
      <c r="BV11" s="3" t="s">
        <v>123</v>
      </c>
      <c r="BY11" s="3" t="s">
        <v>123</v>
      </c>
      <c r="CB11" s="3" t="s">
        <v>124</v>
      </c>
      <c r="CE11" s="3" t="s">
        <v>119</v>
      </c>
      <c r="CH11" s="3" t="s">
        <v>125</v>
      </c>
      <c r="CK11" s="3"/>
      <c r="CN11" s="3" t="s">
        <v>126</v>
      </c>
      <c r="CQ11" s="3"/>
    </row>
    <row r="12" spans="1:97" x14ac:dyDescent="0.25">
      <c r="A12">
        <v>8</v>
      </c>
      <c r="B12" s="22">
        <v>43929.595729166664</v>
      </c>
      <c r="C12" s="22">
        <v>43929.59716435185</v>
      </c>
      <c r="D12" s="3" t="s">
        <v>97</v>
      </c>
      <c r="I12" s="3" t="s">
        <v>98</v>
      </c>
      <c r="L12" s="3" t="s">
        <v>98</v>
      </c>
      <c r="O12" s="3"/>
      <c r="R12" s="3" t="s">
        <v>100</v>
      </c>
      <c r="U12" s="3" t="s">
        <v>99</v>
      </c>
      <c r="X12" s="3" t="s">
        <v>101</v>
      </c>
      <c r="AA12" s="3" t="s">
        <v>99</v>
      </c>
      <c r="AD12" s="3" t="s">
        <v>405</v>
      </c>
      <c r="AG12" s="3" t="s">
        <v>115</v>
      </c>
      <c r="AJ12" s="3"/>
      <c r="AM12" s="3" t="s">
        <v>99</v>
      </c>
      <c r="AP12" s="3"/>
      <c r="AS12" s="3" t="s">
        <v>99</v>
      </c>
      <c r="AV12" s="3"/>
      <c r="AY12" s="3" t="s">
        <v>116</v>
      </c>
      <c r="BB12" s="3"/>
      <c r="BG12" s="3" t="s">
        <v>109</v>
      </c>
      <c r="BJ12" s="3" t="s">
        <v>109</v>
      </c>
      <c r="BM12" s="3" t="s">
        <v>107</v>
      </c>
      <c r="BP12" s="3" t="s">
        <v>109</v>
      </c>
      <c r="BS12" s="3" t="s">
        <v>109</v>
      </c>
      <c r="BV12" s="3" t="s">
        <v>108</v>
      </c>
      <c r="BY12" s="3" t="s">
        <v>123</v>
      </c>
      <c r="CB12" s="3" t="s">
        <v>110</v>
      </c>
      <c r="CE12" s="3" t="s">
        <v>119</v>
      </c>
      <c r="CH12" s="3" t="s">
        <v>112</v>
      </c>
      <c r="CK12" s="3"/>
      <c r="CN12" s="3" t="s">
        <v>113</v>
      </c>
      <c r="CQ12" s="3"/>
    </row>
    <row r="13" spans="1:97" x14ac:dyDescent="0.25">
      <c r="A13">
        <v>8</v>
      </c>
      <c r="B13" s="22">
        <v>43929.595729166664</v>
      </c>
      <c r="C13" s="22">
        <v>43929.59716435185</v>
      </c>
      <c r="D13" s="3" t="s">
        <v>97</v>
      </c>
      <c r="I13" s="3" t="s">
        <v>98</v>
      </c>
      <c r="L13" s="3" t="s">
        <v>98</v>
      </c>
      <c r="O13" s="3"/>
      <c r="R13" s="3" t="s">
        <v>100</v>
      </c>
      <c r="U13" s="3" t="s">
        <v>99</v>
      </c>
      <c r="X13" s="3" t="s">
        <v>101</v>
      </c>
      <c r="AA13" s="3" t="s">
        <v>99</v>
      </c>
      <c r="AD13" s="3" t="s">
        <v>408</v>
      </c>
      <c r="AG13" s="3" t="s">
        <v>115</v>
      </c>
      <c r="AJ13" s="3"/>
      <c r="AM13" s="3" t="s">
        <v>99</v>
      </c>
      <c r="AP13" s="3"/>
      <c r="AS13" s="3" t="s">
        <v>99</v>
      </c>
      <c r="AV13" s="3"/>
      <c r="AY13" s="3" t="s">
        <v>116</v>
      </c>
      <c r="BB13" s="3"/>
      <c r="BG13" s="3" t="s">
        <v>109</v>
      </c>
      <c r="BJ13" s="3" t="s">
        <v>109</v>
      </c>
      <c r="BM13" s="3" t="s">
        <v>107</v>
      </c>
      <c r="BP13" s="3" t="s">
        <v>109</v>
      </c>
      <c r="BS13" s="3" t="s">
        <v>109</v>
      </c>
      <c r="BV13" s="3" t="s">
        <v>108</v>
      </c>
      <c r="BY13" s="3" t="s">
        <v>123</v>
      </c>
      <c r="CB13" s="3" t="s">
        <v>110</v>
      </c>
      <c r="CE13" s="3" t="s">
        <v>119</v>
      </c>
      <c r="CH13" s="3" t="s">
        <v>112</v>
      </c>
      <c r="CK13" s="3"/>
      <c r="CN13" s="3" t="s">
        <v>113</v>
      </c>
      <c r="CQ13" s="3"/>
    </row>
    <row r="14" spans="1:97" x14ac:dyDescent="0.25">
      <c r="A14">
        <v>8</v>
      </c>
      <c r="B14" s="22">
        <v>43929.595729166664</v>
      </c>
      <c r="C14" s="22">
        <v>43929.59716435185</v>
      </c>
      <c r="D14" s="3" t="s">
        <v>97</v>
      </c>
      <c r="I14" s="3" t="s">
        <v>98</v>
      </c>
      <c r="L14" s="3" t="s">
        <v>98</v>
      </c>
      <c r="O14" s="3"/>
      <c r="R14" s="3" t="s">
        <v>100</v>
      </c>
      <c r="U14" s="3" t="s">
        <v>99</v>
      </c>
      <c r="X14" s="3" t="s">
        <v>101</v>
      </c>
      <c r="AA14" s="3" t="s">
        <v>99</v>
      </c>
      <c r="AD14" s="3" t="s">
        <v>406</v>
      </c>
      <c r="AG14" s="3" t="s">
        <v>115</v>
      </c>
      <c r="AJ14" s="3"/>
      <c r="AM14" s="3" t="s">
        <v>99</v>
      </c>
      <c r="AP14" s="3"/>
      <c r="AS14" s="3" t="s">
        <v>99</v>
      </c>
      <c r="AV14" s="3"/>
      <c r="AY14" s="3" t="s">
        <v>116</v>
      </c>
      <c r="BB14" s="3"/>
      <c r="BG14" s="3" t="s">
        <v>109</v>
      </c>
      <c r="BJ14" s="3" t="s">
        <v>109</v>
      </c>
      <c r="BM14" s="3" t="s">
        <v>107</v>
      </c>
      <c r="BP14" s="3" t="s">
        <v>109</v>
      </c>
      <c r="BS14" s="3" t="s">
        <v>109</v>
      </c>
      <c r="BV14" s="3" t="s">
        <v>108</v>
      </c>
      <c r="BY14" s="3" t="s">
        <v>123</v>
      </c>
      <c r="CB14" s="3" t="s">
        <v>110</v>
      </c>
      <c r="CE14" s="3" t="s">
        <v>119</v>
      </c>
      <c r="CH14" s="3" t="s">
        <v>112</v>
      </c>
      <c r="CK14" s="3"/>
      <c r="CN14" s="3" t="s">
        <v>113</v>
      </c>
      <c r="CQ14" s="3"/>
    </row>
    <row r="15" spans="1:97" x14ac:dyDescent="0.25">
      <c r="A15">
        <v>8</v>
      </c>
      <c r="B15" s="22">
        <v>43929.595729166664</v>
      </c>
      <c r="C15" s="22">
        <v>43929.59716435185</v>
      </c>
      <c r="D15" s="3" t="s">
        <v>97</v>
      </c>
      <c r="I15" s="3" t="s">
        <v>98</v>
      </c>
      <c r="L15" s="3" t="s">
        <v>98</v>
      </c>
      <c r="O15" s="3"/>
      <c r="R15" s="3" t="s">
        <v>100</v>
      </c>
      <c r="U15" s="3" t="s">
        <v>99</v>
      </c>
      <c r="X15" s="3" t="s">
        <v>101</v>
      </c>
      <c r="AA15" s="3" t="s">
        <v>99</v>
      </c>
      <c r="AD15" s="3" t="s">
        <v>430</v>
      </c>
      <c r="AG15" s="3" t="s">
        <v>115</v>
      </c>
      <c r="AJ15" s="3"/>
      <c r="AM15" s="3" t="s">
        <v>99</v>
      </c>
      <c r="AP15" s="3"/>
      <c r="AS15" s="3" t="s">
        <v>99</v>
      </c>
      <c r="AV15" s="3"/>
      <c r="AY15" s="3" t="s">
        <v>116</v>
      </c>
      <c r="BB15" s="3"/>
      <c r="BG15" s="3" t="s">
        <v>109</v>
      </c>
      <c r="BJ15" s="3" t="s">
        <v>109</v>
      </c>
      <c r="BM15" s="3" t="s">
        <v>107</v>
      </c>
      <c r="BP15" s="3" t="s">
        <v>109</v>
      </c>
      <c r="BS15" s="3" t="s">
        <v>109</v>
      </c>
      <c r="BV15" s="3" t="s">
        <v>108</v>
      </c>
      <c r="BY15" s="3" t="s">
        <v>123</v>
      </c>
      <c r="CB15" s="3" t="s">
        <v>110</v>
      </c>
      <c r="CE15" s="3" t="s">
        <v>119</v>
      </c>
      <c r="CH15" s="3" t="s">
        <v>112</v>
      </c>
      <c r="CK15" s="3"/>
      <c r="CN15" s="3" t="s">
        <v>113</v>
      </c>
      <c r="CQ15" s="3"/>
    </row>
    <row r="16" spans="1:97" x14ac:dyDescent="0.25">
      <c r="A16">
        <v>9</v>
      </c>
      <c r="B16" s="22">
        <v>43929.594965277778</v>
      </c>
      <c r="C16" s="22">
        <v>43929.597245370373</v>
      </c>
      <c r="D16" s="3" t="s">
        <v>97</v>
      </c>
      <c r="I16" s="3" t="s">
        <v>98</v>
      </c>
      <c r="L16" s="3" t="s">
        <v>98</v>
      </c>
      <c r="O16" s="3" t="s">
        <v>128</v>
      </c>
      <c r="R16" s="3" t="s">
        <v>120</v>
      </c>
      <c r="U16" s="3" t="s">
        <v>99</v>
      </c>
      <c r="X16" s="3" t="s">
        <v>101</v>
      </c>
      <c r="AA16" s="3" t="s">
        <v>99</v>
      </c>
      <c r="AD16" s="3" t="s">
        <v>405</v>
      </c>
      <c r="AG16" s="3" t="s">
        <v>129</v>
      </c>
      <c r="AJ16" s="3"/>
      <c r="AM16" s="3" t="s">
        <v>99</v>
      </c>
      <c r="AP16" s="3"/>
      <c r="AS16" s="3" t="s">
        <v>98</v>
      </c>
      <c r="AV16" s="3" t="s">
        <v>130</v>
      </c>
      <c r="AY16" s="3" t="s">
        <v>116</v>
      </c>
      <c r="BB16" s="3"/>
      <c r="BG16" s="3" t="s">
        <v>108</v>
      </c>
      <c r="BJ16" s="3" t="s">
        <v>109</v>
      </c>
      <c r="BM16" s="3" t="s">
        <v>109</v>
      </c>
      <c r="BP16" s="3" t="s">
        <v>123</v>
      </c>
      <c r="BS16" s="3" t="s">
        <v>123</v>
      </c>
      <c r="BV16" s="3" t="s">
        <v>109</v>
      </c>
      <c r="BY16" s="3" t="s">
        <v>123</v>
      </c>
      <c r="CB16" s="3" t="s">
        <v>118</v>
      </c>
      <c r="CE16" s="3" t="s">
        <v>119</v>
      </c>
      <c r="CH16" s="3" t="s">
        <v>112</v>
      </c>
      <c r="CK16" s="3"/>
      <c r="CN16" s="3" t="s">
        <v>131</v>
      </c>
      <c r="CQ16" s="3"/>
    </row>
    <row r="17" spans="1:95" x14ac:dyDescent="0.25">
      <c r="A17">
        <v>9</v>
      </c>
      <c r="B17" s="22">
        <v>43929.594965277778</v>
      </c>
      <c r="C17" s="22">
        <v>43929.597245370373</v>
      </c>
      <c r="D17" s="3" t="s">
        <v>97</v>
      </c>
      <c r="I17" s="3" t="s">
        <v>98</v>
      </c>
      <c r="L17" s="3" t="s">
        <v>98</v>
      </c>
      <c r="O17" s="3" t="s">
        <v>128</v>
      </c>
      <c r="R17" s="3" t="s">
        <v>120</v>
      </c>
      <c r="U17" s="3" t="s">
        <v>99</v>
      </c>
      <c r="X17" s="3" t="s">
        <v>101</v>
      </c>
      <c r="AA17" s="3" t="s">
        <v>99</v>
      </c>
      <c r="AD17" s="3" t="s">
        <v>406</v>
      </c>
      <c r="AG17" s="3" t="s">
        <v>129</v>
      </c>
      <c r="AJ17" s="3"/>
      <c r="AM17" s="3" t="s">
        <v>99</v>
      </c>
      <c r="AP17" s="3"/>
      <c r="AS17" s="3" t="s">
        <v>98</v>
      </c>
      <c r="AV17" s="3" t="s">
        <v>130</v>
      </c>
      <c r="AY17" s="3" t="s">
        <v>116</v>
      </c>
      <c r="BB17" s="3"/>
      <c r="BG17" s="3" t="s">
        <v>108</v>
      </c>
      <c r="BJ17" s="3" t="s">
        <v>109</v>
      </c>
      <c r="BM17" s="3" t="s">
        <v>109</v>
      </c>
      <c r="BP17" s="3" t="s">
        <v>123</v>
      </c>
      <c r="BS17" s="3" t="s">
        <v>123</v>
      </c>
      <c r="BV17" s="3" t="s">
        <v>109</v>
      </c>
      <c r="BY17" s="3" t="s">
        <v>123</v>
      </c>
      <c r="CB17" s="3" t="s">
        <v>118</v>
      </c>
      <c r="CE17" s="3" t="s">
        <v>119</v>
      </c>
      <c r="CH17" s="3" t="s">
        <v>112</v>
      </c>
      <c r="CK17" s="3"/>
      <c r="CN17" s="3" t="s">
        <v>131</v>
      </c>
      <c r="CQ17" s="3"/>
    </row>
    <row r="18" spans="1:95" x14ac:dyDescent="0.25">
      <c r="A18">
        <v>9</v>
      </c>
      <c r="B18" s="22">
        <v>43929.594965277778</v>
      </c>
      <c r="C18" s="22">
        <v>43929.597245370373</v>
      </c>
      <c r="D18" s="3" t="s">
        <v>97</v>
      </c>
      <c r="I18" s="3" t="s">
        <v>98</v>
      </c>
      <c r="L18" s="3" t="s">
        <v>98</v>
      </c>
      <c r="O18" s="3" t="s">
        <v>128</v>
      </c>
      <c r="R18" s="3" t="s">
        <v>120</v>
      </c>
      <c r="U18" s="3" t="s">
        <v>99</v>
      </c>
      <c r="X18" s="3" t="s">
        <v>101</v>
      </c>
      <c r="AA18" s="3" t="s">
        <v>99</v>
      </c>
      <c r="AD18" s="3" t="s">
        <v>430</v>
      </c>
      <c r="AG18" s="3" t="s">
        <v>129</v>
      </c>
      <c r="AJ18" s="3"/>
      <c r="AM18" s="3" t="s">
        <v>99</v>
      </c>
      <c r="AP18" s="3"/>
      <c r="AS18" s="3" t="s">
        <v>98</v>
      </c>
      <c r="AV18" s="3" t="s">
        <v>130</v>
      </c>
      <c r="AY18" s="3" t="s">
        <v>116</v>
      </c>
      <c r="BB18" s="3"/>
      <c r="BG18" s="3" t="s">
        <v>108</v>
      </c>
      <c r="BJ18" s="3" t="s">
        <v>109</v>
      </c>
      <c r="BM18" s="3" t="s">
        <v>109</v>
      </c>
      <c r="BP18" s="3" t="s">
        <v>123</v>
      </c>
      <c r="BS18" s="3" t="s">
        <v>123</v>
      </c>
      <c r="BV18" s="3" t="s">
        <v>109</v>
      </c>
      <c r="BY18" s="3" t="s">
        <v>123</v>
      </c>
      <c r="CB18" s="3" t="s">
        <v>118</v>
      </c>
      <c r="CE18" s="3" t="s">
        <v>119</v>
      </c>
      <c r="CH18" s="3" t="s">
        <v>112</v>
      </c>
      <c r="CK18" s="3"/>
      <c r="CN18" s="3" t="s">
        <v>131</v>
      </c>
      <c r="CQ18" s="3"/>
    </row>
    <row r="19" spans="1:95" x14ac:dyDescent="0.25">
      <c r="A19">
        <v>10</v>
      </c>
      <c r="B19" s="22">
        <v>43929.595972222225</v>
      </c>
      <c r="C19" s="22">
        <v>43929.597824074073</v>
      </c>
      <c r="D19" s="3" t="s">
        <v>97</v>
      </c>
      <c r="I19" s="3" t="s">
        <v>98</v>
      </c>
      <c r="L19" s="3" t="s">
        <v>99</v>
      </c>
      <c r="O19" s="3"/>
      <c r="R19" s="3" t="s">
        <v>100</v>
      </c>
      <c r="U19" s="3" t="s">
        <v>99</v>
      </c>
      <c r="X19" s="3" t="s">
        <v>101</v>
      </c>
      <c r="AA19" s="3" t="s">
        <v>132</v>
      </c>
      <c r="AD19" s="3" t="s">
        <v>405</v>
      </c>
      <c r="AG19" s="3" t="s">
        <v>115</v>
      </c>
      <c r="AJ19" s="3"/>
      <c r="AM19" s="3" t="s">
        <v>99</v>
      </c>
      <c r="AP19" s="3"/>
      <c r="AS19" s="3" t="s">
        <v>99</v>
      </c>
      <c r="AV19" s="3"/>
      <c r="AY19" s="3" t="s">
        <v>116</v>
      </c>
      <c r="BB19" s="3"/>
      <c r="BG19" s="3" t="s">
        <v>107</v>
      </c>
      <c r="BJ19" s="3" t="s">
        <v>133</v>
      </c>
      <c r="BM19" s="3" t="s">
        <v>108</v>
      </c>
      <c r="BP19" s="3" t="s">
        <v>123</v>
      </c>
      <c r="BS19" s="3" t="s">
        <v>123</v>
      </c>
      <c r="BV19" s="3" t="s">
        <v>123</v>
      </c>
      <c r="BY19" s="3" t="s">
        <v>123</v>
      </c>
      <c r="CB19" s="3" t="s">
        <v>134</v>
      </c>
      <c r="CE19" s="3" t="s">
        <v>135</v>
      </c>
      <c r="CH19" s="3" t="s">
        <v>136</v>
      </c>
      <c r="CK19" s="3"/>
      <c r="CN19" s="3" t="s">
        <v>137</v>
      </c>
      <c r="CQ19" s="3"/>
    </row>
    <row r="20" spans="1:95" x14ac:dyDescent="0.25">
      <c r="A20">
        <v>10</v>
      </c>
      <c r="B20" s="22">
        <v>43929.595972222225</v>
      </c>
      <c r="C20" s="22">
        <v>43929.597824074073</v>
      </c>
      <c r="D20" s="3" t="s">
        <v>97</v>
      </c>
      <c r="I20" s="3" t="s">
        <v>98</v>
      </c>
      <c r="L20" s="3" t="s">
        <v>99</v>
      </c>
      <c r="O20" s="3"/>
      <c r="R20" s="3" t="s">
        <v>100</v>
      </c>
      <c r="U20" s="3" t="s">
        <v>99</v>
      </c>
      <c r="X20" s="3" t="s">
        <v>101</v>
      </c>
      <c r="AA20" s="3" t="s">
        <v>132</v>
      </c>
      <c r="AD20" s="3" t="s">
        <v>408</v>
      </c>
      <c r="AG20" s="3" t="s">
        <v>115</v>
      </c>
      <c r="AJ20" s="3"/>
      <c r="AM20" s="3" t="s">
        <v>99</v>
      </c>
      <c r="AP20" s="3"/>
      <c r="AS20" s="3" t="s">
        <v>99</v>
      </c>
      <c r="AV20" s="3"/>
      <c r="AY20" s="3" t="s">
        <v>116</v>
      </c>
      <c r="BB20" s="3"/>
      <c r="BG20" s="3" t="s">
        <v>107</v>
      </c>
      <c r="BJ20" s="3" t="s">
        <v>133</v>
      </c>
      <c r="BM20" s="3" t="s">
        <v>108</v>
      </c>
      <c r="BP20" s="3" t="s">
        <v>123</v>
      </c>
      <c r="BS20" s="3" t="s">
        <v>123</v>
      </c>
      <c r="BV20" s="3" t="s">
        <v>123</v>
      </c>
      <c r="BY20" s="3" t="s">
        <v>123</v>
      </c>
      <c r="CB20" s="3" t="s">
        <v>134</v>
      </c>
      <c r="CE20" s="3" t="s">
        <v>135</v>
      </c>
      <c r="CH20" s="3" t="s">
        <v>136</v>
      </c>
      <c r="CK20" s="3"/>
      <c r="CN20" s="3" t="s">
        <v>137</v>
      </c>
      <c r="CQ20" s="3"/>
    </row>
    <row r="21" spans="1:95" x14ac:dyDescent="0.25">
      <c r="A21">
        <v>10</v>
      </c>
      <c r="B21" s="22">
        <v>43929.595972222225</v>
      </c>
      <c r="C21" s="22">
        <v>43929.597824074073</v>
      </c>
      <c r="D21" s="3" t="s">
        <v>97</v>
      </c>
      <c r="I21" s="3" t="s">
        <v>98</v>
      </c>
      <c r="L21" s="3" t="s">
        <v>99</v>
      </c>
      <c r="O21" s="3"/>
      <c r="R21" s="3" t="s">
        <v>100</v>
      </c>
      <c r="U21" s="3" t="s">
        <v>99</v>
      </c>
      <c r="X21" s="3" t="s">
        <v>101</v>
      </c>
      <c r="AA21" s="3" t="s">
        <v>132</v>
      </c>
      <c r="AD21" s="3" t="s">
        <v>406</v>
      </c>
      <c r="AG21" s="3" t="s">
        <v>115</v>
      </c>
      <c r="AJ21" s="3"/>
      <c r="AM21" s="3" t="s">
        <v>99</v>
      </c>
      <c r="AP21" s="3"/>
      <c r="AS21" s="3" t="s">
        <v>99</v>
      </c>
      <c r="AV21" s="3"/>
      <c r="AY21" s="3" t="s">
        <v>116</v>
      </c>
      <c r="BB21" s="3"/>
      <c r="BG21" s="3" t="s">
        <v>107</v>
      </c>
      <c r="BJ21" s="3" t="s">
        <v>133</v>
      </c>
      <c r="BM21" s="3" t="s">
        <v>108</v>
      </c>
      <c r="BP21" s="3" t="s">
        <v>123</v>
      </c>
      <c r="BS21" s="3" t="s">
        <v>123</v>
      </c>
      <c r="BV21" s="3" t="s">
        <v>123</v>
      </c>
      <c r="BY21" s="3" t="s">
        <v>123</v>
      </c>
      <c r="CB21" s="3" t="s">
        <v>134</v>
      </c>
      <c r="CE21" s="3" t="s">
        <v>135</v>
      </c>
      <c r="CH21" s="3" t="s">
        <v>136</v>
      </c>
      <c r="CK21" s="3"/>
      <c r="CN21" s="3" t="s">
        <v>137</v>
      </c>
      <c r="CQ21" s="3"/>
    </row>
    <row r="22" spans="1:95" x14ac:dyDescent="0.25">
      <c r="A22">
        <v>10</v>
      </c>
      <c r="B22" s="22">
        <v>43929.595972222225</v>
      </c>
      <c r="C22" s="22">
        <v>43929.597824074073</v>
      </c>
      <c r="D22" s="3" t="s">
        <v>97</v>
      </c>
      <c r="I22" s="3" t="s">
        <v>98</v>
      </c>
      <c r="L22" s="3" t="s">
        <v>99</v>
      </c>
      <c r="O22" s="3"/>
      <c r="R22" s="3" t="s">
        <v>100</v>
      </c>
      <c r="U22" s="3" t="s">
        <v>99</v>
      </c>
      <c r="X22" s="3" t="s">
        <v>101</v>
      </c>
      <c r="AA22" s="3" t="s">
        <v>132</v>
      </c>
      <c r="AD22" s="3" t="s">
        <v>430</v>
      </c>
      <c r="AG22" s="3" t="s">
        <v>115</v>
      </c>
      <c r="AJ22" s="3"/>
      <c r="AM22" s="3" t="s">
        <v>99</v>
      </c>
      <c r="AP22" s="3"/>
      <c r="AS22" s="3" t="s">
        <v>99</v>
      </c>
      <c r="AV22" s="3"/>
      <c r="AY22" s="3" t="s">
        <v>116</v>
      </c>
      <c r="BB22" s="3"/>
      <c r="BG22" s="3" t="s">
        <v>107</v>
      </c>
      <c r="BJ22" s="3" t="s">
        <v>133</v>
      </c>
      <c r="BM22" s="3" t="s">
        <v>108</v>
      </c>
      <c r="BP22" s="3" t="s">
        <v>123</v>
      </c>
      <c r="BS22" s="3" t="s">
        <v>123</v>
      </c>
      <c r="BV22" s="3" t="s">
        <v>123</v>
      </c>
      <c r="BY22" s="3" t="s">
        <v>123</v>
      </c>
      <c r="CB22" s="3" t="s">
        <v>134</v>
      </c>
      <c r="CE22" s="3" t="s">
        <v>135</v>
      </c>
      <c r="CH22" s="3" t="s">
        <v>136</v>
      </c>
      <c r="CK22" s="3"/>
      <c r="CN22" s="3" t="s">
        <v>137</v>
      </c>
      <c r="CQ22" s="3"/>
    </row>
    <row r="23" spans="1:95" x14ac:dyDescent="0.25">
      <c r="A23">
        <v>11</v>
      </c>
      <c r="B23" s="22">
        <v>43929.597395833334</v>
      </c>
      <c r="C23" s="22">
        <v>43929.59920138889</v>
      </c>
      <c r="D23" s="3" t="s">
        <v>97</v>
      </c>
      <c r="I23" s="3" t="s">
        <v>98</v>
      </c>
      <c r="L23" s="3" t="s">
        <v>99</v>
      </c>
      <c r="O23" s="3"/>
      <c r="R23" s="3" t="s">
        <v>100</v>
      </c>
      <c r="U23" s="3" t="s">
        <v>98</v>
      </c>
      <c r="X23" s="3" t="s">
        <v>121</v>
      </c>
      <c r="AA23" s="3"/>
      <c r="AD23" s="3" t="s">
        <v>405</v>
      </c>
      <c r="AG23" s="3" t="s">
        <v>139</v>
      </c>
      <c r="AJ23" s="3"/>
      <c r="AM23" s="3" t="s">
        <v>99</v>
      </c>
      <c r="AP23" s="3"/>
      <c r="AS23" s="3" t="s">
        <v>98</v>
      </c>
      <c r="AV23" s="3" t="s">
        <v>140</v>
      </c>
      <c r="AY23" s="3" t="s">
        <v>116</v>
      </c>
      <c r="BB23" s="3"/>
      <c r="BG23" s="3" t="s">
        <v>109</v>
      </c>
      <c r="BJ23" s="3" t="s">
        <v>108</v>
      </c>
      <c r="BM23" s="3" t="s">
        <v>123</v>
      </c>
      <c r="BP23" s="3" t="s">
        <v>123</v>
      </c>
      <c r="BS23" s="3" t="s">
        <v>123</v>
      </c>
      <c r="BV23" s="3" t="s">
        <v>123</v>
      </c>
      <c r="BY23" s="3" t="s">
        <v>123</v>
      </c>
      <c r="CB23" s="3" t="s">
        <v>118</v>
      </c>
      <c r="CE23" s="3" t="s">
        <v>111</v>
      </c>
      <c r="CH23" s="3" t="s">
        <v>112</v>
      </c>
      <c r="CK23" s="3"/>
      <c r="CN23" s="3" t="s">
        <v>141</v>
      </c>
      <c r="CQ23" s="3"/>
    </row>
    <row r="24" spans="1:95" x14ac:dyDescent="0.25">
      <c r="A24">
        <v>11</v>
      </c>
      <c r="B24" s="22">
        <v>43929.597395833334</v>
      </c>
      <c r="C24" s="22">
        <v>43929.59920138889</v>
      </c>
      <c r="D24" s="3" t="s">
        <v>97</v>
      </c>
      <c r="I24" s="3" t="s">
        <v>98</v>
      </c>
      <c r="L24" s="3" t="s">
        <v>99</v>
      </c>
      <c r="O24" s="3"/>
      <c r="R24" s="3" t="s">
        <v>100</v>
      </c>
      <c r="U24" s="3" t="s">
        <v>98</v>
      </c>
      <c r="X24" s="3" t="s">
        <v>121</v>
      </c>
      <c r="AA24" s="3"/>
      <c r="AD24" s="3" t="s">
        <v>408</v>
      </c>
      <c r="AG24" s="3" t="s">
        <v>139</v>
      </c>
      <c r="AJ24" s="3"/>
      <c r="AM24" s="3" t="s">
        <v>99</v>
      </c>
      <c r="AP24" s="3"/>
      <c r="AS24" s="3" t="s">
        <v>98</v>
      </c>
      <c r="AV24" s="3" t="s">
        <v>140</v>
      </c>
      <c r="AY24" s="3" t="s">
        <v>116</v>
      </c>
      <c r="BB24" s="3"/>
      <c r="BG24" s="3" t="s">
        <v>109</v>
      </c>
      <c r="BJ24" s="3" t="s">
        <v>108</v>
      </c>
      <c r="BM24" s="3" t="s">
        <v>123</v>
      </c>
      <c r="BP24" s="3" t="s">
        <v>123</v>
      </c>
      <c r="BS24" s="3" t="s">
        <v>123</v>
      </c>
      <c r="BV24" s="3" t="s">
        <v>123</v>
      </c>
      <c r="BY24" s="3" t="s">
        <v>123</v>
      </c>
      <c r="CB24" s="3" t="s">
        <v>118</v>
      </c>
      <c r="CE24" s="3" t="s">
        <v>111</v>
      </c>
      <c r="CH24" s="3" t="s">
        <v>112</v>
      </c>
      <c r="CK24" s="3"/>
      <c r="CN24" s="3" t="s">
        <v>141</v>
      </c>
      <c r="CQ24" s="3"/>
    </row>
    <row r="25" spans="1:95" x14ac:dyDescent="0.25">
      <c r="A25">
        <v>11</v>
      </c>
      <c r="B25" s="22">
        <v>43929.597395833334</v>
      </c>
      <c r="C25" s="22">
        <v>43929.59920138889</v>
      </c>
      <c r="D25" s="3" t="s">
        <v>97</v>
      </c>
      <c r="I25" s="3" t="s">
        <v>98</v>
      </c>
      <c r="L25" s="3" t="s">
        <v>99</v>
      </c>
      <c r="O25" s="3"/>
      <c r="R25" s="3" t="s">
        <v>100</v>
      </c>
      <c r="U25" s="3" t="s">
        <v>98</v>
      </c>
      <c r="X25" s="3" t="s">
        <v>121</v>
      </c>
      <c r="AA25" s="3"/>
      <c r="AD25" s="3" t="s">
        <v>406</v>
      </c>
      <c r="AG25" s="3" t="s">
        <v>139</v>
      </c>
      <c r="AJ25" s="3"/>
      <c r="AM25" s="3" t="s">
        <v>99</v>
      </c>
      <c r="AP25" s="3"/>
      <c r="AS25" s="3" t="s">
        <v>98</v>
      </c>
      <c r="AV25" s="3" t="s">
        <v>140</v>
      </c>
      <c r="AY25" s="3" t="s">
        <v>116</v>
      </c>
      <c r="BB25" s="3"/>
      <c r="BG25" s="3" t="s">
        <v>109</v>
      </c>
      <c r="BJ25" s="3" t="s">
        <v>108</v>
      </c>
      <c r="BM25" s="3" t="s">
        <v>123</v>
      </c>
      <c r="BP25" s="3" t="s">
        <v>123</v>
      </c>
      <c r="BS25" s="3" t="s">
        <v>123</v>
      </c>
      <c r="BV25" s="3" t="s">
        <v>123</v>
      </c>
      <c r="BY25" s="3" t="s">
        <v>123</v>
      </c>
      <c r="CB25" s="3" t="s">
        <v>118</v>
      </c>
      <c r="CE25" s="3" t="s">
        <v>111</v>
      </c>
      <c r="CH25" s="3" t="s">
        <v>112</v>
      </c>
      <c r="CK25" s="3"/>
      <c r="CN25" s="3" t="s">
        <v>141</v>
      </c>
      <c r="CQ25" s="3"/>
    </row>
    <row r="26" spans="1:95" x14ac:dyDescent="0.25">
      <c r="A26">
        <v>11</v>
      </c>
      <c r="B26" s="22">
        <v>43929.597395833334</v>
      </c>
      <c r="C26" s="22">
        <v>43929.59920138889</v>
      </c>
      <c r="D26" s="3" t="s">
        <v>97</v>
      </c>
      <c r="I26" s="3" t="s">
        <v>98</v>
      </c>
      <c r="L26" s="3" t="s">
        <v>99</v>
      </c>
      <c r="O26" s="3"/>
      <c r="R26" s="3" t="s">
        <v>100</v>
      </c>
      <c r="U26" s="3" t="s">
        <v>98</v>
      </c>
      <c r="X26" s="3" t="s">
        <v>121</v>
      </c>
      <c r="AA26" s="3"/>
      <c r="AD26" s="3" t="s">
        <v>407</v>
      </c>
      <c r="AG26" s="3" t="s">
        <v>139</v>
      </c>
      <c r="AJ26" s="3"/>
      <c r="AM26" s="3" t="s">
        <v>99</v>
      </c>
      <c r="AP26" s="3"/>
      <c r="AS26" s="3" t="s">
        <v>98</v>
      </c>
      <c r="AV26" s="3" t="s">
        <v>140</v>
      </c>
      <c r="AY26" s="3" t="s">
        <v>116</v>
      </c>
      <c r="BB26" s="3"/>
      <c r="BG26" s="3" t="s">
        <v>109</v>
      </c>
      <c r="BJ26" s="3" t="s">
        <v>108</v>
      </c>
      <c r="BM26" s="3" t="s">
        <v>123</v>
      </c>
      <c r="BP26" s="3" t="s">
        <v>123</v>
      </c>
      <c r="BS26" s="3" t="s">
        <v>123</v>
      </c>
      <c r="BV26" s="3" t="s">
        <v>123</v>
      </c>
      <c r="BY26" s="3" t="s">
        <v>123</v>
      </c>
      <c r="CB26" s="3" t="s">
        <v>118</v>
      </c>
      <c r="CE26" s="3" t="s">
        <v>111</v>
      </c>
      <c r="CH26" s="3" t="s">
        <v>112</v>
      </c>
      <c r="CK26" s="3"/>
      <c r="CN26" s="3" t="s">
        <v>141</v>
      </c>
      <c r="CQ26" s="3"/>
    </row>
    <row r="27" spans="1:95" x14ac:dyDescent="0.25">
      <c r="A27">
        <v>11</v>
      </c>
      <c r="B27" s="22">
        <v>43929.597395833334</v>
      </c>
      <c r="C27" s="22">
        <v>43929.59920138889</v>
      </c>
      <c r="D27" s="3" t="s">
        <v>97</v>
      </c>
      <c r="I27" s="3" t="s">
        <v>98</v>
      </c>
      <c r="L27" s="3" t="s">
        <v>99</v>
      </c>
      <c r="O27" s="3"/>
      <c r="R27" s="3" t="s">
        <v>100</v>
      </c>
      <c r="U27" s="3" t="s">
        <v>98</v>
      </c>
      <c r="X27" s="3" t="s">
        <v>121</v>
      </c>
      <c r="AA27" s="3"/>
      <c r="AD27" s="3" t="s">
        <v>430</v>
      </c>
      <c r="AG27" s="3" t="s">
        <v>139</v>
      </c>
      <c r="AJ27" s="3"/>
      <c r="AM27" s="3" t="s">
        <v>99</v>
      </c>
      <c r="AP27" s="3"/>
      <c r="AS27" s="3" t="s">
        <v>98</v>
      </c>
      <c r="AV27" s="3" t="s">
        <v>140</v>
      </c>
      <c r="AY27" s="3" t="s">
        <v>116</v>
      </c>
      <c r="BB27" s="3"/>
      <c r="BG27" s="3" t="s">
        <v>109</v>
      </c>
      <c r="BJ27" s="3" t="s">
        <v>108</v>
      </c>
      <c r="BM27" s="3" t="s">
        <v>123</v>
      </c>
      <c r="BP27" s="3" t="s">
        <v>123</v>
      </c>
      <c r="BS27" s="3" t="s">
        <v>123</v>
      </c>
      <c r="BV27" s="3" t="s">
        <v>123</v>
      </c>
      <c r="BY27" s="3" t="s">
        <v>123</v>
      </c>
      <c r="CB27" s="3" t="s">
        <v>118</v>
      </c>
      <c r="CE27" s="3" t="s">
        <v>111</v>
      </c>
      <c r="CH27" s="3" t="s">
        <v>112</v>
      </c>
      <c r="CK27" s="3"/>
      <c r="CN27" s="3" t="s">
        <v>141</v>
      </c>
      <c r="CQ27" s="3"/>
    </row>
    <row r="28" spans="1:95" x14ac:dyDescent="0.25">
      <c r="A28">
        <v>12</v>
      </c>
      <c r="B28" s="22">
        <v>43929.604768518519</v>
      </c>
      <c r="C28" s="22">
        <v>43929.606932870367</v>
      </c>
      <c r="D28" s="3" t="s">
        <v>97</v>
      </c>
      <c r="I28" s="3" t="s">
        <v>98</v>
      </c>
      <c r="L28" s="3" t="s">
        <v>99</v>
      </c>
      <c r="O28" s="3"/>
      <c r="R28" s="3" t="s">
        <v>120</v>
      </c>
      <c r="U28" s="3" t="s">
        <v>99</v>
      </c>
      <c r="X28" s="3" t="s">
        <v>101</v>
      </c>
      <c r="AA28" s="3" t="s">
        <v>102</v>
      </c>
      <c r="AD28" s="3" t="s">
        <v>405</v>
      </c>
      <c r="AG28" s="3" t="s">
        <v>139</v>
      </c>
      <c r="AJ28" s="3"/>
      <c r="AM28" s="3" t="s">
        <v>98</v>
      </c>
      <c r="AP28" s="3" t="s">
        <v>143</v>
      </c>
      <c r="AS28" s="3" t="s">
        <v>98</v>
      </c>
      <c r="AV28" s="3" t="s">
        <v>144</v>
      </c>
      <c r="AY28" s="3" t="s">
        <v>145</v>
      </c>
      <c r="BB28" s="3"/>
      <c r="BG28" s="3" t="s">
        <v>107</v>
      </c>
      <c r="BJ28" s="3" t="s">
        <v>107</v>
      </c>
      <c r="BM28" s="3" t="s">
        <v>107</v>
      </c>
      <c r="BP28" s="3" t="s">
        <v>109</v>
      </c>
      <c r="BS28" s="3" t="s">
        <v>109</v>
      </c>
      <c r="BV28" s="3" t="s">
        <v>109</v>
      </c>
      <c r="BY28" s="3" t="s">
        <v>109</v>
      </c>
      <c r="CB28" s="3" t="s">
        <v>124</v>
      </c>
      <c r="CE28" s="3" t="s">
        <v>119</v>
      </c>
      <c r="CH28" s="3" t="s">
        <v>112</v>
      </c>
      <c r="CK28" s="3"/>
      <c r="CN28" s="3" t="s">
        <v>126</v>
      </c>
      <c r="CQ28" s="3"/>
    </row>
    <row r="29" spans="1:95" x14ac:dyDescent="0.25">
      <c r="A29">
        <v>12</v>
      </c>
      <c r="B29" s="22">
        <v>43929.604768518519</v>
      </c>
      <c r="C29" s="22">
        <v>43929.606932870367</v>
      </c>
      <c r="D29" s="3" t="s">
        <v>97</v>
      </c>
      <c r="I29" s="3" t="s">
        <v>98</v>
      </c>
      <c r="L29" s="3" t="s">
        <v>99</v>
      </c>
      <c r="O29" s="3"/>
      <c r="R29" s="3" t="s">
        <v>120</v>
      </c>
      <c r="U29" s="3" t="s">
        <v>99</v>
      </c>
      <c r="X29" s="3" t="s">
        <v>101</v>
      </c>
      <c r="AA29" s="3" t="s">
        <v>102</v>
      </c>
      <c r="AD29" s="3" t="s">
        <v>409</v>
      </c>
      <c r="AG29" s="3" t="s">
        <v>139</v>
      </c>
      <c r="AJ29" s="3"/>
      <c r="AM29" s="3" t="s">
        <v>98</v>
      </c>
      <c r="AP29" s="3" t="s">
        <v>143</v>
      </c>
      <c r="AS29" s="3" t="s">
        <v>98</v>
      </c>
      <c r="AV29" s="3" t="s">
        <v>144</v>
      </c>
      <c r="AY29" s="3" t="s">
        <v>145</v>
      </c>
      <c r="BB29" s="3"/>
      <c r="BG29" s="3" t="s">
        <v>107</v>
      </c>
      <c r="BJ29" s="3" t="s">
        <v>107</v>
      </c>
      <c r="BM29" s="3" t="s">
        <v>107</v>
      </c>
      <c r="BP29" s="3" t="s">
        <v>109</v>
      </c>
      <c r="BS29" s="3" t="s">
        <v>109</v>
      </c>
      <c r="BV29" s="3" t="s">
        <v>109</v>
      </c>
      <c r="BY29" s="3" t="s">
        <v>109</v>
      </c>
      <c r="CB29" s="3" t="s">
        <v>124</v>
      </c>
      <c r="CE29" s="3" t="s">
        <v>119</v>
      </c>
      <c r="CH29" s="3" t="s">
        <v>112</v>
      </c>
      <c r="CK29" s="3"/>
      <c r="CN29" s="3" t="s">
        <v>126</v>
      </c>
      <c r="CQ29" s="3"/>
    </row>
    <row r="30" spans="1:95" x14ac:dyDescent="0.25">
      <c r="A30">
        <v>12</v>
      </c>
      <c r="B30" s="22">
        <v>43929.604768518519</v>
      </c>
      <c r="C30" s="22">
        <v>43929.606932870367</v>
      </c>
      <c r="D30" s="3" t="s">
        <v>97</v>
      </c>
      <c r="I30" s="3" t="s">
        <v>98</v>
      </c>
      <c r="L30" s="3" t="s">
        <v>99</v>
      </c>
      <c r="O30" s="3"/>
      <c r="R30" s="3" t="s">
        <v>120</v>
      </c>
      <c r="U30" s="3" t="s">
        <v>99</v>
      </c>
      <c r="X30" s="3" t="s">
        <v>101</v>
      </c>
      <c r="AA30" s="3" t="s">
        <v>102</v>
      </c>
      <c r="AD30" s="3" t="s">
        <v>408</v>
      </c>
      <c r="AG30" s="3" t="s">
        <v>139</v>
      </c>
      <c r="AJ30" s="3"/>
      <c r="AM30" s="3" t="s">
        <v>98</v>
      </c>
      <c r="AP30" s="3" t="s">
        <v>143</v>
      </c>
      <c r="AS30" s="3" t="s">
        <v>98</v>
      </c>
      <c r="AV30" s="3" t="s">
        <v>144</v>
      </c>
      <c r="AY30" s="3" t="s">
        <v>145</v>
      </c>
      <c r="BB30" s="3"/>
      <c r="BG30" s="3" t="s">
        <v>107</v>
      </c>
      <c r="BJ30" s="3" t="s">
        <v>107</v>
      </c>
      <c r="BM30" s="3" t="s">
        <v>107</v>
      </c>
      <c r="BP30" s="3" t="s">
        <v>109</v>
      </c>
      <c r="BS30" s="3" t="s">
        <v>109</v>
      </c>
      <c r="BV30" s="3" t="s">
        <v>109</v>
      </c>
      <c r="BY30" s="3" t="s">
        <v>109</v>
      </c>
      <c r="CB30" s="3" t="s">
        <v>124</v>
      </c>
      <c r="CE30" s="3" t="s">
        <v>119</v>
      </c>
      <c r="CH30" s="3" t="s">
        <v>112</v>
      </c>
      <c r="CK30" s="3"/>
      <c r="CN30" s="3" t="s">
        <v>126</v>
      </c>
      <c r="CQ30" s="3"/>
    </row>
    <row r="31" spans="1:95" x14ac:dyDescent="0.25">
      <c r="A31">
        <v>12</v>
      </c>
      <c r="B31" s="22">
        <v>43929.604768518519</v>
      </c>
      <c r="C31" s="22">
        <v>43929.606932870367</v>
      </c>
      <c r="D31" s="3" t="s">
        <v>97</v>
      </c>
      <c r="I31" s="3" t="s">
        <v>98</v>
      </c>
      <c r="L31" s="3" t="s">
        <v>99</v>
      </c>
      <c r="O31" s="3"/>
      <c r="R31" s="3" t="s">
        <v>120</v>
      </c>
      <c r="U31" s="3" t="s">
        <v>99</v>
      </c>
      <c r="X31" s="3" t="s">
        <v>101</v>
      </c>
      <c r="AA31" s="3" t="s">
        <v>102</v>
      </c>
      <c r="AD31" s="3" t="s">
        <v>406</v>
      </c>
      <c r="AG31" s="3" t="s">
        <v>139</v>
      </c>
      <c r="AJ31" s="3"/>
      <c r="AM31" s="3" t="s">
        <v>98</v>
      </c>
      <c r="AP31" s="3" t="s">
        <v>143</v>
      </c>
      <c r="AS31" s="3" t="s">
        <v>98</v>
      </c>
      <c r="AV31" s="3" t="s">
        <v>144</v>
      </c>
      <c r="AY31" s="3" t="s">
        <v>145</v>
      </c>
      <c r="BB31" s="3"/>
      <c r="BG31" s="3" t="s">
        <v>107</v>
      </c>
      <c r="BJ31" s="3" t="s">
        <v>107</v>
      </c>
      <c r="BM31" s="3" t="s">
        <v>107</v>
      </c>
      <c r="BP31" s="3" t="s">
        <v>109</v>
      </c>
      <c r="BS31" s="3" t="s">
        <v>109</v>
      </c>
      <c r="BV31" s="3" t="s">
        <v>109</v>
      </c>
      <c r="BY31" s="3" t="s">
        <v>109</v>
      </c>
      <c r="CB31" s="3" t="s">
        <v>124</v>
      </c>
      <c r="CE31" s="3" t="s">
        <v>119</v>
      </c>
      <c r="CH31" s="3" t="s">
        <v>112</v>
      </c>
      <c r="CK31" s="3"/>
      <c r="CN31" s="3" t="s">
        <v>126</v>
      </c>
      <c r="CQ31" s="3"/>
    </row>
    <row r="32" spans="1:95" x14ac:dyDescent="0.25">
      <c r="A32">
        <v>12</v>
      </c>
      <c r="B32" s="22">
        <v>43929.604768518519</v>
      </c>
      <c r="C32" s="22">
        <v>43929.606932870367</v>
      </c>
      <c r="D32" s="3" t="s">
        <v>97</v>
      </c>
      <c r="I32" s="3" t="s">
        <v>98</v>
      </c>
      <c r="L32" s="3" t="s">
        <v>99</v>
      </c>
      <c r="O32" s="3"/>
      <c r="R32" s="3" t="s">
        <v>120</v>
      </c>
      <c r="U32" s="3" t="s">
        <v>99</v>
      </c>
      <c r="X32" s="3" t="s">
        <v>101</v>
      </c>
      <c r="AA32" s="3" t="s">
        <v>102</v>
      </c>
      <c r="AD32" s="3" t="s">
        <v>430</v>
      </c>
      <c r="AG32" s="3" t="s">
        <v>139</v>
      </c>
      <c r="AJ32" s="3"/>
      <c r="AM32" s="3" t="s">
        <v>98</v>
      </c>
      <c r="AP32" s="3" t="s">
        <v>143</v>
      </c>
      <c r="AS32" s="3" t="s">
        <v>98</v>
      </c>
      <c r="AV32" s="3" t="s">
        <v>144</v>
      </c>
      <c r="AY32" s="3" t="s">
        <v>145</v>
      </c>
      <c r="BB32" s="3"/>
      <c r="BG32" s="3" t="s">
        <v>107</v>
      </c>
      <c r="BJ32" s="3" t="s">
        <v>107</v>
      </c>
      <c r="BM32" s="3" t="s">
        <v>107</v>
      </c>
      <c r="BP32" s="3" t="s">
        <v>109</v>
      </c>
      <c r="BS32" s="3" t="s">
        <v>109</v>
      </c>
      <c r="BV32" s="3" t="s">
        <v>109</v>
      </c>
      <c r="BY32" s="3" t="s">
        <v>109</v>
      </c>
      <c r="CB32" s="3" t="s">
        <v>124</v>
      </c>
      <c r="CE32" s="3" t="s">
        <v>119</v>
      </c>
      <c r="CH32" s="3" t="s">
        <v>112</v>
      </c>
      <c r="CK32" s="3"/>
      <c r="CN32" s="3" t="s">
        <v>126</v>
      </c>
      <c r="CQ32" s="3"/>
    </row>
    <row r="33" spans="1:95" x14ac:dyDescent="0.25">
      <c r="A33">
        <v>13</v>
      </c>
      <c r="B33" s="22">
        <v>43929.604895833334</v>
      </c>
      <c r="C33" s="22">
        <v>43929.60765046296</v>
      </c>
      <c r="D33" s="3" t="s">
        <v>97</v>
      </c>
      <c r="I33" s="3" t="s">
        <v>98</v>
      </c>
      <c r="L33" s="3" t="s">
        <v>99</v>
      </c>
      <c r="O33" s="3"/>
      <c r="R33" s="3" t="s">
        <v>120</v>
      </c>
      <c r="U33" s="3" t="s">
        <v>98</v>
      </c>
      <c r="X33" s="3" t="s">
        <v>101</v>
      </c>
      <c r="AA33" s="3" t="s">
        <v>99</v>
      </c>
      <c r="AD33" s="3" t="s">
        <v>405</v>
      </c>
      <c r="AG33" s="3" t="s">
        <v>139</v>
      </c>
      <c r="AJ33" s="3"/>
      <c r="AM33" s="3" t="s">
        <v>99</v>
      </c>
      <c r="AP33" s="3"/>
      <c r="AS33" s="3" t="s">
        <v>98</v>
      </c>
      <c r="AV33" s="3" t="s">
        <v>130</v>
      </c>
      <c r="AY33" s="3" t="s">
        <v>116</v>
      </c>
      <c r="BB33" s="3"/>
      <c r="BG33" s="3" t="s">
        <v>108</v>
      </c>
      <c r="BJ33" s="3" t="s">
        <v>108</v>
      </c>
      <c r="BM33" s="3" t="s">
        <v>107</v>
      </c>
      <c r="BP33" s="3" t="s">
        <v>109</v>
      </c>
      <c r="BS33" s="3" t="s">
        <v>109</v>
      </c>
      <c r="BV33" s="3" t="s">
        <v>109</v>
      </c>
      <c r="BY33" s="3" t="s">
        <v>123</v>
      </c>
      <c r="CB33" s="3" t="s">
        <v>118</v>
      </c>
      <c r="CE33" s="3" t="s">
        <v>119</v>
      </c>
      <c r="CH33" s="3" t="s">
        <v>112</v>
      </c>
      <c r="CK33" s="3"/>
      <c r="CN33" s="3" t="s">
        <v>126</v>
      </c>
      <c r="CQ33" s="3"/>
    </row>
    <row r="34" spans="1:95" x14ac:dyDescent="0.25">
      <c r="A34">
        <v>13</v>
      </c>
      <c r="B34" s="22">
        <v>43929.604895833334</v>
      </c>
      <c r="C34" s="22">
        <v>43929.60765046296</v>
      </c>
      <c r="D34" s="3" t="s">
        <v>97</v>
      </c>
      <c r="I34" s="3" t="s">
        <v>98</v>
      </c>
      <c r="L34" s="3" t="s">
        <v>99</v>
      </c>
      <c r="O34" s="3"/>
      <c r="R34" s="3" t="s">
        <v>120</v>
      </c>
      <c r="U34" s="3" t="s">
        <v>98</v>
      </c>
      <c r="X34" s="3" t="s">
        <v>101</v>
      </c>
      <c r="AA34" s="3" t="s">
        <v>99</v>
      </c>
      <c r="AD34" s="3" t="s">
        <v>408</v>
      </c>
      <c r="AG34" s="3" t="s">
        <v>139</v>
      </c>
      <c r="AJ34" s="3"/>
      <c r="AM34" s="3" t="s">
        <v>99</v>
      </c>
      <c r="AP34" s="3"/>
      <c r="AS34" s="3" t="s">
        <v>98</v>
      </c>
      <c r="AV34" s="3" t="s">
        <v>130</v>
      </c>
      <c r="AY34" s="3" t="s">
        <v>116</v>
      </c>
      <c r="BB34" s="3"/>
      <c r="BG34" s="3" t="s">
        <v>108</v>
      </c>
      <c r="BJ34" s="3" t="s">
        <v>108</v>
      </c>
      <c r="BM34" s="3" t="s">
        <v>107</v>
      </c>
      <c r="BP34" s="3" t="s">
        <v>109</v>
      </c>
      <c r="BS34" s="3" t="s">
        <v>109</v>
      </c>
      <c r="BV34" s="3" t="s">
        <v>109</v>
      </c>
      <c r="BY34" s="3" t="s">
        <v>123</v>
      </c>
      <c r="CB34" s="3" t="s">
        <v>118</v>
      </c>
      <c r="CE34" s="3" t="s">
        <v>119</v>
      </c>
      <c r="CH34" s="3" t="s">
        <v>112</v>
      </c>
      <c r="CK34" s="3"/>
      <c r="CN34" s="3" t="s">
        <v>126</v>
      </c>
      <c r="CQ34" s="3"/>
    </row>
    <row r="35" spans="1:95" x14ac:dyDescent="0.25">
      <c r="A35">
        <v>13</v>
      </c>
      <c r="B35" s="22">
        <v>43929.604895833334</v>
      </c>
      <c r="C35" s="22">
        <v>43929.60765046296</v>
      </c>
      <c r="D35" s="3" t="s">
        <v>97</v>
      </c>
      <c r="I35" s="3" t="s">
        <v>98</v>
      </c>
      <c r="L35" s="3" t="s">
        <v>99</v>
      </c>
      <c r="O35" s="3"/>
      <c r="R35" s="3" t="s">
        <v>120</v>
      </c>
      <c r="U35" s="3" t="s">
        <v>98</v>
      </c>
      <c r="X35" s="3" t="s">
        <v>101</v>
      </c>
      <c r="AA35" s="3" t="s">
        <v>99</v>
      </c>
      <c r="AD35" s="3" t="s">
        <v>406</v>
      </c>
      <c r="AG35" s="3" t="s">
        <v>139</v>
      </c>
      <c r="AJ35" s="3"/>
      <c r="AM35" s="3" t="s">
        <v>99</v>
      </c>
      <c r="AP35" s="3"/>
      <c r="AS35" s="3" t="s">
        <v>98</v>
      </c>
      <c r="AV35" s="3" t="s">
        <v>130</v>
      </c>
      <c r="AY35" s="3" t="s">
        <v>116</v>
      </c>
      <c r="BB35" s="3"/>
      <c r="BG35" s="3" t="s">
        <v>108</v>
      </c>
      <c r="BJ35" s="3" t="s">
        <v>108</v>
      </c>
      <c r="BM35" s="3" t="s">
        <v>107</v>
      </c>
      <c r="BP35" s="3" t="s">
        <v>109</v>
      </c>
      <c r="BS35" s="3" t="s">
        <v>109</v>
      </c>
      <c r="BV35" s="3" t="s">
        <v>109</v>
      </c>
      <c r="BY35" s="3" t="s">
        <v>123</v>
      </c>
      <c r="CB35" s="3" t="s">
        <v>118</v>
      </c>
      <c r="CE35" s="3" t="s">
        <v>119</v>
      </c>
      <c r="CH35" s="3" t="s">
        <v>112</v>
      </c>
      <c r="CK35" s="3"/>
      <c r="CN35" s="3" t="s">
        <v>126</v>
      </c>
      <c r="CQ35" s="3"/>
    </row>
    <row r="36" spans="1:95" x14ac:dyDescent="0.25">
      <c r="A36">
        <v>13</v>
      </c>
      <c r="B36" s="22">
        <v>43929.604895833334</v>
      </c>
      <c r="C36" s="22">
        <v>43929.60765046296</v>
      </c>
      <c r="D36" s="3" t="s">
        <v>97</v>
      </c>
      <c r="I36" s="3" t="s">
        <v>98</v>
      </c>
      <c r="L36" s="3" t="s">
        <v>99</v>
      </c>
      <c r="O36" s="3"/>
      <c r="R36" s="3" t="s">
        <v>120</v>
      </c>
      <c r="U36" s="3" t="s">
        <v>98</v>
      </c>
      <c r="X36" s="3" t="s">
        <v>101</v>
      </c>
      <c r="AA36" s="3" t="s">
        <v>99</v>
      </c>
      <c r="AD36" s="3" t="s">
        <v>407</v>
      </c>
      <c r="AG36" s="3" t="s">
        <v>139</v>
      </c>
      <c r="AJ36" s="3"/>
      <c r="AM36" s="3" t="s">
        <v>99</v>
      </c>
      <c r="AP36" s="3"/>
      <c r="AS36" s="3" t="s">
        <v>98</v>
      </c>
      <c r="AV36" s="3" t="s">
        <v>130</v>
      </c>
      <c r="AY36" s="3" t="s">
        <v>116</v>
      </c>
      <c r="BB36" s="3"/>
      <c r="BG36" s="3" t="s">
        <v>108</v>
      </c>
      <c r="BJ36" s="3" t="s">
        <v>108</v>
      </c>
      <c r="BM36" s="3" t="s">
        <v>107</v>
      </c>
      <c r="BP36" s="3" t="s">
        <v>109</v>
      </c>
      <c r="BS36" s="3" t="s">
        <v>109</v>
      </c>
      <c r="BV36" s="3" t="s">
        <v>109</v>
      </c>
      <c r="BY36" s="3" t="s">
        <v>123</v>
      </c>
      <c r="CB36" s="3" t="s">
        <v>118</v>
      </c>
      <c r="CE36" s="3" t="s">
        <v>119</v>
      </c>
      <c r="CH36" s="3" t="s">
        <v>112</v>
      </c>
      <c r="CK36" s="3"/>
      <c r="CN36" s="3" t="s">
        <v>126</v>
      </c>
      <c r="CQ36" s="3"/>
    </row>
    <row r="37" spans="1:95" x14ac:dyDescent="0.25">
      <c r="A37">
        <v>13</v>
      </c>
      <c r="B37" s="22">
        <v>43929.604895833334</v>
      </c>
      <c r="C37" s="22">
        <v>43929.60765046296</v>
      </c>
      <c r="D37" s="3" t="s">
        <v>97</v>
      </c>
      <c r="I37" s="3" t="s">
        <v>98</v>
      </c>
      <c r="L37" s="3" t="s">
        <v>99</v>
      </c>
      <c r="O37" s="3"/>
      <c r="R37" s="3" t="s">
        <v>120</v>
      </c>
      <c r="U37" s="3" t="s">
        <v>98</v>
      </c>
      <c r="X37" s="3" t="s">
        <v>101</v>
      </c>
      <c r="AA37" s="3" t="s">
        <v>99</v>
      </c>
      <c r="AD37" s="3" t="s">
        <v>430</v>
      </c>
      <c r="AG37" s="3" t="s">
        <v>139</v>
      </c>
      <c r="AJ37" s="3"/>
      <c r="AM37" s="3" t="s">
        <v>99</v>
      </c>
      <c r="AP37" s="3"/>
      <c r="AS37" s="3" t="s">
        <v>98</v>
      </c>
      <c r="AV37" s="3" t="s">
        <v>130</v>
      </c>
      <c r="AY37" s="3" t="s">
        <v>116</v>
      </c>
      <c r="BB37" s="3"/>
      <c r="BG37" s="3" t="s">
        <v>108</v>
      </c>
      <c r="BJ37" s="3" t="s">
        <v>108</v>
      </c>
      <c r="BM37" s="3" t="s">
        <v>107</v>
      </c>
      <c r="BP37" s="3" t="s">
        <v>109</v>
      </c>
      <c r="BS37" s="3" t="s">
        <v>109</v>
      </c>
      <c r="BV37" s="3" t="s">
        <v>109</v>
      </c>
      <c r="BY37" s="3" t="s">
        <v>123</v>
      </c>
      <c r="CB37" s="3" t="s">
        <v>118</v>
      </c>
      <c r="CE37" s="3" t="s">
        <v>119</v>
      </c>
      <c r="CH37" s="3" t="s">
        <v>112</v>
      </c>
      <c r="CK37" s="3"/>
      <c r="CN37" s="3" t="s">
        <v>126</v>
      </c>
      <c r="CQ37" s="3"/>
    </row>
    <row r="38" spans="1:95" x14ac:dyDescent="0.25">
      <c r="A38">
        <v>14</v>
      </c>
      <c r="B38" s="22">
        <v>43929.61519675926</v>
      </c>
      <c r="C38" s="22">
        <v>43929.617731481485</v>
      </c>
      <c r="D38" s="3" t="s">
        <v>97</v>
      </c>
      <c r="I38" s="3" t="s">
        <v>98</v>
      </c>
      <c r="L38" s="3" t="s">
        <v>99</v>
      </c>
      <c r="O38" s="3"/>
      <c r="R38" s="3" t="s">
        <v>100</v>
      </c>
      <c r="U38" s="3" t="s">
        <v>99</v>
      </c>
      <c r="X38" s="3" t="s">
        <v>121</v>
      </c>
      <c r="AA38" s="3"/>
      <c r="AD38" s="3" t="s">
        <v>405</v>
      </c>
      <c r="AG38" s="3" t="s">
        <v>139</v>
      </c>
      <c r="AJ38" s="3"/>
      <c r="AM38" s="3" t="s">
        <v>99</v>
      </c>
      <c r="AP38" s="3"/>
      <c r="AS38" s="3" t="s">
        <v>98</v>
      </c>
      <c r="AV38" s="3" t="s">
        <v>130</v>
      </c>
      <c r="AY38" s="3" t="s">
        <v>116</v>
      </c>
      <c r="BB38" s="3"/>
      <c r="BG38" s="3" t="s">
        <v>123</v>
      </c>
      <c r="BJ38" s="3" t="s">
        <v>123</v>
      </c>
      <c r="BM38" s="3" t="s">
        <v>109</v>
      </c>
      <c r="BP38" s="3" t="s">
        <v>109</v>
      </c>
      <c r="BS38" s="3" t="s">
        <v>108</v>
      </c>
      <c r="BV38" s="3" t="s">
        <v>109</v>
      </c>
      <c r="BY38" s="3" t="s">
        <v>123</v>
      </c>
      <c r="CB38" s="3" t="s">
        <v>134</v>
      </c>
      <c r="CE38" s="3" t="s">
        <v>147</v>
      </c>
      <c r="CH38" s="3" t="s">
        <v>148</v>
      </c>
      <c r="CK38" s="3"/>
      <c r="CN38" s="3" t="s">
        <v>131</v>
      </c>
      <c r="CQ38" s="3"/>
    </row>
    <row r="39" spans="1:95" x14ac:dyDescent="0.25">
      <c r="A39">
        <v>14</v>
      </c>
      <c r="B39" s="22">
        <v>43929.61519675926</v>
      </c>
      <c r="C39" s="22">
        <v>43929.617731481485</v>
      </c>
      <c r="D39" s="3" t="s">
        <v>97</v>
      </c>
      <c r="I39" s="3" t="s">
        <v>98</v>
      </c>
      <c r="L39" s="3" t="s">
        <v>99</v>
      </c>
      <c r="O39" s="3"/>
      <c r="R39" s="3" t="s">
        <v>100</v>
      </c>
      <c r="U39" s="3" t="s">
        <v>99</v>
      </c>
      <c r="X39" s="3" t="s">
        <v>121</v>
      </c>
      <c r="AA39" s="3"/>
      <c r="AD39" s="3" t="s">
        <v>430</v>
      </c>
      <c r="AG39" s="3" t="s">
        <v>139</v>
      </c>
      <c r="AJ39" s="3"/>
      <c r="AM39" s="3" t="s">
        <v>99</v>
      </c>
      <c r="AP39" s="3"/>
      <c r="AS39" s="3" t="s">
        <v>98</v>
      </c>
      <c r="AV39" s="3" t="s">
        <v>130</v>
      </c>
      <c r="AY39" s="3" t="s">
        <v>116</v>
      </c>
      <c r="BB39" s="3"/>
      <c r="BG39" s="3" t="s">
        <v>123</v>
      </c>
      <c r="BJ39" s="3" t="s">
        <v>123</v>
      </c>
      <c r="BM39" s="3" t="s">
        <v>109</v>
      </c>
      <c r="BP39" s="3" t="s">
        <v>109</v>
      </c>
      <c r="BS39" s="3" t="s">
        <v>108</v>
      </c>
      <c r="BV39" s="3" t="s">
        <v>109</v>
      </c>
      <c r="BY39" s="3" t="s">
        <v>123</v>
      </c>
      <c r="CB39" s="3" t="s">
        <v>134</v>
      </c>
      <c r="CE39" s="3" t="s">
        <v>147</v>
      </c>
      <c r="CH39" s="3" t="s">
        <v>148</v>
      </c>
      <c r="CK39" s="3"/>
      <c r="CN39" s="3" t="s">
        <v>131</v>
      </c>
      <c r="CQ39" s="3"/>
    </row>
    <row r="40" spans="1:95" x14ac:dyDescent="0.25">
      <c r="A40">
        <v>15</v>
      </c>
      <c r="B40" s="22">
        <v>43929.615613425929</v>
      </c>
      <c r="C40" s="22">
        <v>43929.618043981478</v>
      </c>
      <c r="D40" s="3" t="s">
        <v>97</v>
      </c>
      <c r="I40" s="3" t="s">
        <v>98</v>
      </c>
      <c r="L40" s="3" t="s">
        <v>99</v>
      </c>
      <c r="O40" s="3"/>
      <c r="R40" s="3" t="s">
        <v>100</v>
      </c>
      <c r="U40" s="3" t="s">
        <v>99</v>
      </c>
      <c r="X40" s="3" t="s">
        <v>101</v>
      </c>
      <c r="AA40" s="3" t="s">
        <v>102</v>
      </c>
      <c r="AD40" s="3" t="s">
        <v>405</v>
      </c>
      <c r="AG40" s="3" t="s">
        <v>149</v>
      </c>
      <c r="AJ40" s="3"/>
      <c r="AM40" s="3" t="s">
        <v>99</v>
      </c>
      <c r="AP40" s="3"/>
      <c r="AS40" s="3" t="s">
        <v>98</v>
      </c>
      <c r="AV40" s="3" t="s">
        <v>150</v>
      </c>
      <c r="AY40" s="3" t="s">
        <v>122</v>
      </c>
      <c r="BB40" s="3"/>
      <c r="BG40" s="3" t="s">
        <v>109</v>
      </c>
      <c r="BJ40" s="3" t="s">
        <v>123</v>
      </c>
      <c r="BM40" s="3" t="s">
        <v>108</v>
      </c>
      <c r="BP40" s="3" t="s">
        <v>109</v>
      </c>
      <c r="BS40" s="3" t="s">
        <v>109</v>
      </c>
      <c r="BV40" s="3" t="s">
        <v>123</v>
      </c>
      <c r="BY40" s="3" t="s">
        <v>123</v>
      </c>
      <c r="CB40" s="3" t="s">
        <v>118</v>
      </c>
      <c r="CE40" s="3" t="s">
        <v>119</v>
      </c>
      <c r="CH40" s="3" t="s">
        <v>112</v>
      </c>
      <c r="CK40" s="3"/>
      <c r="CN40" s="3" t="s">
        <v>113</v>
      </c>
      <c r="CQ40" s="3"/>
    </row>
    <row r="41" spans="1:95" x14ac:dyDescent="0.25">
      <c r="A41">
        <v>15</v>
      </c>
      <c r="B41" s="22">
        <v>43929.615613425929</v>
      </c>
      <c r="C41" s="22">
        <v>43929.618043981478</v>
      </c>
      <c r="D41" s="3" t="s">
        <v>97</v>
      </c>
      <c r="I41" s="3" t="s">
        <v>98</v>
      </c>
      <c r="L41" s="3" t="s">
        <v>99</v>
      </c>
      <c r="O41" s="3"/>
      <c r="R41" s="3" t="s">
        <v>100</v>
      </c>
      <c r="U41" s="3" t="s">
        <v>99</v>
      </c>
      <c r="X41" s="3" t="s">
        <v>101</v>
      </c>
      <c r="AA41" s="3" t="s">
        <v>102</v>
      </c>
      <c r="AD41" s="3" t="s">
        <v>406</v>
      </c>
      <c r="AG41" s="3" t="s">
        <v>149</v>
      </c>
      <c r="AJ41" s="3"/>
      <c r="AM41" s="3" t="s">
        <v>99</v>
      </c>
      <c r="AP41" s="3"/>
      <c r="AS41" s="3" t="s">
        <v>98</v>
      </c>
      <c r="AV41" s="3" t="s">
        <v>150</v>
      </c>
      <c r="AY41" s="3" t="s">
        <v>122</v>
      </c>
      <c r="BB41" s="3"/>
      <c r="BG41" s="3" t="s">
        <v>109</v>
      </c>
      <c r="BJ41" s="3" t="s">
        <v>123</v>
      </c>
      <c r="BM41" s="3" t="s">
        <v>108</v>
      </c>
      <c r="BP41" s="3" t="s">
        <v>109</v>
      </c>
      <c r="BS41" s="3" t="s">
        <v>109</v>
      </c>
      <c r="BV41" s="3" t="s">
        <v>123</v>
      </c>
      <c r="BY41" s="3" t="s">
        <v>123</v>
      </c>
      <c r="CB41" s="3" t="s">
        <v>118</v>
      </c>
      <c r="CE41" s="3" t="s">
        <v>119</v>
      </c>
      <c r="CH41" s="3" t="s">
        <v>112</v>
      </c>
      <c r="CK41" s="3"/>
      <c r="CN41" s="3" t="s">
        <v>113</v>
      </c>
      <c r="CQ41" s="3"/>
    </row>
    <row r="42" spans="1:95" x14ac:dyDescent="0.25">
      <c r="A42">
        <v>15</v>
      </c>
      <c r="B42" s="22">
        <v>43929.615613425929</v>
      </c>
      <c r="C42" s="22">
        <v>43929.618043981478</v>
      </c>
      <c r="D42" s="3" t="s">
        <v>97</v>
      </c>
      <c r="I42" s="3" t="s">
        <v>98</v>
      </c>
      <c r="L42" s="3" t="s">
        <v>99</v>
      </c>
      <c r="O42" s="3"/>
      <c r="R42" s="3" t="s">
        <v>100</v>
      </c>
      <c r="U42" s="3" t="s">
        <v>99</v>
      </c>
      <c r="X42" s="3" t="s">
        <v>101</v>
      </c>
      <c r="AA42" s="3" t="s">
        <v>102</v>
      </c>
      <c r="AD42" s="3" t="s">
        <v>430</v>
      </c>
      <c r="AG42" s="3" t="s">
        <v>149</v>
      </c>
      <c r="AJ42" s="3"/>
      <c r="AM42" s="3" t="s">
        <v>99</v>
      </c>
      <c r="AP42" s="3"/>
      <c r="AS42" s="3" t="s">
        <v>98</v>
      </c>
      <c r="AV42" s="3" t="s">
        <v>150</v>
      </c>
      <c r="AY42" s="3" t="s">
        <v>122</v>
      </c>
      <c r="BB42" s="3"/>
      <c r="BG42" s="3" t="s">
        <v>109</v>
      </c>
      <c r="BJ42" s="3" t="s">
        <v>123</v>
      </c>
      <c r="BM42" s="3" t="s">
        <v>108</v>
      </c>
      <c r="BP42" s="3" t="s">
        <v>109</v>
      </c>
      <c r="BS42" s="3" t="s">
        <v>109</v>
      </c>
      <c r="BV42" s="3" t="s">
        <v>123</v>
      </c>
      <c r="BY42" s="3" t="s">
        <v>123</v>
      </c>
      <c r="CB42" s="3" t="s">
        <v>118</v>
      </c>
      <c r="CE42" s="3" t="s">
        <v>119</v>
      </c>
      <c r="CH42" s="3" t="s">
        <v>112</v>
      </c>
      <c r="CK42" s="3"/>
      <c r="CN42" s="3" t="s">
        <v>113</v>
      </c>
      <c r="CQ42" s="3"/>
    </row>
    <row r="43" spans="1:95" x14ac:dyDescent="0.25">
      <c r="A43">
        <v>16</v>
      </c>
      <c r="B43" s="22">
        <v>43929.617824074077</v>
      </c>
      <c r="C43" s="22">
        <v>43929.620671296296</v>
      </c>
      <c r="D43" s="3" t="s">
        <v>97</v>
      </c>
      <c r="I43" s="3" t="s">
        <v>98</v>
      </c>
      <c r="L43" s="3" t="s">
        <v>99</v>
      </c>
      <c r="O43" s="3"/>
      <c r="R43" s="3" t="s">
        <v>100</v>
      </c>
      <c r="U43" s="3" t="s">
        <v>99</v>
      </c>
      <c r="X43" s="3" t="s">
        <v>121</v>
      </c>
      <c r="AA43" s="3"/>
      <c r="AD43" s="3" t="s">
        <v>405</v>
      </c>
      <c r="AG43" s="3" t="s">
        <v>151</v>
      </c>
      <c r="AJ43" s="3"/>
      <c r="AM43" s="3" t="s">
        <v>99</v>
      </c>
      <c r="AP43" s="3"/>
      <c r="AS43" s="3" t="s">
        <v>98</v>
      </c>
      <c r="AV43" s="3" t="s">
        <v>130</v>
      </c>
      <c r="AY43" s="3" t="s">
        <v>116</v>
      </c>
      <c r="BB43" s="3"/>
      <c r="BG43" s="3" t="s">
        <v>107</v>
      </c>
      <c r="BJ43" s="3" t="s">
        <v>108</v>
      </c>
      <c r="BM43" s="3" t="s">
        <v>108</v>
      </c>
      <c r="BP43" s="3" t="s">
        <v>109</v>
      </c>
      <c r="BS43" s="3" t="s">
        <v>108</v>
      </c>
      <c r="BV43" s="3" t="s">
        <v>108</v>
      </c>
      <c r="BY43" s="3" t="s">
        <v>109</v>
      </c>
      <c r="CB43" s="3" t="s">
        <v>110</v>
      </c>
      <c r="CE43" s="3" t="s">
        <v>111</v>
      </c>
      <c r="CH43" s="3" t="s">
        <v>148</v>
      </c>
      <c r="CK43" s="3"/>
      <c r="CN43" s="3" t="s">
        <v>131</v>
      </c>
      <c r="CQ43" s="3"/>
    </row>
    <row r="44" spans="1:95" x14ac:dyDescent="0.25">
      <c r="A44">
        <v>16</v>
      </c>
      <c r="B44" s="22">
        <v>43929.617824074077</v>
      </c>
      <c r="C44" s="22">
        <v>43929.620671296296</v>
      </c>
      <c r="D44" s="3" t="s">
        <v>97</v>
      </c>
      <c r="I44" s="3" t="s">
        <v>98</v>
      </c>
      <c r="L44" s="3" t="s">
        <v>99</v>
      </c>
      <c r="O44" s="3"/>
      <c r="R44" s="3" t="s">
        <v>100</v>
      </c>
      <c r="U44" s="3" t="s">
        <v>99</v>
      </c>
      <c r="X44" s="3" t="s">
        <v>121</v>
      </c>
      <c r="AA44" s="3"/>
      <c r="AD44" s="3" t="s">
        <v>408</v>
      </c>
      <c r="AG44" s="3" t="s">
        <v>151</v>
      </c>
      <c r="AJ44" s="3"/>
      <c r="AM44" s="3" t="s">
        <v>99</v>
      </c>
      <c r="AP44" s="3"/>
      <c r="AS44" s="3" t="s">
        <v>98</v>
      </c>
      <c r="AV44" s="3" t="s">
        <v>130</v>
      </c>
      <c r="AY44" s="3" t="s">
        <v>116</v>
      </c>
      <c r="BB44" s="3"/>
      <c r="BG44" s="3" t="s">
        <v>107</v>
      </c>
      <c r="BJ44" s="3" t="s">
        <v>108</v>
      </c>
      <c r="BM44" s="3" t="s">
        <v>108</v>
      </c>
      <c r="BP44" s="3" t="s">
        <v>109</v>
      </c>
      <c r="BS44" s="3" t="s">
        <v>108</v>
      </c>
      <c r="BV44" s="3" t="s">
        <v>108</v>
      </c>
      <c r="BY44" s="3" t="s">
        <v>109</v>
      </c>
      <c r="CB44" s="3" t="s">
        <v>110</v>
      </c>
      <c r="CE44" s="3" t="s">
        <v>111</v>
      </c>
      <c r="CH44" s="3" t="s">
        <v>148</v>
      </c>
      <c r="CK44" s="3"/>
      <c r="CN44" s="3" t="s">
        <v>131</v>
      </c>
      <c r="CQ44" s="3"/>
    </row>
    <row r="45" spans="1:95" x14ac:dyDescent="0.25">
      <c r="A45">
        <v>16</v>
      </c>
      <c r="B45" s="22">
        <v>43929.617824074077</v>
      </c>
      <c r="C45" s="22">
        <v>43929.620671296296</v>
      </c>
      <c r="D45" s="3" t="s">
        <v>97</v>
      </c>
      <c r="I45" s="3" t="s">
        <v>98</v>
      </c>
      <c r="L45" s="3" t="s">
        <v>99</v>
      </c>
      <c r="O45" s="3"/>
      <c r="R45" s="3" t="s">
        <v>100</v>
      </c>
      <c r="U45" s="3" t="s">
        <v>99</v>
      </c>
      <c r="X45" s="3" t="s">
        <v>121</v>
      </c>
      <c r="AA45" s="3"/>
      <c r="AD45" s="3" t="s">
        <v>406</v>
      </c>
      <c r="AG45" s="3" t="s">
        <v>151</v>
      </c>
      <c r="AJ45" s="3"/>
      <c r="AM45" s="3" t="s">
        <v>99</v>
      </c>
      <c r="AP45" s="3"/>
      <c r="AS45" s="3" t="s">
        <v>98</v>
      </c>
      <c r="AV45" s="3" t="s">
        <v>130</v>
      </c>
      <c r="AY45" s="3" t="s">
        <v>116</v>
      </c>
      <c r="BB45" s="3"/>
      <c r="BG45" s="3" t="s">
        <v>107</v>
      </c>
      <c r="BJ45" s="3" t="s">
        <v>108</v>
      </c>
      <c r="BM45" s="3" t="s">
        <v>108</v>
      </c>
      <c r="BP45" s="3" t="s">
        <v>109</v>
      </c>
      <c r="BS45" s="3" t="s">
        <v>108</v>
      </c>
      <c r="BV45" s="3" t="s">
        <v>108</v>
      </c>
      <c r="BY45" s="3" t="s">
        <v>109</v>
      </c>
      <c r="CB45" s="3" t="s">
        <v>110</v>
      </c>
      <c r="CE45" s="3" t="s">
        <v>111</v>
      </c>
      <c r="CH45" s="3" t="s">
        <v>148</v>
      </c>
      <c r="CK45" s="3"/>
      <c r="CN45" s="3" t="s">
        <v>131</v>
      </c>
      <c r="CQ45" s="3"/>
    </row>
    <row r="46" spans="1:95" x14ac:dyDescent="0.25">
      <c r="A46">
        <v>16</v>
      </c>
      <c r="B46" s="22">
        <v>43929.617824074077</v>
      </c>
      <c r="C46" s="22">
        <v>43929.620671296296</v>
      </c>
      <c r="D46" s="3" t="s">
        <v>97</v>
      </c>
      <c r="I46" s="3" t="s">
        <v>98</v>
      </c>
      <c r="L46" s="3" t="s">
        <v>99</v>
      </c>
      <c r="O46" s="3"/>
      <c r="R46" s="3" t="s">
        <v>100</v>
      </c>
      <c r="U46" s="3" t="s">
        <v>99</v>
      </c>
      <c r="X46" s="3" t="s">
        <v>121</v>
      </c>
      <c r="AA46" s="3"/>
      <c r="AD46" s="3" t="s">
        <v>430</v>
      </c>
      <c r="AG46" s="3" t="s">
        <v>151</v>
      </c>
      <c r="AJ46" s="3"/>
      <c r="AM46" s="3" t="s">
        <v>99</v>
      </c>
      <c r="AP46" s="3"/>
      <c r="AS46" s="3" t="s">
        <v>98</v>
      </c>
      <c r="AV46" s="3" t="s">
        <v>130</v>
      </c>
      <c r="AY46" s="3" t="s">
        <v>116</v>
      </c>
      <c r="BB46" s="3"/>
      <c r="BG46" s="3" t="s">
        <v>107</v>
      </c>
      <c r="BJ46" s="3" t="s">
        <v>108</v>
      </c>
      <c r="BM46" s="3" t="s">
        <v>108</v>
      </c>
      <c r="BP46" s="3" t="s">
        <v>109</v>
      </c>
      <c r="BS46" s="3" t="s">
        <v>108</v>
      </c>
      <c r="BV46" s="3" t="s">
        <v>108</v>
      </c>
      <c r="BY46" s="3" t="s">
        <v>109</v>
      </c>
      <c r="CB46" s="3" t="s">
        <v>110</v>
      </c>
      <c r="CE46" s="3" t="s">
        <v>111</v>
      </c>
      <c r="CH46" s="3" t="s">
        <v>148</v>
      </c>
      <c r="CK46" s="3"/>
      <c r="CN46" s="3" t="s">
        <v>131</v>
      </c>
      <c r="CQ46" s="3"/>
    </row>
    <row r="47" spans="1:95" x14ac:dyDescent="0.25">
      <c r="A47">
        <v>17</v>
      </c>
      <c r="B47" s="22">
        <v>43929.616562499999</v>
      </c>
      <c r="C47" s="22">
        <v>43929.620740740742</v>
      </c>
      <c r="D47" s="3" t="s">
        <v>97</v>
      </c>
      <c r="I47" s="3" t="s">
        <v>98</v>
      </c>
      <c r="L47" s="3" t="s">
        <v>99</v>
      </c>
      <c r="O47" s="3"/>
      <c r="R47" s="3" t="s">
        <v>120</v>
      </c>
      <c r="U47" s="3" t="s">
        <v>98</v>
      </c>
      <c r="X47" s="3" t="s">
        <v>121</v>
      </c>
      <c r="AA47" s="3"/>
      <c r="AD47" s="3" t="s">
        <v>405</v>
      </c>
      <c r="AG47" s="3" t="s">
        <v>149</v>
      </c>
      <c r="AJ47" s="3"/>
      <c r="AM47" s="3" t="s">
        <v>99</v>
      </c>
      <c r="AP47" s="3"/>
      <c r="AS47" s="3" t="s">
        <v>99</v>
      </c>
      <c r="AV47" s="3"/>
      <c r="AY47" s="3" t="s">
        <v>116</v>
      </c>
      <c r="BB47" s="3"/>
      <c r="BG47" s="3" t="s">
        <v>123</v>
      </c>
      <c r="BJ47" s="3" t="s">
        <v>123</v>
      </c>
      <c r="BM47" s="3" t="s">
        <v>109</v>
      </c>
      <c r="BP47" s="3" t="s">
        <v>133</v>
      </c>
      <c r="BS47" s="3" t="s">
        <v>109</v>
      </c>
      <c r="BV47" s="3" t="s">
        <v>108</v>
      </c>
      <c r="BY47" s="3" t="s">
        <v>123</v>
      </c>
      <c r="CB47" s="3" t="s">
        <v>118</v>
      </c>
      <c r="CE47" s="3" t="s">
        <v>111</v>
      </c>
      <c r="CH47" s="3" t="s">
        <v>112</v>
      </c>
      <c r="CK47" s="3"/>
      <c r="CN47" s="3" t="s">
        <v>131</v>
      </c>
      <c r="CQ47" s="3"/>
    </row>
    <row r="48" spans="1:95" x14ac:dyDescent="0.25">
      <c r="A48">
        <v>17</v>
      </c>
      <c r="B48" s="22">
        <v>43929.616562499999</v>
      </c>
      <c r="C48" s="22">
        <v>43929.620740740742</v>
      </c>
      <c r="D48" s="3" t="s">
        <v>97</v>
      </c>
      <c r="I48" s="3" t="s">
        <v>98</v>
      </c>
      <c r="L48" s="3" t="s">
        <v>99</v>
      </c>
      <c r="O48" s="3"/>
      <c r="R48" s="3" t="s">
        <v>120</v>
      </c>
      <c r="U48" s="3" t="s">
        <v>98</v>
      </c>
      <c r="X48" s="3" t="s">
        <v>121</v>
      </c>
      <c r="AA48" s="3"/>
      <c r="AD48" s="3" t="s">
        <v>408</v>
      </c>
      <c r="AG48" s="3" t="s">
        <v>149</v>
      </c>
      <c r="AJ48" s="3"/>
      <c r="AM48" s="3" t="s">
        <v>99</v>
      </c>
      <c r="AP48" s="3"/>
      <c r="AS48" s="3" t="s">
        <v>99</v>
      </c>
      <c r="AV48" s="3"/>
      <c r="AY48" s="3" t="s">
        <v>116</v>
      </c>
      <c r="BB48" s="3"/>
      <c r="BG48" s="3" t="s">
        <v>123</v>
      </c>
      <c r="BJ48" s="3" t="s">
        <v>123</v>
      </c>
      <c r="BM48" s="3" t="s">
        <v>109</v>
      </c>
      <c r="BP48" s="3" t="s">
        <v>133</v>
      </c>
      <c r="BS48" s="3" t="s">
        <v>109</v>
      </c>
      <c r="BV48" s="3" t="s">
        <v>108</v>
      </c>
      <c r="BY48" s="3" t="s">
        <v>123</v>
      </c>
      <c r="CB48" s="3" t="s">
        <v>118</v>
      </c>
      <c r="CE48" s="3" t="s">
        <v>111</v>
      </c>
      <c r="CH48" s="3" t="s">
        <v>112</v>
      </c>
      <c r="CK48" s="3"/>
      <c r="CN48" s="3" t="s">
        <v>131</v>
      </c>
      <c r="CQ48" s="3"/>
    </row>
    <row r="49" spans="1:95" x14ac:dyDescent="0.25">
      <c r="A49">
        <v>17</v>
      </c>
      <c r="B49" s="22">
        <v>43929.616562499999</v>
      </c>
      <c r="C49" s="22">
        <v>43929.620740740742</v>
      </c>
      <c r="D49" s="3" t="s">
        <v>97</v>
      </c>
      <c r="I49" s="3" t="s">
        <v>98</v>
      </c>
      <c r="L49" s="3" t="s">
        <v>99</v>
      </c>
      <c r="O49" s="3"/>
      <c r="R49" s="3" t="s">
        <v>120</v>
      </c>
      <c r="U49" s="3" t="s">
        <v>98</v>
      </c>
      <c r="X49" s="3" t="s">
        <v>121</v>
      </c>
      <c r="AA49" s="3"/>
      <c r="AD49" s="3" t="s">
        <v>430</v>
      </c>
      <c r="AG49" s="3" t="s">
        <v>149</v>
      </c>
      <c r="AJ49" s="3"/>
      <c r="AM49" s="3" t="s">
        <v>99</v>
      </c>
      <c r="AP49" s="3"/>
      <c r="AS49" s="3" t="s">
        <v>99</v>
      </c>
      <c r="AV49" s="3"/>
      <c r="AY49" s="3" t="s">
        <v>116</v>
      </c>
      <c r="BB49" s="3"/>
      <c r="BG49" s="3" t="s">
        <v>123</v>
      </c>
      <c r="BJ49" s="3" t="s">
        <v>123</v>
      </c>
      <c r="BM49" s="3" t="s">
        <v>109</v>
      </c>
      <c r="BP49" s="3" t="s">
        <v>133</v>
      </c>
      <c r="BS49" s="3" t="s">
        <v>109</v>
      </c>
      <c r="BV49" s="3" t="s">
        <v>108</v>
      </c>
      <c r="BY49" s="3" t="s">
        <v>123</v>
      </c>
      <c r="CB49" s="3" t="s">
        <v>118</v>
      </c>
      <c r="CE49" s="3" t="s">
        <v>111</v>
      </c>
      <c r="CH49" s="3" t="s">
        <v>112</v>
      </c>
      <c r="CK49" s="3"/>
      <c r="CN49" s="3" t="s">
        <v>131</v>
      </c>
      <c r="CQ49" s="3"/>
    </row>
    <row r="50" spans="1:95" x14ac:dyDescent="0.25">
      <c r="A50">
        <v>18</v>
      </c>
      <c r="B50" s="22">
        <v>43929.623483796298</v>
      </c>
      <c r="C50" s="22">
        <v>43929.625324074077</v>
      </c>
      <c r="D50" s="3" t="s">
        <v>97</v>
      </c>
      <c r="I50" s="3" t="s">
        <v>98</v>
      </c>
      <c r="L50" s="3" t="s">
        <v>99</v>
      </c>
      <c r="O50" s="3"/>
      <c r="R50" s="3" t="s">
        <v>120</v>
      </c>
      <c r="U50" s="3" t="s">
        <v>99</v>
      </c>
      <c r="X50" s="3" t="s">
        <v>101</v>
      </c>
      <c r="AA50" s="3" t="s">
        <v>102</v>
      </c>
      <c r="AD50" s="3" t="s">
        <v>408</v>
      </c>
      <c r="AG50" s="3" t="s">
        <v>151</v>
      </c>
      <c r="AJ50" s="3"/>
      <c r="AM50" s="3" t="s">
        <v>99</v>
      </c>
      <c r="AP50" s="3"/>
      <c r="AS50" s="3" t="s">
        <v>98</v>
      </c>
      <c r="AV50" s="3" t="s">
        <v>130</v>
      </c>
      <c r="AY50" s="3" t="s">
        <v>122</v>
      </c>
      <c r="BB50" s="3"/>
      <c r="BG50" s="3" t="s">
        <v>108</v>
      </c>
      <c r="BJ50" s="3" t="s">
        <v>108</v>
      </c>
      <c r="BM50" s="3" t="s">
        <v>109</v>
      </c>
      <c r="BP50" s="3" t="s">
        <v>109</v>
      </c>
      <c r="BS50" s="3" t="s">
        <v>107</v>
      </c>
      <c r="BV50" s="3" t="s">
        <v>109</v>
      </c>
      <c r="BY50" s="3" t="s">
        <v>109</v>
      </c>
      <c r="CB50" s="3" t="s">
        <v>110</v>
      </c>
      <c r="CE50" s="3" t="s">
        <v>111</v>
      </c>
      <c r="CH50" s="3" t="s">
        <v>112</v>
      </c>
      <c r="CK50" s="3"/>
      <c r="CN50" s="3" t="s">
        <v>113</v>
      </c>
      <c r="CQ50" s="3"/>
    </row>
    <row r="51" spans="1:95" x14ac:dyDescent="0.25">
      <c r="A51">
        <v>18</v>
      </c>
      <c r="B51" s="22">
        <v>43929.623483796298</v>
      </c>
      <c r="C51" s="22">
        <v>43929.625324074077</v>
      </c>
      <c r="D51" s="3" t="s">
        <v>97</v>
      </c>
      <c r="I51" s="3" t="s">
        <v>98</v>
      </c>
      <c r="L51" s="3" t="s">
        <v>99</v>
      </c>
      <c r="O51" s="3"/>
      <c r="R51" s="3" t="s">
        <v>120</v>
      </c>
      <c r="U51" s="3" t="s">
        <v>99</v>
      </c>
      <c r="X51" s="3" t="s">
        <v>101</v>
      </c>
      <c r="AA51" s="3" t="s">
        <v>102</v>
      </c>
      <c r="AD51" s="3" t="s">
        <v>430</v>
      </c>
      <c r="AG51" s="3" t="s">
        <v>151</v>
      </c>
      <c r="AJ51" s="3"/>
      <c r="AM51" s="3" t="s">
        <v>99</v>
      </c>
      <c r="AP51" s="3"/>
      <c r="AS51" s="3" t="s">
        <v>98</v>
      </c>
      <c r="AV51" s="3" t="s">
        <v>130</v>
      </c>
      <c r="AY51" s="3" t="s">
        <v>122</v>
      </c>
      <c r="BB51" s="3"/>
      <c r="BG51" s="3" t="s">
        <v>108</v>
      </c>
      <c r="BJ51" s="3" t="s">
        <v>108</v>
      </c>
      <c r="BM51" s="3" t="s">
        <v>109</v>
      </c>
      <c r="BP51" s="3" t="s">
        <v>109</v>
      </c>
      <c r="BS51" s="3" t="s">
        <v>107</v>
      </c>
      <c r="BV51" s="3" t="s">
        <v>109</v>
      </c>
      <c r="BY51" s="3" t="s">
        <v>109</v>
      </c>
      <c r="CB51" s="3" t="s">
        <v>110</v>
      </c>
      <c r="CE51" s="3" t="s">
        <v>111</v>
      </c>
      <c r="CH51" s="3" t="s">
        <v>112</v>
      </c>
      <c r="CK51" s="3"/>
      <c r="CN51" s="3" t="s">
        <v>113</v>
      </c>
      <c r="CQ51" s="3"/>
    </row>
    <row r="52" spans="1:95" x14ac:dyDescent="0.25">
      <c r="A52">
        <v>19</v>
      </c>
      <c r="B52" s="22">
        <v>43929.62804398148</v>
      </c>
      <c r="C52" s="22">
        <v>43929.629710648151</v>
      </c>
      <c r="D52" s="3" t="s">
        <v>97</v>
      </c>
      <c r="I52" s="3" t="s">
        <v>98</v>
      </c>
      <c r="L52" s="3" t="s">
        <v>99</v>
      </c>
      <c r="O52" s="3"/>
      <c r="R52" s="3" t="s">
        <v>100</v>
      </c>
      <c r="U52" s="3" t="s">
        <v>99</v>
      </c>
      <c r="X52" s="3" t="s">
        <v>121</v>
      </c>
      <c r="AA52" s="3"/>
      <c r="AD52" s="3" t="s">
        <v>405</v>
      </c>
      <c r="AG52" s="3" t="s">
        <v>151</v>
      </c>
      <c r="AJ52" s="3"/>
      <c r="AM52" s="3" t="s">
        <v>99</v>
      </c>
      <c r="AP52" s="3"/>
      <c r="AS52" s="3" t="s">
        <v>99</v>
      </c>
      <c r="AV52" s="3"/>
      <c r="AY52" s="3" t="s">
        <v>116</v>
      </c>
      <c r="BB52" s="3"/>
      <c r="BG52" s="3" t="s">
        <v>123</v>
      </c>
      <c r="BJ52" s="3" t="s">
        <v>123</v>
      </c>
      <c r="BM52" s="3" t="s">
        <v>123</v>
      </c>
      <c r="BP52" s="3" t="s">
        <v>109</v>
      </c>
      <c r="BS52" s="3" t="s">
        <v>109</v>
      </c>
      <c r="BV52" s="3" t="s">
        <v>109</v>
      </c>
      <c r="BY52" s="3" t="s">
        <v>123</v>
      </c>
      <c r="CB52" s="3" t="s">
        <v>110</v>
      </c>
      <c r="CE52" s="3" t="s">
        <v>111</v>
      </c>
      <c r="CH52" s="3" t="s">
        <v>148</v>
      </c>
      <c r="CK52" s="3"/>
      <c r="CN52" s="3" t="s">
        <v>131</v>
      </c>
      <c r="CQ52" s="3"/>
    </row>
    <row r="53" spans="1:95" x14ac:dyDescent="0.25">
      <c r="A53">
        <v>19</v>
      </c>
      <c r="B53" s="22">
        <v>43929.62804398148</v>
      </c>
      <c r="C53" s="22">
        <v>43929.629710648151</v>
      </c>
      <c r="D53" s="3" t="s">
        <v>97</v>
      </c>
      <c r="I53" s="3" t="s">
        <v>98</v>
      </c>
      <c r="L53" s="3" t="s">
        <v>99</v>
      </c>
      <c r="O53" s="3"/>
      <c r="R53" s="3" t="s">
        <v>100</v>
      </c>
      <c r="U53" s="3" t="s">
        <v>99</v>
      </c>
      <c r="X53" s="3" t="s">
        <v>121</v>
      </c>
      <c r="AA53" s="3"/>
      <c r="AD53" s="3" t="s">
        <v>430</v>
      </c>
      <c r="AG53" s="3" t="s">
        <v>151</v>
      </c>
      <c r="AJ53" s="3"/>
      <c r="AM53" s="3" t="s">
        <v>99</v>
      </c>
      <c r="AP53" s="3"/>
      <c r="AS53" s="3" t="s">
        <v>99</v>
      </c>
      <c r="AV53" s="3"/>
      <c r="AY53" s="3" t="s">
        <v>116</v>
      </c>
      <c r="BB53" s="3"/>
      <c r="BG53" s="3" t="s">
        <v>123</v>
      </c>
      <c r="BJ53" s="3" t="s">
        <v>123</v>
      </c>
      <c r="BM53" s="3" t="s">
        <v>123</v>
      </c>
      <c r="BP53" s="3" t="s">
        <v>109</v>
      </c>
      <c r="BS53" s="3" t="s">
        <v>109</v>
      </c>
      <c r="BV53" s="3" t="s">
        <v>109</v>
      </c>
      <c r="BY53" s="3" t="s">
        <v>123</v>
      </c>
      <c r="CB53" s="3" t="s">
        <v>110</v>
      </c>
      <c r="CE53" s="3" t="s">
        <v>111</v>
      </c>
      <c r="CH53" s="3" t="s">
        <v>148</v>
      </c>
      <c r="CK53" s="3"/>
      <c r="CN53" s="3" t="s">
        <v>131</v>
      </c>
      <c r="CQ53" s="3"/>
    </row>
    <row r="54" spans="1:95" x14ac:dyDescent="0.25">
      <c r="A54">
        <v>20</v>
      </c>
      <c r="B54" s="22">
        <v>43929.621666666666</v>
      </c>
      <c r="C54" s="22">
        <v>43929.632685185185</v>
      </c>
      <c r="D54" s="3" t="s">
        <v>97</v>
      </c>
      <c r="I54" s="3" t="s">
        <v>98</v>
      </c>
      <c r="L54" s="3" t="s">
        <v>98</v>
      </c>
      <c r="O54" s="3"/>
      <c r="R54" s="3" t="s">
        <v>100</v>
      </c>
      <c r="U54" s="3" t="s">
        <v>99</v>
      </c>
      <c r="X54" s="3" t="s">
        <v>101</v>
      </c>
      <c r="AA54" s="3" t="s">
        <v>102</v>
      </c>
      <c r="AD54" s="3" t="s">
        <v>405</v>
      </c>
      <c r="AG54" s="3" t="s">
        <v>149</v>
      </c>
      <c r="AJ54" s="3"/>
      <c r="AM54" s="3" t="s">
        <v>99</v>
      </c>
      <c r="AP54" s="3"/>
      <c r="AS54" s="3" t="s">
        <v>98</v>
      </c>
      <c r="AV54" s="3"/>
      <c r="AY54" s="3" t="s">
        <v>116</v>
      </c>
      <c r="BB54" s="3"/>
      <c r="BG54" s="3" t="s">
        <v>108</v>
      </c>
      <c r="BJ54" s="3" t="s">
        <v>109</v>
      </c>
      <c r="BM54" s="3" t="s">
        <v>109</v>
      </c>
      <c r="BP54" s="3" t="s">
        <v>123</v>
      </c>
      <c r="BS54" s="3" t="s">
        <v>108</v>
      </c>
      <c r="BV54" s="3" t="s">
        <v>123</v>
      </c>
      <c r="BY54" s="3" t="s">
        <v>109</v>
      </c>
      <c r="CB54" s="3" t="s">
        <v>118</v>
      </c>
      <c r="CE54" s="3"/>
      <c r="CH54" s="3" t="s">
        <v>136</v>
      </c>
      <c r="CK54" s="3"/>
      <c r="CN54" s="3" t="s">
        <v>137</v>
      </c>
      <c r="CQ54" s="3"/>
    </row>
    <row r="55" spans="1:95" x14ac:dyDescent="0.25">
      <c r="A55">
        <v>20</v>
      </c>
      <c r="B55" s="22">
        <v>43929.621666666666</v>
      </c>
      <c r="C55" s="22">
        <v>43929.632685185185</v>
      </c>
      <c r="D55" s="3" t="s">
        <v>97</v>
      </c>
      <c r="I55" s="3" t="s">
        <v>98</v>
      </c>
      <c r="L55" s="3" t="s">
        <v>98</v>
      </c>
      <c r="O55" s="3"/>
      <c r="R55" s="3" t="s">
        <v>100</v>
      </c>
      <c r="U55" s="3" t="s">
        <v>99</v>
      </c>
      <c r="X55" s="3" t="s">
        <v>101</v>
      </c>
      <c r="AA55" s="3" t="s">
        <v>102</v>
      </c>
      <c r="AD55" s="3" t="s">
        <v>406</v>
      </c>
      <c r="AG55" s="3" t="s">
        <v>149</v>
      </c>
      <c r="AJ55" s="3"/>
      <c r="AM55" s="3" t="s">
        <v>99</v>
      </c>
      <c r="AP55" s="3"/>
      <c r="AS55" s="3" t="s">
        <v>98</v>
      </c>
      <c r="AV55" s="3"/>
      <c r="AY55" s="3" t="s">
        <v>116</v>
      </c>
      <c r="BB55" s="3"/>
      <c r="BG55" s="3" t="s">
        <v>108</v>
      </c>
      <c r="BJ55" s="3" t="s">
        <v>109</v>
      </c>
      <c r="BM55" s="3" t="s">
        <v>109</v>
      </c>
      <c r="BP55" s="3" t="s">
        <v>123</v>
      </c>
      <c r="BS55" s="3" t="s">
        <v>108</v>
      </c>
      <c r="BV55" s="3" t="s">
        <v>123</v>
      </c>
      <c r="BY55" s="3" t="s">
        <v>109</v>
      </c>
      <c r="CB55" s="3" t="s">
        <v>118</v>
      </c>
      <c r="CE55" s="3"/>
      <c r="CH55" s="3" t="s">
        <v>136</v>
      </c>
      <c r="CK55" s="3"/>
      <c r="CN55" s="3" t="s">
        <v>137</v>
      </c>
      <c r="CQ55" s="3"/>
    </row>
    <row r="56" spans="1:95" x14ac:dyDescent="0.25">
      <c r="A56">
        <v>20</v>
      </c>
      <c r="B56" s="22">
        <v>43929.621666666666</v>
      </c>
      <c r="C56" s="22">
        <v>43929.632685185185</v>
      </c>
      <c r="D56" s="3" t="s">
        <v>97</v>
      </c>
      <c r="I56" s="3" t="s">
        <v>98</v>
      </c>
      <c r="L56" s="3" t="s">
        <v>98</v>
      </c>
      <c r="O56" s="3"/>
      <c r="R56" s="3" t="s">
        <v>100</v>
      </c>
      <c r="U56" s="3" t="s">
        <v>99</v>
      </c>
      <c r="X56" s="3" t="s">
        <v>101</v>
      </c>
      <c r="AA56" s="3" t="s">
        <v>102</v>
      </c>
      <c r="AD56" s="3" t="s">
        <v>407</v>
      </c>
      <c r="AG56" s="3" t="s">
        <v>149</v>
      </c>
      <c r="AJ56" s="3"/>
      <c r="AM56" s="3" t="s">
        <v>99</v>
      </c>
      <c r="AP56" s="3"/>
      <c r="AS56" s="3" t="s">
        <v>98</v>
      </c>
      <c r="AV56" s="3"/>
      <c r="AY56" s="3" t="s">
        <v>116</v>
      </c>
      <c r="BB56" s="3"/>
      <c r="BG56" s="3" t="s">
        <v>108</v>
      </c>
      <c r="BJ56" s="3" t="s">
        <v>109</v>
      </c>
      <c r="BM56" s="3" t="s">
        <v>109</v>
      </c>
      <c r="BP56" s="3" t="s">
        <v>123</v>
      </c>
      <c r="BS56" s="3" t="s">
        <v>108</v>
      </c>
      <c r="BV56" s="3" t="s">
        <v>123</v>
      </c>
      <c r="BY56" s="3" t="s">
        <v>109</v>
      </c>
      <c r="CB56" s="3" t="s">
        <v>118</v>
      </c>
      <c r="CE56" s="3"/>
      <c r="CH56" s="3" t="s">
        <v>136</v>
      </c>
      <c r="CK56" s="3"/>
      <c r="CN56" s="3" t="s">
        <v>137</v>
      </c>
      <c r="CQ56" s="3"/>
    </row>
    <row r="57" spans="1:95" x14ac:dyDescent="0.25">
      <c r="A57">
        <v>20</v>
      </c>
      <c r="B57" s="22">
        <v>43929.621666666666</v>
      </c>
      <c r="C57" s="22">
        <v>43929.632685185185</v>
      </c>
      <c r="D57" s="3" t="s">
        <v>97</v>
      </c>
      <c r="I57" s="3" t="s">
        <v>98</v>
      </c>
      <c r="L57" s="3" t="s">
        <v>98</v>
      </c>
      <c r="O57" s="3"/>
      <c r="R57" s="3" t="s">
        <v>100</v>
      </c>
      <c r="U57" s="3" t="s">
        <v>99</v>
      </c>
      <c r="X57" s="3" t="s">
        <v>101</v>
      </c>
      <c r="AA57" s="3" t="s">
        <v>102</v>
      </c>
      <c r="AD57" s="3" t="s">
        <v>430</v>
      </c>
      <c r="AG57" s="3" t="s">
        <v>149</v>
      </c>
      <c r="AJ57" s="3"/>
      <c r="AM57" s="3" t="s">
        <v>99</v>
      </c>
      <c r="AP57" s="3"/>
      <c r="AS57" s="3" t="s">
        <v>98</v>
      </c>
      <c r="AV57" s="3"/>
      <c r="AY57" s="3" t="s">
        <v>116</v>
      </c>
      <c r="BB57" s="3"/>
      <c r="BG57" s="3" t="s">
        <v>108</v>
      </c>
      <c r="BJ57" s="3" t="s">
        <v>109</v>
      </c>
      <c r="BM57" s="3" t="s">
        <v>109</v>
      </c>
      <c r="BP57" s="3" t="s">
        <v>123</v>
      </c>
      <c r="BS57" s="3" t="s">
        <v>108</v>
      </c>
      <c r="BV57" s="3" t="s">
        <v>123</v>
      </c>
      <c r="BY57" s="3" t="s">
        <v>109</v>
      </c>
      <c r="CB57" s="3" t="s">
        <v>118</v>
      </c>
      <c r="CE57" s="3"/>
      <c r="CH57" s="3" t="s">
        <v>136</v>
      </c>
      <c r="CK57" s="3"/>
      <c r="CN57" s="3" t="s">
        <v>137</v>
      </c>
      <c r="CQ57" s="3"/>
    </row>
    <row r="58" spans="1:95" x14ac:dyDescent="0.25">
      <c r="A58">
        <v>21</v>
      </c>
      <c r="B58" s="22">
        <v>43929.615648148145</v>
      </c>
      <c r="C58" s="22">
        <v>43929.632962962962</v>
      </c>
      <c r="D58" s="3" t="s">
        <v>97</v>
      </c>
      <c r="I58" s="3" t="s">
        <v>98</v>
      </c>
      <c r="L58" s="3" t="s">
        <v>99</v>
      </c>
      <c r="O58" s="3"/>
      <c r="R58" s="3" t="s">
        <v>100</v>
      </c>
      <c r="U58" s="3" t="s">
        <v>99</v>
      </c>
      <c r="X58" s="3" t="s">
        <v>121</v>
      </c>
      <c r="AA58" s="3"/>
      <c r="AD58" s="3" t="s">
        <v>405</v>
      </c>
      <c r="AG58" s="3" t="s">
        <v>151</v>
      </c>
      <c r="AJ58" s="3"/>
      <c r="AM58" s="3" t="s">
        <v>99</v>
      </c>
      <c r="AP58" s="3"/>
      <c r="AS58" s="3" t="s">
        <v>98</v>
      </c>
      <c r="AV58" s="3" t="s">
        <v>130</v>
      </c>
      <c r="AY58" s="3" t="s">
        <v>116</v>
      </c>
      <c r="BB58" s="3"/>
      <c r="BG58" s="3" t="s">
        <v>108</v>
      </c>
      <c r="BJ58" s="3" t="s">
        <v>108</v>
      </c>
      <c r="BM58" s="3" t="s">
        <v>123</v>
      </c>
      <c r="BP58" s="3" t="s">
        <v>123</v>
      </c>
      <c r="BS58" s="3" t="s">
        <v>109</v>
      </c>
      <c r="BV58" s="3" t="s">
        <v>123</v>
      </c>
      <c r="BY58" s="3" t="s">
        <v>123</v>
      </c>
      <c r="CB58" s="3" t="s">
        <v>110</v>
      </c>
      <c r="CE58" s="3" t="s">
        <v>111</v>
      </c>
      <c r="CH58" s="3" t="s">
        <v>112</v>
      </c>
      <c r="CK58" s="3"/>
      <c r="CN58" s="3" t="s">
        <v>113</v>
      </c>
      <c r="CQ58" s="3"/>
    </row>
    <row r="59" spans="1:95" x14ac:dyDescent="0.25">
      <c r="A59">
        <v>21</v>
      </c>
      <c r="B59" s="22">
        <v>43929.615648148145</v>
      </c>
      <c r="C59" s="22">
        <v>43929.632962962962</v>
      </c>
      <c r="D59" s="3" t="s">
        <v>97</v>
      </c>
      <c r="I59" s="3" t="s">
        <v>98</v>
      </c>
      <c r="L59" s="3" t="s">
        <v>99</v>
      </c>
      <c r="O59" s="3"/>
      <c r="R59" s="3" t="s">
        <v>100</v>
      </c>
      <c r="U59" s="3" t="s">
        <v>99</v>
      </c>
      <c r="X59" s="3" t="s">
        <v>121</v>
      </c>
      <c r="AA59" s="3"/>
      <c r="AD59" s="3" t="s">
        <v>408</v>
      </c>
      <c r="AG59" s="3" t="s">
        <v>151</v>
      </c>
      <c r="AJ59" s="3"/>
      <c r="AM59" s="3" t="s">
        <v>99</v>
      </c>
      <c r="AP59" s="3"/>
      <c r="AS59" s="3" t="s">
        <v>98</v>
      </c>
      <c r="AV59" s="3" t="s">
        <v>130</v>
      </c>
      <c r="AY59" s="3" t="s">
        <v>116</v>
      </c>
      <c r="BB59" s="3"/>
      <c r="BG59" s="3" t="s">
        <v>108</v>
      </c>
      <c r="BJ59" s="3" t="s">
        <v>108</v>
      </c>
      <c r="BM59" s="3" t="s">
        <v>123</v>
      </c>
      <c r="BP59" s="3" t="s">
        <v>123</v>
      </c>
      <c r="BS59" s="3" t="s">
        <v>109</v>
      </c>
      <c r="BV59" s="3" t="s">
        <v>123</v>
      </c>
      <c r="BY59" s="3" t="s">
        <v>123</v>
      </c>
      <c r="CB59" s="3" t="s">
        <v>110</v>
      </c>
      <c r="CE59" s="3" t="s">
        <v>111</v>
      </c>
      <c r="CH59" s="3" t="s">
        <v>112</v>
      </c>
      <c r="CK59" s="3"/>
      <c r="CN59" s="3" t="s">
        <v>113</v>
      </c>
      <c r="CQ59" s="3"/>
    </row>
    <row r="60" spans="1:95" x14ac:dyDescent="0.25">
      <c r="A60">
        <v>21</v>
      </c>
      <c r="B60" s="22">
        <v>43929.615648148145</v>
      </c>
      <c r="C60" s="22">
        <v>43929.632962962962</v>
      </c>
      <c r="D60" s="3" t="s">
        <v>97</v>
      </c>
      <c r="I60" s="3" t="s">
        <v>98</v>
      </c>
      <c r="L60" s="3" t="s">
        <v>99</v>
      </c>
      <c r="O60" s="3"/>
      <c r="R60" s="3" t="s">
        <v>100</v>
      </c>
      <c r="U60" s="3" t="s">
        <v>99</v>
      </c>
      <c r="X60" s="3" t="s">
        <v>121</v>
      </c>
      <c r="AA60" s="3"/>
      <c r="AD60" s="3" t="s">
        <v>410</v>
      </c>
      <c r="AG60" s="3" t="s">
        <v>151</v>
      </c>
      <c r="AJ60" s="3"/>
      <c r="AM60" s="3" t="s">
        <v>99</v>
      </c>
      <c r="AP60" s="3"/>
      <c r="AS60" s="3" t="s">
        <v>98</v>
      </c>
      <c r="AV60" s="3" t="s">
        <v>130</v>
      </c>
      <c r="AY60" s="3" t="s">
        <v>116</v>
      </c>
      <c r="BB60" s="3"/>
      <c r="BG60" s="3" t="s">
        <v>108</v>
      </c>
      <c r="BJ60" s="3" t="s">
        <v>108</v>
      </c>
      <c r="BM60" s="3" t="s">
        <v>123</v>
      </c>
      <c r="BP60" s="3" t="s">
        <v>123</v>
      </c>
      <c r="BS60" s="3" t="s">
        <v>109</v>
      </c>
      <c r="BV60" s="3" t="s">
        <v>123</v>
      </c>
      <c r="BY60" s="3" t="s">
        <v>123</v>
      </c>
      <c r="CB60" s="3" t="s">
        <v>110</v>
      </c>
      <c r="CE60" s="3" t="s">
        <v>111</v>
      </c>
      <c r="CH60" s="3" t="s">
        <v>112</v>
      </c>
      <c r="CK60" s="3"/>
      <c r="CN60" s="3" t="s">
        <v>113</v>
      </c>
      <c r="CQ60" s="3"/>
    </row>
    <row r="61" spans="1:95" x14ac:dyDescent="0.25">
      <c r="A61">
        <v>21</v>
      </c>
      <c r="B61" s="22">
        <v>43929.615648148145</v>
      </c>
      <c r="C61" s="22">
        <v>43929.632962962962</v>
      </c>
      <c r="D61" s="3" t="s">
        <v>97</v>
      </c>
      <c r="I61" s="3" t="s">
        <v>98</v>
      </c>
      <c r="L61" s="3" t="s">
        <v>99</v>
      </c>
      <c r="O61" s="3"/>
      <c r="R61" s="3" t="s">
        <v>100</v>
      </c>
      <c r="U61" s="3" t="s">
        <v>99</v>
      </c>
      <c r="X61" s="3" t="s">
        <v>121</v>
      </c>
      <c r="AA61" s="3"/>
      <c r="AD61" s="3" t="s">
        <v>406</v>
      </c>
      <c r="AG61" s="3" t="s">
        <v>151</v>
      </c>
      <c r="AJ61" s="3"/>
      <c r="AM61" s="3" t="s">
        <v>99</v>
      </c>
      <c r="AP61" s="3"/>
      <c r="AS61" s="3" t="s">
        <v>98</v>
      </c>
      <c r="AV61" s="3" t="s">
        <v>130</v>
      </c>
      <c r="AY61" s="3" t="s">
        <v>116</v>
      </c>
      <c r="BB61" s="3"/>
      <c r="BG61" s="3" t="s">
        <v>108</v>
      </c>
      <c r="BJ61" s="3" t="s">
        <v>108</v>
      </c>
      <c r="BM61" s="3" t="s">
        <v>123</v>
      </c>
      <c r="BP61" s="3" t="s">
        <v>123</v>
      </c>
      <c r="BS61" s="3" t="s">
        <v>109</v>
      </c>
      <c r="BV61" s="3" t="s">
        <v>123</v>
      </c>
      <c r="BY61" s="3" t="s">
        <v>123</v>
      </c>
      <c r="CB61" s="3" t="s">
        <v>110</v>
      </c>
      <c r="CE61" s="3" t="s">
        <v>111</v>
      </c>
      <c r="CH61" s="3" t="s">
        <v>112</v>
      </c>
      <c r="CK61" s="3"/>
      <c r="CN61" s="3" t="s">
        <v>113</v>
      </c>
      <c r="CQ61" s="3"/>
    </row>
    <row r="62" spans="1:95" x14ac:dyDescent="0.25">
      <c r="A62">
        <v>21</v>
      </c>
      <c r="B62" s="22">
        <v>43929.615648148145</v>
      </c>
      <c r="C62" s="22">
        <v>43929.632962962962</v>
      </c>
      <c r="D62" s="3" t="s">
        <v>97</v>
      </c>
      <c r="I62" s="3" t="s">
        <v>98</v>
      </c>
      <c r="L62" s="3" t="s">
        <v>99</v>
      </c>
      <c r="O62" s="3"/>
      <c r="R62" s="3" t="s">
        <v>100</v>
      </c>
      <c r="U62" s="3" t="s">
        <v>99</v>
      </c>
      <c r="X62" s="3" t="s">
        <v>121</v>
      </c>
      <c r="AA62" s="3"/>
      <c r="AD62" s="3" t="s">
        <v>407</v>
      </c>
      <c r="AG62" s="3" t="s">
        <v>151</v>
      </c>
      <c r="AJ62" s="3"/>
      <c r="AM62" s="3" t="s">
        <v>99</v>
      </c>
      <c r="AP62" s="3"/>
      <c r="AS62" s="3" t="s">
        <v>98</v>
      </c>
      <c r="AV62" s="3" t="s">
        <v>130</v>
      </c>
      <c r="AY62" s="3" t="s">
        <v>116</v>
      </c>
      <c r="BB62" s="3"/>
      <c r="BG62" s="3" t="s">
        <v>108</v>
      </c>
      <c r="BJ62" s="3" t="s">
        <v>108</v>
      </c>
      <c r="BM62" s="3" t="s">
        <v>123</v>
      </c>
      <c r="BP62" s="3" t="s">
        <v>123</v>
      </c>
      <c r="BS62" s="3" t="s">
        <v>109</v>
      </c>
      <c r="BV62" s="3" t="s">
        <v>123</v>
      </c>
      <c r="BY62" s="3" t="s">
        <v>123</v>
      </c>
      <c r="CB62" s="3" t="s">
        <v>110</v>
      </c>
      <c r="CE62" s="3" t="s">
        <v>111</v>
      </c>
      <c r="CH62" s="3" t="s">
        <v>112</v>
      </c>
      <c r="CK62" s="3"/>
      <c r="CN62" s="3" t="s">
        <v>113</v>
      </c>
      <c r="CQ62" s="3"/>
    </row>
    <row r="63" spans="1:95" x14ac:dyDescent="0.25">
      <c r="A63">
        <v>21</v>
      </c>
      <c r="B63" s="22">
        <v>43929.615648148145</v>
      </c>
      <c r="C63" s="22">
        <v>43929.632962962962</v>
      </c>
      <c r="D63" s="3" t="s">
        <v>97</v>
      </c>
      <c r="I63" s="3" t="s">
        <v>98</v>
      </c>
      <c r="L63" s="3" t="s">
        <v>99</v>
      </c>
      <c r="O63" s="3"/>
      <c r="R63" s="3" t="s">
        <v>100</v>
      </c>
      <c r="U63" s="3" t="s">
        <v>99</v>
      </c>
      <c r="X63" s="3" t="s">
        <v>121</v>
      </c>
      <c r="AA63" s="3"/>
      <c r="AD63" s="3" t="s">
        <v>430</v>
      </c>
      <c r="AG63" s="3" t="s">
        <v>151</v>
      </c>
      <c r="AJ63" s="3"/>
      <c r="AM63" s="3" t="s">
        <v>99</v>
      </c>
      <c r="AP63" s="3"/>
      <c r="AS63" s="3" t="s">
        <v>98</v>
      </c>
      <c r="AV63" s="3" t="s">
        <v>130</v>
      </c>
      <c r="AY63" s="3" t="s">
        <v>116</v>
      </c>
      <c r="BB63" s="3"/>
      <c r="BG63" s="3" t="s">
        <v>108</v>
      </c>
      <c r="BJ63" s="3" t="s">
        <v>108</v>
      </c>
      <c r="BM63" s="3" t="s">
        <v>123</v>
      </c>
      <c r="BP63" s="3" t="s">
        <v>123</v>
      </c>
      <c r="BS63" s="3" t="s">
        <v>109</v>
      </c>
      <c r="BV63" s="3" t="s">
        <v>123</v>
      </c>
      <c r="BY63" s="3" t="s">
        <v>123</v>
      </c>
      <c r="CB63" s="3" t="s">
        <v>110</v>
      </c>
      <c r="CE63" s="3" t="s">
        <v>111</v>
      </c>
      <c r="CH63" s="3" t="s">
        <v>112</v>
      </c>
      <c r="CK63" s="3"/>
      <c r="CN63" s="3" t="s">
        <v>113</v>
      </c>
      <c r="CQ63" s="3"/>
    </row>
    <row r="64" spans="1:95" x14ac:dyDescent="0.25">
      <c r="A64">
        <v>22</v>
      </c>
      <c r="B64" s="22">
        <v>43929.63652777778</v>
      </c>
      <c r="C64" s="22">
        <v>43929.638333333336</v>
      </c>
      <c r="D64" s="3" t="s">
        <v>97</v>
      </c>
      <c r="I64" s="3" t="s">
        <v>99</v>
      </c>
      <c r="L64" s="3" t="s">
        <v>99</v>
      </c>
      <c r="O64" s="3"/>
      <c r="R64" s="3" t="s">
        <v>100</v>
      </c>
      <c r="U64" s="3" t="s">
        <v>99</v>
      </c>
      <c r="X64" s="3" t="s">
        <v>101</v>
      </c>
      <c r="AA64" s="3" t="s">
        <v>102</v>
      </c>
      <c r="AD64" s="3" t="s">
        <v>405</v>
      </c>
      <c r="AG64" s="3" t="s">
        <v>149</v>
      </c>
      <c r="AJ64" s="3"/>
      <c r="AM64" s="3" t="s">
        <v>98</v>
      </c>
      <c r="AP64" s="3" t="s">
        <v>155</v>
      </c>
      <c r="AS64" s="3" t="s">
        <v>99</v>
      </c>
      <c r="AV64" s="3"/>
      <c r="AY64" s="3" t="s">
        <v>116</v>
      </c>
      <c r="BB64" s="3"/>
      <c r="BG64" s="3" t="s">
        <v>133</v>
      </c>
      <c r="BJ64" s="3" t="s">
        <v>133</v>
      </c>
      <c r="BM64" s="3" t="s">
        <v>133</v>
      </c>
      <c r="BP64" s="3" t="s">
        <v>133</v>
      </c>
      <c r="BS64" s="3" t="s">
        <v>107</v>
      </c>
      <c r="BV64" s="3" t="s">
        <v>108</v>
      </c>
      <c r="BY64" s="3" t="s">
        <v>108</v>
      </c>
      <c r="CB64" s="3" t="s">
        <v>118</v>
      </c>
      <c r="CE64" s="3" t="s">
        <v>111</v>
      </c>
      <c r="CH64" s="3" t="s">
        <v>156</v>
      </c>
      <c r="CK64" s="3"/>
      <c r="CN64" s="3" t="s">
        <v>131</v>
      </c>
      <c r="CQ64" s="3"/>
    </row>
    <row r="65" spans="1:95" x14ac:dyDescent="0.25">
      <c r="A65">
        <v>22</v>
      </c>
      <c r="B65" s="22">
        <v>43929.63652777778</v>
      </c>
      <c r="C65" s="22">
        <v>43929.638333333336</v>
      </c>
      <c r="D65" s="3" t="s">
        <v>97</v>
      </c>
      <c r="I65" s="3" t="s">
        <v>99</v>
      </c>
      <c r="L65" s="3" t="s">
        <v>99</v>
      </c>
      <c r="O65" s="3"/>
      <c r="R65" s="3" t="s">
        <v>100</v>
      </c>
      <c r="U65" s="3" t="s">
        <v>99</v>
      </c>
      <c r="X65" s="3" t="s">
        <v>101</v>
      </c>
      <c r="AA65" s="3" t="s">
        <v>102</v>
      </c>
      <c r="AD65" s="3" t="s">
        <v>406</v>
      </c>
      <c r="AG65" s="3" t="s">
        <v>149</v>
      </c>
      <c r="AJ65" s="3"/>
      <c r="AM65" s="3" t="s">
        <v>98</v>
      </c>
      <c r="AP65" s="3" t="s">
        <v>155</v>
      </c>
      <c r="AS65" s="3" t="s">
        <v>99</v>
      </c>
      <c r="AV65" s="3"/>
      <c r="AY65" s="3" t="s">
        <v>116</v>
      </c>
      <c r="BB65" s="3"/>
      <c r="BG65" s="3" t="s">
        <v>133</v>
      </c>
      <c r="BJ65" s="3" t="s">
        <v>133</v>
      </c>
      <c r="BM65" s="3" t="s">
        <v>133</v>
      </c>
      <c r="BP65" s="3" t="s">
        <v>133</v>
      </c>
      <c r="BS65" s="3" t="s">
        <v>107</v>
      </c>
      <c r="BV65" s="3" t="s">
        <v>108</v>
      </c>
      <c r="BY65" s="3" t="s">
        <v>108</v>
      </c>
      <c r="CB65" s="3" t="s">
        <v>118</v>
      </c>
      <c r="CE65" s="3" t="s">
        <v>111</v>
      </c>
      <c r="CH65" s="3" t="s">
        <v>156</v>
      </c>
      <c r="CK65" s="3"/>
      <c r="CN65" s="3" t="s">
        <v>131</v>
      </c>
      <c r="CQ65" s="3"/>
    </row>
    <row r="66" spans="1:95" x14ac:dyDescent="0.25">
      <c r="A66">
        <v>22</v>
      </c>
      <c r="B66" s="22">
        <v>43929.63652777778</v>
      </c>
      <c r="C66" s="22">
        <v>43929.638333333336</v>
      </c>
      <c r="D66" s="3" t="s">
        <v>97</v>
      </c>
      <c r="I66" s="3" t="s">
        <v>99</v>
      </c>
      <c r="L66" s="3" t="s">
        <v>99</v>
      </c>
      <c r="O66" s="3"/>
      <c r="R66" s="3" t="s">
        <v>100</v>
      </c>
      <c r="U66" s="3" t="s">
        <v>99</v>
      </c>
      <c r="X66" s="3" t="s">
        <v>101</v>
      </c>
      <c r="AA66" s="3" t="s">
        <v>102</v>
      </c>
      <c r="AD66" s="3" t="s">
        <v>430</v>
      </c>
      <c r="AG66" s="3" t="s">
        <v>149</v>
      </c>
      <c r="AJ66" s="3"/>
      <c r="AM66" s="3" t="s">
        <v>98</v>
      </c>
      <c r="AP66" s="3" t="s">
        <v>155</v>
      </c>
      <c r="AS66" s="3" t="s">
        <v>99</v>
      </c>
      <c r="AV66" s="3"/>
      <c r="AY66" s="3" t="s">
        <v>116</v>
      </c>
      <c r="BB66" s="3"/>
      <c r="BG66" s="3" t="s">
        <v>133</v>
      </c>
      <c r="BJ66" s="3" t="s">
        <v>133</v>
      </c>
      <c r="BM66" s="3" t="s">
        <v>133</v>
      </c>
      <c r="BP66" s="3" t="s">
        <v>133</v>
      </c>
      <c r="BS66" s="3" t="s">
        <v>107</v>
      </c>
      <c r="BV66" s="3" t="s">
        <v>108</v>
      </c>
      <c r="BY66" s="3" t="s">
        <v>108</v>
      </c>
      <c r="CB66" s="3" t="s">
        <v>118</v>
      </c>
      <c r="CE66" s="3" t="s">
        <v>111</v>
      </c>
      <c r="CH66" s="3" t="s">
        <v>156</v>
      </c>
      <c r="CK66" s="3"/>
      <c r="CN66" s="3" t="s">
        <v>131</v>
      </c>
      <c r="CQ66" s="3"/>
    </row>
    <row r="67" spans="1:95" x14ac:dyDescent="0.25">
      <c r="A67">
        <v>23</v>
      </c>
      <c r="B67" s="22">
        <v>43929.637118055558</v>
      </c>
      <c r="C67" s="22">
        <v>43929.640625</v>
      </c>
      <c r="D67" s="3" t="s">
        <v>97</v>
      </c>
      <c r="I67" s="3" t="s">
        <v>98</v>
      </c>
      <c r="L67" s="3" t="s">
        <v>99</v>
      </c>
      <c r="O67" s="3"/>
      <c r="R67" s="3" t="s">
        <v>100</v>
      </c>
      <c r="U67" s="3" t="s">
        <v>99</v>
      </c>
      <c r="X67" s="3" t="s">
        <v>101</v>
      </c>
      <c r="AA67" s="3" t="s">
        <v>132</v>
      </c>
      <c r="AD67" s="3" t="s">
        <v>405</v>
      </c>
      <c r="AG67" s="3" t="s">
        <v>149</v>
      </c>
      <c r="AJ67" s="3"/>
      <c r="AM67" s="3" t="s">
        <v>99</v>
      </c>
      <c r="AP67" s="3"/>
      <c r="AS67" s="3" t="s">
        <v>98</v>
      </c>
      <c r="AV67" s="3" t="s">
        <v>157</v>
      </c>
      <c r="AY67" s="3" t="s">
        <v>116</v>
      </c>
      <c r="BB67" s="3"/>
      <c r="BG67" s="3" t="s">
        <v>108</v>
      </c>
      <c r="BJ67" s="3" t="s">
        <v>109</v>
      </c>
      <c r="BM67" s="3" t="s">
        <v>109</v>
      </c>
      <c r="BP67" s="3" t="s">
        <v>123</v>
      </c>
      <c r="BS67" s="3" t="s">
        <v>109</v>
      </c>
      <c r="BV67" s="3" t="s">
        <v>123</v>
      </c>
      <c r="BY67" s="3" t="s">
        <v>123</v>
      </c>
      <c r="CB67" s="3" t="s">
        <v>124</v>
      </c>
      <c r="CE67" s="3" t="s">
        <v>111</v>
      </c>
      <c r="CH67" s="3" t="s">
        <v>137</v>
      </c>
      <c r="CK67" s="3" t="s">
        <v>158</v>
      </c>
      <c r="CN67" s="3" t="s">
        <v>126</v>
      </c>
      <c r="CQ67" s="3"/>
    </row>
    <row r="68" spans="1:95" x14ac:dyDescent="0.25">
      <c r="A68">
        <v>23</v>
      </c>
      <c r="B68" s="22">
        <v>43929.637118055558</v>
      </c>
      <c r="C68" s="22">
        <v>43929.640625</v>
      </c>
      <c r="D68" s="3" t="s">
        <v>97</v>
      </c>
      <c r="I68" s="3" t="s">
        <v>98</v>
      </c>
      <c r="L68" s="3" t="s">
        <v>99</v>
      </c>
      <c r="O68" s="3"/>
      <c r="R68" s="3" t="s">
        <v>100</v>
      </c>
      <c r="U68" s="3" t="s">
        <v>99</v>
      </c>
      <c r="X68" s="3" t="s">
        <v>101</v>
      </c>
      <c r="AA68" s="3" t="s">
        <v>132</v>
      </c>
      <c r="AD68" s="3" t="s">
        <v>408</v>
      </c>
      <c r="AG68" s="3" t="s">
        <v>149</v>
      </c>
      <c r="AJ68" s="3"/>
      <c r="AM68" s="3" t="s">
        <v>99</v>
      </c>
      <c r="AP68" s="3"/>
      <c r="AS68" s="3" t="s">
        <v>98</v>
      </c>
      <c r="AV68" s="3" t="s">
        <v>157</v>
      </c>
      <c r="AY68" s="3" t="s">
        <v>116</v>
      </c>
      <c r="BB68" s="3"/>
      <c r="BG68" s="3" t="s">
        <v>108</v>
      </c>
      <c r="BJ68" s="3" t="s">
        <v>109</v>
      </c>
      <c r="BM68" s="3" t="s">
        <v>109</v>
      </c>
      <c r="BP68" s="3" t="s">
        <v>123</v>
      </c>
      <c r="BS68" s="3" t="s">
        <v>109</v>
      </c>
      <c r="BV68" s="3" t="s">
        <v>123</v>
      </c>
      <c r="BY68" s="3" t="s">
        <v>123</v>
      </c>
      <c r="CB68" s="3" t="s">
        <v>124</v>
      </c>
      <c r="CE68" s="3" t="s">
        <v>111</v>
      </c>
      <c r="CH68" s="3" t="s">
        <v>137</v>
      </c>
      <c r="CK68" s="3" t="s">
        <v>158</v>
      </c>
      <c r="CN68" s="3" t="s">
        <v>126</v>
      </c>
      <c r="CQ68" s="3"/>
    </row>
    <row r="69" spans="1:95" x14ac:dyDescent="0.25">
      <c r="A69">
        <v>23</v>
      </c>
      <c r="B69" s="22">
        <v>43929.637118055558</v>
      </c>
      <c r="C69" s="22">
        <v>43929.640625</v>
      </c>
      <c r="D69" s="3" t="s">
        <v>97</v>
      </c>
      <c r="I69" s="3" t="s">
        <v>98</v>
      </c>
      <c r="L69" s="3" t="s">
        <v>99</v>
      </c>
      <c r="O69" s="3"/>
      <c r="R69" s="3" t="s">
        <v>100</v>
      </c>
      <c r="U69" s="3" t="s">
        <v>99</v>
      </c>
      <c r="X69" s="3" t="s">
        <v>101</v>
      </c>
      <c r="AA69" s="3" t="s">
        <v>132</v>
      </c>
      <c r="AD69" s="3" t="s">
        <v>406</v>
      </c>
      <c r="AG69" s="3" t="s">
        <v>149</v>
      </c>
      <c r="AJ69" s="3"/>
      <c r="AM69" s="3" t="s">
        <v>99</v>
      </c>
      <c r="AP69" s="3"/>
      <c r="AS69" s="3" t="s">
        <v>98</v>
      </c>
      <c r="AV69" s="3" t="s">
        <v>157</v>
      </c>
      <c r="AY69" s="3" t="s">
        <v>116</v>
      </c>
      <c r="BB69" s="3"/>
      <c r="BG69" s="3" t="s">
        <v>108</v>
      </c>
      <c r="BJ69" s="3" t="s">
        <v>109</v>
      </c>
      <c r="BM69" s="3" t="s">
        <v>109</v>
      </c>
      <c r="BP69" s="3" t="s">
        <v>123</v>
      </c>
      <c r="BS69" s="3" t="s">
        <v>109</v>
      </c>
      <c r="BV69" s="3" t="s">
        <v>123</v>
      </c>
      <c r="BY69" s="3" t="s">
        <v>123</v>
      </c>
      <c r="CB69" s="3" t="s">
        <v>124</v>
      </c>
      <c r="CE69" s="3" t="s">
        <v>111</v>
      </c>
      <c r="CH69" s="3" t="s">
        <v>137</v>
      </c>
      <c r="CK69" s="3" t="s">
        <v>158</v>
      </c>
      <c r="CN69" s="3" t="s">
        <v>126</v>
      </c>
      <c r="CQ69" s="3"/>
    </row>
    <row r="70" spans="1:95" x14ac:dyDescent="0.25">
      <c r="A70">
        <v>23</v>
      </c>
      <c r="B70" s="22">
        <v>43929.637118055558</v>
      </c>
      <c r="C70" s="22">
        <v>43929.640625</v>
      </c>
      <c r="D70" s="3" t="s">
        <v>97</v>
      </c>
      <c r="I70" s="3" t="s">
        <v>98</v>
      </c>
      <c r="L70" s="3" t="s">
        <v>99</v>
      </c>
      <c r="O70" s="3"/>
      <c r="R70" s="3" t="s">
        <v>100</v>
      </c>
      <c r="U70" s="3" t="s">
        <v>99</v>
      </c>
      <c r="X70" s="3" t="s">
        <v>101</v>
      </c>
      <c r="AA70" s="3" t="s">
        <v>132</v>
      </c>
      <c r="AD70" s="3" t="s">
        <v>407</v>
      </c>
      <c r="AG70" s="3" t="s">
        <v>149</v>
      </c>
      <c r="AJ70" s="3"/>
      <c r="AM70" s="3" t="s">
        <v>99</v>
      </c>
      <c r="AP70" s="3"/>
      <c r="AS70" s="3" t="s">
        <v>98</v>
      </c>
      <c r="AV70" s="3" t="s">
        <v>157</v>
      </c>
      <c r="AY70" s="3" t="s">
        <v>116</v>
      </c>
      <c r="BB70" s="3"/>
      <c r="BG70" s="3" t="s">
        <v>108</v>
      </c>
      <c r="BJ70" s="3" t="s">
        <v>109</v>
      </c>
      <c r="BM70" s="3" t="s">
        <v>109</v>
      </c>
      <c r="BP70" s="3" t="s">
        <v>123</v>
      </c>
      <c r="BS70" s="3" t="s">
        <v>109</v>
      </c>
      <c r="BV70" s="3" t="s">
        <v>123</v>
      </c>
      <c r="BY70" s="3" t="s">
        <v>123</v>
      </c>
      <c r="CB70" s="3" t="s">
        <v>124</v>
      </c>
      <c r="CE70" s="3" t="s">
        <v>111</v>
      </c>
      <c r="CH70" s="3" t="s">
        <v>137</v>
      </c>
      <c r="CK70" s="3" t="s">
        <v>158</v>
      </c>
      <c r="CN70" s="3" t="s">
        <v>126</v>
      </c>
      <c r="CQ70" s="3"/>
    </row>
    <row r="71" spans="1:95" x14ac:dyDescent="0.25">
      <c r="A71">
        <v>23</v>
      </c>
      <c r="B71" s="22">
        <v>43929.637118055558</v>
      </c>
      <c r="C71" s="22">
        <v>43929.640625</v>
      </c>
      <c r="D71" s="3" t="s">
        <v>97</v>
      </c>
      <c r="I71" s="3" t="s">
        <v>98</v>
      </c>
      <c r="L71" s="3" t="s">
        <v>99</v>
      </c>
      <c r="O71" s="3"/>
      <c r="R71" s="3" t="s">
        <v>100</v>
      </c>
      <c r="U71" s="3" t="s">
        <v>99</v>
      </c>
      <c r="X71" s="3" t="s">
        <v>101</v>
      </c>
      <c r="AA71" s="3" t="s">
        <v>132</v>
      </c>
      <c r="AD71" s="3" t="s">
        <v>430</v>
      </c>
      <c r="AG71" s="3" t="s">
        <v>149</v>
      </c>
      <c r="AJ71" s="3"/>
      <c r="AM71" s="3" t="s">
        <v>99</v>
      </c>
      <c r="AP71" s="3"/>
      <c r="AS71" s="3" t="s">
        <v>98</v>
      </c>
      <c r="AV71" s="3" t="s">
        <v>157</v>
      </c>
      <c r="AY71" s="3" t="s">
        <v>116</v>
      </c>
      <c r="BB71" s="3"/>
      <c r="BG71" s="3" t="s">
        <v>108</v>
      </c>
      <c r="BJ71" s="3" t="s">
        <v>109</v>
      </c>
      <c r="BM71" s="3" t="s">
        <v>109</v>
      </c>
      <c r="BP71" s="3" t="s">
        <v>123</v>
      </c>
      <c r="BS71" s="3" t="s">
        <v>109</v>
      </c>
      <c r="BV71" s="3" t="s">
        <v>123</v>
      </c>
      <c r="BY71" s="3" t="s">
        <v>123</v>
      </c>
      <c r="CB71" s="3" t="s">
        <v>124</v>
      </c>
      <c r="CE71" s="3" t="s">
        <v>111</v>
      </c>
      <c r="CH71" s="3" t="s">
        <v>137</v>
      </c>
      <c r="CK71" s="3" t="s">
        <v>158</v>
      </c>
      <c r="CN71" s="3" t="s">
        <v>126</v>
      </c>
      <c r="CQ71" s="3"/>
    </row>
    <row r="72" spans="1:95" x14ac:dyDescent="0.25">
      <c r="A72">
        <v>24</v>
      </c>
      <c r="B72" s="22">
        <v>43929.64025462963</v>
      </c>
      <c r="C72" s="22">
        <v>43929.641446759262</v>
      </c>
      <c r="D72" s="3" t="s">
        <v>97</v>
      </c>
      <c r="I72" s="3" t="s">
        <v>99</v>
      </c>
      <c r="L72" s="3" t="s">
        <v>99</v>
      </c>
      <c r="O72" s="3"/>
      <c r="R72" s="3" t="s">
        <v>159</v>
      </c>
      <c r="U72" s="3" t="s">
        <v>98</v>
      </c>
      <c r="X72" s="3" t="s">
        <v>101</v>
      </c>
      <c r="AA72" s="3" t="s">
        <v>99</v>
      </c>
      <c r="AD72" s="3" t="s">
        <v>405</v>
      </c>
      <c r="AG72" s="3" t="s">
        <v>160</v>
      </c>
      <c r="AJ72" s="3"/>
      <c r="AM72" s="3" t="s">
        <v>99</v>
      </c>
      <c r="AP72" s="3"/>
      <c r="AS72" s="3" t="s">
        <v>99</v>
      </c>
      <c r="AV72" s="3"/>
      <c r="AY72" s="3" t="s">
        <v>161</v>
      </c>
      <c r="BB72" s="3"/>
      <c r="BG72" s="3" t="s">
        <v>107</v>
      </c>
      <c r="BJ72" s="3" t="s">
        <v>133</v>
      </c>
      <c r="BM72" s="3" t="s">
        <v>133</v>
      </c>
      <c r="BP72" s="3" t="s">
        <v>108</v>
      </c>
      <c r="BS72" s="3" t="s">
        <v>107</v>
      </c>
      <c r="BV72" s="3" t="s">
        <v>108</v>
      </c>
      <c r="BY72" s="3" t="s">
        <v>108</v>
      </c>
      <c r="CB72" s="3" t="s">
        <v>110</v>
      </c>
      <c r="CE72" s="3" t="s">
        <v>162</v>
      </c>
      <c r="CH72" s="3" t="s">
        <v>163</v>
      </c>
      <c r="CK72" s="3"/>
      <c r="CN72" s="3" t="s">
        <v>137</v>
      </c>
      <c r="CQ72" s="3"/>
    </row>
    <row r="73" spans="1:95" x14ac:dyDescent="0.25">
      <c r="A73">
        <v>24</v>
      </c>
      <c r="B73" s="22">
        <v>43929.64025462963</v>
      </c>
      <c r="C73" s="22">
        <v>43929.641446759262</v>
      </c>
      <c r="D73" s="3" t="s">
        <v>97</v>
      </c>
      <c r="I73" s="3" t="s">
        <v>99</v>
      </c>
      <c r="L73" s="3" t="s">
        <v>99</v>
      </c>
      <c r="O73" s="3"/>
      <c r="R73" s="3" t="s">
        <v>159</v>
      </c>
      <c r="U73" s="3" t="s">
        <v>98</v>
      </c>
      <c r="X73" s="3" t="s">
        <v>101</v>
      </c>
      <c r="AA73" s="3" t="s">
        <v>99</v>
      </c>
      <c r="AD73" s="3" t="s">
        <v>406</v>
      </c>
      <c r="AG73" s="3" t="s">
        <v>160</v>
      </c>
      <c r="AJ73" s="3"/>
      <c r="AM73" s="3" t="s">
        <v>99</v>
      </c>
      <c r="AP73" s="3"/>
      <c r="AS73" s="3" t="s">
        <v>99</v>
      </c>
      <c r="AV73" s="3"/>
      <c r="AY73" s="3" t="s">
        <v>161</v>
      </c>
      <c r="BB73" s="3"/>
      <c r="BG73" s="3" t="s">
        <v>107</v>
      </c>
      <c r="BJ73" s="3" t="s">
        <v>133</v>
      </c>
      <c r="BM73" s="3" t="s">
        <v>133</v>
      </c>
      <c r="BP73" s="3" t="s">
        <v>108</v>
      </c>
      <c r="BS73" s="3" t="s">
        <v>107</v>
      </c>
      <c r="BV73" s="3" t="s">
        <v>108</v>
      </c>
      <c r="BY73" s="3" t="s">
        <v>108</v>
      </c>
      <c r="CB73" s="3" t="s">
        <v>110</v>
      </c>
      <c r="CE73" s="3" t="s">
        <v>162</v>
      </c>
      <c r="CH73" s="3" t="s">
        <v>163</v>
      </c>
      <c r="CK73" s="3"/>
      <c r="CN73" s="3" t="s">
        <v>137</v>
      </c>
      <c r="CQ73" s="3"/>
    </row>
    <row r="74" spans="1:95" x14ac:dyDescent="0.25">
      <c r="A74">
        <v>24</v>
      </c>
      <c r="B74" s="22">
        <v>43929.64025462963</v>
      </c>
      <c r="C74" s="22">
        <v>43929.641446759262</v>
      </c>
      <c r="D74" s="3" t="s">
        <v>97</v>
      </c>
      <c r="I74" s="3" t="s">
        <v>99</v>
      </c>
      <c r="L74" s="3" t="s">
        <v>99</v>
      </c>
      <c r="O74" s="3"/>
      <c r="R74" s="3" t="s">
        <v>159</v>
      </c>
      <c r="U74" s="3" t="s">
        <v>98</v>
      </c>
      <c r="X74" s="3" t="s">
        <v>101</v>
      </c>
      <c r="AA74" s="3" t="s">
        <v>99</v>
      </c>
      <c r="AD74" s="3" t="s">
        <v>430</v>
      </c>
      <c r="AG74" s="3" t="s">
        <v>160</v>
      </c>
      <c r="AJ74" s="3"/>
      <c r="AM74" s="3" t="s">
        <v>99</v>
      </c>
      <c r="AP74" s="3"/>
      <c r="AS74" s="3" t="s">
        <v>99</v>
      </c>
      <c r="AV74" s="3"/>
      <c r="AY74" s="3" t="s">
        <v>161</v>
      </c>
      <c r="BB74" s="3"/>
      <c r="BG74" s="3" t="s">
        <v>107</v>
      </c>
      <c r="BJ74" s="3" t="s">
        <v>133</v>
      </c>
      <c r="BM74" s="3" t="s">
        <v>133</v>
      </c>
      <c r="BP74" s="3" t="s">
        <v>108</v>
      </c>
      <c r="BS74" s="3" t="s">
        <v>107</v>
      </c>
      <c r="BV74" s="3" t="s">
        <v>108</v>
      </c>
      <c r="BY74" s="3" t="s">
        <v>108</v>
      </c>
      <c r="CB74" s="3" t="s">
        <v>110</v>
      </c>
      <c r="CE74" s="3" t="s">
        <v>162</v>
      </c>
      <c r="CH74" s="3" t="s">
        <v>163</v>
      </c>
      <c r="CK74" s="3"/>
      <c r="CN74" s="3" t="s">
        <v>137</v>
      </c>
      <c r="CQ74" s="3"/>
    </row>
    <row r="75" spans="1:95" x14ac:dyDescent="0.25">
      <c r="A75">
        <v>25</v>
      </c>
      <c r="B75" s="22">
        <v>43929.641516203701</v>
      </c>
      <c r="C75" s="22">
        <v>43929.643206018518</v>
      </c>
      <c r="D75" s="3" t="s">
        <v>97</v>
      </c>
      <c r="I75" s="3" t="s">
        <v>98</v>
      </c>
      <c r="L75" s="3" t="s">
        <v>98</v>
      </c>
      <c r="O75" s="3" t="s">
        <v>164</v>
      </c>
      <c r="R75" s="3" t="s">
        <v>100</v>
      </c>
      <c r="U75" s="3" t="s">
        <v>98</v>
      </c>
      <c r="X75" s="3" t="s">
        <v>121</v>
      </c>
      <c r="AA75" s="3"/>
      <c r="AD75" s="3" t="s">
        <v>405</v>
      </c>
      <c r="AG75" s="3" t="s">
        <v>151</v>
      </c>
      <c r="AJ75" s="3"/>
      <c r="AM75" s="3" t="s">
        <v>98</v>
      </c>
      <c r="AP75" s="3" t="s">
        <v>143</v>
      </c>
      <c r="AS75" s="3" t="s">
        <v>98</v>
      </c>
      <c r="AV75" s="3" t="s">
        <v>130</v>
      </c>
      <c r="AY75" s="3" t="s">
        <v>116</v>
      </c>
      <c r="BB75" s="3"/>
      <c r="BG75" s="3" t="s">
        <v>108</v>
      </c>
      <c r="BJ75" s="3" t="s">
        <v>107</v>
      </c>
      <c r="BM75" s="3" t="s">
        <v>108</v>
      </c>
      <c r="BP75" s="3" t="s">
        <v>133</v>
      </c>
      <c r="BS75" s="3" t="s">
        <v>108</v>
      </c>
      <c r="BV75" s="3" t="s">
        <v>109</v>
      </c>
      <c r="BY75" s="3" t="s">
        <v>108</v>
      </c>
      <c r="CB75" s="3" t="s">
        <v>165</v>
      </c>
      <c r="CE75" s="3" t="s">
        <v>166</v>
      </c>
      <c r="CH75" s="3" t="s">
        <v>148</v>
      </c>
      <c r="CK75" s="3"/>
      <c r="CN75" s="3" t="s">
        <v>137</v>
      </c>
      <c r="CQ75" s="3"/>
    </row>
    <row r="76" spans="1:95" x14ac:dyDescent="0.25">
      <c r="A76">
        <v>25</v>
      </c>
      <c r="B76" s="22">
        <v>43929.641516203701</v>
      </c>
      <c r="C76" s="22">
        <v>43929.643206018518</v>
      </c>
      <c r="D76" s="3" t="s">
        <v>97</v>
      </c>
      <c r="I76" s="3" t="s">
        <v>98</v>
      </c>
      <c r="L76" s="3" t="s">
        <v>98</v>
      </c>
      <c r="O76" s="3" t="s">
        <v>164</v>
      </c>
      <c r="R76" s="3" t="s">
        <v>100</v>
      </c>
      <c r="U76" s="3" t="s">
        <v>98</v>
      </c>
      <c r="X76" s="3" t="s">
        <v>121</v>
      </c>
      <c r="AA76" s="3"/>
      <c r="AD76" s="3" t="s">
        <v>408</v>
      </c>
      <c r="AG76" s="3" t="s">
        <v>151</v>
      </c>
      <c r="AJ76" s="3"/>
      <c r="AM76" s="3" t="s">
        <v>98</v>
      </c>
      <c r="AP76" s="3" t="s">
        <v>143</v>
      </c>
      <c r="AS76" s="3" t="s">
        <v>98</v>
      </c>
      <c r="AV76" s="3" t="s">
        <v>130</v>
      </c>
      <c r="AY76" s="3" t="s">
        <v>116</v>
      </c>
      <c r="BB76" s="3"/>
      <c r="BG76" s="3" t="s">
        <v>108</v>
      </c>
      <c r="BJ76" s="3" t="s">
        <v>107</v>
      </c>
      <c r="BM76" s="3" t="s">
        <v>108</v>
      </c>
      <c r="BP76" s="3" t="s">
        <v>133</v>
      </c>
      <c r="BS76" s="3" t="s">
        <v>108</v>
      </c>
      <c r="BV76" s="3" t="s">
        <v>109</v>
      </c>
      <c r="BY76" s="3" t="s">
        <v>108</v>
      </c>
      <c r="CB76" s="3" t="s">
        <v>165</v>
      </c>
      <c r="CE76" s="3" t="s">
        <v>166</v>
      </c>
      <c r="CH76" s="3" t="s">
        <v>148</v>
      </c>
      <c r="CK76" s="3"/>
      <c r="CN76" s="3" t="s">
        <v>137</v>
      </c>
      <c r="CQ76" s="3"/>
    </row>
    <row r="77" spans="1:95" x14ac:dyDescent="0.25">
      <c r="A77">
        <v>25</v>
      </c>
      <c r="B77" s="22">
        <v>43929.641516203701</v>
      </c>
      <c r="C77" s="22">
        <v>43929.643206018518</v>
      </c>
      <c r="D77" s="3" t="s">
        <v>97</v>
      </c>
      <c r="I77" s="3" t="s">
        <v>98</v>
      </c>
      <c r="L77" s="3" t="s">
        <v>98</v>
      </c>
      <c r="O77" s="3" t="s">
        <v>164</v>
      </c>
      <c r="R77" s="3" t="s">
        <v>100</v>
      </c>
      <c r="U77" s="3" t="s">
        <v>98</v>
      </c>
      <c r="X77" s="3" t="s">
        <v>121</v>
      </c>
      <c r="AA77" s="3"/>
      <c r="AD77" s="3" t="s">
        <v>430</v>
      </c>
      <c r="AG77" s="3" t="s">
        <v>151</v>
      </c>
      <c r="AJ77" s="3"/>
      <c r="AM77" s="3" t="s">
        <v>98</v>
      </c>
      <c r="AP77" s="3" t="s">
        <v>143</v>
      </c>
      <c r="AS77" s="3" t="s">
        <v>98</v>
      </c>
      <c r="AV77" s="3" t="s">
        <v>130</v>
      </c>
      <c r="AY77" s="3" t="s">
        <v>116</v>
      </c>
      <c r="BB77" s="3"/>
      <c r="BG77" s="3" t="s">
        <v>108</v>
      </c>
      <c r="BJ77" s="3" t="s">
        <v>107</v>
      </c>
      <c r="BM77" s="3" t="s">
        <v>108</v>
      </c>
      <c r="BP77" s="3" t="s">
        <v>133</v>
      </c>
      <c r="BS77" s="3" t="s">
        <v>108</v>
      </c>
      <c r="BV77" s="3" t="s">
        <v>109</v>
      </c>
      <c r="BY77" s="3" t="s">
        <v>108</v>
      </c>
      <c r="CB77" s="3" t="s">
        <v>165</v>
      </c>
      <c r="CE77" s="3" t="s">
        <v>166</v>
      </c>
      <c r="CH77" s="3" t="s">
        <v>148</v>
      </c>
      <c r="CK77" s="3"/>
      <c r="CN77" s="3" t="s">
        <v>137</v>
      </c>
      <c r="CQ77" s="3"/>
    </row>
    <row r="78" spans="1:95" x14ac:dyDescent="0.25">
      <c r="A78">
        <v>26</v>
      </c>
      <c r="B78" s="22">
        <v>43929.643784722219</v>
      </c>
      <c r="C78" s="22">
        <v>43929.647361111114</v>
      </c>
      <c r="D78" s="3" t="s">
        <v>97</v>
      </c>
      <c r="I78" s="3" t="s">
        <v>98</v>
      </c>
      <c r="L78" s="3" t="s">
        <v>99</v>
      </c>
      <c r="O78" s="3"/>
      <c r="R78" s="3" t="s">
        <v>100</v>
      </c>
      <c r="U78" s="3" t="s">
        <v>99</v>
      </c>
      <c r="X78" s="3" t="s">
        <v>121</v>
      </c>
      <c r="AA78" s="3"/>
      <c r="AD78" s="3" t="s">
        <v>405</v>
      </c>
      <c r="AG78" s="3" t="s">
        <v>151</v>
      </c>
      <c r="AJ78" s="3"/>
      <c r="AM78" s="3" t="s">
        <v>99</v>
      </c>
      <c r="AP78" s="3"/>
      <c r="AS78" s="3" t="s">
        <v>98</v>
      </c>
      <c r="AV78" s="3" t="s">
        <v>130</v>
      </c>
      <c r="AY78" s="3" t="s">
        <v>116</v>
      </c>
      <c r="BB78" s="3"/>
      <c r="BG78" s="3" t="s">
        <v>123</v>
      </c>
      <c r="BJ78" s="3" t="s">
        <v>123</v>
      </c>
      <c r="BM78" s="3" t="s">
        <v>123</v>
      </c>
      <c r="BP78" s="3" t="s">
        <v>109</v>
      </c>
      <c r="BS78" s="3" t="s">
        <v>123</v>
      </c>
      <c r="BV78" s="3" t="s">
        <v>108</v>
      </c>
      <c r="BY78" s="3" t="s">
        <v>109</v>
      </c>
      <c r="CB78" s="3" t="s">
        <v>134</v>
      </c>
      <c r="CE78" s="3" t="s">
        <v>147</v>
      </c>
      <c r="CH78" s="3" t="s">
        <v>148</v>
      </c>
      <c r="CK78" s="3"/>
      <c r="CN78" s="3" t="s">
        <v>113</v>
      </c>
      <c r="CQ78" s="3"/>
    </row>
    <row r="79" spans="1:95" x14ac:dyDescent="0.25">
      <c r="A79">
        <v>26</v>
      </c>
      <c r="B79" s="22">
        <v>43929.643784722219</v>
      </c>
      <c r="C79" s="22">
        <v>43929.647361111114</v>
      </c>
      <c r="D79" s="3" t="s">
        <v>97</v>
      </c>
      <c r="I79" s="3" t="s">
        <v>98</v>
      </c>
      <c r="L79" s="3" t="s">
        <v>99</v>
      </c>
      <c r="O79" s="3"/>
      <c r="R79" s="3" t="s">
        <v>100</v>
      </c>
      <c r="U79" s="3" t="s">
        <v>99</v>
      </c>
      <c r="X79" s="3" t="s">
        <v>121</v>
      </c>
      <c r="AA79" s="3"/>
      <c r="AD79" s="3" t="s">
        <v>409</v>
      </c>
      <c r="AG79" s="3" t="s">
        <v>151</v>
      </c>
      <c r="AJ79" s="3"/>
      <c r="AM79" s="3" t="s">
        <v>99</v>
      </c>
      <c r="AP79" s="3"/>
      <c r="AS79" s="3" t="s">
        <v>98</v>
      </c>
      <c r="AV79" s="3" t="s">
        <v>130</v>
      </c>
      <c r="AY79" s="3" t="s">
        <v>116</v>
      </c>
      <c r="BB79" s="3"/>
      <c r="BG79" s="3" t="s">
        <v>123</v>
      </c>
      <c r="BJ79" s="3" t="s">
        <v>123</v>
      </c>
      <c r="BM79" s="3" t="s">
        <v>123</v>
      </c>
      <c r="BP79" s="3" t="s">
        <v>109</v>
      </c>
      <c r="BS79" s="3" t="s">
        <v>123</v>
      </c>
      <c r="BV79" s="3" t="s">
        <v>108</v>
      </c>
      <c r="BY79" s="3" t="s">
        <v>109</v>
      </c>
      <c r="CB79" s="3" t="s">
        <v>134</v>
      </c>
      <c r="CE79" s="3" t="s">
        <v>147</v>
      </c>
      <c r="CH79" s="3" t="s">
        <v>148</v>
      </c>
      <c r="CK79" s="3"/>
      <c r="CN79" s="3" t="s">
        <v>113</v>
      </c>
      <c r="CQ79" s="3"/>
    </row>
    <row r="80" spans="1:95" x14ac:dyDescent="0.25">
      <c r="A80">
        <v>26</v>
      </c>
      <c r="B80" s="22">
        <v>43929.643784722219</v>
      </c>
      <c r="C80" s="22">
        <v>43929.647361111114</v>
      </c>
      <c r="D80" s="3" t="s">
        <v>97</v>
      </c>
      <c r="I80" s="3" t="s">
        <v>98</v>
      </c>
      <c r="L80" s="3" t="s">
        <v>99</v>
      </c>
      <c r="O80" s="3"/>
      <c r="R80" s="3" t="s">
        <v>100</v>
      </c>
      <c r="U80" s="3" t="s">
        <v>99</v>
      </c>
      <c r="X80" s="3" t="s">
        <v>121</v>
      </c>
      <c r="AA80" s="3"/>
      <c r="AD80" s="3" t="s">
        <v>408</v>
      </c>
      <c r="AG80" s="3" t="s">
        <v>151</v>
      </c>
      <c r="AJ80" s="3"/>
      <c r="AM80" s="3" t="s">
        <v>99</v>
      </c>
      <c r="AP80" s="3"/>
      <c r="AS80" s="3" t="s">
        <v>98</v>
      </c>
      <c r="AV80" s="3" t="s">
        <v>130</v>
      </c>
      <c r="AY80" s="3" t="s">
        <v>116</v>
      </c>
      <c r="BB80" s="3"/>
      <c r="BG80" s="3" t="s">
        <v>123</v>
      </c>
      <c r="BJ80" s="3" t="s">
        <v>123</v>
      </c>
      <c r="BM80" s="3" t="s">
        <v>123</v>
      </c>
      <c r="BP80" s="3" t="s">
        <v>109</v>
      </c>
      <c r="BS80" s="3" t="s">
        <v>123</v>
      </c>
      <c r="BV80" s="3" t="s">
        <v>108</v>
      </c>
      <c r="BY80" s="3" t="s">
        <v>109</v>
      </c>
      <c r="CB80" s="3" t="s">
        <v>134</v>
      </c>
      <c r="CE80" s="3" t="s">
        <v>147</v>
      </c>
      <c r="CH80" s="3" t="s">
        <v>148</v>
      </c>
      <c r="CK80" s="3"/>
      <c r="CN80" s="3" t="s">
        <v>113</v>
      </c>
      <c r="CQ80" s="3"/>
    </row>
    <row r="81" spans="1:95" x14ac:dyDescent="0.25">
      <c r="A81">
        <v>26</v>
      </c>
      <c r="B81" s="22">
        <v>43929.643784722219</v>
      </c>
      <c r="C81" s="22">
        <v>43929.647361111114</v>
      </c>
      <c r="D81" s="3" t="s">
        <v>97</v>
      </c>
      <c r="I81" s="3" t="s">
        <v>98</v>
      </c>
      <c r="L81" s="3" t="s">
        <v>99</v>
      </c>
      <c r="O81" s="3"/>
      <c r="R81" s="3" t="s">
        <v>100</v>
      </c>
      <c r="U81" s="3" t="s">
        <v>99</v>
      </c>
      <c r="X81" s="3" t="s">
        <v>121</v>
      </c>
      <c r="AA81" s="3"/>
      <c r="AD81" s="3" t="s">
        <v>406</v>
      </c>
      <c r="AG81" s="3" t="s">
        <v>151</v>
      </c>
      <c r="AJ81" s="3"/>
      <c r="AM81" s="3" t="s">
        <v>99</v>
      </c>
      <c r="AP81" s="3"/>
      <c r="AS81" s="3" t="s">
        <v>98</v>
      </c>
      <c r="AV81" s="3" t="s">
        <v>130</v>
      </c>
      <c r="AY81" s="3" t="s">
        <v>116</v>
      </c>
      <c r="BB81" s="3"/>
      <c r="BG81" s="3" t="s">
        <v>123</v>
      </c>
      <c r="BJ81" s="3" t="s">
        <v>123</v>
      </c>
      <c r="BM81" s="3" t="s">
        <v>123</v>
      </c>
      <c r="BP81" s="3" t="s">
        <v>109</v>
      </c>
      <c r="BS81" s="3" t="s">
        <v>123</v>
      </c>
      <c r="BV81" s="3" t="s">
        <v>108</v>
      </c>
      <c r="BY81" s="3" t="s">
        <v>109</v>
      </c>
      <c r="CB81" s="3" t="s">
        <v>134</v>
      </c>
      <c r="CE81" s="3" t="s">
        <v>147</v>
      </c>
      <c r="CH81" s="3" t="s">
        <v>148</v>
      </c>
      <c r="CK81" s="3"/>
      <c r="CN81" s="3" t="s">
        <v>113</v>
      </c>
      <c r="CQ81" s="3"/>
    </row>
    <row r="82" spans="1:95" x14ac:dyDescent="0.25">
      <c r="A82">
        <v>26</v>
      </c>
      <c r="B82" s="22">
        <v>43929.643784722219</v>
      </c>
      <c r="C82" s="22">
        <v>43929.647361111114</v>
      </c>
      <c r="D82" s="3" t="s">
        <v>97</v>
      </c>
      <c r="I82" s="3" t="s">
        <v>98</v>
      </c>
      <c r="L82" s="3" t="s">
        <v>99</v>
      </c>
      <c r="O82" s="3"/>
      <c r="R82" s="3" t="s">
        <v>100</v>
      </c>
      <c r="U82" s="3" t="s">
        <v>99</v>
      </c>
      <c r="X82" s="3" t="s">
        <v>121</v>
      </c>
      <c r="AA82" s="3"/>
      <c r="AD82" s="3" t="s">
        <v>430</v>
      </c>
      <c r="AG82" s="3" t="s">
        <v>151</v>
      </c>
      <c r="AJ82" s="3"/>
      <c r="AM82" s="3" t="s">
        <v>99</v>
      </c>
      <c r="AP82" s="3"/>
      <c r="AS82" s="3" t="s">
        <v>98</v>
      </c>
      <c r="AV82" s="3" t="s">
        <v>130</v>
      </c>
      <c r="AY82" s="3" t="s">
        <v>116</v>
      </c>
      <c r="BB82" s="3"/>
      <c r="BG82" s="3" t="s">
        <v>123</v>
      </c>
      <c r="BJ82" s="3" t="s">
        <v>123</v>
      </c>
      <c r="BM82" s="3" t="s">
        <v>123</v>
      </c>
      <c r="BP82" s="3" t="s">
        <v>109</v>
      </c>
      <c r="BS82" s="3" t="s">
        <v>123</v>
      </c>
      <c r="BV82" s="3" t="s">
        <v>108</v>
      </c>
      <c r="BY82" s="3" t="s">
        <v>109</v>
      </c>
      <c r="CB82" s="3" t="s">
        <v>134</v>
      </c>
      <c r="CE82" s="3" t="s">
        <v>147</v>
      </c>
      <c r="CH82" s="3" t="s">
        <v>148</v>
      </c>
      <c r="CK82" s="3"/>
      <c r="CN82" s="3" t="s">
        <v>113</v>
      </c>
      <c r="CQ82" s="3"/>
    </row>
    <row r="83" spans="1:95" x14ac:dyDescent="0.25">
      <c r="A83">
        <v>27</v>
      </c>
      <c r="B83" s="22">
        <v>43929.647326388891</v>
      </c>
      <c r="C83" s="22">
        <v>43929.649988425925</v>
      </c>
      <c r="D83" s="3" t="s">
        <v>97</v>
      </c>
      <c r="I83" s="3" t="s">
        <v>99</v>
      </c>
      <c r="L83" s="3" t="s">
        <v>98</v>
      </c>
      <c r="O83" s="3"/>
      <c r="R83" s="3" t="s">
        <v>100</v>
      </c>
      <c r="U83" s="3" t="s">
        <v>99</v>
      </c>
      <c r="X83" s="3" t="s">
        <v>101</v>
      </c>
      <c r="AA83" s="3" t="s">
        <v>102</v>
      </c>
      <c r="AD83" s="3" t="s">
        <v>409</v>
      </c>
      <c r="AG83" s="3" t="s">
        <v>151</v>
      </c>
      <c r="AJ83" s="3"/>
      <c r="AM83" s="3" t="s">
        <v>98</v>
      </c>
      <c r="AP83" s="3" t="s">
        <v>168</v>
      </c>
      <c r="AS83" s="3" t="s">
        <v>98</v>
      </c>
      <c r="AV83" s="3" t="s">
        <v>169</v>
      </c>
      <c r="AY83" s="3" t="s">
        <v>116</v>
      </c>
      <c r="BB83" s="3"/>
      <c r="BG83" s="3" t="s">
        <v>109</v>
      </c>
      <c r="BJ83" s="3" t="s">
        <v>109</v>
      </c>
      <c r="BM83" s="3" t="s">
        <v>107</v>
      </c>
      <c r="BP83" s="3" t="s">
        <v>109</v>
      </c>
      <c r="BS83" s="3" t="s">
        <v>107</v>
      </c>
      <c r="BV83" s="3" t="s">
        <v>108</v>
      </c>
      <c r="BY83" s="3" t="s">
        <v>109</v>
      </c>
      <c r="CB83" s="3" t="s">
        <v>118</v>
      </c>
      <c r="CE83" s="3" t="s">
        <v>135</v>
      </c>
      <c r="CH83" s="3" t="s">
        <v>148</v>
      </c>
      <c r="CK83" s="3"/>
      <c r="CN83" s="3" t="s">
        <v>126</v>
      </c>
      <c r="CQ83" s="3"/>
    </row>
    <row r="84" spans="1:95" x14ac:dyDescent="0.25">
      <c r="A84">
        <v>27</v>
      </c>
      <c r="B84" s="22">
        <v>43929.647326388891</v>
      </c>
      <c r="C84" s="22">
        <v>43929.649988425925</v>
      </c>
      <c r="D84" s="3" t="s">
        <v>97</v>
      </c>
      <c r="I84" s="3" t="s">
        <v>99</v>
      </c>
      <c r="L84" s="3" t="s">
        <v>98</v>
      </c>
      <c r="O84" s="3"/>
      <c r="R84" s="3" t="s">
        <v>100</v>
      </c>
      <c r="U84" s="3" t="s">
        <v>99</v>
      </c>
      <c r="X84" s="3" t="s">
        <v>101</v>
      </c>
      <c r="AA84" s="3" t="s">
        <v>102</v>
      </c>
      <c r="AD84" s="3" t="s">
        <v>430</v>
      </c>
      <c r="AG84" s="3" t="s">
        <v>151</v>
      </c>
      <c r="AJ84" s="3"/>
      <c r="AM84" s="3" t="s">
        <v>98</v>
      </c>
      <c r="AP84" s="3" t="s">
        <v>168</v>
      </c>
      <c r="AS84" s="3" t="s">
        <v>98</v>
      </c>
      <c r="AV84" s="3" t="s">
        <v>169</v>
      </c>
      <c r="AY84" s="3" t="s">
        <v>116</v>
      </c>
      <c r="BB84" s="3"/>
      <c r="BG84" s="3" t="s">
        <v>109</v>
      </c>
      <c r="BJ84" s="3" t="s">
        <v>109</v>
      </c>
      <c r="BM84" s="3" t="s">
        <v>107</v>
      </c>
      <c r="BP84" s="3" t="s">
        <v>109</v>
      </c>
      <c r="BS84" s="3" t="s">
        <v>107</v>
      </c>
      <c r="BV84" s="3" t="s">
        <v>108</v>
      </c>
      <c r="BY84" s="3" t="s">
        <v>109</v>
      </c>
      <c r="CB84" s="3" t="s">
        <v>118</v>
      </c>
      <c r="CE84" s="3" t="s">
        <v>135</v>
      </c>
      <c r="CH84" s="3" t="s">
        <v>148</v>
      </c>
      <c r="CK84" s="3"/>
      <c r="CN84" s="3" t="s">
        <v>126</v>
      </c>
      <c r="CQ84" s="3"/>
    </row>
    <row r="85" spans="1:95" x14ac:dyDescent="0.25">
      <c r="A85">
        <v>28</v>
      </c>
      <c r="B85" s="22">
        <v>43929.641550925924</v>
      </c>
      <c r="C85" s="22">
        <v>43929.650034722225</v>
      </c>
      <c r="D85" s="3" t="s">
        <v>97</v>
      </c>
      <c r="I85" s="3" t="s">
        <v>98</v>
      </c>
      <c r="L85" s="3" t="s">
        <v>98</v>
      </c>
      <c r="O85" s="3" t="s">
        <v>170</v>
      </c>
      <c r="R85" s="3" t="s">
        <v>120</v>
      </c>
      <c r="U85" s="3" t="s">
        <v>99</v>
      </c>
      <c r="X85" s="3" t="s">
        <v>101</v>
      </c>
      <c r="AA85" s="3" t="s">
        <v>102</v>
      </c>
      <c r="AD85" s="3" t="s">
        <v>405</v>
      </c>
      <c r="AG85" s="3" t="s">
        <v>139</v>
      </c>
      <c r="AJ85" s="3"/>
      <c r="AM85" s="3" t="s">
        <v>99</v>
      </c>
      <c r="AP85" s="3"/>
      <c r="AS85" s="3" t="s">
        <v>98</v>
      </c>
      <c r="AV85" s="3" t="s">
        <v>171</v>
      </c>
      <c r="AY85" s="3" t="s">
        <v>116</v>
      </c>
      <c r="BB85" s="3"/>
      <c r="BG85" s="3" t="s">
        <v>108</v>
      </c>
      <c r="BJ85" s="3" t="s">
        <v>109</v>
      </c>
      <c r="BM85" s="3" t="s">
        <v>109</v>
      </c>
      <c r="BP85" s="3" t="s">
        <v>109</v>
      </c>
      <c r="BS85" s="3" t="s">
        <v>123</v>
      </c>
      <c r="BV85" s="3" t="s">
        <v>123</v>
      </c>
      <c r="BY85" s="3" t="s">
        <v>123</v>
      </c>
      <c r="CB85" s="3" t="s">
        <v>110</v>
      </c>
      <c r="CE85" s="3" t="s">
        <v>119</v>
      </c>
      <c r="CH85" s="3" t="s">
        <v>148</v>
      </c>
      <c r="CK85" s="3"/>
      <c r="CN85" s="3" t="s">
        <v>126</v>
      </c>
      <c r="CQ85" s="3" t="s">
        <v>172</v>
      </c>
    </row>
    <row r="86" spans="1:95" x14ac:dyDescent="0.25">
      <c r="A86">
        <v>28</v>
      </c>
      <c r="B86" s="22">
        <v>43929.641550925924</v>
      </c>
      <c r="C86" s="22">
        <v>43929.650034722225</v>
      </c>
      <c r="D86" s="3" t="s">
        <v>97</v>
      </c>
      <c r="I86" s="3" t="s">
        <v>98</v>
      </c>
      <c r="L86" s="3" t="s">
        <v>98</v>
      </c>
      <c r="O86" s="3" t="s">
        <v>170</v>
      </c>
      <c r="R86" s="3" t="s">
        <v>120</v>
      </c>
      <c r="U86" s="3" t="s">
        <v>99</v>
      </c>
      <c r="X86" s="3" t="s">
        <v>101</v>
      </c>
      <c r="AA86" s="3" t="s">
        <v>102</v>
      </c>
      <c r="AD86" s="3" t="s">
        <v>408</v>
      </c>
      <c r="AG86" s="3" t="s">
        <v>139</v>
      </c>
      <c r="AJ86" s="3"/>
      <c r="AM86" s="3" t="s">
        <v>99</v>
      </c>
      <c r="AP86" s="3"/>
      <c r="AS86" s="3" t="s">
        <v>98</v>
      </c>
      <c r="AV86" s="3" t="s">
        <v>171</v>
      </c>
      <c r="AY86" s="3" t="s">
        <v>116</v>
      </c>
      <c r="BB86" s="3"/>
      <c r="BG86" s="3" t="s">
        <v>108</v>
      </c>
      <c r="BJ86" s="3" t="s">
        <v>109</v>
      </c>
      <c r="BM86" s="3" t="s">
        <v>109</v>
      </c>
      <c r="BP86" s="3" t="s">
        <v>109</v>
      </c>
      <c r="BS86" s="3" t="s">
        <v>123</v>
      </c>
      <c r="BV86" s="3" t="s">
        <v>123</v>
      </c>
      <c r="BY86" s="3" t="s">
        <v>123</v>
      </c>
      <c r="CB86" s="3" t="s">
        <v>110</v>
      </c>
      <c r="CE86" s="3" t="s">
        <v>119</v>
      </c>
      <c r="CH86" s="3" t="s">
        <v>148</v>
      </c>
      <c r="CK86" s="3"/>
      <c r="CN86" s="3" t="s">
        <v>126</v>
      </c>
      <c r="CQ86" s="3" t="s">
        <v>172</v>
      </c>
    </row>
    <row r="87" spans="1:95" x14ac:dyDescent="0.25">
      <c r="A87">
        <v>28</v>
      </c>
      <c r="B87" s="22">
        <v>43929.641550925924</v>
      </c>
      <c r="C87" s="22">
        <v>43929.650034722225</v>
      </c>
      <c r="D87" s="3" t="s">
        <v>97</v>
      </c>
      <c r="I87" s="3" t="s">
        <v>98</v>
      </c>
      <c r="L87" s="3" t="s">
        <v>98</v>
      </c>
      <c r="O87" s="3" t="s">
        <v>170</v>
      </c>
      <c r="R87" s="3" t="s">
        <v>120</v>
      </c>
      <c r="U87" s="3" t="s">
        <v>99</v>
      </c>
      <c r="X87" s="3" t="s">
        <v>101</v>
      </c>
      <c r="AA87" s="3" t="s">
        <v>102</v>
      </c>
      <c r="AD87" s="3" t="s">
        <v>410</v>
      </c>
      <c r="AG87" s="3" t="s">
        <v>139</v>
      </c>
      <c r="AJ87" s="3"/>
      <c r="AM87" s="3" t="s">
        <v>99</v>
      </c>
      <c r="AP87" s="3"/>
      <c r="AS87" s="3" t="s">
        <v>98</v>
      </c>
      <c r="AV87" s="3" t="s">
        <v>171</v>
      </c>
      <c r="AY87" s="3" t="s">
        <v>116</v>
      </c>
      <c r="BB87" s="3"/>
      <c r="BG87" s="3" t="s">
        <v>108</v>
      </c>
      <c r="BJ87" s="3" t="s">
        <v>109</v>
      </c>
      <c r="BM87" s="3" t="s">
        <v>109</v>
      </c>
      <c r="BP87" s="3" t="s">
        <v>109</v>
      </c>
      <c r="BS87" s="3" t="s">
        <v>123</v>
      </c>
      <c r="BV87" s="3" t="s">
        <v>123</v>
      </c>
      <c r="BY87" s="3" t="s">
        <v>123</v>
      </c>
      <c r="CB87" s="3" t="s">
        <v>110</v>
      </c>
      <c r="CE87" s="3" t="s">
        <v>119</v>
      </c>
      <c r="CH87" s="3" t="s">
        <v>148</v>
      </c>
      <c r="CK87" s="3"/>
      <c r="CN87" s="3" t="s">
        <v>126</v>
      </c>
      <c r="CQ87" s="3" t="s">
        <v>172</v>
      </c>
    </row>
    <row r="88" spans="1:95" x14ac:dyDescent="0.25">
      <c r="A88">
        <v>28</v>
      </c>
      <c r="B88" s="22">
        <v>43929.641550925924</v>
      </c>
      <c r="C88" s="22">
        <v>43929.650034722225</v>
      </c>
      <c r="D88" s="3" t="s">
        <v>97</v>
      </c>
      <c r="I88" s="3" t="s">
        <v>98</v>
      </c>
      <c r="L88" s="3" t="s">
        <v>98</v>
      </c>
      <c r="O88" s="3" t="s">
        <v>170</v>
      </c>
      <c r="R88" s="3" t="s">
        <v>120</v>
      </c>
      <c r="U88" s="3" t="s">
        <v>99</v>
      </c>
      <c r="X88" s="3" t="s">
        <v>101</v>
      </c>
      <c r="AA88" s="3" t="s">
        <v>102</v>
      </c>
      <c r="AD88" s="3" t="s">
        <v>406</v>
      </c>
      <c r="AG88" s="3" t="s">
        <v>139</v>
      </c>
      <c r="AJ88" s="3"/>
      <c r="AM88" s="3" t="s">
        <v>99</v>
      </c>
      <c r="AP88" s="3"/>
      <c r="AS88" s="3" t="s">
        <v>98</v>
      </c>
      <c r="AV88" s="3" t="s">
        <v>171</v>
      </c>
      <c r="AY88" s="3" t="s">
        <v>116</v>
      </c>
      <c r="BB88" s="3"/>
      <c r="BG88" s="3" t="s">
        <v>108</v>
      </c>
      <c r="BJ88" s="3" t="s">
        <v>109</v>
      </c>
      <c r="BM88" s="3" t="s">
        <v>109</v>
      </c>
      <c r="BP88" s="3" t="s">
        <v>109</v>
      </c>
      <c r="BS88" s="3" t="s">
        <v>123</v>
      </c>
      <c r="BV88" s="3" t="s">
        <v>123</v>
      </c>
      <c r="BY88" s="3" t="s">
        <v>123</v>
      </c>
      <c r="CB88" s="3" t="s">
        <v>110</v>
      </c>
      <c r="CE88" s="3" t="s">
        <v>119</v>
      </c>
      <c r="CH88" s="3" t="s">
        <v>148</v>
      </c>
      <c r="CK88" s="3"/>
      <c r="CN88" s="3" t="s">
        <v>126</v>
      </c>
      <c r="CQ88" s="3" t="s">
        <v>172</v>
      </c>
    </row>
    <row r="89" spans="1:95" x14ac:dyDescent="0.25">
      <c r="A89">
        <v>28</v>
      </c>
      <c r="B89" s="22">
        <v>43929.641550925924</v>
      </c>
      <c r="C89" s="22">
        <v>43929.650034722225</v>
      </c>
      <c r="D89" s="3" t="s">
        <v>97</v>
      </c>
      <c r="I89" s="3" t="s">
        <v>98</v>
      </c>
      <c r="L89" s="3" t="s">
        <v>98</v>
      </c>
      <c r="O89" s="3" t="s">
        <v>170</v>
      </c>
      <c r="R89" s="3" t="s">
        <v>120</v>
      </c>
      <c r="U89" s="3" t="s">
        <v>99</v>
      </c>
      <c r="X89" s="3" t="s">
        <v>101</v>
      </c>
      <c r="AA89" s="3" t="s">
        <v>102</v>
      </c>
      <c r="AD89" s="3" t="s">
        <v>407</v>
      </c>
      <c r="AG89" s="3" t="s">
        <v>139</v>
      </c>
      <c r="AJ89" s="3"/>
      <c r="AM89" s="3" t="s">
        <v>99</v>
      </c>
      <c r="AP89" s="3"/>
      <c r="AS89" s="3" t="s">
        <v>98</v>
      </c>
      <c r="AV89" s="3" t="s">
        <v>171</v>
      </c>
      <c r="AY89" s="3" t="s">
        <v>116</v>
      </c>
      <c r="BB89" s="3"/>
      <c r="BG89" s="3" t="s">
        <v>108</v>
      </c>
      <c r="BJ89" s="3" t="s">
        <v>109</v>
      </c>
      <c r="BM89" s="3" t="s">
        <v>109</v>
      </c>
      <c r="BP89" s="3" t="s">
        <v>109</v>
      </c>
      <c r="BS89" s="3" t="s">
        <v>123</v>
      </c>
      <c r="BV89" s="3" t="s">
        <v>123</v>
      </c>
      <c r="BY89" s="3" t="s">
        <v>123</v>
      </c>
      <c r="CB89" s="3" t="s">
        <v>110</v>
      </c>
      <c r="CE89" s="3" t="s">
        <v>119</v>
      </c>
      <c r="CH89" s="3" t="s">
        <v>148</v>
      </c>
      <c r="CK89" s="3"/>
      <c r="CN89" s="3" t="s">
        <v>126</v>
      </c>
      <c r="CQ89" s="3" t="s">
        <v>172</v>
      </c>
    </row>
    <row r="90" spans="1:95" x14ac:dyDescent="0.25">
      <c r="A90">
        <v>28</v>
      </c>
      <c r="B90" s="22">
        <v>43929.641550925924</v>
      </c>
      <c r="C90" s="22">
        <v>43929.650034722225</v>
      </c>
      <c r="D90" s="3" t="s">
        <v>97</v>
      </c>
      <c r="I90" s="3" t="s">
        <v>98</v>
      </c>
      <c r="L90" s="3" t="s">
        <v>98</v>
      </c>
      <c r="O90" s="3" t="s">
        <v>170</v>
      </c>
      <c r="R90" s="3" t="s">
        <v>120</v>
      </c>
      <c r="U90" s="3" t="s">
        <v>99</v>
      </c>
      <c r="X90" s="3" t="s">
        <v>101</v>
      </c>
      <c r="AA90" s="3" t="s">
        <v>102</v>
      </c>
      <c r="AD90" s="3" t="s">
        <v>430</v>
      </c>
      <c r="AG90" s="3" t="s">
        <v>139</v>
      </c>
      <c r="AJ90" s="3"/>
      <c r="AM90" s="3" t="s">
        <v>99</v>
      </c>
      <c r="AP90" s="3"/>
      <c r="AS90" s="3" t="s">
        <v>98</v>
      </c>
      <c r="AV90" s="3" t="s">
        <v>171</v>
      </c>
      <c r="AY90" s="3" t="s">
        <v>116</v>
      </c>
      <c r="BB90" s="3"/>
      <c r="BG90" s="3" t="s">
        <v>108</v>
      </c>
      <c r="BJ90" s="3" t="s">
        <v>109</v>
      </c>
      <c r="BM90" s="3" t="s">
        <v>109</v>
      </c>
      <c r="BP90" s="3" t="s">
        <v>109</v>
      </c>
      <c r="BS90" s="3" t="s">
        <v>123</v>
      </c>
      <c r="BV90" s="3" t="s">
        <v>123</v>
      </c>
      <c r="BY90" s="3" t="s">
        <v>123</v>
      </c>
      <c r="CB90" s="3" t="s">
        <v>110</v>
      </c>
      <c r="CE90" s="3" t="s">
        <v>119</v>
      </c>
      <c r="CH90" s="3" t="s">
        <v>148</v>
      </c>
      <c r="CK90" s="3"/>
      <c r="CN90" s="3" t="s">
        <v>126</v>
      </c>
      <c r="CQ90" s="3" t="s">
        <v>172</v>
      </c>
    </row>
    <row r="91" spans="1:95" x14ac:dyDescent="0.25">
      <c r="A91">
        <v>29</v>
      </c>
      <c r="B91" s="22">
        <v>43929.648368055554</v>
      </c>
      <c r="C91" s="22">
        <v>43929.651990740742</v>
      </c>
      <c r="D91" s="3" t="s">
        <v>97</v>
      </c>
      <c r="I91" s="3" t="s">
        <v>98</v>
      </c>
      <c r="L91" s="3" t="s">
        <v>98</v>
      </c>
      <c r="O91" s="3" t="s">
        <v>173</v>
      </c>
      <c r="R91" s="3" t="s">
        <v>120</v>
      </c>
      <c r="U91" s="3" t="s">
        <v>99</v>
      </c>
      <c r="X91" s="3" t="s">
        <v>121</v>
      </c>
      <c r="AA91" s="3"/>
      <c r="AD91" s="3" t="s">
        <v>405</v>
      </c>
      <c r="AG91" s="3" t="s">
        <v>149</v>
      </c>
      <c r="AJ91" s="3"/>
      <c r="AM91" s="3" t="s">
        <v>99</v>
      </c>
      <c r="AP91" s="3"/>
      <c r="AS91" s="3" t="s">
        <v>98</v>
      </c>
      <c r="AV91" s="3" t="s">
        <v>157</v>
      </c>
      <c r="AY91" s="3" t="s">
        <v>122</v>
      </c>
      <c r="BB91" s="3"/>
      <c r="BG91" s="3" t="s">
        <v>107</v>
      </c>
      <c r="BJ91" s="3" t="s">
        <v>108</v>
      </c>
      <c r="BM91" s="3" t="s">
        <v>109</v>
      </c>
      <c r="BP91" s="3" t="s">
        <v>123</v>
      </c>
      <c r="BS91" s="3" t="s">
        <v>123</v>
      </c>
      <c r="BV91" s="3" t="s">
        <v>109</v>
      </c>
      <c r="BY91" s="3" t="s">
        <v>123</v>
      </c>
      <c r="CB91" s="3" t="s">
        <v>110</v>
      </c>
      <c r="CE91" s="3" t="s">
        <v>119</v>
      </c>
      <c r="CH91" s="3" t="s">
        <v>148</v>
      </c>
      <c r="CK91" s="3"/>
      <c r="CN91" s="3" t="s">
        <v>113</v>
      </c>
      <c r="CQ91" s="3"/>
    </row>
    <row r="92" spans="1:95" x14ac:dyDescent="0.25">
      <c r="A92">
        <v>29</v>
      </c>
      <c r="B92" s="22">
        <v>43929.648368055554</v>
      </c>
      <c r="C92" s="22">
        <v>43929.651990740742</v>
      </c>
      <c r="D92" s="3" t="s">
        <v>97</v>
      </c>
      <c r="I92" s="3" t="s">
        <v>98</v>
      </c>
      <c r="L92" s="3" t="s">
        <v>98</v>
      </c>
      <c r="O92" s="3" t="s">
        <v>173</v>
      </c>
      <c r="R92" s="3" t="s">
        <v>120</v>
      </c>
      <c r="U92" s="3" t="s">
        <v>99</v>
      </c>
      <c r="X92" s="3" t="s">
        <v>121</v>
      </c>
      <c r="AA92" s="3"/>
      <c r="AD92" s="3" t="s">
        <v>408</v>
      </c>
      <c r="AG92" s="3" t="s">
        <v>149</v>
      </c>
      <c r="AJ92" s="3"/>
      <c r="AM92" s="3" t="s">
        <v>99</v>
      </c>
      <c r="AP92" s="3"/>
      <c r="AS92" s="3" t="s">
        <v>98</v>
      </c>
      <c r="AV92" s="3" t="s">
        <v>157</v>
      </c>
      <c r="AY92" s="3" t="s">
        <v>122</v>
      </c>
      <c r="BB92" s="3"/>
      <c r="BG92" s="3" t="s">
        <v>107</v>
      </c>
      <c r="BJ92" s="3" t="s">
        <v>108</v>
      </c>
      <c r="BM92" s="3" t="s">
        <v>109</v>
      </c>
      <c r="BP92" s="3" t="s">
        <v>123</v>
      </c>
      <c r="BS92" s="3" t="s">
        <v>123</v>
      </c>
      <c r="BV92" s="3" t="s">
        <v>109</v>
      </c>
      <c r="BY92" s="3" t="s">
        <v>123</v>
      </c>
      <c r="CB92" s="3" t="s">
        <v>110</v>
      </c>
      <c r="CE92" s="3" t="s">
        <v>119</v>
      </c>
      <c r="CH92" s="3" t="s">
        <v>148</v>
      </c>
      <c r="CK92" s="3"/>
      <c r="CN92" s="3" t="s">
        <v>113</v>
      </c>
      <c r="CQ92" s="3"/>
    </row>
    <row r="93" spans="1:95" x14ac:dyDescent="0.25">
      <c r="A93">
        <v>29</v>
      </c>
      <c r="B93" s="22">
        <v>43929.648368055554</v>
      </c>
      <c r="C93" s="22">
        <v>43929.651990740742</v>
      </c>
      <c r="D93" s="3" t="s">
        <v>97</v>
      </c>
      <c r="I93" s="3" t="s">
        <v>98</v>
      </c>
      <c r="L93" s="3" t="s">
        <v>98</v>
      </c>
      <c r="O93" s="3" t="s">
        <v>173</v>
      </c>
      <c r="R93" s="3" t="s">
        <v>120</v>
      </c>
      <c r="U93" s="3" t="s">
        <v>99</v>
      </c>
      <c r="X93" s="3" t="s">
        <v>121</v>
      </c>
      <c r="AA93" s="3"/>
      <c r="AD93" s="3" t="s">
        <v>406</v>
      </c>
      <c r="AG93" s="3" t="s">
        <v>149</v>
      </c>
      <c r="AJ93" s="3"/>
      <c r="AM93" s="3" t="s">
        <v>99</v>
      </c>
      <c r="AP93" s="3"/>
      <c r="AS93" s="3" t="s">
        <v>98</v>
      </c>
      <c r="AV93" s="3" t="s">
        <v>157</v>
      </c>
      <c r="AY93" s="3" t="s">
        <v>122</v>
      </c>
      <c r="BB93" s="3"/>
      <c r="BG93" s="3" t="s">
        <v>107</v>
      </c>
      <c r="BJ93" s="3" t="s">
        <v>108</v>
      </c>
      <c r="BM93" s="3" t="s">
        <v>109</v>
      </c>
      <c r="BP93" s="3" t="s">
        <v>123</v>
      </c>
      <c r="BS93" s="3" t="s">
        <v>123</v>
      </c>
      <c r="BV93" s="3" t="s">
        <v>109</v>
      </c>
      <c r="BY93" s="3" t="s">
        <v>123</v>
      </c>
      <c r="CB93" s="3" t="s">
        <v>110</v>
      </c>
      <c r="CE93" s="3" t="s">
        <v>119</v>
      </c>
      <c r="CH93" s="3" t="s">
        <v>148</v>
      </c>
      <c r="CK93" s="3"/>
      <c r="CN93" s="3" t="s">
        <v>113</v>
      </c>
      <c r="CQ93" s="3"/>
    </row>
    <row r="94" spans="1:95" x14ac:dyDescent="0.25">
      <c r="A94">
        <v>29</v>
      </c>
      <c r="B94" s="22">
        <v>43929.648368055554</v>
      </c>
      <c r="C94" s="22">
        <v>43929.651990740742</v>
      </c>
      <c r="D94" s="3" t="s">
        <v>97</v>
      </c>
      <c r="I94" s="3" t="s">
        <v>98</v>
      </c>
      <c r="L94" s="3" t="s">
        <v>98</v>
      </c>
      <c r="O94" s="3" t="s">
        <v>173</v>
      </c>
      <c r="R94" s="3" t="s">
        <v>120</v>
      </c>
      <c r="U94" s="3" t="s">
        <v>99</v>
      </c>
      <c r="X94" s="3" t="s">
        <v>121</v>
      </c>
      <c r="AA94" s="3"/>
      <c r="AD94" s="3" t="s">
        <v>407</v>
      </c>
      <c r="AG94" s="3" t="s">
        <v>149</v>
      </c>
      <c r="AJ94" s="3"/>
      <c r="AM94" s="3" t="s">
        <v>99</v>
      </c>
      <c r="AP94" s="3"/>
      <c r="AS94" s="3" t="s">
        <v>98</v>
      </c>
      <c r="AV94" s="3" t="s">
        <v>157</v>
      </c>
      <c r="AY94" s="3" t="s">
        <v>122</v>
      </c>
      <c r="BB94" s="3"/>
      <c r="BG94" s="3" t="s">
        <v>107</v>
      </c>
      <c r="BJ94" s="3" t="s">
        <v>108</v>
      </c>
      <c r="BM94" s="3" t="s">
        <v>109</v>
      </c>
      <c r="BP94" s="3" t="s">
        <v>123</v>
      </c>
      <c r="BS94" s="3" t="s">
        <v>123</v>
      </c>
      <c r="BV94" s="3" t="s">
        <v>109</v>
      </c>
      <c r="BY94" s="3" t="s">
        <v>123</v>
      </c>
      <c r="CB94" s="3" t="s">
        <v>110</v>
      </c>
      <c r="CE94" s="3" t="s">
        <v>119</v>
      </c>
      <c r="CH94" s="3" t="s">
        <v>148</v>
      </c>
      <c r="CK94" s="3"/>
      <c r="CN94" s="3" t="s">
        <v>113</v>
      </c>
      <c r="CQ94" s="3"/>
    </row>
    <row r="95" spans="1:95" x14ac:dyDescent="0.25">
      <c r="A95">
        <v>29</v>
      </c>
      <c r="B95" s="22">
        <v>43929.648368055554</v>
      </c>
      <c r="C95" s="22">
        <v>43929.651990740742</v>
      </c>
      <c r="D95" s="3" t="s">
        <v>97</v>
      </c>
      <c r="I95" s="3" t="s">
        <v>98</v>
      </c>
      <c r="L95" s="3" t="s">
        <v>98</v>
      </c>
      <c r="O95" s="3" t="s">
        <v>173</v>
      </c>
      <c r="R95" s="3" t="s">
        <v>120</v>
      </c>
      <c r="U95" s="3" t="s">
        <v>99</v>
      </c>
      <c r="X95" s="3" t="s">
        <v>121</v>
      </c>
      <c r="AA95" s="3"/>
      <c r="AD95" s="3" t="s">
        <v>430</v>
      </c>
      <c r="AG95" s="3" t="s">
        <v>149</v>
      </c>
      <c r="AJ95" s="3"/>
      <c r="AM95" s="3" t="s">
        <v>99</v>
      </c>
      <c r="AP95" s="3"/>
      <c r="AS95" s="3" t="s">
        <v>98</v>
      </c>
      <c r="AV95" s="3" t="s">
        <v>157</v>
      </c>
      <c r="AY95" s="3" t="s">
        <v>122</v>
      </c>
      <c r="BB95" s="3"/>
      <c r="BG95" s="3" t="s">
        <v>107</v>
      </c>
      <c r="BJ95" s="3" t="s">
        <v>108</v>
      </c>
      <c r="BM95" s="3" t="s">
        <v>109</v>
      </c>
      <c r="BP95" s="3" t="s">
        <v>123</v>
      </c>
      <c r="BS95" s="3" t="s">
        <v>123</v>
      </c>
      <c r="BV95" s="3" t="s">
        <v>109</v>
      </c>
      <c r="BY95" s="3" t="s">
        <v>123</v>
      </c>
      <c r="CB95" s="3" t="s">
        <v>110</v>
      </c>
      <c r="CE95" s="3" t="s">
        <v>119</v>
      </c>
      <c r="CH95" s="3" t="s">
        <v>148</v>
      </c>
      <c r="CK95" s="3"/>
      <c r="CN95" s="3" t="s">
        <v>113</v>
      </c>
      <c r="CQ95" s="3"/>
    </row>
    <row r="96" spans="1:95" x14ac:dyDescent="0.25">
      <c r="A96">
        <v>30</v>
      </c>
      <c r="B96" s="22">
        <v>43929.650543981479</v>
      </c>
      <c r="C96" s="22">
        <v>43929.652384259258</v>
      </c>
      <c r="D96" s="3" t="s">
        <v>97</v>
      </c>
      <c r="I96" s="3" t="s">
        <v>98</v>
      </c>
      <c r="L96" s="3" t="s">
        <v>99</v>
      </c>
      <c r="O96" s="3"/>
      <c r="R96" s="3" t="s">
        <v>100</v>
      </c>
      <c r="U96" s="3" t="s">
        <v>99</v>
      </c>
      <c r="X96" s="3" t="s">
        <v>101</v>
      </c>
      <c r="AA96" s="3" t="s">
        <v>99</v>
      </c>
      <c r="AD96" s="3" t="s">
        <v>405</v>
      </c>
      <c r="AG96" s="3" t="s">
        <v>149</v>
      </c>
      <c r="AJ96" s="3"/>
      <c r="AM96" s="3" t="s">
        <v>99</v>
      </c>
      <c r="AP96" s="3"/>
      <c r="AS96" s="3" t="s">
        <v>98</v>
      </c>
      <c r="AV96" s="3" t="s">
        <v>175</v>
      </c>
      <c r="AY96" s="3" t="s">
        <v>116</v>
      </c>
      <c r="BB96" s="3"/>
      <c r="BG96" s="3" t="s">
        <v>107</v>
      </c>
      <c r="BJ96" s="3" t="s">
        <v>109</v>
      </c>
      <c r="BM96" s="3" t="s">
        <v>109</v>
      </c>
      <c r="BP96" s="3" t="s">
        <v>123</v>
      </c>
      <c r="BS96" s="3" t="s">
        <v>123</v>
      </c>
      <c r="BV96" s="3" t="s">
        <v>123</v>
      </c>
      <c r="BY96" s="3" t="s">
        <v>123</v>
      </c>
      <c r="CB96" s="3" t="s">
        <v>110</v>
      </c>
      <c r="CE96" s="3" t="s">
        <v>111</v>
      </c>
      <c r="CH96" s="3" t="s">
        <v>112</v>
      </c>
      <c r="CK96" s="3"/>
      <c r="CN96" s="3" t="s">
        <v>113</v>
      </c>
      <c r="CQ96" s="3"/>
    </row>
    <row r="97" spans="1:95" x14ac:dyDescent="0.25">
      <c r="A97">
        <v>30</v>
      </c>
      <c r="B97" s="22">
        <v>43929.650543981479</v>
      </c>
      <c r="C97" s="22">
        <v>43929.652384259258</v>
      </c>
      <c r="D97" s="3" t="s">
        <v>97</v>
      </c>
      <c r="I97" s="3" t="s">
        <v>98</v>
      </c>
      <c r="L97" s="3" t="s">
        <v>99</v>
      </c>
      <c r="O97" s="3"/>
      <c r="R97" s="3" t="s">
        <v>100</v>
      </c>
      <c r="U97" s="3" t="s">
        <v>99</v>
      </c>
      <c r="X97" s="3" t="s">
        <v>101</v>
      </c>
      <c r="AA97" s="3" t="s">
        <v>99</v>
      </c>
      <c r="AD97" s="3" t="s">
        <v>408</v>
      </c>
      <c r="AG97" s="3" t="s">
        <v>149</v>
      </c>
      <c r="AJ97" s="3"/>
      <c r="AM97" s="3" t="s">
        <v>99</v>
      </c>
      <c r="AP97" s="3"/>
      <c r="AS97" s="3" t="s">
        <v>98</v>
      </c>
      <c r="AV97" s="3" t="s">
        <v>175</v>
      </c>
      <c r="AY97" s="3" t="s">
        <v>116</v>
      </c>
      <c r="BB97" s="3"/>
      <c r="BG97" s="3" t="s">
        <v>107</v>
      </c>
      <c r="BJ97" s="3" t="s">
        <v>109</v>
      </c>
      <c r="BM97" s="3" t="s">
        <v>109</v>
      </c>
      <c r="BP97" s="3" t="s">
        <v>123</v>
      </c>
      <c r="BS97" s="3" t="s">
        <v>123</v>
      </c>
      <c r="BV97" s="3" t="s">
        <v>123</v>
      </c>
      <c r="BY97" s="3" t="s">
        <v>123</v>
      </c>
      <c r="CB97" s="3" t="s">
        <v>110</v>
      </c>
      <c r="CE97" s="3" t="s">
        <v>111</v>
      </c>
      <c r="CH97" s="3" t="s">
        <v>112</v>
      </c>
      <c r="CK97" s="3"/>
      <c r="CN97" s="3" t="s">
        <v>113</v>
      </c>
      <c r="CQ97" s="3"/>
    </row>
    <row r="98" spans="1:95" x14ac:dyDescent="0.25">
      <c r="A98">
        <v>30</v>
      </c>
      <c r="B98" s="22">
        <v>43929.650543981479</v>
      </c>
      <c r="C98" s="22">
        <v>43929.652384259258</v>
      </c>
      <c r="D98" s="3" t="s">
        <v>97</v>
      </c>
      <c r="I98" s="3" t="s">
        <v>98</v>
      </c>
      <c r="L98" s="3" t="s">
        <v>99</v>
      </c>
      <c r="O98" s="3"/>
      <c r="R98" s="3" t="s">
        <v>100</v>
      </c>
      <c r="U98" s="3" t="s">
        <v>99</v>
      </c>
      <c r="X98" s="3" t="s">
        <v>101</v>
      </c>
      <c r="AA98" s="3" t="s">
        <v>99</v>
      </c>
      <c r="AD98" s="3" t="s">
        <v>410</v>
      </c>
      <c r="AG98" s="3" t="s">
        <v>149</v>
      </c>
      <c r="AJ98" s="3"/>
      <c r="AM98" s="3" t="s">
        <v>99</v>
      </c>
      <c r="AP98" s="3"/>
      <c r="AS98" s="3" t="s">
        <v>98</v>
      </c>
      <c r="AV98" s="3" t="s">
        <v>175</v>
      </c>
      <c r="AY98" s="3" t="s">
        <v>116</v>
      </c>
      <c r="BB98" s="3"/>
      <c r="BG98" s="3" t="s">
        <v>107</v>
      </c>
      <c r="BJ98" s="3" t="s">
        <v>109</v>
      </c>
      <c r="BM98" s="3" t="s">
        <v>109</v>
      </c>
      <c r="BP98" s="3" t="s">
        <v>123</v>
      </c>
      <c r="BS98" s="3" t="s">
        <v>123</v>
      </c>
      <c r="BV98" s="3" t="s">
        <v>123</v>
      </c>
      <c r="BY98" s="3" t="s">
        <v>123</v>
      </c>
      <c r="CB98" s="3" t="s">
        <v>110</v>
      </c>
      <c r="CE98" s="3" t="s">
        <v>111</v>
      </c>
      <c r="CH98" s="3" t="s">
        <v>112</v>
      </c>
      <c r="CK98" s="3"/>
      <c r="CN98" s="3" t="s">
        <v>113</v>
      </c>
      <c r="CQ98" s="3"/>
    </row>
    <row r="99" spans="1:95" x14ac:dyDescent="0.25">
      <c r="A99">
        <v>30</v>
      </c>
      <c r="B99" s="22">
        <v>43929.650543981479</v>
      </c>
      <c r="C99" s="22">
        <v>43929.652384259258</v>
      </c>
      <c r="D99" s="3" t="s">
        <v>97</v>
      </c>
      <c r="I99" s="3" t="s">
        <v>98</v>
      </c>
      <c r="L99" s="3" t="s">
        <v>99</v>
      </c>
      <c r="O99" s="3"/>
      <c r="R99" s="3" t="s">
        <v>100</v>
      </c>
      <c r="U99" s="3" t="s">
        <v>99</v>
      </c>
      <c r="X99" s="3" t="s">
        <v>101</v>
      </c>
      <c r="AA99" s="3" t="s">
        <v>99</v>
      </c>
      <c r="AD99" s="3" t="s">
        <v>406</v>
      </c>
      <c r="AG99" s="3" t="s">
        <v>149</v>
      </c>
      <c r="AJ99" s="3"/>
      <c r="AM99" s="3" t="s">
        <v>99</v>
      </c>
      <c r="AP99" s="3"/>
      <c r="AS99" s="3" t="s">
        <v>98</v>
      </c>
      <c r="AV99" s="3" t="s">
        <v>175</v>
      </c>
      <c r="AY99" s="3" t="s">
        <v>116</v>
      </c>
      <c r="BB99" s="3"/>
      <c r="BG99" s="3" t="s">
        <v>107</v>
      </c>
      <c r="BJ99" s="3" t="s">
        <v>109</v>
      </c>
      <c r="BM99" s="3" t="s">
        <v>109</v>
      </c>
      <c r="BP99" s="3" t="s">
        <v>123</v>
      </c>
      <c r="BS99" s="3" t="s">
        <v>123</v>
      </c>
      <c r="BV99" s="3" t="s">
        <v>123</v>
      </c>
      <c r="BY99" s="3" t="s">
        <v>123</v>
      </c>
      <c r="CB99" s="3" t="s">
        <v>110</v>
      </c>
      <c r="CE99" s="3" t="s">
        <v>111</v>
      </c>
      <c r="CH99" s="3" t="s">
        <v>112</v>
      </c>
      <c r="CK99" s="3"/>
      <c r="CN99" s="3" t="s">
        <v>113</v>
      </c>
      <c r="CQ99" s="3"/>
    </row>
    <row r="100" spans="1:95" x14ac:dyDescent="0.25">
      <c r="A100">
        <v>30</v>
      </c>
      <c r="B100" s="22">
        <v>43929.650543981479</v>
      </c>
      <c r="C100" s="22">
        <v>43929.652384259258</v>
      </c>
      <c r="D100" s="3" t="s">
        <v>97</v>
      </c>
      <c r="I100" s="3" t="s">
        <v>98</v>
      </c>
      <c r="L100" s="3" t="s">
        <v>99</v>
      </c>
      <c r="O100" s="3"/>
      <c r="R100" s="3" t="s">
        <v>100</v>
      </c>
      <c r="U100" s="3" t="s">
        <v>99</v>
      </c>
      <c r="X100" s="3" t="s">
        <v>101</v>
      </c>
      <c r="AA100" s="3" t="s">
        <v>99</v>
      </c>
      <c r="AD100" s="3" t="s">
        <v>430</v>
      </c>
      <c r="AG100" s="3" t="s">
        <v>149</v>
      </c>
      <c r="AJ100" s="3"/>
      <c r="AM100" s="3" t="s">
        <v>99</v>
      </c>
      <c r="AP100" s="3"/>
      <c r="AS100" s="3" t="s">
        <v>98</v>
      </c>
      <c r="AV100" s="3" t="s">
        <v>175</v>
      </c>
      <c r="AY100" s="3" t="s">
        <v>116</v>
      </c>
      <c r="BB100" s="3"/>
      <c r="BG100" s="3" t="s">
        <v>107</v>
      </c>
      <c r="BJ100" s="3" t="s">
        <v>109</v>
      </c>
      <c r="BM100" s="3" t="s">
        <v>109</v>
      </c>
      <c r="BP100" s="3" t="s">
        <v>123</v>
      </c>
      <c r="BS100" s="3" t="s">
        <v>123</v>
      </c>
      <c r="BV100" s="3" t="s">
        <v>123</v>
      </c>
      <c r="BY100" s="3" t="s">
        <v>123</v>
      </c>
      <c r="CB100" s="3" t="s">
        <v>110</v>
      </c>
      <c r="CE100" s="3" t="s">
        <v>111</v>
      </c>
      <c r="CH100" s="3" t="s">
        <v>112</v>
      </c>
      <c r="CK100" s="3"/>
      <c r="CN100" s="3" t="s">
        <v>113</v>
      </c>
      <c r="CQ100" s="3"/>
    </row>
    <row r="101" spans="1:95" x14ac:dyDescent="0.25">
      <c r="A101">
        <v>31</v>
      </c>
      <c r="B101" s="22">
        <v>43929.656192129631</v>
      </c>
      <c r="C101" s="22">
        <v>43929.657812500001</v>
      </c>
      <c r="D101" s="3" t="s">
        <v>97</v>
      </c>
      <c r="I101" s="3" t="s">
        <v>98</v>
      </c>
      <c r="L101" s="3" t="s">
        <v>99</v>
      </c>
      <c r="O101" s="3"/>
      <c r="R101" s="3" t="s">
        <v>176</v>
      </c>
      <c r="U101" s="3" t="s">
        <v>98</v>
      </c>
      <c r="X101" s="3" t="s">
        <v>121</v>
      </c>
      <c r="AA101" s="3"/>
      <c r="AD101" s="3" t="s">
        <v>405</v>
      </c>
      <c r="AG101" s="3" t="s">
        <v>151</v>
      </c>
      <c r="AJ101" s="3"/>
      <c r="AM101" s="3" t="s">
        <v>98</v>
      </c>
      <c r="AP101" s="3" t="s">
        <v>155</v>
      </c>
      <c r="AS101" s="3" t="s">
        <v>99</v>
      </c>
      <c r="AV101" s="3"/>
      <c r="AY101" s="3" t="s">
        <v>116</v>
      </c>
      <c r="BB101" s="3"/>
      <c r="BG101" s="3" t="s">
        <v>107</v>
      </c>
      <c r="BJ101" s="3" t="s">
        <v>107</v>
      </c>
      <c r="BM101" s="3" t="s">
        <v>107</v>
      </c>
      <c r="BP101" s="3" t="s">
        <v>108</v>
      </c>
      <c r="BS101" s="3" t="s">
        <v>107</v>
      </c>
      <c r="BV101" s="3" t="s">
        <v>109</v>
      </c>
      <c r="BY101" s="3" t="s">
        <v>109</v>
      </c>
      <c r="CB101" s="3" t="s">
        <v>124</v>
      </c>
      <c r="CE101" s="3" t="s">
        <v>111</v>
      </c>
      <c r="CH101" s="3" t="s">
        <v>137</v>
      </c>
      <c r="CK101" s="3" t="s">
        <v>177</v>
      </c>
      <c r="CN101" s="3" t="s">
        <v>126</v>
      </c>
      <c r="CQ101" s="3"/>
    </row>
    <row r="102" spans="1:95" x14ac:dyDescent="0.25">
      <c r="A102">
        <v>31</v>
      </c>
      <c r="B102" s="22">
        <v>43929.656192129631</v>
      </c>
      <c r="C102" s="22">
        <v>43929.657812500001</v>
      </c>
      <c r="D102" s="3" t="s">
        <v>97</v>
      </c>
      <c r="I102" s="3" t="s">
        <v>98</v>
      </c>
      <c r="L102" s="3" t="s">
        <v>99</v>
      </c>
      <c r="O102" s="3"/>
      <c r="R102" s="3" t="s">
        <v>176</v>
      </c>
      <c r="U102" s="3" t="s">
        <v>98</v>
      </c>
      <c r="X102" s="3" t="s">
        <v>121</v>
      </c>
      <c r="AA102" s="3"/>
      <c r="AD102" s="3" t="s">
        <v>408</v>
      </c>
      <c r="AG102" s="3" t="s">
        <v>151</v>
      </c>
      <c r="AJ102" s="3"/>
      <c r="AM102" s="3" t="s">
        <v>98</v>
      </c>
      <c r="AP102" s="3" t="s">
        <v>155</v>
      </c>
      <c r="AS102" s="3" t="s">
        <v>99</v>
      </c>
      <c r="AV102" s="3"/>
      <c r="AY102" s="3" t="s">
        <v>116</v>
      </c>
      <c r="BB102" s="3"/>
      <c r="BG102" s="3" t="s">
        <v>107</v>
      </c>
      <c r="BJ102" s="3" t="s">
        <v>107</v>
      </c>
      <c r="BM102" s="3" t="s">
        <v>107</v>
      </c>
      <c r="BP102" s="3" t="s">
        <v>108</v>
      </c>
      <c r="BS102" s="3" t="s">
        <v>107</v>
      </c>
      <c r="BV102" s="3" t="s">
        <v>109</v>
      </c>
      <c r="BY102" s="3" t="s">
        <v>109</v>
      </c>
      <c r="CB102" s="3" t="s">
        <v>124</v>
      </c>
      <c r="CE102" s="3" t="s">
        <v>111</v>
      </c>
      <c r="CH102" s="3" t="s">
        <v>137</v>
      </c>
      <c r="CK102" s="3" t="s">
        <v>177</v>
      </c>
      <c r="CN102" s="3" t="s">
        <v>126</v>
      </c>
      <c r="CQ102" s="3"/>
    </row>
    <row r="103" spans="1:95" x14ac:dyDescent="0.25">
      <c r="A103">
        <v>31</v>
      </c>
      <c r="B103" s="22">
        <v>43929.656192129631</v>
      </c>
      <c r="C103" s="22">
        <v>43929.657812500001</v>
      </c>
      <c r="D103" s="3" t="s">
        <v>97</v>
      </c>
      <c r="I103" s="3" t="s">
        <v>98</v>
      </c>
      <c r="L103" s="3" t="s">
        <v>99</v>
      </c>
      <c r="O103" s="3"/>
      <c r="R103" s="3" t="s">
        <v>176</v>
      </c>
      <c r="U103" s="3" t="s">
        <v>98</v>
      </c>
      <c r="X103" s="3" t="s">
        <v>121</v>
      </c>
      <c r="AA103" s="3"/>
      <c r="AD103" s="3" t="s">
        <v>430</v>
      </c>
      <c r="AG103" s="3" t="s">
        <v>151</v>
      </c>
      <c r="AJ103" s="3"/>
      <c r="AM103" s="3" t="s">
        <v>98</v>
      </c>
      <c r="AP103" s="3" t="s">
        <v>155</v>
      </c>
      <c r="AS103" s="3" t="s">
        <v>99</v>
      </c>
      <c r="AV103" s="3"/>
      <c r="AY103" s="3" t="s">
        <v>116</v>
      </c>
      <c r="BB103" s="3"/>
      <c r="BG103" s="3" t="s">
        <v>107</v>
      </c>
      <c r="BJ103" s="3" t="s">
        <v>107</v>
      </c>
      <c r="BM103" s="3" t="s">
        <v>107</v>
      </c>
      <c r="BP103" s="3" t="s">
        <v>108</v>
      </c>
      <c r="BS103" s="3" t="s">
        <v>107</v>
      </c>
      <c r="BV103" s="3" t="s">
        <v>109</v>
      </c>
      <c r="BY103" s="3" t="s">
        <v>109</v>
      </c>
      <c r="CB103" s="3" t="s">
        <v>124</v>
      </c>
      <c r="CE103" s="3" t="s">
        <v>111</v>
      </c>
      <c r="CH103" s="3" t="s">
        <v>137</v>
      </c>
      <c r="CK103" s="3" t="s">
        <v>177</v>
      </c>
      <c r="CN103" s="3" t="s">
        <v>126</v>
      </c>
      <c r="CQ103" s="3"/>
    </row>
    <row r="104" spans="1:95" x14ac:dyDescent="0.25">
      <c r="A104">
        <v>32</v>
      </c>
      <c r="B104" s="22">
        <v>43929.655763888892</v>
      </c>
      <c r="C104" s="22">
        <v>43929.659247685187</v>
      </c>
      <c r="D104" s="3" t="s">
        <v>97</v>
      </c>
      <c r="I104" s="3" t="s">
        <v>98</v>
      </c>
      <c r="L104" s="3" t="s">
        <v>98</v>
      </c>
      <c r="O104" s="3" t="s">
        <v>178</v>
      </c>
      <c r="R104" s="3" t="s">
        <v>100</v>
      </c>
      <c r="U104" s="3" t="s">
        <v>99</v>
      </c>
      <c r="X104" s="3" t="s">
        <v>101</v>
      </c>
      <c r="AA104" s="3" t="s">
        <v>99</v>
      </c>
      <c r="AD104" s="3" t="s">
        <v>405</v>
      </c>
      <c r="AG104" s="3" t="s">
        <v>137</v>
      </c>
      <c r="AJ104" s="3" t="s">
        <v>180</v>
      </c>
      <c r="AM104" s="3" t="s">
        <v>98</v>
      </c>
      <c r="AP104" s="3" t="s">
        <v>155</v>
      </c>
      <c r="AS104" s="3" t="s">
        <v>98</v>
      </c>
      <c r="AV104" s="3" t="s">
        <v>144</v>
      </c>
      <c r="AY104" s="3" t="s">
        <v>122</v>
      </c>
      <c r="BB104" s="3" t="s">
        <v>181</v>
      </c>
      <c r="BG104" s="3" t="s">
        <v>123</v>
      </c>
      <c r="BJ104" s="3" t="s">
        <v>108</v>
      </c>
      <c r="BM104" s="3" t="s">
        <v>107</v>
      </c>
      <c r="BP104" s="3" t="s">
        <v>107</v>
      </c>
      <c r="BS104" s="3" t="s">
        <v>133</v>
      </c>
      <c r="BV104" s="3" t="s">
        <v>109</v>
      </c>
      <c r="BY104" s="3" t="s">
        <v>108</v>
      </c>
      <c r="CB104" s="3" t="s">
        <v>118</v>
      </c>
      <c r="CE104" s="3" t="s">
        <v>135</v>
      </c>
      <c r="CH104" s="3" t="s">
        <v>112</v>
      </c>
      <c r="CK104" s="3"/>
      <c r="CN104" s="3" t="s">
        <v>113</v>
      </c>
      <c r="CQ104" s="3"/>
    </row>
    <row r="105" spans="1:95" x14ac:dyDescent="0.25">
      <c r="A105">
        <v>32</v>
      </c>
      <c r="B105" s="22">
        <v>43929.655763888892</v>
      </c>
      <c r="C105" s="22">
        <v>43929.659247685187</v>
      </c>
      <c r="D105" s="3" t="s">
        <v>97</v>
      </c>
      <c r="I105" s="3" t="s">
        <v>98</v>
      </c>
      <c r="L105" s="3" t="s">
        <v>98</v>
      </c>
      <c r="O105" s="3" t="s">
        <v>178</v>
      </c>
      <c r="R105" s="3" t="s">
        <v>100</v>
      </c>
      <c r="U105" s="3" t="s">
        <v>99</v>
      </c>
      <c r="X105" s="3" t="s">
        <v>101</v>
      </c>
      <c r="AA105" s="3" t="s">
        <v>99</v>
      </c>
      <c r="AD105" s="3" t="s">
        <v>408</v>
      </c>
      <c r="AG105" s="3" t="s">
        <v>137</v>
      </c>
      <c r="AJ105" s="3" t="s">
        <v>180</v>
      </c>
      <c r="AM105" s="3" t="s">
        <v>98</v>
      </c>
      <c r="AP105" s="3" t="s">
        <v>155</v>
      </c>
      <c r="AS105" s="3" t="s">
        <v>98</v>
      </c>
      <c r="AV105" s="3" t="s">
        <v>144</v>
      </c>
      <c r="AY105" s="3" t="s">
        <v>122</v>
      </c>
      <c r="BB105" s="3" t="s">
        <v>181</v>
      </c>
      <c r="BG105" s="3" t="s">
        <v>123</v>
      </c>
      <c r="BJ105" s="3" t="s">
        <v>108</v>
      </c>
      <c r="BM105" s="3" t="s">
        <v>107</v>
      </c>
      <c r="BP105" s="3" t="s">
        <v>107</v>
      </c>
      <c r="BS105" s="3" t="s">
        <v>133</v>
      </c>
      <c r="BV105" s="3" t="s">
        <v>109</v>
      </c>
      <c r="BY105" s="3" t="s">
        <v>108</v>
      </c>
      <c r="CB105" s="3" t="s">
        <v>118</v>
      </c>
      <c r="CE105" s="3" t="s">
        <v>135</v>
      </c>
      <c r="CH105" s="3" t="s">
        <v>112</v>
      </c>
      <c r="CK105" s="3"/>
      <c r="CN105" s="3" t="s">
        <v>113</v>
      </c>
      <c r="CQ105" s="3"/>
    </row>
    <row r="106" spans="1:95" x14ac:dyDescent="0.25">
      <c r="A106">
        <v>32</v>
      </c>
      <c r="B106" s="22">
        <v>43929.655763888892</v>
      </c>
      <c r="C106" s="22">
        <v>43929.659247685187</v>
      </c>
      <c r="D106" s="3" t="s">
        <v>97</v>
      </c>
      <c r="I106" s="3" t="s">
        <v>98</v>
      </c>
      <c r="L106" s="3" t="s">
        <v>98</v>
      </c>
      <c r="O106" s="3" t="s">
        <v>178</v>
      </c>
      <c r="R106" s="3" t="s">
        <v>100</v>
      </c>
      <c r="U106" s="3" t="s">
        <v>99</v>
      </c>
      <c r="X106" s="3" t="s">
        <v>101</v>
      </c>
      <c r="AA106" s="3" t="s">
        <v>99</v>
      </c>
      <c r="AD106" s="3" t="s">
        <v>410</v>
      </c>
      <c r="AG106" s="3" t="s">
        <v>137</v>
      </c>
      <c r="AJ106" s="3" t="s">
        <v>180</v>
      </c>
      <c r="AM106" s="3" t="s">
        <v>98</v>
      </c>
      <c r="AP106" s="3" t="s">
        <v>155</v>
      </c>
      <c r="AS106" s="3" t="s">
        <v>98</v>
      </c>
      <c r="AV106" s="3" t="s">
        <v>144</v>
      </c>
      <c r="AY106" s="3" t="s">
        <v>122</v>
      </c>
      <c r="BB106" s="3" t="s">
        <v>181</v>
      </c>
      <c r="BG106" s="3" t="s">
        <v>123</v>
      </c>
      <c r="BJ106" s="3" t="s">
        <v>108</v>
      </c>
      <c r="BM106" s="3" t="s">
        <v>107</v>
      </c>
      <c r="BP106" s="3" t="s">
        <v>107</v>
      </c>
      <c r="BS106" s="3" t="s">
        <v>133</v>
      </c>
      <c r="BV106" s="3" t="s">
        <v>109</v>
      </c>
      <c r="BY106" s="3" t="s">
        <v>108</v>
      </c>
      <c r="CB106" s="3" t="s">
        <v>118</v>
      </c>
      <c r="CE106" s="3" t="s">
        <v>135</v>
      </c>
      <c r="CH106" s="3" t="s">
        <v>112</v>
      </c>
      <c r="CK106" s="3"/>
      <c r="CN106" s="3" t="s">
        <v>113</v>
      </c>
      <c r="CQ106" s="3"/>
    </row>
    <row r="107" spans="1:95" x14ac:dyDescent="0.25">
      <c r="A107">
        <v>32</v>
      </c>
      <c r="B107" s="22">
        <v>43929.655763888892</v>
      </c>
      <c r="C107" s="22">
        <v>43929.659247685187</v>
      </c>
      <c r="D107" s="3" t="s">
        <v>97</v>
      </c>
      <c r="I107" s="3" t="s">
        <v>98</v>
      </c>
      <c r="L107" s="3" t="s">
        <v>98</v>
      </c>
      <c r="O107" s="3" t="s">
        <v>178</v>
      </c>
      <c r="R107" s="3" t="s">
        <v>100</v>
      </c>
      <c r="U107" s="3" t="s">
        <v>99</v>
      </c>
      <c r="X107" s="3" t="s">
        <v>101</v>
      </c>
      <c r="AA107" s="3" t="s">
        <v>99</v>
      </c>
      <c r="AD107" s="3" t="s">
        <v>430</v>
      </c>
      <c r="AG107" s="3" t="s">
        <v>137</v>
      </c>
      <c r="AJ107" s="3" t="s">
        <v>180</v>
      </c>
      <c r="AM107" s="3" t="s">
        <v>98</v>
      </c>
      <c r="AP107" s="3" t="s">
        <v>155</v>
      </c>
      <c r="AS107" s="3" t="s">
        <v>98</v>
      </c>
      <c r="AV107" s="3" t="s">
        <v>144</v>
      </c>
      <c r="AY107" s="3" t="s">
        <v>122</v>
      </c>
      <c r="BB107" s="3" t="s">
        <v>181</v>
      </c>
      <c r="BG107" s="3" t="s">
        <v>123</v>
      </c>
      <c r="BJ107" s="3" t="s">
        <v>108</v>
      </c>
      <c r="BM107" s="3" t="s">
        <v>107</v>
      </c>
      <c r="BP107" s="3" t="s">
        <v>107</v>
      </c>
      <c r="BS107" s="3" t="s">
        <v>133</v>
      </c>
      <c r="BV107" s="3" t="s">
        <v>109</v>
      </c>
      <c r="BY107" s="3" t="s">
        <v>108</v>
      </c>
      <c r="CB107" s="3" t="s">
        <v>118</v>
      </c>
      <c r="CE107" s="3" t="s">
        <v>135</v>
      </c>
      <c r="CH107" s="3" t="s">
        <v>112</v>
      </c>
      <c r="CK107" s="3"/>
      <c r="CN107" s="3" t="s">
        <v>113</v>
      </c>
      <c r="CQ107" s="3"/>
    </row>
    <row r="108" spans="1:95" x14ac:dyDescent="0.25">
      <c r="A108">
        <v>33</v>
      </c>
      <c r="B108" s="22">
        <v>43929.663634259261</v>
      </c>
      <c r="C108" s="22">
        <v>43929.666377314818</v>
      </c>
      <c r="D108" s="3" t="s">
        <v>97</v>
      </c>
      <c r="I108" s="3" t="s">
        <v>98</v>
      </c>
      <c r="L108" s="3" t="s">
        <v>98</v>
      </c>
      <c r="O108" s="3" t="s">
        <v>182</v>
      </c>
      <c r="R108" s="3" t="s">
        <v>100</v>
      </c>
      <c r="U108" s="3" t="s">
        <v>99</v>
      </c>
      <c r="X108" s="3" t="s">
        <v>101</v>
      </c>
      <c r="AA108" s="3" t="s">
        <v>132</v>
      </c>
      <c r="AD108" s="3" t="s">
        <v>405</v>
      </c>
      <c r="AG108" s="3" t="s">
        <v>149</v>
      </c>
      <c r="AJ108" s="3"/>
      <c r="AM108" s="3" t="s">
        <v>99</v>
      </c>
      <c r="AP108" s="3"/>
      <c r="AS108" s="3" t="s">
        <v>98</v>
      </c>
      <c r="AV108" s="3" t="s">
        <v>130</v>
      </c>
      <c r="AY108" s="3" t="s">
        <v>116</v>
      </c>
      <c r="BB108" s="3"/>
      <c r="BG108" s="3" t="s">
        <v>123</v>
      </c>
      <c r="BJ108" s="3" t="s">
        <v>123</v>
      </c>
      <c r="BM108" s="3" t="s">
        <v>108</v>
      </c>
      <c r="BP108" s="3" t="s">
        <v>123</v>
      </c>
      <c r="BS108" s="3" t="s">
        <v>123</v>
      </c>
      <c r="BV108" s="3" t="s">
        <v>123</v>
      </c>
      <c r="BY108" s="3" t="s">
        <v>123</v>
      </c>
      <c r="CB108" s="3" t="s">
        <v>118</v>
      </c>
      <c r="CE108" s="3" t="s">
        <v>111</v>
      </c>
      <c r="CH108" s="3" t="s">
        <v>148</v>
      </c>
      <c r="CK108" s="3"/>
      <c r="CN108" s="3" t="s">
        <v>126</v>
      </c>
      <c r="CQ108" s="3"/>
    </row>
    <row r="109" spans="1:95" x14ac:dyDescent="0.25">
      <c r="A109">
        <v>33</v>
      </c>
      <c r="B109" s="22">
        <v>43929.663634259261</v>
      </c>
      <c r="C109" s="22">
        <v>43929.666377314818</v>
      </c>
      <c r="D109" s="3" t="s">
        <v>97</v>
      </c>
      <c r="I109" s="3" t="s">
        <v>98</v>
      </c>
      <c r="L109" s="3" t="s">
        <v>98</v>
      </c>
      <c r="O109" s="3" t="s">
        <v>182</v>
      </c>
      <c r="R109" s="3" t="s">
        <v>100</v>
      </c>
      <c r="U109" s="3" t="s">
        <v>99</v>
      </c>
      <c r="X109" s="3" t="s">
        <v>101</v>
      </c>
      <c r="AA109" s="3" t="s">
        <v>132</v>
      </c>
      <c r="AD109" s="3" t="s">
        <v>408</v>
      </c>
      <c r="AG109" s="3" t="s">
        <v>149</v>
      </c>
      <c r="AJ109" s="3"/>
      <c r="AM109" s="3" t="s">
        <v>99</v>
      </c>
      <c r="AP109" s="3"/>
      <c r="AS109" s="3" t="s">
        <v>98</v>
      </c>
      <c r="AV109" s="3" t="s">
        <v>130</v>
      </c>
      <c r="AY109" s="3" t="s">
        <v>116</v>
      </c>
      <c r="BB109" s="3"/>
      <c r="BG109" s="3" t="s">
        <v>123</v>
      </c>
      <c r="BJ109" s="3" t="s">
        <v>123</v>
      </c>
      <c r="BM109" s="3" t="s">
        <v>108</v>
      </c>
      <c r="BP109" s="3" t="s">
        <v>123</v>
      </c>
      <c r="BS109" s="3" t="s">
        <v>123</v>
      </c>
      <c r="BV109" s="3" t="s">
        <v>123</v>
      </c>
      <c r="BY109" s="3" t="s">
        <v>123</v>
      </c>
      <c r="CB109" s="3" t="s">
        <v>118</v>
      </c>
      <c r="CE109" s="3" t="s">
        <v>111</v>
      </c>
      <c r="CH109" s="3" t="s">
        <v>148</v>
      </c>
      <c r="CK109" s="3"/>
      <c r="CN109" s="3" t="s">
        <v>126</v>
      </c>
      <c r="CQ109" s="3"/>
    </row>
    <row r="110" spans="1:95" x14ac:dyDescent="0.25">
      <c r="A110">
        <v>33</v>
      </c>
      <c r="B110" s="22">
        <v>43929.663634259261</v>
      </c>
      <c r="C110" s="22">
        <v>43929.666377314818</v>
      </c>
      <c r="D110" s="3" t="s">
        <v>97</v>
      </c>
      <c r="I110" s="3" t="s">
        <v>98</v>
      </c>
      <c r="L110" s="3" t="s">
        <v>98</v>
      </c>
      <c r="O110" s="3" t="s">
        <v>182</v>
      </c>
      <c r="R110" s="3" t="s">
        <v>100</v>
      </c>
      <c r="U110" s="3" t="s">
        <v>99</v>
      </c>
      <c r="X110" s="3" t="s">
        <v>101</v>
      </c>
      <c r="AA110" s="3" t="s">
        <v>132</v>
      </c>
      <c r="AD110" s="3" t="s">
        <v>410</v>
      </c>
      <c r="AG110" s="3" t="s">
        <v>149</v>
      </c>
      <c r="AJ110" s="3"/>
      <c r="AM110" s="3" t="s">
        <v>99</v>
      </c>
      <c r="AP110" s="3"/>
      <c r="AS110" s="3" t="s">
        <v>98</v>
      </c>
      <c r="AV110" s="3" t="s">
        <v>130</v>
      </c>
      <c r="AY110" s="3" t="s">
        <v>116</v>
      </c>
      <c r="BB110" s="3"/>
      <c r="BG110" s="3" t="s">
        <v>123</v>
      </c>
      <c r="BJ110" s="3" t="s">
        <v>123</v>
      </c>
      <c r="BM110" s="3" t="s">
        <v>108</v>
      </c>
      <c r="BP110" s="3" t="s">
        <v>123</v>
      </c>
      <c r="BS110" s="3" t="s">
        <v>123</v>
      </c>
      <c r="BV110" s="3" t="s">
        <v>123</v>
      </c>
      <c r="BY110" s="3" t="s">
        <v>123</v>
      </c>
      <c r="CB110" s="3" t="s">
        <v>118</v>
      </c>
      <c r="CE110" s="3" t="s">
        <v>111</v>
      </c>
      <c r="CH110" s="3" t="s">
        <v>148</v>
      </c>
      <c r="CK110" s="3"/>
      <c r="CN110" s="3" t="s">
        <v>126</v>
      </c>
      <c r="CQ110" s="3"/>
    </row>
    <row r="111" spans="1:95" x14ac:dyDescent="0.25">
      <c r="A111">
        <v>33</v>
      </c>
      <c r="B111" s="22">
        <v>43929.663634259261</v>
      </c>
      <c r="C111" s="22">
        <v>43929.666377314818</v>
      </c>
      <c r="D111" s="3" t="s">
        <v>97</v>
      </c>
      <c r="I111" s="3" t="s">
        <v>98</v>
      </c>
      <c r="L111" s="3" t="s">
        <v>98</v>
      </c>
      <c r="O111" s="3" t="s">
        <v>182</v>
      </c>
      <c r="R111" s="3" t="s">
        <v>100</v>
      </c>
      <c r="U111" s="3" t="s">
        <v>99</v>
      </c>
      <c r="X111" s="3" t="s">
        <v>101</v>
      </c>
      <c r="AA111" s="3" t="s">
        <v>132</v>
      </c>
      <c r="AD111" s="3" t="s">
        <v>406</v>
      </c>
      <c r="AG111" s="3" t="s">
        <v>149</v>
      </c>
      <c r="AJ111" s="3"/>
      <c r="AM111" s="3" t="s">
        <v>99</v>
      </c>
      <c r="AP111" s="3"/>
      <c r="AS111" s="3" t="s">
        <v>98</v>
      </c>
      <c r="AV111" s="3" t="s">
        <v>130</v>
      </c>
      <c r="AY111" s="3" t="s">
        <v>116</v>
      </c>
      <c r="BB111" s="3"/>
      <c r="BG111" s="3" t="s">
        <v>123</v>
      </c>
      <c r="BJ111" s="3" t="s">
        <v>123</v>
      </c>
      <c r="BM111" s="3" t="s">
        <v>108</v>
      </c>
      <c r="BP111" s="3" t="s">
        <v>123</v>
      </c>
      <c r="BS111" s="3" t="s">
        <v>123</v>
      </c>
      <c r="BV111" s="3" t="s">
        <v>123</v>
      </c>
      <c r="BY111" s="3" t="s">
        <v>123</v>
      </c>
      <c r="CB111" s="3" t="s">
        <v>118</v>
      </c>
      <c r="CE111" s="3" t="s">
        <v>111</v>
      </c>
      <c r="CH111" s="3" t="s">
        <v>148</v>
      </c>
      <c r="CK111" s="3"/>
      <c r="CN111" s="3" t="s">
        <v>126</v>
      </c>
      <c r="CQ111" s="3"/>
    </row>
    <row r="112" spans="1:95" x14ac:dyDescent="0.25">
      <c r="A112">
        <v>33</v>
      </c>
      <c r="B112" s="22">
        <v>43929.663634259261</v>
      </c>
      <c r="C112" s="22">
        <v>43929.666377314818</v>
      </c>
      <c r="D112" s="3" t="s">
        <v>97</v>
      </c>
      <c r="I112" s="3" t="s">
        <v>98</v>
      </c>
      <c r="L112" s="3" t="s">
        <v>98</v>
      </c>
      <c r="O112" s="3" t="s">
        <v>182</v>
      </c>
      <c r="R112" s="3" t="s">
        <v>100</v>
      </c>
      <c r="U112" s="3" t="s">
        <v>99</v>
      </c>
      <c r="X112" s="3" t="s">
        <v>101</v>
      </c>
      <c r="AA112" s="3" t="s">
        <v>132</v>
      </c>
      <c r="AD112" s="3" t="s">
        <v>430</v>
      </c>
      <c r="AG112" s="3" t="s">
        <v>149</v>
      </c>
      <c r="AJ112" s="3"/>
      <c r="AM112" s="3" t="s">
        <v>99</v>
      </c>
      <c r="AP112" s="3"/>
      <c r="AS112" s="3" t="s">
        <v>98</v>
      </c>
      <c r="AV112" s="3" t="s">
        <v>130</v>
      </c>
      <c r="AY112" s="3" t="s">
        <v>116</v>
      </c>
      <c r="BB112" s="3"/>
      <c r="BG112" s="3" t="s">
        <v>123</v>
      </c>
      <c r="BJ112" s="3" t="s">
        <v>123</v>
      </c>
      <c r="BM112" s="3" t="s">
        <v>108</v>
      </c>
      <c r="BP112" s="3" t="s">
        <v>123</v>
      </c>
      <c r="BS112" s="3" t="s">
        <v>123</v>
      </c>
      <c r="BV112" s="3" t="s">
        <v>123</v>
      </c>
      <c r="BY112" s="3" t="s">
        <v>123</v>
      </c>
      <c r="CB112" s="3" t="s">
        <v>118</v>
      </c>
      <c r="CE112" s="3" t="s">
        <v>111</v>
      </c>
      <c r="CH112" s="3" t="s">
        <v>148</v>
      </c>
      <c r="CK112" s="3"/>
      <c r="CN112" s="3" t="s">
        <v>126</v>
      </c>
      <c r="CQ112" s="3"/>
    </row>
    <row r="113" spans="1:95" x14ac:dyDescent="0.25">
      <c r="A113">
        <v>34</v>
      </c>
      <c r="B113" s="22">
        <v>43929.670937499999</v>
      </c>
      <c r="C113" s="22">
        <v>43929.672372685185</v>
      </c>
      <c r="D113" s="3" t="s">
        <v>97</v>
      </c>
      <c r="I113" s="3" t="s">
        <v>98</v>
      </c>
      <c r="L113" s="3" t="s">
        <v>99</v>
      </c>
      <c r="O113" s="3"/>
      <c r="R113" s="3" t="s">
        <v>100</v>
      </c>
      <c r="U113" s="3" t="s">
        <v>99</v>
      </c>
      <c r="X113" s="3" t="s">
        <v>101</v>
      </c>
      <c r="AA113" s="3" t="s">
        <v>102</v>
      </c>
      <c r="AD113" s="3" t="s">
        <v>405</v>
      </c>
      <c r="AG113" s="3" t="s">
        <v>149</v>
      </c>
      <c r="AJ113" s="3"/>
      <c r="AM113" s="3" t="s">
        <v>99</v>
      </c>
      <c r="AP113" s="3"/>
      <c r="AS113" s="3" t="s">
        <v>98</v>
      </c>
      <c r="AV113" s="3" t="s">
        <v>183</v>
      </c>
      <c r="AY113" s="3" t="s">
        <v>116</v>
      </c>
      <c r="BB113" s="3"/>
      <c r="BG113" s="3" t="s">
        <v>123</v>
      </c>
      <c r="BJ113" s="3" t="s">
        <v>123</v>
      </c>
      <c r="BM113" s="3" t="s">
        <v>109</v>
      </c>
      <c r="BP113" s="3" t="s">
        <v>109</v>
      </c>
      <c r="BS113" s="3" t="s">
        <v>109</v>
      </c>
      <c r="BV113" s="3" t="s">
        <v>109</v>
      </c>
      <c r="BY113" s="3" t="s">
        <v>109</v>
      </c>
      <c r="CB113" s="3" t="s">
        <v>118</v>
      </c>
      <c r="CE113" s="3" t="s">
        <v>119</v>
      </c>
      <c r="CH113" s="3" t="s">
        <v>112</v>
      </c>
      <c r="CK113" s="3"/>
      <c r="CN113" s="3" t="s">
        <v>126</v>
      </c>
      <c r="CQ113" s="3"/>
    </row>
    <row r="114" spans="1:95" x14ac:dyDescent="0.25">
      <c r="A114">
        <v>34</v>
      </c>
      <c r="B114" s="22">
        <v>43929.670937499999</v>
      </c>
      <c r="C114" s="22">
        <v>43929.672372685185</v>
      </c>
      <c r="D114" s="3" t="s">
        <v>97</v>
      </c>
      <c r="I114" s="3" t="s">
        <v>98</v>
      </c>
      <c r="L114" s="3" t="s">
        <v>99</v>
      </c>
      <c r="O114" s="3"/>
      <c r="R114" s="3" t="s">
        <v>100</v>
      </c>
      <c r="U114" s="3" t="s">
        <v>99</v>
      </c>
      <c r="X114" s="3" t="s">
        <v>101</v>
      </c>
      <c r="AA114" s="3" t="s">
        <v>102</v>
      </c>
      <c r="AD114" s="3" t="s">
        <v>430</v>
      </c>
      <c r="AG114" s="3" t="s">
        <v>149</v>
      </c>
      <c r="AJ114" s="3"/>
      <c r="AM114" s="3" t="s">
        <v>99</v>
      </c>
      <c r="AP114" s="3"/>
      <c r="AS114" s="3" t="s">
        <v>98</v>
      </c>
      <c r="AV114" s="3" t="s">
        <v>183</v>
      </c>
      <c r="AY114" s="3" t="s">
        <v>116</v>
      </c>
      <c r="BB114" s="3"/>
      <c r="BG114" s="3" t="s">
        <v>123</v>
      </c>
      <c r="BJ114" s="3" t="s">
        <v>123</v>
      </c>
      <c r="BM114" s="3" t="s">
        <v>109</v>
      </c>
      <c r="BP114" s="3" t="s">
        <v>109</v>
      </c>
      <c r="BS114" s="3" t="s">
        <v>109</v>
      </c>
      <c r="BV114" s="3" t="s">
        <v>109</v>
      </c>
      <c r="BY114" s="3" t="s">
        <v>109</v>
      </c>
      <c r="CB114" s="3" t="s">
        <v>118</v>
      </c>
      <c r="CE114" s="3" t="s">
        <v>119</v>
      </c>
      <c r="CH114" s="3" t="s">
        <v>112</v>
      </c>
      <c r="CK114" s="3"/>
      <c r="CN114" s="3" t="s">
        <v>126</v>
      </c>
      <c r="CQ114" s="3"/>
    </row>
    <row r="115" spans="1:95" x14ac:dyDescent="0.25">
      <c r="A115">
        <v>35</v>
      </c>
      <c r="B115" s="22">
        <v>43929.671898148146</v>
      </c>
      <c r="C115" s="22">
        <v>43929.674398148149</v>
      </c>
      <c r="D115" s="3" t="s">
        <v>97</v>
      </c>
      <c r="I115" s="3" t="s">
        <v>99</v>
      </c>
      <c r="L115" s="3" t="s">
        <v>98</v>
      </c>
      <c r="O115" s="3" t="s">
        <v>184</v>
      </c>
      <c r="R115" s="3" t="s">
        <v>159</v>
      </c>
      <c r="U115" s="3" t="s">
        <v>98</v>
      </c>
      <c r="X115" s="3" t="s">
        <v>121</v>
      </c>
      <c r="AA115" s="3"/>
      <c r="AD115" s="3" t="s">
        <v>405</v>
      </c>
      <c r="AG115" s="3" t="s">
        <v>149</v>
      </c>
      <c r="AJ115" s="3"/>
      <c r="AM115" s="3" t="s">
        <v>99</v>
      </c>
      <c r="AP115" s="3"/>
      <c r="AS115" s="3" t="s">
        <v>99</v>
      </c>
      <c r="AV115" s="3"/>
      <c r="AY115" s="3" t="s">
        <v>116</v>
      </c>
      <c r="BB115" s="3"/>
      <c r="BG115" s="3" t="s">
        <v>109</v>
      </c>
      <c r="BJ115" s="3" t="s">
        <v>109</v>
      </c>
      <c r="BM115" s="3" t="s">
        <v>109</v>
      </c>
      <c r="BP115" s="3" t="s">
        <v>107</v>
      </c>
      <c r="BS115" s="3" t="s">
        <v>107</v>
      </c>
      <c r="BV115" s="3" t="s">
        <v>109</v>
      </c>
      <c r="BY115" s="3" t="s">
        <v>109</v>
      </c>
      <c r="CB115" s="3" t="s">
        <v>118</v>
      </c>
      <c r="CE115" s="3" t="s">
        <v>111</v>
      </c>
      <c r="CH115" s="3" t="s">
        <v>163</v>
      </c>
      <c r="CK115" s="3"/>
      <c r="CN115" s="3" t="s">
        <v>137</v>
      </c>
      <c r="CQ115" s="3"/>
    </row>
    <row r="116" spans="1:95" x14ac:dyDescent="0.25">
      <c r="A116">
        <v>35</v>
      </c>
      <c r="B116" s="22">
        <v>43929.671898148146</v>
      </c>
      <c r="C116" s="22">
        <v>43929.674398148149</v>
      </c>
      <c r="D116" s="3" t="s">
        <v>97</v>
      </c>
      <c r="I116" s="3" t="s">
        <v>99</v>
      </c>
      <c r="L116" s="3" t="s">
        <v>98</v>
      </c>
      <c r="O116" s="3" t="s">
        <v>184</v>
      </c>
      <c r="R116" s="3" t="s">
        <v>159</v>
      </c>
      <c r="U116" s="3" t="s">
        <v>98</v>
      </c>
      <c r="X116" s="3" t="s">
        <v>121</v>
      </c>
      <c r="AA116" s="3"/>
      <c r="AD116" s="3" t="s">
        <v>408</v>
      </c>
      <c r="AG116" s="3" t="s">
        <v>149</v>
      </c>
      <c r="AJ116" s="3"/>
      <c r="AM116" s="3" t="s">
        <v>99</v>
      </c>
      <c r="AP116" s="3"/>
      <c r="AS116" s="3" t="s">
        <v>99</v>
      </c>
      <c r="AV116" s="3"/>
      <c r="AY116" s="3" t="s">
        <v>116</v>
      </c>
      <c r="BB116" s="3"/>
      <c r="BG116" s="3" t="s">
        <v>109</v>
      </c>
      <c r="BJ116" s="3" t="s">
        <v>109</v>
      </c>
      <c r="BM116" s="3" t="s">
        <v>109</v>
      </c>
      <c r="BP116" s="3" t="s">
        <v>107</v>
      </c>
      <c r="BS116" s="3" t="s">
        <v>107</v>
      </c>
      <c r="BV116" s="3" t="s">
        <v>109</v>
      </c>
      <c r="BY116" s="3" t="s">
        <v>109</v>
      </c>
      <c r="CB116" s="3" t="s">
        <v>118</v>
      </c>
      <c r="CE116" s="3" t="s">
        <v>111</v>
      </c>
      <c r="CH116" s="3" t="s">
        <v>163</v>
      </c>
      <c r="CK116" s="3"/>
      <c r="CN116" s="3" t="s">
        <v>137</v>
      </c>
      <c r="CQ116" s="3"/>
    </row>
    <row r="117" spans="1:95" x14ac:dyDescent="0.25">
      <c r="A117">
        <v>35</v>
      </c>
      <c r="B117" s="22">
        <v>43929.671898148146</v>
      </c>
      <c r="C117" s="22">
        <v>43929.674398148149</v>
      </c>
      <c r="D117" s="3" t="s">
        <v>97</v>
      </c>
      <c r="I117" s="3" t="s">
        <v>99</v>
      </c>
      <c r="L117" s="3" t="s">
        <v>98</v>
      </c>
      <c r="O117" s="3" t="s">
        <v>184</v>
      </c>
      <c r="R117" s="3" t="s">
        <v>159</v>
      </c>
      <c r="U117" s="3" t="s">
        <v>98</v>
      </c>
      <c r="X117" s="3" t="s">
        <v>121</v>
      </c>
      <c r="AA117" s="3"/>
      <c r="AD117" s="3" t="s">
        <v>406</v>
      </c>
      <c r="AG117" s="3" t="s">
        <v>149</v>
      </c>
      <c r="AJ117" s="3"/>
      <c r="AM117" s="3" t="s">
        <v>99</v>
      </c>
      <c r="AP117" s="3"/>
      <c r="AS117" s="3" t="s">
        <v>99</v>
      </c>
      <c r="AV117" s="3"/>
      <c r="AY117" s="3" t="s">
        <v>116</v>
      </c>
      <c r="BB117" s="3"/>
      <c r="BG117" s="3" t="s">
        <v>109</v>
      </c>
      <c r="BJ117" s="3" t="s">
        <v>109</v>
      </c>
      <c r="BM117" s="3" t="s">
        <v>109</v>
      </c>
      <c r="BP117" s="3" t="s">
        <v>107</v>
      </c>
      <c r="BS117" s="3" t="s">
        <v>107</v>
      </c>
      <c r="BV117" s="3" t="s">
        <v>109</v>
      </c>
      <c r="BY117" s="3" t="s">
        <v>109</v>
      </c>
      <c r="CB117" s="3" t="s">
        <v>118</v>
      </c>
      <c r="CE117" s="3" t="s">
        <v>111</v>
      </c>
      <c r="CH117" s="3" t="s">
        <v>163</v>
      </c>
      <c r="CK117" s="3"/>
      <c r="CN117" s="3" t="s">
        <v>137</v>
      </c>
      <c r="CQ117" s="3"/>
    </row>
    <row r="118" spans="1:95" x14ac:dyDescent="0.25">
      <c r="A118">
        <v>35</v>
      </c>
      <c r="B118" s="22">
        <v>43929.671898148146</v>
      </c>
      <c r="C118" s="22">
        <v>43929.674398148149</v>
      </c>
      <c r="D118" s="3" t="s">
        <v>97</v>
      </c>
      <c r="I118" s="3" t="s">
        <v>99</v>
      </c>
      <c r="L118" s="3" t="s">
        <v>98</v>
      </c>
      <c r="O118" s="3" t="s">
        <v>184</v>
      </c>
      <c r="R118" s="3" t="s">
        <v>159</v>
      </c>
      <c r="U118" s="3" t="s">
        <v>98</v>
      </c>
      <c r="X118" s="3" t="s">
        <v>121</v>
      </c>
      <c r="AA118" s="3"/>
      <c r="AD118" s="3" t="s">
        <v>430</v>
      </c>
      <c r="AG118" s="3" t="s">
        <v>149</v>
      </c>
      <c r="AJ118" s="3"/>
      <c r="AM118" s="3" t="s">
        <v>99</v>
      </c>
      <c r="AP118" s="3"/>
      <c r="AS118" s="3" t="s">
        <v>99</v>
      </c>
      <c r="AV118" s="3"/>
      <c r="AY118" s="3" t="s">
        <v>116</v>
      </c>
      <c r="BB118" s="3"/>
      <c r="BG118" s="3" t="s">
        <v>109</v>
      </c>
      <c r="BJ118" s="3" t="s">
        <v>109</v>
      </c>
      <c r="BM118" s="3" t="s">
        <v>109</v>
      </c>
      <c r="BP118" s="3" t="s">
        <v>107</v>
      </c>
      <c r="BS118" s="3" t="s">
        <v>107</v>
      </c>
      <c r="BV118" s="3" t="s">
        <v>109</v>
      </c>
      <c r="BY118" s="3" t="s">
        <v>109</v>
      </c>
      <c r="CB118" s="3" t="s">
        <v>118</v>
      </c>
      <c r="CE118" s="3" t="s">
        <v>111</v>
      </c>
      <c r="CH118" s="3" t="s">
        <v>163</v>
      </c>
      <c r="CK118" s="3"/>
      <c r="CN118" s="3" t="s">
        <v>137</v>
      </c>
      <c r="CQ118" s="3"/>
    </row>
    <row r="119" spans="1:95" x14ac:dyDescent="0.25">
      <c r="A119">
        <v>36</v>
      </c>
      <c r="B119" s="22">
        <v>43929.681331018517</v>
      </c>
      <c r="C119" s="22">
        <v>43929.683634259258</v>
      </c>
      <c r="D119" s="3" t="s">
        <v>97</v>
      </c>
      <c r="I119" s="3" t="s">
        <v>98</v>
      </c>
      <c r="L119" s="3" t="s">
        <v>98</v>
      </c>
      <c r="O119" s="3"/>
      <c r="R119" s="3" t="s">
        <v>185</v>
      </c>
      <c r="U119" s="3" t="s">
        <v>99</v>
      </c>
      <c r="X119" s="3" t="s">
        <v>121</v>
      </c>
      <c r="AA119" s="3"/>
      <c r="AD119" s="3" t="s">
        <v>405</v>
      </c>
      <c r="AG119" s="3" t="s">
        <v>151</v>
      </c>
      <c r="AJ119" s="3"/>
      <c r="AM119" s="3" t="s">
        <v>98</v>
      </c>
      <c r="AP119" s="3" t="s">
        <v>186</v>
      </c>
      <c r="AS119" s="3" t="s">
        <v>98</v>
      </c>
      <c r="AV119" s="3" t="s">
        <v>175</v>
      </c>
      <c r="AY119" s="3" t="s">
        <v>122</v>
      </c>
      <c r="BB119" s="3"/>
      <c r="BG119" s="3" t="s">
        <v>107</v>
      </c>
      <c r="BJ119" s="3" t="s">
        <v>107</v>
      </c>
      <c r="BM119" s="3" t="s">
        <v>107</v>
      </c>
      <c r="BP119" s="3" t="s">
        <v>109</v>
      </c>
      <c r="BS119" s="3" t="s">
        <v>109</v>
      </c>
      <c r="BV119" s="3" t="s">
        <v>123</v>
      </c>
      <c r="BY119" s="3" t="s">
        <v>109</v>
      </c>
      <c r="CB119" s="3" t="s">
        <v>118</v>
      </c>
      <c r="CE119" s="3" t="s">
        <v>111</v>
      </c>
      <c r="CH119" s="3" t="s">
        <v>156</v>
      </c>
      <c r="CK119" s="3"/>
      <c r="CN119" s="3" t="s">
        <v>131</v>
      </c>
      <c r="CQ119" s="3"/>
    </row>
    <row r="120" spans="1:95" x14ac:dyDescent="0.25">
      <c r="A120">
        <v>36</v>
      </c>
      <c r="B120" s="22">
        <v>43929.681331018517</v>
      </c>
      <c r="C120" s="22">
        <v>43929.683634259258</v>
      </c>
      <c r="D120" s="3" t="s">
        <v>97</v>
      </c>
      <c r="I120" s="3" t="s">
        <v>98</v>
      </c>
      <c r="L120" s="3" t="s">
        <v>98</v>
      </c>
      <c r="O120" s="3"/>
      <c r="R120" s="3" t="s">
        <v>185</v>
      </c>
      <c r="U120" s="3" t="s">
        <v>99</v>
      </c>
      <c r="X120" s="3" t="s">
        <v>121</v>
      </c>
      <c r="AA120" s="3"/>
      <c r="AD120" s="3" t="s">
        <v>409</v>
      </c>
      <c r="AG120" s="3" t="s">
        <v>151</v>
      </c>
      <c r="AJ120" s="3"/>
      <c r="AM120" s="3" t="s">
        <v>98</v>
      </c>
      <c r="AP120" s="3" t="s">
        <v>186</v>
      </c>
      <c r="AS120" s="3" t="s">
        <v>98</v>
      </c>
      <c r="AV120" s="3" t="s">
        <v>175</v>
      </c>
      <c r="AY120" s="3" t="s">
        <v>122</v>
      </c>
      <c r="BB120" s="3"/>
      <c r="BG120" s="3" t="s">
        <v>107</v>
      </c>
      <c r="BJ120" s="3" t="s">
        <v>107</v>
      </c>
      <c r="BM120" s="3" t="s">
        <v>107</v>
      </c>
      <c r="BP120" s="3" t="s">
        <v>109</v>
      </c>
      <c r="BS120" s="3" t="s">
        <v>109</v>
      </c>
      <c r="BV120" s="3" t="s">
        <v>123</v>
      </c>
      <c r="BY120" s="3" t="s">
        <v>109</v>
      </c>
      <c r="CB120" s="3" t="s">
        <v>118</v>
      </c>
      <c r="CE120" s="3" t="s">
        <v>111</v>
      </c>
      <c r="CH120" s="3" t="s">
        <v>156</v>
      </c>
      <c r="CK120" s="3"/>
      <c r="CN120" s="3" t="s">
        <v>131</v>
      </c>
      <c r="CQ120" s="3"/>
    </row>
    <row r="121" spans="1:95" x14ac:dyDescent="0.25">
      <c r="A121">
        <v>36</v>
      </c>
      <c r="B121" s="22">
        <v>43929.681331018517</v>
      </c>
      <c r="C121" s="22">
        <v>43929.683634259258</v>
      </c>
      <c r="D121" s="3" t="s">
        <v>97</v>
      </c>
      <c r="I121" s="3" t="s">
        <v>98</v>
      </c>
      <c r="L121" s="3" t="s">
        <v>98</v>
      </c>
      <c r="O121" s="3"/>
      <c r="R121" s="3" t="s">
        <v>185</v>
      </c>
      <c r="U121" s="3" t="s">
        <v>99</v>
      </c>
      <c r="X121" s="3" t="s">
        <v>121</v>
      </c>
      <c r="AA121" s="3"/>
      <c r="AD121" s="3" t="s">
        <v>408</v>
      </c>
      <c r="AG121" s="3" t="s">
        <v>151</v>
      </c>
      <c r="AJ121" s="3"/>
      <c r="AM121" s="3" t="s">
        <v>98</v>
      </c>
      <c r="AP121" s="3" t="s">
        <v>186</v>
      </c>
      <c r="AS121" s="3" t="s">
        <v>98</v>
      </c>
      <c r="AV121" s="3" t="s">
        <v>175</v>
      </c>
      <c r="AY121" s="3" t="s">
        <v>122</v>
      </c>
      <c r="BB121" s="3"/>
      <c r="BG121" s="3" t="s">
        <v>107</v>
      </c>
      <c r="BJ121" s="3" t="s">
        <v>107</v>
      </c>
      <c r="BM121" s="3" t="s">
        <v>107</v>
      </c>
      <c r="BP121" s="3" t="s">
        <v>109</v>
      </c>
      <c r="BS121" s="3" t="s">
        <v>109</v>
      </c>
      <c r="BV121" s="3" t="s">
        <v>123</v>
      </c>
      <c r="BY121" s="3" t="s">
        <v>109</v>
      </c>
      <c r="CB121" s="3" t="s">
        <v>118</v>
      </c>
      <c r="CE121" s="3" t="s">
        <v>111</v>
      </c>
      <c r="CH121" s="3" t="s">
        <v>156</v>
      </c>
      <c r="CK121" s="3"/>
      <c r="CN121" s="3" t="s">
        <v>131</v>
      </c>
      <c r="CQ121" s="3"/>
    </row>
    <row r="122" spans="1:95" x14ac:dyDescent="0.25">
      <c r="A122">
        <v>36</v>
      </c>
      <c r="B122" s="22">
        <v>43929.681331018517</v>
      </c>
      <c r="C122" s="22">
        <v>43929.683634259258</v>
      </c>
      <c r="D122" s="3" t="s">
        <v>97</v>
      </c>
      <c r="I122" s="3" t="s">
        <v>98</v>
      </c>
      <c r="L122" s="3" t="s">
        <v>98</v>
      </c>
      <c r="O122" s="3"/>
      <c r="R122" s="3" t="s">
        <v>185</v>
      </c>
      <c r="U122" s="3" t="s">
        <v>99</v>
      </c>
      <c r="X122" s="3" t="s">
        <v>121</v>
      </c>
      <c r="AA122" s="3"/>
      <c r="AD122" s="3" t="s">
        <v>406</v>
      </c>
      <c r="AG122" s="3" t="s">
        <v>151</v>
      </c>
      <c r="AJ122" s="3"/>
      <c r="AM122" s="3" t="s">
        <v>98</v>
      </c>
      <c r="AP122" s="3" t="s">
        <v>186</v>
      </c>
      <c r="AS122" s="3" t="s">
        <v>98</v>
      </c>
      <c r="AV122" s="3" t="s">
        <v>175</v>
      </c>
      <c r="AY122" s="3" t="s">
        <v>122</v>
      </c>
      <c r="BB122" s="3"/>
      <c r="BG122" s="3" t="s">
        <v>107</v>
      </c>
      <c r="BJ122" s="3" t="s">
        <v>107</v>
      </c>
      <c r="BM122" s="3" t="s">
        <v>107</v>
      </c>
      <c r="BP122" s="3" t="s">
        <v>109</v>
      </c>
      <c r="BS122" s="3" t="s">
        <v>109</v>
      </c>
      <c r="BV122" s="3" t="s">
        <v>123</v>
      </c>
      <c r="BY122" s="3" t="s">
        <v>109</v>
      </c>
      <c r="CB122" s="3" t="s">
        <v>118</v>
      </c>
      <c r="CE122" s="3" t="s">
        <v>111</v>
      </c>
      <c r="CH122" s="3" t="s">
        <v>156</v>
      </c>
      <c r="CK122" s="3"/>
      <c r="CN122" s="3" t="s">
        <v>131</v>
      </c>
      <c r="CQ122" s="3"/>
    </row>
    <row r="123" spans="1:95" x14ac:dyDescent="0.25">
      <c r="A123">
        <v>36</v>
      </c>
      <c r="B123" s="22">
        <v>43929.681331018517</v>
      </c>
      <c r="C123" s="22">
        <v>43929.683634259258</v>
      </c>
      <c r="D123" s="3" t="s">
        <v>97</v>
      </c>
      <c r="I123" s="3" t="s">
        <v>98</v>
      </c>
      <c r="L123" s="3" t="s">
        <v>98</v>
      </c>
      <c r="O123" s="3"/>
      <c r="R123" s="3" t="s">
        <v>185</v>
      </c>
      <c r="U123" s="3" t="s">
        <v>99</v>
      </c>
      <c r="X123" s="3" t="s">
        <v>121</v>
      </c>
      <c r="AA123" s="3"/>
      <c r="AD123" s="3" t="s">
        <v>430</v>
      </c>
      <c r="AG123" s="3" t="s">
        <v>151</v>
      </c>
      <c r="AJ123" s="3"/>
      <c r="AM123" s="3" t="s">
        <v>98</v>
      </c>
      <c r="AP123" s="3" t="s">
        <v>186</v>
      </c>
      <c r="AS123" s="3" t="s">
        <v>98</v>
      </c>
      <c r="AV123" s="3" t="s">
        <v>175</v>
      </c>
      <c r="AY123" s="3" t="s">
        <v>122</v>
      </c>
      <c r="BB123" s="3"/>
      <c r="BG123" s="3" t="s">
        <v>107</v>
      </c>
      <c r="BJ123" s="3" t="s">
        <v>107</v>
      </c>
      <c r="BM123" s="3" t="s">
        <v>107</v>
      </c>
      <c r="BP123" s="3" t="s">
        <v>109</v>
      </c>
      <c r="BS123" s="3" t="s">
        <v>109</v>
      </c>
      <c r="BV123" s="3" t="s">
        <v>123</v>
      </c>
      <c r="BY123" s="3" t="s">
        <v>109</v>
      </c>
      <c r="CB123" s="3" t="s">
        <v>118</v>
      </c>
      <c r="CE123" s="3" t="s">
        <v>111</v>
      </c>
      <c r="CH123" s="3" t="s">
        <v>156</v>
      </c>
      <c r="CK123" s="3"/>
      <c r="CN123" s="3" t="s">
        <v>131</v>
      </c>
      <c r="CQ123" s="3"/>
    </row>
    <row r="124" spans="1:95" x14ac:dyDescent="0.25">
      <c r="A124">
        <v>37</v>
      </c>
      <c r="B124" s="22">
        <v>43929.683298611111</v>
      </c>
      <c r="C124" s="22">
        <v>43929.685891203706</v>
      </c>
      <c r="D124" s="3" t="s">
        <v>97</v>
      </c>
      <c r="I124" s="3" t="s">
        <v>98</v>
      </c>
      <c r="L124" s="3" t="s">
        <v>99</v>
      </c>
      <c r="O124" s="3"/>
      <c r="R124" s="3" t="s">
        <v>100</v>
      </c>
      <c r="U124" s="3" t="s">
        <v>99</v>
      </c>
      <c r="X124" s="3" t="s">
        <v>101</v>
      </c>
      <c r="AA124" s="3" t="s">
        <v>102</v>
      </c>
      <c r="AD124" s="3" t="s">
        <v>405</v>
      </c>
      <c r="AG124" s="3" t="s">
        <v>149</v>
      </c>
      <c r="AJ124" s="3"/>
      <c r="AM124" s="3" t="s">
        <v>99</v>
      </c>
      <c r="AP124" s="3"/>
      <c r="AS124" s="3" t="s">
        <v>98</v>
      </c>
      <c r="AV124" s="3" t="s">
        <v>130</v>
      </c>
      <c r="AY124" s="3" t="s">
        <v>116</v>
      </c>
      <c r="BB124" s="3"/>
      <c r="BG124" s="3" t="s">
        <v>109</v>
      </c>
      <c r="BJ124" s="3" t="s">
        <v>123</v>
      </c>
      <c r="BM124" s="3" t="s">
        <v>109</v>
      </c>
      <c r="BP124" s="3" t="s">
        <v>123</v>
      </c>
      <c r="BS124" s="3" t="s">
        <v>123</v>
      </c>
      <c r="BV124" s="3" t="s">
        <v>109</v>
      </c>
      <c r="BY124" s="3" t="s">
        <v>109</v>
      </c>
      <c r="CB124" s="3" t="s">
        <v>110</v>
      </c>
      <c r="CE124" s="3" t="s">
        <v>111</v>
      </c>
      <c r="CH124" s="3" t="s">
        <v>148</v>
      </c>
      <c r="CK124" s="3"/>
      <c r="CN124" s="3" t="s">
        <v>113</v>
      </c>
      <c r="CQ124" s="3"/>
    </row>
    <row r="125" spans="1:95" x14ac:dyDescent="0.25">
      <c r="A125">
        <v>37</v>
      </c>
      <c r="B125" s="22">
        <v>43929.683298611111</v>
      </c>
      <c r="C125" s="22">
        <v>43929.685891203706</v>
      </c>
      <c r="D125" s="3" t="s">
        <v>97</v>
      </c>
      <c r="I125" s="3" t="s">
        <v>98</v>
      </c>
      <c r="L125" s="3" t="s">
        <v>99</v>
      </c>
      <c r="O125" s="3"/>
      <c r="R125" s="3" t="s">
        <v>100</v>
      </c>
      <c r="U125" s="3" t="s">
        <v>99</v>
      </c>
      <c r="X125" s="3" t="s">
        <v>101</v>
      </c>
      <c r="AA125" s="3" t="s">
        <v>102</v>
      </c>
      <c r="AD125" s="3" t="s">
        <v>408</v>
      </c>
      <c r="AG125" s="3" t="s">
        <v>149</v>
      </c>
      <c r="AJ125" s="3"/>
      <c r="AM125" s="3" t="s">
        <v>99</v>
      </c>
      <c r="AP125" s="3"/>
      <c r="AS125" s="3" t="s">
        <v>98</v>
      </c>
      <c r="AV125" s="3" t="s">
        <v>130</v>
      </c>
      <c r="AY125" s="3" t="s">
        <v>116</v>
      </c>
      <c r="BB125" s="3"/>
      <c r="BG125" s="3" t="s">
        <v>109</v>
      </c>
      <c r="BJ125" s="3" t="s">
        <v>123</v>
      </c>
      <c r="BM125" s="3" t="s">
        <v>109</v>
      </c>
      <c r="BP125" s="3" t="s">
        <v>123</v>
      </c>
      <c r="BS125" s="3" t="s">
        <v>123</v>
      </c>
      <c r="BV125" s="3" t="s">
        <v>109</v>
      </c>
      <c r="BY125" s="3" t="s">
        <v>109</v>
      </c>
      <c r="CB125" s="3" t="s">
        <v>110</v>
      </c>
      <c r="CE125" s="3" t="s">
        <v>111</v>
      </c>
      <c r="CH125" s="3" t="s">
        <v>148</v>
      </c>
      <c r="CK125" s="3"/>
      <c r="CN125" s="3" t="s">
        <v>113</v>
      </c>
      <c r="CQ125" s="3"/>
    </row>
    <row r="126" spans="1:95" x14ac:dyDescent="0.25">
      <c r="A126">
        <v>37</v>
      </c>
      <c r="B126" s="22">
        <v>43929.683298611111</v>
      </c>
      <c r="C126" s="22">
        <v>43929.685891203706</v>
      </c>
      <c r="D126" s="3" t="s">
        <v>97</v>
      </c>
      <c r="I126" s="3" t="s">
        <v>98</v>
      </c>
      <c r="L126" s="3" t="s">
        <v>99</v>
      </c>
      <c r="O126" s="3"/>
      <c r="R126" s="3" t="s">
        <v>100</v>
      </c>
      <c r="U126" s="3" t="s">
        <v>99</v>
      </c>
      <c r="X126" s="3" t="s">
        <v>101</v>
      </c>
      <c r="AA126" s="3" t="s">
        <v>102</v>
      </c>
      <c r="AD126" s="3" t="s">
        <v>410</v>
      </c>
      <c r="AG126" s="3" t="s">
        <v>149</v>
      </c>
      <c r="AJ126" s="3"/>
      <c r="AM126" s="3" t="s">
        <v>99</v>
      </c>
      <c r="AP126" s="3"/>
      <c r="AS126" s="3" t="s">
        <v>98</v>
      </c>
      <c r="AV126" s="3" t="s">
        <v>130</v>
      </c>
      <c r="AY126" s="3" t="s">
        <v>116</v>
      </c>
      <c r="BB126" s="3"/>
      <c r="BG126" s="3" t="s">
        <v>109</v>
      </c>
      <c r="BJ126" s="3" t="s">
        <v>123</v>
      </c>
      <c r="BM126" s="3" t="s">
        <v>109</v>
      </c>
      <c r="BP126" s="3" t="s">
        <v>123</v>
      </c>
      <c r="BS126" s="3" t="s">
        <v>123</v>
      </c>
      <c r="BV126" s="3" t="s">
        <v>109</v>
      </c>
      <c r="BY126" s="3" t="s">
        <v>109</v>
      </c>
      <c r="CB126" s="3" t="s">
        <v>110</v>
      </c>
      <c r="CE126" s="3" t="s">
        <v>111</v>
      </c>
      <c r="CH126" s="3" t="s">
        <v>148</v>
      </c>
      <c r="CK126" s="3"/>
      <c r="CN126" s="3" t="s">
        <v>113</v>
      </c>
      <c r="CQ126" s="3"/>
    </row>
    <row r="127" spans="1:95" x14ac:dyDescent="0.25">
      <c r="A127">
        <v>37</v>
      </c>
      <c r="B127" s="22">
        <v>43929.683298611111</v>
      </c>
      <c r="C127" s="22">
        <v>43929.685891203706</v>
      </c>
      <c r="D127" s="3" t="s">
        <v>97</v>
      </c>
      <c r="I127" s="3" t="s">
        <v>98</v>
      </c>
      <c r="L127" s="3" t="s">
        <v>99</v>
      </c>
      <c r="O127" s="3"/>
      <c r="R127" s="3" t="s">
        <v>100</v>
      </c>
      <c r="U127" s="3" t="s">
        <v>99</v>
      </c>
      <c r="X127" s="3" t="s">
        <v>101</v>
      </c>
      <c r="AA127" s="3" t="s">
        <v>102</v>
      </c>
      <c r="AD127" s="3" t="s">
        <v>406</v>
      </c>
      <c r="AG127" s="3" t="s">
        <v>149</v>
      </c>
      <c r="AJ127" s="3"/>
      <c r="AM127" s="3" t="s">
        <v>99</v>
      </c>
      <c r="AP127" s="3"/>
      <c r="AS127" s="3" t="s">
        <v>98</v>
      </c>
      <c r="AV127" s="3" t="s">
        <v>130</v>
      </c>
      <c r="AY127" s="3" t="s">
        <v>116</v>
      </c>
      <c r="BB127" s="3"/>
      <c r="BG127" s="3" t="s">
        <v>109</v>
      </c>
      <c r="BJ127" s="3" t="s">
        <v>123</v>
      </c>
      <c r="BM127" s="3" t="s">
        <v>109</v>
      </c>
      <c r="BP127" s="3" t="s">
        <v>123</v>
      </c>
      <c r="BS127" s="3" t="s">
        <v>123</v>
      </c>
      <c r="BV127" s="3" t="s">
        <v>109</v>
      </c>
      <c r="BY127" s="3" t="s">
        <v>109</v>
      </c>
      <c r="CB127" s="3" t="s">
        <v>110</v>
      </c>
      <c r="CE127" s="3" t="s">
        <v>111</v>
      </c>
      <c r="CH127" s="3" t="s">
        <v>148</v>
      </c>
      <c r="CK127" s="3"/>
      <c r="CN127" s="3" t="s">
        <v>113</v>
      </c>
      <c r="CQ127" s="3"/>
    </row>
    <row r="128" spans="1:95" x14ac:dyDescent="0.25">
      <c r="A128">
        <v>37</v>
      </c>
      <c r="B128" s="22">
        <v>43929.683298611111</v>
      </c>
      <c r="C128" s="22">
        <v>43929.685891203706</v>
      </c>
      <c r="D128" s="3" t="s">
        <v>97</v>
      </c>
      <c r="I128" s="3" t="s">
        <v>98</v>
      </c>
      <c r="L128" s="3" t="s">
        <v>99</v>
      </c>
      <c r="O128" s="3"/>
      <c r="R128" s="3" t="s">
        <v>100</v>
      </c>
      <c r="U128" s="3" t="s">
        <v>99</v>
      </c>
      <c r="X128" s="3" t="s">
        <v>101</v>
      </c>
      <c r="AA128" s="3" t="s">
        <v>102</v>
      </c>
      <c r="AD128" s="3" t="s">
        <v>407</v>
      </c>
      <c r="AG128" s="3" t="s">
        <v>149</v>
      </c>
      <c r="AJ128" s="3"/>
      <c r="AM128" s="3" t="s">
        <v>99</v>
      </c>
      <c r="AP128" s="3"/>
      <c r="AS128" s="3" t="s">
        <v>98</v>
      </c>
      <c r="AV128" s="3" t="s">
        <v>130</v>
      </c>
      <c r="AY128" s="3" t="s">
        <v>116</v>
      </c>
      <c r="BB128" s="3"/>
      <c r="BG128" s="3" t="s">
        <v>109</v>
      </c>
      <c r="BJ128" s="3" t="s">
        <v>123</v>
      </c>
      <c r="BM128" s="3" t="s">
        <v>109</v>
      </c>
      <c r="BP128" s="3" t="s">
        <v>123</v>
      </c>
      <c r="BS128" s="3" t="s">
        <v>123</v>
      </c>
      <c r="BV128" s="3" t="s">
        <v>109</v>
      </c>
      <c r="BY128" s="3" t="s">
        <v>109</v>
      </c>
      <c r="CB128" s="3" t="s">
        <v>110</v>
      </c>
      <c r="CE128" s="3" t="s">
        <v>111</v>
      </c>
      <c r="CH128" s="3" t="s">
        <v>148</v>
      </c>
      <c r="CK128" s="3"/>
      <c r="CN128" s="3" t="s">
        <v>113</v>
      </c>
      <c r="CQ128" s="3"/>
    </row>
    <row r="129" spans="1:95" x14ac:dyDescent="0.25">
      <c r="A129">
        <v>37</v>
      </c>
      <c r="B129" s="22">
        <v>43929.683298611111</v>
      </c>
      <c r="C129" s="22">
        <v>43929.685891203706</v>
      </c>
      <c r="D129" s="3" t="s">
        <v>97</v>
      </c>
      <c r="I129" s="3" t="s">
        <v>98</v>
      </c>
      <c r="L129" s="3" t="s">
        <v>99</v>
      </c>
      <c r="O129" s="3"/>
      <c r="R129" s="3" t="s">
        <v>100</v>
      </c>
      <c r="U129" s="3" t="s">
        <v>99</v>
      </c>
      <c r="X129" s="3" t="s">
        <v>101</v>
      </c>
      <c r="AA129" s="3" t="s">
        <v>102</v>
      </c>
      <c r="AD129" s="3" t="s">
        <v>430</v>
      </c>
      <c r="AG129" s="3" t="s">
        <v>149</v>
      </c>
      <c r="AJ129" s="3"/>
      <c r="AM129" s="3" t="s">
        <v>99</v>
      </c>
      <c r="AP129" s="3"/>
      <c r="AS129" s="3" t="s">
        <v>98</v>
      </c>
      <c r="AV129" s="3" t="s">
        <v>130</v>
      </c>
      <c r="AY129" s="3" t="s">
        <v>116</v>
      </c>
      <c r="BB129" s="3"/>
      <c r="BG129" s="3" t="s">
        <v>109</v>
      </c>
      <c r="BJ129" s="3" t="s">
        <v>123</v>
      </c>
      <c r="BM129" s="3" t="s">
        <v>109</v>
      </c>
      <c r="BP129" s="3" t="s">
        <v>123</v>
      </c>
      <c r="BS129" s="3" t="s">
        <v>123</v>
      </c>
      <c r="BV129" s="3" t="s">
        <v>109</v>
      </c>
      <c r="BY129" s="3" t="s">
        <v>109</v>
      </c>
      <c r="CB129" s="3" t="s">
        <v>110</v>
      </c>
      <c r="CE129" s="3" t="s">
        <v>111</v>
      </c>
      <c r="CH129" s="3" t="s">
        <v>148</v>
      </c>
      <c r="CK129" s="3"/>
      <c r="CN129" s="3" t="s">
        <v>113</v>
      </c>
      <c r="CQ129" s="3"/>
    </row>
    <row r="130" spans="1:95" x14ac:dyDescent="0.25">
      <c r="A130">
        <v>38</v>
      </c>
      <c r="B130" s="22">
        <v>43929.668009259258</v>
      </c>
      <c r="C130" s="22">
        <v>43929.686689814815</v>
      </c>
      <c r="D130" s="3" t="s">
        <v>97</v>
      </c>
      <c r="I130" s="3" t="s">
        <v>98</v>
      </c>
      <c r="L130" s="3" t="s">
        <v>98</v>
      </c>
      <c r="O130" s="3" t="s">
        <v>187</v>
      </c>
      <c r="R130" s="3" t="s">
        <v>100</v>
      </c>
      <c r="U130" s="3" t="s">
        <v>99</v>
      </c>
      <c r="X130" s="3" t="s">
        <v>101</v>
      </c>
      <c r="AA130" s="3" t="s">
        <v>99</v>
      </c>
      <c r="AD130" s="3" t="s">
        <v>405</v>
      </c>
      <c r="AG130" s="3" t="s">
        <v>149</v>
      </c>
      <c r="AJ130" s="3"/>
      <c r="AM130" s="3" t="s">
        <v>99</v>
      </c>
      <c r="AP130" s="3"/>
      <c r="AS130" s="3" t="s">
        <v>98</v>
      </c>
      <c r="AV130" s="3" t="s">
        <v>157</v>
      </c>
      <c r="AY130" s="3" t="s">
        <v>116</v>
      </c>
      <c r="BB130" s="3"/>
      <c r="BG130" s="3" t="s">
        <v>108</v>
      </c>
      <c r="BJ130" s="3" t="s">
        <v>109</v>
      </c>
      <c r="BM130" s="3" t="s">
        <v>108</v>
      </c>
      <c r="BP130" s="3" t="s">
        <v>123</v>
      </c>
      <c r="BS130" s="3" t="s">
        <v>108</v>
      </c>
      <c r="BV130" s="3" t="s">
        <v>123</v>
      </c>
      <c r="BY130" s="3" t="s">
        <v>123</v>
      </c>
      <c r="CB130" s="3" t="s">
        <v>124</v>
      </c>
      <c r="CE130" s="3" t="s">
        <v>119</v>
      </c>
      <c r="CH130" s="3" t="s">
        <v>112</v>
      </c>
      <c r="CK130" s="3"/>
      <c r="CN130" s="3" t="s">
        <v>113</v>
      </c>
      <c r="CQ130" s="3"/>
    </row>
    <row r="131" spans="1:95" x14ac:dyDescent="0.25">
      <c r="A131">
        <v>38</v>
      </c>
      <c r="B131" s="22">
        <v>43929.668009259258</v>
      </c>
      <c r="C131" s="22">
        <v>43929.686689814815</v>
      </c>
      <c r="D131" s="3" t="s">
        <v>97</v>
      </c>
      <c r="I131" s="3" t="s">
        <v>98</v>
      </c>
      <c r="L131" s="3" t="s">
        <v>98</v>
      </c>
      <c r="O131" s="3" t="s">
        <v>187</v>
      </c>
      <c r="R131" s="3" t="s">
        <v>100</v>
      </c>
      <c r="U131" s="3" t="s">
        <v>99</v>
      </c>
      <c r="X131" s="3" t="s">
        <v>101</v>
      </c>
      <c r="AA131" s="3" t="s">
        <v>99</v>
      </c>
      <c r="AD131" s="3" t="s">
        <v>406</v>
      </c>
      <c r="AG131" s="3" t="s">
        <v>149</v>
      </c>
      <c r="AJ131" s="3"/>
      <c r="AM131" s="3" t="s">
        <v>99</v>
      </c>
      <c r="AP131" s="3"/>
      <c r="AS131" s="3" t="s">
        <v>98</v>
      </c>
      <c r="AV131" s="3" t="s">
        <v>157</v>
      </c>
      <c r="AY131" s="3" t="s">
        <v>116</v>
      </c>
      <c r="BB131" s="3"/>
      <c r="BG131" s="3" t="s">
        <v>108</v>
      </c>
      <c r="BJ131" s="3" t="s">
        <v>109</v>
      </c>
      <c r="BM131" s="3" t="s">
        <v>108</v>
      </c>
      <c r="BP131" s="3" t="s">
        <v>123</v>
      </c>
      <c r="BS131" s="3" t="s">
        <v>108</v>
      </c>
      <c r="BV131" s="3" t="s">
        <v>123</v>
      </c>
      <c r="BY131" s="3" t="s">
        <v>123</v>
      </c>
      <c r="CB131" s="3" t="s">
        <v>124</v>
      </c>
      <c r="CE131" s="3" t="s">
        <v>119</v>
      </c>
      <c r="CH131" s="3" t="s">
        <v>112</v>
      </c>
      <c r="CK131" s="3"/>
      <c r="CN131" s="3" t="s">
        <v>113</v>
      </c>
      <c r="CQ131" s="3"/>
    </row>
    <row r="132" spans="1:95" x14ac:dyDescent="0.25">
      <c r="A132">
        <v>38</v>
      </c>
      <c r="B132" s="22">
        <v>43929.668009259258</v>
      </c>
      <c r="C132" s="22">
        <v>43929.686689814815</v>
      </c>
      <c r="D132" s="3" t="s">
        <v>97</v>
      </c>
      <c r="I132" s="3" t="s">
        <v>98</v>
      </c>
      <c r="L132" s="3" t="s">
        <v>98</v>
      </c>
      <c r="O132" s="3" t="s">
        <v>187</v>
      </c>
      <c r="R132" s="3" t="s">
        <v>100</v>
      </c>
      <c r="U132" s="3" t="s">
        <v>99</v>
      </c>
      <c r="X132" s="3" t="s">
        <v>101</v>
      </c>
      <c r="AA132" s="3" t="s">
        <v>99</v>
      </c>
      <c r="AD132" s="3" t="s">
        <v>430</v>
      </c>
      <c r="AG132" s="3" t="s">
        <v>149</v>
      </c>
      <c r="AJ132" s="3"/>
      <c r="AM132" s="3" t="s">
        <v>99</v>
      </c>
      <c r="AP132" s="3"/>
      <c r="AS132" s="3" t="s">
        <v>98</v>
      </c>
      <c r="AV132" s="3" t="s">
        <v>157</v>
      </c>
      <c r="AY132" s="3" t="s">
        <v>116</v>
      </c>
      <c r="BB132" s="3"/>
      <c r="BG132" s="3" t="s">
        <v>108</v>
      </c>
      <c r="BJ132" s="3" t="s">
        <v>109</v>
      </c>
      <c r="BM132" s="3" t="s">
        <v>108</v>
      </c>
      <c r="BP132" s="3" t="s">
        <v>123</v>
      </c>
      <c r="BS132" s="3" t="s">
        <v>108</v>
      </c>
      <c r="BV132" s="3" t="s">
        <v>123</v>
      </c>
      <c r="BY132" s="3" t="s">
        <v>123</v>
      </c>
      <c r="CB132" s="3" t="s">
        <v>124</v>
      </c>
      <c r="CE132" s="3" t="s">
        <v>119</v>
      </c>
      <c r="CH132" s="3" t="s">
        <v>112</v>
      </c>
      <c r="CK132" s="3"/>
      <c r="CN132" s="3" t="s">
        <v>113</v>
      </c>
      <c r="CQ132" s="3"/>
    </row>
    <row r="133" spans="1:95" x14ac:dyDescent="0.25">
      <c r="A133">
        <v>39</v>
      </c>
      <c r="B133" s="22">
        <v>43929.638738425929</v>
      </c>
      <c r="C133" s="22">
        <v>43929.690821759257</v>
      </c>
      <c r="D133" s="3" t="s">
        <v>97</v>
      </c>
      <c r="I133" s="3" t="s">
        <v>98</v>
      </c>
      <c r="L133" s="3" t="s">
        <v>99</v>
      </c>
      <c r="O133" s="3"/>
      <c r="R133" s="3" t="s">
        <v>100</v>
      </c>
      <c r="U133" s="3" t="s">
        <v>99</v>
      </c>
      <c r="X133" s="3" t="s">
        <v>101</v>
      </c>
      <c r="AA133" s="3" t="s">
        <v>102</v>
      </c>
      <c r="AD133" s="3" t="s">
        <v>405</v>
      </c>
      <c r="AG133" s="3" t="s">
        <v>149</v>
      </c>
      <c r="AJ133" s="3"/>
      <c r="AM133" s="3" t="s">
        <v>99</v>
      </c>
      <c r="AP133" s="3"/>
      <c r="AS133" s="3" t="s">
        <v>98</v>
      </c>
      <c r="AV133" s="3" t="s">
        <v>189</v>
      </c>
      <c r="AY133" s="3" t="s">
        <v>116</v>
      </c>
      <c r="BB133" s="3"/>
      <c r="BG133" s="3" t="s">
        <v>133</v>
      </c>
      <c r="BJ133" s="3" t="s">
        <v>133</v>
      </c>
      <c r="BM133" s="3" t="s">
        <v>109</v>
      </c>
      <c r="BP133" s="3" t="s">
        <v>123</v>
      </c>
      <c r="BS133" s="3" t="s">
        <v>109</v>
      </c>
      <c r="BV133" s="3" t="s">
        <v>123</v>
      </c>
      <c r="BY133" s="3" t="s">
        <v>123</v>
      </c>
      <c r="CB133" s="3" t="s">
        <v>110</v>
      </c>
      <c r="CE133" s="3" t="s">
        <v>119</v>
      </c>
      <c r="CH133" s="3" t="s">
        <v>112</v>
      </c>
      <c r="CK133" s="3"/>
      <c r="CN133" s="3" t="s">
        <v>113</v>
      </c>
      <c r="CQ133" s="3"/>
    </row>
    <row r="134" spans="1:95" x14ac:dyDescent="0.25">
      <c r="A134">
        <v>39</v>
      </c>
      <c r="B134" s="22">
        <v>43929.638738425929</v>
      </c>
      <c r="C134" s="22">
        <v>43929.690821759257</v>
      </c>
      <c r="D134" s="3" t="s">
        <v>97</v>
      </c>
      <c r="I134" s="3" t="s">
        <v>98</v>
      </c>
      <c r="L134" s="3" t="s">
        <v>99</v>
      </c>
      <c r="O134" s="3"/>
      <c r="R134" s="3" t="s">
        <v>100</v>
      </c>
      <c r="U134" s="3" t="s">
        <v>99</v>
      </c>
      <c r="X134" s="3" t="s">
        <v>101</v>
      </c>
      <c r="AA134" s="3" t="s">
        <v>102</v>
      </c>
      <c r="AD134" s="3" t="s">
        <v>410</v>
      </c>
      <c r="AG134" s="3" t="s">
        <v>149</v>
      </c>
      <c r="AJ134" s="3"/>
      <c r="AM134" s="3" t="s">
        <v>99</v>
      </c>
      <c r="AP134" s="3"/>
      <c r="AS134" s="3" t="s">
        <v>98</v>
      </c>
      <c r="AV134" s="3" t="s">
        <v>189</v>
      </c>
      <c r="AY134" s="3" t="s">
        <v>116</v>
      </c>
      <c r="BB134" s="3"/>
      <c r="BG134" s="3" t="s">
        <v>133</v>
      </c>
      <c r="BJ134" s="3" t="s">
        <v>133</v>
      </c>
      <c r="BM134" s="3" t="s">
        <v>109</v>
      </c>
      <c r="BP134" s="3" t="s">
        <v>123</v>
      </c>
      <c r="BS134" s="3" t="s">
        <v>109</v>
      </c>
      <c r="BV134" s="3" t="s">
        <v>123</v>
      </c>
      <c r="BY134" s="3" t="s">
        <v>123</v>
      </c>
      <c r="CB134" s="3" t="s">
        <v>110</v>
      </c>
      <c r="CE134" s="3" t="s">
        <v>119</v>
      </c>
      <c r="CH134" s="3" t="s">
        <v>112</v>
      </c>
      <c r="CK134" s="3"/>
      <c r="CN134" s="3" t="s">
        <v>113</v>
      </c>
      <c r="CQ134" s="3"/>
    </row>
    <row r="135" spans="1:95" x14ac:dyDescent="0.25">
      <c r="A135">
        <v>39</v>
      </c>
      <c r="B135" s="22">
        <v>43929.638738425929</v>
      </c>
      <c r="C135" s="22">
        <v>43929.690821759257</v>
      </c>
      <c r="D135" s="3" t="s">
        <v>97</v>
      </c>
      <c r="I135" s="3" t="s">
        <v>98</v>
      </c>
      <c r="L135" s="3" t="s">
        <v>99</v>
      </c>
      <c r="O135" s="3"/>
      <c r="R135" s="3" t="s">
        <v>100</v>
      </c>
      <c r="U135" s="3" t="s">
        <v>99</v>
      </c>
      <c r="X135" s="3" t="s">
        <v>101</v>
      </c>
      <c r="AA135" s="3" t="s">
        <v>102</v>
      </c>
      <c r="AD135" s="3" t="s">
        <v>406</v>
      </c>
      <c r="AG135" s="3" t="s">
        <v>149</v>
      </c>
      <c r="AJ135" s="3"/>
      <c r="AM135" s="3" t="s">
        <v>99</v>
      </c>
      <c r="AP135" s="3"/>
      <c r="AS135" s="3" t="s">
        <v>98</v>
      </c>
      <c r="AV135" s="3" t="s">
        <v>189</v>
      </c>
      <c r="AY135" s="3" t="s">
        <v>116</v>
      </c>
      <c r="BB135" s="3"/>
      <c r="BG135" s="3" t="s">
        <v>133</v>
      </c>
      <c r="BJ135" s="3" t="s">
        <v>133</v>
      </c>
      <c r="BM135" s="3" t="s">
        <v>109</v>
      </c>
      <c r="BP135" s="3" t="s">
        <v>123</v>
      </c>
      <c r="BS135" s="3" t="s">
        <v>109</v>
      </c>
      <c r="BV135" s="3" t="s">
        <v>123</v>
      </c>
      <c r="BY135" s="3" t="s">
        <v>123</v>
      </c>
      <c r="CB135" s="3" t="s">
        <v>110</v>
      </c>
      <c r="CE135" s="3" t="s">
        <v>119</v>
      </c>
      <c r="CH135" s="3" t="s">
        <v>112</v>
      </c>
      <c r="CK135" s="3"/>
      <c r="CN135" s="3" t="s">
        <v>113</v>
      </c>
      <c r="CQ135" s="3"/>
    </row>
    <row r="136" spans="1:95" x14ac:dyDescent="0.25">
      <c r="A136">
        <v>39</v>
      </c>
      <c r="B136" s="22">
        <v>43929.638738425929</v>
      </c>
      <c r="C136" s="22">
        <v>43929.690821759257</v>
      </c>
      <c r="D136" s="3" t="s">
        <v>97</v>
      </c>
      <c r="I136" s="3" t="s">
        <v>98</v>
      </c>
      <c r="L136" s="3" t="s">
        <v>99</v>
      </c>
      <c r="O136" s="3"/>
      <c r="R136" s="3" t="s">
        <v>100</v>
      </c>
      <c r="U136" s="3" t="s">
        <v>99</v>
      </c>
      <c r="X136" s="3" t="s">
        <v>101</v>
      </c>
      <c r="AA136" s="3" t="s">
        <v>102</v>
      </c>
      <c r="AD136" s="3" t="s">
        <v>430</v>
      </c>
      <c r="AG136" s="3" t="s">
        <v>149</v>
      </c>
      <c r="AJ136" s="3"/>
      <c r="AM136" s="3" t="s">
        <v>99</v>
      </c>
      <c r="AP136" s="3"/>
      <c r="AS136" s="3" t="s">
        <v>98</v>
      </c>
      <c r="AV136" s="3" t="s">
        <v>189</v>
      </c>
      <c r="AY136" s="3" t="s">
        <v>116</v>
      </c>
      <c r="BB136" s="3"/>
      <c r="BG136" s="3" t="s">
        <v>133</v>
      </c>
      <c r="BJ136" s="3" t="s">
        <v>133</v>
      </c>
      <c r="BM136" s="3" t="s">
        <v>109</v>
      </c>
      <c r="BP136" s="3" t="s">
        <v>123</v>
      </c>
      <c r="BS136" s="3" t="s">
        <v>109</v>
      </c>
      <c r="BV136" s="3" t="s">
        <v>123</v>
      </c>
      <c r="BY136" s="3" t="s">
        <v>123</v>
      </c>
      <c r="CB136" s="3" t="s">
        <v>110</v>
      </c>
      <c r="CE136" s="3" t="s">
        <v>119</v>
      </c>
      <c r="CH136" s="3" t="s">
        <v>112</v>
      </c>
      <c r="CK136" s="3"/>
      <c r="CN136" s="3" t="s">
        <v>113</v>
      </c>
      <c r="CQ136" s="3"/>
    </row>
    <row r="137" spans="1:95" x14ac:dyDescent="0.25">
      <c r="A137">
        <v>40</v>
      </c>
      <c r="B137" s="22">
        <v>43929.702696759261</v>
      </c>
      <c r="C137" s="22">
        <v>43929.704386574071</v>
      </c>
      <c r="D137" s="3" t="s">
        <v>97</v>
      </c>
      <c r="I137" s="3" t="s">
        <v>98</v>
      </c>
      <c r="L137" s="3" t="s">
        <v>99</v>
      </c>
      <c r="O137" s="3"/>
      <c r="R137" s="3" t="s">
        <v>120</v>
      </c>
      <c r="U137" s="3" t="s">
        <v>99</v>
      </c>
      <c r="X137" s="3" t="s">
        <v>101</v>
      </c>
      <c r="AA137" s="3" t="s">
        <v>99</v>
      </c>
      <c r="AD137" s="3" t="s">
        <v>405</v>
      </c>
      <c r="AG137" s="3" t="s">
        <v>149</v>
      </c>
      <c r="AJ137" s="3"/>
      <c r="AM137" s="3" t="s">
        <v>99</v>
      </c>
      <c r="AP137" s="3"/>
      <c r="AS137" s="3" t="s">
        <v>98</v>
      </c>
      <c r="AV137" s="3" t="s">
        <v>191</v>
      </c>
      <c r="AY137" s="3" t="s">
        <v>192</v>
      </c>
      <c r="BB137" s="3"/>
      <c r="BG137" s="3" t="s">
        <v>109</v>
      </c>
      <c r="BJ137" s="3" t="s">
        <v>109</v>
      </c>
      <c r="BM137" s="3" t="s">
        <v>108</v>
      </c>
      <c r="BP137" s="3" t="s">
        <v>109</v>
      </c>
      <c r="BS137" s="3" t="s">
        <v>108</v>
      </c>
      <c r="BV137" s="3" t="s">
        <v>109</v>
      </c>
      <c r="BY137" s="3" t="s">
        <v>123</v>
      </c>
      <c r="CB137" s="3" t="s">
        <v>118</v>
      </c>
      <c r="CE137" s="3" t="s">
        <v>119</v>
      </c>
      <c r="CH137" s="3" t="s">
        <v>112</v>
      </c>
      <c r="CK137" s="3"/>
      <c r="CN137" s="3" t="s">
        <v>113</v>
      </c>
      <c r="CQ137" s="3"/>
    </row>
    <row r="138" spans="1:95" x14ac:dyDescent="0.25">
      <c r="A138">
        <v>40</v>
      </c>
      <c r="B138" s="22">
        <v>43929.702696759261</v>
      </c>
      <c r="C138" s="22">
        <v>43929.704386574071</v>
      </c>
      <c r="D138" s="3" t="s">
        <v>97</v>
      </c>
      <c r="I138" s="3" t="s">
        <v>98</v>
      </c>
      <c r="L138" s="3" t="s">
        <v>99</v>
      </c>
      <c r="O138" s="3"/>
      <c r="R138" s="3" t="s">
        <v>120</v>
      </c>
      <c r="U138" s="3" t="s">
        <v>99</v>
      </c>
      <c r="X138" s="3" t="s">
        <v>101</v>
      </c>
      <c r="AA138" s="3" t="s">
        <v>99</v>
      </c>
      <c r="AD138" s="3" t="s">
        <v>409</v>
      </c>
      <c r="AG138" s="3" t="s">
        <v>149</v>
      </c>
      <c r="AJ138" s="3"/>
      <c r="AM138" s="3" t="s">
        <v>99</v>
      </c>
      <c r="AP138" s="3"/>
      <c r="AS138" s="3" t="s">
        <v>98</v>
      </c>
      <c r="AV138" s="3" t="s">
        <v>191</v>
      </c>
      <c r="AY138" s="3" t="s">
        <v>192</v>
      </c>
      <c r="BB138" s="3"/>
      <c r="BG138" s="3" t="s">
        <v>109</v>
      </c>
      <c r="BJ138" s="3" t="s">
        <v>109</v>
      </c>
      <c r="BM138" s="3" t="s">
        <v>108</v>
      </c>
      <c r="BP138" s="3" t="s">
        <v>109</v>
      </c>
      <c r="BS138" s="3" t="s">
        <v>108</v>
      </c>
      <c r="BV138" s="3" t="s">
        <v>109</v>
      </c>
      <c r="BY138" s="3" t="s">
        <v>123</v>
      </c>
      <c r="CB138" s="3" t="s">
        <v>118</v>
      </c>
      <c r="CE138" s="3" t="s">
        <v>119</v>
      </c>
      <c r="CH138" s="3" t="s">
        <v>112</v>
      </c>
      <c r="CK138" s="3"/>
      <c r="CN138" s="3" t="s">
        <v>113</v>
      </c>
      <c r="CQ138" s="3"/>
    </row>
    <row r="139" spans="1:95" x14ac:dyDescent="0.25">
      <c r="A139">
        <v>40</v>
      </c>
      <c r="B139" s="22">
        <v>43929.702696759261</v>
      </c>
      <c r="C139" s="22">
        <v>43929.704386574071</v>
      </c>
      <c r="D139" s="3" t="s">
        <v>97</v>
      </c>
      <c r="I139" s="3" t="s">
        <v>98</v>
      </c>
      <c r="L139" s="3" t="s">
        <v>99</v>
      </c>
      <c r="O139" s="3"/>
      <c r="R139" s="3" t="s">
        <v>120</v>
      </c>
      <c r="U139" s="3" t="s">
        <v>99</v>
      </c>
      <c r="X139" s="3" t="s">
        <v>101</v>
      </c>
      <c r="AA139" s="3" t="s">
        <v>99</v>
      </c>
      <c r="AD139" s="3" t="s">
        <v>408</v>
      </c>
      <c r="AG139" s="3" t="s">
        <v>149</v>
      </c>
      <c r="AJ139" s="3"/>
      <c r="AM139" s="3" t="s">
        <v>99</v>
      </c>
      <c r="AP139" s="3"/>
      <c r="AS139" s="3" t="s">
        <v>98</v>
      </c>
      <c r="AV139" s="3" t="s">
        <v>191</v>
      </c>
      <c r="AY139" s="3" t="s">
        <v>192</v>
      </c>
      <c r="BB139" s="3"/>
      <c r="BG139" s="3" t="s">
        <v>109</v>
      </c>
      <c r="BJ139" s="3" t="s">
        <v>109</v>
      </c>
      <c r="BM139" s="3" t="s">
        <v>108</v>
      </c>
      <c r="BP139" s="3" t="s">
        <v>109</v>
      </c>
      <c r="BS139" s="3" t="s">
        <v>108</v>
      </c>
      <c r="BV139" s="3" t="s">
        <v>109</v>
      </c>
      <c r="BY139" s="3" t="s">
        <v>123</v>
      </c>
      <c r="CB139" s="3" t="s">
        <v>118</v>
      </c>
      <c r="CE139" s="3" t="s">
        <v>119</v>
      </c>
      <c r="CH139" s="3" t="s">
        <v>112</v>
      </c>
      <c r="CK139" s="3"/>
      <c r="CN139" s="3" t="s">
        <v>113</v>
      </c>
      <c r="CQ139" s="3"/>
    </row>
    <row r="140" spans="1:95" x14ac:dyDescent="0.25">
      <c r="A140">
        <v>40</v>
      </c>
      <c r="B140" s="22">
        <v>43929.702696759261</v>
      </c>
      <c r="C140" s="22">
        <v>43929.704386574071</v>
      </c>
      <c r="D140" s="3" t="s">
        <v>97</v>
      </c>
      <c r="I140" s="3" t="s">
        <v>98</v>
      </c>
      <c r="L140" s="3" t="s">
        <v>99</v>
      </c>
      <c r="O140" s="3"/>
      <c r="R140" s="3" t="s">
        <v>120</v>
      </c>
      <c r="U140" s="3" t="s">
        <v>99</v>
      </c>
      <c r="X140" s="3" t="s">
        <v>101</v>
      </c>
      <c r="AA140" s="3" t="s">
        <v>99</v>
      </c>
      <c r="AD140" s="3" t="s">
        <v>410</v>
      </c>
      <c r="AG140" s="3" t="s">
        <v>149</v>
      </c>
      <c r="AJ140" s="3"/>
      <c r="AM140" s="3" t="s">
        <v>99</v>
      </c>
      <c r="AP140" s="3"/>
      <c r="AS140" s="3" t="s">
        <v>98</v>
      </c>
      <c r="AV140" s="3" t="s">
        <v>191</v>
      </c>
      <c r="AY140" s="3" t="s">
        <v>192</v>
      </c>
      <c r="BB140" s="3"/>
      <c r="BG140" s="3" t="s">
        <v>109</v>
      </c>
      <c r="BJ140" s="3" t="s">
        <v>109</v>
      </c>
      <c r="BM140" s="3" t="s">
        <v>108</v>
      </c>
      <c r="BP140" s="3" t="s">
        <v>109</v>
      </c>
      <c r="BS140" s="3" t="s">
        <v>108</v>
      </c>
      <c r="BV140" s="3" t="s">
        <v>109</v>
      </c>
      <c r="BY140" s="3" t="s">
        <v>123</v>
      </c>
      <c r="CB140" s="3" t="s">
        <v>118</v>
      </c>
      <c r="CE140" s="3" t="s">
        <v>119</v>
      </c>
      <c r="CH140" s="3" t="s">
        <v>112</v>
      </c>
      <c r="CK140" s="3"/>
      <c r="CN140" s="3" t="s">
        <v>113</v>
      </c>
      <c r="CQ140" s="3"/>
    </row>
    <row r="141" spans="1:95" x14ac:dyDescent="0.25">
      <c r="A141">
        <v>40</v>
      </c>
      <c r="B141" s="22">
        <v>43929.702696759261</v>
      </c>
      <c r="C141" s="22">
        <v>43929.704386574071</v>
      </c>
      <c r="D141" s="3" t="s">
        <v>97</v>
      </c>
      <c r="I141" s="3" t="s">
        <v>98</v>
      </c>
      <c r="L141" s="3" t="s">
        <v>99</v>
      </c>
      <c r="O141" s="3"/>
      <c r="R141" s="3" t="s">
        <v>120</v>
      </c>
      <c r="U141" s="3" t="s">
        <v>99</v>
      </c>
      <c r="X141" s="3" t="s">
        <v>101</v>
      </c>
      <c r="AA141" s="3" t="s">
        <v>99</v>
      </c>
      <c r="AD141" s="3" t="s">
        <v>430</v>
      </c>
      <c r="AG141" s="3" t="s">
        <v>149</v>
      </c>
      <c r="AJ141" s="3"/>
      <c r="AM141" s="3" t="s">
        <v>99</v>
      </c>
      <c r="AP141" s="3"/>
      <c r="AS141" s="3" t="s">
        <v>98</v>
      </c>
      <c r="AV141" s="3" t="s">
        <v>191</v>
      </c>
      <c r="AY141" s="3" t="s">
        <v>192</v>
      </c>
      <c r="BB141" s="3"/>
      <c r="BG141" s="3" t="s">
        <v>109</v>
      </c>
      <c r="BJ141" s="3" t="s">
        <v>109</v>
      </c>
      <c r="BM141" s="3" t="s">
        <v>108</v>
      </c>
      <c r="BP141" s="3" t="s">
        <v>109</v>
      </c>
      <c r="BS141" s="3" t="s">
        <v>108</v>
      </c>
      <c r="BV141" s="3" t="s">
        <v>109</v>
      </c>
      <c r="BY141" s="3" t="s">
        <v>123</v>
      </c>
      <c r="CB141" s="3" t="s">
        <v>118</v>
      </c>
      <c r="CE141" s="3" t="s">
        <v>119</v>
      </c>
      <c r="CH141" s="3" t="s">
        <v>112</v>
      </c>
      <c r="CK141" s="3"/>
      <c r="CN141" s="3" t="s">
        <v>113</v>
      </c>
      <c r="CQ141" s="3"/>
    </row>
    <row r="142" spans="1:95" x14ac:dyDescent="0.25">
      <c r="A142">
        <v>41</v>
      </c>
      <c r="B142" s="22">
        <v>43929.702256944445</v>
      </c>
      <c r="C142" s="22">
        <v>43929.706226851849</v>
      </c>
      <c r="D142" s="3" t="s">
        <v>97</v>
      </c>
      <c r="I142" s="3" t="s">
        <v>98</v>
      </c>
      <c r="L142" s="3" t="s">
        <v>99</v>
      </c>
      <c r="O142" s="3"/>
      <c r="R142" s="3" t="s">
        <v>100</v>
      </c>
      <c r="U142" s="3" t="s">
        <v>99</v>
      </c>
      <c r="X142" s="3" t="s">
        <v>101</v>
      </c>
      <c r="AA142" s="3" t="s">
        <v>132</v>
      </c>
      <c r="AD142" s="3" t="s">
        <v>405</v>
      </c>
      <c r="AG142" s="3" t="s">
        <v>149</v>
      </c>
      <c r="AJ142" s="3"/>
      <c r="AM142" s="3" t="s">
        <v>99</v>
      </c>
      <c r="AP142" s="3"/>
      <c r="AS142" s="3" t="s">
        <v>98</v>
      </c>
      <c r="AV142" s="3" t="s">
        <v>183</v>
      </c>
      <c r="AY142" s="3" t="s">
        <v>116</v>
      </c>
      <c r="BB142" s="3"/>
      <c r="BG142" s="3" t="s">
        <v>123</v>
      </c>
      <c r="BJ142" s="3" t="s">
        <v>123</v>
      </c>
      <c r="BM142" s="3" t="s">
        <v>123</v>
      </c>
      <c r="BP142" s="3" t="s">
        <v>123</v>
      </c>
      <c r="BS142" s="3" t="s">
        <v>123</v>
      </c>
      <c r="BV142" s="3" t="s">
        <v>123</v>
      </c>
      <c r="BY142" s="3" t="s">
        <v>123</v>
      </c>
      <c r="CB142" s="3" t="s">
        <v>124</v>
      </c>
      <c r="CE142" s="3" t="s">
        <v>111</v>
      </c>
      <c r="CH142" s="3" t="s">
        <v>148</v>
      </c>
      <c r="CK142" s="3"/>
      <c r="CN142" s="3" t="s">
        <v>126</v>
      </c>
      <c r="CQ142" s="3"/>
    </row>
    <row r="143" spans="1:95" x14ac:dyDescent="0.25">
      <c r="A143">
        <v>41</v>
      </c>
      <c r="B143" s="22">
        <v>43929.702256944445</v>
      </c>
      <c r="C143" s="22">
        <v>43929.706226851849</v>
      </c>
      <c r="D143" s="3" t="s">
        <v>97</v>
      </c>
      <c r="I143" s="3" t="s">
        <v>98</v>
      </c>
      <c r="L143" s="3" t="s">
        <v>99</v>
      </c>
      <c r="O143" s="3"/>
      <c r="R143" s="3" t="s">
        <v>100</v>
      </c>
      <c r="U143" s="3" t="s">
        <v>99</v>
      </c>
      <c r="X143" s="3" t="s">
        <v>101</v>
      </c>
      <c r="AA143" s="3" t="s">
        <v>132</v>
      </c>
      <c r="AD143" s="3" t="s">
        <v>408</v>
      </c>
      <c r="AG143" s="3" t="s">
        <v>149</v>
      </c>
      <c r="AJ143" s="3"/>
      <c r="AM143" s="3" t="s">
        <v>99</v>
      </c>
      <c r="AP143" s="3"/>
      <c r="AS143" s="3" t="s">
        <v>98</v>
      </c>
      <c r="AV143" s="3" t="s">
        <v>183</v>
      </c>
      <c r="AY143" s="3" t="s">
        <v>116</v>
      </c>
      <c r="BB143" s="3"/>
      <c r="BG143" s="3" t="s">
        <v>123</v>
      </c>
      <c r="BJ143" s="3" t="s">
        <v>123</v>
      </c>
      <c r="BM143" s="3" t="s">
        <v>123</v>
      </c>
      <c r="BP143" s="3" t="s">
        <v>123</v>
      </c>
      <c r="BS143" s="3" t="s">
        <v>123</v>
      </c>
      <c r="BV143" s="3" t="s">
        <v>123</v>
      </c>
      <c r="BY143" s="3" t="s">
        <v>123</v>
      </c>
      <c r="CB143" s="3" t="s">
        <v>124</v>
      </c>
      <c r="CE143" s="3" t="s">
        <v>111</v>
      </c>
      <c r="CH143" s="3" t="s">
        <v>148</v>
      </c>
      <c r="CK143" s="3"/>
      <c r="CN143" s="3" t="s">
        <v>126</v>
      </c>
      <c r="CQ143" s="3"/>
    </row>
    <row r="144" spans="1:95" x14ac:dyDescent="0.25">
      <c r="A144">
        <v>41</v>
      </c>
      <c r="B144" s="22">
        <v>43929.702256944445</v>
      </c>
      <c r="C144" s="22">
        <v>43929.706226851849</v>
      </c>
      <c r="D144" s="3" t="s">
        <v>97</v>
      </c>
      <c r="I144" s="3" t="s">
        <v>98</v>
      </c>
      <c r="L144" s="3" t="s">
        <v>99</v>
      </c>
      <c r="O144" s="3"/>
      <c r="R144" s="3" t="s">
        <v>100</v>
      </c>
      <c r="U144" s="3" t="s">
        <v>99</v>
      </c>
      <c r="X144" s="3" t="s">
        <v>101</v>
      </c>
      <c r="AA144" s="3" t="s">
        <v>132</v>
      </c>
      <c r="AD144" s="3" t="s">
        <v>406</v>
      </c>
      <c r="AG144" s="3" t="s">
        <v>149</v>
      </c>
      <c r="AJ144" s="3"/>
      <c r="AM144" s="3" t="s">
        <v>99</v>
      </c>
      <c r="AP144" s="3"/>
      <c r="AS144" s="3" t="s">
        <v>98</v>
      </c>
      <c r="AV144" s="3" t="s">
        <v>183</v>
      </c>
      <c r="AY144" s="3" t="s">
        <v>116</v>
      </c>
      <c r="BB144" s="3"/>
      <c r="BG144" s="3" t="s">
        <v>123</v>
      </c>
      <c r="BJ144" s="3" t="s">
        <v>123</v>
      </c>
      <c r="BM144" s="3" t="s">
        <v>123</v>
      </c>
      <c r="BP144" s="3" t="s">
        <v>123</v>
      </c>
      <c r="BS144" s="3" t="s">
        <v>123</v>
      </c>
      <c r="BV144" s="3" t="s">
        <v>123</v>
      </c>
      <c r="BY144" s="3" t="s">
        <v>123</v>
      </c>
      <c r="CB144" s="3" t="s">
        <v>124</v>
      </c>
      <c r="CE144" s="3" t="s">
        <v>111</v>
      </c>
      <c r="CH144" s="3" t="s">
        <v>148</v>
      </c>
      <c r="CK144" s="3"/>
      <c r="CN144" s="3" t="s">
        <v>126</v>
      </c>
      <c r="CQ144" s="3"/>
    </row>
    <row r="145" spans="1:95" x14ac:dyDescent="0.25">
      <c r="A145">
        <v>41</v>
      </c>
      <c r="B145" s="22">
        <v>43929.702256944445</v>
      </c>
      <c r="C145" s="22">
        <v>43929.706226851849</v>
      </c>
      <c r="D145" s="3" t="s">
        <v>97</v>
      </c>
      <c r="I145" s="3" t="s">
        <v>98</v>
      </c>
      <c r="L145" s="3" t="s">
        <v>99</v>
      </c>
      <c r="O145" s="3"/>
      <c r="R145" s="3" t="s">
        <v>100</v>
      </c>
      <c r="U145" s="3" t="s">
        <v>99</v>
      </c>
      <c r="X145" s="3" t="s">
        <v>101</v>
      </c>
      <c r="AA145" s="3" t="s">
        <v>132</v>
      </c>
      <c r="AD145" s="3" t="s">
        <v>430</v>
      </c>
      <c r="AG145" s="3" t="s">
        <v>149</v>
      </c>
      <c r="AJ145" s="3"/>
      <c r="AM145" s="3" t="s">
        <v>99</v>
      </c>
      <c r="AP145" s="3"/>
      <c r="AS145" s="3" t="s">
        <v>98</v>
      </c>
      <c r="AV145" s="3" t="s">
        <v>183</v>
      </c>
      <c r="AY145" s="3" t="s">
        <v>116</v>
      </c>
      <c r="BB145" s="3"/>
      <c r="BG145" s="3" t="s">
        <v>123</v>
      </c>
      <c r="BJ145" s="3" t="s">
        <v>123</v>
      </c>
      <c r="BM145" s="3" t="s">
        <v>123</v>
      </c>
      <c r="BP145" s="3" t="s">
        <v>123</v>
      </c>
      <c r="BS145" s="3" t="s">
        <v>123</v>
      </c>
      <c r="BV145" s="3" t="s">
        <v>123</v>
      </c>
      <c r="BY145" s="3" t="s">
        <v>123</v>
      </c>
      <c r="CB145" s="3" t="s">
        <v>124</v>
      </c>
      <c r="CE145" s="3" t="s">
        <v>111</v>
      </c>
      <c r="CH145" s="3" t="s">
        <v>148</v>
      </c>
      <c r="CK145" s="3"/>
      <c r="CN145" s="3" t="s">
        <v>126</v>
      </c>
      <c r="CQ145" s="3"/>
    </row>
    <row r="146" spans="1:95" x14ac:dyDescent="0.25">
      <c r="A146">
        <v>42</v>
      </c>
      <c r="B146" s="22">
        <v>43929.705150462964</v>
      </c>
      <c r="C146" s="22">
        <v>43929.707800925928</v>
      </c>
      <c r="D146" s="3" t="s">
        <v>97</v>
      </c>
      <c r="I146" s="3" t="s">
        <v>98</v>
      </c>
      <c r="L146" s="3" t="s">
        <v>99</v>
      </c>
      <c r="O146" s="3"/>
      <c r="R146" s="3" t="s">
        <v>100</v>
      </c>
      <c r="U146" s="3" t="s">
        <v>99</v>
      </c>
      <c r="X146" s="3" t="s">
        <v>101</v>
      </c>
      <c r="AA146" s="3" t="s">
        <v>99</v>
      </c>
      <c r="AD146" s="3" t="s">
        <v>405</v>
      </c>
      <c r="AG146" s="3" t="s">
        <v>151</v>
      </c>
      <c r="AJ146" s="3"/>
      <c r="AM146" s="3" t="s">
        <v>99</v>
      </c>
      <c r="AP146" s="3"/>
      <c r="AS146" s="3" t="s">
        <v>98</v>
      </c>
      <c r="AV146" s="3" t="s">
        <v>130</v>
      </c>
      <c r="AY146" s="3" t="s">
        <v>116</v>
      </c>
      <c r="BB146" s="3"/>
      <c r="BG146" s="3" t="s">
        <v>123</v>
      </c>
      <c r="BJ146" s="3" t="s">
        <v>123</v>
      </c>
      <c r="BM146" s="3" t="s">
        <v>123</v>
      </c>
      <c r="BP146" s="3" t="s">
        <v>123</v>
      </c>
      <c r="BS146" s="3" t="s">
        <v>123</v>
      </c>
      <c r="BV146" s="3" t="s">
        <v>108</v>
      </c>
      <c r="BY146" s="3" t="s">
        <v>109</v>
      </c>
      <c r="CB146" s="3" t="s">
        <v>110</v>
      </c>
      <c r="CE146" s="3" t="s">
        <v>111</v>
      </c>
      <c r="CH146" s="3" t="s">
        <v>148</v>
      </c>
      <c r="CK146" s="3"/>
      <c r="CN146" s="3" t="s">
        <v>131</v>
      </c>
      <c r="CQ146" s="3"/>
    </row>
    <row r="147" spans="1:95" x14ac:dyDescent="0.25">
      <c r="A147">
        <v>42</v>
      </c>
      <c r="B147" s="22">
        <v>43929.705150462964</v>
      </c>
      <c r="C147" s="22">
        <v>43929.707800925928</v>
      </c>
      <c r="D147" s="3" t="s">
        <v>97</v>
      </c>
      <c r="I147" s="3" t="s">
        <v>98</v>
      </c>
      <c r="L147" s="3" t="s">
        <v>99</v>
      </c>
      <c r="O147" s="3"/>
      <c r="R147" s="3" t="s">
        <v>100</v>
      </c>
      <c r="U147" s="3" t="s">
        <v>99</v>
      </c>
      <c r="X147" s="3" t="s">
        <v>101</v>
      </c>
      <c r="AA147" s="3" t="s">
        <v>99</v>
      </c>
      <c r="AD147" s="3" t="s">
        <v>408</v>
      </c>
      <c r="AG147" s="3" t="s">
        <v>151</v>
      </c>
      <c r="AJ147" s="3"/>
      <c r="AM147" s="3" t="s">
        <v>99</v>
      </c>
      <c r="AP147" s="3"/>
      <c r="AS147" s="3" t="s">
        <v>98</v>
      </c>
      <c r="AV147" s="3" t="s">
        <v>130</v>
      </c>
      <c r="AY147" s="3" t="s">
        <v>116</v>
      </c>
      <c r="BB147" s="3"/>
      <c r="BG147" s="3" t="s">
        <v>123</v>
      </c>
      <c r="BJ147" s="3" t="s">
        <v>123</v>
      </c>
      <c r="BM147" s="3" t="s">
        <v>123</v>
      </c>
      <c r="BP147" s="3" t="s">
        <v>123</v>
      </c>
      <c r="BS147" s="3" t="s">
        <v>123</v>
      </c>
      <c r="BV147" s="3" t="s">
        <v>108</v>
      </c>
      <c r="BY147" s="3" t="s">
        <v>109</v>
      </c>
      <c r="CB147" s="3" t="s">
        <v>110</v>
      </c>
      <c r="CE147" s="3" t="s">
        <v>111</v>
      </c>
      <c r="CH147" s="3" t="s">
        <v>148</v>
      </c>
      <c r="CK147" s="3"/>
      <c r="CN147" s="3" t="s">
        <v>131</v>
      </c>
      <c r="CQ147" s="3"/>
    </row>
    <row r="148" spans="1:95" x14ac:dyDescent="0.25">
      <c r="A148">
        <v>42</v>
      </c>
      <c r="B148" s="22">
        <v>43929.705150462964</v>
      </c>
      <c r="C148" s="22">
        <v>43929.707800925928</v>
      </c>
      <c r="D148" s="3" t="s">
        <v>97</v>
      </c>
      <c r="I148" s="3" t="s">
        <v>98</v>
      </c>
      <c r="L148" s="3" t="s">
        <v>99</v>
      </c>
      <c r="O148" s="3"/>
      <c r="R148" s="3" t="s">
        <v>100</v>
      </c>
      <c r="U148" s="3" t="s">
        <v>99</v>
      </c>
      <c r="X148" s="3" t="s">
        <v>101</v>
      </c>
      <c r="AA148" s="3" t="s">
        <v>99</v>
      </c>
      <c r="AD148" s="3" t="s">
        <v>406</v>
      </c>
      <c r="AG148" s="3" t="s">
        <v>151</v>
      </c>
      <c r="AJ148" s="3"/>
      <c r="AM148" s="3" t="s">
        <v>99</v>
      </c>
      <c r="AP148" s="3"/>
      <c r="AS148" s="3" t="s">
        <v>98</v>
      </c>
      <c r="AV148" s="3" t="s">
        <v>130</v>
      </c>
      <c r="AY148" s="3" t="s">
        <v>116</v>
      </c>
      <c r="BB148" s="3"/>
      <c r="BG148" s="3" t="s">
        <v>123</v>
      </c>
      <c r="BJ148" s="3" t="s">
        <v>123</v>
      </c>
      <c r="BM148" s="3" t="s">
        <v>123</v>
      </c>
      <c r="BP148" s="3" t="s">
        <v>123</v>
      </c>
      <c r="BS148" s="3" t="s">
        <v>123</v>
      </c>
      <c r="BV148" s="3" t="s">
        <v>108</v>
      </c>
      <c r="BY148" s="3" t="s">
        <v>109</v>
      </c>
      <c r="CB148" s="3" t="s">
        <v>110</v>
      </c>
      <c r="CE148" s="3" t="s">
        <v>111</v>
      </c>
      <c r="CH148" s="3" t="s">
        <v>148</v>
      </c>
      <c r="CK148" s="3"/>
      <c r="CN148" s="3" t="s">
        <v>131</v>
      </c>
      <c r="CQ148" s="3"/>
    </row>
    <row r="149" spans="1:95" x14ac:dyDescent="0.25">
      <c r="A149">
        <v>42</v>
      </c>
      <c r="B149" s="22">
        <v>43929.705150462964</v>
      </c>
      <c r="C149" s="22">
        <v>43929.707800925928</v>
      </c>
      <c r="D149" s="3" t="s">
        <v>97</v>
      </c>
      <c r="I149" s="3" t="s">
        <v>98</v>
      </c>
      <c r="L149" s="3" t="s">
        <v>99</v>
      </c>
      <c r="O149" s="3"/>
      <c r="R149" s="3" t="s">
        <v>100</v>
      </c>
      <c r="U149" s="3" t="s">
        <v>99</v>
      </c>
      <c r="X149" s="3" t="s">
        <v>101</v>
      </c>
      <c r="AA149" s="3" t="s">
        <v>99</v>
      </c>
      <c r="AD149" s="3" t="s">
        <v>407</v>
      </c>
      <c r="AG149" s="3" t="s">
        <v>151</v>
      </c>
      <c r="AJ149" s="3"/>
      <c r="AM149" s="3" t="s">
        <v>99</v>
      </c>
      <c r="AP149" s="3"/>
      <c r="AS149" s="3" t="s">
        <v>98</v>
      </c>
      <c r="AV149" s="3" t="s">
        <v>130</v>
      </c>
      <c r="AY149" s="3" t="s">
        <v>116</v>
      </c>
      <c r="BB149" s="3"/>
      <c r="BG149" s="3" t="s">
        <v>123</v>
      </c>
      <c r="BJ149" s="3" t="s">
        <v>123</v>
      </c>
      <c r="BM149" s="3" t="s">
        <v>123</v>
      </c>
      <c r="BP149" s="3" t="s">
        <v>123</v>
      </c>
      <c r="BS149" s="3" t="s">
        <v>123</v>
      </c>
      <c r="BV149" s="3" t="s">
        <v>108</v>
      </c>
      <c r="BY149" s="3" t="s">
        <v>109</v>
      </c>
      <c r="CB149" s="3" t="s">
        <v>110</v>
      </c>
      <c r="CE149" s="3" t="s">
        <v>111</v>
      </c>
      <c r="CH149" s="3" t="s">
        <v>148</v>
      </c>
      <c r="CK149" s="3"/>
      <c r="CN149" s="3" t="s">
        <v>131</v>
      </c>
      <c r="CQ149" s="3"/>
    </row>
    <row r="150" spans="1:95" x14ac:dyDescent="0.25">
      <c r="A150">
        <v>42</v>
      </c>
      <c r="B150" s="22">
        <v>43929.705150462964</v>
      </c>
      <c r="C150" s="22">
        <v>43929.707800925928</v>
      </c>
      <c r="D150" s="3" t="s">
        <v>97</v>
      </c>
      <c r="I150" s="3" t="s">
        <v>98</v>
      </c>
      <c r="L150" s="3" t="s">
        <v>99</v>
      </c>
      <c r="O150" s="3"/>
      <c r="R150" s="3" t="s">
        <v>100</v>
      </c>
      <c r="U150" s="3" t="s">
        <v>99</v>
      </c>
      <c r="X150" s="3" t="s">
        <v>101</v>
      </c>
      <c r="AA150" s="3" t="s">
        <v>99</v>
      </c>
      <c r="AD150" s="3" t="s">
        <v>411</v>
      </c>
      <c r="AG150" s="3" t="s">
        <v>151</v>
      </c>
      <c r="AJ150" s="3"/>
      <c r="AM150" s="3" t="s">
        <v>99</v>
      </c>
      <c r="AP150" s="3"/>
      <c r="AS150" s="3" t="s">
        <v>98</v>
      </c>
      <c r="AV150" s="3" t="s">
        <v>130</v>
      </c>
      <c r="AY150" s="3" t="s">
        <v>116</v>
      </c>
      <c r="BB150" s="3"/>
      <c r="BG150" s="3" t="s">
        <v>123</v>
      </c>
      <c r="BJ150" s="3" t="s">
        <v>123</v>
      </c>
      <c r="BM150" s="3" t="s">
        <v>123</v>
      </c>
      <c r="BP150" s="3" t="s">
        <v>123</v>
      </c>
      <c r="BS150" s="3" t="s">
        <v>123</v>
      </c>
      <c r="BV150" s="3" t="s">
        <v>108</v>
      </c>
      <c r="BY150" s="3" t="s">
        <v>109</v>
      </c>
      <c r="CB150" s="3" t="s">
        <v>110</v>
      </c>
      <c r="CE150" s="3" t="s">
        <v>111</v>
      </c>
      <c r="CH150" s="3" t="s">
        <v>148</v>
      </c>
      <c r="CK150" s="3"/>
      <c r="CN150" s="3" t="s">
        <v>131</v>
      </c>
      <c r="CQ150" s="3"/>
    </row>
    <row r="151" spans="1:95" x14ac:dyDescent="0.25">
      <c r="A151">
        <v>42</v>
      </c>
      <c r="B151" s="22">
        <v>43929.705150462964</v>
      </c>
      <c r="C151" s="22">
        <v>43929.707800925928</v>
      </c>
      <c r="D151" s="3" t="s">
        <v>97</v>
      </c>
      <c r="I151" s="3" t="s">
        <v>98</v>
      </c>
      <c r="L151" s="3" t="s">
        <v>99</v>
      </c>
      <c r="O151" s="3"/>
      <c r="R151" s="3" t="s">
        <v>100</v>
      </c>
      <c r="U151" s="3" t="s">
        <v>99</v>
      </c>
      <c r="X151" s="3" t="s">
        <v>101</v>
      </c>
      <c r="AA151" s="3" t="s">
        <v>99</v>
      </c>
      <c r="AD151" s="3" t="s">
        <v>430</v>
      </c>
      <c r="AG151" s="3" t="s">
        <v>151</v>
      </c>
      <c r="AJ151" s="3"/>
      <c r="AM151" s="3" t="s">
        <v>99</v>
      </c>
      <c r="AP151" s="3"/>
      <c r="AS151" s="3" t="s">
        <v>98</v>
      </c>
      <c r="AV151" s="3" t="s">
        <v>130</v>
      </c>
      <c r="AY151" s="3" t="s">
        <v>116</v>
      </c>
      <c r="BB151" s="3"/>
      <c r="BG151" s="3" t="s">
        <v>123</v>
      </c>
      <c r="BJ151" s="3" t="s">
        <v>123</v>
      </c>
      <c r="BM151" s="3" t="s">
        <v>123</v>
      </c>
      <c r="BP151" s="3" t="s">
        <v>123</v>
      </c>
      <c r="BS151" s="3" t="s">
        <v>123</v>
      </c>
      <c r="BV151" s="3" t="s">
        <v>108</v>
      </c>
      <c r="BY151" s="3" t="s">
        <v>109</v>
      </c>
      <c r="CB151" s="3" t="s">
        <v>110</v>
      </c>
      <c r="CE151" s="3" t="s">
        <v>111</v>
      </c>
      <c r="CH151" s="3" t="s">
        <v>148</v>
      </c>
      <c r="CK151" s="3"/>
      <c r="CN151" s="3" t="s">
        <v>131</v>
      </c>
      <c r="CQ151" s="3"/>
    </row>
    <row r="152" spans="1:95" x14ac:dyDescent="0.25">
      <c r="A152">
        <v>43</v>
      </c>
      <c r="B152" s="22">
        <v>43929.735196759262</v>
      </c>
      <c r="C152" s="22">
        <v>43929.737013888887</v>
      </c>
      <c r="D152" s="3" t="s">
        <v>97</v>
      </c>
      <c r="I152" s="3" t="s">
        <v>98</v>
      </c>
      <c r="L152" s="3" t="s">
        <v>99</v>
      </c>
      <c r="O152" s="3"/>
      <c r="R152" s="3" t="s">
        <v>194</v>
      </c>
      <c r="U152" s="3" t="s">
        <v>99</v>
      </c>
      <c r="X152" s="3" t="s">
        <v>101</v>
      </c>
      <c r="AA152" s="3" t="s">
        <v>99</v>
      </c>
      <c r="AD152" s="3" t="s">
        <v>405</v>
      </c>
      <c r="AG152" s="3" t="s">
        <v>151</v>
      </c>
      <c r="AJ152" s="3"/>
      <c r="AM152" s="3" t="s">
        <v>99</v>
      </c>
      <c r="AP152" s="3"/>
      <c r="AS152" s="3" t="s">
        <v>98</v>
      </c>
      <c r="AV152" s="3" t="s">
        <v>195</v>
      </c>
      <c r="AY152" s="3" t="s">
        <v>116</v>
      </c>
      <c r="BB152" s="3"/>
      <c r="BG152" s="3" t="s">
        <v>107</v>
      </c>
      <c r="BJ152" s="3" t="s">
        <v>108</v>
      </c>
      <c r="BM152" s="3" t="s">
        <v>109</v>
      </c>
      <c r="BP152" s="3" t="s">
        <v>123</v>
      </c>
      <c r="BS152" s="3" t="s">
        <v>123</v>
      </c>
      <c r="BV152" s="3" t="s">
        <v>123</v>
      </c>
      <c r="BY152" s="3" t="s">
        <v>123</v>
      </c>
      <c r="CB152" s="3" t="s">
        <v>110</v>
      </c>
      <c r="CE152" s="3" t="s">
        <v>111</v>
      </c>
      <c r="CH152" s="3" t="s">
        <v>148</v>
      </c>
      <c r="CK152" s="3"/>
      <c r="CN152" s="3" t="s">
        <v>126</v>
      </c>
      <c r="CQ152" s="3"/>
    </row>
    <row r="153" spans="1:95" x14ac:dyDescent="0.25">
      <c r="A153">
        <v>43</v>
      </c>
      <c r="B153" s="22">
        <v>43929.735196759262</v>
      </c>
      <c r="C153" s="22">
        <v>43929.737013888887</v>
      </c>
      <c r="D153" s="3" t="s">
        <v>97</v>
      </c>
      <c r="I153" s="3" t="s">
        <v>98</v>
      </c>
      <c r="L153" s="3" t="s">
        <v>99</v>
      </c>
      <c r="O153" s="3"/>
      <c r="R153" s="3" t="s">
        <v>194</v>
      </c>
      <c r="U153" s="3" t="s">
        <v>99</v>
      </c>
      <c r="X153" s="3" t="s">
        <v>101</v>
      </c>
      <c r="AA153" s="3" t="s">
        <v>99</v>
      </c>
      <c r="AD153" s="3" t="s">
        <v>430</v>
      </c>
      <c r="AG153" s="3" t="s">
        <v>151</v>
      </c>
      <c r="AJ153" s="3"/>
      <c r="AM153" s="3" t="s">
        <v>99</v>
      </c>
      <c r="AP153" s="3"/>
      <c r="AS153" s="3" t="s">
        <v>98</v>
      </c>
      <c r="AV153" s="3" t="s">
        <v>195</v>
      </c>
      <c r="AY153" s="3" t="s">
        <v>116</v>
      </c>
      <c r="BB153" s="3"/>
      <c r="BG153" s="3" t="s">
        <v>107</v>
      </c>
      <c r="BJ153" s="3" t="s">
        <v>108</v>
      </c>
      <c r="BM153" s="3" t="s">
        <v>109</v>
      </c>
      <c r="BP153" s="3" t="s">
        <v>123</v>
      </c>
      <c r="BS153" s="3" t="s">
        <v>123</v>
      </c>
      <c r="BV153" s="3" t="s">
        <v>123</v>
      </c>
      <c r="BY153" s="3" t="s">
        <v>123</v>
      </c>
      <c r="CB153" s="3" t="s">
        <v>110</v>
      </c>
      <c r="CE153" s="3" t="s">
        <v>111</v>
      </c>
      <c r="CH153" s="3" t="s">
        <v>148</v>
      </c>
      <c r="CK153" s="3"/>
      <c r="CN153" s="3" t="s">
        <v>126</v>
      </c>
      <c r="CQ153" s="3"/>
    </row>
    <row r="154" spans="1:95" x14ac:dyDescent="0.25">
      <c r="A154">
        <v>44</v>
      </c>
      <c r="B154" s="22">
        <v>43929.755358796298</v>
      </c>
      <c r="C154" s="22">
        <v>43929.758935185186</v>
      </c>
      <c r="D154" s="3" t="s">
        <v>97</v>
      </c>
      <c r="I154" s="3" t="s">
        <v>98</v>
      </c>
      <c r="L154" s="3" t="s">
        <v>99</v>
      </c>
      <c r="O154" s="3"/>
      <c r="R154" s="3" t="s">
        <v>120</v>
      </c>
      <c r="U154" s="3" t="s">
        <v>99</v>
      </c>
      <c r="X154" s="3" t="s">
        <v>101</v>
      </c>
      <c r="AA154" s="3" t="s">
        <v>102</v>
      </c>
      <c r="AD154" s="3" t="s">
        <v>405</v>
      </c>
      <c r="AG154" s="3" t="s">
        <v>149</v>
      </c>
      <c r="AJ154" s="3"/>
      <c r="AM154" s="3" t="s">
        <v>98</v>
      </c>
      <c r="AP154" s="3"/>
      <c r="AS154" s="3" t="s">
        <v>99</v>
      </c>
      <c r="AV154" s="3"/>
      <c r="AY154" s="3" t="s">
        <v>116</v>
      </c>
      <c r="BB154" s="3"/>
      <c r="BG154" s="3" t="s">
        <v>123</v>
      </c>
      <c r="BJ154" s="3" t="s">
        <v>123</v>
      </c>
      <c r="BM154" s="3" t="s">
        <v>123</v>
      </c>
      <c r="BP154" s="3" t="s">
        <v>123</v>
      </c>
      <c r="BS154" s="3" t="s">
        <v>123</v>
      </c>
      <c r="BV154" s="3" t="s">
        <v>123</v>
      </c>
      <c r="BY154" s="3" t="s">
        <v>123</v>
      </c>
      <c r="CB154" s="3" t="s">
        <v>118</v>
      </c>
      <c r="CE154" s="3" t="s">
        <v>111</v>
      </c>
      <c r="CH154" s="3" t="s">
        <v>137</v>
      </c>
      <c r="CK154" s="3" t="s">
        <v>196</v>
      </c>
      <c r="CN154" s="3" t="s">
        <v>126</v>
      </c>
      <c r="CQ154" s="3"/>
    </row>
    <row r="155" spans="1:95" x14ac:dyDescent="0.25">
      <c r="A155">
        <v>44</v>
      </c>
      <c r="B155" s="22">
        <v>43929.755358796298</v>
      </c>
      <c r="C155" s="22">
        <v>43929.758935185186</v>
      </c>
      <c r="D155" s="3" t="s">
        <v>97</v>
      </c>
      <c r="I155" s="3" t="s">
        <v>98</v>
      </c>
      <c r="L155" s="3" t="s">
        <v>99</v>
      </c>
      <c r="O155" s="3"/>
      <c r="R155" s="3" t="s">
        <v>120</v>
      </c>
      <c r="U155" s="3" t="s">
        <v>99</v>
      </c>
      <c r="X155" s="3" t="s">
        <v>101</v>
      </c>
      <c r="AA155" s="3" t="s">
        <v>102</v>
      </c>
      <c r="AD155" s="3" t="s">
        <v>406</v>
      </c>
      <c r="AG155" s="3" t="s">
        <v>149</v>
      </c>
      <c r="AJ155" s="3"/>
      <c r="AM155" s="3" t="s">
        <v>98</v>
      </c>
      <c r="AP155" s="3"/>
      <c r="AS155" s="3" t="s">
        <v>99</v>
      </c>
      <c r="AV155" s="3"/>
      <c r="AY155" s="3" t="s">
        <v>116</v>
      </c>
      <c r="BB155" s="3"/>
      <c r="BG155" s="3" t="s">
        <v>123</v>
      </c>
      <c r="BJ155" s="3" t="s">
        <v>123</v>
      </c>
      <c r="BM155" s="3" t="s">
        <v>123</v>
      </c>
      <c r="BP155" s="3" t="s">
        <v>123</v>
      </c>
      <c r="BS155" s="3" t="s">
        <v>123</v>
      </c>
      <c r="BV155" s="3" t="s">
        <v>123</v>
      </c>
      <c r="BY155" s="3" t="s">
        <v>123</v>
      </c>
      <c r="CB155" s="3" t="s">
        <v>118</v>
      </c>
      <c r="CE155" s="3" t="s">
        <v>111</v>
      </c>
      <c r="CH155" s="3" t="s">
        <v>137</v>
      </c>
      <c r="CK155" s="3" t="s">
        <v>196</v>
      </c>
      <c r="CN155" s="3" t="s">
        <v>126</v>
      </c>
      <c r="CQ155" s="3"/>
    </row>
    <row r="156" spans="1:95" x14ac:dyDescent="0.25">
      <c r="A156">
        <v>44</v>
      </c>
      <c r="B156" s="22">
        <v>43929.755358796298</v>
      </c>
      <c r="C156" s="22">
        <v>43929.758935185186</v>
      </c>
      <c r="D156" s="3" t="s">
        <v>97</v>
      </c>
      <c r="I156" s="3" t="s">
        <v>98</v>
      </c>
      <c r="L156" s="3" t="s">
        <v>99</v>
      </c>
      <c r="O156" s="3"/>
      <c r="R156" s="3" t="s">
        <v>120</v>
      </c>
      <c r="U156" s="3" t="s">
        <v>99</v>
      </c>
      <c r="X156" s="3" t="s">
        <v>101</v>
      </c>
      <c r="AA156" s="3" t="s">
        <v>102</v>
      </c>
      <c r="AD156" s="3" t="s">
        <v>430</v>
      </c>
      <c r="AG156" s="3" t="s">
        <v>149</v>
      </c>
      <c r="AJ156" s="3"/>
      <c r="AM156" s="3" t="s">
        <v>98</v>
      </c>
      <c r="AP156" s="3"/>
      <c r="AS156" s="3" t="s">
        <v>99</v>
      </c>
      <c r="AV156" s="3"/>
      <c r="AY156" s="3" t="s">
        <v>116</v>
      </c>
      <c r="BB156" s="3"/>
      <c r="BG156" s="3" t="s">
        <v>123</v>
      </c>
      <c r="BJ156" s="3" t="s">
        <v>123</v>
      </c>
      <c r="BM156" s="3" t="s">
        <v>123</v>
      </c>
      <c r="BP156" s="3" t="s">
        <v>123</v>
      </c>
      <c r="BS156" s="3" t="s">
        <v>123</v>
      </c>
      <c r="BV156" s="3" t="s">
        <v>123</v>
      </c>
      <c r="BY156" s="3" t="s">
        <v>123</v>
      </c>
      <c r="CB156" s="3" t="s">
        <v>118</v>
      </c>
      <c r="CE156" s="3" t="s">
        <v>111</v>
      </c>
      <c r="CH156" s="3" t="s">
        <v>137</v>
      </c>
      <c r="CK156" s="3" t="s">
        <v>196</v>
      </c>
      <c r="CN156" s="3" t="s">
        <v>126</v>
      </c>
      <c r="CQ156" s="3"/>
    </row>
    <row r="157" spans="1:95" x14ac:dyDescent="0.25">
      <c r="A157">
        <v>45</v>
      </c>
      <c r="B157" s="22">
        <v>43929.765567129631</v>
      </c>
      <c r="C157" s="22">
        <v>43929.768194444441</v>
      </c>
      <c r="D157" s="3" t="s">
        <v>97</v>
      </c>
      <c r="I157" s="3" t="s">
        <v>98</v>
      </c>
      <c r="L157" s="3" t="s">
        <v>99</v>
      </c>
      <c r="O157" s="3"/>
      <c r="R157" s="3" t="s">
        <v>120</v>
      </c>
      <c r="U157" s="3" t="s">
        <v>99</v>
      </c>
      <c r="X157" s="3" t="s">
        <v>121</v>
      </c>
      <c r="AA157" s="3"/>
      <c r="AD157" s="3" t="s">
        <v>409</v>
      </c>
      <c r="AG157" s="3" t="s">
        <v>139</v>
      </c>
      <c r="AJ157" s="3"/>
      <c r="AM157" s="3" t="s">
        <v>99</v>
      </c>
      <c r="AP157" s="3"/>
      <c r="AS157" s="3" t="s">
        <v>99</v>
      </c>
      <c r="AV157" s="3"/>
      <c r="AY157" s="3" t="s">
        <v>116</v>
      </c>
      <c r="BB157" s="3"/>
      <c r="BG157" s="3" t="s">
        <v>123</v>
      </c>
      <c r="BJ157" s="3" t="s">
        <v>108</v>
      </c>
      <c r="BM157" s="3" t="s">
        <v>123</v>
      </c>
      <c r="BP157" s="3" t="s">
        <v>123</v>
      </c>
      <c r="BS157" s="3" t="s">
        <v>123</v>
      </c>
      <c r="BV157" s="3" t="s">
        <v>123</v>
      </c>
      <c r="BY157" s="3" t="s">
        <v>123</v>
      </c>
      <c r="CB157" s="3" t="s">
        <v>110</v>
      </c>
      <c r="CE157" s="3" t="s">
        <v>111</v>
      </c>
      <c r="CH157" s="3" t="s">
        <v>137</v>
      </c>
      <c r="CK157" s="3" t="s">
        <v>198</v>
      </c>
      <c r="CN157" s="3" t="s">
        <v>126</v>
      </c>
      <c r="CQ157" s="3"/>
    </row>
    <row r="158" spans="1:95" x14ac:dyDescent="0.25">
      <c r="A158">
        <v>45</v>
      </c>
      <c r="B158" s="22">
        <v>43929.765567129631</v>
      </c>
      <c r="C158" s="22">
        <v>43929.768194444441</v>
      </c>
      <c r="D158" s="3" t="s">
        <v>97</v>
      </c>
      <c r="I158" s="3" t="s">
        <v>98</v>
      </c>
      <c r="L158" s="3" t="s">
        <v>99</v>
      </c>
      <c r="O158" s="3"/>
      <c r="R158" s="3" t="s">
        <v>120</v>
      </c>
      <c r="U158" s="3" t="s">
        <v>99</v>
      </c>
      <c r="X158" s="3" t="s">
        <v>121</v>
      </c>
      <c r="AA158" s="3"/>
      <c r="AD158" s="3" t="s">
        <v>406</v>
      </c>
      <c r="AG158" s="3" t="s">
        <v>139</v>
      </c>
      <c r="AJ158" s="3"/>
      <c r="AM158" s="3" t="s">
        <v>99</v>
      </c>
      <c r="AP158" s="3"/>
      <c r="AS158" s="3" t="s">
        <v>99</v>
      </c>
      <c r="AV158" s="3"/>
      <c r="AY158" s="3" t="s">
        <v>116</v>
      </c>
      <c r="BB158" s="3"/>
      <c r="BG158" s="3" t="s">
        <v>123</v>
      </c>
      <c r="BJ158" s="3" t="s">
        <v>108</v>
      </c>
      <c r="BM158" s="3" t="s">
        <v>123</v>
      </c>
      <c r="BP158" s="3" t="s">
        <v>123</v>
      </c>
      <c r="BS158" s="3" t="s">
        <v>123</v>
      </c>
      <c r="BV158" s="3" t="s">
        <v>123</v>
      </c>
      <c r="BY158" s="3" t="s">
        <v>123</v>
      </c>
      <c r="CB158" s="3" t="s">
        <v>110</v>
      </c>
      <c r="CE158" s="3" t="s">
        <v>111</v>
      </c>
      <c r="CH158" s="3" t="s">
        <v>137</v>
      </c>
      <c r="CK158" s="3" t="s">
        <v>198</v>
      </c>
      <c r="CN158" s="3" t="s">
        <v>126</v>
      </c>
      <c r="CQ158" s="3"/>
    </row>
    <row r="159" spans="1:95" x14ac:dyDescent="0.25">
      <c r="A159">
        <v>45</v>
      </c>
      <c r="B159" s="22">
        <v>43929.765567129631</v>
      </c>
      <c r="C159" s="22">
        <v>43929.768194444441</v>
      </c>
      <c r="D159" s="3" t="s">
        <v>97</v>
      </c>
      <c r="I159" s="3" t="s">
        <v>98</v>
      </c>
      <c r="L159" s="3" t="s">
        <v>99</v>
      </c>
      <c r="O159" s="3"/>
      <c r="R159" s="3" t="s">
        <v>120</v>
      </c>
      <c r="U159" s="3" t="s">
        <v>99</v>
      </c>
      <c r="X159" s="3" t="s">
        <v>121</v>
      </c>
      <c r="AA159" s="3"/>
      <c r="AD159" s="3" t="s">
        <v>430</v>
      </c>
      <c r="AG159" s="3" t="s">
        <v>139</v>
      </c>
      <c r="AJ159" s="3"/>
      <c r="AM159" s="3" t="s">
        <v>99</v>
      </c>
      <c r="AP159" s="3"/>
      <c r="AS159" s="3" t="s">
        <v>99</v>
      </c>
      <c r="AV159" s="3"/>
      <c r="AY159" s="3" t="s">
        <v>116</v>
      </c>
      <c r="BB159" s="3"/>
      <c r="BG159" s="3" t="s">
        <v>123</v>
      </c>
      <c r="BJ159" s="3" t="s">
        <v>108</v>
      </c>
      <c r="BM159" s="3" t="s">
        <v>123</v>
      </c>
      <c r="BP159" s="3" t="s">
        <v>123</v>
      </c>
      <c r="BS159" s="3" t="s">
        <v>123</v>
      </c>
      <c r="BV159" s="3" t="s">
        <v>123</v>
      </c>
      <c r="BY159" s="3" t="s">
        <v>123</v>
      </c>
      <c r="CB159" s="3" t="s">
        <v>110</v>
      </c>
      <c r="CE159" s="3" t="s">
        <v>111</v>
      </c>
      <c r="CH159" s="3" t="s">
        <v>137</v>
      </c>
      <c r="CK159" s="3" t="s">
        <v>198</v>
      </c>
      <c r="CN159" s="3" t="s">
        <v>126</v>
      </c>
      <c r="CQ159" s="3"/>
    </row>
    <row r="160" spans="1:95" x14ac:dyDescent="0.25">
      <c r="A160">
        <v>46</v>
      </c>
      <c r="B160" s="22">
        <v>43929.771979166668</v>
      </c>
      <c r="C160" s="22">
        <v>43929.773900462962</v>
      </c>
      <c r="D160" s="3" t="s">
        <v>97</v>
      </c>
      <c r="I160" s="3" t="s">
        <v>98</v>
      </c>
      <c r="L160" s="3" t="s">
        <v>99</v>
      </c>
      <c r="O160" s="3"/>
      <c r="R160" s="3" t="s">
        <v>100</v>
      </c>
      <c r="U160" s="3" t="s">
        <v>99</v>
      </c>
      <c r="X160" s="3" t="s">
        <v>121</v>
      </c>
      <c r="AA160" s="3"/>
      <c r="AD160" s="3" t="s">
        <v>405</v>
      </c>
      <c r="AG160" s="3" t="s">
        <v>139</v>
      </c>
      <c r="AJ160" s="3"/>
      <c r="AM160" s="3" t="s">
        <v>99</v>
      </c>
      <c r="AP160" s="3"/>
      <c r="AS160" s="3" t="s">
        <v>99</v>
      </c>
      <c r="AV160" s="3"/>
      <c r="AY160" s="3" t="s">
        <v>116</v>
      </c>
      <c r="BB160" s="3"/>
      <c r="BG160" s="3" t="s">
        <v>133</v>
      </c>
      <c r="BJ160" s="3" t="s">
        <v>133</v>
      </c>
      <c r="BM160" s="3" t="s">
        <v>133</v>
      </c>
      <c r="BP160" s="3" t="s">
        <v>107</v>
      </c>
      <c r="BS160" s="3" t="s">
        <v>109</v>
      </c>
      <c r="BV160" s="3" t="s">
        <v>108</v>
      </c>
      <c r="BY160" s="3" t="s">
        <v>109</v>
      </c>
      <c r="CB160" s="3" t="s">
        <v>134</v>
      </c>
      <c r="CE160" s="3" t="s">
        <v>147</v>
      </c>
      <c r="CH160" s="3" t="s">
        <v>199</v>
      </c>
      <c r="CK160" s="3"/>
      <c r="CN160" s="3" t="s">
        <v>137</v>
      </c>
      <c r="CQ160" s="3"/>
    </row>
    <row r="161" spans="1:95" x14ac:dyDescent="0.25">
      <c r="A161">
        <v>46</v>
      </c>
      <c r="B161" s="22">
        <v>43929.771979166668</v>
      </c>
      <c r="C161" s="22">
        <v>43929.773900462962</v>
      </c>
      <c r="D161" s="3" t="s">
        <v>97</v>
      </c>
      <c r="I161" s="3" t="s">
        <v>98</v>
      </c>
      <c r="L161" s="3" t="s">
        <v>99</v>
      </c>
      <c r="O161" s="3"/>
      <c r="R161" s="3" t="s">
        <v>100</v>
      </c>
      <c r="U161" s="3" t="s">
        <v>99</v>
      </c>
      <c r="X161" s="3" t="s">
        <v>121</v>
      </c>
      <c r="AA161" s="3"/>
      <c r="AD161" s="3" t="s">
        <v>430</v>
      </c>
      <c r="AG161" s="3" t="s">
        <v>139</v>
      </c>
      <c r="AJ161" s="3"/>
      <c r="AM161" s="3" t="s">
        <v>99</v>
      </c>
      <c r="AP161" s="3"/>
      <c r="AS161" s="3" t="s">
        <v>99</v>
      </c>
      <c r="AV161" s="3"/>
      <c r="AY161" s="3" t="s">
        <v>116</v>
      </c>
      <c r="BB161" s="3"/>
      <c r="BG161" s="3" t="s">
        <v>133</v>
      </c>
      <c r="BJ161" s="3" t="s">
        <v>133</v>
      </c>
      <c r="BM161" s="3" t="s">
        <v>133</v>
      </c>
      <c r="BP161" s="3" t="s">
        <v>107</v>
      </c>
      <c r="BS161" s="3" t="s">
        <v>109</v>
      </c>
      <c r="BV161" s="3" t="s">
        <v>108</v>
      </c>
      <c r="BY161" s="3" t="s">
        <v>109</v>
      </c>
      <c r="CB161" s="3" t="s">
        <v>134</v>
      </c>
      <c r="CE161" s="3" t="s">
        <v>147</v>
      </c>
      <c r="CH161" s="3" t="s">
        <v>199</v>
      </c>
      <c r="CK161" s="3"/>
      <c r="CN161" s="3" t="s">
        <v>137</v>
      </c>
      <c r="CQ161" s="3"/>
    </row>
    <row r="162" spans="1:95" x14ac:dyDescent="0.25">
      <c r="A162">
        <v>47</v>
      </c>
      <c r="B162" s="22">
        <v>43929.757395833331</v>
      </c>
      <c r="C162" s="22">
        <v>43929.809942129628</v>
      </c>
      <c r="D162" s="3" t="s">
        <v>97</v>
      </c>
      <c r="I162" s="3" t="s">
        <v>98</v>
      </c>
      <c r="L162" s="3" t="s">
        <v>99</v>
      </c>
      <c r="O162" s="3"/>
      <c r="R162" s="3" t="s">
        <v>100</v>
      </c>
      <c r="U162" s="3" t="s">
        <v>99</v>
      </c>
      <c r="X162" s="3" t="s">
        <v>121</v>
      </c>
      <c r="AA162" s="3"/>
      <c r="AD162" s="3" t="s">
        <v>405</v>
      </c>
      <c r="AG162" s="3" t="s">
        <v>149</v>
      </c>
      <c r="AJ162" s="3"/>
      <c r="AM162" s="3" t="s">
        <v>99</v>
      </c>
      <c r="AP162" s="3"/>
      <c r="AS162" s="3" t="s">
        <v>98</v>
      </c>
      <c r="AV162" s="3" t="s">
        <v>157</v>
      </c>
      <c r="AY162" s="3" t="s">
        <v>116</v>
      </c>
      <c r="BB162" s="3"/>
      <c r="BG162" s="3" t="s">
        <v>109</v>
      </c>
      <c r="BJ162" s="3" t="s">
        <v>107</v>
      </c>
      <c r="BM162" s="3" t="s">
        <v>109</v>
      </c>
      <c r="BP162" s="3" t="s">
        <v>109</v>
      </c>
      <c r="BS162" s="3" t="s">
        <v>109</v>
      </c>
      <c r="BV162" s="3" t="s">
        <v>109</v>
      </c>
      <c r="BY162" s="3" t="s">
        <v>109</v>
      </c>
      <c r="CB162" s="3" t="s">
        <v>118</v>
      </c>
      <c r="CE162" s="3" t="s">
        <v>119</v>
      </c>
      <c r="CH162" s="3" t="s">
        <v>112</v>
      </c>
      <c r="CK162" s="3"/>
      <c r="CN162" s="3" t="s">
        <v>113</v>
      </c>
      <c r="CQ162" s="3"/>
    </row>
    <row r="163" spans="1:95" x14ac:dyDescent="0.25">
      <c r="A163">
        <v>47</v>
      </c>
      <c r="B163" s="22">
        <v>43929.757395833331</v>
      </c>
      <c r="C163" s="22">
        <v>43929.809942129628</v>
      </c>
      <c r="D163" s="3" t="s">
        <v>97</v>
      </c>
      <c r="I163" s="3" t="s">
        <v>98</v>
      </c>
      <c r="L163" s="3" t="s">
        <v>99</v>
      </c>
      <c r="O163" s="3"/>
      <c r="R163" s="3" t="s">
        <v>100</v>
      </c>
      <c r="U163" s="3" t="s">
        <v>99</v>
      </c>
      <c r="X163" s="3" t="s">
        <v>121</v>
      </c>
      <c r="AA163" s="3"/>
      <c r="AD163" s="3" t="s">
        <v>406</v>
      </c>
      <c r="AG163" s="3" t="s">
        <v>149</v>
      </c>
      <c r="AJ163" s="3"/>
      <c r="AM163" s="3" t="s">
        <v>99</v>
      </c>
      <c r="AP163" s="3"/>
      <c r="AS163" s="3" t="s">
        <v>98</v>
      </c>
      <c r="AV163" s="3" t="s">
        <v>157</v>
      </c>
      <c r="AY163" s="3" t="s">
        <v>116</v>
      </c>
      <c r="BB163" s="3"/>
      <c r="BG163" s="3" t="s">
        <v>109</v>
      </c>
      <c r="BJ163" s="3" t="s">
        <v>107</v>
      </c>
      <c r="BM163" s="3" t="s">
        <v>109</v>
      </c>
      <c r="BP163" s="3" t="s">
        <v>109</v>
      </c>
      <c r="BS163" s="3" t="s">
        <v>109</v>
      </c>
      <c r="BV163" s="3" t="s">
        <v>109</v>
      </c>
      <c r="BY163" s="3" t="s">
        <v>109</v>
      </c>
      <c r="CB163" s="3" t="s">
        <v>118</v>
      </c>
      <c r="CE163" s="3" t="s">
        <v>119</v>
      </c>
      <c r="CH163" s="3" t="s">
        <v>112</v>
      </c>
      <c r="CK163" s="3"/>
      <c r="CN163" s="3" t="s">
        <v>113</v>
      </c>
      <c r="CQ163" s="3"/>
    </row>
    <row r="164" spans="1:95" x14ac:dyDescent="0.25">
      <c r="A164">
        <v>47</v>
      </c>
      <c r="B164" s="22">
        <v>43929.757395833331</v>
      </c>
      <c r="C164" s="22">
        <v>43929.809942129628</v>
      </c>
      <c r="D164" s="3" t="s">
        <v>97</v>
      </c>
      <c r="I164" s="3" t="s">
        <v>98</v>
      </c>
      <c r="L164" s="3" t="s">
        <v>99</v>
      </c>
      <c r="O164" s="3"/>
      <c r="R164" s="3" t="s">
        <v>100</v>
      </c>
      <c r="U164" s="3" t="s">
        <v>99</v>
      </c>
      <c r="X164" s="3" t="s">
        <v>121</v>
      </c>
      <c r="AA164" s="3"/>
      <c r="AD164" s="3" t="s">
        <v>407</v>
      </c>
      <c r="AG164" s="3" t="s">
        <v>149</v>
      </c>
      <c r="AJ164" s="3"/>
      <c r="AM164" s="3" t="s">
        <v>99</v>
      </c>
      <c r="AP164" s="3"/>
      <c r="AS164" s="3" t="s">
        <v>98</v>
      </c>
      <c r="AV164" s="3" t="s">
        <v>157</v>
      </c>
      <c r="AY164" s="3" t="s">
        <v>116</v>
      </c>
      <c r="BB164" s="3"/>
      <c r="BG164" s="3" t="s">
        <v>109</v>
      </c>
      <c r="BJ164" s="3" t="s">
        <v>107</v>
      </c>
      <c r="BM164" s="3" t="s">
        <v>109</v>
      </c>
      <c r="BP164" s="3" t="s">
        <v>109</v>
      </c>
      <c r="BS164" s="3" t="s">
        <v>109</v>
      </c>
      <c r="BV164" s="3" t="s">
        <v>109</v>
      </c>
      <c r="BY164" s="3" t="s">
        <v>109</v>
      </c>
      <c r="CB164" s="3" t="s">
        <v>118</v>
      </c>
      <c r="CE164" s="3" t="s">
        <v>119</v>
      </c>
      <c r="CH164" s="3" t="s">
        <v>112</v>
      </c>
      <c r="CK164" s="3"/>
      <c r="CN164" s="3" t="s">
        <v>113</v>
      </c>
      <c r="CQ164" s="3"/>
    </row>
    <row r="165" spans="1:95" x14ac:dyDescent="0.25">
      <c r="A165">
        <v>47</v>
      </c>
      <c r="B165" s="22">
        <v>43929.757395833331</v>
      </c>
      <c r="C165" s="22">
        <v>43929.809942129628</v>
      </c>
      <c r="D165" s="3" t="s">
        <v>97</v>
      </c>
      <c r="I165" s="3" t="s">
        <v>98</v>
      </c>
      <c r="L165" s="3" t="s">
        <v>99</v>
      </c>
      <c r="O165" s="3"/>
      <c r="R165" s="3" t="s">
        <v>100</v>
      </c>
      <c r="U165" s="3" t="s">
        <v>99</v>
      </c>
      <c r="X165" s="3" t="s">
        <v>121</v>
      </c>
      <c r="AA165" s="3"/>
      <c r="AD165" s="3" t="s">
        <v>430</v>
      </c>
      <c r="AG165" s="3" t="s">
        <v>149</v>
      </c>
      <c r="AJ165" s="3"/>
      <c r="AM165" s="3" t="s">
        <v>99</v>
      </c>
      <c r="AP165" s="3"/>
      <c r="AS165" s="3" t="s">
        <v>98</v>
      </c>
      <c r="AV165" s="3" t="s">
        <v>157</v>
      </c>
      <c r="AY165" s="3" t="s">
        <v>116</v>
      </c>
      <c r="BB165" s="3"/>
      <c r="BG165" s="3" t="s">
        <v>109</v>
      </c>
      <c r="BJ165" s="3" t="s">
        <v>107</v>
      </c>
      <c r="BM165" s="3" t="s">
        <v>109</v>
      </c>
      <c r="BP165" s="3" t="s">
        <v>109</v>
      </c>
      <c r="BS165" s="3" t="s">
        <v>109</v>
      </c>
      <c r="BV165" s="3" t="s">
        <v>109</v>
      </c>
      <c r="BY165" s="3" t="s">
        <v>109</v>
      </c>
      <c r="CB165" s="3" t="s">
        <v>118</v>
      </c>
      <c r="CE165" s="3" t="s">
        <v>119</v>
      </c>
      <c r="CH165" s="3" t="s">
        <v>112</v>
      </c>
      <c r="CK165" s="3"/>
      <c r="CN165" s="3" t="s">
        <v>113</v>
      </c>
      <c r="CQ165" s="3"/>
    </row>
    <row r="166" spans="1:95" x14ac:dyDescent="0.25">
      <c r="A166">
        <v>48</v>
      </c>
      <c r="B166" s="22">
        <v>43929.821597222224</v>
      </c>
      <c r="C166" s="22">
        <v>43929.825914351852</v>
      </c>
      <c r="D166" s="3" t="s">
        <v>97</v>
      </c>
      <c r="I166" s="3" t="s">
        <v>98</v>
      </c>
      <c r="L166" s="3" t="s">
        <v>98</v>
      </c>
      <c r="O166" s="3"/>
      <c r="R166" s="3" t="s">
        <v>120</v>
      </c>
      <c r="U166" s="3" t="s">
        <v>99</v>
      </c>
      <c r="X166" s="3" t="s">
        <v>101</v>
      </c>
      <c r="AA166" s="3" t="s">
        <v>132</v>
      </c>
      <c r="AD166" s="3" t="s">
        <v>405</v>
      </c>
      <c r="AG166" s="3" t="s">
        <v>149</v>
      </c>
      <c r="AJ166" s="3"/>
      <c r="AM166" s="3" t="s">
        <v>98</v>
      </c>
      <c r="AP166" s="3" t="s">
        <v>168</v>
      </c>
      <c r="AS166" s="3" t="s">
        <v>98</v>
      </c>
      <c r="AV166" s="3" t="s">
        <v>200</v>
      </c>
      <c r="AY166" s="3" t="s">
        <v>201</v>
      </c>
      <c r="BB166" s="3"/>
      <c r="BG166" s="3" t="s">
        <v>123</v>
      </c>
      <c r="BJ166" s="3" t="s">
        <v>109</v>
      </c>
      <c r="BM166" s="3" t="s">
        <v>109</v>
      </c>
      <c r="BP166" s="3" t="s">
        <v>109</v>
      </c>
      <c r="BS166" s="3" t="s">
        <v>123</v>
      </c>
      <c r="BV166" s="3" t="s">
        <v>109</v>
      </c>
      <c r="BY166" s="3" t="s">
        <v>123</v>
      </c>
      <c r="CB166" s="3" t="s">
        <v>118</v>
      </c>
      <c r="CE166" s="3" t="s">
        <v>162</v>
      </c>
      <c r="CH166" s="3" t="s">
        <v>137</v>
      </c>
      <c r="CK166" s="3" t="s">
        <v>202</v>
      </c>
      <c r="CN166" s="3" t="s">
        <v>131</v>
      </c>
      <c r="CQ166" s="3"/>
    </row>
    <row r="167" spans="1:95" x14ac:dyDescent="0.25">
      <c r="A167">
        <v>48</v>
      </c>
      <c r="B167" s="22">
        <v>43929.821597222224</v>
      </c>
      <c r="C167" s="22">
        <v>43929.825914351852</v>
      </c>
      <c r="D167" s="3" t="s">
        <v>97</v>
      </c>
      <c r="I167" s="3" t="s">
        <v>98</v>
      </c>
      <c r="L167" s="3" t="s">
        <v>98</v>
      </c>
      <c r="O167" s="3"/>
      <c r="R167" s="3" t="s">
        <v>120</v>
      </c>
      <c r="U167" s="3" t="s">
        <v>99</v>
      </c>
      <c r="X167" s="3" t="s">
        <v>101</v>
      </c>
      <c r="AA167" s="3" t="s">
        <v>132</v>
      </c>
      <c r="AD167" s="3" t="s">
        <v>409</v>
      </c>
      <c r="AG167" s="3" t="s">
        <v>149</v>
      </c>
      <c r="AJ167" s="3"/>
      <c r="AM167" s="3" t="s">
        <v>98</v>
      </c>
      <c r="AP167" s="3" t="s">
        <v>168</v>
      </c>
      <c r="AS167" s="3" t="s">
        <v>98</v>
      </c>
      <c r="AV167" s="3" t="s">
        <v>200</v>
      </c>
      <c r="AY167" s="3" t="s">
        <v>201</v>
      </c>
      <c r="BB167" s="3"/>
      <c r="BG167" s="3" t="s">
        <v>123</v>
      </c>
      <c r="BJ167" s="3" t="s">
        <v>109</v>
      </c>
      <c r="BM167" s="3" t="s">
        <v>109</v>
      </c>
      <c r="BP167" s="3" t="s">
        <v>109</v>
      </c>
      <c r="BS167" s="3" t="s">
        <v>123</v>
      </c>
      <c r="BV167" s="3" t="s">
        <v>109</v>
      </c>
      <c r="BY167" s="3" t="s">
        <v>123</v>
      </c>
      <c r="CB167" s="3" t="s">
        <v>118</v>
      </c>
      <c r="CE167" s="3" t="s">
        <v>162</v>
      </c>
      <c r="CH167" s="3" t="s">
        <v>137</v>
      </c>
      <c r="CK167" s="3" t="s">
        <v>202</v>
      </c>
      <c r="CN167" s="3" t="s">
        <v>131</v>
      </c>
      <c r="CQ167" s="3"/>
    </row>
    <row r="168" spans="1:95" x14ac:dyDescent="0.25">
      <c r="A168">
        <v>48</v>
      </c>
      <c r="B168" s="22">
        <v>43929.821597222224</v>
      </c>
      <c r="C168" s="22">
        <v>43929.825914351852</v>
      </c>
      <c r="D168" s="3" t="s">
        <v>97</v>
      </c>
      <c r="I168" s="3" t="s">
        <v>98</v>
      </c>
      <c r="L168" s="3" t="s">
        <v>98</v>
      </c>
      <c r="O168" s="3"/>
      <c r="R168" s="3" t="s">
        <v>120</v>
      </c>
      <c r="U168" s="3" t="s">
        <v>99</v>
      </c>
      <c r="X168" s="3" t="s">
        <v>101</v>
      </c>
      <c r="AA168" s="3" t="s">
        <v>132</v>
      </c>
      <c r="AD168" s="3" t="s">
        <v>408</v>
      </c>
      <c r="AG168" s="3" t="s">
        <v>149</v>
      </c>
      <c r="AJ168" s="3"/>
      <c r="AM168" s="3" t="s">
        <v>98</v>
      </c>
      <c r="AP168" s="3" t="s">
        <v>168</v>
      </c>
      <c r="AS168" s="3" t="s">
        <v>98</v>
      </c>
      <c r="AV168" s="3" t="s">
        <v>200</v>
      </c>
      <c r="AY168" s="3" t="s">
        <v>201</v>
      </c>
      <c r="BB168" s="3"/>
      <c r="BG168" s="3" t="s">
        <v>123</v>
      </c>
      <c r="BJ168" s="3" t="s">
        <v>109</v>
      </c>
      <c r="BM168" s="3" t="s">
        <v>109</v>
      </c>
      <c r="BP168" s="3" t="s">
        <v>109</v>
      </c>
      <c r="BS168" s="3" t="s">
        <v>123</v>
      </c>
      <c r="BV168" s="3" t="s">
        <v>109</v>
      </c>
      <c r="BY168" s="3" t="s">
        <v>123</v>
      </c>
      <c r="CB168" s="3" t="s">
        <v>118</v>
      </c>
      <c r="CE168" s="3" t="s">
        <v>162</v>
      </c>
      <c r="CH168" s="3" t="s">
        <v>137</v>
      </c>
      <c r="CK168" s="3" t="s">
        <v>202</v>
      </c>
      <c r="CN168" s="3" t="s">
        <v>131</v>
      </c>
      <c r="CQ168" s="3"/>
    </row>
    <row r="169" spans="1:95" x14ac:dyDescent="0.25">
      <c r="A169">
        <v>48</v>
      </c>
      <c r="B169" s="22">
        <v>43929.821597222224</v>
      </c>
      <c r="C169" s="22">
        <v>43929.825914351852</v>
      </c>
      <c r="D169" s="3" t="s">
        <v>97</v>
      </c>
      <c r="I169" s="3" t="s">
        <v>98</v>
      </c>
      <c r="L169" s="3" t="s">
        <v>98</v>
      </c>
      <c r="O169" s="3"/>
      <c r="R169" s="3" t="s">
        <v>120</v>
      </c>
      <c r="U169" s="3" t="s">
        <v>99</v>
      </c>
      <c r="X169" s="3" t="s">
        <v>101</v>
      </c>
      <c r="AA169" s="3" t="s">
        <v>132</v>
      </c>
      <c r="AD169" s="3" t="s">
        <v>406</v>
      </c>
      <c r="AG169" s="3" t="s">
        <v>149</v>
      </c>
      <c r="AJ169" s="3"/>
      <c r="AM169" s="3" t="s">
        <v>98</v>
      </c>
      <c r="AP169" s="3" t="s">
        <v>168</v>
      </c>
      <c r="AS169" s="3" t="s">
        <v>98</v>
      </c>
      <c r="AV169" s="3" t="s">
        <v>200</v>
      </c>
      <c r="AY169" s="3" t="s">
        <v>201</v>
      </c>
      <c r="BB169" s="3"/>
      <c r="BG169" s="3" t="s">
        <v>123</v>
      </c>
      <c r="BJ169" s="3" t="s">
        <v>109</v>
      </c>
      <c r="BM169" s="3" t="s">
        <v>109</v>
      </c>
      <c r="BP169" s="3" t="s">
        <v>109</v>
      </c>
      <c r="BS169" s="3" t="s">
        <v>123</v>
      </c>
      <c r="BV169" s="3" t="s">
        <v>109</v>
      </c>
      <c r="BY169" s="3" t="s">
        <v>123</v>
      </c>
      <c r="CB169" s="3" t="s">
        <v>118</v>
      </c>
      <c r="CE169" s="3" t="s">
        <v>162</v>
      </c>
      <c r="CH169" s="3" t="s">
        <v>137</v>
      </c>
      <c r="CK169" s="3" t="s">
        <v>202</v>
      </c>
      <c r="CN169" s="3" t="s">
        <v>131</v>
      </c>
      <c r="CQ169" s="3"/>
    </row>
    <row r="170" spans="1:95" x14ac:dyDescent="0.25">
      <c r="A170">
        <v>48</v>
      </c>
      <c r="B170" s="22">
        <v>43929.821597222224</v>
      </c>
      <c r="C170" s="22">
        <v>43929.825914351852</v>
      </c>
      <c r="D170" s="3" t="s">
        <v>97</v>
      </c>
      <c r="I170" s="3" t="s">
        <v>98</v>
      </c>
      <c r="L170" s="3" t="s">
        <v>98</v>
      </c>
      <c r="O170" s="3"/>
      <c r="R170" s="3" t="s">
        <v>120</v>
      </c>
      <c r="U170" s="3" t="s">
        <v>99</v>
      </c>
      <c r="X170" s="3" t="s">
        <v>101</v>
      </c>
      <c r="AA170" s="3" t="s">
        <v>132</v>
      </c>
      <c r="AD170" s="3" t="s">
        <v>430</v>
      </c>
      <c r="AG170" s="3" t="s">
        <v>149</v>
      </c>
      <c r="AJ170" s="3"/>
      <c r="AM170" s="3" t="s">
        <v>98</v>
      </c>
      <c r="AP170" s="3" t="s">
        <v>168</v>
      </c>
      <c r="AS170" s="3" t="s">
        <v>98</v>
      </c>
      <c r="AV170" s="3" t="s">
        <v>200</v>
      </c>
      <c r="AY170" s="3" t="s">
        <v>201</v>
      </c>
      <c r="BB170" s="3"/>
      <c r="BG170" s="3" t="s">
        <v>123</v>
      </c>
      <c r="BJ170" s="3" t="s">
        <v>109</v>
      </c>
      <c r="BM170" s="3" t="s">
        <v>109</v>
      </c>
      <c r="BP170" s="3" t="s">
        <v>109</v>
      </c>
      <c r="BS170" s="3" t="s">
        <v>123</v>
      </c>
      <c r="BV170" s="3" t="s">
        <v>109</v>
      </c>
      <c r="BY170" s="3" t="s">
        <v>123</v>
      </c>
      <c r="CB170" s="3" t="s">
        <v>118</v>
      </c>
      <c r="CE170" s="3" t="s">
        <v>162</v>
      </c>
      <c r="CH170" s="3" t="s">
        <v>137</v>
      </c>
      <c r="CK170" s="3" t="s">
        <v>202</v>
      </c>
      <c r="CN170" s="3" t="s">
        <v>131</v>
      </c>
      <c r="CQ170" s="3"/>
    </row>
    <row r="171" spans="1:95" x14ac:dyDescent="0.25">
      <c r="A171">
        <v>49</v>
      </c>
      <c r="B171" s="22">
        <v>43929.837465277778</v>
      </c>
      <c r="C171" s="22">
        <v>43929.839317129627</v>
      </c>
      <c r="D171" s="3" t="s">
        <v>97</v>
      </c>
      <c r="I171" s="3" t="s">
        <v>98</v>
      </c>
      <c r="L171" s="3" t="s">
        <v>99</v>
      </c>
      <c r="O171" s="3"/>
      <c r="R171" s="3" t="s">
        <v>120</v>
      </c>
      <c r="U171" s="3" t="s">
        <v>99</v>
      </c>
      <c r="X171" s="3" t="s">
        <v>121</v>
      </c>
      <c r="AA171" s="3"/>
      <c r="AD171" s="3" t="s">
        <v>405</v>
      </c>
      <c r="AG171" s="3" t="s">
        <v>139</v>
      </c>
      <c r="AJ171" s="3"/>
      <c r="AM171" s="3" t="s">
        <v>99</v>
      </c>
      <c r="AP171" s="3"/>
      <c r="AS171" s="3" t="s">
        <v>99</v>
      </c>
      <c r="AV171" s="3"/>
      <c r="AY171" s="3" t="s">
        <v>116</v>
      </c>
      <c r="BB171" s="3"/>
      <c r="BG171" s="3" t="s">
        <v>109</v>
      </c>
      <c r="BJ171" s="3" t="s">
        <v>123</v>
      </c>
      <c r="BM171" s="3" t="s">
        <v>123</v>
      </c>
      <c r="BP171" s="3" t="s">
        <v>123</v>
      </c>
      <c r="BS171" s="3" t="s">
        <v>123</v>
      </c>
      <c r="BV171" s="3" t="s">
        <v>123</v>
      </c>
      <c r="BY171" s="3" t="s">
        <v>109</v>
      </c>
      <c r="CB171" s="3" t="s">
        <v>118</v>
      </c>
      <c r="CE171" s="3" t="s">
        <v>147</v>
      </c>
      <c r="CH171" s="3" t="s">
        <v>137</v>
      </c>
      <c r="CK171" s="3" t="s">
        <v>203</v>
      </c>
      <c r="CN171" s="3" t="s">
        <v>137</v>
      </c>
      <c r="CQ171" s="3"/>
    </row>
    <row r="172" spans="1:95" x14ac:dyDescent="0.25">
      <c r="A172">
        <v>49</v>
      </c>
      <c r="B172" s="22">
        <v>43929.837465277778</v>
      </c>
      <c r="C172" s="22">
        <v>43929.839317129627</v>
      </c>
      <c r="D172" s="3" t="s">
        <v>97</v>
      </c>
      <c r="I172" s="3" t="s">
        <v>98</v>
      </c>
      <c r="L172" s="3" t="s">
        <v>99</v>
      </c>
      <c r="O172" s="3"/>
      <c r="R172" s="3" t="s">
        <v>120</v>
      </c>
      <c r="U172" s="3" t="s">
        <v>99</v>
      </c>
      <c r="X172" s="3" t="s">
        <v>121</v>
      </c>
      <c r="AA172" s="3"/>
      <c r="AD172" s="3" t="s">
        <v>406</v>
      </c>
      <c r="AG172" s="3" t="s">
        <v>139</v>
      </c>
      <c r="AJ172" s="3"/>
      <c r="AM172" s="3" t="s">
        <v>99</v>
      </c>
      <c r="AP172" s="3"/>
      <c r="AS172" s="3" t="s">
        <v>99</v>
      </c>
      <c r="AV172" s="3"/>
      <c r="AY172" s="3" t="s">
        <v>116</v>
      </c>
      <c r="BB172" s="3"/>
      <c r="BG172" s="3" t="s">
        <v>109</v>
      </c>
      <c r="BJ172" s="3" t="s">
        <v>123</v>
      </c>
      <c r="BM172" s="3" t="s">
        <v>123</v>
      </c>
      <c r="BP172" s="3" t="s">
        <v>123</v>
      </c>
      <c r="BS172" s="3" t="s">
        <v>123</v>
      </c>
      <c r="BV172" s="3" t="s">
        <v>123</v>
      </c>
      <c r="BY172" s="3" t="s">
        <v>109</v>
      </c>
      <c r="CB172" s="3" t="s">
        <v>118</v>
      </c>
      <c r="CE172" s="3" t="s">
        <v>147</v>
      </c>
      <c r="CH172" s="3" t="s">
        <v>137</v>
      </c>
      <c r="CK172" s="3" t="s">
        <v>203</v>
      </c>
      <c r="CN172" s="3" t="s">
        <v>137</v>
      </c>
      <c r="CQ172" s="3"/>
    </row>
    <row r="173" spans="1:95" x14ac:dyDescent="0.25">
      <c r="A173">
        <v>49</v>
      </c>
      <c r="B173" s="22">
        <v>43929.837465277778</v>
      </c>
      <c r="C173" s="22">
        <v>43929.839317129627</v>
      </c>
      <c r="D173" s="3" t="s">
        <v>97</v>
      </c>
      <c r="I173" s="3" t="s">
        <v>98</v>
      </c>
      <c r="L173" s="3" t="s">
        <v>99</v>
      </c>
      <c r="O173" s="3"/>
      <c r="R173" s="3" t="s">
        <v>120</v>
      </c>
      <c r="U173" s="3" t="s">
        <v>99</v>
      </c>
      <c r="X173" s="3" t="s">
        <v>121</v>
      </c>
      <c r="AA173" s="3"/>
      <c r="AD173" s="3" t="s">
        <v>407</v>
      </c>
      <c r="AG173" s="3" t="s">
        <v>139</v>
      </c>
      <c r="AJ173" s="3"/>
      <c r="AM173" s="3" t="s">
        <v>99</v>
      </c>
      <c r="AP173" s="3"/>
      <c r="AS173" s="3" t="s">
        <v>99</v>
      </c>
      <c r="AV173" s="3"/>
      <c r="AY173" s="3" t="s">
        <v>116</v>
      </c>
      <c r="BB173" s="3"/>
      <c r="BG173" s="3" t="s">
        <v>109</v>
      </c>
      <c r="BJ173" s="3" t="s">
        <v>123</v>
      </c>
      <c r="BM173" s="3" t="s">
        <v>123</v>
      </c>
      <c r="BP173" s="3" t="s">
        <v>123</v>
      </c>
      <c r="BS173" s="3" t="s">
        <v>123</v>
      </c>
      <c r="BV173" s="3" t="s">
        <v>123</v>
      </c>
      <c r="BY173" s="3" t="s">
        <v>109</v>
      </c>
      <c r="CB173" s="3" t="s">
        <v>118</v>
      </c>
      <c r="CE173" s="3" t="s">
        <v>147</v>
      </c>
      <c r="CH173" s="3" t="s">
        <v>137</v>
      </c>
      <c r="CK173" s="3" t="s">
        <v>203</v>
      </c>
      <c r="CN173" s="3" t="s">
        <v>137</v>
      </c>
      <c r="CQ173" s="3"/>
    </row>
    <row r="174" spans="1:95" x14ac:dyDescent="0.25">
      <c r="A174">
        <v>49</v>
      </c>
      <c r="B174" s="22">
        <v>43929.837465277778</v>
      </c>
      <c r="C174" s="22">
        <v>43929.839317129627</v>
      </c>
      <c r="D174" s="3" t="s">
        <v>97</v>
      </c>
      <c r="I174" s="3" t="s">
        <v>98</v>
      </c>
      <c r="L174" s="3" t="s">
        <v>99</v>
      </c>
      <c r="O174" s="3"/>
      <c r="R174" s="3" t="s">
        <v>120</v>
      </c>
      <c r="U174" s="3" t="s">
        <v>99</v>
      </c>
      <c r="X174" s="3" t="s">
        <v>121</v>
      </c>
      <c r="AA174" s="3"/>
      <c r="AD174" s="3" t="s">
        <v>430</v>
      </c>
      <c r="AG174" s="3" t="s">
        <v>139</v>
      </c>
      <c r="AJ174" s="3"/>
      <c r="AM174" s="3" t="s">
        <v>99</v>
      </c>
      <c r="AP174" s="3"/>
      <c r="AS174" s="3" t="s">
        <v>99</v>
      </c>
      <c r="AV174" s="3"/>
      <c r="AY174" s="3" t="s">
        <v>116</v>
      </c>
      <c r="BB174" s="3"/>
      <c r="BG174" s="3" t="s">
        <v>109</v>
      </c>
      <c r="BJ174" s="3" t="s">
        <v>123</v>
      </c>
      <c r="BM174" s="3" t="s">
        <v>123</v>
      </c>
      <c r="BP174" s="3" t="s">
        <v>123</v>
      </c>
      <c r="BS174" s="3" t="s">
        <v>123</v>
      </c>
      <c r="BV174" s="3" t="s">
        <v>123</v>
      </c>
      <c r="BY174" s="3" t="s">
        <v>109</v>
      </c>
      <c r="CB174" s="3" t="s">
        <v>118</v>
      </c>
      <c r="CE174" s="3" t="s">
        <v>147</v>
      </c>
      <c r="CH174" s="3" t="s">
        <v>137</v>
      </c>
      <c r="CK174" s="3" t="s">
        <v>203</v>
      </c>
      <c r="CN174" s="3" t="s">
        <v>137</v>
      </c>
      <c r="CQ174" s="3"/>
    </row>
    <row r="175" spans="1:95" x14ac:dyDescent="0.25">
      <c r="A175">
        <v>50</v>
      </c>
      <c r="B175" s="22">
        <v>43930.040208333332</v>
      </c>
      <c r="C175" s="22">
        <v>43930.056516203702</v>
      </c>
      <c r="D175" s="3" t="s">
        <v>97</v>
      </c>
      <c r="I175" s="3" t="s">
        <v>98</v>
      </c>
      <c r="L175" s="3" t="s">
        <v>98</v>
      </c>
      <c r="O175" s="3" t="s">
        <v>204</v>
      </c>
      <c r="R175" s="3" t="s">
        <v>100</v>
      </c>
      <c r="U175" s="3" t="s">
        <v>99</v>
      </c>
      <c r="X175" s="3" t="s">
        <v>101</v>
      </c>
      <c r="AA175" s="3" t="s">
        <v>102</v>
      </c>
      <c r="AD175" s="3" t="s">
        <v>405</v>
      </c>
      <c r="AG175" s="3" t="s">
        <v>149</v>
      </c>
      <c r="AJ175" s="3"/>
      <c r="AM175" s="3" t="s">
        <v>99</v>
      </c>
      <c r="AP175" s="3"/>
      <c r="AS175" s="3" t="s">
        <v>99</v>
      </c>
      <c r="AV175" s="3"/>
      <c r="AY175" s="3" t="s">
        <v>116</v>
      </c>
      <c r="BB175" s="3"/>
      <c r="BG175" s="3" t="s">
        <v>109</v>
      </c>
      <c r="BJ175" s="3" t="s">
        <v>107</v>
      </c>
      <c r="BM175" s="3" t="s">
        <v>109</v>
      </c>
      <c r="BP175" s="3" t="s">
        <v>123</v>
      </c>
      <c r="BS175" s="3" t="s">
        <v>109</v>
      </c>
      <c r="BV175" s="3" t="s">
        <v>108</v>
      </c>
      <c r="BY175" s="3" t="s">
        <v>123</v>
      </c>
      <c r="CB175" s="3" t="s">
        <v>118</v>
      </c>
      <c r="CE175" s="3" t="s">
        <v>111</v>
      </c>
      <c r="CH175" s="3" t="s">
        <v>148</v>
      </c>
      <c r="CK175" s="3"/>
      <c r="CN175" s="3" t="s">
        <v>131</v>
      </c>
      <c r="CQ175" s="3" t="s">
        <v>205</v>
      </c>
    </row>
    <row r="176" spans="1:95" x14ac:dyDescent="0.25">
      <c r="A176">
        <v>50</v>
      </c>
      <c r="B176" s="22">
        <v>43930.040208333332</v>
      </c>
      <c r="C176" s="22">
        <v>43930.056516203702</v>
      </c>
      <c r="D176" s="3" t="s">
        <v>97</v>
      </c>
      <c r="I176" s="3" t="s">
        <v>98</v>
      </c>
      <c r="L176" s="3" t="s">
        <v>98</v>
      </c>
      <c r="O176" s="3" t="s">
        <v>204</v>
      </c>
      <c r="R176" s="3" t="s">
        <v>100</v>
      </c>
      <c r="U176" s="3" t="s">
        <v>99</v>
      </c>
      <c r="X176" s="3" t="s">
        <v>101</v>
      </c>
      <c r="AA176" s="3" t="s">
        <v>102</v>
      </c>
      <c r="AD176" s="3" t="s">
        <v>408</v>
      </c>
      <c r="AG176" s="3" t="s">
        <v>149</v>
      </c>
      <c r="AJ176" s="3"/>
      <c r="AM176" s="3" t="s">
        <v>99</v>
      </c>
      <c r="AP176" s="3"/>
      <c r="AS176" s="3" t="s">
        <v>99</v>
      </c>
      <c r="AV176" s="3"/>
      <c r="AY176" s="3" t="s">
        <v>116</v>
      </c>
      <c r="BB176" s="3"/>
      <c r="BG176" s="3" t="s">
        <v>109</v>
      </c>
      <c r="BJ176" s="3" t="s">
        <v>107</v>
      </c>
      <c r="BM176" s="3" t="s">
        <v>109</v>
      </c>
      <c r="BP176" s="3" t="s">
        <v>123</v>
      </c>
      <c r="BS176" s="3" t="s">
        <v>109</v>
      </c>
      <c r="BV176" s="3" t="s">
        <v>108</v>
      </c>
      <c r="BY176" s="3" t="s">
        <v>123</v>
      </c>
      <c r="CB176" s="3" t="s">
        <v>118</v>
      </c>
      <c r="CE176" s="3" t="s">
        <v>111</v>
      </c>
      <c r="CH176" s="3" t="s">
        <v>148</v>
      </c>
      <c r="CK176" s="3"/>
      <c r="CN176" s="3" t="s">
        <v>131</v>
      </c>
      <c r="CQ176" s="3" t="s">
        <v>205</v>
      </c>
    </row>
    <row r="177" spans="1:95" x14ac:dyDescent="0.25">
      <c r="A177">
        <v>50</v>
      </c>
      <c r="B177" s="22">
        <v>43930.040208333332</v>
      </c>
      <c r="C177" s="22">
        <v>43930.056516203702</v>
      </c>
      <c r="D177" s="3" t="s">
        <v>97</v>
      </c>
      <c r="I177" s="3" t="s">
        <v>98</v>
      </c>
      <c r="L177" s="3" t="s">
        <v>98</v>
      </c>
      <c r="O177" s="3" t="s">
        <v>204</v>
      </c>
      <c r="R177" s="3" t="s">
        <v>100</v>
      </c>
      <c r="U177" s="3" t="s">
        <v>99</v>
      </c>
      <c r="X177" s="3" t="s">
        <v>101</v>
      </c>
      <c r="AA177" s="3" t="s">
        <v>102</v>
      </c>
      <c r="AD177" s="3" t="s">
        <v>410</v>
      </c>
      <c r="AG177" s="3" t="s">
        <v>149</v>
      </c>
      <c r="AJ177" s="3"/>
      <c r="AM177" s="3" t="s">
        <v>99</v>
      </c>
      <c r="AP177" s="3"/>
      <c r="AS177" s="3" t="s">
        <v>99</v>
      </c>
      <c r="AV177" s="3"/>
      <c r="AY177" s="3" t="s">
        <v>116</v>
      </c>
      <c r="BB177" s="3"/>
      <c r="BG177" s="3" t="s">
        <v>109</v>
      </c>
      <c r="BJ177" s="3" t="s">
        <v>107</v>
      </c>
      <c r="BM177" s="3" t="s">
        <v>109</v>
      </c>
      <c r="BP177" s="3" t="s">
        <v>123</v>
      </c>
      <c r="BS177" s="3" t="s">
        <v>109</v>
      </c>
      <c r="BV177" s="3" t="s">
        <v>108</v>
      </c>
      <c r="BY177" s="3" t="s">
        <v>123</v>
      </c>
      <c r="CB177" s="3" t="s">
        <v>118</v>
      </c>
      <c r="CE177" s="3" t="s">
        <v>111</v>
      </c>
      <c r="CH177" s="3" t="s">
        <v>148</v>
      </c>
      <c r="CK177" s="3"/>
      <c r="CN177" s="3" t="s">
        <v>131</v>
      </c>
      <c r="CQ177" s="3" t="s">
        <v>205</v>
      </c>
    </row>
    <row r="178" spans="1:95" x14ac:dyDescent="0.25">
      <c r="A178">
        <v>50</v>
      </c>
      <c r="B178" s="22">
        <v>43930.040208333332</v>
      </c>
      <c r="C178" s="22">
        <v>43930.056516203702</v>
      </c>
      <c r="D178" s="3" t="s">
        <v>97</v>
      </c>
      <c r="I178" s="3" t="s">
        <v>98</v>
      </c>
      <c r="L178" s="3" t="s">
        <v>98</v>
      </c>
      <c r="O178" s="3" t="s">
        <v>204</v>
      </c>
      <c r="R178" s="3" t="s">
        <v>100</v>
      </c>
      <c r="U178" s="3" t="s">
        <v>99</v>
      </c>
      <c r="X178" s="3" t="s">
        <v>101</v>
      </c>
      <c r="AA178" s="3" t="s">
        <v>102</v>
      </c>
      <c r="AD178" s="3" t="s">
        <v>406</v>
      </c>
      <c r="AG178" s="3" t="s">
        <v>149</v>
      </c>
      <c r="AJ178" s="3"/>
      <c r="AM178" s="3" t="s">
        <v>99</v>
      </c>
      <c r="AP178" s="3"/>
      <c r="AS178" s="3" t="s">
        <v>99</v>
      </c>
      <c r="AV178" s="3"/>
      <c r="AY178" s="3" t="s">
        <v>116</v>
      </c>
      <c r="BB178" s="3"/>
      <c r="BG178" s="3" t="s">
        <v>109</v>
      </c>
      <c r="BJ178" s="3" t="s">
        <v>107</v>
      </c>
      <c r="BM178" s="3" t="s">
        <v>109</v>
      </c>
      <c r="BP178" s="3" t="s">
        <v>123</v>
      </c>
      <c r="BS178" s="3" t="s">
        <v>109</v>
      </c>
      <c r="BV178" s="3" t="s">
        <v>108</v>
      </c>
      <c r="BY178" s="3" t="s">
        <v>123</v>
      </c>
      <c r="CB178" s="3" t="s">
        <v>118</v>
      </c>
      <c r="CE178" s="3" t="s">
        <v>111</v>
      </c>
      <c r="CH178" s="3" t="s">
        <v>148</v>
      </c>
      <c r="CK178" s="3"/>
      <c r="CN178" s="3" t="s">
        <v>131</v>
      </c>
      <c r="CQ178" s="3" t="s">
        <v>205</v>
      </c>
    </row>
    <row r="179" spans="1:95" x14ac:dyDescent="0.25">
      <c r="A179">
        <v>50</v>
      </c>
      <c r="B179" s="22">
        <v>43930.040208333332</v>
      </c>
      <c r="C179" s="22">
        <v>43930.056516203702</v>
      </c>
      <c r="D179" s="3" t="s">
        <v>97</v>
      </c>
      <c r="I179" s="3" t="s">
        <v>98</v>
      </c>
      <c r="L179" s="3" t="s">
        <v>98</v>
      </c>
      <c r="O179" s="3" t="s">
        <v>204</v>
      </c>
      <c r="R179" s="3" t="s">
        <v>100</v>
      </c>
      <c r="U179" s="3" t="s">
        <v>99</v>
      </c>
      <c r="X179" s="3" t="s">
        <v>101</v>
      </c>
      <c r="AA179" s="3" t="s">
        <v>102</v>
      </c>
      <c r="AD179" s="3" t="s">
        <v>430</v>
      </c>
      <c r="AG179" s="3" t="s">
        <v>149</v>
      </c>
      <c r="AJ179" s="3"/>
      <c r="AM179" s="3" t="s">
        <v>99</v>
      </c>
      <c r="AP179" s="3"/>
      <c r="AS179" s="3" t="s">
        <v>99</v>
      </c>
      <c r="AV179" s="3"/>
      <c r="AY179" s="3" t="s">
        <v>116</v>
      </c>
      <c r="BB179" s="3"/>
      <c r="BG179" s="3" t="s">
        <v>109</v>
      </c>
      <c r="BJ179" s="3" t="s">
        <v>107</v>
      </c>
      <c r="BM179" s="3" t="s">
        <v>109</v>
      </c>
      <c r="BP179" s="3" t="s">
        <v>123</v>
      </c>
      <c r="BS179" s="3" t="s">
        <v>109</v>
      </c>
      <c r="BV179" s="3" t="s">
        <v>108</v>
      </c>
      <c r="BY179" s="3" t="s">
        <v>123</v>
      </c>
      <c r="CB179" s="3" t="s">
        <v>118</v>
      </c>
      <c r="CE179" s="3" t="s">
        <v>111</v>
      </c>
      <c r="CH179" s="3" t="s">
        <v>148</v>
      </c>
      <c r="CK179" s="3"/>
      <c r="CN179" s="3" t="s">
        <v>131</v>
      </c>
      <c r="CQ179" s="3" t="s">
        <v>205</v>
      </c>
    </row>
    <row r="180" spans="1:95" x14ac:dyDescent="0.25">
      <c r="A180">
        <v>51</v>
      </c>
      <c r="B180" s="22">
        <v>43930.389050925929</v>
      </c>
      <c r="C180" s="22">
        <v>43930.395335648151</v>
      </c>
      <c r="D180" s="3" t="s">
        <v>97</v>
      </c>
      <c r="I180" s="3" t="s">
        <v>98</v>
      </c>
      <c r="L180" s="3" t="s">
        <v>98</v>
      </c>
      <c r="O180" s="3"/>
      <c r="R180" s="3" t="s">
        <v>100</v>
      </c>
      <c r="U180" s="3" t="s">
        <v>99</v>
      </c>
      <c r="X180" s="3" t="s">
        <v>101</v>
      </c>
      <c r="AA180" s="3" t="s">
        <v>132</v>
      </c>
      <c r="AD180" s="3" t="s">
        <v>409</v>
      </c>
      <c r="AG180" s="3" t="s">
        <v>149</v>
      </c>
      <c r="AJ180" s="3"/>
      <c r="AM180" s="3" t="s">
        <v>99</v>
      </c>
      <c r="AP180" s="3"/>
      <c r="AS180" s="3" t="s">
        <v>98</v>
      </c>
      <c r="AV180" s="3" t="s">
        <v>207</v>
      </c>
      <c r="AY180" s="3" t="s">
        <v>116</v>
      </c>
      <c r="BB180" s="3"/>
      <c r="BG180" s="3" t="s">
        <v>108</v>
      </c>
      <c r="BJ180" s="3" t="s">
        <v>107</v>
      </c>
      <c r="BM180" s="3" t="s">
        <v>109</v>
      </c>
      <c r="BP180" s="3" t="s">
        <v>109</v>
      </c>
      <c r="BS180" s="3" t="s">
        <v>133</v>
      </c>
      <c r="BV180" s="3" t="s">
        <v>109</v>
      </c>
      <c r="BY180" s="3" t="s">
        <v>107</v>
      </c>
      <c r="CB180" s="3" t="s">
        <v>110</v>
      </c>
      <c r="CE180" s="3" t="s">
        <v>111</v>
      </c>
      <c r="CH180" s="3" t="s">
        <v>199</v>
      </c>
      <c r="CK180" s="3"/>
      <c r="CN180" s="3" t="s">
        <v>137</v>
      </c>
      <c r="CQ180" s="3"/>
    </row>
    <row r="181" spans="1:95" x14ac:dyDescent="0.25">
      <c r="A181">
        <v>51</v>
      </c>
      <c r="B181" s="22">
        <v>43930.389050925929</v>
      </c>
      <c r="C181" s="22">
        <v>43930.395335648151</v>
      </c>
      <c r="D181" s="3" t="s">
        <v>97</v>
      </c>
      <c r="I181" s="3" t="s">
        <v>98</v>
      </c>
      <c r="L181" s="3" t="s">
        <v>98</v>
      </c>
      <c r="O181" s="3"/>
      <c r="R181" s="3" t="s">
        <v>100</v>
      </c>
      <c r="U181" s="3" t="s">
        <v>99</v>
      </c>
      <c r="X181" s="3" t="s">
        <v>101</v>
      </c>
      <c r="AA181" s="3" t="s">
        <v>132</v>
      </c>
      <c r="AD181" s="3" t="s">
        <v>410</v>
      </c>
      <c r="AG181" s="3" t="s">
        <v>149</v>
      </c>
      <c r="AJ181" s="3"/>
      <c r="AM181" s="3" t="s">
        <v>99</v>
      </c>
      <c r="AP181" s="3"/>
      <c r="AS181" s="3" t="s">
        <v>98</v>
      </c>
      <c r="AV181" s="3" t="s">
        <v>207</v>
      </c>
      <c r="AY181" s="3" t="s">
        <v>116</v>
      </c>
      <c r="BB181" s="3"/>
      <c r="BG181" s="3" t="s">
        <v>108</v>
      </c>
      <c r="BJ181" s="3" t="s">
        <v>107</v>
      </c>
      <c r="BM181" s="3" t="s">
        <v>109</v>
      </c>
      <c r="BP181" s="3" t="s">
        <v>109</v>
      </c>
      <c r="BS181" s="3" t="s">
        <v>133</v>
      </c>
      <c r="BV181" s="3" t="s">
        <v>109</v>
      </c>
      <c r="BY181" s="3" t="s">
        <v>107</v>
      </c>
      <c r="CB181" s="3" t="s">
        <v>110</v>
      </c>
      <c r="CE181" s="3" t="s">
        <v>111</v>
      </c>
      <c r="CH181" s="3" t="s">
        <v>199</v>
      </c>
      <c r="CK181" s="3"/>
      <c r="CN181" s="3" t="s">
        <v>137</v>
      </c>
      <c r="CQ181" s="3"/>
    </row>
    <row r="182" spans="1:95" x14ac:dyDescent="0.25">
      <c r="A182">
        <v>51</v>
      </c>
      <c r="B182" s="22">
        <v>43930.389050925929</v>
      </c>
      <c r="C182" s="22">
        <v>43930.395335648151</v>
      </c>
      <c r="D182" s="3" t="s">
        <v>97</v>
      </c>
      <c r="I182" s="3" t="s">
        <v>98</v>
      </c>
      <c r="L182" s="3" t="s">
        <v>98</v>
      </c>
      <c r="O182" s="3"/>
      <c r="R182" s="3" t="s">
        <v>100</v>
      </c>
      <c r="U182" s="3" t="s">
        <v>99</v>
      </c>
      <c r="X182" s="3" t="s">
        <v>101</v>
      </c>
      <c r="AA182" s="3" t="s">
        <v>132</v>
      </c>
      <c r="AD182" s="3" t="s">
        <v>406</v>
      </c>
      <c r="AG182" s="3" t="s">
        <v>149</v>
      </c>
      <c r="AJ182" s="3"/>
      <c r="AM182" s="3" t="s">
        <v>99</v>
      </c>
      <c r="AP182" s="3"/>
      <c r="AS182" s="3" t="s">
        <v>98</v>
      </c>
      <c r="AV182" s="3" t="s">
        <v>207</v>
      </c>
      <c r="AY182" s="3" t="s">
        <v>116</v>
      </c>
      <c r="BB182" s="3"/>
      <c r="BG182" s="3" t="s">
        <v>108</v>
      </c>
      <c r="BJ182" s="3" t="s">
        <v>107</v>
      </c>
      <c r="BM182" s="3" t="s">
        <v>109</v>
      </c>
      <c r="BP182" s="3" t="s">
        <v>109</v>
      </c>
      <c r="BS182" s="3" t="s">
        <v>133</v>
      </c>
      <c r="BV182" s="3" t="s">
        <v>109</v>
      </c>
      <c r="BY182" s="3" t="s">
        <v>107</v>
      </c>
      <c r="CB182" s="3" t="s">
        <v>110</v>
      </c>
      <c r="CE182" s="3" t="s">
        <v>111</v>
      </c>
      <c r="CH182" s="3" t="s">
        <v>199</v>
      </c>
      <c r="CK182" s="3"/>
      <c r="CN182" s="3" t="s">
        <v>137</v>
      </c>
      <c r="CQ182" s="3"/>
    </row>
    <row r="183" spans="1:95" x14ac:dyDescent="0.25">
      <c r="A183">
        <v>51</v>
      </c>
      <c r="B183" s="22">
        <v>43930.389050925929</v>
      </c>
      <c r="C183" s="22">
        <v>43930.395335648151</v>
      </c>
      <c r="D183" s="3" t="s">
        <v>97</v>
      </c>
      <c r="I183" s="3" t="s">
        <v>98</v>
      </c>
      <c r="L183" s="3" t="s">
        <v>98</v>
      </c>
      <c r="O183" s="3"/>
      <c r="R183" s="3" t="s">
        <v>100</v>
      </c>
      <c r="U183" s="3" t="s">
        <v>99</v>
      </c>
      <c r="X183" s="3" t="s">
        <v>101</v>
      </c>
      <c r="AA183" s="3" t="s">
        <v>132</v>
      </c>
      <c r="AD183" s="3" t="s">
        <v>430</v>
      </c>
      <c r="AG183" s="3" t="s">
        <v>149</v>
      </c>
      <c r="AJ183" s="3"/>
      <c r="AM183" s="3" t="s">
        <v>99</v>
      </c>
      <c r="AP183" s="3"/>
      <c r="AS183" s="3" t="s">
        <v>98</v>
      </c>
      <c r="AV183" s="3" t="s">
        <v>207</v>
      </c>
      <c r="AY183" s="3" t="s">
        <v>116</v>
      </c>
      <c r="BB183" s="3"/>
      <c r="BG183" s="3" t="s">
        <v>108</v>
      </c>
      <c r="BJ183" s="3" t="s">
        <v>107</v>
      </c>
      <c r="BM183" s="3" t="s">
        <v>109</v>
      </c>
      <c r="BP183" s="3" t="s">
        <v>109</v>
      </c>
      <c r="BS183" s="3" t="s">
        <v>133</v>
      </c>
      <c r="BV183" s="3" t="s">
        <v>109</v>
      </c>
      <c r="BY183" s="3" t="s">
        <v>107</v>
      </c>
      <c r="CB183" s="3" t="s">
        <v>110</v>
      </c>
      <c r="CE183" s="3" t="s">
        <v>111</v>
      </c>
      <c r="CH183" s="3" t="s">
        <v>199</v>
      </c>
      <c r="CK183" s="3"/>
      <c r="CN183" s="3" t="s">
        <v>137</v>
      </c>
      <c r="CQ183" s="3"/>
    </row>
    <row r="184" spans="1:95" x14ac:dyDescent="0.25">
      <c r="A184">
        <v>52</v>
      </c>
      <c r="B184" s="22">
        <v>43930.428043981483</v>
      </c>
      <c r="C184" s="22">
        <v>43930.451585648145</v>
      </c>
      <c r="D184" s="3" t="s">
        <v>97</v>
      </c>
      <c r="I184" s="3" t="s">
        <v>98</v>
      </c>
      <c r="L184" s="3" t="s">
        <v>99</v>
      </c>
      <c r="O184" s="3"/>
      <c r="R184" s="3" t="s">
        <v>159</v>
      </c>
      <c r="U184" s="3" t="s">
        <v>99</v>
      </c>
      <c r="X184" s="3" t="s">
        <v>101</v>
      </c>
      <c r="AA184" s="3" t="s">
        <v>102</v>
      </c>
      <c r="AD184" s="3" t="s">
        <v>405</v>
      </c>
      <c r="AG184" s="3" t="s">
        <v>139</v>
      </c>
      <c r="AJ184" s="3"/>
      <c r="AM184" s="3" t="s">
        <v>99</v>
      </c>
      <c r="AP184" s="3"/>
      <c r="AS184" s="3" t="s">
        <v>98</v>
      </c>
      <c r="AV184" s="3" t="s">
        <v>208</v>
      </c>
      <c r="AY184" s="3" t="s">
        <v>116</v>
      </c>
      <c r="BB184" s="3"/>
      <c r="BG184" s="3" t="s">
        <v>108</v>
      </c>
      <c r="BJ184" s="3" t="s">
        <v>108</v>
      </c>
      <c r="BM184" s="3" t="s">
        <v>109</v>
      </c>
      <c r="BP184" s="3" t="s">
        <v>109</v>
      </c>
      <c r="BS184" s="3" t="s">
        <v>108</v>
      </c>
      <c r="BV184" s="3" t="s">
        <v>107</v>
      </c>
      <c r="BY184" s="3" t="s">
        <v>109</v>
      </c>
      <c r="CB184" s="3" t="s">
        <v>165</v>
      </c>
      <c r="CE184" s="3" t="s">
        <v>111</v>
      </c>
      <c r="CH184" s="3" t="s">
        <v>148</v>
      </c>
      <c r="CK184" s="3"/>
      <c r="CN184" s="3" t="s">
        <v>131</v>
      </c>
      <c r="CQ184" s="3"/>
    </row>
    <row r="185" spans="1:95" x14ac:dyDescent="0.25">
      <c r="A185">
        <v>52</v>
      </c>
      <c r="B185" s="22">
        <v>43930.428043981483</v>
      </c>
      <c r="C185" s="22">
        <v>43930.451585648145</v>
      </c>
      <c r="D185" s="3" t="s">
        <v>97</v>
      </c>
      <c r="I185" s="3" t="s">
        <v>98</v>
      </c>
      <c r="L185" s="3" t="s">
        <v>99</v>
      </c>
      <c r="O185" s="3"/>
      <c r="R185" s="3" t="s">
        <v>159</v>
      </c>
      <c r="U185" s="3" t="s">
        <v>99</v>
      </c>
      <c r="X185" s="3" t="s">
        <v>101</v>
      </c>
      <c r="AA185" s="3" t="s">
        <v>102</v>
      </c>
      <c r="AD185" s="3" t="s">
        <v>408</v>
      </c>
      <c r="AG185" s="3" t="s">
        <v>139</v>
      </c>
      <c r="AJ185" s="3"/>
      <c r="AM185" s="3" t="s">
        <v>99</v>
      </c>
      <c r="AP185" s="3"/>
      <c r="AS185" s="3" t="s">
        <v>98</v>
      </c>
      <c r="AV185" s="3" t="s">
        <v>208</v>
      </c>
      <c r="AY185" s="3" t="s">
        <v>116</v>
      </c>
      <c r="BB185" s="3"/>
      <c r="BG185" s="3" t="s">
        <v>108</v>
      </c>
      <c r="BJ185" s="3" t="s">
        <v>108</v>
      </c>
      <c r="BM185" s="3" t="s">
        <v>109</v>
      </c>
      <c r="BP185" s="3" t="s">
        <v>109</v>
      </c>
      <c r="BS185" s="3" t="s">
        <v>108</v>
      </c>
      <c r="BV185" s="3" t="s">
        <v>107</v>
      </c>
      <c r="BY185" s="3" t="s">
        <v>109</v>
      </c>
      <c r="CB185" s="3" t="s">
        <v>165</v>
      </c>
      <c r="CE185" s="3" t="s">
        <v>111</v>
      </c>
      <c r="CH185" s="3" t="s">
        <v>148</v>
      </c>
      <c r="CK185" s="3"/>
      <c r="CN185" s="3" t="s">
        <v>131</v>
      </c>
      <c r="CQ185" s="3"/>
    </row>
    <row r="186" spans="1:95" x14ac:dyDescent="0.25">
      <c r="A186">
        <v>52</v>
      </c>
      <c r="B186" s="22">
        <v>43930.428043981483</v>
      </c>
      <c r="C186" s="22">
        <v>43930.451585648145</v>
      </c>
      <c r="D186" s="3" t="s">
        <v>97</v>
      </c>
      <c r="I186" s="3" t="s">
        <v>98</v>
      </c>
      <c r="L186" s="3" t="s">
        <v>99</v>
      </c>
      <c r="O186" s="3"/>
      <c r="R186" s="3" t="s">
        <v>159</v>
      </c>
      <c r="U186" s="3" t="s">
        <v>99</v>
      </c>
      <c r="X186" s="3" t="s">
        <v>101</v>
      </c>
      <c r="AA186" s="3" t="s">
        <v>102</v>
      </c>
      <c r="AD186" s="3" t="s">
        <v>410</v>
      </c>
      <c r="AG186" s="3" t="s">
        <v>139</v>
      </c>
      <c r="AJ186" s="3"/>
      <c r="AM186" s="3" t="s">
        <v>99</v>
      </c>
      <c r="AP186" s="3"/>
      <c r="AS186" s="3" t="s">
        <v>98</v>
      </c>
      <c r="AV186" s="3" t="s">
        <v>208</v>
      </c>
      <c r="AY186" s="3" t="s">
        <v>116</v>
      </c>
      <c r="BB186" s="3"/>
      <c r="BG186" s="3" t="s">
        <v>108</v>
      </c>
      <c r="BJ186" s="3" t="s">
        <v>108</v>
      </c>
      <c r="BM186" s="3" t="s">
        <v>109</v>
      </c>
      <c r="BP186" s="3" t="s">
        <v>109</v>
      </c>
      <c r="BS186" s="3" t="s">
        <v>108</v>
      </c>
      <c r="BV186" s="3" t="s">
        <v>107</v>
      </c>
      <c r="BY186" s="3" t="s">
        <v>109</v>
      </c>
      <c r="CB186" s="3" t="s">
        <v>165</v>
      </c>
      <c r="CE186" s="3" t="s">
        <v>111</v>
      </c>
      <c r="CH186" s="3" t="s">
        <v>148</v>
      </c>
      <c r="CK186" s="3"/>
      <c r="CN186" s="3" t="s">
        <v>131</v>
      </c>
      <c r="CQ186" s="3"/>
    </row>
    <row r="187" spans="1:95" x14ac:dyDescent="0.25">
      <c r="A187">
        <v>52</v>
      </c>
      <c r="B187" s="22">
        <v>43930.428043981483</v>
      </c>
      <c r="C187" s="22">
        <v>43930.451585648145</v>
      </c>
      <c r="D187" s="3" t="s">
        <v>97</v>
      </c>
      <c r="I187" s="3" t="s">
        <v>98</v>
      </c>
      <c r="L187" s="3" t="s">
        <v>99</v>
      </c>
      <c r="O187" s="3"/>
      <c r="R187" s="3" t="s">
        <v>159</v>
      </c>
      <c r="U187" s="3" t="s">
        <v>99</v>
      </c>
      <c r="X187" s="3" t="s">
        <v>101</v>
      </c>
      <c r="AA187" s="3" t="s">
        <v>102</v>
      </c>
      <c r="AD187" s="3" t="s">
        <v>406</v>
      </c>
      <c r="AG187" s="3" t="s">
        <v>139</v>
      </c>
      <c r="AJ187" s="3"/>
      <c r="AM187" s="3" t="s">
        <v>99</v>
      </c>
      <c r="AP187" s="3"/>
      <c r="AS187" s="3" t="s">
        <v>98</v>
      </c>
      <c r="AV187" s="3" t="s">
        <v>208</v>
      </c>
      <c r="AY187" s="3" t="s">
        <v>116</v>
      </c>
      <c r="BB187" s="3"/>
      <c r="BG187" s="3" t="s">
        <v>108</v>
      </c>
      <c r="BJ187" s="3" t="s">
        <v>108</v>
      </c>
      <c r="BM187" s="3" t="s">
        <v>109</v>
      </c>
      <c r="BP187" s="3" t="s">
        <v>109</v>
      </c>
      <c r="BS187" s="3" t="s">
        <v>108</v>
      </c>
      <c r="BV187" s="3" t="s">
        <v>107</v>
      </c>
      <c r="BY187" s="3" t="s">
        <v>109</v>
      </c>
      <c r="CB187" s="3" t="s">
        <v>165</v>
      </c>
      <c r="CE187" s="3" t="s">
        <v>111</v>
      </c>
      <c r="CH187" s="3" t="s">
        <v>148</v>
      </c>
      <c r="CK187" s="3"/>
      <c r="CN187" s="3" t="s">
        <v>131</v>
      </c>
      <c r="CQ187" s="3"/>
    </row>
    <row r="188" spans="1:95" x14ac:dyDescent="0.25">
      <c r="A188">
        <v>52</v>
      </c>
      <c r="B188" s="22">
        <v>43930.428043981483</v>
      </c>
      <c r="C188" s="22">
        <v>43930.451585648145</v>
      </c>
      <c r="D188" s="3" t="s">
        <v>97</v>
      </c>
      <c r="I188" s="3" t="s">
        <v>98</v>
      </c>
      <c r="L188" s="3" t="s">
        <v>99</v>
      </c>
      <c r="O188" s="3"/>
      <c r="R188" s="3" t="s">
        <v>159</v>
      </c>
      <c r="U188" s="3" t="s">
        <v>99</v>
      </c>
      <c r="X188" s="3" t="s">
        <v>101</v>
      </c>
      <c r="AA188" s="3" t="s">
        <v>102</v>
      </c>
      <c r="AD188" s="3" t="s">
        <v>430</v>
      </c>
      <c r="AG188" s="3" t="s">
        <v>139</v>
      </c>
      <c r="AJ188" s="3"/>
      <c r="AM188" s="3" t="s">
        <v>99</v>
      </c>
      <c r="AP188" s="3"/>
      <c r="AS188" s="3" t="s">
        <v>98</v>
      </c>
      <c r="AV188" s="3" t="s">
        <v>208</v>
      </c>
      <c r="AY188" s="3" t="s">
        <v>116</v>
      </c>
      <c r="BB188" s="3"/>
      <c r="BG188" s="3" t="s">
        <v>108</v>
      </c>
      <c r="BJ188" s="3" t="s">
        <v>108</v>
      </c>
      <c r="BM188" s="3" t="s">
        <v>109</v>
      </c>
      <c r="BP188" s="3" t="s">
        <v>109</v>
      </c>
      <c r="BS188" s="3" t="s">
        <v>108</v>
      </c>
      <c r="BV188" s="3" t="s">
        <v>107</v>
      </c>
      <c r="BY188" s="3" t="s">
        <v>109</v>
      </c>
      <c r="CB188" s="3" t="s">
        <v>165</v>
      </c>
      <c r="CE188" s="3" t="s">
        <v>111</v>
      </c>
      <c r="CH188" s="3" t="s">
        <v>148</v>
      </c>
      <c r="CK188" s="3"/>
      <c r="CN188" s="3" t="s">
        <v>131</v>
      </c>
      <c r="CQ188" s="3"/>
    </row>
    <row r="189" spans="1:95" x14ac:dyDescent="0.25">
      <c r="A189">
        <v>53</v>
      </c>
      <c r="B189" s="22">
        <v>43930.497083333335</v>
      </c>
      <c r="C189" s="22">
        <v>43930.499236111114</v>
      </c>
      <c r="D189" s="3" t="s">
        <v>97</v>
      </c>
      <c r="I189" s="3" t="s">
        <v>98</v>
      </c>
      <c r="L189" s="3" t="s">
        <v>99</v>
      </c>
      <c r="O189" s="3"/>
      <c r="R189" s="3" t="s">
        <v>100</v>
      </c>
      <c r="U189" s="3" t="s">
        <v>99</v>
      </c>
      <c r="X189" s="3" t="s">
        <v>101</v>
      </c>
      <c r="AA189" s="3" t="s">
        <v>102</v>
      </c>
      <c r="AD189" s="3" t="s">
        <v>405</v>
      </c>
      <c r="AG189" s="3" t="s">
        <v>160</v>
      </c>
      <c r="AJ189" s="3"/>
      <c r="AM189" s="3" t="s">
        <v>99</v>
      </c>
      <c r="AP189" s="3"/>
      <c r="AS189" s="3" t="s">
        <v>99</v>
      </c>
      <c r="AV189" s="3"/>
      <c r="AY189" s="3" t="s">
        <v>122</v>
      </c>
      <c r="BB189" s="3"/>
      <c r="BG189" s="3" t="s">
        <v>123</v>
      </c>
      <c r="BJ189" s="3" t="s">
        <v>108</v>
      </c>
      <c r="BM189" s="3" t="s">
        <v>109</v>
      </c>
      <c r="BP189" s="3" t="s">
        <v>109</v>
      </c>
      <c r="BS189" s="3" t="s">
        <v>108</v>
      </c>
      <c r="BV189" s="3" t="s">
        <v>109</v>
      </c>
      <c r="BY189" s="3" t="s">
        <v>108</v>
      </c>
      <c r="CB189" s="3" t="s">
        <v>118</v>
      </c>
      <c r="CE189" s="3" t="s">
        <v>111</v>
      </c>
      <c r="CH189" s="3" t="s">
        <v>136</v>
      </c>
      <c r="CK189" s="3"/>
      <c r="CN189" s="3" t="s">
        <v>131</v>
      </c>
      <c r="CQ189" s="3"/>
    </row>
    <row r="190" spans="1:95" x14ac:dyDescent="0.25">
      <c r="A190">
        <v>53</v>
      </c>
      <c r="B190" s="22">
        <v>43930.497083333335</v>
      </c>
      <c r="C190" s="22">
        <v>43930.499236111114</v>
      </c>
      <c r="D190" s="3" t="s">
        <v>97</v>
      </c>
      <c r="I190" s="3" t="s">
        <v>98</v>
      </c>
      <c r="L190" s="3" t="s">
        <v>99</v>
      </c>
      <c r="O190" s="3"/>
      <c r="R190" s="3" t="s">
        <v>100</v>
      </c>
      <c r="U190" s="3" t="s">
        <v>99</v>
      </c>
      <c r="X190" s="3" t="s">
        <v>101</v>
      </c>
      <c r="AA190" s="3" t="s">
        <v>102</v>
      </c>
      <c r="AD190" s="3" t="s">
        <v>406</v>
      </c>
      <c r="AG190" s="3" t="s">
        <v>160</v>
      </c>
      <c r="AJ190" s="3"/>
      <c r="AM190" s="3" t="s">
        <v>99</v>
      </c>
      <c r="AP190" s="3"/>
      <c r="AS190" s="3" t="s">
        <v>99</v>
      </c>
      <c r="AV190" s="3"/>
      <c r="AY190" s="3" t="s">
        <v>122</v>
      </c>
      <c r="BB190" s="3"/>
      <c r="BG190" s="3" t="s">
        <v>123</v>
      </c>
      <c r="BJ190" s="3" t="s">
        <v>108</v>
      </c>
      <c r="BM190" s="3" t="s">
        <v>109</v>
      </c>
      <c r="BP190" s="3" t="s">
        <v>109</v>
      </c>
      <c r="BS190" s="3" t="s">
        <v>108</v>
      </c>
      <c r="BV190" s="3" t="s">
        <v>109</v>
      </c>
      <c r="BY190" s="3" t="s">
        <v>108</v>
      </c>
      <c r="CB190" s="3" t="s">
        <v>118</v>
      </c>
      <c r="CE190" s="3" t="s">
        <v>111</v>
      </c>
      <c r="CH190" s="3" t="s">
        <v>136</v>
      </c>
      <c r="CK190" s="3"/>
      <c r="CN190" s="3" t="s">
        <v>131</v>
      </c>
      <c r="CQ190" s="3"/>
    </row>
    <row r="191" spans="1:95" x14ac:dyDescent="0.25">
      <c r="A191">
        <v>53</v>
      </c>
      <c r="B191" s="22">
        <v>43930.497083333335</v>
      </c>
      <c r="C191" s="22">
        <v>43930.499236111114</v>
      </c>
      <c r="D191" s="3" t="s">
        <v>97</v>
      </c>
      <c r="I191" s="3" t="s">
        <v>98</v>
      </c>
      <c r="L191" s="3" t="s">
        <v>99</v>
      </c>
      <c r="O191" s="3"/>
      <c r="R191" s="3" t="s">
        <v>100</v>
      </c>
      <c r="U191" s="3" t="s">
        <v>99</v>
      </c>
      <c r="X191" s="3" t="s">
        <v>101</v>
      </c>
      <c r="AA191" s="3" t="s">
        <v>102</v>
      </c>
      <c r="AD191" s="3" t="s">
        <v>430</v>
      </c>
      <c r="AG191" s="3" t="s">
        <v>160</v>
      </c>
      <c r="AJ191" s="3"/>
      <c r="AM191" s="3" t="s">
        <v>99</v>
      </c>
      <c r="AP191" s="3"/>
      <c r="AS191" s="3" t="s">
        <v>99</v>
      </c>
      <c r="AV191" s="3"/>
      <c r="AY191" s="3" t="s">
        <v>122</v>
      </c>
      <c r="BB191" s="3"/>
      <c r="BG191" s="3" t="s">
        <v>123</v>
      </c>
      <c r="BJ191" s="3" t="s">
        <v>108</v>
      </c>
      <c r="BM191" s="3" t="s">
        <v>109</v>
      </c>
      <c r="BP191" s="3" t="s">
        <v>109</v>
      </c>
      <c r="BS191" s="3" t="s">
        <v>108</v>
      </c>
      <c r="BV191" s="3" t="s">
        <v>109</v>
      </c>
      <c r="BY191" s="3" t="s">
        <v>108</v>
      </c>
      <c r="CB191" s="3" t="s">
        <v>118</v>
      </c>
      <c r="CE191" s="3" t="s">
        <v>111</v>
      </c>
      <c r="CH191" s="3" t="s">
        <v>136</v>
      </c>
      <c r="CK191" s="3"/>
      <c r="CN191" s="3" t="s">
        <v>131</v>
      </c>
      <c r="CQ191" s="3"/>
    </row>
    <row r="192" spans="1:95" x14ac:dyDescent="0.25">
      <c r="A192">
        <v>54</v>
      </c>
      <c r="B192" s="22">
        <v>43930.501967592594</v>
      </c>
      <c r="C192" s="22">
        <v>43930.503634259258</v>
      </c>
      <c r="D192" s="3" t="s">
        <v>97</v>
      </c>
      <c r="I192" s="3" t="s">
        <v>98</v>
      </c>
      <c r="L192" s="3" t="s">
        <v>99</v>
      </c>
      <c r="O192" s="3"/>
      <c r="R192" s="3" t="s">
        <v>209</v>
      </c>
      <c r="U192" s="3" t="s">
        <v>99</v>
      </c>
      <c r="X192" s="3" t="s">
        <v>121</v>
      </c>
      <c r="AA192" s="3"/>
      <c r="AD192" s="3" t="s">
        <v>405</v>
      </c>
      <c r="AG192" s="3" t="s">
        <v>149</v>
      </c>
      <c r="AJ192" s="3"/>
      <c r="AM192" s="3" t="s">
        <v>99</v>
      </c>
      <c r="AP192" s="3"/>
      <c r="AS192" s="3" t="s">
        <v>99</v>
      </c>
      <c r="AV192" s="3"/>
      <c r="AY192" s="3" t="s">
        <v>122</v>
      </c>
      <c r="BB192" s="3"/>
      <c r="BG192" s="3" t="s">
        <v>108</v>
      </c>
      <c r="BJ192" s="3" t="s">
        <v>108</v>
      </c>
      <c r="BM192" s="3" t="s">
        <v>107</v>
      </c>
      <c r="BP192" s="3" t="s">
        <v>123</v>
      </c>
      <c r="BS192" s="3" t="s">
        <v>123</v>
      </c>
      <c r="BV192" s="3" t="s">
        <v>123</v>
      </c>
      <c r="BY192" s="3" t="s">
        <v>109</v>
      </c>
      <c r="CB192" s="3" t="s">
        <v>134</v>
      </c>
      <c r="CE192" s="3" t="s">
        <v>147</v>
      </c>
      <c r="CH192" s="3" t="s">
        <v>148</v>
      </c>
      <c r="CK192" s="3"/>
      <c r="CN192" s="3" t="s">
        <v>113</v>
      </c>
      <c r="CQ192" s="3"/>
    </row>
    <row r="193" spans="1:95" x14ac:dyDescent="0.25">
      <c r="A193">
        <v>54</v>
      </c>
      <c r="B193" s="22">
        <v>43930.501967592594</v>
      </c>
      <c r="C193" s="22">
        <v>43930.503634259258</v>
      </c>
      <c r="D193" s="3" t="s">
        <v>97</v>
      </c>
      <c r="I193" s="3" t="s">
        <v>98</v>
      </c>
      <c r="L193" s="3" t="s">
        <v>99</v>
      </c>
      <c r="O193" s="3"/>
      <c r="R193" s="3" t="s">
        <v>209</v>
      </c>
      <c r="U193" s="3" t="s">
        <v>99</v>
      </c>
      <c r="X193" s="3" t="s">
        <v>121</v>
      </c>
      <c r="AA193" s="3"/>
      <c r="AD193" s="3" t="s">
        <v>408</v>
      </c>
      <c r="AG193" s="3" t="s">
        <v>149</v>
      </c>
      <c r="AJ193" s="3"/>
      <c r="AM193" s="3" t="s">
        <v>99</v>
      </c>
      <c r="AP193" s="3"/>
      <c r="AS193" s="3" t="s">
        <v>99</v>
      </c>
      <c r="AV193" s="3"/>
      <c r="AY193" s="3" t="s">
        <v>122</v>
      </c>
      <c r="BB193" s="3"/>
      <c r="BG193" s="3" t="s">
        <v>108</v>
      </c>
      <c r="BJ193" s="3" t="s">
        <v>108</v>
      </c>
      <c r="BM193" s="3" t="s">
        <v>107</v>
      </c>
      <c r="BP193" s="3" t="s">
        <v>123</v>
      </c>
      <c r="BS193" s="3" t="s">
        <v>123</v>
      </c>
      <c r="BV193" s="3" t="s">
        <v>123</v>
      </c>
      <c r="BY193" s="3" t="s">
        <v>109</v>
      </c>
      <c r="CB193" s="3" t="s">
        <v>134</v>
      </c>
      <c r="CE193" s="3" t="s">
        <v>147</v>
      </c>
      <c r="CH193" s="3" t="s">
        <v>148</v>
      </c>
      <c r="CK193" s="3"/>
      <c r="CN193" s="3" t="s">
        <v>113</v>
      </c>
      <c r="CQ193" s="3"/>
    </row>
    <row r="194" spans="1:95" x14ac:dyDescent="0.25">
      <c r="A194">
        <v>54</v>
      </c>
      <c r="B194" s="22">
        <v>43930.501967592594</v>
      </c>
      <c r="C194" s="22">
        <v>43930.503634259258</v>
      </c>
      <c r="D194" s="3" t="s">
        <v>97</v>
      </c>
      <c r="I194" s="3" t="s">
        <v>98</v>
      </c>
      <c r="L194" s="3" t="s">
        <v>99</v>
      </c>
      <c r="O194" s="3"/>
      <c r="R194" s="3" t="s">
        <v>209</v>
      </c>
      <c r="U194" s="3" t="s">
        <v>99</v>
      </c>
      <c r="X194" s="3" t="s">
        <v>121</v>
      </c>
      <c r="AA194" s="3"/>
      <c r="AD194" s="3" t="s">
        <v>406</v>
      </c>
      <c r="AG194" s="3" t="s">
        <v>149</v>
      </c>
      <c r="AJ194" s="3"/>
      <c r="AM194" s="3" t="s">
        <v>99</v>
      </c>
      <c r="AP194" s="3"/>
      <c r="AS194" s="3" t="s">
        <v>99</v>
      </c>
      <c r="AV194" s="3"/>
      <c r="AY194" s="3" t="s">
        <v>122</v>
      </c>
      <c r="BB194" s="3"/>
      <c r="BG194" s="3" t="s">
        <v>108</v>
      </c>
      <c r="BJ194" s="3" t="s">
        <v>108</v>
      </c>
      <c r="BM194" s="3" t="s">
        <v>107</v>
      </c>
      <c r="BP194" s="3" t="s">
        <v>123</v>
      </c>
      <c r="BS194" s="3" t="s">
        <v>123</v>
      </c>
      <c r="BV194" s="3" t="s">
        <v>123</v>
      </c>
      <c r="BY194" s="3" t="s">
        <v>109</v>
      </c>
      <c r="CB194" s="3" t="s">
        <v>134</v>
      </c>
      <c r="CE194" s="3" t="s">
        <v>147</v>
      </c>
      <c r="CH194" s="3" t="s">
        <v>148</v>
      </c>
      <c r="CK194" s="3"/>
      <c r="CN194" s="3" t="s">
        <v>113</v>
      </c>
      <c r="CQ194" s="3"/>
    </row>
    <row r="195" spans="1:95" x14ac:dyDescent="0.25">
      <c r="A195">
        <v>54</v>
      </c>
      <c r="B195" s="22">
        <v>43930.501967592594</v>
      </c>
      <c r="C195" s="22">
        <v>43930.503634259258</v>
      </c>
      <c r="D195" s="3" t="s">
        <v>97</v>
      </c>
      <c r="I195" s="3" t="s">
        <v>98</v>
      </c>
      <c r="L195" s="3" t="s">
        <v>99</v>
      </c>
      <c r="O195" s="3"/>
      <c r="R195" s="3" t="s">
        <v>209</v>
      </c>
      <c r="U195" s="3" t="s">
        <v>99</v>
      </c>
      <c r="X195" s="3" t="s">
        <v>121</v>
      </c>
      <c r="AA195" s="3"/>
      <c r="AD195" s="3" t="s">
        <v>430</v>
      </c>
      <c r="AG195" s="3" t="s">
        <v>149</v>
      </c>
      <c r="AJ195" s="3"/>
      <c r="AM195" s="3" t="s">
        <v>99</v>
      </c>
      <c r="AP195" s="3"/>
      <c r="AS195" s="3" t="s">
        <v>99</v>
      </c>
      <c r="AV195" s="3"/>
      <c r="AY195" s="3" t="s">
        <v>122</v>
      </c>
      <c r="BB195" s="3"/>
      <c r="BG195" s="3" t="s">
        <v>108</v>
      </c>
      <c r="BJ195" s="3" t="s">
        <v>108</v>
      </c>
      <c r="BM195" s="3" t="s">
        <v>107</v>
      </c>
      <c r="BP195" s="3" t="s">
        <v>123</v>
      </c>
      <c r="BS195" s="3" t="s">
        <v>123</v>
      </c>
      <c r="BV195" s="3" t="s">
        <v>123</v>
      </c>
      <c r="BY195" s="3" t="s">
        <v>109</v>
      </c>
      <c r="CB195" s="3" t="s">
        <v>134</v>
      </c>
      <c r="CE195" s="3" t="s">
        <v>147</v>
      </c>
      <c r="CH195" s="3" t="s">
        <v>148</v>
      </c>
      <c r="CK195" s="3"/>
      <c r="CN195" s="3" t="s">
        <v>113</v>
      </c>
      <c r="CQ195" s="3"/>
    </row>
    <row r="196" spans="1:95" x14ac:dyDescent="0.25">
      <c r="A196">
        <v>55</v>
      </c>
      <c r="B196" s="22">
        <v>43930.496400462966</v>
      </c>
      <c r="C196" s="22">
        <v>43930.510069444441</v>
      </c>
      <c r="D196" s="3" t="s">
        <v>97</v>
      </c>
      <c r="I196" s="3" t="s">
        <v>98</v>
      </c>
      <c r="L196" s="3" t="s">
        <v>98</v>
      </c>
      <c r="O196" s="3" t="s">
        <v>210</v>
      </c>
      <c r="R196" s="3" t="s">
        <v>209</v>
      </c>
      <c r="U196" s="3" t="s">
        <v>99</v>
      </c>
      <c r="X196" s="3" t="s">
        <v>101</v>
      </c>
      <c r="AA196" s="3" t="s">
        <v>99</v>
      </c>
      <c r="AD196" s="3" t="s">
        <v>411</v>
      </c>
      <c r="AG196" s="3" t="s">
        <v>139</v>
      </c>
      <c r="AJ196" s="3"/>
      <c r="AM196" s="3" t="s">
        <v>99</v>
      </c>
      <c r="AP196" s="3"/>
      <c r="AS196" s="3" t="s">
        <v>99</v>
      </c>
      <c r="AV196" s="3"/>
      <c r="AY196" s="3" t="s">
        <v>116</v>
      </c>
      <c r="BB196" s="3"/>
      <c r="BG196" s="3" t="s">
        <v>108</v>
      </c>
      <c r="BJ196" s="3" t="s">
        <v>108</v>
      </c>
      <c r="BM196" s="3" t="s">
        <v>109</v>
      </c>
      <c r="BP196" s="3" t="s">
        <v>109</v>
      </c>
      <c r="BS196" s="3" t="s">
        <v>109</v>
      </c>
      <c r="BV196" s="3" t="s">
        <v>108</v>
      </c>
      <c r="BY196" s="3" t="s">
        <v>109</v>
      </c>
      <c r="CB196" s="3" t="s">
        <v>134</v>
      </c>
      <c r="CE196" s="3" t="s">
        <v>147</v>
      </c>
      <c r="CH196" s="3" t="s">
        <v>137</v>
      </c>
      <c r="CK196" s="3" t="s">
        <v>212</v>
      </c>
      <c r="CN196" s="3" t="s">
        <v>113</v>
      </c>
      <c r="CQ196" s="3"/>
    </row>
    <row r="197" spans="1:95" x14ac:dyDescent="0.25">
      <c r="A197">
        <v>55</v>
      </c>
      <c r="B197" s="22">
        <v>43930.496400462966</v>
      </c>
      <c r="C197" s="22">
        <v>43930.510069444441</v>
      </c>
      <c r="D197" s="3" t="s">
        <v>97</v>
      </c>
      <c r="I197" s="3" t="s">
        <v>98</v>
      </c>
      <c r="L197" s="3" t="s">
        <v>98</v>
      </c>
      <c r="O197" s="3" t="s">
        <v>210</v>
      </c>
      <c r="R197" s="3" t="s">
        <v>209</v>
      </c>
      <c r="U197" s="3" t="s">
        <v>99</v>
      </c>
      <c r="X197" s="3" t="s">
        <v>101</v>
      </c>
      <c r="AA197" s="3" t="s">
        <v>99</v>
      </c>
      <c r="AD197" s="3" t="s">
        <v>430</v>
      </c>
      <c r="AG197" s="3" t="s">
        <v>139</v>
      </c>
      <c r="AJ197" s="3"/>
      <c r="AM197" s="3" t="s">
        <v>99</v>
      </c>
      <c r="AP197" s="3"/>
      <c r="AS197" s="3" t="s">
        <v>99</v>
      </c>
      <c r="AV197" s="3"/>
      <c r="AY197" s="3" t="s">
        <v>116</v>
      </c>
      <c r="BB197" s="3"/>
      <c r="BG197" s="3" t="s">
        <v>108</v>
      </c>
      <c r="BJ197" s="3" t="s">
        <v>108</v>
      </c>
      <c r="BM197" s="3" t="s">
        <v>109</v>
      </c>
      <c r="BP197" s="3" t="s">
        <v>109</v>
      </c>
      <c r="BS197" s="3" t="s">
        <v>109</v>
      </c>
      <c r="BV197" s="3" t="s">
        <v>108</v>
      </c>
      <c r="BY197" s="3" t="s">
        <v>109</v>
      </c>
      <c r="CB197" s="3" t="s">
        <v>134</v>
      </c>
      <c r="CE197" s="3" t="s">
        <v>147</v>
      </c>
      <c r="CH197" s="3" t="s">
        <v>137</v>
      </c>
      <c r="CK197" s="3" t="s">
        <v>212</v>
      </c>
      <c r="CN197" s="3" t="s">
        <v>113</v>
      </c>
      <c r="CQ197" s="3"/>
    </row>
    <row r="198" spans="1:95" x14ac:dyDescent="0.25">
      <c r="A198">
        <v>56</v>
      </c>
      <c r="B198" s="22">
        <v>43930.507488425923</v>
      </c>
      <c r="C198" s="22">
        <v>43930.517581018517</v>
      </c>
      <c r="D198" s="3" t="s">
        <v>97</v>
      </c>
      <c r="I198" s="3" t="s">
        <v>99</v>
      </c>
      <c r="L198" s="3" t="s">
        <v>99</v>
      </c>
      <c r="O198" s="3"/>
      <c r="R198" s="3" t="s">
        <v>120</v>
      </c>
      <c r="U198" s="3" t="s">
        <v>99</v>
      </c>
      <c r="X198" s="3" t="s">
        <v>121</v>
      </c>
      <c r="AA198" s="3"/>
      <c r="AD198" s="3" t="s">
        <v>405</v>
      </c>
      <c r="AG198" s="3" t="s">
        <v>137</v>
      </c>
      <c r="AJ198" s="3" t="s">
        <v>213</v>
      </c>
      <c r="AM198" s="3" t="s">
        <v>99</v>
      </c>
      <c r="AP198" s="3"/>
      <c r="AS198" s="3" t="s">
        <v>99</v>
      </c>
      <c r="AV198" s="3"/>
      <c r="AY198" s="3" t="s">
        <v>116</v>
      </c>
      <c r="BB198" s="3"/>
      <c r="BG198" s="3" t="s">
        <v>123</v>
      </c>
      <c r="BJ198" s="3" t="s">
        <v>108</v>
      </c>
      <c r="BM198" s="3" t="s">
        <v>109</v>
      </c>
      <c r="BP198" s="3" t="s">
        <v>107</v>
      </c>
      <c r="BS198" s="3" t="s">
        <v>109</v>
      </c>
      <c r="BV198" s="3" t="s">
        <v>109</v>
      </c>
      <c r="BY198" s="3" t="s">
        <v>109</v>
      </c>
      <c r="CB198" s="3" t="s">
        <v>118</v>
      </c>
      <c r="CE198" s="3" t="s">
        <v>111</v>
      </c>
      <c r="CH198" s="3" t="s">
        <v>163</v>
      </c>
      <c r="CK198" s="3"/>
      <c r="CN198" s="3" t="s">
        <v>137</v>
      </c>
      <c r="CQ198" s="3"/>
    </row>
    <row r="199" spans="1:95" x14ac:dyDescent="0.25">
      <c r="A199">
        <v>56</v>
      </c>
      <c r="B199" s="22">
        <v>43930.507488425923</v>
      </c>
      <c r="C199" s="22">
        <v>43930.517581018517</v>
      </c>
      <c r="D199" s="3" t="s">
        <v>97</v>
      </c>
      <c r="I199" s="3" t="s">
        <v>99</v>
      </c>
      <c r="L199" s="3" t="s">
        <v>99</v>
      </c>
      <c r="O199" s="3"/>
      <c r="R199" s="3" t="s">
        <v>120</v>
      </c>
      <c r="U199" s="3" t="s">
        <v>99</v>
      </c>
      <c r="X199" s="3" t="s">
        <v>121</v>
      </c>
      <c r="AA199" s="3"/>
      <c r="AD199" s="3" t="s">
        <v>406</v>
      </c>
      <c r="AG199" s="3" t="s">
        <v>137</v>
      </c>
      <c r="AJ199" s="3" t="s">
        <v>213</v>
      </c>
      <c r="AM199" s="3" t="s">
        <v>99</v>
      </c>
      <c r="AP199" s="3"/>
      <c r="AS199" s="3" t="s">
        <v>99</v>
      </c>
      <c r="AV199" s="3"/>
      <c r="AY199" s="3" t="s">
        <v>116</v>
      </c>
      <c r="BB199" s="3"/>
      <c r="BG199" s="3" t="s">
        <v>123</v>
      </c>
      <c r="BJ199" s="3" t="s">
        <v>108</v>
      </c>
      <c r="BM199" s="3" t="s">
        <v>109</v>
      </c>
      <c r="BP199" s="3" t="s">
        <v>107</v>
      </c>
      <c r="BS199" s="3" t="s">
        <v>109</v>
      </c>
      <c r="BV199" s="3" t="s">
        <v>109</v>
      </c>
      <c r="BY199" s="3" t="s">
        <v>109</v>
      </c>
      <c r="CB199" s="3" t="s">
        <v>118</v>
      </c>
      <c r="CE199" s="3" t="s">
        <v>111</v>
      </c>
      <c r="CH199" s="3" t="s">
        <v>163</v>
      </c>
      <c r="CK199" s="3"/>
      <c r="CN199" s="3" t="s">
        <v>137</v>
      </c>
      <c r="CQ199" s="3"/>
    </row>
    <row r="200" spans="1:95" x14ac:dyDescent="0.25">
      <c r="A200">
        <v>56</v>
      </c>
      <c r="B200" s="22">
        <v>43930.507488425923</v>
      </c>
      <c r="C200" s="22">
        <v>43930.517581018517</v>
      </c>
      <c r="D200" s="3" t="s">
        <v>97</v>
      </c>
      <c r="I200" s="3" t="s">
        <v>99</v>
      </c>
      <c r="L200" s="3" t="s">
        <v>99</v>
      </c>
      <c r="O200" s="3"/>
      <c r="R200" s="3" t="s">
        <v>120</v>
      </c>
      <c r="U200" s="3" t="s">
        <v>99</v>
      </c>
      <c r="X200" s="3" t="s">
        <v>121</v>
      </c>
      <c r="AA200" s="3"/>
      <c r="AD200" s="3" t="s">
        <v>430</v>
      </c>
      <c r="AG200" s="3" t="s">
        <v>137</v>
      </c>
      <c r="AJ200" s="3" t="s">
        <v>213</v>
      </c>
      <c r="AM200" s="3" t="s">
        <v>99</v>
      </c>
      <c r="AP200" s="3"/>
      <c r="AS200" s="3" t="s">
        <v>99</v>
      </c>
      <c r="AV200" s="3"/>
      <c r="AY200" s="3" t="s">
        <v>116</v>
      </c>
      <c r="BB200" s="3"/>
      <c r="BG200" s="3" t="s">
        <v>123</v>
      </c>
      <c r="BJ200" s="3" t="s">
        <v>108</v>
      </c>
      <c r="BM200" s="3" t="s">
        <v>109</v>
      </c>
      <c r="BP200" s="3" t="s">
        <v>107</v>
      </c>
      <c r="BS200" s="3" t="s">
        <v>109</v>
      </c>
      <c r="BV200" s="3" t="s">
        <v>109</v>
      </c>
      <c r="BY200" s="3" t="s">
        <v>109</v>
      </c>
      <c r="CB200" s="3" t="s">
        <v>118</v>
      </c>
      <c r="CE200" s="3" t="s">
        <v>111</v>
      </c>
      <c r="CH200" s="3" t="s">
        <v>163</v>
      </c>
      <c r="CK200" s="3"/>
      <c r="CN200" s="3" t="s">
        <v>137</v>
      </c>
      <c r="CQ200" s="3"/>
    </row>
    <row r="201" spans="1:95" x14ac:dyDescent="0.25">
      <c r="A201">
        <v>57</v>
      </c>
      <c r="B201" s="22">
        <v>43930.537789351853</v>
      </c>
      <c r="C201" s="22">
        <v>43930.540416666663</v>
      </c>
      <c r="D201" s="3" t="s">
        <v>97</v>
      </c>
      <c r="I201" s="3" t="s">
        <v>98</v>
      </c>
      <c r="L201" s="3" t="s">
        <v>99</v>
      </c>
      <c r="O201" s="3"/>
      <c r="R201" s="3" t="s">
        <v>120</v>
      </c>
      <c r="U201" s="3" t="s">
        <v>98</v>
      </c>
      <c r="X201" s="3" t="s">
        <v>101</v>
      </c>
      <c r="AA201" s="3" t="s">
        <v>132</v>
      </c>
      <c r="AD201" s="3" t="s">
        <v>405</v>
      </c>
      <c r="AG201" s="3" t="s">
        <v>149</v>
      </c>
      <c r="AJ201" s="3"/>
      <c r="AM201" s="3" t="s">
        <v>99</v>
      </c>
      <c r="AP201" s="3"/>
      <c r="AS201" s="3" t="s">
        <v>98</v>
      </c>
      <c r="AV201" s="3" t="s">
        <v>215</v>
      </c>
      <c r="AY201" s="3" t="s">
        <v>116</v>
      </c>
      <c r="BB201" s="3"/>
      <c r="BG201" s="3" t="s">
        <v>109</v>
      </c>
      <c r="BJ201" s="3" t="s">
        <v>123</v>
      </c>
      <c r="BM201" s="3" t="s">
        <v>123</v>
      </c>
      <c r="BP201" s="3" t="s">
        <v>108</v>
      </c>
      <c r="BS201" s="3" t="s">
        <v>123</v>
      </c>
      <c r="BV201" s="3" t="s">
        <v>108</v>
      </c>
      <c r="BY201" s="3" t="s">
        <v>123</v>
      </c>
      <c r="CB201" s="3" t="s">
        <v>110</v>
      </c>
      <c r="CE201" s="3" t="s">
        <v>147</v>
      </c>
      <c r="CH201" s="3" t="s">
        <v>148</v>
      </c>
      <c r="CK201" s="3"/>
      <c r="CN201" s="3" t="s">
        <v>137</v>
      </c>
      <c r="CQ201" s="3"/>
    </row>
    <row r="202" spans="1:95" x14ac:dyDescent="0.25">
      <c r="A202">
        <v>57</v>
      </c>
      <c r="B202" s="22">
        <v>43930.537789351853</v>
      </c>
      <c r="C202" s="22">
        <v>43930.540416666663</v>
      </c>
      <c r="D202" s="3" t="s">
        <v>97</v>
      </c>
      <c r="I202" s="3" t="s">
        <v>98</v>
      </c>
      <c r="L202" s="3" t="s">
        <v>99</v>
      </c>
      <c r="O202" s="3"/>
      <c r="R202" s="3" t="s">
        <v>120</v>
      </c>
      <c r="U202" s="3" t="s">
        <v>98</v>
      </c>
      <c r="X202" s="3" t="s">
        <v>101</v>
      </c>
      <c r="AA202" s="3" t="s">
        <v>132</v>
      </c>
      <c r="AD202" s="3" t="s">
        <v>410</v>
      </c>
      <c r="AG202" s="3" t="s">
        <v>149</v>
      </c>
      <c r="AJ202" s="3"/>
      <c r="AM202" s="3" t="s">
        <v>99</v>
      </c>
      <c r="AP202" s="3"/>
      <c r="AS202" s="3" t="s">
        <v>98</v>
      </c>
      <c r="AV202" s="3" t="s">
        <v>215</v>
      </c>
      <c r="AY202" s="3" t="s">
        <v>116</v>
      </c>
      <c r="BB202" s="3"/>
      <c r="BG202" s="3" t="s">
        <v>109</v>
      </c>
      <c r="BJ202" s="3" t="s">
        <v>123</v>
      </c>
      <c r="BM202" s="3" t="s">
        <v>123</v>
      </c>
      <c r="BP202" s="3" t="s">
        <v>108</v>
      </c>
      <c r="BS202" s="3" t="s">
        <v>123</v>
      </c>
      <c r="BV202" s="3" t="s">
        <v>108</v>
      </c>
      <c r="BY202" s="3" t="s">
        <v>123</v>
      </c>
      <c r="CB202" s="3" t="s">
        <v>110</v>
      </c>
      <c r="CE202" s="3" t="s">
        <v>147</v>
      </c>
      <c r="CH202" s="3" t="s">
        <v>148</v>
      </c>
      <c r="CK202" s="3"/>
      <c r="CN202" s="3" t="s">
        <v>137</v>
      </c>
      <c r="CQ202" s="3"/>
    </row>
    <row r="203" spans="1:95" x14ac:dyDescent="0.25">
      <c r="A203">
        <v>57</v>
      </c>
      <c r="B203" s="22">
        <v>43930.537789351853</v>
      </c>
      <c r="C203" s="22">
        <v>43930.540416666663</v>
      </c>
      <c r="D203" s="3" t="s">
        <v>97</v>
      </c>
      <c r="I203" s="3" t="s">
        <v>98</v>
      </c>
      <c r="L203" s="3" t="s">
        <v>99</v>
      </c>
      <c r="O203" s="3"/>
      <c r="R203" s="3" t="s">
        <v>120</v>
      </c>
      <c r="U203" s="3" t="s">
        <v>98</v>
      </c>
      <c r="X203" s="3" t="s">
        <v>101</v>
      </c>
      <c r="AA203" s="3" t="s">
        <v>132</v>
      </c>
      <c r="AD203" s="3" t="s">
        <v>407</v>
      </c>
      <c r="AG203" s="3" t="s">
        <v>149</v>
      </c>
      <c r="AJ203" s="3"/>
      <c r="AM203" s="3" t="s">
        <v>99</v>
      </c>
      <c r="AP203" s="3"/>
      <c r="AS203" s="3" t="s">
        <v>98</v>
      </c>
      <c r="AV203" s="3" t="s">
        <v>215</v>
      </c>
      <c r="AY203" s="3" t="s">
        <v>116</v>
      </c>
      <c r="BB203" s="3"/>
      <c r="BG203" s="3" t="s">
        <v>109</v>
      </c>
      <c r="BJ203" s="3" t="s">
        <v>123</v>
      </c>
      <c r="BM203" s="3" t="s">
        <v>123</v>
      </c>
      <c r="BP203" s="3" t="s">
        <v>108</v>
      </c>
      <c r="BS203" s="3" t="s">
        <v>123</v>
      </c>
      <c r="BV203" s="3" t="s">
        <v>108</v>
      </c>
      <c r="BY203" s="3" t="s">
        <v>123</v>
      </c>
      <c r="CB203" s="3" t="s">
        <v>110</v>
      </c>
      <c r="CE203" s="3" t="s">
        <v>147</v>
      </c>
      <c r="CH203" s="3" t="s">
        <v>148</v>
      </c>
      <c r="CK203" s="3"/>
      <c r="CN203" s="3" t="s">
        <v>137</v>
      </c>
      <c r="CQ203" s="3"/>
    </row>
    <row r="204" spans="1:95" x14ac:dyDescent="0.25">
      <c r="A204">
        <v>57</v>
      </c>
      <c r="B204" s="22">
        <v>43930.537789351853</v>
      </c>
      <c r="C204" s="22">
        <v>43930.540416666663</v>
      </c>
      <c r="D204" s="3" t="s">
        <v>97</v>
      </c>
      <c r="I204" s="3" t="s">
        <v>98</v>
      </c>
      <c r="L204" s="3" t="s">
        <v>99</v>
      </c>
      <c r="O204" s="3"/>
      <c r="R204" s="3" t="s">
        <v>120</v>
      </c>
      <c r="U204" s="3" t="s">
        <v>98</v>
      </c>
      <c r="X204" s="3" t="s">
        <v>101</v>
      </c>
      <c r="AA204" s="3" t="s">
        <v>132</v>
      </c>
      <c r="AD204" s="3" t="s">
        <v>430</v>
      </c>
      <c r="AG204" s="3" t="s">
        <v>149</v>
      </c>
      <c r="AJ204" s="3"/>
      <c r="AM204" s="3" t="s">
        <v>99</v>
      </c>
      <c r="AP204" s="3"/>
      <c r="AS204" s="3" t="s">
        <v>98</v>
      </c>
      <c r="AV204" s="3" t="s">
        <v>215</v>
      </c>
      <c r="AY204" s="3" t="s">
        <v>116</v>
      </c>
      <c r="BB204" s="3"/>
      <c r="BG204" s="3" t="s">
        <v>109</v>
      </c>
      <c r="BJ204" s="3" t="s">
        <v>123</v>
      </c>
      <c r="BM204" s="3" t="s">
        <v>123</v>
      </c>
      <c r="BP204" s="3" t="s">
        <v>108</v>
      </c>
      <c r="BS204" s="3" t="s">
        <v>123</v>
      </c>
      <c r="BV204" s="3" t="s">
        <v>108</v>
      </c>
      <c r="BY204" s="3" t="s">
        <v>123</v>
      </c>
      <c r="CB204" s="3" t="s">
        <v>110</v>
      </c>
      <c r="CE204" s="3" t="s">
        <v>147</v>
      </c>
      <c r="CH204" s="3" t="s">
        <v>148</v>
      </c>
      <c r="CK204" s="3"/>
      <c r="CN204" s="3" t="s">
        <v>137</v>
      </c>
      <c r="CQ204" s="3"/>
    </row>
    <row r="205" spans="1:95" x14ac:dyDescent="0.25">
      <c r="A205">
        <v>58</v>
      </c>
      <c r="B205" s="22">
        <v>43930.547291666669</v>
      </c>
      <c r="C205" s="22">
        <v>43930.550358796296</v>
      </c>
      <c r="D205" s="3" t="s">
        <v>97</v>
      </c>
      <c r="I205" s="3" t="s">
        <v>99</v>
      </c>
      <c r="L205" s="3" t="s">
        <v>99</v>
      </c>
      <c r="O205" s="3"/>
      <c r="R205" s="3" t="s">
        <v>120</v>
      </c>
      <c r="U205" s="3" t="s">
        <v>98</v>
      </c>
      <c r="X205" s="3" t="s">
        <v>101</v>
      </c>
      <c r="AA205" s="3" t="s">
        <v>102</v>
      </c>
      <c r="AD205" s="3" t="s">
        <v>405</v>
      </c>
      <c r="AG205" s="3" t="s">
        <v>151</v>
      </c>
      <c r="AJ205" s="3"/>
      <c r="AM205" s="3" t="s">
        <v>99</v>
      </c>
      <c r="AP205" s="3"/>
      <c r="AS205" s="3" t="s">
        <v>99</v>
      </c>
      <c r="AV205" s="3"/>
      <c r="AY205" s="3" t="s">
        <v>116</v>
      </c>
      <c r="BB205" s="3"/>
      <c r="BG205" s="3" t="s">
        <v>108</v>
      </c>
      <c r="BJ205" s="3" t="s">
        <v>109</v>
      </c>
      <c r="BM205" s="3" t="s">
        <v>107</v>
      </c>
      <c r="BP205" s="3" t="s">
        <v>109</v>
      </c>
      <c r="BS205" s="3" t="s">
        <v>109</v>
      </c>
      <c r="BV205" s="3" t="s">
        <v>108</v>
      </c>
      <c r="BY205" s="3" t="s">
        <v>109</v>
      </c>
      <c r="CB205" s="3" t="s">
        <v>110</v>
      </c>
      <c r="CE205" s="3" t="s">
        <v>111</v>
      </c>
      <c r="CH205" s="3" t="s">
        <v>137</v>
      </c>
      <c r="CK205" s="3" t="s">
        <v>216</v>
      </c>
      <c r="CN205" s="3" t="s">
        <v>137</v>
      </c>
      <c r="CQ205" s="3"/>
    </row>
    <row r="206" spans="1:95" x14ac:dyDescent="0.25">
      <c r="A206">
        <v>58</v>
      </c>
      <c r="B206" s="22">
        <v>43930.547291666669</v>
      </c>
      <c r="C206" s="22">
        <v>43930.550358796296</v>
      </c>
      <c r="D206" s="3" t="s">
        <v>97</v>
      </c>
      <c r="I206" s="3" t="s">
        <v>99</v>
      </c>
      <c r="L206" s="3" t="s">
        <v>99</v>
      </c>
      <c r="O206" s="3"/>
      <c r="R206" s="3" t="s">
        <v>120</v>
      </c>
      <c r="U206" s="3" t="s">
        <v>98</v>
      </c>
      <c r="X206" s="3" t="s">
        <v>101</v>
      </c>
      <c r="AA206" s="3" t="s">
        <v>102</v>
      </c>
      <c r="AD206" s="3" t="s">
        <v>408</v>
      </c>
      <c r="AG206" s="3" t="s">
        <v>151</v>
      </c>
      <c r="AJ206" s="3"/>
      <c r="AM206" s="3" t="s">
        <v>99</v>
      </c>
      <c r="AP206" s="3"/>
      <c r="AS206" s="3" t="s">
        <v>99</v>
      </c>
      <c r="AV206" s="3"/>
      <c r="AY206" s="3" t="s">
        <v>116</v>
      </c>
      <c r="BB206" s="3"/>
      <c r="BG206" s="3" t="s">
        <v>108</v>
      </c>
      <c r="BJ206" s="3" t="s">
        <v>109</v>
      </c>
      <c r="BM206" s="3" t="s">
        <v>107</v>
      </c>
      <c r="BP206" s="3" t="s">
        <v>109</v>
      </c>
      <c r="BS206" s="3" t="s">
        <v>109</v>
      </c>
      <c r="BV206" s="3" t="s">
        <v>108</v>
      </c>
      <c r="BY206" s="3" t="s">
        <v>109</v>
      </c>
      <c r="CB206" s="3" t="s">
        <v>110</v>
      </c>
      <c r="CE206" s="3" t="s">
        <v>111</v>
      </c>
      <c r="CH206" s="3" t="s">
        <v>137</v>
      </c>
      <c r="CK206" s="3" t="s">
        <v>216</v>
      </c>
      <c r="CN206" s="3" t="s">
        <v>137</v>
      </c>
      <c r="CQ206" s="3"/>
    </row>
    <row r="207" spans="1:95" x14ac:dyDescent="0.25">
      <c r="A207">
        <v>58</v>
      </c>
      <c r="B207" s="22">
        <v>43930.547291666669</v>
      </c>
      <c r="C207" s="22">
        <v>43930.550358796296</v>
      </c>
      <c r="D207" s="3" t="s">
        <v>97</v>
      </c>
      <c r="I207" s="3" t="s">
        <v>99</v>
      </c>
      <c r="L207" s="3" t="s">
        <v>99</v>
      </c>
      <c r="O207" s="3"/>
      <c r="R207" s="3" t="s">
        <v>120</v>
      </c>
      <c r="U207" s="3" t="s">
        <v>98</v>
      </c>
      <c r="X207" s="3" t="s">
        <v>101</v>
      </c>
      <c r="AA207" s="3" t="s">
        <v>102</v>
      </c>
      <c r="AD207" s="3" t="s">
        <v>430</v>
      </c>
      <c r="AG207" s="3" t="s">
        <v>151</v>
      </c>
      <c r="AJ207" s="3"/>
      <c r="AM207" s="3" t="s">
        <v>99</v>
      </c>
      <c r="AP207" s="3"/>
      <c r="AS207" s="3" t="s">
        <v>99</v>
      </c>
      <c r="AV207" s="3"/>
      <c r="AY207" s="3" t="s">
        <v>116</v>
      </c>
      <c r="BB207" s="3"/>
      <c r="BG207" s="3" t="s">
        <v>108</v>
      </c>
      <c r="BJ207" s="3" t="s">
        <v>109</v>
      </c>
      <c r="BM207" s="3" t="s">
        <v>107</v>
      </c>
      <c r="BP207" s="3" t="s">
        <v>109</v>
      </c>
      <c r="BS207" s="3" t="s">
        <v>109</v>
      </c>
      <c r="BV207" s="3" t="s">
        <v>108</v>
      </c>
      <c r="BY207" s="3" t="s">
        <v>109</v>
      </c>
      <c r="CB207" s="3" t="s">
        <v>110</v>
      </c>
      <c r="CE207" s="3" t="s">
        <v>111</v>
      </c>
      <c r="CH207" s="3" t="s">
        <v>137</v>
      </c>
      <c r="CK207" s="3" t="s">
        <v>216</v>
      </c>
      <c r="CN207" s="3" t="s">
        <v>137</v>
      </c>
      <c r="CQ207" s="3"/>
    </row>
    <row r="208" spans="1:95" x14ac:dyDescent="0.25">
      <c r="A208">
        <v>59</v>
      </c>
      <c r="B208" s="22">
        <v>43930.552719907406</v>
      </c>
      <c r="C208" s="22">
        <v>43930.555567129632</v>
      </c>
      <c r="D208" s="3" t="s">
        <v>97</v>
      </c>
      <c r="I208" s="3" t="s">
        <v>98</v>
      </c>
      <c r="L208" s="3" t="s">
        <v>99</v>
      </c>
      <c r="O208" s="3"/>
      <c r="R208" s="3" t="s">
        <v>100</v>
      </c>
      <c r="U208" s="3" t="s">
        <v>99</v>
      </c>
      <c r="X208" s="3" t="s">
        <v>101</v>
      </c>
      <c r="AA208" s="3" t="s">
        <v>132</v>
      </c>
      <c r="AD208" s="3" t="s">
        <v>405</v>
      </c>
      <c r="AG208" s="3" t="s">
        <v>149</v>
      </c>
      <c r="AJ208" s="3"/>
      <c r="AM208" s="3" t="s">
        <v>98</v>
      </c>
      <c r="AP208" s="3" t="s">
        <v>168</v>
      </c>
      <c r="AS208" s="3" t="s">
        <v>98</v>
      </c>
      <c r="AV208" s="3" t="s">
        <v>157</v>
      </c>
      <c r="AY208" s="3" t="s">
        <v>116</v>
      </c>
      <c r="BB208" s="3"/>
      <c r="BG208" s="3" t="s">
        <v>109</v>
      </c>
      <c r="BJ208" s="3" t="s">
        <v>109</v>
      </c>
      <c r="BM208" s="3" t="s">
        <v>109</v>
      </c>
      <c r="BP208" s="3" t="s">
        <v>123</v>
      </c>
      <c r="BS208" s="3" t="s">
        <v>123</v>
      </c>
      <c r="BV208" s="3" t="s">
        <v>123</v>
      </c>
      <c r="BY208" s="3" t="s">
        <v>123</v>
      </c>
      <c r="CB208" s="3" t="s">
        <v>124</v>
      </c>
      <c r="CE208" s="3" t="s">
        <v>111</v>
      </c>
      <c r="CH208" s="3" t="s">
        <v>148</v>
      </c>
      <c r="CK208" s="3"/>
      <c r="CN208" s="3" t="s">
        <v>131</v>
      </c>
      <c r="CQ208" s="3"/>
    </row>
    <row r="209" spans="1:95" x14ac:dyDescent="0.25">
      <c r="A209">
        <v>59</v>
      </c>
      <c r="B209" s="22">
        <v>43930.552719907406</v>
      </c>
      <c r="C209" s="22">
        <v>43930.555567129632</v>
      </c>
      <c r="D209" s="3" t="s">
        <v>97</v>
      </c>
      <c r="I209" s="3" t="s">
        <v>98</v>
      </c>
      <c r="L209" s="3" t="s">
        <v>99</v>
      </c>
      <c r="O209" s="3"/>
      <c r="R209" s="3" t="s">
        <v>100</v>
      </c>
      <c r="U209" s="3" t="s">
        <v>99</v>
      </c>
      <c r="X209" s="3" t="s">
        <v>101</v>
      </c>
      <c r="AA209" s="3" t="s">
        <v>132</v>
      </c>
      <c r="AD209" s="3" t="s">
        <v>406</v>
      </c>
      <c r="AG209" s="3" t="s">
        <v>149</v>
      </c>
      <c r="AJ209" s="3"/>
      <c r="AM209" s="3" t="s">
        <v>98</v>
      </c>
      <c r="AP209" s="3" t="s">
        <v>168</v>
      </c>
      <c r="AS209" s="3" t="s">
        <v>98</v>
      </c>
      <c r="AV209" s="3" t="s">
        <v>157</v>
      </c>
      <c r="AY209" s="3" t="s">
        <v>116</v>
      </c>
      <c r="BB209" s="3"/>
      <c r="BG209" s="3" t="s">
        <v>109</v>
      </c>
      <c r="BJ209" s="3" t="s">
        <v>109</v>
      </c>
      <c r="BM209" s="3" t="s">
        <v>109</v>
      </c>
      <c r="BP209" s="3" t="s">
        <v>123</v>
      </c>
      <c r="BS209" s="3" t="s">
        <v>123</v>
      </c>
      <c r="BV209" s="3" t="s">
        <v>123</v>
      </c>
      <c r="BY209" s="3" t="s">
        <v>123</v>
      </c>
      <c r="CB209" s="3" t="s">
        <v>124</v>
      </c>
      <c r="CE209" s="3" t="s">
        <v>111</v>
      </c>
      <c r="CH209" s="3" t="s">
        <v>148</v>
      </c>
      <c r="CK209" s="3"/>
      <c r="CN209" s="3" t="s">
        <v>131</v>
      </c>
      <c r="CQ209" s="3"/>
    </row>
    <row r="210" spans="1:95" x14ac:dyDescent="0.25">
      <c r="A210">
        <v>59</v>
      </c>
      <c r="B210" s="22">
        <v>43930.552719907406</v>
      </c>
      <c r="C210" s="22">
        <v>43930.555567129632</v>
      </c>
      <c r="D210" s="3" t="s">
        <v>97</v>
      </c>
      <c r="I210" s="3" t="s">
        <v>98</v>
      </c>
      <c r="L210" s="3" t="s">
        <v>99</v>
      </c>
      <c r="O210" s="3"/>
      <c r="R210" s="3" t="s">
        <v>100</v>
      </c>
      <c r="U210" s="3" t="s">
        <v>99</v>
      </c>
      <c r="X210" s="3" t="s">
        <v>101</v>
      </c>
      <c r="AA210" s="3" t="s">
        <v>132</v>
      </c>
      <c r="AD210" s="3" t="s">
        <v>430</v>
      </c>
      <c r="AG210" s="3" t="s">
        <v>149</v>
      </c>
      <c r="AJ210" s="3"/>
      <c r="AM210" s="3" t="s">
        <v>98</v>
      </c>
      <c r="AP210" s="3" t="s">
        <v>168</v>
      </c>
      <c r="AS210" s="3" t="s">
        <v>98</v>
      </c>
      <c r="AV210" s="3" t="s">
        <v>157</v>
      </c>
      <c r="AY210" s="3" t="s">
        <v>116</v>
      </c>
      <c r="BB210" s="3"/>
      <c r="BG210" s="3" t="s">
        <v>109</v>
      </c>
      <c r="BJ210" s="3" t="s">
        <v>109</v>
      </c>
      <c r="BM210" s="3" t="s">
        <v>109</v>
      </c>
      <c r="BP210" s="3" t="s">
        <v>123</v>
      </c>
      <c r="BS210" s="3" t="s">
        <v>123</v>
      </c>
      <c r="BV210" s="3" t="s">
        <v>123</v>
      </c>
      <c r="BY210" s="3" t="s">
        <v>123</v>
      </c>
      <c r="CB210" s="3" t="s">
        <v>124</v>
      </c>
      <c r="CE210" s="3" t="s">
        <v>111</v>
      </c>
      <c r="CH210" s="3" t="s">
        <v>148</v>
      </c>
      <c r="CK210" s="3"/>
      <c r="CN210" s="3" t="s">
        <v>131</v>
      </c>
      <c r="CQ210" s="3"/>
    </row>
    <row r="211" spans="1:95" x14ac:dyDescent="0.25">
      <c r="A211">
        <v>60</v>
      </c>
      <c r="B211" s="22">
        <v>43930.710069444445</v>
      </c>
      <c r="C211" s="22">
        <v>43930.7108912037</v>
      </c>
      <c r="D211" s="3" t="s">
        <v>97</v>
      </c>
      <c r="I211" s="3" t="s">
        <v>98</v>
      </c>
      <c r="L211" s="3" t="s">
        <v>99</v>
      </c>
      <c r="O211" s="3"/>
      <c r="R211" s="3" t="s">
        <v>100</v>
      </c>
      <c r="U211" s="3" t="s">
        <v>99</v>
      </c>
      <c r="X211" s="3" t="s">
        <v>121</v>
      </c>
      <c r="AA211" s="3"/>
      <c r="AD211" s="3" t="s">
        <v>405</v>
      </c>
      <c r="AG211" s="3" t="s">
        <v>151</v>
      </c>
      <c r="AJ211" s="3"/>
      <c r="AM211" s="3" t="s">
        <v>99</v>
      </c>
      <c r="AP211" s="3"/>
      <c r="AS211" s="3" t="s">
        <v>99</v>
      </c>
      <c r="AV211" s="3"/>
      <c r="AY211" s="3" t="s">
        <v>217</v>
      </c>
      <c r="BB211" s="3"/>
      <c r="BG211" s="3" t="s">
        <v>109</v>
      </c>
      <c r="BJ211" s="3" t="s">
        <v>109</v>
      </c>
      <c r="BM211" s="3" t="s">
        <v>108</v>
      </c>
      <c r="BP211" s="3" t="s">
        <v>107</v>
      </c>
      <c r="BS211" s="3" t="s">
        <v>133</v>
      </c>
      <c r="BV211" s="3" t="s">
        <v>108</v>
      </c>
      <c r="BY211" s="3" t="s">
        <v>133</v>
      </c>
      <c r="CB211" s="3" t="s">
        <v>165</v>
      </c>
      <c r="CE211" s="3" t="s">
        <v>147</v>
      </c>
      <c r="CH211" s="3" t="s">
        <v>156</v>
      </c>
      <c r="CK211" s="3"/>
      <c r="CN211" s="3" t="s">
        <v>137</v>
      </c>
      <c r="CQ211" s="3"/>
    </row>
    <row r="212" spans="1:95" x14ac:dyDescent="0.25">
      <c r="A212">
        <v>60</v>
      </c>
      <c r="B212" s="22">
        <v>43930.710069444445</v>
      </c>
      <c r="C212" s="22">
        <v>43930.7108912037</v>
      </c>
      <c r="D212" s="3" t="s">
        <v>97</v>
      </c>
      <c r="I212" s="3" t="s">
        <v>98</v>
      </c>
      <c r="L212" s="3" t="s">
        <v>99</v>
      </c>
      <c r="O212" s="3"/>
      <c r="R212" s="3" t="s">
        <v>100</v>
      </c>
      <c r="U212" s="3" t="s">
        <v>99</v>
      </c>
      <c r="X212" s="3" t="s">
        <v>121</v>
      </c>
      <c r="AA212" s="3"/>
      <c r="AD212" s="3" t="s">
        <v>408</v>
      </c>
      <c r="AG212" s="3" t="s">
        <v>151</v>
      </c>
      <c r="AJ212" s="3"/>
      <c r="AM212" s="3" t="s">
        <v>99</v>
      </c>
      <c r="AP212" s="3"/>
      <c r="AS212" s="3" t="s">
        <v>99</v>
      </c>
      <c r="AV212" s="3"/>
      <c r="AY212" s="3" t="s">
        <v>217</v>
      </c>
      <c r="BB212" s="3"/>
      <c r="BG212" s="3" t="s">
        <v>109</v>
      </c>
      <c r="BJ212" s="3" t="s">
        <v>109</v>
      </c>
      <c r="BM212" s="3" t="s">
        <v>108</v>
      </c>
      <c r="BP212" s="3" t="s">
        <v>107</v>
      </c>
      <c r="BS212" s="3" t="s">
        <v>133</v>
      </c>
      <c r="BV212" s="3" t="s">
        <v>108</v>
      </c>
      <c r="BY212" s="3" t="s">
        <v>133</v>
      </c>
      <c r="CB212" s="3" t="s">
        <v>165</v>
      </c>
      <c r="CE212" s="3" t="s">
        <v>147</v>
      </c>
      <c r="CH212" s="3" t="s">
        <v>156</v>
      </c>
      <c r="CK212" s="3"/>
      <c r="CN212" s="3" t="s">
        <v>137</v>
      </c>
      <c r="CQ212" s="3"/>
    </row>
    <row r="213" spans="1:95" x14ac:dyDescent="0.25">
      <c r="A213">
        <v>60</v>
      </c>
      <c r="B213" s="22">
        <v>43930.710069444445</v>
      </c>
      <c r="C213" s="22">
        <v>43930.7108912037</v>
      </c>
      <c r="D213" s="3" t="s">
        <v>97</v>
      </c>
      <c r="I213" s="3" t="s">
        <v>98</v>
      </c>
      <c r="L213" s="3" t="s">
        <v>99</v>
      </c>
      <c r="O213" s="3"/>
      <c r="R213" s="3" t="s">
        <v>100</v>
      </c>
      <c r="U213" s="3" t="s">
        <v>99</v>
      </c>
      <c r="X213" s="3" t="s">
        <v>121</v>
      </c>
      <c r="AA213" s="3"/>
      <c r="AD213" s="3" t="s">
        <v>406</v>
      </c>
      <c r="AG213" s="3" t="s">
        <v>151</v>
      </c>
      <c r="AJ213" s="3"/>
      <c r="AM213" s="3" t="s">
        <v>99</v>
      </c>
      <c r="AP213" s="3"/>
      <c r="AS213" s="3" t="s">
        <v>99</v>
      </c>
      <c r="AV213" s="3"/>
      <c r="AY213" s="3" t="s">
        <v>217</v>
      </c>
      <c r="BB213" s="3"/>
      <c r="BG213" s="3" t="s">
        <v>109</v>
      </c>
      <c r="BJ213" s="3" t="s">
        <v>109</v>
      </c>
      <c r="BM213" s="3" t="s">
        <v>108</v>
      </c>
      <c r="BP213" s="3" t="s">
        <v>107</v>
      </c>
      <c r="BS213" s="3" t="s">
        <v>133</v>
      </c>
      <c r="BV213" s="3" t="s">
        <v>108</v>
      </c>
      <c r="BY213" s="3" t="s">
        <v>133</v>
      </c>
      <c r="CB213" s="3" t="s">
        <v>165</v>
      </c>
      <c r="CE213" s="3" t="s">
        <v>147</v>
      </c>
      <c r="CH213" s="3" t="s">
        <v>156</v>
      </c>
      <c r="CK213" s="3"/>
      <c r="CN213" s="3" t="s">
        <v>137</v>
      </c>
      <c r="CQ213" s="3"/>
    </row>
    <row r="214" spans="1:95" x14ac:dyDescent="0.25">
      <c r="A214">
        <v>60</v>
      </c>
      <c r="B214" s="22">
        <v>43930.710069444445</v>
      </c>
      <c r="C214" s="22">
        <v>43930.7108912037</v>
      </c>
      <c r="D214" s="3" t="s">
        <v>97</v>
      </c>
      <c r="I214" s="3" t="s">
        <v>98</v>
      </c>
      <c r="L214" s="3" t="s">
        <v>99</v>
      </c>
      <c r="O214" s="3"/>
      <c r="R214" s="3" t="s">
        <v>100</v>
      </c>
      <c r="U214" s="3" t="s">
        <v>99</v>
      </c>
      <c r="X214" s="3" t="s">
        <v>121</v>
      </c>
      <c r="AA214" s="3"/>
      <c r="AD214" s="3" t="s">
        <v>407</v>
      </c>
      <c r="AG214" s="3" t="s">
        <v>151</v>
      </c>
      <c r="AJ214" s="3"/>
      <c r="AM214" s="3" t="s">
        <v>99</v>
      </c>
      <c r="AP214" s="3"/>
      <c r="AS214" s="3" t="s">
        <v>99</v>
      </c>
      <c r="AV214" s="3"/>
      <c r="AY214" s="3" t="s">
        <v>217</v>
      </c>
      <c r="BB214" s="3"/>
      <c r="BG214" s="3" t="s">
        <v>109</v>
      </c>
      <c r="BJ214" s="3" t="s">
        <v>109</v>
      </c>
      <c r="BM214" s="3" t="s">
        <v>108</v>
      </c>
      <c r="BP214" s="3" t="s">
        <v>107</v>
      </c>
      <c r="BS214" s="3" t="s">
        <v>133</v>
      </c>
      <c r="BV214" s="3" t="s">
        <v>108</v>
      </c>
      <c r="BY214" s="3" t="s">
        <v>133</v>
      </c>
      <c r="CB214" s="3" t="s">
        <v>165</v>
      </c>
      <c r="CE214" s="3" t="s">
        <v>147</v>
      </c>
      <c r="CH214" s="3" t="s">
        <v>156</v>
      </c>
      <c r="CK214" s="3"/>
      <c r="CN214" s="3" t="s">
        <v>137</v>
      </c>
      <c r="CQ214" s="3"/>
    </row>
    <row r="215" spans="1:95" x14ac:dyDescent="0.25">
      <c r="A215">
        <v>60</v>
      </c>
      <c r="B215" s="22">
        <v>43930.710069444445</v>
      </c>
      <c r="C215" s="22">
        <v>43930.7108912037</v>
      </c>
      <c r="D215" s="3" t="s">
        <v>97</v>
      </c>
      <c r="I215" s="3" t="s">
        <v>98</v>
      </c>
      <c r="L215" s="3" t="s">
        <v>99</v>
      </c>
      <c r="O215" s="3"/>
      <c r="R215" s="3" t="s">
        <v>100</v>
      </c>
      <c r="U215" s="3" t="s">
        <v>99</v>
      </c>
      <c r="X215" s="3" t="s">
        <v>121</v>
      </c>
      <c r="AA215" s="3"/>
      <c r="AD215" s="3" t="s">
        <v>430</v>
      </c>
      <c r="AG215" s="3" t="s">
        <v>151</v>
      </c>
      <c r="AJ215" s="3"/>
      <c r="AM215" s="3" t="s">
        <v>99</v>
      </c>
      <c r="AP215" s="3"/>
      <c r="AS215" s="3" t="s">
        <v>99</v>
      </c>
      <c r="AV215" s="3"/>
      <c r="AY215" s="3" t="s">
        <v>217</v>
      </c>
      <c r="BB215" s="3"/>
      <c r="BG215" s="3" t="s">
        <v>109</v>
      </c>
      <c r="BJ215" s="3" t="s">
        <v>109</v>
      </c>
      <c r="BM215" s="3" t="s">
        <v>108</v>
      </c>
      <c r="BP215" s="3" t="s">
        <v>107</v>
      </c>
      <c r="BS215" s="3" t="s">
        <v>133</v>
      </c>
      <c r="BV215" s="3" t="s">
        <v>108</v>
      </c>
      <c r="BY215" s="3" t="s">
        <v>133</v>
      </c>
      <c r="CB215" s="3" t="s">
        <v>165</v>
      </c>
      <c r="CE215" s="3" t="s">
        <v>147</v>
      </c>
      <c r="CH215" s="3" t="s">
        <v>156</v>
      </c>
      <c r="CK215" s="3"/>
      <c r="CN215" s="3" t="s">
        <v>137</v>
      </c>
      <c r="CQ215" s="3"/>
    </row>
    <row r="216" spans="1:95" x14ac:dyDescent="0.25">
      <c r="A216">
        <v>61</v>
      </c>
      <c r="B216" s="22">
        <v>43930.732106481482</v>
      </c>
      <c r="C216" s="22">
        <v>43930.735752314817</v>
      </c>
      <c r="D216" s="3" t="s">
        <v>97</v>
      </c>
      <c r="I216" s="3" t="s">
        <v>98</v>
      </c>
      <c r="L216" s="3" t="s">
        <v>98</v>
      </c>
      <c r="O216" s="3"/>
      <c r="R216" s="3" t="s">
        <v>159</v>
      </c>
      <c r="U216" s="3" t="s">
        <v>99</v>
      </c>
      <c r="X216" s="3" t="s">
        <v>101</v>
      </c>
      <c r="AA216" s="3" t="s">
        <v>132</v>
      </c>
      <c r="AD216" s="3" t="s">
        <v>405</v>
      </c>
      <c r="AG216" s="3" t="s">
        <v>149</v>
      </c>
      <c r="AJ216" s="3"/>
      <c r="AM216" s="3" t="s">
        <v>98</v>
      </c>
      <c r="AP216" s="3" t="s">
        <v>143</v>
      </c>
      <c r="AS216" s="3" t="s">
        <v>99</v>
      </c>
      <c r="AV216" s="3"/>
      <c r="AY216" s="3" t="s">
        <v>218</v>
      </c>
      <c r="BB216" s="3"/>
      <c r="BG216" s="3" t="s">
        <v>109</v>
      </c>
      <c r="BJ216" s="3" t="s">
        <v>109</v>
      </c>
      <c r="BM216" s="3" t="s">
        <v>123</v>
      </c>
      <c r="BP216" s="3" t="s">
        <v>123</v>
      </c>
      <c r="BS216" s="3" t="s">
        <v>123</v>
      </c>
      <c r="BV216" s="3" t="s">
        <v>123</v>
      </c>
      <c r="BY216" s="3" t="s">
        <v>123</v>
      </c>
      <c r="CB216" s="3" t="s">
        <v>124</v>
      </c>
      <c r="CE216" s="3" t="s">
        <v>111</v>
      </c>
      <c r="CH216" s="3" t="s">
        <v>148</v>
      </c>
      <c r="CK216" s="3"/>
      <c r="CN216" s="3" t="s">
        <v>131</v>
      </c>
      <c r="CQ216" s="3"/>
    </row>
    <row r="217" spans="1:95" x14ac:dyDescent="0.25">
      <c r="A217">
        <v>61</v>
      </c>
      <c r="B217" s="22">
        <v>43930.732106481482</v>
      </c>
      <c r="C217" s="22">
        <v>43930.735752314817</v>
      </c>
      <c r="D217" s="3" t="s">
        <v>97</v>
      </c>
      <c r="I217" s="3" t="s">
        <v>98</v>
      </c>
      <c r="L217" s="3" t="s">
        <v>98</v>
      </c>
      <c r="O217" s="3"/>
      <c r="R217" s="3" t="s">
        <v>159</v>
      </c>
      <c r="U217" s="3" t="s">
        <v>99</v>
      </c>
      <c r="X217" s="3" t="s">
        <v>101</v>
      </c>
      <c r="AA217" s="3" t="s">
        <v>132</v>
      </c>
      <c r="AD217" s="3" t="s">
        <v>408</v>
      </c>
      <c r="AG217" s="3" t="s">
        <v>149</v>
      </c>
      <c r="AJ217" s="3"/>
      <c r="AM217" s="3" t="s">
        <v>98</v>
      </c>
      <c r="AP217" s="3" t="s">
        <v>143</v>
      </c>
      <c r="AS217" s="3" t="s">
        <v>99</v>
      </c>
      <c r="AV217" s="3"/>
      <c r="AY217" s="3" t="s">
        <v>218</v>
      </c>
      <c r="BB217" s="3"/>
      <c r="BG217" s="3" t="s">
        <v>109</v>
      </c>
      <c r="BJ217" s="3" t="s">
        <v>109</v>
      </c>
      <c r="BM217" s="3" t="s">
        <v>123</v>
      </c>
      <c r="BP217" s="3" t="s">
        <v>123</v>
      </c>
      <c r="BS217" s="3" t="s">
        <v>123</v>
      </c>
      <c r="BV217" s="3" t="s">
        <v>123</v>
      </c>
      <c r="BY217" s="3" t="s">
        <v>123</v>
      </c>
      <c r="CB217" s="3" t="s">
        <v>124</v>
      </c>
      <c r="CE217" s="3" t="s">
        <v>111</v>
      </c>
      <c r="CH217" s="3" t="s">
        <v>148</v>
      </c>
      <c r="CK217" s="3"/>
      <c r="CN217" s="3" t="s">
        <v>131</v>
      </c>
      <c r="CQ217" s="3"/>
    </row>
    <row r="218" spans="1:95" x14ac:dyDescent="0.25">
      <c r="A218">
        <v>61</v>
      </c>
      <c r="B218" s="22">
        <v>43930.732106481482</v>
      </c>
      <c r="C218" s="22">
        <v>43930.735752314817</v>
      </c>
      <c r="D218" s="3" t="s">
        <v>97</v>
      </c>
      <c r="I218" s="3" t="s">
        <v>98</v>
      </c>
      <c r="L218" s="3" t="s">
        <v>98</v>
      </c>
      <c r="O218" s="3"/>
      <c r="R218" s="3" t="s">
        <v>159</v>
      </c>
      <c r="U218" s="3" t="s">
        <v>99</v>
      </c>
      <c r="X218" s="3" t="s">
        <v>101</v>
      </c>
      <c r="AA218" s="3" t="s">
        <v>132</v>
      </c>
      <c r="AD218" s="3" t="s">
        <v>406</v>
      </c>
      <c r="AG218" s="3" t="s">
        <v>149</v>
      </c>
      <c r="AJ218" s="3"/>
      <c r="AM218" s="3" t="s">
        <v>98</v>
      </c>
      <c r="AP218" s="3" t="s">
        <v>143</v>
      </c>
      <c r="AS218" s="3" t="s">
        <v>99</v>
      </c>
      <c r="AV218" s="3"/>
      <c r="AY218" s="3" t="s">
        <v>218</v>
      </c>
      <c r="BB218" s="3"/>
      <c r="BG218" s="3" t="s">
        <v>109</v>
      </c>
      <c r="BJ218" s="3" t="s">
        <v>109</v>
      </c>
      <c r="BM218" s="3" t="s">
        <v>123</v>
      </c>
      <c r="BP218" s="3" t="s">
        <v>123</v>
      </c>
      <c r="BS218" s="3" t="s">
        <v>123</v>
      </c>
      <c r="BV218" s="3" t="s">
        <v>123</v>
      </c>
      <c r="BY218" s="3" t="s">
        <v>123</v>
      </c>
      <c r="CB218" s="3" t="s">
        <v>124</v>
      </c>
      <c r="CE218" s="3" t="s">
        <v>111</v>
      </c>
      <c r="CH218" s="3" t="s">
        <v>148</v>
      </c>
      <c r="CK218" s="3"/>
      <c r="CN218" s="3" t="s">
        <v>131</v>
      </c>
      <c r="CQ218" s="3"/>
    </row>
    <row r="219" spans="1:95" x14ac:dyDescent="0.25">
      <c r="A219">
        <v>61</v>
      </c>
      <c r="B219" s="22">
        <v>43930.732106481482</v>
      </c>
      <c r="C219" s="22">
        <v>43930.735752314817</v>
      </c>
      <c r="D219" s="3" t="s">
        <v>97</v>
      </c>
      <c r="I219" s="3" t="s">
        <v>98</v>
      </c>
      <c r="L219" s="3" t="s">
        <v>98</v>
      </c>
      <c r="O219" s="3"/>
      <c r="R219" s="3" t="s">
        <v>159</v>
      </c>
      <c r="U219" s="3" t="s">
        <v>99</v>
      </c>
      <c r="X219" s="3" t="s">
        <v>101</v>
      </c>
      <c r="AA219" s="3" t="s">
        <v>132</v>
      </c>
      <c r="AD219" s="3" t="s">
        <v>430</v>
      </c>
      <c r="AG219" s="3" t="s">
        <v>149</v>
      </c>
      <c r="AJ219" s="3"/>
      <c r="AM219" s="3" t="s">
        <v>98</v>
      </c>
      <c r="AP219" s="3" t="s">
        <v>143</v>
      </c>
      <c r="AS219" s="3" t="s">
        <v>99</v>
      </c>
      <c r="AV219" s="3"/>
      <c r="AY219" s="3" t="s">
        <v>218</v>
      </c>
      <c r="BB219" s="3"/>
      <c r="BG219" s="3" t="s">
        <v>109</v>
      </c>
      <c r="BJ219" s="3" t="s">
        <v>109</v>
      </c>
      <c r="BM219" s="3" t="s">
        <v>123</v>
      </c>
      <c r="BP219" s="3" t="s">
        <v>123</v>
      </c>
      <c r="BS219" s="3" t="s">
        <v>123</v>
      </c>
      <c r="BV219" s="3" t="s">
        <v>123</v>
      </c>
      <c r="BY219" s="3" t="s">
        <v>123</v>
      </c>
      <c r="CB219" s="3" t="s">
        <v>124</v>
      </c>
      <c r="CE219" s="3" t="s">
        <v>111</v>
      </c>
      <c r="CH219" s="3" t="s">
        <v>148</v>
      </c>
      <c r="CK219" s="3"/>
      <c r="CN219" s="3" t="s">
        <v>131</v>
      </c>
      <c r="CQ219" s="3"/>
    </row>
    <row r="220" spans="1:95" x14ac:dyDescent="0.25">
      <c r="A220">
        <v>62</v>
      </c>
      <c r="B220" s="22">
        <v>43930.736712962964</v>
      </c>
      <c r="C220" s="22">
        <v>43930.738518518519</v>
      </c>
      <c r="D220" s="3" t="s">
        <v>97</v>
      </c>
      <c r="I220" s="3" t="s">
        <v>98</v>
      </c>
      <c r="L220" s="3" t="s">
        <v>98</v>
      </c>
      <c r="O220" s="3"/>
      <c r="R220" s="3" t="s">
        <v>100</v>
      </c>
      <c r="U220" s="3" t="s">
        <v>98</v>
      </c>
      <c r="X220" s="3" t="s">
        <v>121</v>
      </c>
      <c r="AA220" s="3"/>
      <c r="AD220" s="3" t="s">
        <v>411</v>
      </c>
      <c r="AG220" s="3" t="s">
        <v>137</v>
      </c>
      <c r="AJ220" s="3" t="s">
        <v>219</v>
      </c>
      <c r="AM220" s="3" t="s">
        <v>99</v>
      </c>
      <c r="AP220" s="3"/>
      <c r="AS220" s="3" t="s">
        <v>98</v>
      </c>
      <c r="AV220" s="3" t="s">
        <v>220</v>
      </c>
      <c r="AY220" s="3" t="s">
        <v>116</v>
      </c>
      <c r="BB220" s="3" t="s">
        <v>99</v>
      </c>
      <c r="BG220" s="3" t="s">
        <v>109</v>
      </c>
      <c r="BJ220" s="3" t="s">
        <v>109</v>
      </c>
      <c r="BM220" s="3" t="s">
        <v>109</v>
      </c>
      <c r="BP220" s="3" t="s">
        <v>109</v>
      </c>
      <c r="BS220" s="3" t="s">
        <v>109</v>
      </c>
      <c r="BV220" s="3" t="s">
        <v>108</v>
      </c>
      <c r="BY220" s="3" t="s">
        <v>123</v>
      </c>
      <c r="CB220" s="3" t="s">
        <v>221</v>
      </c>
      <c r="CE220" s="3" t="s">
        <v>222</v>
      </c>
      <c r="CH220" s="3" t="s">
        <v>137</v>
      </c>
      <c r="CK220" s="3" t="s">
        <v>223</v>
      </c>
      <c r="CN220" s="3" t="s">
        <v>137</v>
      </c>
      <c r="CQ220" s="3"/>
    </row>
    <row r="221" spans="1:95" x14ac:dyDescent="0.25">
      <c r="A221">
        <v>62</v>
      </c>
      <c r="B221" s="22">
        <v>43930.736712962964</v>
      </c>
      <c r="C221" s="22">
        <v>43930.738518518519</v>
      </c>
      <c r="D221" s="3" t="s">
        <v>97</v>
      </c>
      <c r="I221" s="3" t="s">
        <v>98</v>
      </c>
      <c r="L221" s="3" t="s">
        <v>98</v>
      </c>
      <c r="O221" s="3"/>
      <c r="R221" s="3" t="s">
        <v>100</v>
      </c>
      <c r="U221" s="3" t="s">
        <v>98</v>
      </c>
      <c r="X221" s="3" t="s">
        <v>121</v>
      </c>
      <c r="AA221" s="3"/>
      <c r="AD221" s="3" t="s">
        <v>430</v>
      </c>
      <c r="AG221" s="3" t="s">
        <v>137</v>
      </c>
      <c r="AJ221" s="3" t="s">
        <v>219</v>
      </c>
      <c r="AM221" s="3" t="s">
        <v>99</v>
      </c>
      <c r="AP221" s="3"/>
      <c r="AS221" s="3" t="s">
        <v>98</v>
      </c>
      <c r="AV221" s="3" t="s">
        <v>220</v>
      </c>
      <c r="AY221" s="3" t="s">
        <v>116</v>
      </c>
      <c r="BB221" s="3" t="s">
        <v>99</v>
      </c>
      <c r="BG221" s="3" t="s">
        <v>109</v>
      </c>
      <c r="BJ221" s="3" t="s">
        <v>109</v>
      </c>
      <c r="BM221" s="3" t="s">
        <v>109</v>
      </c>
      <c r="BP221" s="3" t="s">
        <v>109</v>
      </c>
      <c r="BS221" s="3" t="s">
        <v>109</v>
      </c>
      <c r="BV221" s="3" t="s">
        <v>108</v>
      </c>
      <c r="BY221" s="3" t="s">
        <v>123</v>
      </c>
      <c r="CB221" s="3" t="s">
        <v>221</v>
      </c>
      <c r="CE221" s="3" t="s">
        <v>222</v>
      </c>
      <c r="CH221" s="3" t="s">
        <v>137</v>
      </c>
      <c r="CK221" s="3" t="s">
        <v>223</v>
      </c>
      <c r="CN221" s="3" t="s">
        <v>137</v>
      </c>
      <c r="CQ221" s="3"/>
    </row>
    <row r="222" spans="1:95" x14ac:dyDescent="0.25">
      <c r="A222">
        <v>63</v>
      </c>
      <c r="B222" s="22">
        <v>43930.738310185188</v>
      </c>
      <c r="C222" s="22">
        <v>43930.740300925929</v>
      </c>
      <c r="D222" s="3" t="s">
        <v>97</v>
      </c>
      <c r="I222" s="3" t="s">
        <v>98</v>
      </c>
      <c r="L222" s="3" t="s">
        <v>98</v>
      </c>
      <c r="O222" s="3" t="s">
        <v>224</v>
      </c>
      <c r="R222" s="3" t="s">
        <v>225</v>
      </c>
      <c r="U222" s="3" t="s">
        <v>99</v>
      </c>
      <c r="X222" s="3" t="s">
        <v>121</v>
      </c>
      <c r="AA222" s="3"/>
      <c r="AD222" s="3" t="s">
        <v>405</v>
      </c>
      <c r="AG222" s="3" t="s">
        <v>149</v>
      </c>
      <c r="AJ222" s="3"/>
      <c r="AM222" s="3" t="s">
        <v>99</v>
      </c>
      <c r="AP222" s="3"/>
      <c r="AS222" s="3" t="s">
        <v>98</v>
      </c>
      <c r="AV222" s="3" t="s">
        <v>130</v>
      </c>
      <c r="AY222" s="3" t="s">
        <v>227</v>
      </c>
      <c r="BB222" s="3"/>
      <c r="BG222" s="3" t="s">
        <v>107</v>
      </c>
      <c r="BJ222" s="3" t="s">
        <v>108</v>
      </c>
      <c r="BM222" s="3" t="s">
        <v>107</v>
      </c>
      <c r="BP222" s="3" t="s">
        <v>109</v>
      </c>
      <c r="BS222" s="3" t="s">
        <v>109</v>
      </c>
      <c r="BV222" s="3" t="s">
        <v>109</v>
      </c>
      <c r="BY222" s="3" t="s">
        <v>123</v>
      </c>
      <c r="CB222" s="3" t="s">
        <v>118</v>
      </c>
      <c r="CE222" s="3" t="s">
        <v>119</v>
      </c>
      <c r="CH222" s="3" t="s">
        <v>112</v>
      </c>
      <c r="CK222" s="3"/>
      <c r="CN222" s="3" t="s">
        <v>126</v>
      </c>
      <c r="CQ222" s="3"/>
    </row>
    <row r="223" spans="1:95" x14ac:dyDescent="0.25">
      <c r="A223">
        <v>63</v>
      </c>
      <c r="B223" s="22">
        <v>43930.738310185188</v>
      </c>
      <c r="C223" s="22">
        <v>43930.740300925929</v>
      </c>
      <c r="D223" s="3" t="s">
        <v>97</v>
      </c>
      <c r="I223" s="3" t="s">
        <v>98</v>
      </c>
      <c r="L223" s="3" t="s">
        <v>98</v>
      </c>
      <c r="O223" s="3" t="s">
        <v>224</v>
      </c>
      <c r="R223" s="3" t="s">
        <v>225</v>
      </c>
      <c r="U223" s="3" t="s">
        <v>99</v>
      </c>
      <c r="X223" s="3" t="s">
        <v>121</v>
      </c>
      <c r="AA223" s="3"/>
      <c r="AD223" s="3" t="s">
        <v>409</v>
      </c>
      <c r="AG223" s="3" t="s">
        <v>149</v>
      </c>
      <c r="AJ223" s="3"/>
      <c r="AM223" s="3" t="s">
        <v>99</v>
      </c>
      <c r="AP223" s="3"/>
      <c r="AS223" s="3" t="s">
        <v>98</v>
      </c>
      <c r="AV223" s="3" t="s">
        <v>130</v>
      </c>
      <c r="AY223" s="3" t="s">
        <v>227</v>
      </c>
      <c r="BB223" s="3"/>
      <c r="BG223" s="3" t="s">
        <v>107</v>
      </c>
      <c r="BJ223" s="3" t="s">
        <v>108</v>
      </c>
      <c r="BM223" s="3" t="s">
        <v>107</v>
      </c>
      <c r="BP223" s="3" t="s">
        <v>109</v>
      </c>
      <c r="BS223" s="3" t="s">
        <v>109</v>
      </c>
      <c r="BV223" s="3" t="s">
        <v>109</v>
      </c>
      <c r="BY223" s="3" t="s">
        <v>123</v>
      </c>
      <c r="CB223" s="3" t="s">
        <v>118</v>
      </c>
      <c r="CE223" s="3" t="s">
        <v>119</v>
      </c>
      <c r="CH223" s="3" t="s">
        <v>112</v>
      </c>
      <c r="CK223" s="3"/>
      <c r="CN223" s="3" t="s">
        <v>126</v>
      </c>
      <c r="CQ223" s="3"/>
    </row>
    <row r="224" spans="1:95" x14ac:dyDescent="0.25">
      <c r="A224">
        <v>63</v>
      </c>
      <c r="B224" s="22">
        <v>43930.738310185188</v>
      </c>
      <c r="C224" s="22">
        <v>43930.740300925929</v>
      </c>
      <c r="D224" s="3" t="s">
        <v>97</v>
      </c>
      <c r="I224" s="3" t="s">
        <v>98</v>
      </c>
      <c r="L224" s="3" t="s">
        <v>98</v>
      </c>
      <c r="O224" s="3" t="s">
        <v>224</v>
      </c>
      <c r="R224" s="3" t="s">
        <v>225</v>
      </c>
      <c r="U224" s="3" t="s">
        <v>99</v>
      </c>
      <c r="X224" s="3" t="s">
        <v>121</v>
      </c>
      <c r="AA224" s="3"/>
      <c r="AD224" s="3" t="s">
        <v>408</v>
      </c>
      <c r="AG224" s="3" t="s">
        <v>149</v>
      </c>
      <c r="AJ224" s="3"/>
      <c r="AM224" s="3" t="s">
        <v>99</v>
      </c>
      <c r="AP224" s="3"/>
      <c r="AS224" s="3" t="s">
        <v>98</v>
      </c>
      <c r="AV224" s="3" t="s">
        <v>130</v>
      </c>
      <c r="AY224" s="3" t="s">
        <v>227</v>
      </c>
      <c r="BB224" s="3"/>
      <c r="BG224" s="3" t="s">
        <v>107</v>
      </c>
      <c r="BJ224" s="3" t="s">
        <v>108</v>
      </c>
      <c r="BM224" s="3" t="s">
        <v>107</v>
      </c>
      <c r="BP224" s="3" t="s">
        <v>109</v>
      </c>
      <c r="BS224" s="3" t="s">
        <v>109</v>
      </c>
      <c r="BV224" s="3" t="s">
        <v>109</v>
      </c>
      <c r="BY224" s="3" t="s">
        <v>123</v>
      </c>
      <c r="CB224" s="3" t="s">
        <v>118</v>
      </c>
      <c r="CE224" s="3" t="s">
        <v>119</v>
      </c>
      <c r="CH224" s="3" t="s">
        <v>112</v>
      </c>
      <c r="CK224" s="3"/>
      <c r="CN224" s="3" t="s">
        <v>126</v>
      </c>
      <c r="CQ224" s="3"/>
    </row>
    <row r="225" spans="1:95" x14ac:dyDescent="0.25">
      <c r="A225">
        <v>63</v>
      </c>
      <c r="B225" s="22">
        <v>43930.738310185188</v>
      </c>
      <c r="C225" s="22">
        <v>43930.740300925929</v>
      </c>
      <c r="D225" s="3" t="s">
        <v>97</v>
      </c>
      <c r="I225" s="3" t="s">
        <v>98</v>
      </c>
      <c r="L225" s="3" t="s">
        <v>98</v>
      </c>
      <c r="O225" s="3" t="s">
        <v>224</v>
      </c>
      <c r="R225" s="3" t="s">
        <v>225</v>
      </c>
      <c r="U225" s="3" t="s">
        <v>99</v>
      </c>
      <c r="X225" s="3" t="s">
        <v>121</v>
      </c>
      <c r="AA225" s="3"/>
      <c r="AD225" s="3" t="s">
        <v>406</v>
      </c>
      <c r="AG225" s="3" t="s">
        <v>149</v>
      </c>
      <c r="AJ225" s="3"/>
      <c r="AM225" s="3" t="s">
        <v>99</v>
      </c>
      <c r="AP225" s="3"/>
      <c r="AS225" s="3" t="s">
        <v>98</v>
      </c>
      <c r="AV225" s="3" t="s">
        <v>130</v>
      </c>
      <c r="AY225" s="3" t="s">
        <v>227</v>
      </c>
      <c r="BB225" s="3"/>
      <c r="BG225" s="3" t="s">
        <v>107</v>
      </c>
      <c r="BJ225" s="3" t="s">
        <v>108</v>
      </c>
      <c r="BM225" s="3" t="s">
        <v>107</v>
      </c>
      <c r="BP225" s="3" t="s">
        <v>109</v>
      </c>
      <c r="BS225" s="3" t="s">
        <v>109</v>
      </c>
      <c r="BV225" s="3" t="s">
        <v>109</v>
      </c>
      <c r="BY225" s="3" t="s">
        <v>123</v>
      </c>
      <c r="CB225" s="3" t="s">
        <v>118</v>
      </c>
      <c r="CE225" s="3" t="s">
        <v>119</v>
      </c>
      <c r="CH225" s="3" t="s">
        <v>112</v>
      </c>
      <c r="CK225" s="3"/>
      <c r="CN225" s="3" t="s">
        <v>126</v>
      </c>
      <c r="CQ225" s="3"/>
    </row>
    <row r="226" spans="1:95" x14ac:dyDescent="0.25">
      <c r="A226">
        <v>63</v>
      </c>
      <c r="B226" s="22">
        <v>43930.738310185188</v>
      </c>
      <c r="C226" s="22">
        <v>43930.740300925929</v>
      </c>
      <c r="D226" s="3" t="s">
        <v>97</v>
      </c>
      <c r="I226" s="3" t="s">
        <v>98</v>
      </c>
      <c r="L226" s="3" t="s">
        <v>98</v>
      </c>
      <c r="O226" s="3" t="s">
        <v>224</v>
      </c>
      <c r="R226" s="3" t="s">
        <v>225</v>
      </c>
      <c r="U226" s="3" t="s">
        <v>99</v>
      </c>
      <c r="X226" s="3" t="s">
        <v>121</v>
      </c>
      <c r="AA226" s="3"/>
      <c r="AD226" s="3" t="s">
        <v>407</v>
      </c>
      <c r="AG226" s="3" t="s">
        <v>149</v>
      </c>
      <c r="AJ226" s="3"/>
      <c r="AM226" s="3" t="s">
        <v>99</v>
      </c>
      <c r="AP226" s="3"/>
      <c r="AS226" s="3" t="s">
        <v>98</v>
      </c>
      <c r="AV226" s="3" t="s">
        <v>130</v>
      </c>
      <c r="AY226" s="3" t="s">
        <v>227</v>
      </c>
      <c r="BB226" s="3"/>
      <c r="BG226" s="3" t="s">
        <v>107</v>
      </c>
      <c r="BJ226" s="3" t="s">
        <v>108</v>
      </c>
      <c r="BM226" s="3" t="s">
        <v>107</v>
      </c>
      <c r="BP226" s="3" t="s">
        <v>109</v>
      </c>
      <c r="BS226" s="3" t="s">
        <v>109</v>
      </c>
      <c r="BV226" s="3" t="s">
        <v>109</v>
      </c>
      <c r="BY226" s="3" t="s">
        <v>123</v>
      </c>
      <c r="CB226" s="3" t="s">
        <v>118</v>
      </c>
      <c r="CE226" s="3" t="s">
        <v>119</v>
      </c>
      <c r="CH226" s="3" t="s">
        <v>112</v>
      </c>
      <c r="CK226" s="3"/>
      <c r="CN226" s="3" t="s">
        <v>126</v>
      </c>
      <c r="CQ226" s="3"/>
    </row>
    <row r="227" spans="1:95" x14ac:dyDescent="0.25">
      <c r="A227">
        <v>63</v>
      </c>
      <c r="B227" s="22">
        <v>43930.738310185188</v>
      </c>
      <c r="C227" s="22">
        <v>43930.740300925929</v>
      </c>
      <c r="D227" s="3" t="s">
        <v>97</v>
      </c>
      <c r="I227" s="3" t="s">
        <v>98</v>
      </c>
      <c r="L227" s="3" t="s">
        <v>98</v>
      </c>
      <c r="O227" s="3" t="s">
        <v>224</v>
      </c>
      <c r="R227" s="3" t="s">
        <v>225</v>
      </c>
      <c r="U227" s="3" t="s">
        <v>99</v>
      </c>
      <c r="X227" s="3" t="s">
        <v>121</v>
      </c>
      <c r="AA227" s="3"/>
      <c r="AD227" s="3" t="s">
        <v>430</v>
      </c>
      <c r="AG227" s="3" t="s">
        <v>149</v>
      </c>
      <c r="AJ227" s="3"/>
      <c r="AM227" s="3" t="s">
        <v>99</v>
      </c>
      <c r="AP227" s="3"/>
      <c r="AS227" s="3" t="s">
        <v>98</v>
      </c>
      <c r="AV227" s="3" t="s">
        <v>130</v>
      </c>
      <c r="AY227" s="3" t="s">
        <v>227</v>
      </c>
      <c r="BB227" s="3"/>
      <c r="BG227" s="3" t="s">
        <v>107</v>
      </c>
      <c r="BJ227" s="3" t="s">
        <v>108</v>
      </c>
      <c r="BM227" s="3" t="s">
        <v>107</v>
      </c>
      <c r="BP227" s="3" t="s">
        <v>109</v>
      </c>
      <c r="BS227" s="3" t="s">
        <v>109</v>
      </c>
      <c r="BV227" s="3" t="s">
        <v>109</v>
      </c>
      <c r="BY227" s="3" t="s">
        <v>123</v>
      </c>
      <c r="CB227" s="3" t="s">
        <v>118</v>
      </c>
      <c r="CE227" s="3" t="s">
        <v>119</v>
      </c>
      <c r="CH227" s="3" t="s">
        <v>112</v>
      </c>
      <c r="CK227" s="3"/>
      <c r="CN227" s="3" t="s">
        <v>126</v>
      </c>
      <c r="CQ227" s="3"/>
    </row>
    <row r="228" spans="1:95" x14ac:dyDescent="0.25">
      <c r="A228">
        <v>64</v>
      </c>
      <c r="B228" s="22">
        <v>43930.743541666663</v>
      </c>
      <c r="C228" s="22">
        <v>43930.745578703703</v>
      </c>
      <c r="D228" s="3" t="s">
        <v>97</v>
      </c>
      <c r="I228" s="3" t="s">
        <v>98</v>
      </c>
      <c r="L228" s="3" t="s">
        <v>99</v>
      </c>
      <c r="O228" s="3"/>
      <c r="R228" s="3" t="s">
        <v>159</v>
      </c>
      <c r="U228" s="3" t="s">
        <v>99</v>
      </c>
      <c r="X228" s="3" t="s">
        <v>121</v>
      </c>
      <c r="AA228" s="3"/>
      <c r="AD228" s="3" t="s">
        <v>405</v>
      </c>
      <c r="AG228" s="3" t="s">
        <v>149</v>
      </c>
      <c r="AJ228" s="3"/>
      <c r="AM228" s="3" t="s">
        <v>99</v>
      </c>
      <c r="AP228" s="3"/>
      <c r="AS228" s="3" t="s">
        <v>99</v>
      </c>
      <c r="AV228" s="3"/>
      <c r="AY228" s="3" t="s">
        <v>228</v>
      </c>
      <c r="BB228" s="3"/>
      <c r="BG228" s="3" t="s">
        <v>109</v>
      </c>
      <c r="BJ228" s="3" t="s">
        <v>109</v>
      </c>
      <c r="BM228" s="3" t="s">
        <v>107</v>
      </c>
      <c r="BP228" s="3" t="s">
        <v>123</v>
      </c>
      <c r="BS228" s="3" t="s">
        <v>108</v>
      </c>
      <c r="BV228" s="3" t="s">
        <v>123</v>
      </c>
      <c r="BY228" s="3" t="s">
        <v>123</v>
      </c>
      <c r="CB228" s="3" t="s">
        <v>110</v>
      </c>
      <c r="CE228" s="3" t="s">
        <v>111</v>
      </c>
      <c r="CH228" s="3" t="s">
        <v>112</v>
      </c>
      <c r="CK228" s="3"/>
      <c r="CN228" s="3" t="s">
        <v>113</v>
      </c>
      <c r="CQ228" s="3"/>
    </row>
    <row r="229" spans="1:95" x14ac:dyDescent="0.25">
      <c r="A229">
        <v>64</v>
      </c>
      <c r="B229" s="22">
        <v>43930.743541666663</v>
      </c>
      <c r="C229" s="22">
        <v>43930.745578703703</v>
      </c>
      <c r="D229" s="3" t="s">
        <v>97</v>
      </c>
      <c r="I229" s="3" t="s">
        <v>98</v>
      </c>
      <c r="L229" s="3" t="s">
        <v>99</v>
      </c>
      <c r="O229" s="3"/>
      <c r="R229" s="3" t="s">
        <v>159</v>
      </c>
      <c r="U229" s="3" t="s">
        <v>99</v>
      </c>
      <c r="X229" s="3" t="s">
        <v>121</v>
      </c>
      <c r="AA229" s="3"/>
      <c r="AD229" s="3" t="s">
        <v>430</v>
      </c>
      <c r="AG229" s="3" t="s">
        <v>149</v>
      </c>
      <c r="AJ229" s="3"/>
      <c r="AM229" s="3" t="s">
        <v>99</v>
      </c>
      <c r="AP229" s="3"/>
      <c r="AS229" s="3" t="s">
        <v>99</v>
      </c>
      <c r="AV229" s="3"/>
      <c r="AY229" s="3" t="s">
        <v>228</v>
      </c>
      <c r="BB229" s="3"/>
      <c r="BG229" s="3" t="s">
        <v>109</v>
      </c>
      <c r="BJ229" s="3" t="s">
        <v>109</v>
      </c>
      <c r="BM229" s="3" t="s">
        <v>107</v>
      </c>
      <c r="BP229" s="3" t="s">
        <v>123</v>
      </c>
      <c r="BS229" s="3" t="s">
        <v>108</v>
      </c>
      <c r="BV229" s="3" t="s">
        <v>123</v>
      </c>
      <c r="BY229" s="3" t="s">
        <v>123</v>
      </c>
      <c r="CB229" s="3" t="s">
        <v>110</v>
      </c>
      <c r="CE229" s="3" t="s">
        <v>111</v>
      </c>
      <c r="CH229" s="3" t="s">
        <v>112</v>
      </c>
      <c r="CK229" s="3"/>
      <c r="CN229" s="3" t="s">
        <v>113</v>
      </c>
      <c r="CQ229" s="3"/>
    </row>
    <row r="230" spans="1:95" x14ac:dyDescent="0.25">
      <c r="A230">
        <v>65</v>
      </c>
      <c r="B230" s="22">
        <v>43930.779236111113</v>
      </c>
      <c r="C230" s="22">
        <v>43930.785787037035</v>
      </c>
      <c r="D230" s="3" t="s">
        <v>97</v>
      </c>
      <c r="I230" s="3" t="s">
        <v>98</v>
      </c>
      <c r="L230" s="3" t="s">
        <v>98</v>
      </c>
      <c r="O230" s="3" t="s">
        <v>229</v>
      </c>
      <c r="R230" s="3" t="s">
        <v>209</v>
      </c>
      <c r="U230" s="3" t="s">
        <v>99</v>
      </c>
      <c r="X230" s="3" t="s">
        <v>101</v>
      </c>
      <c r="AA230" s="3" t="s">
        <v>132</v>
      </c>
      <c r="AD230" s="3" t="s">
        <v>405</v>
      </c>
      <c r="AG230" s="3" t="s">
        <v>149</v>
      </c>
      <c r="AJ230" s="3"/>
      <c r="AM230" s="3" t="s">
        <v>99</v>
      </c>
      <c r="AP230" s="3"/>
      <c r="AS230" s="3" t="s">
        <v>99</v>
      </c>
      <c r="AV230" s="3"/>
      <c r="AY230" s="3" t="s">
        <v>116</v>
      </c>
      <c r="BB230" s="3"/>
      <c r="BG230" s="3" t="s">
        <v>123</v>
      </c>
      <c r="BJ230" s="3" t="s">
        <v>123</v>
      </c>
      <c r="BM230" s="3" t="s">
        <v>107</v>
      </c>
      <c r="BP230" s="3" t="s">
        <v>123</v>
      </c>
      <c r="BS230" s="3" t="s">
        <v>123</v>
      </c>
      <c r="BV230" s="3" t="s">
        <v>123</v>
      </c>
      <c r="BY230" s="3" t="s">
        <v>123</v>
      </c>
      <c r="CB230" s="3" t="s">
        <v>110</v>
      </c>
      <c r="CE230" s="3" t="s">
        <v>111</v>
      </c>
      <c r="CH230" s="3" t="s">
        <v>148</v>
      </c>
      <c r="CK230" s="3"/>
      <c r="CN230" s="3" t="s">
        <v>131</v>
      </c>
      <c r="CQ230" s="3"/>
    </row>
    <row r="231" spans="1:95" x14ac:dyDescent="0.25">
      <c r="A231">
        <v>65</v>
      </c>
      <c r="B231" s="22">
        <v>43930.779236111113</v>
      </c>
      <c r="C231" s="22">
        <v>43930.785787037035</v>
      </c>
      <c r="D231" s="3" t="s">
        <v>97</v>
      </c>
      <c r="I231" s="3" t="s">
        <v>98</v>
      </c>
      <c r="L231" s="3" t="s">
        <v>98</v>
      </c>
      <c r="O231" s="3" t="s">
        <v>229</v>
      </c>
      <c r="R231" s="3" t="s">
        <v>209</v>
      </c>
      <c r="U231" s="3" t="s">
        <v>99</v>
      </c>
      <c r="X231" s="3" t="s">
        <v>101</v>
      </c>
      <c r="AA231" s="3" t="s">
        <v>132</v>
      </c>
      <c r="AD231" s="3" t="s">
        <v>408</v>
      </c>
      <c r="AG231" s="3" t="s">
        <v>149</v>
      </c>
      <c r="AJ231" s="3"/>
      <c r="AM231" s="3" t="s">
        <v>99</v>
      </c>
      <c r="AP231" s="3"/>
      <c r="AS231" s="3" t="s">
        <v>99</v>
      </c>
      <c r="AV231" s="3"/>
      <c r="AY231" s="3" t="s">
        <v>116</v>
      </c>
      <c r="BB231" s="3"/>
      <c r="BG231" s="3" t="s">
        <v>123</v>
      </c>
      <c r="BJ231" s="3" t="s">
        <v>123</v>
      </c>
      <c r="BM231" s="3" t="s">
        <v>107</v>
      </c>
      <c r="BP231" s="3" t="s">
        <v>123</v>
      </c>
      <c r="BS231" s="3" t="s">
        <v>123</v>
      </c>
      <c r="BV231" s="3" t="s">
        <v>123</v>
      </c>
      <c r="BY231" s="3" t="s">
        <v>123</v>
      </c>
      <c r="CB231" s="3" t="s">
        <v>110</v>
      </c>
      <c r="CE231" s="3" t="s">
        <v>111</v>
      </c>
      <c r="CH231" s="3" t="s">
        <v>148</v>
      </c>
      <c r="CK231" s="3"/>
      <c r="CN231" s="3" t="s">
        <v>131</v>
      </c>
      <c r="CQ231" s="3"/>
    </row>
    <row r="232" spans="1:95" x14ac:dyDescent="0.25">
      <c r="A232">
        <v>65</v>
      </c>
      <c r="B232" s="22">
        <v>43930.779236111113</v>
      </c>
      <c r="C232" s="22">
        <v>43930.785787037035</v>
      </c>
      <c r="D232" s="3" t="s">
        <v>97</v>
      </c>
      <c r="I232" s="3" t="s">
        <v>98</v>
      </c>
      <c r="L232" s="3" t="s">
        <v>98</v>
      </c>
      <c r="O232" s="3" t="s">
        <v>229</v>
      </c>
      <c r="R232" s="3" t="s">
        <v>209</v>
      </c>
      <c r="U232" s="3" t="s">
        <v>99</v>
      </c>
      <c r="X232" s="3" t="s">
        <v>101</v>
      </c>
      <c r="AA232" s="3" t="s">
        <v>132</v>
      </c>
      <c r="AD232" s="3" t="s">
        <v>406</v>
      </c>
      <c r="AG232" s="3" t="s">
        <v>149</v>
      </c>
      <c r="AJ232" s="3"/>
      <c r="AM232" s="3" t="s">
        <v>99</v>
      </c>
      <c r="AP232" s="3"/>
      <c r="AS232" s="3" t="s">
        <v>99</v>
      </c>
      <c r="AV232" s="3"/>
      <c r="AY232" s="3" t="s">
        <v>116</v>
      </c>
      <c r="BB232" s="3"/>
      <c r="BG232" s="3" t="s">
        <v>123</v>
      </c>
      <c r="BJ232" s="3" t="s">
        <v>123</v>
      </c>
      <c r="BM232" s="3" t="s">
        <v>107</v>
      </c>
      <c r="BP232" s="3" t="s">
        <v>123</v>
      </c>
      <c r="BS232" s="3" t="s">
        <v>123</v>
      </c>
      <c r="BV232" s="3" t="s">
        <v>123</v>
      </c>
      <c r="BY232" s="3" t="s">
        <v>123</v>
      </c>
      <c r="CB232" s="3" t="s">
        <v>110</v>
      </c>
      <c r="CE232" s="3" t="s">
        <v>111</v>
      </c>
      <c r="CH232" s="3" t="s">
        <v>148</v>
      </c>
      <c r="CK232" s="3"/>
      <c r="CN232" s="3" t="s">
        <v>131</v>
      </c>
      <c r="CQ232" s="3"/>
    </row>
    <row r="233" spans="1:95" x14ac:dyDescent="0.25">
      <c r="A233">
        <v>65</v>
      </c>
      <c r="B233" s="22">
        <v>43930.779236111113</v>
      </c>
      <c r="C233" s="22">
        <v>43930.785787037035</v>
      </c>
      <c r="D233" s="3" t="s">
        <v>97</v>
      </c>
      <c r="I233" s="3" t="s">
        <v>98</v>
      </c>
      <c r="L233" s="3" t="s">
        <v>98</v>
      </c>
      <c r="O233" s="3" t="s">
        <v>229</v>
      </c>
      <c r="R233" s="3" t="s">
        <v>209</v>
      </c>
      <c r="U233" s="3" t="s">
        <v>99</v>
      </c>
      <c r="X233" s="3" t="s">
        <v>101</v>
      </c>
      <c r="AA233" s="3" t="s">
        <v>132</v>
      </c>
      <c r="AD233" s="3" t="s">
        <v>430</v>
      </c>
      <c r="AG233" s="3" t="s">
        <v>149</v>
      </c>
      <c r="AJ233" s="3"/>
      <c r="AM233" s="3" t="s">
        <v>99</v>
      </c>
      <c r="AP233" s="3"/>
      <c r="AS233" s="3" t="s">
        <v>99</v>
      </c>
      <c r="AV233" s="3"/>
      <c r="AY233" s="3" t="s">
        <v>116</v>
      </c>
      <c r="BB233" s="3"/>
      <c r="BG233" s="3" t="s">
        <v>123</v>
      </c>
      <c r="BJ233" s="3" t="s">
        <v>123</v>
      </c>
      <c r="BM233" s="3" t="s">
        <v>107</v>
      </c>
      <c r="BP233" s="3" t="s">
        <v>123</v>
      </c>
      <c r="BS233" s="3" t="s">
        <v>123</v>
      </c>
      <c r="BV233" s="3" t="s">
        <v>123</v>
      </c>
      <c r="BY233" s="3" t="s">
        <v>123</v>
      </c>
      <c r="CB233" s="3" t="s">
        <v>110</v>
      </c>
      <c r="CE233" s="3" t="s">
        <v>111</v>
      </c>
      <c r="CH233" s="3" t="s">
        <v>148</v>
      </c>
      <c r="CK233" s="3"/>
      <c r="CN233" s="3" t="s">
        <v>131</v>
      </c>
      <c r="CQ233" s="3"/>
    </row>
    <row r="234" spans="1:95" x14ac:dyDescent="0.25">
      <c r="A234">
        <v>66</v>
      </c>
      <c r="B234" s="22">
        <v>43930.810416666667</v>
      </c>
      <c r="C234" s="22">
        <v>43930.813958333332</v>
      </c>
      <c r="D234" s="3" t="s">
        <v>97</v>
      </c>
      <c r="I234" s="3" t="s">
        <v>99</v>
      </c>
      <c r="L234" s="3" t="s">
        <v>98</v>
      </c>
      <c r="O234" s="3" t="s">
        <v>230</v>
      </c>
      <c r="R234" s="3" t="s">
        <v>100</v>
      </c>
      <c r="U234" s="3" t="s">
        <v>99</v>
      </c>
      <c r="X234" s="3" t="s">
        <v>101</v>
      </c>
      <c r="AA234" s="3" t="s">
        <v>132</v>
      </c>
      <c r="AD234" s="3" t="s">
        <v>405</v>
      </c>
      <c r="AG234" s="3" t="s">
        <v>149</v>
      </c>
      <c r="AJ234" s="3"/>
      <c r="AM234" s="3" t="s">
        <v>99</v>
      </c>
      <c r="AP234" s="3"/>
      <c r="AS234" s="3" t="s">
        <v>99</v>
      </c>
      <c r="AV234" s="3"/>
      <c r="AY234" s="3" t="s">
        <v>116</v>
      </c>
      <c r="BB234" s="3"/>
      <c r="BG234" s="3" t="s">
        <v>133</v>
      </c>
      <c r="BJ234" s="3" t="s">
        <v>133</v>
      </c>
      <c r="BM234" s="3" t="s">
        <v>108</v>
      </c>
      <c r="BP234" s="3" t="s">
        <v>109</v>
      </c>
      <c r="BS234" s="3" t="s">
        <v>123</v>
      </c>
      <c r="BV234" s="3" t="s">
        <v>123</v>
      </c>
      <c r="BY234" s="3" t="s">
        <v>123</v>
      </c>
      <c r="CB234" s="3" t="s">
        <v>118</v>
      </c>
      <c r="CE234" s="3" t="s">
        <v>119</v>
      </c>
      <c r="CH234" s="3" t="s">
        <v>156</v>
      </c>
      <c r="CK234" s="3"/>
      <c r="CN234" s="3" t="s">
        <v>137</v>
      </c>
      <c r="CQ234" s="3"/>
    </row>
    <row r="235" spans="1:95" x14ac:dyDescent="0.25">
      <c r="A235">
        <v>66</v>
      </c>
      <c r="B235" s="22">
        <v>43930.810416666667</v>
      </c>
      <c r="C235" s="22">
        <v>43930.813958333332</v>
      </c>
      <c r="D235" s="3" t="s">
        <v>97</v>
      </c>
      <c r="I235" s="3" t="s">
        <v>99</v>
      </c>
      <c r="L235" s="3" t="s">
        <v>98</v>
      </c>
      <c r="O235" s="3" t="s">
        <v>230</v>
      </c>
      <c r="R235" s="3" t="s">
        <v>100</v>
      </c>
      <c r="U235" s="3" t="s">
        <v>99</v>
      </c>
      <c r="X235" s="3" t="s">
        <v>101</v>
      </c>
      <c r="AA235" s="3" t="s">
        <v>132</v>
      </c>
      <c r="AD235" s="3" t="s">
        <v>410</v>
      </c>
      <c r="AG235" s="3" t="s">
        <v>149</v>
      </c>
      <c r="AJ235" s="3"/>
      <c r="AM235" s="3" t="s">
        <v>99</v>
      </c>
      <c r="AP235" s="3"/>
      <c r="AS235" s="3" t="s">
        <v>99</v>
      </c>
      <c r="AV235" s="3"/>
      <c r="AY235" s="3" t="s">
        <v>116</v>
      </c>
      <c r="BB235" s="3"/>
      <c r="BG235" s="3" t="s">
        <v>133</v>
      </c>
      <c r="BJ235" s="3" t="s">
        <v>133</v>
      </c>
      <c r="BM235" s="3" t="s">
        <v>108</v>
      </c>
      <c r="BP235" s="3" t="s">
        <v>109</v>
      </c>
      <c r="BS235" s="3" t="s">
        <v>123</v>
      </c>
      <c r="BV235" s="3" t="s">
        <v>123</v>
      </c>
      <c r="BY235" s="3" t="s">
        <v>123</v>
      </c>
      <c r="CB235" s="3" t="s">
        <v>118</v>
      </c>
      <c r="CE235" s="3" t="s">
        <v>119</v>
      </c>
      <c r="CH235" s="3" t="s">
        <v>156</v>
      </c>
      <c r="CK235" s="3"/>
      <c r="CN235" s="3" t="s">
        <v>137</v>
      </c>
      <c r="CQ235" s="3"/>
    </row>
    <row r="236" spans="1:95" x14ac:dyDescent="0.25">
      <c r="A236">
        <v>66</v>
      </c>
      <c r="B236" s="22">
        <v>43930.810416666667</v>
      </c>
      <c r="C236" s="22">
        <v>43930.813958333332</v>
      </c>
      <c r="D236" s="3" t="s">
        <v>97</v>
      </c>
      <c r="I236" s="3" t="s">
        <v>99</v>
      </c>
      <c r="L236" s="3" t="s">
        <v>98</v>
      </c>
      <c r="O236" s="3" t="s">
        <v>230</v>
      </c>
      <c r="R236" s="3" t="s">
        <v>100</v>
      </c>
      <c r="U236" s="3" t="s">
        <v>99</v>
      </c>
      <c r="X236" s="3" t="s">
        <v>101</v>
      </c>
      <c r="AA236" s="3" t="s">
        <v>132</v>
      </c>
      <c r="AD236" s="3" t="s">
        <v>406</v>
      </c>
      <c r="AG236" s="3" t="s">
        <v>149</v>
      </c>
      <c r="AJ236" s="3"/>
      <c r="AM236" s="3" t="s">
        <v>99</v>
      </c>
      <c r="AP236" s="3"/>
      <c r="AS236" s="3" t="s">
        <v>99</v>
      </c>
      <c r="AV236" s="3"/>
      <c r="AY236" s="3" t="s">
        <v>116</v>
      </c>
      <c r="BB236" s="3"/>
      <c r="BG236" s="3" t="s">
        <v>133</v>
      </c>
      <c r="BJ236" s="3" t="s">
        <v>133</v>
      </c>
      <c r="BM236" s="3" t="s">
        <v>108</v>
      </c>
      <c r="BP236" s="3" t="s">
        <v>109</v>
      </c>
      <c r="BS236" s="3" t="s">
        <v>123</v>
      </c>
      <c r="BV236" s="3" t="s">
        <v>123</v>
      </c>
      <c r="BY236" s="3" t="s">
        <v>123</v>
      </c>
      <c r="CB236" s="3" t="s">
        <v>118</v>
      </c>
      <c r="CE236" s="3" t="s">
        <v>119</v>
      </c>
      <c r="CH236" s="3" t="s">
        <v>156</v>
      </c>
      <c r="CK236" s="3"/>
      <c r="CN236" s="3" t="s">
        <v>137</v>
      </c>
      <c r="CQ236" s="3"/>
    </row>
    <row r="237" spans="1:95" x14ac:dyDescent="0.25">
      <c r="A237">
        <v>66</v>
      </c>
      <c r="B237" s="22">
        <v>43930.810416666667</v>
      </c>
      <c r="C237" s="22">
        <v>43930.813958333332</v>
      </c>
      <c r="D237" s="3" t="s">
        <v>97</v>
      </c>
      <c r="I237" s="3" t="s">
        <v>99</v>
      </c>
      <c r="L237" s="3" t="s">
        <v>98</v>
      </c>
      <c r="O237" s="3" t="s">
        <v>230</v>
      </c>
      <c r="R237" s="3" t="s">
        <v>100</v>
      </c>
      <c r="U237" s="3" t="s">
        <v>99</v>
      </c>
      <c r="X237" s="3" t="s">
        <v>101</v>
      </c>
      <c r="AA237" s="3" t="s">
        <v>132</v>
      </c>
      <c r="AD237" s="3" t="s">
        <v>407</v>
      </c>
      <c r="AG237" s="3" t="s">
        <v>149</v>
      </c>
      <c r="AJ237" s="3"/>
      <c r="AM237" s="3" t="s">
        <v>99</v>
      </c>
      <c r="AP237" s="3"/>
      <c r="AS237" s="3" t="s">
        <v>99</v>
      </c>
      <c r="AV237" s="3"/>
      <c r="AY237" s="3" t="s">
        <v>116</v>
      </c>
      <c r="BB237" s="3"/>
      <c r="BG237" s="3" t="s">
        <v>133</v>
      </c>
      <c r="BJ237" s="3" t="s">
        <v>133</v>
      </c>
      <c r="BM237" s="3" t="s">
        <v>108</v>
      </c>
      <c r="BP237" s="3" t="s">
        <v>109</v>
      </c>
      <c r="BS237" s="3" t="s">
        <v>123</v>
      </c>
      <c r="BV237" s="3" t="s">
        <v>123</v>
      </c>
      <c r="BY237" s="3" t="s">
        <v>123</v>
      </c>
      <c r="CB237" s="3" t="s">
        <v>118</v>
      </c>
      <c r="CE237" s="3" t="s">
        <v>119</v>
      </c>
      <c r="CH237" s="3" t="s">
        <v>156</v>
      </c>
      <c r="CK237" s="3"/>
      <c r="CN237" s="3" t="s">
        <v>137</v>
      </c>
      <c r="CQ237" s="3"/>
    </row>
    <row r="238" spans="1:95" x14ac:dyDescent="0.25">
      <c r="A238">
        <v>66</v>
      </c>
      <c r="B238" s="22">
        <v>43930.810416666667</v>
      </c>
      <c r="C238" s="22">
        <v>43930.813958333332</v>
      </c>
      <c r="D238" s="3" t="s">
        <v>97</v>
      </c>
      <c r="I238" s="3" t="s">
        <v>99</v>
      </c>
      <c r="L238" s="3" t="s">
        <v>98</v>
      </c>
      <c r="O238" s="3" t="s">
        <v>230</v>
      </c>
      <c r="R238" s="3" t="s">
        <v>100</v>
      </c>
      <c r="U238" s="3" t="s">
        <v>99</v>
      </c>
      <c r="X238" s="3" t="s">
        <v>101</v>
      </c>
      <c r="AA238" s="3" t="s">
        <v>132</v>
      </c>
      <c r="AD238" s="3" t="s">
        <v>430</v>
      </c>
      <c r="AG238" s="3" t="s">
        <v>149</v>
      </c>
      <c r="AJ238" s="3"/>
      <c r="AM238" s="3" t="s">
        <v>99</v>
      </c>
      <c r="AP238" s="3"/>
      <c r="AS238" s="3" t="s">
        <v>99</v>
      </c>
      <c r="AV238" s="3"/>
      <c r="AY238" s="3" t="s">
        <v>116</v>
      </c>
      <c r="BB238" s="3"/>
      <c r="BG238" s="3" t="s">
        <v>133</v>
      </c>
      <c r="BJ238" s="3" t="s">
        <v>133</v>
      </c>
      <c r="BM238" s="3" t="s">
        <v>108</v>
      </c>
      <c r="BP238" s="3" t="s">
        <v>109</v>
      </c>
      <c r="BS238" s="3" t="s">
        <v>123</v>
      </c>
      <c r="BV238" s="3" t="s">
        <v>123</v>
      </c>
      <c r="BY238" s="3" t="s">
        <v>123</v>
      </c>
      <c r="CB238" s="3" t="s">
        <v>118</v>
      </c>
      <c r="CE238" s="3" t="s">
        <v>119</v>
      </c>
      <c r="CH238" s="3" t="s">
        <v>156</v>
      </c>
      <c r="CK238" s="3"/>
      <c r="CN238" s="3" t="s">
        <v>137</v>
      </c>
      <c r="CQ238" s="3"/>
    </row>
    <row r="239" spans="1:95" x14ac:dyDescent="0.25">
      <c r="A239">
        <v>67</v>
      </c>
      <c r="B239" s="22">
        <v>43930.815381944441</v>
      </c>
      <c r="C239" s="22">
        <v>43930.819016203706</v>
      </c>
      <c r="D239" s="3" t="s">
        <v>97</v>
      </c>
      <c r="I239" s="3" t="s">
        <v>99</v>
      </c>
      <c r="L239" s="3" t="s">
        <v>98</v>
      </c>
      <c r="O239" s="3" t="s">
        <v>232</v>
      </c>
      <c r="R239" s="3" t="s">
        <v>120</v>
      </c>
      <c r="U239" s="3" t="s">
        <v>99</v>
      </c>
      <c r="X239" s="3" t="s">
        <v>121</v>
      </c>
      <c r="AA239" s="3"/>
      <c r="AD239" s="3" t="s">
        <v>405</v>
      </c>
      <c r="AG239" s="3" t="s">
        <v>149</v>
      </c>
      <c r="AJ239" s="3"/>
      <c r="AM239" s="3" t="s">
        <v>99</v>
      </c>
      <c r="AP239" s="3"/>
      <c r="AS239" s="3" t="s">
        <v>98</v>
      </c>
      <c r="AV239" s="3" t="s">
        <v>130</v>
      </c>
      <c r="AY239" s="3" t="s">
        <v>122</v>
      </c>
      <c r="BB239" s="3"/>
      <c r="BG239" s="3" t="s">
        <v>123</v>
      </c>
      <c r="BJ239" s="3" t="s">
        <v>123</v>
      </c>
      <c r="BM239" s="3" t="s">
        <v>123</v>
      </c>
      <c r="BP239" s="3" t="s">
        <v>123</v>
      </c>
      <c r="BS239" s="3" t="s">
        <v>123</v>
      </c>
      <c r="BV239" s="3" t="s">
        <v>109</v>
      </c>
      <c r="BY239" s="3" t="s">
        <v>123</v>
      </c>
      <c r="CB239" s="3" t="s">
        <v>118</v>
      </c>
      <c r="CE239" s="3" t="s">
        <v>119</v>
      </c>
      <c r="CH239" s="3" t="s">
        <v>112</v>
      </c>
      <c r="CK239" s="3"/>
      <c r="CN239" s="3" t="s">
        <v>137</v>
      </c>
      <c r="CQ239" s="3"/>
    </row>
    <row r="240" spans="1:95" x14ac:dyDescent="0.25">
      <c r="A240">
        <v>67</v>
      </c>
      <c r="B240" s="22">
        <v>43930.815381944441</v>
      </c>
      <c r="C240" s="22">
        <v>43930.819016203706</v>
      </c>
      <c r="D240" s="3" t="s">
        <v>97</v>
      </c>
      <c r="I240" s="3" t="s">
        <v>99</v>
      </c>
      <c r="L240" s="3" t="s">
        <v>98</v>
      </c>
      <c r="O240" s="3" t="s">
        <v>232</v>
      </c>
      <c r="R240" s="3" t="s">
        <v>120</v>
      </c>
      <c r="U240" s="3" t="s">
        <v>99</v>
      </c>
      <c r="X240" s="3" t="s">
        <v>121</v>
      </c>
      <c r="AA240" s="3"/>
      <c r="AD240" s="3" t="s">
        <v>406</v>
      </c>
      <c r="AG240" s="3" t="s">
        <v>149</v>
      </c>
      <c r="AJ240" s="3"/>
      <c r="AM240" s="3" t="s">
        <v>99</v>
      </c>
      <c r="AP240" s="3"/>
      <c r="AS240" s="3" t="s">
        <v>98</v>
      </c>
      <c r="AV240" s="3" t="s">
        <v>130</v>
      </c>
      <c r="AY240" s="3" t="s">
        <v>122</v>
      </c>
      <c r="BB240" s="3"/>
      <c r="BG240" s="3" t="s">
        <v>123</v>
      </c>
      <c r="BJ240" s="3" t="s">
        <v>123</v>
      </c>
      <c r="BM240" s="3" t="s">
        <v>123</v>
      </c>
      <c r="BP240" s="3" t="s">
        <v>123</v>
      </c>
      <c r="BS240" s="3" t="s">
        <v>123</v>
      </c>
      <c r="BV240" s="3" t="s">
        <v>109</v>
      </c>
      <c r="BY240" s="3" t="s">
        <v>123</v>
      </c>
      <c r="CB240" s="3" t="s">
        <v>118</v>
      </c>
      <c r="CE240" s="3" t="s">
        <v>119</v>
      </c>
      <c r="CH240" s="3" t="s">
        <v>112</v>
      </c>
      <c r="CK240" s="3"/>
      <c r="CN240" s="3" t="s">
        <v>137</v>
      </c>
      <c r="CQ240" s="3"/>
    </row>
    <row r="241" spans="1:95" x14ac:dyDescent="0.25">
      <c r="A241">
        <v>67</v>
      </c>
      <c r="B241" s="22">
        <v>43930.815381944441</v>
      </c>
      <c r="C241" s="22">
        <v>43930.819016203706</v>
      </c>
      <c r="D241" s="3" t="s">
        <v>97</v>
      </c>
      <c r="I241" s="3" t="s">
        <v>99</v>
      </c>
      <c r="L241" s="3" t="s">
        <v>98</v>
      </c>
      <c r="O241" s="3" t="s">
        <v>232</v>
      </c>
      <c r="R241" s="3" t="s">
        <v>120</v>
      </c>
      <c r="U241" s="3" t="s">
        <v>99</v>
      </c>
      <c r="X241" s="3" t="s">
        <v>121</v>
      </c>
      <c r="AA241" s="3"/>
      <c r="AD241" s="3" t="s">
        <v>407</v>
      </c>
      <c r="AG241" s="3" t="s">
        <v>149</v>
      </c>
      <c r="AJ241" s="3"/>
      <c r="AM241" s="3" t="s">
        <v>99</v>
      </c>
      <c r="AP241" s="3"/>
      <c r="AS241" s="3" t="s">
        <v>98</v>
      </c>
      <c r="AV241" s="3" t="s">
        <v>130</v>
      </c>
      <c r="AY241" s="3" t="s">
        <v>122</v>
      </c>
      <c r="BB241" s="3"/>
      <c r="BG241" s="3" t="s">
        <v>123</v>
      </c>
      <c r="BJ241" s="3" t="s">
        <v>123</v>
      </c>
      <c r="BM241" s="3" t="s">
        <v>123</v>
      </c>
      <c r="BP241" s="3" t="s">
        <v>123</v>
      </c>
      <c r="BS241" s="3" t="s">
        <v>123</v>
      </c>
      <c r="BV241" s="3" t="s">
        <v>109</v>
      </c>
      <c r="BY241" s="3" t="s">
        <v>123</v>
      </c>
      <c r="CB241" s="3" t="s">
        <v>118</v>
      </c>
      <c r="CE241" s="3" t="s">
        <v>119</v>
      </c>
      <c r="CH241" s="3" t="s">
        <v>112</v>
      </c>
      <c r="CK241" s="3"/>
      <c r="CN241" s="3" t="s">
        <v>137</v>
      </c>
      <c r="CQ241" s="3"/>
    </row>
    <row r="242" spans="1:95" x14ac:dyDescent="0.25">
      <c r="A242">
        <v>67</v>
      </c>
      <c r="B242" s="22">
        <v>43930.815381944441</v>
      </c>
      <c r="C242" s="22">
        <v>43930.819016203706</v>
      </c>
      <c r="D242" s="3" t="s">
        <v>97</v>
      </c>
      <c r="I242" s="3" t="s">
        <v>99</v>
      </c>
      <c r="L242" s="3" t="s">
        <v>98</v>
      </c>
      <c r="O242" s="3" t="s">
        <v>232</v>
      </c>
      <c r="R242" s="3" t="s">
        <v>120</v>
      </c>
      <c r="U242" s="3" t="s">
        <v>99</v>
      </c>
      <c r="X242" s="3" t="s">
        <v>121</v>
      </c>
      <c r="AA242" s="3"/>
      <c r="AD242" s="3" t="s">
        <v>430</v>
      </c>
      <c r="AG242" s="3" t="s">
        <v>149</v>
      </c>
      <c r="AJ242" s="3"/>
      <c r="AM242" s="3" t="s">
        <v>99</v>
      </c>
      <c r="AP242" s="3"/>
      <c r="AS242" s="3" t="s">
        <v>98</v>
      </c>
      <c r="AV242" s="3" t="s">
        <v>130</v>
      </c>
      <c r="AY242" s="3" t="s">
        <v>122</v>
      </c>
      <c r="BB242" s="3"/>
      <c r="BG242" s="3" t="s">
        <v>123</v>
      </c>
      <c r="BJ242" s="3" t="s">
        <v>123</v>
      </c>
      <c r="BM242" s="3" t="s">
        <v>123</v>
      </c>
      <c r="BP242" s="3" t="s">
        <v>123</v>
      </c>
      <c r="BS242" s="3" t="s">
        <v>123</v>
      </c>
      <c r="BV242" s="3" t="s">
        <v>109</v>
      </c>
      <c r="BY242" s="3" t="s">
        <v>123</v>
      </c>
      <c r="CB242" s="3" t="s">
        <v>118</v>
      </c>
      <c r="CE242" s="3" t="s">
        <v>119</v>
      </c>
      <c r="CH242" s="3" t="s">
        <v>112</v>
      </c>
      <c r="CK242" s="3"/>
      <c r="CN242" s="3" t="s">
        <v>137</v>
      </c>
      <c r="CQ242" s="3"/>
    </row>
    <row r="243" spans="1:95" x14ac:dyDescent="0.25">
      <c r="A243">
        <v>68</v>
      </c>
      <c r="B243" s="22">
        <v>43930.817743055559</v>
      </c>
      <c r="C243" s="22">
        <v>43930.82104166667</v>
      </c>
      <c r="D243" s="3" t="s">
        <v>97</v>
      </c>
      <c r="I243" s="3" t="s">
        <v>98</v>
      </c>
      <c r="L243" s="3" t="s">
        <v>99</v>
      </c>
      <c r="O243" s="3"/>
      <c r="R243" s="3" t="s">
        <v>209</v>
      </c>
      <c r="U243" s="3" t="s">
        <v>99</v>
      </c>
      <c r="X243" s="3" t="s">
        <v>101</v>
      </c>
      <c r="AA243" s="3" t="s">
        <v>99</v>
      </c>
      <c r="AD243" s="3" t="s">
        <v>406</v>
      </c>
      <c r="AG243" s="3" t="s">
        <v>149</v>
      </c>
      <c r="AJ243" s="3"/>
      <c r="AM243" s="3" t="s">
        <v>99</v>
      </c>
      <c r="AP243" s="3"/>
      <c r="AS243" s="3" t="s">
        <v>98</v>
      </c>
      <c r="AV243" s="3" t="s">
        <v>189</v>
      </c>
      <c r="AY243" s="3" t="s">
        <v>116</v>
      </c>
      <c r="BB243" s="3"/>
      <c r="BG243" s="3" t="s">
        <v>108</v>
      </c>
      <c r="BJ243" s="3" t="s">
        <v>108</v>
      </c>
      <c r="BM243" s="3" t="s">
        <v>107</v>
      </c>
      <c r="BP243" s="3" t="s">
        <v>108</v>
      </c>
      <c r="BS243" s="3" t="s">
        <v>107</v>
      </c>
      <c r="BV243" s="3" t="s">
        <v>107</v>
      </c>
      <c r="BY243" s="3" t="s">
        <v>107</v>
      </c>
      <c r="CB243" s="3" t="s">
        <v>118</v>
      </c>
      <c r="CE243" s="3" t="s">
        <v>119</v>
      </c>
      <c r="CH243" s="3" t="s">
        <v>136</v>
      </c>
      <c r="CK243" s="3"/>
      <c r="CN243" s="3" t="s">
        <v>131</v>
      </c>
      <c r="CQ243" s="3"/>
    </row>
    <row r="244" spans="1:95" x14ac:dyDescent="0.25">
      <c r="A244">
        <v>68</v>
      </c>
      <c r="B244" s="22">
        <v>43930.817743055559</v>
      </c>
      <c r="C244" s="22">
        <v>43930.82104166667</v>
      </c>
      <c r="D244" s="3" t="s">
        <v>97</v>
      </c>
      <c r="I244" s="3" t="s">
        <v>98</v>
      </c>
      <c r="L244" s="3" t="s">
        <v>99</v>
      </c>
      <c r="O244" s="3"/>
      <c r="R244" s="3" t="s">
        <v>209</v>
      </c>
      <c r="U244" s="3" t="s">
        <v>99</v>
      </c>
      <c r="X244" s="3" t="s">
        <v>101</v>
      </c>
      <c r="AA244" s="3" t="s">
        <v>99</v>
      </c>
      <c r="AD244" s="3" t="s">
        <v>430</v>
      </c>
      <c r="AG244" s="3" t="s">
        <v>149</v>
      </c>
      <c r="AJ244" s="3"/>
      <c r="AM244" s="3" t="s">
        <v>99</v>
      </c>
      <c r="AP244" s="3"/>
      <c r="AS244" s="3" t="s">
        <v>98</v>
      </c>
      <c r="AV244" s="3" t="s">
        <v>189</v>
      </c>
      <c r="AY244" s="3" t="s">
        <v>116</v>
      </c>
      <c r="BB244" s="3"/>
      <c r="BG244" s="3" t="s">
        <v>108</v>
      </c>
      <c r="BJ244" s="3" t="s">
        <v>108</v>
      </c>
      <c r="BM244" s="3" t="s">
        <v>107</v>
      </c>
      <c r="BP244" s="3" t="s">
        <v>108</v>
      </c>
      <c r="BS244" s="3" t="s">
        <v>107</v>
      </c>
      <c r="BV244" s="3" t="s">
        <v>107</v>
      </c>
      <c r="BY244" s="3" t="s">
        <v>107</v>
      </c>
      <c r="CB244" s="3" t="s">
        <v>118</v>
      </c>
      <c r="CE244" s="3" t="s">
        <v>119</v>
      </c>
      <c r="CH244" s="3" t="s">
        <v>136</v>
      </c>
      <c r="CK244" s="3"/>
      <c r="CN244" s="3" t="s">
        <v>131</v>
      </c>
      <c r="CQ244" s="3"/>
    </row>
    <row r="245" spans="1:95" x14ac:dyDescent="0.25">
      <c r="A245">
        <v>69</v>
      </c>
      <c r="B245" s="22">
        <v>43930.823912037034</v>
      </c>
      <c r="C245" s="22">
        <v>43930.828923611109</v>
      </c>
      <c r="D245" s="3" t="s">
        <v>97</v>
      </c>
      <c r="I245" s="3" t="s">
        <v>98</v>
      </c>
      <c r="L245" s="3" t="s">
        <v>98</v>
      </c>
      <c r="O245" s="3" t="s">
        <v>234</v>
      </c>
      <c r="R245" s="3" t="s">
        <v>120</v>
      </c>
      <c r="U245" s="3" t="s">
        <v>99</v>
      </c>
      <c r="X245" s="3" t="s">
        <v>101</v>
      </c>
      <c r="AA245" s="3" t="s">
        <v>102</v>
      </c>
      <c r="AD245" s="3" t="s">
        <v>405</v>
      </c>
      <c r="AG245" s="3" t="s">
        <v>149</v>
      </c>
      <c r="AJ245" s="3"/>
      <c r="AM245" s="3" t="s">
        <v>99</v>
      </c>
      <c r="AP245" s="3"/>
      <c r="AS245" s="3" t="s">
        <v>98</v>
      </c>
      <c r="AV245" s="3" t="s">
        <v>235</v>
      </c>
      <c r="AY245" s="3" t="s">
        <v>116</v>
      </c>
      <c r="BB245" s="3"/>
      <c r="BG245" s="3" t="s">
        <v>108</v>
      </c>
      <c r="BJ245" s="3" t="s">
        <v>109</v>
      </c>
      <c r="BM245" s="3" t="s">
        <v>107</v>
      </c>
      <c r="BP245" s="3" t="s">
        <v>123</v>
      </c>
      <c r="BS245" s="3" t="s">
        <v>123</v>
      </c>
      <c r="BV245" s="3" t="s">
        <v>123</v>
      </c>
      <c r="BY245" s="3" t="s">
        <v>123</v>
      </c>
      <c r="CB245" s="3" t="s">
        <v>124</v>
      </c>
      <c r="CE245" s="3" t="s">
        <v>147</v>
      </c>
      <c r="CH245" s="3" t="s">
        <v>199</v>
      </c>
      <c r="CK245" s="3"/>
      <c r="CN245" s="3" t="s">
        <v>137</v>
      </c>
      <c r="CQ245" s="3"/>
    </row>
    <row r="246" spans="1:95" x14ac:dyDescent="0.25">
      <c r="A246">
        <v>69</v>
      </c>
      <c r="B246" s="22">
        <v>43930.823912037034</v>
      </c>
      <c r="C246" s="22">
        <v>43930.828923611109</v>
      </c>
      <c r="D246" s="3" t="s">
        <v>97</v>
      </c>
      <c r="I246" s="3" t="s">
        <v>98</v>
      </c>
      <c r="L246" s="3" t="s">
        <v>98</v>
      </c>
      <c r="O246" s="3" t="s">
        <v>234</v>
      </c>
      <c r="R246" s="3" t="s">
        <v>120</v>
      </c>
      <c r="U246" s="3" t="s">
        <v>99</v>
      </c>
      <c r="X246" s="3" t="s">
        <v>101</v>
      </c>
      <c r="AA246" s="3" t="s">
        <v>102</v>
      </c>
      <c r="AD246" s="3" t="s">
        <v>410</v>
      </c>
      <c r="AG246" s="3" t="s">
        <v>149</v>
      </c>
      <c r="AJ246" s="3"/>
      <c r="AM246" s="3" t="s">
        <v>99</v>
      </c>
      <c r="AP246" s="3"/>
      <c r="AS246" s="3" t="s">
        <v>98</v>
      </c>
      <c r="AV246" s="3" t="s">
        <v>235</v>
      </c>
      <c r="AY246" s="3" t="s">
        <v>116</v>
      </c>
      <c r="BB246" s="3"/>
      <c r="BG246" s="3" t="s">
        <v>108</v>
      </c>
      <c r="BJ246" s="3" t="s">
        <v>109</v>
      </c>
      <c r="BM246" s="3" t="s">
        <v>107</v>
      </c>
      <c r="BP246" s="3" t="s">
        <v>123</v>
      </c>
      <c r="BS246" s="3" t="s">
        <v>123</v>
      </c>
      <c r="BV246" s="3" t="s">
        <v>123</v>
      </c>
      <c r="BY246" s="3" t="s">
        <v>123</v>
      </c>
      <c r="CB246" s="3" t="s">
        <v>124</v>
      </c>
      <c r="CE246" s="3" t="s">
        <v>147</v>
      </c>
      <c r="CH246" s="3" t="s">
        <v>199</v>
      </c>
      <c r="CK246" s="3"/>
      <c r="CN246" s="3" t="s">
        <v>137</v>
      </c>
      <c r="CQ246" s="3"/>
    </row>
    <row r="247" spans="1:95" x14ac:dyDescent="0.25">
      <c r="A247">
        <v>69</v>
      </c>
      <c r="B247" s="22">
        <v>43930.823912037034</v>
      </c>
      <c r="C247" s="22">
        <v>43930.828923611109</v>
      </c>
      <c r="D247" s="3" t="s">
        <v>97</v>
      </c>
      <c r="I247" s="3" t="s">
        <v>98</v>
      </c>
      <c r="L247" s="3" t="s">
        <v>98</v>
      </c>
      <c r="O247" s="3" t="s">
        <v>234</v>
      </c>
      <c r="R247" s="3" t="s">
        <v>120</v>
      </c>
      <c r="U247" s="3" t="s">
        <v>99</v>
      </c>
      <c r="X247" s="3" t="s">
        <v>101</v>
      </c>
      <c r="AA247" s="3" t="s">
        <v>102</v>
      </c>
      <c r="AD247" s="3" t="s">
        <v>406</v>
      </c>
      <c r="AG247" s="3" t="s">
        <v>149</v>
      </c>
      <c r="AJ247" s="3"/>
      <c r="AM247" s="3" t="s">
        <v>99</v>
      </c>
      <c r="AP247" s="3"/>
      <c r="AS247" s="3" t="s">
        <v>98</v>
      </c>
      <c r="AV247" s="3" t="s">
        <v>235</v>
      </c>
      <c r="AY247" s="3" t="s">
        <v>116</v>
      </c>
      <c r="BB247" s="3"/>
      <c r="BG247" s="3" t="s">
        <v>108</v>
      </c>
      <c r="BJ247" s="3" t="s">
        <v>109</v>
      </c>
      <c r="BM247" s="3" t="s">
        <v>107</v>
      </c>
      <c r="BP247" s="3" t="s">
        <v>123</v>
      </c>
      <c r="BS247" s="3" t="s">
        <v>123</v>
      </c>
      <c r="BV247" s="3" t="s">
        <v>123</v>
      </c>
      <c r="BY247" s="3" t="s">
        <v>123</v>
      </c>
      <c r="CB247" s="3" t="s">
        <v>124</v>
      </c>
      <c r="CE247" s="3" t="s">
        <v>147</v>
      </c>
      <c r="CH247" s="3" t="s">
        <v>199</v>
      </c>
      <c r="CK247" s="3"/>
      <c r="CN247" s="3" t="s">
        <v>137</v>
      </c>
      <c r="CQ247" s="3"/>
    </row>
    <row r="248" spans="1:95" x14ac:dyDescent="0.25">
      <c r="A248">
        <v>69</v>
      </c>
      <c r="B248" s="22">
        <v>43930.823912037034</v>
      </c>
      <c r="C248" s="22">
        <v>43930.828923611109</v>
      </c>
      <c r="D248" s="3" t="s">
        <v>97</v>
      </c>
      <c r="I248" s="3" t="s">
        <v>98</v>
      </c>
      <c r="L248" s="3" t="s">
        <v>98</v>
      </c>
      <c r="O248" s="3" t="s">
        <v>234</v>
      </c>
      <c r="R248" s="3" t="s">
        <v>120</v>
      </c>
      <c r="U248" s="3" t="s">
        <v>99</v>
      </c>
      <c r="X248" s="3" t="s">
        <v>101</v>
      </c>
      <c r="AA248" s="3" t="s">
        <v>102</v>
      </c>
      <c r="AD248" s="3" t="s">
        <v>407</v>
      </c>
      <c r="AG248" s="3" t="s">
        <v>149</v>
      </c>
      <c r="AJ248" s="3"/>
      <c r="AM248" s="3" t="s">
        <v>99</v>
      </c>
      <c r="AP248" s="3"/>
      <c r="AS248" s="3" t="s">
        <v>98</v>
      </c>
      <c r="AV248" s="3" t="s">
        <v>235</v>
      </c>
      <c r="AY248" s="3" t="s">
        <v>116</v>
      </c>
      <c r="BB248" s="3"/>
      <c r="BG248" s="3" t="s">
        <v>108</v>
      </c>
      <c r="BJ248" s="3" t="s">
        <v>109</v>
      </c>
      <c r="BM248" s="3" t="s">
        <v>107</v>
      </c>
      <c r="BP248" s="3" t="s">
        <v>123</v>
      </c>
      <c r="BS248" s="3" t="s">
        <v>123</v>
      </c>
      <c r="BV248" s="3" t="s">
        <v>123</v>
      </c>
      <c r="BY248" s="3" t="s">
        <v>123</v>
      </c>
      <c r="CB248" s="3" t="s">
        <v>124</v>
      </c>
      <c r="CE248" s="3" t="s">
        <v>147</v>
      </c>
      <c r="CH248" s="3" t="s">
        <v>199</v>
      </c>
      <c r="CK248" s="3"/>
      <c r="CN248" s="3" t="s">
        <v>137</v>
      </c>
      <c r="CQ248" s="3"/>
    </row>
    <row r="249" spans="1:95" x14ac:dyDescent="0.25">
      <c r="A249">
        <v>69</v>
      </c>
      <c r="B249" s="22">
        <v>43930.823912037034</v>
      </c>
      <c r="C249" s="22">
        <v>43930.828923611109</v>
      </c>
      <c r="D249" s="3" t="s">
        <v>97</v>
      </c>
      <c r="I249" s="3" t="s">
        <v>98</v>
      </c>
      <c r="L249" s="3" t="s">
        <v>98</v>
      </c>
      <c r="O249" s="3" t="s">
        <v>234</v>
      </c>
      <c r="R249" s="3" t="s">
        <v>120</v>
      </c>
      <c r="U249" s="3" t="s">
        <v>99</v>
      </c>
      <c r="X249" s="3" t="s">
        <v>101</v>
      </c>
      <c r="AA249" s="3" t="s">
        <v>102</v>
      </c>
      <c r="AD249" s="3" t="s">
        <v>430</v>
      </c>
      <c r="AG249" s="3" t="s">
        <v>149</v>
      </c>
      <c r="AJ249" s="3"/>
      <c r="AM249" s="3" t="s">
        <v>99</v>
      </c>
      <c r="AP249" s="3"/>
      <c r="AS249" s="3" t="s">
        <v>98</v>
      </c>
      <c r="AV249" s="3" t="s">
        <v>235</v>
      </c>
      <c r="AY249" s="3" t="s">
        <v>116</v>
      </c>
      <c r="BB249" s="3"/>
      <c r="BG249" s="3" t="s">
        <v>108</v>
      </c>
      <c r="BJ249" s="3" t="s">
        <v>109</v>
      </c>
      <c r="BM249" s="3" t="s">
        <v>107</v>
      </c>
      <c r="BP249" s="3" t="s">
        <v>123</v>
      </c>
      <c r="BS249" s="3" t="s">
        <v>123</v>
      </c>
      <c r="BV249" s="3" t="s">
        <v>123</v>
      </c>
      <c r="BY249" s="3" t="s">
        <v>123</v>
      </c>
      <c r="CB249" s="3" t="s">
        <v>124</v>
      </c>
      <c r="CE249" s="3" t="s">
        <v>147</v>
      </c>
      <c r="CH249" s="3" t="s">
        <v>199</v>
      </c>
      <c r="CK249" s="3"/>
      <c r="CN249" s="3" t="s">
        <v>137</v>
      </c>
      <c r="CQ249" s="3"/>
    </row>
    <row r="250" spans="1:95" x14ac:dyDescent="0.25">
      <c r="A250">
        <v>70</v>
      </c>
      <c r="B250" s="22">
        <v>43930.856076388889</v>
      </c>
      <c r="C250" s="22">
        <v>43930.858460648145</v>
      </c>
      <c r="D250" s="3" t="s">
        <v>97</v>
      </c>
      <c r="I250" s="3" t="s">
        <v>99</v>
      </c>
      <c r="L250" s="3" t="s">
        <v>99</v>
      </c>
      <c r="O250" s="3"/>
      <c r="R250" s="3" t="s">
        <v>194</v>
      </c>
      <c r="U250" s="3" t="s">
        <v>99</v>
      </c>
      <c r="X250" s="3" t="s">
        <v>121</v>
      </c>
      <c r="AA250" s="3"/>
      <c r="AD250" s="3" t="s">
        <v>405</v>
      </c>
      <c r="AG250" s="3" t="s">
        <v>137</v>
      </c>
      <c r="AJ250" s="3"/>
      <c r="AM250" s="3" t="s">
        <v>99</v>
      </c>
      <c r="AP250" s="3"/>
      <c r="AS250" s="3" t="s">
        <v>98</v>
      </c>
      <c r="AV250" s="3" t="s">
        <v>189</v>
      </c>
      <c r="AY250" s="3" t="s">
        <v>116</v>
      </c>
      <c r="BB250" s="3"/>
      <c r="BG250" s="3" t="s">
        <v>133</v>
      </c>
      <c r="BJ250" s="3" t="s">
        <v>133</v>
      </c>
      <c r="BM250" s="3" t="s">
        <v>133</v>
      </c>
      <c r="BP250" s="3" t="s">
        <v>133</v>
      </c>
      <c r="BS250" s="3" t="s">
        <v>107</v>
      </c>
      <c r="BV250" s="3" t="s">
        <v>109</v>
      </c>
      <c r="BY250" s="3" t="s">
        <v>107</v>
      </c>
      <c r="CB250" s="3" t="s">
        <v>118</v>
      </c>
      <c r="CE250" s="3" t="s">
        <v>147</v>
      </c>
      <c r="CH250" s="3" t="s">
        <v>236</v>
      </c>
      <c r="CK250" s="3"/>
      <c r="CN250" s="3" t="s">
        <v>137</v>
      </c>
      <c r="CQ250" s="3"/>
    </row>
    <row r="251" spans="1:95" x14ac:dyDescent="0.25">
      <c r="A251">
        <v>70</v>
      </c>
      <c r="B251" s="22">
        <v>43930.856076388889</v>
      </c>
      <c r="C251" s="22">
        <v>43930.858460648145</v>
      </c>
      <c r="D251" s="3" t="s">
        <v>97</v>
      </c>
      <c r="I251" s="3" t="s">
        <v>99</v>
      </c>
      <c r="L251" s="3" t="s">
        <v>99</v>
      </c>
      <c r="O251" s="3"/>
      <c r="R251" s="3" t="s">
        <v>194</v>
      </c>
      <c r="U251" s="3" t="s">
        <v>99</v>
      </c>
      <c r="X251" s="3" t="s">
        <v>121</v>
      </c>
      <c r="AA251" s="3"/>
      <c r="AD251" s="3" t="s">
        <v>406</v>
      </c>
      <c r="AG251" s="3" t="s">
        <v>137</v>
      </c>
      <c r="AJ251" s="3"/>
      <c r="AM251" s="3" t="s">
        <v>99</v>
      </c>
      <c r="AP251" s="3"/>
      <c r="AS251" s="3" t="s">
        <v>98</v>
      </c>
      <c r="AV251" s="3" t="s">
        <v>189</v>
      </c>
      <c r="AY251" s="3" t="s">
        <v>116</v>
      </c>
      <c r="BB251" s="3"/>
      <c r="BG251" s="3" t="s">
        <v>133</v>
      </c>
      <c r="BJ251" s="3" t="s">
        <v>133</v>
      </c>
      <c r="BM251" s="3" t="s">
        <v>133</v>
      </c>
      <c r="BP251" s="3" t="s">
        <v>133</v>
      </c>
      <c r="BS251" s="3" t="s">
        <v>107</v>
      </c>
      <c r="BV251" s="3" t="s">
        <v>109</v>
      </c>
      <c r="BY251" s="3" t="s">
        <v>107</v>
      </c>
      <c r="CB251" s="3" t="s">
        <v>118</v>
      </c>
      <c r="CE251" s="3" t="s">
        <v>147</v>
      </c>
      <c r="CH251" s="3" t="s">
        <v>236</v>
      </c>
      <c r="CK251" s="3"/>
      <c r="CN251" s="3" t="s">
        <v>137</v>
      </c>
      <c r="CQ251" s="3"/>
    </row>
    <row r="252" spans="1:95" x14ac:dyDescent="0.25">
      <c r="A252">
        <v>70</v>
      </c>
      <c r="B252" s="22">
        <v>43930.856076388889</v>
      </c>
      <c r="C252" s="22">
        <v>43930.858460648145</v>
      </c>
      <c r="D252" s="3" t="s">
        <v>97</v>
      </c>
      <c r="I252" s="3" t="s">
        <v>99</v>
      </c>
      <c r="L252" s="3" t="s">
        <v>99</v>
      </c>
      <c r="O252" s="3"/>
      <c r="R252" s="3" t="s">
        <v>194</v>
      </c>
      <c r="U252" s="3" t="s">
        <v>99</v>
      </c>
      <c r="X252" s="3" t="s">
        <v>121</v>
      </c>
      <c r="AA252" s="3"/>
      <c r="AD252" s="3" t="s">
        <v>430</v>
      </c>
      <c r="AG252" s="3" t="s">
        <v>137</v>
      </c>
      <c r="AJ252" s="3"/>
      <c r="AM252" s="3" t="s">
        <v>99</v>
      </c>
      <c r="AP252" s="3"/>
      <c r="AS252" s="3" t="s">
        <v>98</v>
      </c>
      <c r="AV252" s="3" t="s">
        <v>189</v>
      </c>
      <c r="AY252" s="3" t="s">
        <v>116</v>
      </c>
      <c r="BB252" s="3"/>
      <c r="BG252" s="3" t="s">
        <v>133</v>
      </c>
      <c r="BJ252" s="3" t="s">
        <v>133</v>
      </c>
      <c r="BM252" s="3" t="s">
        <v>133</v>
      </c>
      <c r="BP252" s="3" t="s">
        <v>133</v>
      </c>
      <c r="BS252" s="3" t="s">
        <v>107</v>
      </c>
      <c r="BV252" s="3" t="s">
        <v>109</v>
      </c>
      <c r="BY252" s="3" t="s">
        <v>107</v>
      </c>
      <c r="CB252" s="3" t="s">
        <v>118</v>
      </c>
      <c r="CE252" s="3" t="s">
        <v>147</v>
      </c>
      <c r="CH252" s="3" t="s">
        <v>236</v>
      </c>
      <c r="CK252" s="3"/>
      <c r="CN252" s="3" t="s">
        <v>137</v>
      </c>
      <c r="CQ252" s="3"/>
    </row>
    <row r="253" spans="1:95" x14ac:dyDescent="0.25">
      <c r="A253">
        <v>71</v>
      </c>
      <c r="B253" s="22">
        <v>43930.89671296296</v>
      </c>
      <c r="C253" s="22">
        <v>43930.900462962964</v>
      </c>
      <c r="D253" s="3" t="s">
        <v>97</v>
      </c>
      <c r="I253" s="3" t="s">
        <v>98</v>
      </c>
      <c r="L253" s="3" t="s">
        <v>99</v>
      </c>
      <c r="O253" s="3"/>
      <c r="R253" s="3" t="s">
        <v>100</v>
      </c>
      <c r="U253" s="3" t="s">
        <v>99</v>
      </c>
      <c r="X253" s="3" t="s">
        <v>101</v>
      </c>
      <c r="AA253" s="3" t="s">
        <v>132</v>
      </c>
      <c r="AD253" s="3" t="s">
        <v>405</v>
      </c>
      <c r="AG253" s="3" t="s">
        <v>149</v>
      </c>
      <c r="AJ253" s="3"/>
      <c r="AM253" s="3" t="s">
        <v>99</v>
      </c>
      <c r="AP253" s="3"/>
      <c r="AS253" s="3" t="s">
        <v>98</v>
      </c>
      <c r="AV253" s="3" t="s">
        <v>130</v>
      </c>
      <c r="AY253" s="3" t="s">
        <v>116</v>
      </c>
      <c r="BB253" s="3"/>
      <c r="BG253" s="3" t="s">
        <v>109</v>
      </c>
      <c r="BJ253" s="3" t="s">
        <v>109</v>
      </c>
      <c r="BM253" s="3" t="s">
        <v>107</v>
      </c>
      <c r="BP253" s="3" t="s">
        <v>109</v>
      </c>
      <c r="BS253" s="3" t="s">
        <v>107</v>
      </c>
      <c r="BV253" s="3" t="s">
        <v>109</v>
      </c>
      <c r="BY253" s="3" t="s">
        <v>109</v>
      </c>
      <c r="CB253" s="3" t="s">
        <v>118</v>
      </c>
      <c r="CE253" s="3" t="s">
        <v>119</v>
      </c>
      <c r="CH253" s="3" t="s">
        <v>148</v>
      </c>
      <c r="CK253" s="3"/>
      <c r="CN253" s="3" t="s">
        <v>131</v>
      </c>
      <c r="CQ253" s="3"/>
    </row>
    <row r="254" spans="1:95" x14ac:dyDescent="0.25">
      <c r="A254">
        <v>71</v>
      </c>
      <c r="B254" s="22">
        <v>43930.89671296296</v>
      </c>
      <c r="C254" s="22">
        <v>43930.900462962964</v>
      </c>
      <c r="D254" s="3" t="s">
        <v>97</v>
      </c>
      <c r="I254" s="3" t="s">
        <v>98</v>
      </c>
      <c r="L254" s="3" t="s">
        <v>99</v>
      </c>
      <c r="O254" s="3"/>
      <c r="R254" s="3" t="s">
        <v>100</v>
      </c>
      <c r="U254" s="3" t="s">
        <v>99</v>
      </c>
      <c r="X254" s="3" t="s">
        <v>101</v>
      </c>
      <c r="AA254" s="3" t="s">
        <v>132</v>
      </c>
      <c r="AD254" s="3" t="s">
        <v>409</v>
      </c>
      <c r="AG254" s="3" t="s">
        <v>149</v>
      </c>
      <c r="AJ254" s="3"/>
      <c r="AM254" s="3" t="s">
        <v>99</v>
      </c>
      <c r="AP254" s="3"/>
      <c r="AS254" s="3" t="s">
        <v>98</v>
      </c>
      <c r="AV254" s="3" t="s">
        <v>130</v>
      </c>
      <c r="AY254" s="3" t="s">
        <v>116</v>
      </c>
      <c r="BB254" s="3"/>
      <c r="BG254" s="3" t="s">
        <v>109</v>
      </c>
      <c r="BJ254" s="3" t="s">
        <v>109</v>
      </c>
      <c r="BM254" s="3" t="s">
        <v>107</v>
      </c>
      <c r="BP254" s="3" t="s">
        <v>109</v>
      </c>
      <c r="BS254" s="3" t="s">
        <v>107</v>
      </c>
      <c r="BV254" s="3" t="s">
        <v>109</v>
      </c>
      <c r="BY254" s="3" t="s">
        <v>109</v>
      </c>
      <c r="CB254" s="3" t="s">
        <v>118</v>
      </c>
      <c r="CE254" s="3" t="s">
        <v>119</v>
      </c>
      <c r="CH254" s="3" t="s">
        <v>148</v>
      </c>
      <c r="CK254" s="3"/>
      <c r="CN254" s="3" t="s">
        <v>131</v>
      </c>
      <c r="CQ254" s="3"/>
    </row>
    <row r="255" spans="1:95" x14ac:dyDescent="0.25">
      <c r="A255">
        <v>71</v>
      </c>
      <c r="B255" s="22">
        <v>43930.89671296296</v>
      </c>
      <c r="C255" s="22">
        <v>43930.900462962964</v>
      </c>
      <c r="D255" s="3" t="s">
        <v>97</v>
      </c>
      <c r="I255" s="3" t="s">
        <v>98</v>
      </c>
      <c r="L255" s="3" t="s">
        <v>99</v>
      </c>
      <c r="O255" s="3"/>
      <c r="R255" s="3" t="s">
        <v>100</v>
      </c>
      <c r="U255" s="3" t="s">
        <v>99</v>
      </c>
      <c r="X255" s="3" t="s">
        <v>101</v>
      </c>
      <c r="AA255" s="3" t="s">
        <v>132</v>
      </c>
      <c r="AD255" s="3" t="s">
        <v>408</v>
      </c>
      <c r="AG255" s="3" t="s">
        <v>149</v>
      </c>
      <c r="AJ255" s="3"/>
      <c r="AM255" s="3" t="s">
        <v>99</v>
      </c>
      <c r="AP255" s="3"/>
      <c r="AS255" s="3" t="s">
        <v>98</v>
      </c>
      <c r="AV255" s="3" t="s">
        <v>130</v>
      </c>
      <c r="AY255" s="3" t="s">
        <v>116</v>
      </c>
      <c r="BB255" s="3"/>
      <c r="BG255" s="3" t="s">
        <v>109</v>
      </c>
      <c r="BJ255" s="3" t="s">
        <v>109</v>
      </c>
      <c r="BM255" s="3" t="s">
        <v>107</v>
      </c>
      <c r="BP255" s="3" t="s">
        <v>109</v>
      </c>
      <c r="BS255" s="3" t="s">
        <v>107</v>
      </c>
      <c r="BV255" s="3" t="s">
        <v>109</v>
      </c>
      <c r="BY255" s="3" t="s">
        <v>109</v>
      </c>
      <c r="CB255" s="3" t="s">
        <v>118</v>
      </c>
      <c r="CE255" s="3" t="s">
        <v>119</v>
      </c>
      <c r="CH255" s="3" t="s">
        <v>148</v>
      </c>
      <c r="CK255" s="3"/>
      <c r="CN255" s="3" t="s">
        <v>131</v>
      </c>
      <c r="CQ255" s="3"/>
    </row>
    <row r="256" spans="1:95" x14ac:dyDescent="0.25">
      <c r="A256">
        <v>71</v>
      </c>
      <c r="B256" s="22">
        <v>43930.89671296296</v>
      </c>
      <c r="C256" s="22">
        <v>43930.900462962964</v>
      </c>
      <c r="D256" s="3" t="s">
        <v>97</v>
      </c>
      <c r="I256" s="3" t="s">
        <v>98</v>
      </c>
      <c r="L256" s="3" t="s">
        <v>99</v>
      </c>
      <c r="O256" s="3"/>
      <c r="R256" s="3" t="s">
        <v>100</v>
      </c>
      <c r="U256" s="3" t="s">
        <v>99</v>
      </c>
      <c r="X256" s="3" t="s">
        <v>101</v>
      </c>
      <c r="AA256" s="3" t="s">
        <v>132</v>
      </c>
      <c r="AD256" s="3" t="s">
        <v>410</v>
      </c>
      <c r="AG256" s="3" t="s">
        <v>149</v>
      </c>
      <c r="AJ256" s="3"/>
      <c r="AM256" s="3" t="s">
        <v>99</v>
      </c>
      <c r="AP256" s="3"/>
      <c r="AS256" s="3" t="s">
        <v>98</v>
      </c>
      <c r="AV256" s="3" t="s">
        <v>130</v>
      </c>
      <c r="AY256" s="3" t="s">
        <v>116</v>
      </c>
      <c r="BB256" s="3"/>
      <c r="BG256" s="3" t="s">
        <v>109</v>
      </c>
      <c r="BJ256" s="3" t="s">
        <v>109</v>
      </c>
      <c r="BM256" s="3" t="s">
        <v>107</v>
      </c>
      <c r="BP256" s="3" t="s">
        <v>109</v>
      </c>
      <c r="BS256" s="3" t="s">
        <v>107</v>
      </c>
      <c r="BV256" s="3" t="s">
        <v>109</v>
      </c>
      <c r="BY256" s="3" t="s">
        <v>109</v>
      </c>
      <c r="CB256" s="3" t="s">
        <v>118</v>
      </c>
      <c r="CE256" s="3" t="s">
        <v>119</v>
      </c>
      <c r="CH256" s="3" t="s">
        <v>148</v>
      </c>
      <c r="CK256" s="3"/>
      <c r="CN256" s="3" t="s">
        <v>131</v>
      </c>
      <c r="CQ256" s="3"/>
    </row>
    <row r="257" spans="1:95" x14ac:dyDescent="0.25">
      <c r="A257">
        <v>71</v>
      </c>
      <c r="B257" s="22">
        <v>43930.89671296296</v>
      </c>
      <c r="C257" s="22">
        <v>43930.900462962964</v>
      </c>
      <c r="D257" s="3" t="s">
        <v>97</v>
      </c>
      <c r="I257" s="3" t="s">
        <v>98</v>
      </c>
      <c r="L257" s="3" t="s">
        <v>99</v>
      </c>
      <c r="O257" s="3"/>
      <c r="R257" s="3" t="s">
        <v>100</v>
      </c>
      <c r="U257" s="3" t="s">
        <v>99</v>
      </c>
      <c r="X257" s="3" t="s">
        <v>101</v>
      </c>
      <c r="AA257" s="3" t="s">
        <v>132</v>
      </c>
      <c r="AD257" s="3" t="s">
        <v>406</v>
      </c>
      <c r="AG257" s="3" t="s">
        <v>149</v>
      </c>
      <c r="AJ257" s="3"/>
      <c r="AM257" s="3" t="s">
        <v>99</v>
      </c>
      <c r="AP257" s="3"/>
      <c r="AS257" s="3" t="s">
        <v>98</v>
      </c>
      <c r="AV257" s="3" t="s">
        <v>130</v>
      </c>
      <c r="AY257" s="3" t="s">
        <v>116</v>
      </c>
      <c r="BB257" s="3"/>
      <c r="BG257" s="3" t="s">
        <v>109</v>
      </c>
      <c r="BJ257" s="3" t="s">
        <v>109</v>
      </c>
      <c r="BM257" s="3" t="s">
        <v>107</v>
      </c>
      <c r="BP257" s="3" t="s">
        <v>109</v>
      </c>
      <c r="BS257" s="3" t="s">
        <v>107</v>
      </c>
      <c r="BV257" s="3" t="s">
        <v>109</v>
      </c>
      <c r="BY257" s="3" t="s">
        <v>109</v>
      </c>
      <c r="CB257" s="3" t="s">
        <v>118</v>
      </c>
      <c r="CE257" s="3" t="s">
        <v>119</v>
      </c>
      <c r="CH257" s="3" t="s">
        <v>148</v>
      </c>
      <c r="CK257" s="3"/>
      <c r="CN257" s="3" t="s">
        <v>131</v>
      </c>
      <c r="CQ257" s="3"/>
    </row>
    <row r="258" spans="1:95" x14ac:dyDescent="0.25">
      <c r="A258">
        <v>71</v>
      </c>
      <c r="B258" s="22">
        <v>43930.89671296296</v>
      </c>
      <c r="C258" s="22">
        <v>43930.900462962964</v>
      </c>
      <c r="D258" s="3" t="s">
        <v>97</v>
      </c>
      <c r="I258" s="3" t="s">
        <v>98</v>
      </c>
      <c r="L258" s="3" t="s">
        <v>99</v>
      </c>
      <c r="O258" s="3"/>
      <c r="R258" s="3" t="s">
        <v>100</v>
      </c>
      <c r="U258" s="3" t="s">
        <v>99</v>
      </c>
      <c r="X258" s="3" t="s">
        <v>101</v>
      </c>
      <c r="AA258" s="3" t="s">
        <v>132</v>
      </c>
      <c r="AD258" s="3" t="s">
        <v>407</v>
      </c>
      <c r="AG258" s="3" t="s">
        <v>149</v>
      </c>
      <c r="AJ258" s="3"/>
      <c r="AM258" s="3" t="s">
        <v>99</v>
      </c>
      <c r="AP258" s="3"/>
      <c r="AS258" s="3" t="s">
        <v>98</v>
      </c>
      <c r="AV258" s="3" t="s">
        <v>130</v>
      </c>
      <c r="AY258" s="3" t="s">
        <v>116</v>
      </c>
      <c r="BB258" s="3"/>
      <c r="BG258" s="3" t="s">
        <v>109</v>
      </c>
      <c r="BJ258" s="3" t="s">
        <v>109</v>
      </c>
      <c r="BM258" s="3" t="s">
        <v>107</v>
      </c>
      <c r="BP258" s="3" t="s">
        <v>109</v>
      </c>
      <c r="BS258" s="3" t="s">
        <v>107</v>
      </c>
      <c r="BV258" s="3" t="s">
        <v>109</v>
      </c>
      <c r="BY258" s="3" t="s">
        <v>109</v>
      </c>
      <c r="CB258" s="3" t="s">
        <v>118</v>
      </c>
      <c r="CE258" s="3" t="s">
        <v>119</v>
      </c>
      <c r="CH258" s="3" t="s">
        <v>148</v>
      </c>
      <c r="CK258" s="3"/>
      <c r="CN258" s="3" t="s">
        <v>131</v>
      </c>
      <c r="CQ258" s="3"/>
    </row>
    <row r="259" spans="1:95" x14ac:dyDescent="0.25">
      <c r="A259">
        <v>71</v>
      </c>
      <c r="B259" s="22">
        <v>43930.89671296296</v>
      </c>
      <c r="C259" s="22">
        <v>43930.900462962964</v>
      </c>
      <c r="D259" s="3" t="s">
        <v>97</v>
      </c>
      <c r="I259" s="3" t="s">
        <v>98</v>
      </c>
      <c r="L259" s="3" t="s">
        <v>99</v>
      </c>
      <c r="O259" s="3"/>
      <c r="R259" s="3" t="s">
        <v>100</v>
      </c>
      <c r="U259" s="3" t="s">
        <v>99</v>
      </c>
      <c r="X259" s="3" t="s">
        <v>101</v>
      </c>
      <c r="AA259" s="3" t="s">
        <v>132</v>
      </c>
      <c r="AD259" s="3" t="s">
        <v>430</v>
      </c>
      <c r="AG259" s="3" t="s">
        <v>149</v>
      </c>
      <c r="AJ259" s="3"/>
      <c r="AM259" s="3" t="s">
        <v>99</v>
      </c>
      <c r="AP259" s="3"/>
      <c r="AS259" s="3" t="s">
        <v>98</v>
      </c>
      <c r="AV259" s="3" t="s">
        <v>130</v>
      </c>
      <c r="AY259" s="3" t="s">
        <v>116</v>
      </c>
      <c r="BB259" s="3"/>
      <c r="BG259" s="3" t="s">
        <v>109</v>
      </c>
      <c r="BJ259" s="3" t="s">
        <v>109</v>
      </c>
      <c r="BM259" s="3" t="s">
        <v>107</v>
      </c>
      <c r="BP259" s="3" t="s">
        <v>109</v>
      </c>
      <c r="BS259" s="3" t="s">
        <v>107</v>
      </c>
      <c r="BV259" s="3" t="s">
        <v>109</v>
      </c>
      <c r="BY259" s="3" t="s">
        <v>109</v>
      </c>
      <c r="CB259" s="3" t="s">
        <v>118</v>
      </c>
      <c r="CE259" s="3" t="s">
        <v>119</v>
      </c>
      <c r="CH259" s="3" t="s">
        <v>148</v>
      </c>
      <c r="CK259" s="3"/>
      <c r="CN259" s="3" t="s">
        <v>131</v>
      </c>
      <c r="CQ259" s="3"/>
    </row>
    <row r="260" spans="1:95" x14ac:dyDescent="0.25">
      <c r="A260">
        <v>72</v>
      </c>
      <c r="B260" s="22">
        <v>43930.899398148147</v>
      </c>
      <c r="C260" s="22">
        <v>43930.902187500003</v>
      </c>
      <c r="D260" s="3" t="s">
        <v>97</v>
      </c>
      <c r="I260" s="3" t="s">
        <v>99</v>
      </c>
      <c r="L260" s="3" t="s">
        <v>98</v>
      </c>
      <c r="O260" s="3" t="s">
        <v>238</v>
      </c>
      <c r="R260" s="3" t="s">
        <v>100</v>
      </c>
      <c r="U260" s="3" t="s">
        <v>98</v>
      </c>
      <c r="X260" s="3" t="s">
        <v>101</v>
      </c>
      <c r="AA260" s="3" t="s">
        <v>132</v>
      </c>
      <c r="AD260" s="3" t="s">
        <v>405</v>
      </c>
      <c r="AG260" s="3" t="s">
        <v>149</v>
      </c>
      <c r="AJ260" s="3"/>
      <c r="AM260" s="3" t="s">
        <v>98</v>
      </c>
      <c r="AP260" s="3" t="s">
        <v>143</v>
      </c>
      <c r="AS260" s="3" t="s">
        <v>99</v>
      </c>
      <c r="AV260" s="3"/>
      <c r="AY260" s="3" t="s">
        <v>116</v>
      </c>
      <c r="BB260" s="3"/>
      <c r="BG260" s="3" t="s">
        <v>133</v>
      </c>
      <c r="BJ260" s="3" t="s">
        <v>133</v>
      </c>
      <c r="BM260" s="3" t="s">
        <v>133</v>
      </c>
      <c r="BP260" s="3" t="s">
        <v>107</v>
      </c>
      <c r="BS260" s="3" t="s">
        <v>107</v>
      </c>
      <c r="BV260" s="3" t="s">
        <v>109</v>
      </c>
      <c r="BY260" s="3" t="s">
        <v>109</v>
      </c>
      <c r="CB260" s="3" t="s">
        <v>110</v>
      </c>
      <c r="CE260" s="3" t="s">
        <v>111</v>
      </c>
      <c r="CH260" s="3" t="s">
        <v>239</v>
      </c>
      <c r="CK260" s="3"/>
      <c r="CN260" s="3" t="s">
        <v>137</v>
      </c>
      <c r="CQ260" s="3"/>
    </row>
    <row r="261" spans="1:95" x14ac:dyDescent="0.25">
      <c r="A261">
        <v>72</v>
      </c>
      <c r="B261" s="22">
        <v>43930.899398148147</v>
      </c>
      <c r="C261" s="22">
        <v>43930.902187500003</v>
      </c>
      <c r="D261" s="3" t="s">
        <v>97</v>
      </c>
      <c r="I261" s="3" t="s">
        <v>99</v>
      </c>
      <c r="L261" s="3" t="s">
        <v>98</v>
      </c>
      <c r="O261" s="3" t="s">
        <v>238</v>
      </c>
      <c r="R261" s="3" t="s">
        <v>100</v>
      </c>
      <c r="U261" s="3" t="s">
        <v>98</v>
      </c>
      <c r="X261" s="3" t="s">
        <v>101</v>
      </c>
      <c r="AA261" s="3" t="s">
        <v>132</v>
      </c>
      <c r="AD261" s="3" t="s">
        <v>408</v>
      </c>
      <c r="AG261" s="3" t="s">
        <v>149</v>
      </c>
      <c r="AJ261" s="3"/>
      <c r="AM261" s="3" t="s">
        <v>98</v>
      </c>
      <c r="AP261" s="3" t="s">
        <v>143</v>
      </c>
      <c r="AS261" s="3" t="s">
        <v>99</v>
      </c>
      <c r="AV261" s="3"/>
      <c r="AY261" s="3" t="s">
        <v>116</v>
      </c>
      <c r="BB261" s="3"/>
      <c r="BG261" s="3" t="s">
        <v>133</v>
      </c>
      <c r="BJ261" s="3" t="s">
        <v>133</v>
      </c>
      <c r="BM261" s="3" t="s">
        <v>133</v>
      </c>
      <c r="BP261" s="3" t="s">
        <v>107</v>
      </c>
      <c r="BS261" s="3" t="s">
        <v>107</v>
      </c>
      <c r="BV261" s="3" t="s">
        <v>109</v>
      </c>
      <c r="BY261" s="3" t="s">
        <v>109</v>
      </c>
      <c r="CB261" s="3" t="s">
        <v>110</v>
      </c>
      <c r="CE261" s="3" t="s">
        <v>111</v>
      </c>
      <c r="CH261" s="3" t="s">
        <v>239</v>
      </c>
      <c r="CK261" s="3"/>
      <c r="CN261" s="3" t="s">
        <v>137</v>
      </c>
      <c r="CQ261" s="3"/>
    </row>
    <row r="262" spans="1:95" x14ac:dyDescent="0.25">
      <c r="A262">
        <v>72</v>
      </c>
      <c r="B262" s="22">
        <v>43930.899398148147</v>
      </c>
      <c r="C262" s="22">
        <v>43930.902187500003</v>
      </c>
      <c r="D262" s="3" t="s">
        <v>97</v>
      </c>
      <c r="I262" s="3" t="s">
        <v>99</v>
      </c>
      <c r="L262" s="3" t="s">
        <v>98</v>
      </c>
      <c r="O262" s="3" t="s">
        <v>238</v>
      </c>
      <c r="R262" s="3" t="s">
        <v>100</v>
      </c>
      <c r="U262" s="3" t="s">
        <v>98</v>
      </c>
      <c r="X262" s="3" t="s">
        <v>101</v>
      </c>
      <c r="AA262" s="3" t="s">
        <v>132</v>
      </c>
      <c r="AD262" s="3" t="s">
        <v>430</v>
      </c>
      <c r="AG262" s="3" t="s">
        <v>149</v>
      </c>
      <c r="AJ262" s="3"/>
      <c r="AM262" s="3" t="s">
        <v>98</v>
      </c>
      <c r="AP262" s="3" t="s">
        <v>143</v>
      </c>
      <c r="AS262" s="3" t="s">
        <v>99</v>
      </c>
      <c r="AV262" s="3"/>
      <c r="AY262" s="3" t="s">
        <v>116</v>
      </c>
      <c r="BB262" s="3"/>
      <c r="BG262" s="3" t="s">
        <v>133</v>
      </c>
      <c r="BJ262" s="3" t="s">
        <v>133</v>
      </c>
      <c r="BM262" s="3" t="s">
        <v>133</v>
      </c>
      <c r="BP262" s="3" t="s">
        <v>107</v>
      </c>
      <c r="BS262" s="3" t="s">
        <v>107</v>
      </c>
      <c r="BV262" s="3" t="s">
        <v>109</v>
      </c>
      <c r="BY262" s="3" t="s">
        <v>109</v>
      </c>
      <c r="CB262" s="3" t="s">
        <v>110</v>
      </c>
      <c r="CE262" s="3" t="s">
        <v>111</v>
      </c>
      <c r="CH262" s="3" t="s">
        <v>239</v>
      </c>
      <c r="CK262" s="3"/>
      <c r="CN262" s="3" t="s">
        <v>137</v>
      </c>
      <c r="CQ262" s="3"/>
    </row>
    <row r="263" spans="1:95" x14ac:dyDescent="0.25">
      <c r="A263">
        <v>73</v>
      </c>
      <c r="B263" s="22">
        <v>43930.902465277781</v>
      </c>
      <c r="C263" s="22">
        <v>43930.904733796298</v>
      </c>
      <c r="D263" s="3" t="s">
        <v>97</v>
      </c>
      <c r="I263" s="3" t="s">
        <v>98</v>
      </c>
      <c r="L263" s="3" t="s">
        <v>99</v>
      </c>
      <c r="O263" s="3"/>
      <c r="R263" s="3" t="s">
        <v>100</v>
      </c>
      <c r="U263" s="3" t="s">
        <v>99</v>
      </c>
      <c r="X263" s="3" t="s">
        <v>101</v>
      </c>
      <c r="AA263" s="3" t="s">
        <v>102</v>
      </c>
      <c r="AD263" s="3" t="s">
        <v>405</v>
      </c>
      <c r="AG263" s="3" t="s">
        <v>149</v>
      </c>
      <c r="AJ263" s="3"/>
      <c r="AM263" s="3" t="s">
        <v>99</v>
      </c>
      <c r="AP263" s="3"/>
      <c r="AS263" s="3" t="s">
        <v>99</v>
      </c>
      <c r="AV263" s="3"/>
      <c r="AY263" s="3" t="s">
        <v>116</v>
      </c>
      <c r="BB263" s="3"/>
      <c r="BG263" s="3" t="s">
        <v>109</v>
      </c>
      <c r="BJ263" s="3" t="s">
        <v>108</v>
      </c>
      <c r="BM263" s="3" t="s">
        <v>109</v>
      </c>
      <c r="BP263" s="3" t="s">
        <v>109</v>
      </c>
      <c r="BS263" s="3" t="s">
        <v>108</v>
      </c>
      <c r="BV263" s="3" t="s">
        <v>109</v>
      </c>
      <c r="BY263" s="3" t="s">
        <v>109</v>
      </c>
      <c r="CB263" s="3" t="s">
        <v>110</v>
      </c>
      <c r="CE263" s="3" t="s">
        <v>111</v>
      </c>
      <c r="CH263" s="3" t="s">
        <v>148</v>
      </c>
      <c r="CK263" s="3"/>
      <c r="CN263" s="3" t="s">
        <v>131</v>
      </c>
      <c r="CQ263" s="3"/>
    </row>
    <row r="264" spans="1:95" x14ac:dyDescent="0.25">
      <c r="A264">
        <v>73</v>
      </c>
      <c r="B264" s="22">
        <v>43930.902465277781</v>
      </c>
      <c r="C264" s="22">
        <v>43930.904733796298</v>
      </c>
      <c r="D264" s="3" t="s">
        <v>97</v>
      </c>
      <c r="I264" s="3" t="s">
        <v>98</v>
      </c>
      <c r="L264" s="3" t="s">
        <v>99</v>
      </c>
      <c r="O264" s="3"/>
      <c r="R264" s="3" t="s">
        <v>100</v>
      </c>
      <c r="U264" s="3" t="s">
        <v>99</v>
      </c>
      <c r="X264" s="3" t="s">
        <v>101</v>
      </c>
      <c r="AA264" s="3" t="s">
        <v>102</v>
      </c>
      <c r="AD264" s="3" t="s">
        <v>409</v>
      </c>
      <c r="AG264" s="3" t="s">
        <v>149</v>
      </c>
      <c r="AJ264" s="3"/>
      <c r="AM264" s="3" t="s">
        <v>99</v>
      </c>
      <c r="AP264" s="3"/>
      <c r="AS264" s="3" t="s">
        <v>99</v>
      </c>
      <c r="AV264" s="3"/>
      <c r="AY264" s="3" t="s">
        <v>116</v>
      </c>
      <c r="BB264" s="3"/>
      <c r="BG264" s="3" t="s">
        <v>109</v>
      </c>
      <c r="BJ264" s="3" t="s">
        <v>108</v>
      </c>
      <c r="BM264" s="3" t="s">
        <v>109</v>
      </c>
      <c r="BP264" s="3" t="s">
        <v>109</v>
      </c>
      <c r="BS264" s="3" t="s">
        <v>108</v>
      </c>
      <c r="BV264" s="3" t="s">
        <v>109</v>
      </c>
      <c r="BY264" s="3" t="s">
        <v>109</v>
      </c>
      <c r="CB264" s="3" t="s">
        <v>110</v>
      </c>
      <c r="CE264" s="3" t="s">
        <v>111</v>
      </c>
      <c r="CH264" s="3" t="s">
        <v>148</v>
      </c>
      <c r="CK264" s="3"/>
      <c r="CN264" s="3" t="s">
        <v>131</v>
      </c>
      <c r="CQ264" s="3"/>
    </row>
    <row r="265" spans="1:95" x14ac:dyDescent="0.25">
      <c r="A265">
        <v>73</v>
      </c>
      <c r="B265" s="22">
        <v>43930.902465277781</v>
      </c>
      <c r="C265" s="22">
        <v>43930.904733796298</v>
      </c>
      <c r="D265" s="3" t="s">
        <v>97</v>
      </c>
      <c r="I265" s="3" t="s">
        <v>98</v>
      </c>
      <c r="L265" s="3" t="s">
        <v>99</v>
      </c>
      <c r="O265" s="3"/>
      <c r="R265" s="3" t="s">
        <v>100</v>
      </c>
      <c r="U265" s="3" t="s">
        <v>99</v>
      </c>
      <c r="X265" s="3" t="s">
        <v>101</v>
      </c>
      <c r="AA265" s="3" t="s">
        <v>102</v>
      </c>
      <c r="AD265" s="3" t="s">
        <v>408</v>
      </c>
      <c r="AG265" s="3" t="s">
        <v>149</v>
      </c>
      <c r="AJ265" s="3"/>
      <c r="AM265" s="3" t="s">
        <v>99</v>
      </c>
      <c r="AP265" s="3"/>
      <c r="AS265" s="3" t="s">
        <v>99</v>
      </c>
      <c r="AV265" s="3"/>
      <c r="AY265" s="3" t="s">
        <v>116</v>
      </c>
      <c r="BB265" s="3"/>
      <c r="BG265" s="3" t="s">
        <v>109</v>
      </c>
      <c r="BJ265" s="3" t="s">
        <v>108</v>
      </c>
      <c r="BM265" s="3" t="s">
        <v>109</v>
      </c>
      <c r="BP265" s="3" t="s">
        <v>109</v>
      </c>
      <c r="BS265" s="3" t="s">
        <v>108</v>
      </c>
      <c r="BV265" s="3" t="s">
        <v>109</v>
      </c>
      <c r="BY265" s="3" t="s">
        <v>109</v>
      </c>
      <c r="CB265" s="3" t="s">
        <v>110</v>
      </c>
      <c r="CE265" s="3" t="s">
        <v>111</v>
      </c>
      <c r="CH265" s="3" t="s">
        <v>148</v>
      </c>
      <c r="CK265" s="3"/>
      <c r="CN265" s="3" t="s">
        <v>131</v>
      </c>
      <c r="CQ265" s="3"/>
    </row>
    <row r="266" spans="1:95" x14ac:dyDescent="0.25">
      <c r="A266">
        <v>73</v>
      </c>
      <c r="B266" s="22">
        <v>43930.902465277781</v>
      </c>
      <c r="C266" s="22">
        <v>43930.904733796298</v>
      </c>
      <c r="D266" s="3" t="s">
        <v>97</v>
      </c>
      <c r="I266" s="3" t="s">
        <v>98</v>
      </c>
      <c r="L266" s="3" t="s">
        <v>99</v>
      </c>
      <c r="O266" s="3"/>
      <c r="R266" s="3" t="s">
        <v>100</v>
      </c>
      <c r="U266" s="3" t="s">
        <v>99</v>
      </c>
      <c r="X266" s="3" t="s">
        <v>101</v>
      </c>
      <c r="AA266" s="3" t="s">
        <v>102</v>
      </c>
      <c r="AD266" s="3" t="s">
        <v>410</v>
      </c>
      <c r="AG266" s="3" t="s">
        <v>149</v>
      </c>
      <c r="AJ266" s="3"/>
      <c r="AM266" s="3" t="s">
        <v>99</v>
      </c>
      <c r="AP266" s="3"/>
      <c r="AS266" s="3" t="s">
        <v>99</v>
      </c>
      <c r="AV266" s="3"/>
      <c r="AY266" s="3" t="s">
        <v>116</v>
      </c>
      <c r="BB266" s="3"/>
      <c r="BG266" s="3" t="s">
        <v>109</v>
      </c>
      <c r="BJ266" s="3" t="s">
        <v>108</v>
      </c>
      <c r="BM266" s="3" t="s">
        <v>109</v>
      </c>
      <c r="BP266" s="3" t="s">
        <v>109</v>
      </c>
      <c r="BS266" s="3" t="s">
        <v>108</v>
      </c>
      <c r="BV266" s="3" t="s">
        <v>109</v>
      </c>
      <c r="BY266" s="3" t="s">
        <v>109</v>
      </c>
      <c r="CB266" s="3" t="s">
        <v>110</v>
      </c>
      <c r="CE266" s="3" t="s">
        <v>111</v>
      </c>
      <c r="CH266" s="3" t="s">
        <v>148</v>
      </c>
      <c r="CK266" s="3"/>
      <c r="CN266" s="3" t="s">
        <v>131</v>
      </c>
      <c r="CQ266" s="3"/>
    </row>
    <row r="267" spans="1:95" x14ac:dyDescent="0.25">
      <c r="A267">
        <v>73</v>
      </c>
      <c r="B267" s="22">
        <v>43930.902465277781</v>
      </c>
      <c r="C267" s="22">
        <v>43930.904733796298</v>
      </c>
      <c r="D267" s="3" t="s">
        <v>97</v>
      </c>
      <c r="I267" s="3" t="s">
        <v>98</v>
      </c>
      <c r="L267" s="3" t="s">
        <v>99</v>
      </c>
      <c r="O267" s="3"/>
      <c r="R267" s="3" t="s">
        <v>100</v>
      </c>
      <c r="U267" s="3" t="s">
        <v>99</v>
      </c>
      <c r="X267" s="3" t="s">
        <v>101</v>
      </c>
      <c r="AA267" s="3" t="s">
        <v>102</v>
      </c>
      <c r="AD267" s="3" t="s">
        <v>406</v>
      </c>
      <c r="AG267" s="3" t="s">
        <v>149</v>
      </c>
      <c r="AJ267" s="3"/>
      <c r="AM267" s="3" t="s">
        <v>99</v>
      </c>
      <c r="AP267" s="3"/>
      <c r="AS267" s="3" t="s">
        <v>99</v>
      </c>
      <c r="AV267" s="3"/>
      <c r="AY267" s="3" t="s">
        <v>116</v>
      </c>
      <c r="BB267" s="3"/>
      <c r="BG267" s="3" t="s">
        <v>109</v>
      </c>
      <c r="BJ267" s="3" t="s">
        <v>108</v>
      </c>
      <c r="BM267" s="3" t="s">
        <v>109</v>
      </c>
      <c r="BP267" s="3" t="s">
        <v>109</v>
      </c>
      <c r="BS267" s="3" t="s">
        <v>108</v>
      </c>
      <c r="BV267" s="3" t="s">
        <v>109</v>
      </c>
      <c r="BY267" s="3" t="s">
        <v>109</v>
      </c>
      <c r="CB267" s="3" t="s">
        <v>110</v>
      </c>
      <c r="CE267" s="3" t="s">
        <v>111</v>
      </c>
      <c r="CH267" s="3" t="s">
        <v>148</v>
      </c>
      <c r="CK267" s="3"/>
      <c r="CN267" s="3" t="s">
        <v>131</v>
      </c>
      <c r="CQ267" s="3"/>
    </row>
    <row r="268" spans="1:95" x14ac:dyDescent="0.25">
      <c r="A268">
        <v>73</v>
      </c>
      <c r="B268" s="22">
        <v>43930.902465277781</v>
      </c>
      <c r="C268" s="22">
        <v>43930.904733796298</v>
      </c>
      <c r="D268" s="3" t="s">
        <v>97</v>
      </c>
      <c r="I268" s="3" t="s">
        <v>98</v>
      </c>
      <c r="L268" s="3" t="s">
        <v>99</v>
      </c>
      <c r="O268" s="3"/>
      <c r="R268" s="3" t="s">
        <v>100</v>
      </c>
      <c r="U268" s="3" t="s">
        <v>99</v>
      </c>
      <c r="X268" s="3" t="s">
        <v>101</v>
      </c>
      <c r="AA268" s="3" t="s">
        <v>102</v>
      </c>
      <c r="AD268" s="3" t="s">
        <v>407</v>
      </c>
      <c r="AG268" s="3" t="s">
        <v>149</v>
      </c>
      <c r="AJ268" s="3"/>
      <c r="AM268" s="3" t="s">
        <v>99</v>
      </c>
      <c r="AP268" s="3"/>
      <c r="AS268" s="3" t="s">
        <v>99</v>
      </c>
      <c r="AV268" s="3"/>
      <c r="AY268" s="3" t="s">
        <v>116</v>
      </c>
      <c r="BB268" s="3"/>
      <c r="BG268" s="3" t="s">
        <v>109</v>
      </c>
      <c r="BJ268" s="3" t="s">
        <v>108</v>
      </c>
      <c r="BM268" s="3" t="s">
        <v>109</v>
      </c>
      <c r="BP268" s="3" t="s">
        <v>109</v>
      </c>
      <c r="BS268" s="3" t="s">
        <v>108</v>
      </c>
      <c r="BV268" s="3" t="s">
        <v>109</v>
      </c>
      <c r="BY268" s="3" t="s">
        <v>109</v>
      </c>
      <c r="CB268" s="3" t="s">
        <v>110</v>
      </c>
      <c r="CE268" s="3" t="s">
        <v>111</v>
      </c>
      <c r="CH268" s="3" t="s">
        <v>148</v>
      </c>
      <c r="CK268" s="3"/>
      <c r="CN268" s="3" t="s">
        <v>131</v>
      </c>
      <c r="CQ268" s="3"/>
    </row>
    <row r="269" spans="1:95" x14ac:dyDescent="0.25">
      <c r="A269">
        <v>73</v>
      </c>
      <c r="B269" s="22">
        <v>43930.902465277781</v>
      </c>
      <c r="C269" s="22">
        <v>43930.904733796298</v>
      </c>
      <c r="D269" s="3" t="s">
        <v>97</v>
      </c>
      <c r="I269" s="3" t="s">
        <v>98</v>
      </c>
      <c r="L269" s="3" t="s">
        <v>99</v>
      </c>
      <c r="O269" s="3"/>
      <c r="R269" s="3" t="s">
        <v>100</v>
      </c>
      <c r="U269" s="3" t="s">
        <v>99</v>
      </c>
      <c r="X269" s="3" t="s">
        <v>101</v>
      </c>
      <c r="AA269" s="3" t="s">
        <v>102</v>
      </c>
      <c r="AD269" s="3" t="s">
        <v>430</v>
      </c>
      <c r="AG269" s="3" t="s">
        <v>149</v>
      </c>
      <c r="AJ269" s="3"/>
      <c r="AM269" s="3" t="s">
        <v>99</v>
      </c>
      <c r="AP269" s="3"/>
      <c r="AS269" s="3" t="s">
        <v>99</v>
      </c>
      <c r="AV269" s="3"/>
      <c r="AY269" s="3" t="s">
        <v>116</v>
      </c>
      <c r="BB269" s="3"/>
      <c r="BG269" s="3" t="s">
        <v>109</v>
      </c>
      <c r="BJ269" s="3" t="s">
        <v>108</v>
      </c>
      <c r="BM269" s="3" t="s">
        <v>109</v>
      </c>
      <c r="BP269" s="3" t="s">
        <v>109</v>
      </c>
      <c r="BS269" s="3" t="s">
        <v>108</v>
      </c>
      <c r="BV269" s="3" t="s">
        <v>109</v>
      </c>
      <c r="BY269" s="3" t="s">
        <v>109</v>
      </c>
      <c r="CB269" s="3" t="s">
        <v>110</v>
      </c>
      <c r="CE269" s="3" t="s">
        <v>111</v>
      </c>
      <c r="CH269" s="3" t="s">
        <v>148</v>
      </c>
      <c r="CK269" s="3"/>
      <c r="CN269" s="3" t="s">
        <v>131</v>
      </c>
      <c r="CQ269" s="3"/>
    </row>
    <row r="270" spans="1:95" x14ac:dyDescent="0.25">
      <c r="A270">
        <v>74</v>
      </c>
      <c r="B270" s="22">
        <v>43930.91474537037</v>
      </c>
      <c r="C270" s="22">
        <v>43930.922210648147</v>
      </c>
      <c r="D270" s="3" t="s">
        <v>97</v>
      </c>
      <c r="I270" s="3" t="s">
        <v>98</v>
      </c>
      <c r="L270" s="3" t="s">
        <v>99</v>
      </c>
      <c r="O270" s="3"/>
      <c r="R270" s="3" t="s">
        <v>100</v>
      </c>
      <c r="U270" s="3" t="s">
        <v>99</v>
      </c>
      <c r="X270" s="3" t="s">
        <v>101</v>
      </c>
      <c r="AA270" s="3" t="s">
        <v>102</v>
      </c>
      <c r="AD270" s="3" t="s">
        <v>409</v>
      </c>
      <c r="AG270" s="3" t="s">
        <v>149</v>
      </c>
      <c r="AJ270" s="3"/>
      <c r="AM270" s="3" t="s">
        <v>99</v>
      </c>
      <c r="AP270" s="3"/>
      <c r="AS270" s="3" t="s">
        <v>99</v>
      </c>
      <c r="AV270" s="3"/>
      <c r="AY270" s="3" t="s">
        <v>116</v>
      </c>
      <c r="BB270" s="3" t="s">
        <v>241</v>
      </c>
      <c r="BG270" s="3" t="s">
        <v>123</v>
      </c>
      <c r="BJ270" s="3" t="s">
        <v>109</v>
      </c>
      <c r="BM270" s="3" t="s">
        <v>109</v>
      </c>
      <c r="BP270" s="3" t="s">
        <v>133</v>
      </c>
      <c r="BS270" s="3" t="s">
        <v>123</v>
      </c>
      <c r="BV270" s="3" t="s">
        <v>133</v>
      </c>
      <c r="BY270" s="3" t="s">
        <v>123</v>
      </c>
      <c r="CB270" s="3" t="s">
        <v>118</v>
      </c>
      <c r="CE270" s="3" t="s">
        <v>111</v>
      </c>
      <c r="CH270" s="3" t="s">
        <v>148</v>
      </c>
      <c r="CK270" s="3"/>
      <c r="CN270" s="3" t="s">
        <v>131</v>
      </c>
      <c r="CQ270" s="3"/>
    </row>
    <row r="271" spans="1:95" x14ac:dyDescent="0.25">
      <c r="A271">
        <v>74</v>
      </c>
      <c r="B271" s="22">
        <v>43930.91474537037</v>
      </c>
      <c r="C271" s="22">
        <v>43930.922210648147</v>
      </c>
      <c r="D271" s="3" t="s">
        <v>97</v>
      </c>
      <c r="I271" s="3" t="s">
        <v>98</v>
      </c>
      <c r="L271" s="3" t="s">
        <v>99</v>
      </c>
      <c r="O271" s="3"/>
      <c r="R271" s="3" t="s">
        <v>100</v>
      </c>
      <c r="U271" s="3" t="s">
        <v>99</v>
      </c>
      <c r="X271" s="3" t="s">
        <v>101</v>
      </c>
      <c r="AA271" s="3" t="s">
        <v>102</v>
      </c>
      <c r="AD271" s="3" t="s">
        <v>410</v>
      </c>
      <c r="AG271" s="3" t="s">
        <v>149</v>
      </c>
      <c r="AJ271" s="3"/>
      <c r="AM271" s="3" t="s">
        <v>99</v>
      </c>
      <c r="AP271" s="3"/>
      <c r="AS271" s="3" t="s">
        <v>99</v>
      </c>
      <c r="AV271" s="3"/>
      <c r="AY271" s="3" t="s">
        <v>116</v>
      </c>
      <c r="BB271" s="3" t="s">
        <v>241</v>
      </c>
      <c r="BG271" s="3" t="s">
        <v>123</v>
      </c>
      <c r="BJ271" s="3" t="s">
        <v>109</v>
      </c>
      <c r="BM271" s="3" t="s">
        <v>109</v>
      </c>
      <c r="BP271" s="3" t="s">
        <v>133</v>
      </c>
      <c r="BS271" s="3" t="s">
        <v>123</v>
      </c>
      <c r="BV271" s="3" t="s">
        <v>133</v>
      </c>
      <c r="BY271" s="3" t="s">
        <v>123</v>
      </c>
      <c r="CB271" s="3" t="s">
        <v>118</v>
      </c>
      <c r="CE271" s="3" t="s">
        <v>111</v>
      </c>
      <c r="CH271" s="3" t="s">
        <v>148</v>
      </c>
      <c r="CK271" s="3"/>
      <c r="CN271" s="3" t="s">
        <v>131</v>
      </c>
      <c r="CQ271" s="3"/>
    </row>
    <row r="272" spans="1:95" x14ac:dyDescent="0.25">
      <c r="A272">
        <v>74</v>
      </c>
      <c r="B272" s="22">
        <v>43930.91474537037</v>
      </c>
      <c r="C272" s="22">
        <v>43930.922210648147</v>
      </c>
      <c r="D272" s="3" t="s">
        <v>97</v>
      </c>
      <c r="I272" s="3" t="s">
        <v>98</v>
      </c>
      <c r="L272" s="3" t="s">
        <v>99</v>
      </c>
      <c r="O272" s="3"/>
      <c r="R272" s="3" t="s">
        <v>100</v>
      </c>
      <c r="U272" s="3" t="s">
        <v>99</v>
      </c>
      <c r="X272" s="3" t="s">
        <v>101</v>
      </c>
      <c r="AA272" s="3" t="s">
        <v>102</v>
      </c>
      <c r="AD272" s="3" t="s">
        <v>430</v>
      </c>
      <c r="AG272" s="3" t="s">
        <v>149</v>
      </c>
      <c r="AJ272" s="3"/>
      <c r="AM272" s="3" t="s">
        <v>99</v>
      </c>
      <c r="AP272" s="3"/>
      <c r="AS272" s="3" t="s">
        <v>99</v>
      </c>
      <c r="AV272" s="3"/>
      <c r="AY272" s="3" t="s">
        <v>116</v>
      </c>
      <c r="BB272" s="3" t="s">
        <v>241</v>
      </c>
      <c r="BG272" s="3" t="s">
        <v>123</v>
      </c>
      <c r="BJ272" s="3" t="s">
        <v>109</v>
      </c>
      <c r="BM272" s="3" t="s">
        <v>109</v>
      </c>
      <c r="BP272" s="3" t="s">
        <v>133</v>
      </c>
      <c r="BS272" s="3" t="s">
        <v>123</v>
      </c>
      <c r="BV272" s="3" t="s">
        <v>133</v>
      </c>
      <c r="BY272" s="3" t="s">
        <v>123</v>
      </c>
      <c r="CB272" s="3" t="s">
        <v>118</v>
      </c>
      <c r="CE272" s="3" t="s">
        <v>111</v>
      </c>
      <c r="CH272" s="3" t="s">
        <v>148</v>
      </c>
      <c r="CK272" s="3"/>
      <c r="CN272" s="3" t="s">
        <v>131</v>
      </c>
      <c r="CQ272" s="3"/>
    </row>
    <row r="273" spans="1:95" x14ac:dyDescent="0.25">
      <c r="A273">
        <v>75</v>
      </c>
      <c r="B273" s="22">
        <v>43930.924456018518</v>
      </c>
      <c r="C273" s="22">
        <v>43930.926388888889</v>
      </c>
      <c r="D273" s="3" t="s">
        <v>97</v>
      </c>
      <c r="I273" s="3" t="s">
        <v>98</v>
      </c>
      <c r="L273" s="3" t="s">
        <v>99</v>
      </c>
      <c r="O273" s="3"/>
      <c r="R273" s="3" t="s">
        <v>100</v>
      </c>
      <c r="U273" s="3" t="s">
        <v>99</v>
      </c>
      <c r="X273" s="3" t="s">
        <v>101</v>
      </c>
      <c r="AA273" s="3" t="s">
        <v>132</v>
      </c>
      <c r="AD273" s="3" t="s">
        <v>405</v>
      </c>
      <c r="AG273" s="3" t="s">
        <v>149</v>
      </c>
      <c r="AJ273" s="3"/>
      <c r="AM273" s="3" t="s">
        <v>98</v>
      </c>
      <c r="AP273" s="3" t="s">
        <v>242</v>
      </c>
      <c r="AS273" s="3" t="s">
        <v>98</v>
      </c>
      <c r="AV273" s="3" t="s">
        <v>243</v>
      </c>
      <c r="AY273" s="3" t="s">
        <v>116</v>
      </c>
      <c r="BB273" s="3"/>
      <c r="BG273" s="3" t="s">
        <v>109</v>
      </c>
      <c r="BJ273" s="3" t="s">
        <v>109</v>
      </c>
      <c r="BM273" s="3" t="s">
        <v>109</v>
      </c>
      <c r="BP273" s="3" t="s">
        <v>109</v>
      </c>
      <c r="BS273" s="3" t="s">
        <v>109</v>
      </c>
      <c r="BV273" s="3" t="s">
        <v>109</v>
      </c>
      <c r="BY273" s="3" t="s">
        <v>109</v>
      </c>
      <c r="CB273" s="3" t="s">
        <v>118</v>
      </c>
      <c r="CE273" s="3" t="s">
        <v>111</v>
      </c>
      <c r="CH273" s="3" t="s">
        <v>148</v>
      </c>
      <c r="CK273" s="3"/>
      <c r="CN273" s="3" t="s">
        <v>131</v>
      </c>
      <c r="CQ273" s="3"/>
    </row>
    <row r="274" spans="1:95" x14ac:dyDescent="0.25">
      <c r="A274">
        <v>75</v>
      </c>
      <c r="B274" s="22">
        <v>43930.924456018518</v>
      </c>
      <c r="C274" s="22">
        <v>43930.926388888889</v>
      </c>
      <c r="D274" s="3" t="s">
        <v>97</v>
      </c>
      <c r="I274" s="3" t="s">
        <v>98</v>
      </c>
      <c r="L274" s="3" t="s">
        <v>99</v>
      </c>
      <c r="O274" s="3"/>
      <c r="R274" s="3" t="s">
        <v>100</v>
      </c>
      <c r="U274" s="3" t="s">
        <v>99</v>
      </c>
      <c r="X274" s="3" t="s">
        <v>101</v>
      </c>
      <c r="AA274" s="3" t="s">
        <v>132</v>
      </c>
      <c r="AD274" s="3" t="s">
        <v>408</v>
      </c>
      <c r="AG274" s="3" t="s">
        <v>149</v>
      </c>
      <c r="AJ274" s="3"/>
      <c r="AM274" s="3" t="s">
        <v>98</v>
      </c>
      <c r="AP274" s="3" t="s">
        <v>242</v>
      </c>
      <c r="AS274" s="3" t="s">
        <v>98</v>
      </c>
      <c r="AV274" s="3" t="s">
        <v>243</v>
      </c>
      <c r="AY274" s="3" t="s">
        <v>116</v>
      </c>
      <c r="BB274" s="3"/>
      <c r="BG274" s="3" t="s">
        <v>109</v>
      </c>
      <c r="BJ274" s="3" t="s">
        <v>109</v>
      </c>
      <c r="BM274" s="3" t="s">
        <v>109</v>
      </c>
      <c r="BP274" s="3" t="s">
        <v>109</v>
      </c>
      <c r="BS274" s="3" t="s">
        <v>109</v>
      </c>
      <c r="BV274" s="3" t="s">
        <v>109</v>
      </c>
      <c r="BY274" s="3" t="s">
        <v>109</v>
      </c>
      <c r="CB274" s="3" t="s">
        <v>118</v>
      </c>
      <c r="CE274" s="3" t="s">
        <v>111</v>
      </c>
      <c r="CH274" s="3" t="s">
        <v>148</v>
      </c>
      <c r="CK274" s="3"/>
      <c r="CN274" s="3" t="s">
        <v>131</v>
      </c>
      <c r="CQ274" s="3"/>
    </row>
    <row r="275" spans="1:95" x14ac:dyDescent="0.25">
      <c r="A275">
        <v>75</v>
      </c>
      <c r="B275" s="22">
        <v>43930.924456018518</v>
      </c>
      <c r="C275" s="22">
        <v>43930.926388888889</v>
      </c>
      <c r="D275" s="3" t="s">
        <v>97</v>
      </c>
      <c r="I275" s="3" t="s">
        <v>98</v>
      </c>
      <c r="L275" s="3" t="s">
        <v>99</v>
      </c>
      <c r="O275" s="3"/>
      <c r="R275" s="3" t="s">
        <v>100</v>
      </c>
      <c r="U275" s="3" t="s">
        <v>99</v>
      </c>
      <c r="X275" s="3" t="s">
        <v>101</v>
      </c>
      <c r="AA275" s="3" t="s">
        <v>132</v>
      </c>
      <c r="AD275" s="3" t="s">
        <v>410</v>
      </c>
      <c r="AG275" s="3" t="s">
        <v>149</v>
      </c>
      <c r="AJ275" s="3"/>
      <c r="AM275" s="3" t="s">
        <v>98</v>
      </c>
      <c r="AP275" s="3" t="s">
        <v>242</v>
      </c>
      <c r="AS275" s="3" t="s">
        <v>98</v>
      </c>
      <c r="AV275" s="3" t="s">
        <v>243</v>
      </c>
      <c r="AY275" s="3" t="s">
        <v>116</v>
      </c>
      <c r="BB275" s="3"/>
      <c r="BG275" s="3" t="s">
        <v>109</v>
      </c>
      <c r="BJ275" s="3" t="s">
        <v>109</v>
      </c>
      <c r="BM275" s="3" t="s">
        <v>109</v>
      </c>
      <c r="BP275" s="3" t="s">
        <v>109</v>
      </c>
      <c r="BS275" s="3" t="s">
        <v>109</v>
      </c>
      <c r="BV275" s="3" t="s">
        <v>109</v>
      </c>
      <c r="BY275" s="3" t="s">
        <v>109</v>
      </c>
      <c r="CB275" s="3" t="s">
        <v>118</v>
      </c>
      <c r="CE275" s="3" t="s">
        <v>111</v>
      </c>
      <c r="CH275" s="3" t="s">
        <v>148</v>
      </c>
      <c r="CK275" s="3"/>
      <c r="CN275" s="3" t="s">
        <v>131</v>
      </c>
      <c r="CQ275" s="3"/>
    </row>
    <row r="276" spans="1:95" x14ac:dyDescent="0.25">
      <c r="A276">
        <v>75</v>
      </c>
      <c r="B276" s="22">
        <v>43930.924456018518</v>
      </c>
      <c r="C276" s="22">
        <v>43930.926388888889</v>
      </c>
      <c r="D276" s="3" t="s">
        <v>97</v>
      </c>
      <c r="I276" s="3" t="s">
        <v>98</v>
      </c>
      <c r="L276" s="3" t="s">
        <v>99</v>
      </c>
      <c r="O276" s="3"/>
      <c r="R276" s="3" t="s">
        <v>100</v>
      </c>
      <c r="U276" s="3" t="s">
        <v>99</v>
      </c>
      <c r="X276" s="3" t="s">
        <v>101</v>
      </c>
      <c r="AA276" s="3" t="s">
        <v>132</v>
      </c>
      <c r="AD276" s="3" t="s">
        <v>406</v>
      </c>
      <c r="AG276" s="3" t="s">
        <v>149</v>
      </c>
      <c r="AJ276" s="3"/>
      <c r="AM276" s="3" t="s">
        <v>98</v>
      </c>
      <c r="AP276" s="3" t="s">
        <v>242</v>
      </c>
      <c r="AS276" s="3" t="s">
        <v>98</v>
      </c>
      <c r="AV276" s="3" t="s">
        <v>243</v>
      </c>
      <c r="AY276" s="3" t="s">
        <v>116</v>
      </c>
      <c r="BB276" s="3"/>
      <c r="BG276" s="3" t="s">
        <v>109</v>
      </c>
      <c r="BJ276" s="3" t="s">
        <v>109</v>
      </c>
      <c r="BM276" s="3" t="s">
        <v>109</v>
      </c>
      <c r="BP276" s="3" t="s">
        <v>109</v>
      </c>
      <c r="BS276" s="3" t="s">
        <v>109</v>
      </c>
      <c r="BV276" s="3" t="s">
        <v>109</v>
      </c>
      <c r="BY276" s="3" t="s">
        <v>109</v>
      </c>
      <c r="CB276" s="3" t="s">
        <v>118</v>
      </c>
      <c r="CE276" s="3" t="s">
        <v>111</v>
      </c>
      <c r="CH276" s="3" t="s">
        <v>148</v>
      </c>
      <c r="CK276" s="3"/>
      <c r="CN276" s="3" t="s">
        <v>131</v>
      </c>
      <c r="CQ276" s="3"/>
    </row>
    <row r="277" spans="1:95" x14ac:dyDescent="0.25">
      <c r="A277">
        <v>75</v>
      </c>
      <c r="B277" s="22">
        <v>43930.924456018518</v>
      </c>
      <c r="C277" s="22">
        <v>43930.926388888889</v>
      </c>
      <c r="D277" s="3" t="s">
        <v>97</v>
      </c>
      <c r="I277" s="3" t="s">
        <v>98</v>
      </c>
      <c r="L277" s="3" t="s">
        <v>99</v>
      </c>
      <c r="O277" s="3"/>
      <c r="R277" s="3" t="s">
        <v>100</v>
      </c>
      <c r="U277" s="3" t="s">
        <v>99</v>
      </c>
      <c r="X277" s="3" t="s">
        <v>101</v>
      </c>
      <c r="AA277" s="3" t="s">
        <v>132</v>
      </c>
      <c r="AD277" s="3" t="s">
        <v>407</v>
      </c>
      <c r="AG277" s="3" t="s">
        <v>149</v>
      </c>
      <c r="AJ277" s="3"/>
      <c r="AM277" s="3" t="s">
        <v>98</v>
      </c>
      <c r="AP277" s="3" t="s">
        <v>242</v>
      </c>
      <c r="AS277" s="3" t="s">
        <v>98</v>
      </c>
      <c r="AV277" s="3" t="s">
        <v>243</v>
      </c>
      <c r="AY277" s="3" t="s">
        <v>116</v>
      </c>
      <c r="BB277" s="3"/>
      <c r="BG277" s="3" t="s">
        <v>109</v>
      </c>
      <c r="BJ277" s="3" t="s">
        <v>109</v>
      </c>
      <c r="BM277" s="3" t="s">
        <v>109</v>
      </c>
      <c r="BP277" s="3" t="s">
        <v>109</v>
      </c>
      <c r="BS277" s="3" t="s">
        <v>109</v>
      </c>
      <c r="BV277" s="3" t="s">
        <v>109</v>
      </c>
      <c r="BY277" s="3" t="s">
        <v>109</v>
      </c>
      <c r="CB277" s="3" t="s">
        <v>118</v>
      </c>
      <c r="CE277" s="3" t="s">
        <v>111</v>
      </c>
      <c r="CH277" s="3" t="s">
        <v>148</v>
      </c>
      <c r="CK277" s="3"/>
      <c r="CN277" s="3" t="s">
        <v>131</v>
      </c>
      <c r="CQ277" s="3"/>
    </row>
    <row r="278" spans="1:95" x14ac:dyDescent="0.25">
      <c r="A278">
        <v>75</v>
      </c>
      <c r="B278" s="22">
        <v>43930.924456018518</v>
      </c>
      <c r="C278" s="22">
        <v>43930.926388888889</v>
      </c>
      <c r="D278" s="3" t="s">
        <v>97</v>
      </c>
      <c r="I278" s="3" t="s">
        <v>98</v>
      </c>
      <c r="L278" s="3" t="s">
        <v>99</v>
      </c>
      <c r="O278" s="3"/>
      <c r="R278" s="3" t="s">
        <v>100</v>
      </c>
      <c r="U278" s="3" t="s">
        <v>99</v>
      </c>
      <c r="X278" s="3" t="s">
        <v>101</v>
      </c>
      <c r="AA278" s="3" t="s">
        <v>132</v>
      </c>
      <c r="AD278" s="3" t="s">
        <v>430</v>
      </c>
      <c r="AG278" s="3" t="s">
        <v>149</v>
      </c>
      <c r="AJ278" s="3"/>
      <c r="AM278" s="3" t="s">
        <v>98</v>
      </c>
      <c r="AP278" s="3" t="s">
        <v>242</v>
      </c>
      <c r="AS278" s="3" t="s">
        <v>98</v>
      </c>
      <c r="AV278" s="3" t="s">
        <v>243</v>
      </c>
      <c r="AY278" s="3" t="s">
        <v>116</v>
      </c>
      <c r="BB278" s="3"/>
      <c r="BG278" s="3" t="s">
        <v>109</v>
      </c>
      <c r="BJ278" s="3" t="s">
        <v>109</v>
      </c>
      <c r="BM278" s="3" t="s">
        <v>109</v>
      </c>
      <c r="BP278" s="3" t="s">
        <v>109</v>
      </c>
      <c r="BS278" s="3" t="s">
        <v>109</v>
      </c>
      <c r="BV278" s="3" t="s">
        <v>109</v>
      </c>
      <c r="BY278" s="3" t="s">
        <v>109</v>
      </c>
      <c r="CB278" s="3" t="s">
        <v>118</v>
      </c>
      <c r="CE278" s="3" t="s">
        <v>111</v>
      </c>
      <c r="CH278" s="3" t="s">
        <v>148</v>
      </c>
      <c r="CK278" s="3"/>
      <c r="CN278" s="3" t="s">
        <v>131</v>
      </c>
      <c r="CQ278" s="3"/>
    </row>
    <row r="279" spans="1:95" x14ac:dyDescent="0.25">
      <c r="A279">
        <v>76</v>
      </c>
      <c r="B279" s="22">
        <v>43930.924675925926</v>
      </c>
      <c r="C279" s="22">
        <v>43930.927291666667</v>
      </c>
      <c r="D279" s="3" t="s">
        <v>97</v>
      </c>
      <c r="I279" s="3" t="s">
        <v>98</v>
      </c>
      <c r="L279" s="3" t="s">
        <v>98</v>
      </c>
      <c r="O279" s="3" t="s">
        <v>244</v>
      </c>
      <c r="R279" s="3" t="s">
        <v>100</v>
      </c>
      <c r="U279" s="3" t="s">
        <v>99</v>
      </c>
      <c r="X279" s="3" t="s">
        <v>101</v>
      </c>
      <c r="AA279" s="3" t="s">
        <v>102</v>
      </c>
      <c r="AD279" s="3" t="s">
        <v>405</v>
      </c>
      <c r="AG279" s="3" t="s">
        <v>149</v>
      </c>
      <c r="AJ279" s="3"/>
      <c r="AM279" s="3" t="s">
        <v>99</v>
      </c>
      <c r="AP279" s="3"/>
      <c r="AS279" s="3" t="s">
        <v>98</v>
      </c>
      <c r="AV279" s="3" t="s">
        <v>130</v>
      </c>
      <c r="AY279" s="3" t="s">
        <v>116</v>
      </c>
      <c r="BB279" s="3"/>
      <c r="BG279" s="3" t="s">
        <v>109</v>
      </c>
      <c r="BJ279" s="3" t="s">
        <v>109</v>
      </c>
      <c r="BM279" s="3" t="s">
        <v>108</v>
      </c>
      <c r="BP279" s="3" t="s">
        <v>109</v>
      </c>
      <c r="BS279" s="3" t="s">
        <v>109</v>
      </c>
      <c r="BV279" s="3" t="s">
        <v>108</v>
      </c>
      <c r="BY279" s="3" t="s">
        <v>123</v>
      </c>
      <c r="CB279" s="3" t="s">
        <v>118</v>
      </c>
      <c r="CE279" s="3" t="s">
        <v>111</v>
      </c>
      <c r="CH279" s="3" t="s">
        <v>148</v>
      </c>
      <c r="CK279" s="3"/>
      <c r="CN279" s="3" t="s">
        <v>131</v>
      </c>
      <c r="CQ279" s="3"/>
    </row>
    <row r="280" spans="1:95" x14ac:dyDescent="0.25">
      <c r="A280">
        <v>76</v>
      </c>
      <c r="B280" s="22">
        <v>43930.924675925926</v>
      </c>
      <c r="C280" s="22">
        <v>43930.927291666667</v>
      </c>
      <c r="D280" s="3" t="s">
        <v>97</v>
      </c>
      <c r="I280" s="3" t="s">
        <v>98</v>
      </c>
      <c r="L280" s="3" t="s">
        <v>98</v>
      </c>
      <c r="O280" s="3" t="s">
        <v>244</v>
      </c>
      <c r="R280" s="3" t="s">
        <v>100</v>
      </c>
      <c r="U280" s="3" t="s">
        <v>99</v>
      </c>
      <c r="X280" s="3" t="s">
        <v>101</v>
      </c>
      <c r="AA280" s="3" t="s">
        <v>102</v>
      </c>
      <c r="AD280" s="3" t="s">
        <v>408</v>
      </c>
      <c r="AG280" s="3" t="s">
        <v>149</v>
      </c>
      <c r="AJ280" s="3"/>
      <c r="AM280" s="3" t="s">
        <v>99</v>
      </c>
      <c r="AP280" s="3"/>
      <c r="AS280" s="3" t="s">
        <v>98</v>
      </c>
      <c r="AV280" s="3" t="s">
        <v>130</v>
      </c>
      <c r="AY280" s="3" t="s">
        <v>116</v>
      </c>
      <c r="BB280" s="3"/>
      <c r="BG280" s="3" t="s">
        <v>109</v>
      </c>
      <c r="BJ280" s="3" t="s">
        <v>109</v>
      </c>
      <c r="BM280" s="3" t="s">
        <v>108</v>
      </c>
      <c r="BP280" s="3" t="s">
        <v>109</v>
      </c>
      <c r="BS280" s="3" t="s">
        <v>109</v>
      </c>
      <c r="BV280" s="3" t="s">
        <v>108</v>
      </c>
      <c r="BY280" s="3" t="s">
        <v>123</v>
      </c>
      <c r="CB280" s="3" t="s">
        <v>118</v>
      </c>
      <c r="CE280" s="3" t="s">
        <v>111</v>
      </c>
      <c r="CH280" s="3" t="s">
        <v>148</v>
      </c>
      <c r="CK280" s="3"/>
      <c r="CN280" s="3" t="s">
        <v>131</v>
      </c>
      <c r="CQ280" s="3"/>
    </row>
    <row r="281" spans="1:95" x14ac:dyDescent="0.25">
      <c r="A281">
        <v>76</v>
      </c>
      <c r="B281" s="22">
        <v>43930.924675925926</v>
      </c>
      <c r="C281" s="22">
        <v>43930.927291666667</v>
      </c>
      <c r="D281" s="3" t="s">
        <v>97</v>
      </c>
      <c r="I281" s="3" t="s">
        <v>98</v>
      </c>
      <c r="L281" s="3" t="s">
        <v>98</v>
      </c>
      <c r="O281" s="3" t="s">
        <v>244</v>
      </c>
      <c r="R281" s="3" t="s">
        <v>100</v>
      </c>
      <c r="U281" s="3" t="s">
        <v>99</v>
      </c>
      <c r="X281" s="3" t="s">
        <v>101</v>
      </c>
      <c r="AA281" s="3" t="s">
        <v>102</v>
      </c>
      <c r="AD281" s="3" t="s">
        <v>410</v>
      </c>
      <c r="AG281" s="3" t="s">
        <v>149</v>
      </c>
      <c r="AJ281" s="3"/>
      <c r="AM281" s="3" t="s">
        <v>99</v>
      </c>
      <c r="AP281" s="3"/>
      <c r="AS281" s="3" t="s">
        <v>98</v>
      </c>
      <c r="AV281" s="3" t="s">
        <v>130</v>
      </c>
      <c r="AY281" s="3" t="s">
        <v>116</v>
      </c>
      <c r="BB281" s="3"/>
      <c r="BG281" s="3" t="s">
        <v>109</v>
      </c>
      <c r="BJ281" s="3" t="s">
        <v>109</v>
      </c>
      <c r="BM281" s="3" t="s">
        <v>108</v>
      </c>
      <c r="BP281" s="3" t="s">
        <v>109</v>
      </c>
      <c r="BS281" s="3" t="s">
        <v>109</v>
      </c>
      <c r="BV281" s="3" t="s">
        <v>108</v>
      </c>
      <c r="BY281" s="3" t="s">
        <v>123</v>
      </c>
      <c r="CB281" s="3" t="s">
        <v>118</v>
      </c>
      <c r="CE281" s="3" t="s">
        <v>111</v>
      </c>
      <c r="CH281" s="3" t="s">
        <v>148</v>
      </c>
      <c r="CK281" s="3"/>
      <c r="CN281" s="3" t="s">
        <v>131</v>
      </c>
      <c r="CQ281" s="3"/>
    </row>
    <row r="282" spans="1:95" x14ac:dyDescent="0.25">
      <c r="A282">
        <v>76</v>
      </c>
      <c r="B282" s="22">
        <v>43930.924675925926</v>
      </c>
      <c r="C282" s="22">
        <v>43930.927291666667</v>
      </c>
      <c r="D282" s="3" t="s">
        <v>97</v>
      </c>
      <c r="I282" s="3" t="s">
        <v>98</v>
      </c>
      <c r="L282" s="3" t="s">
        <v>98</v>
      </c>
      <c r="O282" s="3" t="s">
        <v>244</v>
      </c>
      <c r="R282" s="3" t="s">
        <v>100</v>
      </c>
      <c r="U282" s="3" t="s">
        <v>99</v>
      </c>
      <c r="X282" s="3" t="s">
        <v>101</v>
      </c>
      <c r="AA282" s="3" t="s">
        <v>102</v>
      </c>
      <c r="AD282" s="3" t="s">
        <v>406</v>
      </c>
      <c r="AG282" s="3" t="s">
        <v>149</v>
      </c>
      <c r="AJ282" s="3"/>
      <c r="AM282" s="3" t="s">
        <v>99</v>
      </c>
      <c r="AP282" s="3"/>
      <c r="AS282" s="3" t="s">
        <v>98</v>
      </c>
      <c r="AV282" s="3" t="s">
        <v>130</v>
      </c>
      <c r="AY282" s="3" t="s">
        <v>116</v>
      </c>
      <c r="BB282" s="3"/>
      <c r="BG282" s="3" t="s">
        <v>109</v>
      </c>
      <c r="BJ282" s="3" t="s">
        <v>109</v>
      </c>
      <c r="BM282" s="3" t="s">
        <v>108</v>
      </c>
      <c r="BP282" s="3" t="s">
        <v>109</v>
      </c>
      <c r="BS282" s="3" t="s">
        <v>109</v>
      </c>
      <c r="BV282" s="3" t="s">
        <v>108</v>
      </c>
      <c r="BY282" s="3" t="s">
        <v>123</v>
      </c>
      <c r="CB282" s="3" t="s">
        <v>118</v>
      </c>
      <c r="CE282" s="3" t="s">
        <v>111</v>
      </c>
      <c r="CH282" s="3" t="s">
        <v>148</v>
      </c>
      <c r="CK282" s="3"/>
      <c r="CN282" s="3" t="s">
        <v>131</v>
      </c>
      <c r="CQ282" s="3"/>
    </row>
    <row r="283" spans="1:95" x14ac:dyDescent="0.25">
      <c r="A283">
        <v>76</v>
      </c>
      <c r="B283" s="22">
        <v>43930.924675925926</v>
      </c>
      <c r="C283" s="22">
        <v>43930.927291666667</v>
      </c>
      <c r="D283" s="3" t="s">
        <v>97</v>
      </c>
      <c r="I283" s="3" t="s">
        <v>98</v>
      </c>
      <c r="L283" s="3" t="s">
        <v>98</v>
      </c>
      <c r="O283" s="3" t="s">
        <v>244</v>
      </c>
      <c r="R283" s="3" t="s">
        <v>100</v>
      </c>
      <c r="U283" s="3" t="s">
        <v>99</v>
      </c>
      <c r="X283" s="3" t="s">
        <v>101</v>
      </c>
      <c r="AA283" s="3" t="s">
        <v>102</v>
      </c>
      <c r="AD283" s="3" t="s">
        <v>430</v>
      </c>
      <c r="AG283" s="3" t="s">
        <v>149</v>
      </c>
      <c r="AJ283" s="3"/>
      <c r="AM283" s="3" t="s">
        <v>99</v>
      </c>
      <c r="AP283" s="3"/>
      <c r="AS283" s="3" t="s">
        <v>98</v>
      </c>
      <c r="AV283" s="3" t="s">
        <v>130</v>
      </c>
      <c r="AY283" s="3" t="s">
        <v>116</v>
      </c>
      <c r="BB283" s="3"/>
      <c r="BG283" s="3" t="s">
        <v>109</v>
      </c>
      <c r="BJ283" s="3" t="s">
        <v>109</v>
      </c>
      <c r="BM283" s="3" t="s">
        <v>108</v>
      </c>
      <c r="BP283" s="3" t="s">
        <v>109</v>
      </c>
      <c r="BS283" s="3" t="s">
        <v>109</v>
      </c>
      <c r="BV283" s="3" t="s">
        <v>108</v>
      </c>
      <c r="BY283" s="3" t="s">
        <v>123</v>
      </c>
      <c r="CB283" s="3" t="s">
        <v>118</v>
      </c>
      <c r="CE283" s="3" t="s">
        <v>111</v>
      </c>
      <c r="CH283" s="3" t="s">
        <v>148</v>
      </c>
      <c r="CK283" s="3"/>
      <c r="CN283" s="3" t="s">
        <v>131</v>
      </c>
      <c r="CQ283" s="3"/>
    </row>
    <row r="284" spans="1:95" x14ac:dyDescent="0.25">
      <c r="A284">
        <v>77</v>
      </c>
      <c r="B284" s="22">
        <v>43930.929907407408</v>
      </c>
      <c r="C284" s="22">
        <v>43930.932488425926</v>
      </c>
      <c r="D284" s="3" t="s">
        <v>97</v>
      </c>
      <c r="I284" s="3" t="s">
        <v>98</v>
      </c>
      <c r="L284" s="3" t="s">
        <v>98</v>
      </c>
      <c r="O284" s="3"/>
      <c r="R284" s="3" t="s">
        <v>120</v>
      </c>
      <c r="U284" s="3" t="s">
        <v>99</v>
      </c>
      <c r="X284" s="3" t="s">
        <v>101</v>
      </c>
      <c r="AA284" s="3" t="s">
        <v>102</v>
      </c>
      <c r="AD284" s="3" t="s">
        <v>405</v>
      </c>
      <c r="AG284" s="3" t="s">
        <v>149</v>
      </c>
      <c r="AJ284" s="3"/>
      <c r="AM284" s="3" t="s">
        <v>99</v>
      </c>
      <c r="AP284" s="3"/>
      <c r="AS284" s="3" t="s">
        <v>98</v>
      </c>
      <c r="AV284" s="3" t="s">
        <v>208</v>
      </c>
      <c r="AY284" s="3" t="s">
        <v>122</v>
      </c>
      <c r="BB284" s="3"/>
      <c r="BG284" s="3" t="s">
        <v>107</v>
      </c>
      <c r="BJ284" s="3" t="s">
        <v>109</v>
      </c>
      <c r="BM284" s="3" t="s">
        <v>107</v>
      </c>
      <c r="BP284" s="3" t="s">
        <v>109</v>
      </c>
      <c r="BS284" s="3" t="s">
        <v>123</v>
      </c>
      <c r="BV284" s="3" t="s">
        <v>123</v>
      </c>
      <c r="BY284" s="3" t="s">
        <v>123</v>
      </c>
      <c r="CB284" s="3" t="s">
        <v>118</v>
      </c>
      <c r="CE284" s="3" t="s">
        <v>111</v>
      </c>
      <c r="CH284" s="3" t="s">
        <v>148</v>
      </c>
      <c r="CK284" s="3"/>
      <c r="CN284" s="3" t="s">
        <v>131</v>
      </c>
      <c r="CQ284" s="3"/>
    </row>
    <row r="285" spans="1:95" x14ac:dyDescent="0.25">
      <c r="A285">
        <v>77</v>
      </c>
      <c r="B285" s="22">
        <v>43930.929907407408</v>
      </c>
      <c r="C285" s="22">
        <v>43930.932488425926</v>
      </c>
      <c r="D285" s="3" t="s">
        <v>97</v>
      </c>
      <c r="I285" s="3" t="s">
        <v>98</v>
      </c>
      <c r="L285" s="3" t="s">
        <v>98</v>
      </c>
      <c r="O285" s="3"/>
      <c r="R285" s="3" t="s">
        <v>120</v>
      </c>
      <c r="U285" s="3" t="s">
        <v>99</v>
      </c>
      <c r="X285" s="3" t="s">
        <v>101</v>
      </c>
      <c r="AA285" s="3" t="s">
        <v>102</v>
      </c>
      <c r="AD285" s="3" t="s">
        <v>409</v>
      </c>
      <c r="AG285" s="3" t="s">
        <v>149</v>
      </c>
      <c r="AJ285" s="3"/>
      <c r="AM285" s="3" t="s">
        <v>99</v>
      </c>
      <c r="AP285" s="3"/>
      <c r="AS285" s="3" t="s">
        <v>98</v>
      </c>
      <c r="AV285" s="3" t="s">
        <v>208</v>
      </c>
      <c r="AY285" s="3" t="s">
        <v>122</v>
      </c>
      <c r="BB285" s="3"/>
      <c r="BG285" s="3" t="s">
        <v>107</v>
      </c>
      <c r="BJ285" s="3" t="s">
        <v>109</v>
      </c>
      <c r="BM285" s="3" t="s">
        <v>107</v>
      </c>
      <c r="BP285" s="3" t="s">
        <v>109</v>
      </c>
      <c r="BS285" s="3" t="s">
        <v>123</v>
      </c>
      <c r="BV285" s="3" t="s">
        <v>123</v>
      </c>
      <c r="BY285" s="3" t="s">
        <v>123</v>
      </c>
      <c r="CB285" s="3" t="s">
        <v>118</v>
      </c>
      <c r="CE285" s="3" t="s">
        <v>111</v>
      </c>
      <c r="CH285" s="3" t="s">
        <v>148</v>
      </c>
      <c r="CK285" s="3"/>
      <c r="CN285" s="3" t="s">
        <v>131</v>
      </c>
      <c r="CQ285" s="3"/>
    </row>
    <row r="286" spans="1:95" x14ac:dyDescent="0.25">
      <c r="A286">
        <v>77</v>
      </c>
      <c r="B286" s="22">
        <v>43930.929907407408</v>
      </c>
      <c r="C286" s="22">
        <v>43930.932488425926</v>
      </c>
      <c r="D286" s="3" t="s">
        <v>97</v>
      </c>
      <c r="I286" s="3" t="s">
        <v>98</v>
      </c>
      <c r="L286" s="3" t="s">
        <v>98</v>
      </c>
      <c r="O286" s="3"/>
      <c r="R286" s="3" t="s">
        <v>120</v>
      </c>
      <c r="U286" s="3" t="s">
        <v>99</v>
      </c>
      <c r="X286" s="3" t="s">
        <v>101</v>
      </c>
      <c r="AA286" s="3" t="s">
        <v>102</v>
      </c>
      <c r="AD286" s="3" t="s">
        <v>408</v>
      </c>
      <c r="AG286" s="3" t="s">
        <v>149</v>
      </c>
      <c r="AJ286" s="3"/>
      <c r="AM286" s="3" t="s">
        <v>99</v>
      </c>
      <c r="AP286" s="3"/>
      <c r="AS286" s="3" t="s">
        <v>98</v>
      </c>
      <c r="AV286" s="3" t="s">
        <v>208</v>
      </c>
      <c r="AY286" s="3" t="s">
        <v>122</v>
      </c>
      <c r="BB286" s="3"/>
      <c r="BG286" s="3" t="s">
        <v>107</v>
      </c>
      <c r="BJ286" s="3" t="s">
        <v>109</v>
      </c>
      <c r="BM286" s="3" t="s">
        <v>107</v>
      </c>
      <c r="BP286" s="3" t="s">
        <v>109</v>
      </c>
      <c r="BS286" s="3" t="s">
        <v>123</v>
      </c>
      <c r="BV286" s="3" t="s">
        <v>123</v>
      </c>
      <c r="BY286" s="3" t="s">
        <v>123</v>
      </c>
      <c r="CB286" s="3" t="s">
        <v>118</v>
      </c>
      <c r="CE286" s="3" t="s">
        <v>111</v>
      </c>
      <c r="CH286" s="3" t="s">
        <v>148</v>
      </c>
      <c r="CK286" s="3"/>
      <c r="CN286" s="3" t="s">
        <v>131</v>
      </c>
      <c r="CQ286" s="3"/>
    </row>
    <row r="287" spans="1:95" x14ac:dyDescent="0.25">
      <c r="A287">
        <v>77</v>
      </c>
      <c r="B287" s="22">
        <v>43930.929907407408</v>
      </c>
      <c r="C287" s="22">
        <v>43930.932488425926</v>
      </c>
      <c r="D287" s="3" t="s">
        <v>97</v>
      </c>
      <c r="I287" s="3" t="s">
        <v>98</v>
      </c>
      <c r="L287" s="3" t="s">
        <v>98</v>
      </c>
      <c r="O287" s="3"/>
      <c r="R287" s="3" t="s">
        <v>120</v>
      </c>
      <c r="U287" s="3" t="s">
        <v>99</v>
      </c>
      <c r="X287" s="3" t="s">
        <v>101</v>
      </c>
      <c r="AA287" s="3" t="s">
        <v>102</v>
      </c>
      <c r="AD287" s="3" t="s">
        <v>410</v>
      </c>
      <c r="AG287" s="3" t="s">
        <v>149</v>
      </c>
      <c r="AJ287" s="3"/>
      <c r="AM287" s="3" t="s">
        <v>99</v>
      </c>
      <c r="AP287" s="3"/>
      <c r="AS287" s="3" t="s">
        <v>98</v>
      </c>
      <c r="AV287" s="3" t="s">
        <v>208</v>
      </c>
      <c r="AY287" s="3" t="s">
        <v>122</v>
      </c>
      <c r="BB287" s="3"/>
      <c r="BG287" s="3" t="s">
        <v>107</v>
      </c>
      <c r="BJ287" s="3" t="s">
        <v>109</v>
      </c>
      <c r="BM287" s="3" t="s">
        <v>107</v>
      </c>
      <c r="BP287" s="3" t="s">
        <v>109</v>
      </c>
      <c r="BS287" s="3" t="s">
        <v>123</v>
      </c>
      <c r="BV287" s="3" t="s">
        <v>123</v>
      </c>
      <c r="BY287" s="3" t="s">
        <v>123</v>
      </c>
      <c r="CB287" s="3" t="s">
        <v>118</v>
      </c>
      <c r="CE287" s="3" t="s">
        <v>111</v>
      </c>
      <c r="CH287" s="3" t="s">
        <v>148</v>
      </c>
      <c r="CK287" s="3"/>
      <c r="CN287" s="3" t="s">
        <v>131</v>
      </c>
      <c r="CQ287" s="3"/>
    </row>
    <row r="288" spans="1:95" x14ac:dyDescent="0.25">
      <c r="A288">
        <v>77</v>
      </c>
      <c r="B288" s="22">
        <v>43930.929907407408</v>
      </c>
      <c r="C288" s="22">
        <v>43930.932488425926</v>
      </c>
      <c r="D288" s="3" t="s">
        <v>97</v>
      </c>
      <c r="I288" s="3" t="s">
        <v>98</v>
      </c>
      <c r="L288" s="3" t="s">
        <v>98</v>
      </c>
      <c r="O288" s="3"/>
      <c r="R288" s="3" t="s">
        <v>120</v>
      </c>
      <c r="U288" s="3" t="s">
        <v>99</v>
      </c>
      <c r="X288" s="3" t="s">
        <v>101</v>
      </c>
      <c r="AA288" s="3" t="s">
        <v>102</v>
      </c>
      <c r="AD288" s="3" t="s">
        <v>406</v>
      </c>
      <c r="AG288" s="3" t="s">
        <v>149</v>
      </c>
      <c r="AJ288" s="3"/>
      <c r="AM288" s="3" t="s">
        <v>99</v>
      </c>
      <c r="AP288" s="3"/>
      <c r="AS288" s="3" t="s">
        <v>98</v>
      </c>
      <c r="AV288" s="3" t="s">
        <v>208</v>
      </c>
      <c r="AY288" s="3" t="s">
        <v>122</v>
      </c>
      <c r="BB288" s="3"/>
      <c r="BG288" s="3" t="s">
        <v>107</v>
      </c>
      <c r="BJ288" s="3" t="s">
        <v>109</v>
      </c>
      <c r="BM288" s="3" t="s">
        <v>107</v>
      </c>
      <c r="BP288" s="3" t="s">
        <v>109</v>
      </c>
      <c r="BS288" s="3" t="s">
        <v>123</v>
      </c>
      <c r="BV288" s="3" t="s">
        <v>123</v>
      </c>
      <c r="BY288" s="3" t="s">
        <v>123</v>
      </c>
      <c r="CB288" s="3" t="s">
        <v>118</v>
      </c>
      <c r="CE288" s="3" t="s">
        <v>111</v>
      </c>
      <c r="CH288" s="3" t="s">
        <v>148</v>
      </c>
      <c r="CK288" s="3"/>
      <c r="CN288" s="3" t="s">
        <v>131</v>
      </c>
      <c r="CQ288" s="3"/>
    </row>
    <row r="289" spans="1:95" x14ac:dyDescent="0.25">
      <c r="A289">
        <v>77</v>
      </c>
      <c r="B289" s="22">
        <v>43930.929907407408</v>
      </c>
      <c r="C289" s="22">
        <v>43930.932488425926</v>
      </c>
      <c r="D289" s="3" t="s">
        <v>97</v>
      </c>
      <c r="I289" s="3" t="s">
        <v>98</v>
      </c>
      <c r="L289" s="3" t="s">
        <v>98</v>
      </c>
      <c r="O289" s="3"/>
      <c r="R289" s="3" t="s">
        <v>120</v>
      </c>
      <c r="U289" s="3" t="s">
        <v>99</v>
      </c>
      <c r="X289" s="3" t="s">
        <v>101</v>
      </c>
      <c r="AA289" s="3" t="s">
        <v>102</v>
      </c>
      <c r="AD289" s="3" t="s">
        <v>407</v>
      </c>
      <c r="AG289" s="3" t="s">
        <v>149</v>
      </c>
      <c r="AJ289" s="3"/>
      <c r="AM289" s="3" t="s">
        <v>99</v>
      </c>
      <c r="AP289" s="3"/>
      <c r="AS289" s="3" t="s">
        <v>98</v>
      </c>
      <c r="AV289" s="3" t="s">
        <v>208</v>
      </c>
      <c r="AY289" s="3" t="s">
        <v>122</v>
      </c>
      <c r="BB289" s="3"/>
      <c r="BG289" s="3" t="s">
        <v>107</v>
      </c>
      <c r="BJ289" s="3" t="s">
        <v>109</v>
      </c>
      <c r="BM289" s="3" t="s">
        <v>107</v>
      </c>
      <c r="BP289" s="3" t="s">
        <v>109</v>
      </c>
      <c r="BS289" s="3" t="s">
        <v>123</v>
      </c>
      <c r="BV289" s="3" t="s">
        <v>123</v>
      </c>
      <c r="BY289" s="3" t="s">
        <v>123</v>
      </c>
      <c r="CB289" s="3" t="s">
        <v>118</v>
      </c>
      <c r="CE289" s="3" t="s">
        <v>111</v>
      </c>
      <c r="CH289" s="3" t="s">
        <v>148</v>
      </c>
      <c r="CK289" s="3"/>
      <c r="CN289" s="3" t="s">
        <v>131</v>
      </c>
      <c r="CQ289" s="3"/>
    </row>
    <row r="290" spans="1:95" x14ac:dyDescent="0.25">
      <c r="A290">
        <v>77</v>
      </c>
      <c r="B290" s="22">
        <v>43930.929907407408</v>
      </c>
      <c r="C290" s="22">
        <v>43930.932488425926</v>
      </c>
      <c r="D290" s="3" t="s">
        <v>97</v>
      </c>
      <c r="I290" s="3" t="s">
        <v>98</v>
      </c>
      <c r="L290" s="3" t="s">
        <v>98</v>
      </c>
      <c r="O290" s="3"/>
      <c r="R290" s="3" t="s">
        <v>120</v>
      </c>
      <c r="U290" s="3" t="s">
        <v>99</v>
      </c>
      <c r="X290" s="3" t="s">
        <v>101</v>
      </c>
      <c r="AA290" s="3" t="s">
        <v>102</v>
      </c>
      <c r="AD290" s="3" t="s">
        <v>430</v>
      </c>
      <c r="AG290" s="3" t="s">
        <v>149</v>
      </c>
      <c r="AJ290" s="3"/>
      <c r="AM290" s="3" t="s">
        <v>99</v>
      </c>
      <c r="AP290" s="3"/>
      <c r="AS290" s="3" t="s">
        <v>98</v>
      </c>
      <c r="AV290" s="3" t="s">
        <v>208</v>
      </c>
      <c r="AY290" s="3" t="s">
        <v>122</v>
      </c>
      <c r="BB290" s="3"/>
      <c r="BG290" s="3" t="s">
        <v>107</v>
      </c>
      <c r="BJ290" s="3" t="s">
        <v>109</v>
      </c>
      <c r="BM290" s="3" t="s">
        <v>107</v>
      </c>
      <c r="BP290" s="3" t="s">
        <v>109</v>
      </c>
      <c r="BS290" s="3" t="s">
        <v>123</v>
      </c>
      <c r="BV290" s="3" t="s">
        <v>123</v>
      </c>
      <c r="BY290" s="3" t="s">
        <v>123</v>
      </c>
      <c r="CB290" s="3" t="s">
        <v>118</v>
      </c>
      <c r="CE290" s="3" t="s">
        <v>111</v>
      </c>
      <c r="CH290" s="3" t="s">
        <v>148</v>
      </c>
      <c r="CK290" s="3"/>
      <c r="CN290" s="3" t="s">
        <v>131</v>
      </c>
      <c r="CQ290" s="3"/>
    </row>
    <row r="291" spans="1:95" x14ac:dyDescent="0.25">
      <c r="A291">
        <v>78</v>
      </c>
      <c r="B291" s="22">
        <v>43930.972870370373</v>
      </c>
      <c r="C291" s="22">
        <v>43930.974999999999</v>
      </c>
      <c r="D291" s="3" t="s">
        <v>97</v>
      </c>
      <c r="I291" s="3" t="s">
        <v>98</v>
      </c>
      <c r="L291" s="3" t="s">
        <v>99</v>
      </c>
      <c r="O291" s="3"/>
      <c r="R291" s="3" t="s">
        <v>209</v>
      </c>
      <c r="U291" s="3" t="s">
        <v>99</v>
      </c>
      <c r="X291" s="3" t="s">
        <v>101</v>
      </c>
      <c r="AA291" s="3" t="s">
        <v>102</v>
      </c>
      <c r="AD291" s="3" t="s">
        <v>405</v>
      </c>
      <c r="AG291" s="3" t="s">
        <v>149</v>
      </c>
      <c r="AJ291" s="3"/>
      <c r="AM291" s="3" t="s">
        <v>99</v>
      </c>
      <c r="AP291" s="3"/>
      <c r="AS291" s="3" t="s">
        <v>98</v>
      </c>
      <c r="AV291" s="3" t="s">
        <v>150</v>
      </c>
      <c r="AY291" s="3" t="s">
        <v>116</v>
      </c>
      <c r="BB291" s="3"/>
      <c r="BG291" s="3" t="s">
        <v>108</v>
      </c>
      <c r="BJ291" s="3" t="s">
        <v>109</v>
      </c>
      <c r="BM291" s="3" t="s">
        <v>107</v>
      </c>
      <c r="BP291" s="3" t="s">
        <v>123</v>
      </c>
      <c r="BS291" s="3" t="s">
        <v>109</v>
      </c>
      <c r="BV291" s="3" t="s">
        <v>109</v>
      </c>
      <c r="BY291" s="3" t="s">
        <v>109</v>
      </c>
      <c r="CB291" s="3" t="s">
        <v>118</v>
      </c>
      <c r="CE291" s="3" t="s">
        <v>111</v>
      </c>
      <c r="CH291" s="3" t="s">
        <v>199</v>
      </c>
      <c r="CK291" s="3"/>
      <c r="CN291" s="3" t="s">
        <v>131</v>
      </c>
      <c r="CQ291" s="3"/>
    </row>
    <row r="292" spans="1:95" x14ac:dyDescent="0.25">
      <c r="A292">
        <v>78</v>
      </c>
      <c r="B292" s="22">
        <v>43930.972870370373</v>
      </c>
      <c r="C292" s="22">
        <v>43930.974999999999</v>
      </c>
      <c r="D292" s="3" t="s">
        <v>97</v>
      </c>
      <c r="I292" s="3" t="s">
        <v>98</v>
      </c>
      <c r="L292" s="3" t="s">
        <v>99</v>
      </c>
      <c r="O292" s="3"/>
      <c r="R292" s="3" t="s">
        <v>209</v>
      </c>
      <c r="U292" s="3" t="s">
        <v>99</v>
      </c>
      <c r="X292" s="3" t="s">
        <v>101</v>
      </c>
      <c r="AA292" s="3" t="s">
        <v>102</v>
      </c>
      <c r="AD292" s="3" t="s">
        <v>408</v>
      </c>
      <c r="AG292" s="3" t="s">
        <v>149</v>
      </c>
      <c r="AJ292" s="3"/>
      <c r="AM292" s="3" t="s">
        <v>99</v>
      </c>
      <c r="AP292" s="3"/>
      <c r="AS292" s="3" t="s">
        <v>98</v>
      </c>
      <c r="AV292" s="3" t="s">
        <v>150</v>
      </c>
      <c r="AY292" s="3" t="s">
        <v>116</v>
      </c>
      <c r="BB292" s="3"/>
      <c r="BG292" s="3" t="s">
        <v>108</v>
      </c>
      <c r="BJ292" s="3" t="s">
        <v>109</v>
      </c>
      <c r="BM292" s="3" t="s">
        <v>107</v>
      </c>
      <c r="BP292" s="3" t="s">
        <v>123</v>
      </c>
      <c r="BS292" s="3" t="s">
        <v>109</v>
      </c>
      <c r="BV292" s="3" t="s">
        <v>109</v>
      </c>
      <c r="BY292" s="3" t="s">
        <v>109</v>
      </c>
      <c r="CB292" s="3" t="s">
        <v>118</v>
      </c>
      <c r="CE292" s="3" t="s">
        <v>111</v>
      </c>
      <c r="CH292" s="3" t="s">
        <v>199</v>
      </c>
      <c r="CK292" s="3"/>
      <c r="CN292" s="3" t="s">
        <v>131</v>
      </c>
      <c r="CQ292" s="3"/>
    </row>
    <row r="293" spans="1:95" x14ac:dyDescent="0.25">
      <c r="A293">
        <v>78</v>
      </c>
      <c r="B293" s="22">
        <v>43930.972870370373</v>
      </c>
      <c r="C293" s="22">
        <v>43930.974999999999</v>
      </c>
      <c r="D293" s="3" t="s">
        <v>97</v>
      </c>
      <c r="I293" s="3" t="s">
        <v>98</v>
      </c>
      <c r="L293" s="3" t="s">
        <v>99</v>
      </c>
      <c r="O293" s="3"/>
      <c r="R293" s="3" t="s">
        <v>209</v>
      </c>
      <c r="U293" s="3" t="s">
        <v>99</v>
      </c>
      <c r="X293" s="3" t="s">
        <v>101</v>
      </c>
      <c r="AA293" s="3" t="s">
        <v>102</v>
      </c>
      <c r="AD293" s="3" t="s">
        <v>410</v>
      </c>
      <c r="AG293" s="3" t="s">
        <v>149</v>
      </c>
      <c r="AJ293" s="3"/>
      <c r="AM293" s="3" t="s">
        <v>99</v>
      </c>
      <c r="AP293" s="3"/>
      <c r="AS293" s="3" t="s">
        <v>98</v>
      </c>
      <c r="AV293" s="3" t="s">
        <v>150</v>
      </c>
      <c r="AY293" s="3" t="s">
        <v>116</v>
      </c>
      <c r="BB293" s="3"/>
      <c r="BG293" s="3" t="s">
        <v>108</v>
      </c>
      <c r="BJ293" s="3" t="s">
        <v>109</v>
      </c>
      <c r="BM293" s="3" t="s">
        <v>107</v>
      </c>
      <c r="BP293" s="3" t="s">
        <v>123</v>
      </c>
      <c r="BS293" s="3" t="s">
        <v>109</v>
      </c>
      <c r="BV293" s="3" t="s">
        <v>109</v>
      </c>
      <c r="BY293" s="3" t="s">
        <v>109</v>
      </c>
      <c r="CB293" s="3" t="s">
        <v>118</v>
      </c>
      <c r="CE293" s="3" t="s">
        <v>111</v>
      </c>
      <c r="CH293" s="3" t="s">
        <v>199</v>
      </c>
      <c r="CK293" s="3"/>
      <c r="CN293" s="3" t="s">
        <v>131</v>
      </c>
      <c r="CQ293" s="3"/>
    </row>
    <row r="294" spans="1:95" x14ac:dyDescent="0.25">
      <c r="A294">
        <v>78</v>
      </c>
      <c r="B294" s="22">
        <v>43930.972870370373</v>
      </c>
      <c r="C294" s="22">
        <v>43930.974999999999</v>
      </c>
      <c r="D294" s="3" t="s">
        <v>97</v>
      </c>
      <c r="I294" s="3" t="s">
        <v>98</v>
      </c>
      <c r="L294" s="3" t="s">
        <v>99</v>
      </c>
      <c r="O294" s="3"/>
      <c r="R294" s="3" t="s">
        <v>209</v>
      </c>
      <c r="U294" s="3" t="s">
        <v>99</v>
      </c>
      <c r="X294" s="3" t="s">
        <v>101</v>
      </c>
      <c r="AA294" s="3" t="s">
        <v>102</v>
      </c>
      <c r="AD294" s="3" t="s">
        <v>406</v>
      </c>
      <c r="AG294" s="3" t="s">
        <v>149</v>
      </c>
      <c r="AJ294" s="3"/>
      <c r="AM294" s="3" t="s">
        <v>99</v>
      </c>
      <c r="AP294" s="3"/>
      <c r="AS294" s="3" t="s">
        <v>98</v>
      </c>
      <c r="AV294" s="3" t="s">
        <v>150</v>
      </c>
      <c r="AY294" s="3" t="s">
        <v>116</v>
      </c>
      <c r="BB294" s="3"/>
      <c r="BG294" s="3" t="s">
        <v>108</v>
      </c>
      <c r="BJ294" s="3" t="s">
        <v>109</v>
      </c>
      <c r="BM294" s="3" t="s">
        <v>107</v>
      </c>
      <c r="BP294" s="3" t="s">
        <v>123</v>
      </c>
      <c r="BS294" s="3" t="s">
        <v>109</v>
      </c>
      <c r="BV294" s="3" t="s">
        <v>109</v>
      </c>
      <c r="BY294" s="3" t="s">
        <v>109</v>
      </c>
      <c r="CB294" s="3" t="s">
        <v>118</v>
      </c>
      <c r="CE294" s="3" t="s">
        <v>111</v>
      </c>
      <c r="CH294" s="3" t="s">
        <v>199</v>
      </c>
      <c r="CK294" s="3"/>
      <c r="CN294" s="3" t="s">
        <v>131</v>
      </c>
      <c r="CQ294" s="3"/>
    </row>
    <row r="295" spans="1:95" x14ac:dyDescent="0.25">
      <c r="A295">
        <v>78</v>
      </c>
      <c r="B295" s="22">
        <v>43930.972870370373</v>
      </c>
      <c r="C295" s="22">
        <v>43930.974999999999</v>
      </c>
      <c r="D295" s="3" t="s">
        <v>97</v>
      </c>
      <c r="I295" s="3" t="s">
        <v>98</v>
      </c>
      <c r="L295" s="3" t="s">
        <v>99</v>
      </c>
      <c r="O295" s="3"/>
      <c r="R295" s="3" t="s">
        <v>209</v>
      </c>
      <c r="U295" s="3" t="s">
        <v>99</v>
      </c>
      <c r="X295" s="3" t="s">
        <v>101</v>
      </c>
      <c r="AA295" s="3" t="s">
        <v>102</v>
      </c>
      <c r="AD295" s="3" t="s">
        <v>407</v>
      </c>
      <c r="AG295" s="3" t="s">
        <v>149</v>
      </c>
      <c r="AJ295" s="3"/>
      <c r="AM295" s="3" t="s">
        <v>99</v>
      </c>
      <c r="AP295" s="3"/>
      <c r="AS295" s="3" t="s">
        <v>98</v>
      </c>
      <c r="AV295" s="3" t="s">
        <v>150</v>
      </c>
      <c r="AY295" s="3" t="s">
        <v>116</v>
      </c>
      <c r="BB295" s="3"/>
      <c r="BG295" s="3" t="s">
        <v>108</v>
      </c>
      <c r="BJ295" s="3" t="s">
        <v>109</v>
      </c>
      <c r="BM295" s="3" t="s">
        <v>107</v>
      </c>
      <c r="BP295" s="3" t="s">
        <v>123</v>
      </c>
      <c r="BS295" s="3" t="s">
        <v>109</v>
      </c>
      <c r="BV295" s="3" t="s">
        <v>109</v>
      </c>
      <c r="BY295" s="3" t="s">
        <v>109</v>
      </c>
      <c r="CB295" s="3" t="s">
        <v>118</v>
      </c>
      <c r="CE295" s="3" t="s">
        <v>111</v>
      </c>
      <c r="CH295" s="3" t="s">
        <v>199</v>
      </c>
      <c r="CK295" s="3"/>
      <c r="CN295" s="3" t="s">
        <v>131</v>
      </c>
      <c r="CQ295" s="3"/>
    </row>
    <row r="296" spans="1:95" x14ac:dyDescent="0.25">
      <c r="A296">
        <v>78</v>
      </c>
      <c r="B296" s="22">
        <v>43930.972870370373</v>
      </c>
      <c r="C296" s="22">
        <v>43930.974999999999</v>
      </c>
      <c r="D296" s="3" t="s">
        <v>97</v>
      </c>
      <c r="I296" s="3" t="s">
        <v>98</v>
      </c>
      <c r="L296" s="3" t="s">
        <v>99</v>
      </c>
      <c r="O296" s="3"/>
      <c r="R296" s="3" t="s">
        <v>209</v>
      </c>
      <c r="U296" s="3" t="s">
        <v>99</v>
      </c>
      <c r="X296" s="3" t="s">
        <v>101</v>
      </c>
      <c r="AA296" s="3" t="s">
        <v>102</v>
      </c>
      <c r="AD296" s="3" t="s">
        <v>430</v>
      </c>
      <c r="AG296" s="3" t="s">
        <v>149</v>
      </c>
      <c r="AJ296" s="3"/>
      <c r="AM296" s="3" t="s">
        <v>99</v>
      </c>
      <c r="AP296" s="3"/>
      <c r="AS296" s="3" t="s">
        <v>98</v>
      </c>
      <c r="AV296" s="3" t="s">
        <v>150</v>
      </c>
      <c r="AY296" s="3" t="s">
        <v>116</v>
      </c>
      <c r="BB296" s="3"/>
      <c r="BG296" s="3" t="s">
        <v>108</v>
      </c>
      <c r="BJ296" s="3" t="s">
        <v>109</v>
      </c>
      <c r="BM296" s="3" t="s">
        <v>107</v>
      </c>
      <c r="BP296" s="3" t="s">
        <v>123</v>
      </c>
      <c r="BS296" s="3" t="s">
        <v>109</v>
      </c>
      <c r="BV296" s="3" t="s">
        <v>109</v>
      </c>
      <c r="BY296" s="3" t="s">
        <v>109</v>
      </c>
      <c r="CB296" s="3" t="s">
        <v>118</v>
      </c>
      <c r="CE296" s="3" t="s">
        <v>111</v>
      </c>
      <c r="CH296" s="3" t="s">
        <v>199</v>
      </c>
      <c r="CK296" s="3"/>
      <c r="CN296" s="3" t="s">
        <v>131</v>
      </c>
      <c r="CQ296" s="3"/>
    </row>
    <row r="297" spans="1:95" x14ac:dyDescent="0.25">
      <c r="A297">
        <v>79</v>
      </c>
      <c r="B297" s="22">
        <v>43931.398240740738</v>
      </c>
      <c r="C297" s="22">
        <v>43931.400625000002</v>
      </c>
      <c r="D297" s="3" t="s">
        <v>97</v>
      </c>
      <c r="I297" s="3" t="s">
        <v>99</v>
      </c>
      <c r="L297" s="3" t="s">
        <v>99</v>
      </c>
      <c r="O297" s="3"/>
      <c r="R297" s="3" t="s">
        <v>120</v>
      </c>
      <c r="U297" s="3" t="s">
        <v>99</v>
      </c>
      <c r="X297" s="3" t="s">
        <v>101</v>
      </c>
      <c r="AA297" s="3" t="s">
        <v>102</v>
      </c>
      <c r="AD297" s="3" t="s">
        <v>405</v>
      </c>
      <c r="AG297" s="3" t="s">
        <v>151</v>
      </c>
      <c r="AJ297" s="3"/>
      <c r="AM297" s="3" t="s">
        <v>99</v>
      </c>
      <c r="AP297" s="3"/>
      <c r="AS297" s="3" t="s">
        <v>98</v>
      </c>
      <c r="AV297" s="3" t="s">
        <v>208</v>
      </c>
      <c r="AY297" s="3" t="s">
        <v>116</v>
      </c>
      <c r="BB297" s="3"/>
      <c r="BG297" s="3" t="s">
        <v>109</v>
      </c>
      <c r="BJ297" s="3" t="s">
        <v>109</v>
      </c>
      <c r="BM297" s="3" t="s">
        <v>109</v>
      </c>
      <c r="BP297" s="3" t="s">
        <v>109</v>
      </c>
      <c r="BS297" s="3" t="s">
        <v>109</v>
      </c>
      <c r="BV297" s="3" t="s">
        <v>109</v>
      </c>
      <c r="BY297" s="3" t="s">
        <v>109</v>
      </c>
      <c r="CB297" s="3" t="s">
        <v>110</v>
      </c>
      <c r="CE297" s="3" t="s">
        <v>111</v>
      </c>
      <c r="CH297" s="3" t="s">
        <v>136</v>
      </c>
      <c r="CK297" s="3"/>
      <c r="CN297" s="3" t="s">
        <v>137</v>
      </c>
      <c r="CQ297" s="3"/>
    </row>
    <row r="298" spans="1:95" x14ac:dyDescent="0.25">
      <c r="A298">
        <v>79</v>
      </c>
      <c r="B298" s="22">
        <v>43931.398240740738</v>
      </c>
      <c r="C298" s="22">
        <v>43931.400625000002</v>
      </c>
      <c r="D298" s="3" t="s">
        <v>97</v>
      </c>
      <c r="I298" s="3" t="s">
        <v>99</v>
      </c>
      <c r="L298" s="3" t="s">
        <v>99</v>
      </c>
      <c r="O298" s="3"/>
      <c r="R298" s="3" t="s">
        <v>120</v>
      </c>
      <c r="U298" s="3" t="s">
        <v>99</v>
      </c>
      <c r="X298" s="3" t="s">
        <v>101</v>
      </c>
      <c r="AA298" s="3" t="s">
        <v>102</v>
      </c>
      <c r="AD298" s="3" t="s">
        <v>408</v>
      </c>
      <c r="AG298" s="3" t="s">
        <v>151</v>
      </c>
      <c r="AJ298" s="3"/>
      <c r="AM298" s="3" t="s">
        <v>99</v>
      </c>
      <c r="AP298" s="3"/>
      <c r="AS298" s="3" t="s">
        <v>98</v>
      </c>
      <c r="AV298" s="3" t="s">
        <v>208</v>
      </c>
      <c r="AY298" s="3" t="s">
        <v>116</v>
      </c>
      <c r="BB298" s="3"/>
      <c r="BG298" s="3" t="s">
        <v>109</v>
      </c>
      <c r="BJ298" s="3" t="s">
        <v>109</v>
      </c>
      <c r="BM298" s="3" t="s">
        <v>109</v>
      </c>
      <c r="BP298" s="3" t="s">
        <v>109</v>
      </c>
      <c r="BS298" s="3" t="s">
        <v>109</v>
      </c>
      <c r="BV298" s="3" t="s">
        <v>109</v>
      </c>
      <c r="BY298" s="3" t="s">
        <v>109</v>
      </c>
      <c r="CB298" s="3" t="s">
        <v>110</v>
      </c>
      <c r="CE298" s="3" t="s">
        <v>111</v>
      </c>
      <c r="CH298" s="3" t="s">
        <v>136</v>
      </c>
      <c r="CK298" s="3"/>
      <c r="CN298" s="3" t="s">
        <v>137</v>
      </c>
      <c r="CQ298" s="3"/>
    </row>
    <row r="299" spans="1:95" x14ac:dyDescent="0.25">
      <c r="A299">
        <v>79</v>
      </c>
      <c r="B299" s="22">
        <v>43931.398240740738</v>
      </c>
      <c r="C299" s="22">
        <v>43931.400625000002</v>
      </c>
      <c r="D299" s="3" t="s">
        <v>97</v>
      </c>
      <c r="I299" s="3" t="s">
        <v>99</v>
      </c>
      <c r="L299" s="3" t="s">
        <v>99</v>
      </c>
      <c r="O299" s="3"/>
      <c r="R299" s="3" t="s">
        <v>120</v>
      </c>
      <c r="U299" s="3" t="s">
        <v>99</v>
      </c>
      <c r="X299" s="3" t="s">
        <v>101</v>
      </c>
      <c r="AA299" s="3" t="s">
        <v>102</v>
      </c>
      <c r="AD299" s="3" t="s">
        <v>406</v>
      </c>
      <c r="AG299" s="3" t="s">
        <v>151</v>
      </c>
      <c r="AJ299" s="3"/>
      <c r="AM299" s="3" t="s">
        <v>99</v>
      </c>
      <c r="AP299" s="3"/>
      <c r="AS299" s="3" t="s">
        <v>98</v>
      </c>
      <c r="AV299" s="3" t="s">
        <v>208</v>
      </c>
      <c r="AY299" s="3" t="s">
        <v>116</v>
      </c>
      <c r="BB299" s="3"/>
      <c r="BG299" s="3" t="s">
        <v>109</v>
      </c>
      <c r="BJ299" s="3" t="s">
        <v>109</v>
      </c>
      <c r="BM299" s="3" t="s">
        <v>109</v>
      </c>
      <c r="BP299" s="3" t="s">
        <v>109</v>
      </c>
      <c r="BS299" s="3" t="s">
        <v>109</v>
      </c>
      <c r="BV299" s="3" t="s">
        <v>109</v>
      </c>
      <c r="BY299" s="3" t="s">
        <v>109</v>
      </c>
      <c r="CB299" s="3" t="s">
        <v>110</v>
      </c>
      <c r="CE299" s="3" t="s">
        <v>111</v>
      </c>
      <c r="CH299" s="3" t="s">
        <v>136</v>
      </c>
      <c r="CK299" s="3"/>
      <c r="CN299" s="3" t="s">
        <v>137</v>
      </c>
      <c r="CQ299" s="3"/>
    </row>
    <row r="300" spans="1:95" x14ac:dyDescent="0.25">
      <c r="A300">
        <v>79</v>
      </c>
      <c r="B300" s="22">
        <v>43931.398240740738</v>
      </c>
      <c r="C300" s="22">
        <v>43931.400625000002</v>
      </c>
      <c r="D300" s="3" t="s">
        <v>97</v>
      </c>
      <c r="I300" s="3" t="s">
        <v>99</v>
      </c>
      <c r="L300" s="3" t="s">
        <v>99</v>
      </c>
      <c r="O300" s="3"/>
      <c r="R300" s="3" t="s">
        <v>120</v>
      </c>
      <c r="U300" s="3" t="s">
        <v>99</v>
      </c>
      <c r="X300" s="3" t="s">
        <v>101</v>
      </c>
      <c r="AA300" s="3" t="s">
        <v>102</v>
      </c>
      <c r="AD300" s="3" t="s">
        <v>430</v>
      </c>
      <c r="AG300" s="3" t="s">
        <v>151</v>
      </c>
      <c r="AJ300" s="3"/>
      <c r="AM300" s="3" t="s">
        <v>99</v>
      </c>
      <c r="AP300" s="3"/>
      <c r="AS300" s="3" t="s">
        <v>98</v>
      </c>
      <c r="AV300" s="3" t="s">
        <v>208</v>
      </c>
      <c r="AY300" s="3" t="s">
        <v>116</v>
      </c>
      <c r="BB300" s="3"/>
      <c r="BG300" s="3" t="s">
        <v>109</v>
      </c>
      <c r="BJ300" s="3" t="s">
        <v>109</v>
      </c>
      <c r="BM300" s="3" t="s">
        <v>109</v>
      </c>
      <c r="BP300" s="3" t="s">
        <v>109</v>
      </c>
      <c r="BS300" s="3" t="s">
        <v>109</v>
      </c>
      <c r="BV300" s="3" t="s">
        <v>109</v>
      </c>
      <c r="BY300" s="3" t="s">
        <v>109</v>
      </c>
      <c r="CB300" s="3" t="s">
        <v>110</v>
      </c>
      <c r="CE300" s="3" t="s">
        <v>111</v>
      </c>
      <c r="CH300" s="3" t="s">
        <v>136</v>
      </c>
      <c r="CK300" s="3"/>
      <c r="CN300" s="3" t="s">
        <v>137</v>
      </c>
      <c r="CQ300" s="3"/>
    </row>
    <row r="301" spans="1:95" x14ac:dyDescent="0.25">
      <c r="A301">
        <v>80</v>
      </c>
      <c r="B301" s="22">
        <v>43931.402465277781</v>
      </c>
      <c r="C301" s="22">
        <v>43931.405081018522</v>
      </c>
      <c r="D301" s="3" t="s">
        <v>97</v>
      </c>
      <c r="I301" s="3" t="s">
        <v>98</v>
      </c>
      <c r="L301" s="3" t="s">
        <v>98</v>
      </c>
      <c r="O301" s="3"/>
      <c r="R301" s="3" t="s">
        <v>120</v>
      </c>
      <c r="U301" s="3" t="s">
        <v>99</v>
      </c>
      <c r="X301" s="3" t="s">
        <v>101</v>
      </c>
      <c r="AA301" s="3" t="s">
        <v>132</v>
      </c>
      <c r="AD301" s="3" t="s">
        <v>405</v>
      </c>
      <c r="AG301" s="3" t="s">
        <v>149</v>
      </c>
      <c r="AJ301" s="3"/>
      <c r="AM301" s="3" t="s">
        <v>99</v>
      </c>
      <c r="AP301" s="3"/>
      <c r="AS301" s="3" t="s">
        <v>99</v>
      </c>
      <c r="AV301" s="3"/>
      <c r="AY301" s="3" t="s">
        <v>116</v>
      </c>
      <c r="BB301" s="3"/>
      <c r="BG301" s="3" t="s">
        <v>107</v>
      </c>
      <c r="BJ301" s="3" t="s">
        <v>108</v>
      </c>
      <c r="BM301" s="3" t="s">
        <v>108</v>
      </c>
      <c r="BP301" s="3" t="s">
        <v>123</v>
      </c>
      <c r="BS301" s="3" t="s">
        <v>123</v>
      </c>
      <c r="BV301" s="3" t="s">
        <v>123</v>
      </c>
      <c r="BY301" s="3" t="s">
        <v>123</v>
      </c>
      <c r="CB301" s="3" t="s">
        <v>118</v>
      </c>
      <c r="CE301" s="3" t="s">
        <v>111</v>
      </c>
      <c r="CH301" s="3" t="s">
        <v>199</v>
      </c>
      <c r="CK301" s="3"/>
      <c r="CN301" s="3" t="s">
        <v>137</v>
      </c>
      <c r="CQ301" s="3"/>
    </row>
    <row r="302" spans="1:95" x14ac:dyDescent="0.25">
      <c r="A302">
        <v>80</v>
      </c>
      <c r="B302" s="22">
        <v>43931.402465277781</v>
      </c>
      <c r="C302" s="22">
        <v>43931.405081018522</v>
      </c>
      <c r="D302" s="3" t="s">
        <v>97</v>
      </c>
      <c r="I302" s="3" t="s">
        <v>98</v>
      </c>
      <c r="L302" s="3" t="s">
        <v>98</v>
      </c>
      <c r="O302" s="3"/>
      <c r="R302" s="3" t="s">
        <v>120</v>
      </c>
      <c r="U302" s="3" t="s">
        <v>99</v>
      </c>
      <c r="X302" s="3" t="s">
        <v>101</v>
      </c>
      <c r="AA302" s="3" t="s">
        <v>132</v>
      </c>
      <c r="AD302" s="3" t="s">
        <v>409</v>
      </c>
      <c r="AG302" s="3" t="s">
        <v>149</v>
      </c>
      <c r="AJ302" s="3"/>
      <c r="AM302" s="3" t="s">
        <v>99</v>
      </c>
      <c r="AP302" s="3"/>
      <c r="AS302" s="3" t="s">
        <v>99</v>
      </c>
      <c r="AV302" s="3"/>
      <c r="AY302" s="3" t="s">
        <v>116</v>
      </c>
      <c r="BB302" s="3"/>
      <c r="BG302" s="3" t="s">
        <v>107</v>
      </c>
      <c r="BJ302" s="3" t="s">
        <v>108</v>
      </c>
      <c r="BM302" s="3" t="s">
        <v>108</v>
      </c>
      <c r="BP302" s="3" t="s">
        <v>123</v>
      </c>
      <c r="BS302" s="3" t="s">
        <v>123</v>
      </c>
      <c r="BV302" s="3" t="s">
        <v>123</v>
      </c>
      <c r="BY302" s="3" t="s">
        <v>123</v>
      </c>
      <c r="CB302" s="3" t="s">
        <v>118</v>
      </c>
      <c r="CE302" s="3" t="s">
        <v>111</v>
      </c>
      <c r="CH302" s="3" t="s">
        <v>199</v>
      </c>
      <c r="CK302" s="3"/>
      <c r="CN302" s="3" t="s">
        <v>137</v>
      </c>
      <c r="CQ302" s="3"/>
    </row>
    <row r="303" spans="1:95" x14ac:dyDescent="0.25">
      <c r="A303">
        <v>80</v>
      </c>
      <c r="B303" s="22">
        <v>43931.402465277781</v>
      </c>
      <c r="C303" s="22">
        <v>43931.405081018522</v>
      </c>
      <c r="D303" s="3" t="s">
        <v>97</v>
      </c>
      <c r="I303" s="3" t="s">
        <v>98</v>
      </c>
      <c r="L303" s="3" t="s">
        <v>98</v>
      </c>
      <c r="O303" s="3"/>
      <c r="R303" s="3" t="s">
        <v>120</v>
      </c>
      <c r="U303" s="3" t="s">
        <v>99</v>
      </c>
      <c r="X303" s="3" t="s">
        <v>101</v>
      </c>
      <c r="AA303" s="3" t="s">
        <v>132</v>
      </c>
      <c r="AD303" s="3" t="s">
        <v>410</v>
      </c>
      <c r="AG303" s="3" t="s">
        <v>149</v>
      </c>
      <c r="AJ303" s="3"/>
      <c r="AM303" s="3" t="s">
        <v>99</v>
      </c>
      <c r="AP303" s="3"/>
      <c r="AS303" s="3" t="s">
        <v>99</v>
      </c>
      <c r="AV303" s="3"/>
      <c r="AY303" s="3" t="s">
        <v>116</v>
      </c>
      <c r="BB303" s="3"/>
      <c r="BG303" s="3" t="s">
        <v>107</v>
      </c>
      <c r="BJ303" s="3" t="s">
        <v>108</v>
      </c>
      <c r="BM303" s="3" t="s">
        <v>108</v>
      </c>
      <c r="BP303" s="3" t="s">
        <v>123</v>
      </c>
      <c r="BS303" s="3" t="s">
        <v>123</v>
      </c>
      <c r="BV303" s="3" t="s">
        <v>123</v>
      </c>
      <c r="BY303" s="3" t="s">
        <v>123</v>
      </c>
      <c r="CB303" s="3" t="s">
        <v>118</v>
      </c>
      <c r="CE303" s="3" t="s">
        <v>111</v>
      </c>
      <c r="CH303" s="3" t="s">
        <v>199</v>
      </c>
      <c r="CK303" s="3"/>
      <c r="CN303" s="3" t="s">
        <v>137</v>
      </c>
      <c r="CQ303" s="3"/>
    </row>
    <row r="304" spans="1:95" x14ac:dyDescent="0.25">
      <c r="A304">
        <v>80</v>
      </c>
      <c r="B304" s="22">
        <v>43931.402465277781</v>
      </c>
      <c r="C304" s="22">
        <v>43931.405081018522</v>
      </c>
      <c r="D304" s="3" t="s">
        <v>97</v>
      </c>
      <c r="I304" s="3" t="s">
        <v>98</v>
      </c>
      <c r="L304" s="3" t="s">
        <v>98</v>
      </c>
      <c r="O304" s="3"/>
      <c r="R304" s="3" t="s">
        <v>120</v>
      </c>
      <c r="U304" s="3" t="s">
        <v>99</v>
      </c>
      <c r="X304" s="3" t="s">
        <v>101</v>
      </c>
      <c r="AA304" s="3" t="s">
        <v>132</v>
      </c>
      <c r="AD304" s="3" t="s">
        <v>406</v>
      </c>
      <c r="AG304" s="3" t="s">
        <v>149</v>
      </c>
      <c r="AJ304" s="3"/>
      <c r="AM304" s="3" t="s">
        <v>99</v>
      </c>
      <c r="AP304" s="3"/>
      <c r="AS304" s="3" t="s">
        <v>99</v>
      </c>
      <c r="AV304" s="3"/>
      <c r="AY304" s="3" t="s">
        <v>116</v>
      </c>
      <c r="BB304" s="3"/>
      <c r="BG304" s="3" t="s">
        <v>107</v>
      </c>
      <c r="BJ304" s="3" t="s">
        <v>108</v>
      </c>
      <c r="BM304" s="3" t="s">
        <v>108</v>
      </c>
      <c r="BP304" s="3" t="s">
        <v>123</v>
      </c>
      <c r="BS304" s="3" t="s">
        <v>123</v>
      </c>
      <c r="BV304" s="3" t="s">
        <v>123</v>
      </c>
      <c r="BY304" s="3" t="s">
        <v>123</v>
      </c>
      <c r="CB304" s="3" t="s">
        <v>118</v>
      </c>
      <c r="CE304" s="3" t="s">
        <v>111</v>
      </c>
      <c r="CH304" s="3" t="s">
        <v>199</v>
      </c>
      <c r="CK304" s="3"/>
      <c r="CN304" s="3" t="s">
        <v>137</v>
      </c>
      <c r="CQ304" s="3"/>
    </row>
    <row r="305" spans="1:95" x14ac:dyDescent="0.25">
      <c r="A305">
        <v>80</v>
      </c>
      <c r="B305" s="22">
        <v>43931.402465277781</v>
      </c>
      <c r="C305" s="22">
        <v>43931.405081018522</v>
      </c>
      <c r="D305" s="3" t="s">
        <v>97</v>
      </c>
      <c r="I305" s="3" t="s">
        <v>98</v>
      </c>
      <c r="L305" s="3" t="s">
        <v>98</v>
      </c>
      <c r="O305" s="3"/>
      <c r="R305" s="3" t="s">
        <v>120</v>
      </c>
      <c r="U305" s="3" t="s">
        <v>99</v>
      </c>
      <c r="X305" s="3" t="s">
        <v>101</v>
      </c>
      <c r="AA305" s="3" t="s">
        <v>132</v>
      </c>
      <c r="AD305" s="3" t="s">
        <v>430</v>
      </c>
      <c r="AG305" s="3" t="s">
        <v>149</v>
      </c>
      <c r="AJ305" s="3"/>
      <c r="AM305" s="3" t="s">
        <v>99</v>
      </c>
      <c r="AP305" s="3"/>
      <c r="AS305" s="3" t="s">
        <v>99</v>
      </c>
      <c r="AV305" s="3"/>
      <c r="AY305" s="3" t="s">
        <v>116</v>
      </c>
      <c r="BB305" s="3"/>
      <c r="BG305" s="3" t="s">
        <v>107</v>
      </c>
      <c r="BJ305" s="3" t="s">
        <v>108</v>
      </c>
      <c r="BM305" s="3" t="s">
        <v>108</v>
      </c>
      <c r="BP305" s="3" t="s">
        <v>123</v>
      </c>
      <c r="BS305" s="3" t="s">
        <v>123</v>
      </c>
      <c r="BV305" s="3" t="s">
        <v>123</v>
      </c>
      <c r="BY305" s="3" t="s">
        <v>123</v>
      </c>
      <c r="CB305" s="3" t="s">
        <v>118</v>
      </c>
      <c r="CE305" s="3" t="s">
        <v>111</v>
      </c>
      <c r="CH305" s="3" t="s">
        <v>199</v>
      </c>
      <c r="CK305" s="3"/>
      <c r="CN305" s="3" t="s">
        <v>137</v>
      </c>
      <c r="CQ305" s="3"/>
    </row>
    <row r="306" spans="1:95" x14ac:dyDescent="0.25">
      <c r="A306">
        <v>81</v>
      </c>
      <c r="B306" s="22">
        <v>43931.420474537037</v>
      </c>
      <c r="C306" s="22">
        <v>43931.423217592594</v>
      </c>
      <c r="D306" s="3" t="s">
        <v>97</v>
      </c>
      <c r="I306" s="3" t="s">
        <v>98</v>
      </c>
      <c r="L306" s="3" t="s">
        <v>99</v>
      </c>
      <c r="O306" s="3"/>
      <c r="R306" s="3" t="s">
        <v>100</v>
      </c>
      <c r="U306" s="3" t="s">
        <v>99</v>
      </c>
      <c r="X306" s="3" t="s">
        <v>101</v>
      </c>
      <c r="AA306" s="3" t="s">
        <v>99</v>
      </c>
      <c r="AD306" s="3" t="s">
        <v>405</v>
      </c>
      <c r="AG306" s="3" t="s">
        <v>139</v>
      </c>
      <c r="AJ306" s="3"/>
      <c r="AM306" s="3" t="s">
        <v>99</v>
      </c>
      <c r="AP306" s="3"/>
      <c r="AS306" s="3" t="s">
        <v>98</v>
      </c>
      <c r="AV306" s="3" t="s">
        <v>246</v>
      </c>
      <c r="AY306" s="3" t="s">
        <v>116</v>
      </c>
      <c r="BB306" s="3"/>
      <c r="BG306" s="3" t="s">
        <v>108</v>
      </c>
      <c r="BJ306" s="3" t="s">
        <v>108</v>
      </c>
      <c r="BM306" s="3" t="s">
        <v>109</v>
      </c>
      <c r="BP306" s="3" t="s">
        <v>123</v>
      </c>
      <c r="BS306" s="3" t="s">
        <v>109</v>
      </c>
      <c r="BV306" s="3" t="s">
        <v>123</v>
      </c>
      <c r="BY306" s="3" t="s">
        <v>109</v>
      </c>
      <c r="CB306" s="3" t="s">
        <v>118</v>
      </c>
      <c r="CE306" s="3" t="s">
        <v>111</v>
      </c>
      <c r="CH306" s="3" t="s">
        <v>136</v>
      </c>
      <c r="CK306" s="3"/>
      <c r="CN306" s="3" t="s">
        <v>137</v>
      </c>
      <c r="CQ306" s="3"/>
    </row>
    <row r="307" spans="1:95" x14ac:dyDescent="0.25">
      <c r="A307">
        <v>81</v>
      </c>
      <c r="B307" s="22">
        <v>43931.420474537037</v>
      </c>
      <c r="C307" s="22">
        <v>43931.423217592594</v>
      </c>
      <c r="D307" s="3" t="s">
        <v>97</v>
      </c>
      <c r="I307" s="3" t="s">
        <v>98</v>
      </c>
      <c r="L307" s="3" t="s">
        <v>99</v>
      </c>
      <c r="O307" s="3"/>
      <c r="R307" s="3" t="s">
        <v>100</v>
      </c>
      <c r="U307" s="3" t="s">
        <v>99</v>
      </c>
      <c r="X307" s="3" t="s">
        <v>101</v>
      </c>
      <c r="AA307" s="3" t="s">
        <v>99</v>
      </c>
      <c r="AD307" s="3" t="s">
        <v>406</v>
      </c>
      <c r="AG307" s="3" t="s">
        <v>139</v>
      </c>
      <c r="AJ307" s="3"/>
      <c r="AM307" s="3" t="s">
        <v>99</v>
      </c>
      <c r="AP307" s="3"/>
      <c r="AS307" s="3" t="s">
        <v>98</v>
      </c>
      <c r="AV307" s="3" t="s">
        <v>246</v>
      </c>
      <c r="AY307" s="3" t="s">
        <v>116</v>
      </c>
      <c r="BB307" s="3"/>
      <c r="BG307" s="3" t="s">
        <v>108</v>
      </c>
      <c r="BJ307" s="3" t="s">
        <v>108</v>
      </c>
      <c r="BM307" s="3" t="s">
        <v>109</v>
      </c>
      <c r="BP307" s="3" t="s">
        <v>123</v>
      </c>
      <c r="BS307" s="3" t="s">
        <v>109</v>
      </c>
      <c r="BV307" s="3" t="s">
        <v>123</v>
      </c>
      <c r="BY307" s="3" t="s">
        <v>109</v>
      </c>
      <c r="CB307" s="3" t="s">
        <v>118</v>
      </c>
      <c r="CE307" s="3" t="s">
        <v>111</v>
      </c>
      <c r="CH307" s="3" t="s">
        <v>136</v>
      </c>
      <c r="CK307" s="3"/>
      <c r="CN307" s="3" t="s">
        <v>137</v>
      </c>
      <c r="CQ307" s="3"/>
    </row>
    <row r="308" spans="1:95" x14ac:dyDescent="0.25">
      <c r="A308">
        <v>81</v>
      </c>
      <c r="B308" s="22">
        <v>43931.420474537037</v>
      </c>
      <c r="C308" s="22">
        <v>43931.423217592594</v>
      </c>
      <c r="D308" s="3" t="s">
        <v>97</v>
      </c>
      <c r="I308" s="3" t="s">
        <v>98</v>
      </c>
      <c r="L308" s="3" t="s">
        <v>99</v>
      </c>
      <c r="O308" s="3"/>
      <c r="R308" s="3" t="s">
        <v>100</v>
      </c>
      <c r="U308" s="3" t="s">
        <v>99</v>
      </c>
      <c r="X308" s="3" t="s">
        <v>101</v>
      </c>
      <c r="AA308" s="3" t="s">
        <v>99</v>
      </c>
      <c r="AD308" s="3" t="s">
        <v>430</v>
      </c>
      <c r="AG308" s="3" t="s">
        <v>139</v>
      </c>
      <c r="AJ308" s="3"/>
      <c r="AM308" s="3" t="s">
        <v>99</v>
      </c>
      <c r="AP308" s="3"/>
      <c r="AS308" s="3" t="s">
        <v>98</v>
      </c>
      <c r="AV308" s="3" t="s">
        <v>246</v>
      </c>
      <c r="AY308" s="3" t="s">
        <v>116</v>
      </c>
      <c r="BB308" s="3"/>
      <c r="BG308" s="3" t="s">
        <v>108</v>
      </c>
      <c r="BJ308" s="3" t="s">
        <v>108</v>
      </c>
      <c r="BM308" s="3" t="s">
        <v>109</v>
      </c>
      <c r="BP308" s="3" t="s">
        <v>123</v>
      </c>
      <c r="BS308" s="3" t="s">
        <v>109</v>
      </c>
      <c r="BV308" s="3" t="s">
        <v>123</v>
      </c>
      <c r="BY308" s="3" t="s">
        <v>109</v>
      </c>
      <c r="CB308" s="3" t="s">
        <v>118</v>
      </c>
      <c r="CE308" s="3" t="s">
        <v>111</v>
      </c>
      <c r="CH308" s="3" t="s">
        <v>136</v>
      </c>
      <c r="CK308" s="3"/>
      <c r="CN308" s="3" t="s">
        <v>137</v>
      </c>
      <c r="CQ308" s="3"/>
    </row>
    <row r="309" spans="1:95" x14ac:dyDescent="0.25">
      <c r="A309">
        <v>82</v>
      </c>
      <c r="B309" s="22">
        <v>43931.49591435185</v>
      </c>
      <c r="C309" s="22">
        <v>43931.497349537036</v>
      </c>
      <c r="D309" s="3" t="s">
        <v>97</v>
      </c>
      <c r="I309" s="3" t="s">
        <v>98</v>
      </c>
      <c r="L309" s="3" t="s">
        <v>99</v>
      </c>
      <c r="O309" s="3"/>
      <c r="R309" s="3" t="s">
        <v>100</v>
      </c>
      <c r="U309" s="3" t="s">
        <v>99</v>
      </c>
      <c r="X309" s="3" t="s">
        <v>101</v>
      </c>
      <c r="AA309" s="3" t="s">
        <v>99</v>
      </c>
      <c r="AD309" s="3" t="s">
        <v>405</v>
      </c>
      <c r="AG309" s="3" t="s">
        <v>139</v>
      </c>
      <c r="AJ309" s="3"/>
      <c r="AM309" s="3" t="s">
        <v>98</v>
      </c>
      <c r="AP309" s="3" t="s">
        <v>143</v>
      </c>
      <c r="AS309" s="3" t="s">
        <v>98</v>
      </c>
      <c r="AV309" s="3" t="s">
        <v>200</v>
      </c>
      <c r="AY309" s="3" t="s">
        <v>116</v>
      </c>
      <c r="BB309" s="3"/>
      <c r="BG309" s="3" t="s">
        <v>109</v>
      </c>
      <c r="BJ309" s="3" t="s">
        <v>109</v>
      </c>
      <c r="BM309" s="3" t="s">
        <v>107</v>
      </c>
      <c r="BP309" s="3" t="s">
        <v>108</v>
      </c>
      <c r="BS309" s="3" t="s">
        <v>108</v>
      </c>
      <c r="BV309" s="3" t="s">
        <v>108</v>
      </c>
      <c r="BY309" s="3" t="s">
        <v>109</v>
      </c>
      <c r="CB309" s="3" t="s">
        <v>134</v>
      </c>
      <c r="CE309" s="3" t="s">
        <v>135</v>
      </c>
      <c r="CH309" s="3" t="s">
        <v>137</v>
      </c>
      <c r="CK309" s="3" t="s">
        <v>247</v>
      </c>
      <c r="CN309" s="3" t="s">
        <v>137</v>
      </c>
      <c r="CQ309" s="3"/>
    </row>
    <row r="310" spans="1:95" x14ac:dyDescent="0.25">
      <c r="A310">
        <v>82</v>
      </c>
      <c r="B310" s="22">
        <v>43931.49591435185</v>
      </c>
      <c r="C310" s="22">
        <v>43931.497349537036</v>
      </c>
      <c r="D310" s="3" t="s">
        <v>97</v>
      </c>
      <c r="I310" s="3" t="s">
        <v>98</v>
      </c>
      <c r="L310" s="3" t="s">
        <v>99</v>
      </c>
      <c r="O310" s="3"/>
      <c r="R310" s="3" t="s">
        <v>100</v>
      </c>
      <c r="U310" s="3" t="s">
        <v>99</v>
      </c>
      <c r="X310" s="3" t="s">
        <v>101</v>
      </c>
      <c r="AA310" s="3" t="s">
        <v>99</v>
      </c>
      <c r="AD310" s="3" t="s">
        <v>408</v>
      </c>
      <c r="AG310" s="3" t="s">
        <v>139</v>
      </c>
      <c r="AJ310" s="3"/>
      <c r="AM310" s="3" t="s">
        <v>98</v>
      </c>
      <c r="AP310" s="3" t="s">
        <v>143</v>
      </c>
      <c r="AS310" s="3" t="s">
        <v>98</v>
      </c>
      <c r="AV310" s="3" t="s">
        <v>200</v>
      </c>
      <c r="AY310" s="3" t="s">
        <v>116</v>
      </c>
      <c r="BB310" s="3"/>
      <c r="BG310" s="3" t="s">
        <v>109</v>
      </c>
      <c r="BJ310" s="3" t="s">
        <v>109</v>
      </c>
      <c r="BM310" s="3" t="s">
        <v>107</v>
      </c>
      <c r="BP310" s="3" t="s">
        <v>108</v>
      </c>
      <c r="BS310" s="3" t="s">
        <v>108</v>
      </c>
      <c r="BV310" s="3" t="s">
        <v>108</v>
      </c>
      <c r="BY310" s="3" t="s">
        <v>109</v>
      </c>
      <c r="CB310" s="3" t="s">
        <v>134</v>
      </c>
      <c r="CE310" s="3" t="s">
        <v>135</v>
      </c>
      <c r="CH310" s="3" t="s">
        <v>137</v>
      </c>
      <c r="CK310" s="3" t="s">
        <v>247</v>
      </c>
      <c r="CN310" s="3" t="s">
        <v>137</v>
      </c>
      <c r="CQ310" s="3"/>
    </row>
    <row r="311" spans="1:95" x14ac:dyDescent="0.25">
      <c r="A311">
        <v>82</v>
      </c>
      <c r="B311" s="22">
        <v>43931.49591435185</v>
      </c>
      <c r="C311" s="22">
        <v>43931.497349537036</v>
      </c>
      <c r="D311" s="3" t="s">
        <v>97</v>
      </c>
      <c r="I311" s="3" t="s">
        <v>98</v>
      </c>
      <c r="L311" s="3" t="s">
        <v>99</v>
      </c>
      <c r="O311" s="3"/>
      <c r="R311" s="3" t="s">
        <v>100</v>
      </c>
      <c r="U311" s="3" t="s">
        <v>99</v>
      </c>
      <c r="X311" s="3" t="s">
        <v>101</v>
      </c>
      <c r="AA311" s="3" t="s">
        <v>99</v>
      </c>
      <c r="AD311" s="3" t="s">
        <v>406</v>
      </c>
      <c r="AG311" s="3" t="s">
        <v>139</v>
      </c>
      <c r="AJ311" s="3"/>
      <c r="AM311" s="3" t="s">
        <v>98</v>
      </c>
      <c r="AP311" s="3" t="s">
        <v>143</v>
      </c>
      <c r="AS311" s="3" t="s">
        <v>98</v>
      </c>
      <c r="AV311" s="3" t="s">
        <v>200</v>
      </c>
      <c r="AY311" s="3" t="s">
        <v>116</v>
      </c>
      <c r="BB311" s="3"/>
      <c r="BG311" s="3" t="s">
        <v>109</v>
      </c>
      <c r="BJ311" s="3" t="s">
        <v>109</v>
      </c>
      <c r="BM311" s="3" t="s">
        <v>107</v>
      </c>
      <c r="BP311" s="3" t="s">
        <v>108</v>
      </c>
      <c r="BS311" s="3" t="s">
        <v>108</v>
      </c>
      <c r="BV311" s="3" t="s">
        <v>108</v>
      </c>
      <c r="BY311" s="3" t="s">
        <v>109</v>
      </c>
      <c r="CB311" s="3" t="s">
        <v>134</v>
      </c>
      <c r="CE311" s="3" t="s">
        <v>135</v>
      </c>
      <c r="CH311" s="3" t="s">
        <v>137</v>
      </c>
      <c r="CK311" s="3" t="s">
        <v>247</v>
      </c>
      <c r="CN311" s="3" t="s">
        <v>137</v>
      </c>
      <c r="CQ311" s="3"/>
    </row>
    <row r="312" spans="1:95" x14ac:dyDescent="0.25">
      <c r="A312">
        <v>82</v>
      </c>
      <c r="B312" s="22">
        <v>43931.49591435185</v>
      </c>
      <c r="C312" s="22">
        <v>43931.497349537036</v>
      </c>
      <c r="D312" s="3" t="s">
        <v>97</v>
      </c>
      <c r="I312" s="3" t="s">
        <v>98</v>
      </c>
      <c r="L312" s="3" t="s">
        <v>99</v>
      </c>
      <c r="O312" s="3"/>
      <c r="R312" s="3" t="s">
        <v>100</v>
      </c>
      <c r="U312" s="3" t="s">
        <v>99</v>
      </c>
      <c r="X312" s="3" t="s">
        <v>101</v>
      </c>
      <c r="AA312" s="3" t="s">
        <v>99</v>
      </c>
      <c r="AD312" s="3" t="s">
        <v>430</v>
      </c>
      <c r="AG312" s="3" t="s">
        <v>139</v>
      </c>
      <c r="AJ312" s="3"/>
      <c r="AM312" s="3" t="s">
        <v>98</v>
      </c>
      <c r="AP312" s="3" t="s">
        <v>143</v>
      </c>
      <c r="AS312" s="3" t="s">
        <v>98</v>
      </c>
      <c r="AV312" s="3" t="s">
        <v>200</v>
      </c>
      <c r="AY312" s="3" t="s">
        <v>116</v>
      </c>
      <c r="BB312" s="3"/>
      <c r="BG312" s="3" t="s">
        <v>109</v>
      </c>
      <c r="BJ312" s="3" t="s">
        <v>109</v>
      </c>
      <c r="BM312" s="3" t="s">
        <v>107</v>
      </c>
      <c r="BP312" s="3" t="s">
        <v>108</v>
      </c>
      <c r="BS312" s="3" t="s">
        <v>108</v>
      </c>
      <c r="BV312" s="3" t="s">
        <v>108</v>
      </c>
      <c r="BY312" s="3" t="s">
        <v>109</v>
      </c>
      <c r="CB312" s="3" t="s">
        <v>134</v>
      </c>
      <c r="CE312" s="3" t="s">
        <v>135</v>
      </c>
      <c r="CH312" s="3" t="s">
        <v>137</v>
      </c>
      <c r="CK312" s="3" t="s">
        <v>247</v>
      </c>
      <c r="CN312" s="3" t="s">
        <v>137</v>
      </c>
      <c r="CQ312" s="3"/>
    </row>
    <row r="313" spans="1:95" x14ac:dyDescent="0.25">
      <c r="A313">
        <v>83</v>
      </c>
      <c r="B313" s="22">
        <v>43931.489421296297</v>
      </c>
      <c r="C313" s="22">
        <v>43931.508206018516</v>
      </c>
      <c r="D313" s="3" t="s">
        <v>97</v>
      </c>
      <c r="I313" s="3" t="s">
        <v>98</v>
      </c>
      <c r="L313" s="3" t="s">
        <v>98</v>
      </c>
      <c r="O313" s="3" t="s">
        <v>248</v>
      </c>
      <c r="R313" s="3" t="s">
        <v>100</v>
      </c>
      <c r="U313" s="3" t="s">
        <v>98</v>
      </c>
      <c r="X313" s="3" t="s">
        <v>101</v>
      </c>
      <c r="AA313" s="3" t="s">
        <v>102</v>
      </c>
      <c r="AD313" s="3" t="s">
        <v>405</v>
      </c>
      <c r="AG313" s="3" t="s">
        <v>149</v>
      </c>
      <c r="AJ313" s="3"/>
      <c r="AM313" s="3" t="s">
        <v>99</v>
      </c>
      <c r="AP313" s="3"/>
      <c r="AS313" s="3" t="s">
        <v>98</v>
      </c>
      <c r="AV313" s="3" t="s">
        <v>250</v>
      </c>
      <c r="AY313" s="3" t="s">
        <v>251</v>
      </c>
      <c r="BB313" s="3"/>
      <c r="BG313" s="3" t="s">
        <v>108</v>
      </c>
      <c r="BJ313" s="3" t="s">
        <v>108</v>
      </c>
      <c r="BM313" s="3" t="s">
        <v>107</v>
      </c>
      <c r="BP313" s="3" t="s">
        <v>107</v>
      </c>
      <c r="BS313" s="3" t="s">
        <v>108</v>
      </c>
      <c r="BV313" s="3" t="s">
        <v>109</v>
      </c>
      <c r="BY313" s="3" t="s">
        <v>107</v>
      </c>
      <c r="CB313" s="3" t="s">
        <v>118</v>
      </c>
      <c r="CE313" s="3" t="s">
        <v>119</v>
      </c>
      <c r="CH313" s="3" t="s">
        <v>148</v>
      </c>
      <c r="CK313" s="3"/>
      <c r="CN313" s="3" t="s">
        <v>141</v>
      </c>
      <c r="CQ313" s="3"/>
    </row>
    <row r="314" spans="1:95" x14ac:dyDescent="0.25">
      <c r="A314">
        <v>83</v>
      </c>
      <c r="B314" s="22">
        <v>43931.489421296297</v>
      </c>
      <c r="C314" s="22">
        <v>43931.508206018516</v>
      </c>
      <c r="D314" s="3" t="s">
        <v>97</v>
      </c>
      <c r="I314" s="3" t="s">
        <v>98</v>
      </c>
      <c r="L314" s="3" t="s">
        <v>98</v>
      </c>
      <c r="O314" s="3" t="s">
        <v>248</v>
      </c>
      <c r="R314" s="3" t="s">
        <v>100</v>
      </c>
      <c r="U314" s="3" t="s">
        <v>98</v>
      </c>
      <c r="X314" s="3" t="s">
        <v>101</v>
      </c>
      <c r="AA314" s="3" t="s">
        <v>102</v>
      </c>
      <c r="AD314" s="3" t="s">
        <v>409</v>
      </c>
      <c r="AG314" s="3" t="s">
        <v>149</v>
      </c>
      <c r="AJ314" s="3"/>
      <c r="AM314" s="3" t="s">
        <v>99</v>
      </c>
      <c r="AP314" s="3"/>
      <c r="AS314" s="3" t="s">
        <v>98</v>
      </c>
      <c r="AV314" s="3" t="s">
        <v>250</v>
      </c>
      <c r="AY314" s="3" t="s">
        <v>251</v>
      </c>
      <c r="BB314" s="3"/>
      <c r="BG314" s="3" t="s">
        <v>108</v>
      </c>
      <c r="BJ314" s="3" t="s">
        <v>108</v>
      </c>
      <c r="BM314" s="3" t="s">
        <v>107</v>
      </c>
      <c r="BP314" s="3" t="s">
        <v>107</v>
      </c>
      <c r="BS314" s="3" t="s">
        <v>108</v>
      </c>
      <c r="BV314" s="3" t="s">
        <v>109</v>
      </c>
      <c r="BY314" s="3" t="s">
        <v>107</v>
      </c>
      <c r="CB314" s="3" t="s">
        <v>118</v>
      </c>
      <c r="CE314" s="3" t="s">
        <v>119</v>
      </c>
      <c r="CH314" s="3" t="s">
        <v>148</v>
      </c>
      <c r="CK314" s="3"/>
      <c r="CN314" s="3" t="s">
        <v>141</v>
      </c>
      <c r="CQ314" s="3"/>
    </row>
    <row r="315" spans="1:95" x14ac:dyDescent="0.25">
      <c r="A315">
        <v>83</v>
      </c>
      <c r="B315" s="22">
        <v>43931.489421296297</v>
      </c>
      <c r="C315" s="22">
        <v>43931.508206018516</v>
      </c>
      <c r="D315" s="3" t="s">
        <v>97</v>
      </c>
      <c r="I315" s="3" t="s">
        <v>98</v>
      </c>
      <c r="L315" s="3" t="s">
        <v>98</v>
      </c>
      <c r="O315" s="3" t="s">
        <v>248</v>
      </c>
      <c r="R315" s="3" t="s">
        <v>100</v>
      </c>
      <c r="U315" s="3" t="s">
        <v>98</v>
      </c>
      <c r="X315" s="3" t="s">
        <v>101</v>
      </c>
      <c r="AA315" s="3" t="s">
        <v>102</v>
      </c>
      <c r="AD315" s="3" t="s">
        <v>408</v>
      </c>
      <c r="AG315" s="3" t="s">
        <v>149</v>
      </c>
      <c r="AJ315" s="3"/>
      <c r="AM315" s="3" t="s">
        <v>99</v>
      </c>
      <c r="AP315" s="3"/>
      <c r="AS315" s="3" t="s">
        <v>98</v>
      </c>
      <c r="AV315" s="3" t="s">
        <v>250</v>
      </c>
      <c r="AY315" s="3" t="s">
        <v>251</v>
      </c>
      <c r="BB315" s="3"/>
      <c r="BG315" s="3" t="s">
        <v>108</v>
      </c>
      <c r="BJ315" s="3" t="s">
        <v>108</v>
      </c>
      <c r="BM315" s="3" t="s">
        <v>107</v>
      </c>
      <c r="BP315" s="3" t="s">
        <v>107</v>
      </c>
      <c r="BS315" s="3" t="s">
        <v>108</v>
      </c>
      <c r="BV315" s="3" t="s">
        <v>109</v>
      </c>
      <c r="BY315" s="3" t="s">
        <v>107</v>
      </c>
      <c r="CB315" s="3" t="s">
        <v>118</v>
      </c>
      <c r="CE315" s="3" t="s">
        <v>119</v>
      </c>
      <c r="CH315" s="3" t="s">
        <v>148</v>
      </c>
      <c r="CK315" s="3"/>
      <c r="CN315" s="3" t="s">
        <v>141</v>
      </c>
      <c r="CQ315" s="3"/>
    </row>
    <row r="316" spans="1:95" x14ac:dyDescent="0.25">
      <c r="A316">
        <v>83</v>
      </c>
      <c r="B316" s="22">
        <v>43931.489421296297</v>
      </c>
      <c r="C316" s="22">
        <v>43931.508206018516</v>
      </c>
      <c r="D316" s="3" t="s">
        <v>97</v>
      </c>
      <c r="I316" s="3" t="s">
        <v>98</v>
      </c>
      <c r="L316" s="3" t="s">
        <v>98</v>
      </c>
      <c r="O316" s="3" t="s">
        <v>248</v>
      </c>
      <c r="R316" s="3" t="s">
        <v>100</v>
      </c>
      <c r="U316" s="3" t="s">
        <v>98</v>
      </c>
      <c r="X316" s="3" t="s">
        <v>101</v>
      </c>
      <c r="AA316" s="3" t="s">
        <v>102</v>
      </c>
      <c r="AD316" s="3" t="s">
        <v>410</v>
      </c>
      <c r="AG316" s="3" t="s">
        <v>149</v>
      </c>
      <c r="AJ316" s="3"/>
      <c r="AM316" s="3" t="s">
        <v>99</v>
      </c>
      <c r="AP316" s="3"/>
      <c r="AS316" s="3" t="s">
        <v>98</v>
      </c>
      <c r="AV316" s="3" t="s">
        <v>250</v>
      </c>
      <c r="AY316" s="3" t="s">
        <v>251</v>
      </c>
      <c r="BB316" s="3"/>
      <c r="BG316" s="3" t="s">
        <v>108</v>
      </c>
      <c r="BJ316" s="3" t="s">
        <v>108</v>
      </c>
      <c r="BM316" s="3" t="s">
        <v>107</v>
      </c>
      <c r="BP316" s="3" t="s">
        <v>107</v>
      </c>
      <c r="BS316" s="3" t="s">
        <v>108</v>
      </c>
      <c r="BV316" s="3" t="s">
        <v>109</v>
      </c>
      <c r="BY316" s="3" t="s">
        <v>107</v>
      </c>
      <c r="CB316" s="3" t="s">
        <v>118</v>
      </c>
      <c r="CE316" s="3" t="s">
        <v>119</v>
      </c>
      <c r="CH316" s="3" t="s">
        <v>148</v>
      </c>
      <c r="CK316" s="3"/>
      <c r="CN316" s="3" t="s">
        <v>141</v>
      </c>
      <c r="CQ316" s="3"/>
    </row>
    <row r="317" spans="1:95" x14ac:dyDescent="0.25">
      <c r="A317">
        <v>83</v>
      </c>
      <c r="B317" s="22">
        <v>43931.489421296297</v>
      </c>
      <c r="C317" s="22">
        <v>43931.508206018516</v>
      </c>
      <c r="D317" s="3" t="s">
        <v>97</v>
      </c>
      <c r="I317" s="3" t="s">
        <v>98</v>
      </c>
      <c r="L317" s="3" t="s">
        <v>98</v>
      </c>
      <c r="O317" s="3" t="s">
        <v>248</v>
      </c>
      <c r="R317" s="3" t="s">
        <v>100</v>
      </c>
      <c r="U317" s="3" t="s">
        <v>98</v>
      </c>
      <c r="X317" s="3" t="s">
        <v>101</v>
      </c>
      <c r="AA317" s="3" t="s">
        <v>102</v>
      </c>
      <c r="AD317" s="3" t="s">
        <v>406</v>
      </c>
      <c r="AG317" s="3" t="s">
        <v>149</v>
      </c>
      <c r="AJ317" s="3"/>
      <c r="AM317" s="3" t="s">
        <v>99</v>
      </c>
      <c r="AP317" s="3"/>
      <c r="AS317" s="3" t="s">
        <v>98</v>
      </c>
      <c r="AV317" s="3" t="s">
        <v>250</v>
      </c>
      <c r="AY317" s="3" t="s">
        <v>251</v>
      </c>
      <c r="BB317" s="3"/>
      <c r="BG317" s="3" t="s">
        <v>108</v>
      </c>
      <c r="BJ317" s="3" t="s">
        <v>108</v>
      </c>
      <c r="BM317" s="3" t="s">
        <v>107</v>
      </c>
      <c r="BP317" s="3" t="s">
        <v>107</v>
      </c>
      <c r="BS317" s="3" t="s">
        <v>108</v>
      </c>
      <c r="BV317" s="3" t="s">
        <v>109</v>
      </c>
      <c r="BY317" s="3" t="s">
        <v>107</v>
      </c>
      <c r="CB317" s="3" t="s">
        <v>118</v>
      </c>
      <c r="CE317" s="3" t="s">
        <v>119</v>
      </c>
      <c r="CH317" s="3" t="s">
        <v>148</v>
      </c>
      <c r="CK317" s="3"/>
      <c r="CN317" s="3" t="s">
        <v>141</v>
      </c>
      <c r="CQ317" s="3"/>
    </row>
    <row r="318" spans="1:95" x14ac:dyDescent="0.25">
      <c r="A318">
        <v>83</v>
      </c>
      <c r="B318" s="22">
        <v>43931.489421296297</v>
      </c>
      <c r="C318" s="22">
        <v>43931.508206018516</v>
      </c>
      <c r="D318" s="3" t="s">
        <v>97</v>
      </c>
      <c r="I318" s="3" t="s">
        <v>98</v>
      </c>
      <c r="L318" s="3" t="s">
        <v>98</v>
      </c>
      <c r="O318" s="3" t="s">
        <v>248</v>
      </c>
      <c r="R318" s="3" t="s">
        <v>100</v>
      </c>
      <c r="U318" s="3" t="s">
        <v>98</v>
      </c>
      <c r="X318" s="3" t="s">
        <v>101</v>
      </c>
      <c r="AA318" s="3" t="s">
        <v>102</v>
      </c>
      <c r="AD318" s="3" t="s">
        <v>430</v>
      </c>
      <c r="AG318" s="3" t="s">
        <v>149</v>
      </c>
      <c r="AJ318" s="3"/>
      <c r="AM318" s="3" t="s">
        <v>99</v>
      </c>
      <c r="AP318" s="3"/>
      <c r="AS318" s="3" t="s">
        <v>98</v>
      </c>
      <c r="AV318" s="3" t="s">
        <v>250</v>
      </c>
      <c r="AY318" s="3" t="s">
        <v>251</v>
      </c>
      <c r="BB318" s="3"/>
      <c r="BG318" s="3" t="s">
        <v>108</v>
      </c>
      <c r="BJ318" s="3" t="s">
        <v>108</v>
      </c>
      <c r="BM318" s="3" t="s">
        <v>107</v>
      </c>
      <c r="BP318" s="3" t="s">
        <v>107</v>
      </c>
      <c r="BS318" s="3" t="s">
        <v>108</v>
      </c>
      <c r="BV318" s="3" t="s">
        <v>109</v>
      </c>
      <c r="BY318" s="3" t="s">
        <v>107</v>
      </c>
      <c r="CB318" s="3" t="s">
        <v>118</v>
      </c>
      <c r="CE318" s="3" t="s">
        <v>119</v>
      </c>
      <c r="CH318" s="3" t="s">
        <v>148</v>
      </c>
      <c r="CK318" s="3"/>
      <c r="CN318" s="3" t="s">
        <v>141</v>
      </c>
      <c r="CQ318" s="3"/>
    </row>
    <row r="319" spans="1:95" x14ac:dyDescent="0.25">
      <c r="A319">
        <v>84</v>
      </c>
      <c r="B319" s="22">
        <v>43931.607627314814</v>
      </c>
      <c r="C319" s="22">
        <v>43931.610706018517</v>
      </c>
      <c r="D319" s="3" t="s">
        <v>97</v>
      </c>
      <c r="I319" s="3" t="s">
        <v>98</v>
      </c>
      <c r="L319" s="3" t="s">
        <v>98</v>
      </c>
      <c r="O319" s="3" t="s">
        <v>252</v>
      </c>
      <c r="R319" s="3" t="s">
        <v>225</v>
      </c>
      <c r="U319" s="3" t="s">
        <v>99</v>
      </c>
      <c r="X319" s="3" t="s">
        <v>121</v>
      </c>
      <c r="AA319" s="3"/>
      <c r="AD319" s="3" t="s">
        <v>405</v>
      </c>
      <c r="AG319" s="3" t="s">
        <v>139</v>
      </c>
      <c r="AJ319" s="3"/>
      <c r="AM319" s="3" t="s">
        <v>99</v>
      </c>
      <c r="AP319" s="3"/>
      <c r="AS319" s="3" t="s">
        <v>98</v>
      </c>
      <c r="AV319" s="3" t="s">
        <v>207</v>
      </c>
      <c r="AY319" s="3" t="s">
        <v>116</v>
      </c>
      <c r="BB319" s="3"/>
      <c r="BG319" s="3" t="s">
        <v>133</v>
      </c>
      <c r="BJ319" s="3" t="s">
        <v>133</v>
      </c>
      <c r="BM319" s="3" t="s">
        <v>123</v>
      </c>
      <c r="BP319" s="3" t="s">
        <v>123</v>
      </c>
      <c r="BS319" s="3" t="s">
        <v>123</v>
      </c>
      <c r="BV319" s="3" t="s">
        <v>123</v>
      </c>
      <c r="BY319" s="3" t="s">
        <v>123</v>
      </c>
      <c r="CB319" s="3" t="s">
        <v>110</v>
      </c>
      <c r="CE319" s="3" t="s">
        <v>111</v>
      </c>
      <c r="CH319" s="3" t="s">
        <v>148</v>
      </c>
      <c r="CK319" s="3"/>
      <c r="CN319" s="3" t="s">
        <v>126</v>
      </c>
      <c r="CQ319" s="3"/>
    </row>
    <row r="320" spans="1:95" x14ac:dyDescent="0.25">
      <c r="A320">
        <v>84</v>
      </c>
      <c r="B320" s="22">
        <v>43931.607627314814</v>
      </c>
      <c r="C320" s="22">
        <v>43931.610706018517</v>
      </c>
      <c r="D320" s="3" t="s">
        <v>97</v>
      </c>
      <c r="I320" s="3" t="s">
        <v>98</v>
      </c>
      <c r="L320" s="3" t="s">
        <v>98</v>
      </c>
      <c r="O320" s="3" t="s">
        <v>252</v>
      </c>
      <c r="R320" s="3" t="s">
        <v>225</v>
      </c>
      <c r="U320" s="3" t="s">
        <v>99</v>
      </c>
      <c r="X320" s="3" t="s">
        <v>121</v>
      </c>
      <c r="AA320" s="3"/>
      <c r="AD320" s="3" t="s">
        <v>409</v>
      </c>
      <c r="AG320" s="3" t="s">
        <v>139</v>
      </c>
      <c r="AJ320" s="3"/>
      <c r="AM320" s="3" t="s">
        <v>99</v>
      </c>
      <c r="AP320" s="3"/>
      <c r="AS320" s="3" t="s">
        <v>98</v>
      </c>
      <c r="AV320" s="3" t="s">
        <v>207</v>
      </c>
      <c r="AY320" s="3" t="s">
        <v>116</v>
      </c>
      <c r="BB320" s="3"/>
      <c r="BG320" s="3" t="s">
        <v>133</v>
      </c>
      <c r="BJ320" s="3" t="s">
        <v>133</v>
      </c>
      <c r="BM320" s="3" t="s">
        <v>123</v>
      </c>
      <c r="BP320" s="3" t="s">
        <v>123</v>
      </c>
      <c r="BS320" s="3" t="s">
        <v>123</v>
      </c>
      <c r="BV320" s="3" t="s">
        <v>123</v>
      </c>
      <c r="BY320" s="3" t="s">
        <v>123</v>
      </c>
      <c r="CB320" s="3" t="s">
        <v>110</v>
      </c>
      <c r="CE320" s="3" t="s">
        <v>111</v>
      </c>
      <c r="CH320" s="3" t="s">
        <v>148</v>
      </c>
      <c r="CK320" s="3"/>
      <c r="CN320" s="3" t="s">
        <v>126</v>
      </c>
      <c r="CQ320" s="3"/>
    </row>
    <row r="321" spans="1:95" x14ac:dyDescent="0.25">
      <c r="A321">
        <v>84</v>
      </c>
      <c r="B321" s="22">
        <v>43931.607627314814</v>
      </c>
      <c r="C321" s="22">
        <v>43931.610706018517</v>
      </c>
      <c r="D321" s="3" t="s">
        <v>97</v>
      </c>
      <c r="I321" s="3" t="s">
        <v>98</v>
      </c>
      <c r="L321" s="3" t="s">
        <v>98</v>
      </c>
      <c r="O321" s="3" t="s">
        <v>252</v>
      </c>
      <c r="R321" s="3" t="s">
        <v>225</v>
      </c>
      <c r="U321" s="3" t="s">
        <v>99</v>
      </c>
      <c r="X321" s="3" t="s">
        <v>121</v>
      </c>
      <c r="AA321" s="3"/>
      <c r="AD321" s="3" t="s">
        <v>408</v>
      </c>
      <c r="AG321" s="3" t="s">
        <v>139</v>
      </c>
      <c r="AJ321" s="3"/>
      <c r="AM321" s="3" t="s">
        <v>99</v>
      </c>
      <c r="AP321" s="3"/>
      <c r="AS321" s="3" t="s">
        <v>98</v>
      </c>
      <c r="AV321" s="3" t="s">
        <v>207</v>
      </c>
      <c r="AY321" s="3" t="s">
        <v>116</v>
      </c>
      <c r="BB321" s="3"/>
      <c r="BG321" s="3" t="s">
        <v>133</v>
      </c>
      <c r="BJ321" s="3" t="s">
        <v>133</v>
      </c>
      <c r="BM321" s="3" t="s">
        <v>123</v>
      </c>
      <c r="BP321" s="3" t="s">
        <v>123</v>
      </c>
      <c r="BS321" s="3" t="s">
        <v>123</v>
      </c>
      <c r="BV321" s="3" t="s">
        <v>123</v>
      </c>
      <c r="BY321" s="3" t="s">
        <v>123</v>
      </c>
      <c r="CB321" s="3" t="s">
        <v>110</v>
      </c>
      <c r="CE321" s="3" t="s">
        <v>111</v>
      </c>
      <c r="CH321" s="3" t="s">
        <v>148</v>
      </c>
      <c r="CK321" s="3"/>
      <c r="CN321" s="3" t="s">
        <v>126</v>
      </c>
      <c r="CQ321" s="3"/>
    </row>
    <row r="322" spans="1:95" x14ac:dyDescent="0.25">
      <c r="A322">
        <v>84</v>
      </c>
      <c r="B322" s="22">
        <v>43931.607627314814</v>
      </c>
      <c r="C322" s="22">
        <v>43931.610706018517</v>
      </c>
      <c r="D322" s="3" t="s">
        <v>97</v>
      </c>
      <c r="I322" s="3" t="s">
        <v>98</v>
      </c>
      <c r="L322" s="3" t="s">
        <v>98</v>
      </c>
      <c r="O322" s="3" t="s">
        <v>252</v>
      </c>
      <c r="R322" s="3" t="s">
        <v>225</v>
      </c>
      <c r="U322" s="3" t="s">
        <v>99</v>
      </c>
      <c r="X322" s="3" t="s">
        <v>121</v>
      </c>
      <c r="AA322" s="3"/>
      <c r="AD322" s="3" t="s">
        <v>406</v>
      </c>
      <c r="AG322" s="3" t="s">
        <v>139</v>
      </c>
      <c r="AJ322" s="3"/>
      <c r="AM322" s="3" t="s">
        <v>99</v>
      </c>
      <c r="AP322" s="3"/>
      <c r="AS322" s="3" t="s">
        <v>98</v>
      </c>
      <c r="AV322" s="3" t="s">
        <v>207</v>
      </c>
      <c r="AY322" s="3" t="s">
        <v>116</v>
      </c>
      <c r="BB322" s="3"/>
      <c r="BG322" s="3" t="s">
        <v>133</v>
      </c>
      <c r="BJ322" s="3" t="s">
        <v>133</v>
      </c>
      <c r="BM322" s="3" t="s">
        <v>123</v>
      </c>
      <c r="BP322" s="3" t="s">
        <v>123</v>
      </c>
      <c r="BS322" s="3" t="s">
        <v>123</v>
      </c>
      <c r="BV322" s="3" t="s">
        <v>123</v>
      </c>
      <c r="BY322" s="3" t="s">
        <v>123</v>
      </c>
      <c r="CB322" s="3" t="s">
        <v>110</v>
      </c>
      <c r="CE322" s="3" t="s">
        <v>111</v>
      </c>
      <c r="CH322" s="3" t="s">
        <v>148</v>
      </c>
      <c r="CK322" s="3"/>
      <c r="CN322" s="3" t="s">
        <v>126</v>
      </c>
      <c r="CQ322" s="3"/>
    </row>
    <row r="323" spans="1:95" x14ac:dyDescent="0.25">
      <c r="A323">
        <v>84</v>
      </c>
      <c r="B323" s="22">
        <v>43931.607627314814</v>
      </c>
      <c r="C323" s="22">
        <v>43931.610706018517</v>
      </c>
      <c r="D323" s="3" t="s">
        <v>97</v>
      </c>
      <c r="I323" s="3" t="s">
        <v>98</v>
      </c>
      <c r="L323" s="3" t="s">
        <v>98</v>
      </c>
      <c r="O323" s="3" t="s">
        <v>252</v>
      </c>
      <c r="R323" s="3" t="s">
        <v>225</v>
      </c>
      <c r="U323" s="3" t="s">
        <v>99</v>
      </c>
      <c r="X323" s="3" t="s">
        <v>121</v>
      </c>
      <c r="AA323" s="3"/>
      <c r="AD323" s="3" t="s">
        <v>407</v>
      </c>
      <c r="AG323" s="3" t="s">
        <v>139</v>
      </c>
      <c r="AJ323" s="3"/>
      <c r="AM323" s="3" t="s">
        <v>99</v>
      </c>
      <c r="AP323" s="3"/>
      <c r="AS323" s="3" t="s">
        <v>98</v>
      </c>
      <c r="AV323" s="3" t="s">
        <v>207</v>
      </c>
      <c r="AY323" s="3" t="s">
        <v>116</v>
      </c>
      <c r="BB323" s="3"/>
      <c r="BG323" s="3" t="s">
        <v>133</v>
      </c>
      <c r="BJ323" s="3" t="s">
        <v>133</v>
      </c>
      <c r="BM323" s="3" t="s">
        <v>123</v>
      </c>
      <c r="BP323" s="3" t="s">
        <v>123</v>
      </c>
      <c r="BS323" s="3" t="s">
        <v>123</v>
      </c>
      <c r="BV323" s="3" t="s">
        <v>123</v>
      </c>
      <c r="BY323" s="3" t="s">
        <v>123</v>
      </c>
      <c r="CB323" s="3" t="s">
        <v>110</v>
      </c>
      <c r="CE323" s="3" t="s">
        <v>111</v>
      </c>
      <c r="CH323" s="3" t="s">
        <v>148</v>
      </c>
      <c r="CK323" s="3"/>
      <c r="CN323" s="3" t="s">
        <v>126</v>
      </c>
      <c r="CQ323" s="3"/>
    </row>
    <row r="324" spans="1:95" x14ac:dyDescent="0.25">
      <c r="A324">
        <v>84</v>
      </c>
      <c r="B324" s="22">
        <v>43931.607627314814</v>
      </c>
      <c r="C324" s="22">
        <v>43931.610706018517</v>
      </c>
      <c r="D324" s="3" t="s">
        <v>97</v>
      </c>
      <c r="I324" s="3" t="s">
        <v>98</v>
      </c>
      <c r="L324" s="3" t="s">
        <v>98</v>
      </c>
      <c r="O324" s="3" t="s">
        <v>252</v>
      </c>
      <c r="R324" s="3" t="s">
        <v>225</v>
      </c>
      <c r="U324" s="3" t="s">
        <v>99</v>
      </c>
      <c r="X324" s="3" t="s">
        <v>121</v>
      </c>
      <c r="AA324" s="3"/>
      <c r="AD324" s="3" t="s">
        <v>430</v>
      </c>
      <c r="AG324" s="3" t="s">
        <v>139</v>
      </c>
      <c r="AJ324" s="3"/>
      <c r="AM324" s="3" t="s">
        <v>99</v>
      </c>
      <c r="AP324" s="3"/>
      <c r="AS324" s="3" t="s">
        <v>98</v>
      </c>
      <c r="AV324" s="3" t="s">
        <v>207</v>
      </c>
      <c r="AY324" s="3" t="s">
        <v>116</v>
      </c>
      <c r="BB324" s="3"/>
      <c r="BG324" s="3" t="s">
        <v>133</v>
      </c>
      <c r="BJ324" s="3" t="s">
        <v>133</v>
      </c>
      <c r="BM324" s="3" t="s">
        <v>123</v>
      </c>
      <c r="BP324" s="3" t="s">
        <v>123</v>
      </c>
      <c r="BS324" s="3" t="s">
        <v>123</v>
      </c>
      <c r="BV324" s="3" t="s">
        <v>123</v>
      </c>
      <c r="BY324" s="3" t="s">
        <v>123</v>
      </c>
      <c r="CB324" s="3" t="s">
        <v>110</v>
      </c>
      <c r="CE324" s="3" t="s">
        <v>111</v>
      </c>
      <c r="CH324" s="3" t="s">
        <v>148</v>
      </c>
      <c r="CK324" s="3"/>
      <c r="CN324" s="3" t="s">
        <v>126</v>
      </c>
      <c r="CQ324" s="3"/>
    </row>
    <row r="325" spans="1:95" x14ac:dyDescent="0.25">
      <c r="A325">
        <v>85</v>
      </c>
      <c r="B325" s="22">
        <v>43931.607233796298</v>
      </c>
      <c r="C325" s="22">
        <v>43931.611111111109</v>
      </c>
      <c r="D325" s="3" t="s">
        <v>97</v>
      </c>
      <c r="I325" s="3" t="s">
        <v>99</v>
      </c>
      <c r="L325" s="3" t="s">
        <v>99</v>
      </c>
      <c r="O325" s="3"/>
      <c r="R325" s="3" t="s">
        <v>100</v>
      </c>
      <c r="U325" s="3" t="s">
        <v>99</v>
      </c>
      <c r="X325" s="3" t="s">
        <v>101</v>
      </c>
      <c r="AA325" s="3" t="s">
        <v>132</v>
      </c>
      <c r="AD325" s="3" t="s">
        <v>405</v>
      </c>
      <c r="AG325" s="3" t="s">
        <v>149</v>
      </c>
      <c r="AJ325" s="3"/>
      <c r="AM325" s="3" t="s">
        <v>98</v>
      </c>
      <c r="AP325" s="3" t="s">
        <v>143</v>
      </c>
      <c r="AS325" s="3" t="s">
        <v>98</v>
      </c>
      <c r="AV325" s="3" t="s">
        <v>220</v>
      </c>
      <c r="AY325" s="3" t="s">
        <v>116</v>
      </c>
      <c r="BB325" s="3"/>
      <c r="BG325" s="3" t="s">
        <v>108</v>
      </c>
      <c r="BJ325" s="3" t="s">
        <v>107</v>
      </c>
      <c r="BM325" s="3" t="s">
        <v>109</v>
      </c>
      <c r="BP325" s="3" t="s">
        <v>123</v>
      </c>
      <c r="BS325" s="3" t="s">
        <v>109</v>
      </c>
      <c r="BV325" s="3" t="s">
        <v>109</v>
      </c>
      <c r="BY325" s="3" t="s">
        <v>123</v>
      </c>
      <c r="CB325" s="3" t="s">
        <v>118</v>
      </c>
      <c r="CE325" s="3" t="s">
        <v>111</v>
      </c>
      <c r="CH325" s="3" t="s">
        <v>156</v>
      </c>
      <c r="CK325" s="3"/>
      <c r="CN325" s="3" t="s">
        <v>126</v>
      </c>
      <c r="CQ325" s="3"/>
    </row>
    <row r="326" spans="1:95" x14ac:dyDescent="0.25">
      <c r="A326">
        <v>85</v>
      </c>
      <c r="B326" s="22">
        <v>43931.607233796298</v>
      </c>
      <c r="C326" s="22">
        <v>43931.611111111109</v>
      </c>
      <c r="D326" s="3" t="s">
        <v>97</v>
      </c>
      <c r="I326" s="3" t="s">
        <v>99</v>
      </c>
      <c r="L326" s="3" t="s">
        <v>99</v>
      </c>
      <c r="O326" s="3"/>
      <c r="R326" s="3" t="s">
        <v>100</v>
      </c>
      <c r="U326" s="3" t="s">
        <v>99</v>
      </c>
      <c r="X326" s="3" t="s">
        <v>101</v>
      </c>
      <c r="AA326" s="3" t="s">
        <v>132</v>
      </c>
      <c r="AD326" s="3" t="s">
        <v>406</v>
      </c>
      <c r="AG326" s="3" t="s">
        <v>149</v>
      </c>
      <c r="AJ326" s="3"/>
      <c r="AM326" s="3" t="s">
        <v>98</v>
      </c>
      <c r="AP326" s="3" t="s">
        <v>143</v>
      </c>
      <c r="AS326" s="3" t="s">
        <v>98</v>
      </c>
      <c r="AV326" s="3" t="s">
        <v>220</v>
      </c>
      <c r="AY326" s="3" t="s">
        <v>116</v>
      </c>
      <c r="BB326" s="3"/>
      <c r="BG326" s="3" t="s">
        <v>108</v>
      </c>
      <c r="BJ326" s="3" t="s">
        <v>107</v>
      </c>
      <c r="BM326" s="3" t="s">
        <v>109</v>
      </c>
      <c r="BP326" s="3" t="s">
        <v>123</v>
      </c>
      <c r="BS326" s="3" t="s">
        <v>109</v>
      </c>
      <c r="BV326" s="3" t="s">
        <v>109</v>
      </c>
      <c r="BY326" s="3" t="s">
        <v>123</v>
      </c>
      <c r="CB326" s="3" t="s">
        <v>118</v>
      </c>
      <c r="CE326" s="3" t="s">
        <v>111</v>
      </c>
      <c r="CH326" s="3" t="s">
        <v>156</v>
      </c>
      <c r="CK326" s="3"/>
      <c r="CN326" s="3" t="s">
        <v>126</v>
      </c>
      <c r="CQ326" s="3"/>
    </row>
    <row r="327" spans="1:95" x14ac:dyDescent="0.25">
      <c r="A327">
        <v>85</v>
      </c>
      <c r="B327" s="22">
        <v>43931.607233796298</v>
      </c>
      <c r="C327" s="22">
        <v>43931.611111111109</v>
      </c>
      <c r="D327" s="3" t="s">
        <v>97</v>
      </c>
      <c r="I327" s="3" t="s">
        <v>99</v>
      </c>
      <c r="L327" s="3" t="s">
        <v>99</v>
      </c>
      <c r="O327" s="3"/>
      <c r="R327" s="3" t="s">
        <v>100</v>
      </c>
      <c r="U327" s="3" t="s">
        <v>99</v>
      </c>
      <c r="X327" s="3" t="s">
        <v>101</v>
      </c>
      <c r="AA327" s="3" t="s">
        <v>132</v>
      </c>
      <c r="AD327" s="3" t="s">
        <v>407</v>
      </c>
      <c r="AG327" s="3" t="s">
        <v>149</v>
      </c>
      <c r="AJ327" s="3"/>
      <c r="AM327" s="3" t="s">
        <v>98</v>
      </c>
      <c r="AP327" s="3" t="s">
        <v>143</v>
      </c>
      <c r="AS327" s="3" t="s">
        <v>98</v>
      </c>
      <c r="AV327" s="3" t="s">
        <v>220</v>
      </c>
      <c r="AY327" s="3" t="s">
        <v>116</v>
      </c>
      <c r="BB327" s="3"/>
      <c r="BG327" s="3" t="s">
        <v>108</v>
      </c>
      <c r="BJ327" s="3" t="s">
        <v>107</v>
      </c>
      <c r="BM327" s="3" t="s">
        <v>109</v>
      </c>
      <c r="BP327" s="3" t="s">
        <v>123</v>
      </c>
      <c r="BS327" s="3" t="s">
        <v>109</v>
      </c>
      <c r="BV327" s="3" t="s">
        <v>109</v>
      </c>
      <c r="BY327" s="3" t="s">
        <v>123</v>
      </c>
      <c r="CB327" s="3" t="s">
        <v>118</v>
      </c>
      <c r="CE327" s="3" t="s">
        <v>111</v>
      </c>
      <c r="CH327" s="3" t="s">
        <v>156</v>
      </c>
      <c r="CK327" s="3"/>
      <c r="CN327" s="3" t="s">
        <v>126</v>
      </c>
      <c r="CQ327" s="3"/>
    </row>
    <row r="328" spans="1:95" x14ac:dyDescent="0.25">
      <c r="A328">
        <v>85</v>
      </c>
      <c r="B328" s="22">
        <v>43931.607233796298</v>
      </c>
      <c r="C328" s="22">
        <v>43931.611111111109</v>
      </c>
      <c r="D328" s="3" t="s">
        <v>97</v>
      </c>
      <c r="I328" s="3" t="s">
        <v>99</v>
      </c>
      <c r="L328" s="3" t="s">
        <v>99</v>
      </c>
      <c r="O328" s="3"/>
      <c r="R328" s="3" t="s">
        <v>100</v>
      </c>
      <c r="U328" s="3" t="s">
        <v>99</v>
      </c>
      <c r="X328" s="3" t="s">
        <v>101</v>
      </c>
      <c r="AA328" s="3" t="s">
        <v>132</v>
      </c>
      <c r="AD328" s="3" t="s">
        <v>430</v>
      </c>
      <c r="AG328" s="3" t="s">
        <v>149</v>
      </c>
      <c r="AJ328" s="3"/>
      <c r="AM328" s="3" t="s">
        <v>98</v>
      </c>
      <c r="AP328" s="3" t="s">
        <v>143</v>
      </c>
      <c r="AS328" s="3" t="s">
        <v>98</v>
      </c>
      <c r="AV328" s="3" t="s">
        <v>220</v>
      </c>
      <c r="AY328" s="3" t="s">
        <v>116</v>
      </c>
      <c r="BB328" s="3"/>
      <c r="BG328" s="3" t="s">
        <v>108</v>
      </c>
      <c r="BJ328" s="3" t="s">
        <v>107</v>
      </c>
      <c r="BM328" s="3" t="s">
        <v>109</v>
      </c>
      <c r="BP328" s="3" t="s">
        <v>123</v>
      </c>
      <c r="BS328" s="3" t="s">
        <v>109</v>
      </c>
      <c r="BV328" s="3" t="s">
        <v>109</v>
      </c>
      <c r="BY328" s="3" t="s">
        <v>123</v>
      </c>
      <c r="CB328" s="3" t="s">
        <v>118</v>
      </c>
      <c r="CE328" s="3" t="s">
        <v>111</v>
      </c>
      <c r="CH328" s="3" t="s">
        <v>156</v>
      </c>
      <c r="CK328" s="3"/>
      <c r="CN328" s="3" t="s">
        <v>126</v>
      </c>
      <c r="CQ328" s="3"/>
    </row>
    <row r="329" spans="1:95" x14ac:dyDescent="0.25">
      <c r="A329">
        <v>86</v>
      </c>
      <c r="B329" s="22">
        <v>43931.608541666668</v>
      </c>
      <c r="C329" s="22">
        <v>43931.611759259256</v>
      </c>
      <c r="D329" s="3" t="s">
        <v>97</v>
      </c>
      <c r="I329" s="3" t="s">
        <v>98</v>
      </c>
      <c r="L329" s="3" t="s">
        <v>99</v>
      </c>
      <c r="O329" s="3"/>
      <c r="R329" s="3" t="s">
        <v>209</v>
      </c>
      <c r="U329" s="3" t="s">
        <v>98</v>
      </c>
      <c r="X329" s="3" t="s">
        <v>121</v>
      </c>
      <c r="AA329" s="3"/>
      <c r="AD329" s="3" t="s">
        <v>405</v>
      </c>
      <c r="AG329" s="3" t="s">
        <v>149</v>
      </c>
      <c r="AJ329" s="3"/>
      <c r="AM329" s="3" t="s">
        <v>99</v>
      </c>
      <c r="AP329" s="3"/>
      <c r="AS329" s="3" t="s">
        <v>98</v>
      </c>
      <c r="AV329" s="3"/>
      <c r="AY329" s="3" t="s">
        <v>116</v>
      </c>
      <c r="BB329" s="3"/>
      <c r="BG329" s="3" t="s">
        <v>109</v>
      </c>
      <c r="BJ329" s="3" t="s">
        <v>123</v>
      </c>
      <c r="BM329" s="3" t="s">
        <v>123</v>
      </c>
      <c r="BP329" s="3" t="s">
        <v>109</v>
      </c>
      <c r="BS329" s="3" t="s">
        <v>109</v>
      </c>
      <c r="BV329" s="3" t="s">
        <v>109</v>
      </c>
      <c r="BY329" s="3" t="s">
        <v>109</v>
      </c>
      <c r="CB329" s="3"/>
      <c r="CE329" s="3"/>
      <c r="CH329" s="3" t="s">
        <v>148</v>
      </c>
      <c r="CK329" s="3"/>
      <c r="CN329" s="3" t="s">
        <v>131</v>
      </c>
      <c r="CQ329" s="3"/>
    </row>
    <row r="330" spans="1:95" x14ac:dyDescent="0.25">
      <c r="A330">
        <v>86</v>
      </c>
      <c r="B330" s="22">
        <v>43931.608541666668</v>
      </c>
      <c r="C330" s="22">
        <v>43931.611759259256</v>
      </c>
      <c r="D330" s="3" t="s">
        <v>97</v>
      </c>
      <c r="I330" s="3" t="s">
        <v>98</v>
      </c>
      <c r="L330" s="3" t="s">
        <v>99</v>
      </c>
      <c r="O330" s="3"/>
      <c r="R330" s="3" t="s">
        <v>209</v>
      </c>
      <c r="U330" s="3" t="s">
        <v>98</v>
      </c>
      <c r="X330" s="3" t="s">
        <v>121</v>
      </c>
      <c r="AA330" s="3"/>
      <c r="AD330" s="3" t="s">
        <v>430</v>
      </c>
      <c r="AG330" s="3" t="s">
        <v>149</v>
      </c>
      <c r="AJ330" s="3"/>
      <c r="AM330" s="3" t="s">
        <v>99</v>
      </c>
      <c r="AP330" s="3"/>
      <c r="AS330" s="3" t="s">
        <v>98</v>
      </c>
      <c r="AV330" s="3"/>
      <c r="AY330" s="3" t="s">
        <v>116</v>
      </c>
      <c r="BB330" s="3"/>
      <c r="BG330" s="3" t="s">
        <v>109</v>
      </c>
      <c r="BJ330" s="3" t="s">
        <v>123</v>
      </c>
      <c r="BM330" s="3" t="s">
        <v>123</v>
      </c>
      <c r="BP330" s="3" t="s">
        <v>109</v>
      </c>
      <c r="BS330" s="3" t="s">
        <v>109</v>
      </c>
      <c r="BV330" s="3" t="s">
        <v>109</v>
      </c>
      <c r="BY330" s="3" t="s">
        <v>109</v>
      </c>
      <c r="CB330" s="3"/>
      <c r="CE330" s="3"/>
      <c r="CH330" s="3" t="s">
        <v>148</v>
      </c>
      <c r="CK330" s="3"/>
      <c r="CN330" s="3" t="s">
        <v>131</v>
      </c>
      <c r="CQ330" s="3"/>
    </row>
    <row r="331" spans="1:95" x14ac:dyDescent="0.25">
      <c r="A331">
        <v>87</v>
      </c>
      <c r="B331" s="22">
        <v>43931.611180555556</v>
      </c>
      <c r="C331" s="22">
        <v>43931.612199074072</v>
      </c>
      <c r="D331" s="3" t="s">
        <v>97</v>
      </c>
      <c r="I331" s="3" t="s">
        <v>99</v>
      </c>
      <c r="L331" s="3" t="s">
        <v>98</v>
      </c>
      <c r="O331" s="3"/>
      <c r="R331" s="3" t="s">
        <v>100</v>
      </c>
      <c r="U331" s="3" t="s">
        <v>99</v>
      </c>
      <c r="X331" s="3" t="s">
        <v>101</v>
      </c>
      <c r="AA331" s="3" t="s">
        <v>132</v>
      </c>
      <c r="AD331" s="3" t="s">
        <v>405</v>
      </c>
      <c r="AG331" s="3" t="s">
        <v>149</v>
      </c>
      <c r="AJ331" s="3"/>
      <c r="AM331" s="3" t="s">
        <v>98</v>
      </c>
      <c r="AP331" s="3" t="s">
        <v>143</v>
      </c>
      <c r="AS331" s="3" t="s">
        <v>98</v>
      </c>
      <c r="AV331" s="3" t="s">
        <v>220</v>
      </c>
      <c r="AY331" s="3" t="s">
        <v>116</v>
      </c>
      <c r="BB331" s="3"/>
      <c r="BG331" s="3" t="s">
        <v>108</v>
      </c>
      <c r="BJ331" s="3" t="s">
        <v>107</v>
      </c>
      <c r="BM331" s="3" t="s">
        <v>109</v>
      </c>
      <c r="BP331" s="3" t="s">
        <v>123</v>
      </c>
      <c r="BS331" s="3" t="s">
        <v>109</v>
      </c>
      <c r="BV331" s="3" t="s">
        <v>109</v>
      </c>
      <c r="BY331" s="3" t="s">
        <v>109</v>
      </c>
      <c r="CB331" s="3" t="s">
        <v>118</v>
      </c>
      <c r="CE331" s="3" t="s">
        <v>111</v>
      </c>
      <c r="CH331" s="3" t="s">
        <v>156</v>
      </c>
      <c r="CK331" s="3"/>
      <c r="CN331" s="3" t="s">
        <v>126</v>
      </c>
      <c r="CQ331" s="3"/>
    </row>
    <row r="332" spans="1:95" x14ac:dyDescent="0.25">
      <c r="A332">
        <v>87</v>
      </c>
      <c r="B332" s="22">
        <v>43931.611180555556</v>
      </c>
      <c r="C332" s="22">
        <v>43931.612199074072</v>
      </c>
      <c r="D332" s="3" t="s">
        <v>97</v>
      </c>
      <c r="I332" s="3" t="s">
        <v>99</v>
      </c>
      <c r="L332" s="3" t="s">
        <v>98</v>
      </c>
      <c r="O332" s="3"/>
      <c r="R332" s="3" t="s">
        <v>100</v>
      </c>
      <c r="U332" s="3" t="s">
        <v>99</v>
      </c>
      <c r="X332" s="3" t="s">
        <v>101</v>
      </c>
      <c r="AA332" s="3" t="s">
        <v>132</v>
      </c>
      <c r="AD332" s="3" t="s">
        <v>406</v>
      </c>
      <c r="AG332" s="3" t="s">
        <v>149</v>
      </c>
      <c r="AJ332" s="3"/>
      <c r="AM332" s="3" t="s">
        <v>98</v>
      </c>
      <c r="AP332" s="3" t="s">
        <v>143</v>
      </c>
      <c r="AS332" s="3" t="s">
        <v>98</v>
      </c>
      <c r="AV332" s="3" t="s">
        <v>220</v>
      </c>
      <c r="AY332" s="3" t="s">
        <v>116</v>
      </c>
      <c r="BB332" s="3"/>
      <c r="BG332" s="3" t="s">
        <v>108</v>
      </c>
      <c r="BJ332" s="3" t="s">
        <v>107</v>
      </c>
      <c r="BM332" s="3" t="s">
        <v>109</v>
      </c>
      <c r="BP332" s="3" t="s">
        <v>123</v>
      </c>
      <c r="BS332" s="3" t="s">
        <v>109</v>
      </c>
      <c r="BV332" s="3" t="s">
        <v>109</v>
      </c>
      <c r="BY332" s="3" t="s">
        <v>109</v>
      </c>
      <c r="CB332" s="3" t="s">
        <v>118</v>
      </c>
      <c r="CE332" s="3" t="s">
        <v>111</v>
      </c>
      <c r="CH332" s="3" t="s">
        <v>156</v>
      </c>
      <c r="CK332" s="3"/>
      <c r="CN332" s="3" t="s">
        <v>126</v>
      </c>
      <c r="CQ332" s="3"/>
    </row>
    <row r="333" spans="1:95" x14ac:dyDescent="0.25">
      <c r="A333">
        <v>87</v>
      </c>
      <c r="B333" s="22">
        <v>43931.611180555556</v>
      </c>
      <c r="C333" s="22">
        <v>43931.612199074072</v>
      </c>
      <c r="D333" s="3" t="s">
        <v>97</v>
      </c>
      <c r="I333" s="3" t="s">
        <v>99</v>
      </c>
      <c r="L333" s="3" t="s">
        <v>98</v>
      </c>
      <c r="O333" s="3"/>
      <c r="R333" s="3" t="s">
        <v>100</v>
      </c>
      <c r="U333" s="3" t="s">
        <v>99</v>
      </c>
      <c r="X333" s="3" t="s">
        <v>101</v>
      </c>
      <c r="AA333" s="3" t="s">
        <v>132</v>
      </c>
      <c r="AD333" s="3" t="s">
        <v>430</v>
      </c>
      <c r="AG333" s="3" t="s">
        <v>149</v>
      </c>
      <c r="AJ333" s="3"/>
      <c r="AM333" s="3" t="s">
        <v>98</v>
      </c>
      <c r="AP333" s="3" t="s">
        <v>143</v>
      </c>
      <c r="AS333" s="3" t="s">
        <v>98</v>
      </c>
      <c r="AV333" s="3" t="s">
        <v>220</v>
      </c>
      <c r="AY333" s="3" t="s">
        <v>116</v>
      </c>
      <c r="BB333" s="3"/>
      <c r="BG333" s="3" t="s">
        <v>108</v>
      </c>
      <c r="BJ333" s="3" t="s">
        <v>107</v>
      </c>
      <c r="BM333" s="3" t="s">
        <v>109</v>
      </c>
      <c r="BP333" s="3" t="s">
        <v>123</v>
      </c>
      <c r="BS333" s="3" t="s">
        <v>109</v>
      </c>
      <c r="BV333" s="3" t="s">
        <v>109</v>
      </c>
      <c r="BY333" s="3" t="s">
        <v>109</v>
      </c>
      <c r="CB333" s="3" t="s">
        <v>118</v>
      </c>
      <c r="CE333" s="3" t="s">
        <v>111</v>
      </c>
      <c r="CH333" s="3" t="s">
        <v>156</v>
      </c>
      <c r="CK333" s="3"/>
      <c r="CN333" s="3" t="s">
        <v>126</v>
      </c>
      <c r="CQ333" s="3"/>
    </row>
    <row r="334" spans="1:95" x14ac:dyDescent="0.25">
      <c r="A334">
        <v>88</v>
      </c>
      <c r="B334" s="22">
        <v>43931.627581018518</v>
      </c>
      <c r="C334" s="22">
        <v>43931.630347222221</v>
      </c>
      <c r="D334" s="3" t="s">
        <v>97</v>
      </c>
      <c r="I334" s="3" t="s">
        <v>98</v>
      </c>
      <c r="L334" s="3" t="s">
        <v>99</v>
      </c>
      <c r="O334" s="3"/>
      <c r="R334" s="3" t="s">
        <v>100</v>
      </c>
      <c r="U334" s="3" t="s">
        <v>99</v>
      </c>
      <c r="X334" s="3" t="s">
        <v>121</v>
      </c>
      <c r="AA334" s="3"/>
      <c r="AD334" s="3" t="s">
        <v>405</v>
      </c>
      <c r="AG334" s="3" t="s">
        <v>149</v>
      </c>
      <c r="AJ334" s="3"/>
      <c r="AM334" s="3" t="s">
        <v>99</v>
      </c>
      <c r="AP334" s="3"/>
      <c r="AS334" s="3" t="s">
        <v>98</v>
      </c>
      <c r="AV334" s="3" t="s">
        <v>130</v>
      </c>
      <c r="AY334" s="3" t="s">
        <v>116</v>
      </c>
      <c r="BB334" s="3" t="s">
        <v>241</v>
      </c>
      <c r="BG334" s="3" t="s">
        <v>108</v>
      </c>
      <c r="BJ334" s="3" t="s">
        <v>107</v>
      </c>
      <c r="BM334" s="3" t="s">
        <v>107</v>
      </c>
      <c r="BP334" s="3" t="s">
        <v>108</v>
      </c>
      <c r="BS334" s="3" t="s">
        <v>109</v>
      </c>
      <c r="BV334" s="3" t="s">
        <v>108</v>
      </c>
      <c r="BY334" s="3" t="s">
        <v>109</v>
      </c>
      <c r="CB334" s="3" t="s">
        <v>118</v>
      </c>
      <c r="CE334" s="3" t="s">
        <v>119</v>
      </c>
      <c r="CH334" s="3" t="s">
        <v>136</v>
      </c>
      <c r="CK334" s="3"/>
      <c r="CN334" s="3" t="s">
        <v>131</v>
      </c>
      <c r="CQ334" s="3" t="s">
        <v>241</v>
      </c>
    </row>
    <row r="335" spans="1:95" x14ac:dyDescent="0.25">
      <c r="A335">
        <v>88</v>
      </c>
      <c r="B335" s="22">
        <v>43931.627581018518</v>
      </c>
      <c r="C335" s="22">
        <v>43931.630347222221</v>
      </c>
      <c r="D335" s="3" t="s">
        <v>97</v>
      </c>
      <c r="I335" s="3" t="s">
        <v>98</v>
      </c>
      <c r="L335" s="3" t="s">
        <v>99</v>
      </c>
      <c r="O335" s="3"/>
      <c r="R335" s="3" t="s">
        <v>100</v>
      </c>
      <c r="U335" s="3" t="s">
        <v>99</v>
      </c>
      <c r="X335" s="3" t="s">
        <v>121</v>
      </c>
      <c r="AA335" s="3"/>
      <c r="AD335" s="3" t="s">
        <v>408</v>
      </c>
      <c r="AG335" s="3" t="s">
        <v>149</v>
      </c>
      <c r="AJ335" s="3"/>
      <c r="AM335" s="3" t="s">
        <v>99</v>
      </c>
      <c r="AP335" s="3"/>
      <c r="AS335" s="3" t="s">
        <v>98</v>
      </c>
      <c r="AV335" s="3" t="s">
        <v>130</v>
      </c>
      <c r="AY335" s="3" t="s">
        <v>116</v>
      </c>
      <c r="BB335" s="3" t="s">
        <v>241</v>
      </c>
      <c r="BG335" s="3" t="s">
        <v>108</v>
      </c>
      <c r="BJ335" s="3" t="s">
        <v>107</v>
      </c>
      <c r="BM335" s="3" t="s">
        <v>107</v>
      </c>
      <c r="BP335" s="3" t="s">
        <v>108</v>
      </c>
      <c r="BS335" s="3" t="s">
        <v>109</v>
      </c>
      <c r="BV335" s="3" t="s">
        <v>108</v>
      </c>
      <c r="BY335" s="3" t="s">
        <v>109</v>
      </c>
      <c r="CB335" s="3" t="s">
        <v>118</v>
      </c>
      <c r="CE335" s="3" t="s">
        <v>119</v>
      </c>
      <c r="CH335" s="3" t="s">
        <v>136</v>
      </c>
      <c r="CK335" s="3"/>
      <c r="CN335" s="3" t="s">
        <v>131</v>
      </c>
      <c r="CQ335" s="3" t="s">
        <v>241</v>
      </c>
    </row>
    <row r="336" spans="1:95" x14ac:dyDescent="0.25">
      <c r="A336">
        <v>88</v>
      </c>
      <c r="B336" s="22">
        <v>43931.627581018518</v>
      </c>
      <c r="C336" s="22">
        <v>43931.630347222221</v>
      </c>
      <c r="D336" s="3" t="s">
        <v>97</v>
      </c>
      <c r="I336" s="3" t="s">
        <v>98</v>
      </c>
      <c r="L336" s="3" t="s">
        <v>99</v>
      </c>
      <c r="O336" s="3"/>
      <c r="R336" s="3" t="s">
        <v>100</v>
      </c>
      <c r="U336" s="3" t="s">
        <v>99</v>
      </c>
      <c r="X336" s="3" t="s">
        <v>121</v>
      </c>
      <c r="AA336" s="3"/>
      <c r="AD336" s="3" t="s">
        <v>430</v>
      </c>
      <c r="AG336" s="3" t="s">
        <v>149</v>
      </c>
      <c r="AJ336" s="3"/>
      <c r="AM336" s="3" t="s">
        <v>99</v>
      </c>
      <c r="AP336" s="3"/>
      <c r="AS336" s="3" t="s">
        <v>98</v>
      </c>
      <c r="AV336" s="3" t="s">
        <v>130</v>
      </c>
      <c r="AY336" s="3" t="s">
        <v>116</v>
      </c>
      <c r="BB336" s="3" t="s">
        <v>241</v>
      </c>
      <c r="BG336" s="3" t="s">
        <v>108</v>
      </c>
      <c r="BJ336" s="3" t="s">
        <v>107</v>
      </c>
      <c r="BM336" s="3" t="s">
        <v>107</v>
      </c>
      <c r="BP336" s="3" t="s">
        <v>108</v>
      </c>
      <c r="BS336" s="3" t="s">
        <v>109</v>
      </c>
      <c r="BV336" s="3" t="s">
        <v>108</v>
      </c>
      <c r="BY336" s="3" t="s">
        <v>109</v>
      </c>
      <c r="CB336" s="3" t="s">
        <v>118</v>
      </c>
      <c r="CE336" s="3" t="s">
        <v>119</v>
      </c>
      <c r="CH336" s="3" t="s">
        <v>136</v>
      </c>
      <c r="CK336" s="3"/>
      <c r="CN336" s="3" t="s">
        <v>131</v>
      </c>
      <c r="CQ336" s="3" t="s">
        <v>241</v>
      </c>
    </row>
    <row r="337" spans="1:95" x14ac:dyDescent="0.25">
      <c r="A337">
        <v>89</v>
      </c>
      <c r="B337" s="22">
        <v>43931.645995370367</v>
      </c>
      <c r="C337" s="22">
        <v>43931.647569444445</v>
      </c>
      <c r="D337" s="3" t="s">
        <v>97</v>
      </c>
      <c r="I337" s="3" t="s">
        <v>98</v>
      </c>
      <c r="L337" s="3" t="s">
        <v>99</v>
      </c>
      <c r="O337" s="3"/>
      <c r="R337" s="3" t="s">
        <v>253</v>
      </c>
      <c r="U337" s="3" t="s">
        <v>99</v>
      </c>
      <c r="X337" s="3" t="s">
        <v>121</v>
      </c>
      <c r="AA337" s="3"/>
      <c r="AD337" s="3" t="s">
        <v>405</v>
      </c>
      <c r="AG337" s="3" t="s">
        <v>149</v>
      </c>
      <c r="AJ337" s="3"/>
      <c r="AM337" s="3" t="s">
        <v>99</v>
      </c>
      <c r="AP337" s="3"/>
      <c r="AS337" s="3" t="s">
        <v>98</v>
      </c>
      <c r="AV337" s="3" t="s">
        <v>157</v>
      </c>
      <c r="AY337" s="3" t="s">
        <v>116</v>
      </c>
      <c r="BB337" s="3"/>
      <c r="BG337" s="3" t="s">
        <v>133</v>
      </c>
      <c r="BJ337" s="3" t="s">
        <v>107</v>
      </c>
      <c r="BM337" s="3" t="s">
        <v>107</v>
      </c>
      <c r="BP337" s="3" t="s">
        <v>133</v>
      </c>
      <c r="BS337" s="3" t="s">
        <v>133</v>
      </c>
      <c r="BV337" s="3" t="s">
        <v>123</v>
      </c>
      <c r="BY337" s="3" t="s">
        <v>109</v>
      </c>
      <c r="CB337" s="3" t="s">
        <v>118</v>
      </c>
      <c r="CE337" s="3" t="s">
        <v>119</v>
      </c>
      <c r="CH337" s="3" t="s">
        <v>163</v>
      </c>
      <c r="CK337" s="3"/>
      <c r="CN337" s="3" t="s">
        <v>126</v>
      </c>
      <c r="CQ337" s="3"/>
    </row>
    <row r="338" spans="1:95" x14ac:dyDescent="0.25">
      <c r="A338">
        <v>89</v>
      </c>
      <c r="B338" s="22">
        <v>43931.645995370367</v>
      </c>
      <c r="C338" s="22">
        <v>43931.647569444445</v>
      </c>
      <c r="D338" s="3" t="s">
        <v>97</v>
      </c>
      <c r="I338" s="3" t="s">
        <v>98</v>
      </c>
      <c r="L338" s="3" t="s">
        <v>99</v>
      </c>
      <c r="O338" s="3"/>
      <c r="R338" s="3" t="s">
        <v>253</v>
      </c>
      <c r="U338" s="3" t="s">
        <v>99</v>
      </c>
      <c r="X338" s="3" t="s">
        <v>121</v>
      </c>
      <c r="AA338" s="3"/>
      <c r="AD338" s="3" t="s">
        <v>409</v>
      </c>
      <c r="AG338" s="3" t="s">
        <v>149</v>
      </c>
      <c r="AJ338" s="3"/>
      <c r="AM338" s="3" t="s">
        <v>99</v>
      </c>
      <c r="AP338" s="3"/>
      <c r="AS338" s="3" t="s">
        <v>98</v>
      </c>
      <c r="AV338" s="3" t="s">
        <v>157</v>
      </c>
      <c r="AY338" s="3" t="s">
        <v>116</v>
      </c>
      <c r="BB338" s="3"/>
      <c r="BG338" s="3" t="s">
        <v>133</v>
      </c>
      <c r="BJ338" s="3" t="s">
        <v>107</v>
      </c>
      <c r="BM338" s="3" t="s">
        <v>107</v>
      </c>
      <c r="BP338" s="3" t="s">
        <v>133</v>
      </c>
      <c r="BS338" s="3" t="s">
        <v>133</v>
      </c>
      <c r="BV338" s="3" t="s">
        <v>123</v>
      </c>
      <c r="BY338" s="3" t="s">
        <v>109</v>
      </c>
      <c r="CB338" s="3" t="s">
        <v>118</v>
      </c>
      <c r="CE338" s="3" t="s">
        <v>119</v>
      </c>
      <c r="CH338" s="3" t="s">
        <v>163</v>
      </c>
      <c r="CK338" s="3"/>
      <c r="CN338" s="3" t="s">
        <v>126</v>
      </c>
      <c r="CQ338" s="3"/>
    </row>
    <row r="339" spans="1:95" x14ac:dyDescent="0.25">
      <c r="A339">
        <v>89</v>
      </c>
      <c r="B339" s="22">
        <v>43931.645995370367</v>
      </c>
      <c r="C339" s="22">
        <v>43931.647569444445</v>
      </c>
      <c r="D339" s="3" t="s">
        <v>97</v>
      </c>
      <c r="I339" s="3" t="s">
        <v>98</v>
      </c>
      <c r="L339" s="3" t="s">
        <v>99</v>
      </c>
      <c r="O339" s="3"/>
      <c r="R339" s="3" t="s">
        <v>253</v>
      </c>
      <c r="U339" s="3" t="s">
        <v>99</v>
      </c>
      <c r="X339" s="3" t="s">
        <v>121</v>
      </c>
      <c r="AA339" s="3"/>
      <c r="AD339" s="3" t="s">
        <v>408</v>
      </c>
      <c r="AG339" s="3" t="s">
        <v>149</v>
      </c>
      <c r="AJ339" s="3"/>
      <c r="AM339" s="3" t="s">
        <v>99</v>
      </c>
      <c r="AP339" s="3"/>
      <c r="AS339" s="3" t="s">
        <v>98</v>
      </c>
      <c r="AV339" s="3" t="s">
        <v>157</v>
      </c>
      <c r="AY339" s="3" t="s">
        <v>116</v>
      </c>
      <c r="BB339" s="3"/>
      <c r="BG339" s="3" t="s">
        <v>133</v>
      </c>
      <c r="BJ339" s="3" t="s">
        <v>107</v>
      </c>
      <c r="BM339" s="3" t="s">
        <v>107</v>
      </c>
      <c r="BP339" s="3" t="s">
        <v>133</v>
      </c>
      <c r="BS339" s="3" t="s">
        <v>133</v>
      </c>
      <c r="BV339" s="3" t="s">
        <v>123</v>
      </c>
      <c r="BY339" s="3" t="s">
        <v>109</v>
      </c>
      <c r="CB339" s="3" t="s">
        <v>118</v>
      </c>
      <c r="CE339" s="3" t="s">
        <v>119</v>
      </c>
      <c r="CH339" s="3" t="s">
        <v>163</v>
      </c>
      <c r="CK339" s="3"/>
      <c r="CN339" s="3" t="s">
        <v>126</v>
      </c>
      <c r="CQ339" s="3"/>
    </row>
    <row r="340" spans="1:95" x14ac:dyDescent="0.25">
      <c r="A340">
        <v>89</v>
      </c>
      <c r="B340" s="22">
        <v>43931.645995370367</v>
      </c>
      <c r="C340" s="22">
        <v>43931.647569444445</v>
      </c>
      <c r="D340" s="3" t="s">
        <v>97</v>
      </c>
      <c r="I340" s="3" t="s">
        <v>98</v>
      </c>
      <c r="L340" s="3" t="s">
        <v>99</v>
      </c>
      <c r="O340" s="3"/>
      <c r="R340" s="3" t="s">
        <v>253</v>
      </c>
      <c r="U340" s="3" t="s">
        <v>99</v>
      </c>
      <c r="X340" s="3" t="s">
        <v>121</v>
      </c>
      <c r="AA340" s="3"/>
      <c r="AD340" s="3" t="s">
        <v>410</v>
      </c>
      <c r="AG340" s="3" t="s">
        <v>149</v>
      </c>
      <c r="AJ340" s="3"/>
      <c r="AM340" s="3" t="s">
        <v>99</v>
      </c>
      <c r="AP340" s="3"/>
      <c r="AS340" s="3" t="s">
        <v>98</v>
      </c>
      <c r="AV340" s="3" t="s">
        <v>157</v>
      </c>
      <c r="AY340" s="3" t="s">
        <v>116</v>
      </c>
      <c r="BB340" s="3"/>
      <c r="BG340" s="3" t="s">
        <v>133</v>
      </c>
      <c r="BJ340" s="3" t="s">
        <v>107</v>
      </c>
      <c r="BM340" s="3" t="s">
        <v>107</v>
      </c>
      <c r="BP340" s="3" t="s">
        <v>133</v>
      </c>
      <c r="BS340" s="3" t="s">
        <v>133</v>
      </c>
      <c r="BV340" s="3" t="s">
        <v>123</v>
      </c>
      <c r="BY340" s="3" t="s">
        <v>109</v>
      </c>
      <c r="CB340" s="3" t="s">
        <v>118</v>
      </c>
      <c r="CE340" s="3" t="s">
        <v>119</v>
      </c>
      <c r="CH340" s="3" t="s">
        <v>163</v>
      </c>
      <c r="CK340" s="3"/>
      <c r="CN340" s="3" t="s">
        <v>126</v>
      </c>
      <c r="CQ340" s="3"/>
    </row>
    <row r="341" spans="1:95" x14ac:dyDescent="0.25">
      <c r="A341">
        <v>89</v>
      </c>
      <c r="B341" s="22">
        <v>43931.645995370367</v>
      </c>
      <c r="C341" s="22">
        <v>43931.647569444445</v>
      </c>
      <c r="D341" s="3" t="s">
        <v>97</v>
      </c>
      <c r="I341" s="3" t="s">
        <v>98</v>
      </c>
      <c r="L341" s="3" t="s">
        <v>99</v>
      </c>
      <c r="O341" s="3"/>
      <c r="R341" s="3" t="s">
        <v>253</v>
      </c>
      <c r="U341" s="3" t="s">
        <v>99</v>
      </c>
      <c r="X341" s="3" t="s">
        <v>121</v>
      </c>
      <c r="AA341" s="3"/>
      <c r="AD341" s="3" t="s">
        <v>406</v>
      </c>
      <c r="AG341" s="3" t="s">
        <v>149</v>
      </c>
      <c r="AJ341" s="3"/>
      <c r="AM341" s="3" t="s">
        <v>99</v>
      </c>
      <c r="AP341" s="3"/>
      <c r="AS341" s="3" t="s">
        <v>98</v>
      </c>
      <c r="AV341" s="3" t="s">
        <v>157</v>
      </c>
      <c r="AY341" s="3" t="s">
        <v>116</v>
      </c>
      <c r="BB341" s="3"/>
      <c r="BG341" s="3" t="s">
        <v>133</v>
      </c>
      <c r="BJ341" s="3" t="s">
        <v>107</v>
      </c>
      <c r="BM341" s="3" t="s">
        <v>107</v>
      </c>
      <c r="BP341" s="3" t="s">
        <v>133</v>
      </c>
      <c r="BS341" s="3" t="s">
        <v>133</v>
      </c>
      <c r="BV341" s="3" t="s">
        <v>123</v>
      </c>
      <c r="BY341" s="3" t="s">
        <v>109</v>
      </c>
      <c r="CB341" s="3" t="s">
        <v>118</v>
      </c>
      <c r="CE341" s="3" t="s">
        <v>119</v>
      </c>
      <c r="CH341" s="3" t="s">
        <v>163</v>
      </c>
      <c r="CK341" s="3"/>
      <c r="CN341" s="3" t="s">
        <v>126</v>
      </c>
      <c r="CQ341" s="3"/>
    </row>
    <row r="342" spans="1:95" x14ac:dyDescent="0.25">
      <c r="A342">
        <v>89</v>
      </c>
      <c r="B342" s="22">
        <v>43931.645995370367</v>
      </c>
      <c r="C342" s="22">
        <v>43931.647569444445</v>
      </c>
      <c r="D342" s="3" t="s">
        <v>97</v>
      </c>
      <c r="I342" s="3" t="s">
        <v>98</v>
      </c>
      <c r="L342" s="3" t="s">
        <v>99</v>
      </c>
      <c r="O342" s="3"/>
      <c r="R342" s="3" t="s">
        <v>253</v>
      </c>
      <c r="U342" s="3" t="s">
        <v>99</v>
      </c>
      <c r="X342" s="3" t="s">
        <v>121</v>
      </c>
      <c r="AA342" s="3"/>
      <c r="AD342" s="3" t="s">
        <v>407</v>
      </c>
      <c r="AG342" s="3" t="s">
        <v>149</v>
      </c>
      <c r="AJ342" s="3"/>
      <c r="AM342" s="3" t="s">
        <v>99</v>
      </c>
      <c r="AP342" s="3"/>
      <c r="AS342" s="3" t="s">
        <v>98</v>
      </c>
      <c r="AV342" s="3" t="s">
        <v>157</v>
      </c>
      <c r="AY342" s="3" t="s">
        <v>116</v>
      </c>
      <c r="BB342" s="3"/>
      <c r="BG342" s="3" t="s">
        <v>133</v>
      </c>
      <c r="BJ342" s="3" t="s">
        <v>107</v>
      </c>
      <c r="BM342" s="3" t="s">
        <v>107</v>
      </c>
      <c r="BP342" s="3" t="s">
        <v>133</v>
      </c>
      <c r="BS342" s="3" t="s">
        <v>133</v>
      </c>
      <c r="BV342" s="3" t="s">
        <v>123</v>
      </c>
      <c r="BY342" s="3" t="s">
        <v>109</v>
      </c>
      <c r="CB342" s="3" t="s">
        <v>118</v>
      </c>
      <c r="CE342" s="3" t="s">
        <v>119</v>
      </c>
      <c r="CH342" s="3" t="s">
        <v>163</v>
      </c>
      <c r="CK342" s="3"/>
      <c r="CN342" s="3" t="s">
        <v>126</v>
      </c>
      <c r="CQ342" s="3"/>
    </row>
    <row r="343" spans="1:95" x14ac:dyDescent="0.25">
      <c r="A343">
        <v>89</v>
      </c>
      <c r="B343" s="22">
        <v>43931.645995370367</v>
      </c>
      <c r="C343" s="22">
        <v>43931.647569444445</v>
      </c>
      <c r="D343" s="3" t="s">
        <v>97</v>
      </c>
      <c r="I343" s="3" t="s">
        <v>98</v>
      </c>
      <c r="L343" s="3" t="s">
        <v>99</v>
      </c>
      <c r="O343" s="3"/>
      <c r="R343" s="3" t="s">
        <v>253</v>
      </c>
      <c r="U343" s="3" t="s">
        <v>99</v>
      </c>
      <c r="X343" s="3" t="s">
        <v>121</v>
      </c>
      <c r="AA343" s="3"/>
      <c r="AD343" s="3" t="s">
        <v>430</v>
      </c>
      <c r="AG343" s="3" t="s">
        <v>149</v>
      </c>
      <c r="AJ343" s="3"/>
      <c r="AM343" s="3" t="s">
        <v>99</v>
      </c>
      <c r="AP343" s="3"/>
      <c r="AS343" s="3" t="s">
        <v>98</v>
      </c>
      <c r="AV343" s="3" t="s">
        <v>157</v>
      </c>
      <c r="AY343" s="3" t="s">
        <v>116</v>
      </c>
      <c r="BB343" s="3"/>
      <c r="BG343" s="3" t="s">
        <v>133</v>
      </c>
      <c r="BJ343" s="3" t="s">
        <v>107</v>
      </c>
      <c r="BM343" s="3" t="s">
        <v>107</v>
      </c>
      <c r="BP343" s="3" t="s">
        <v>133</v>
      </c>
      <c r="BS343" s="3" t="s">
        <v>133</v>
      </c>
      <c r="BV343" s="3" t="s">
        <v>123</v>
      </c>
      <c r="BY343" s="3" t="s">
        <v>109</v>
      </c>
      <c r="CB343" s="3" t="s">
        <v>118</v>
      </c>
      <c r="CE343" s="3" t="s">
        <v>119</v>
      </c>
      <c r="CH343" s="3" t="s">
        <v>163</v>
      </c>
      <c r="CK343" s="3"/>
      <c r="CN343" s="3" t="s">
        <v>126</v>
      </c>
      <c r="CQ343" s="3"/>
    </row>
    <row r="344" spans="1:95" x14ac:dyDescent="0.25">
      <c r="A344">
        <v>90</v>
      </c>
      <c r="B344" s="22">
        <v>43931.72111111111</v>
      </c>
      <c r="C344" s="22">
        <v>43931.725937499999</v>
      </c>
      <c r="D344" s="3" t="s">
        <v>97</v>
      </c>
      <c r="I344" s="3" t="s">
        <v>99</v>
      </c>
      <c r="L344" s="3" t="s">
        <v>98</v>
      </c>
      <c r="O344" s="3" t="s">
        <v>254</v>
      </c>
      <c r="R344" s="3" t="s">
        <v>100</v>
      </c>
      <c r="U344" s="3" t="s">
        <v>98</v>
      </c>
      <c r="X344" s="3" t="s">
        <v>121</v>
      </c>
      <c r="AA344" s="3"/>
      <c r="AD344" s="3" t="s">
        <v>405</v>
      </c>
      <c r="AG344" s="3" t="s">
        <v>149</v>
      </c>
      <c r="AJ344" s="3"/>
      <c r="AM344" s="3" t="s">
        <v>99</v>
      </c>
      <c r="AP344" s="3"/>
      <c r="AS344" s="3" t="s">
        <v>98</v>
      </c>
      <c r="AV344" s="3" t="s">
        <v>246</v>
      </c>
      <c r="AY344" s="3" t="s">
        <v>145</v>
      </c>
      <c r="BB344" s="3"/>
      <c r="BG344" s="3" t="s">
        <v>108</v>
      </c>
      <c r="BJ344" s="3" t="s">
        <v>107</v>
      </c>
      <c r="BM344" s="3" t="s">
        <v>107</v>
      </c>
      <c r="BP344" s="3" t="s">
        <v>109</v>
      </c>
      <c r="BS344" s="3" t="s">
        <v>109</v>
      </c>
      <c r="BV344" s="3" t="s">
        <v>109</v>
      </c>
      <c r="BY344" s="3" t="s">
        <v>109</v>
      </c>
      <c r="CB344" s="3" t="s">
        <v>118</v>
      </c>
      <c r="CE344" s="3" t="s">
        <v>111</v>
      </c>
      <c r="CH344" s="3" t="s">
        <v>163</v>
      </c>
      <c r="CK344" s="3"/>
      <c r="CN344" s="3" t="s">
        <v>137</v>
      </c>
      <c r="CQ344" s="3"/>
    </row>
    <row r="345" spans="1:95" x14ac:dyDescent="0.25">
      <c r="A345">
        <v>90</v>
      </c>
      <c r="B345" s="22">
        <v>43931.72111111111</v>
      </c>
      <c r="C345" s="22">
        <v>43931.725937499999</v>
      </c>
      <c r="D345" s="3" t="s">
        <v>97</v>
      </c>
      <c r="I345" s="3" t="s">
        <v>99</v>
      </c>
      <c r="L345" s="3" t="s">
        <v>98</v>
      </c>
      <c r="O345" s="3" t="s">
        <v>254</v>
      </c>
      <c r="R345" s="3" t="s">
        <v>100</v>
      </c>
      <c r="U345" s="3" t="s">
        <v>98</v>
      </c>
      <c r="X345" s="3" t="s">
        <v>121</v>
      </c>
      <c r="AA345" s="3"/>
      <c r="AD345" s="3" t="s">
        <v>409</v>
      </c>
      <c r="AG345" s="3" t="s">
        <v>149</v>
      </c>
      <c r="AJ345" s="3"/>
      <c r="AM345" s="3" t="s">
        <v>99</v>
      </c>
      <c r="AP345" s="3"/>
      <c r="AS345" s="3" t="s">
        <v>98</v>
      </c>
      <c r="AV345" s="3" t="s">
        <v>246</v>
      </c>
      <c r="AY345" s="3" t="s">
        <v>145</v>
      </c>
      <c r="BB345" s="3"/>
      <c r="BG345" s="3" t="s">
        <v>108</v>
      </c>
      <c r="BJ345" s="3" t="s">
        <v>107</v>
      </c>
      <c r="BM345" s="3" t="s">
        <v>107</v>
      </c>
      <c r="BP345" s="3" t="s">
        <v>109</v>
      </c>
      <c r="BS345" s="3" t="s">
        <v>109</v>
      </c>
      <c r="BV345" s="3" t="s">
        <v>109</v>
      </c>
      <c r="BY345" s="3" t="s">
        <v>109</v>
      </c>
      <c r="CB345" s="3" t="s">
        <v>118</v>
      </c>
      <c r="CE345" s="3" t="s">
        <v>111</v>
      </c>
      <c r="CH345" s="3" t="s">
        <v>163</v>
      </c>
      <c r="CK345" s="3"/>
      <c r="CN345" s="3" t="s">
        <v>137</v>
      </c>
      <c r="CQ345" s="3"/>
    </row>
    <row r="346" spans="1:95" x14ac:dyDescent="0.25">
      <c r="A346">
        <v>90</v>
      </c>
      <c r="B346" s="22">
        <v>43931.72111111111</v>
      </c>
      <c r="C346" s="22">
        <v>43931.725937499999</v>
      </c>
      <c r="D346" s="3" t="s">
        <v>97</v>
      </c>
      <c r="I346" s="3" t="s">
        <v>99</v>
      </c>
      <c r="L346" s="3" t="s">
        <v>98</v>
      </c>
      <c r="O346" s="3" t="s">
        <v>254</v>
      </c>
      <c r="R346" s="3" t="s">
        <v>100</v>
      </c>
      <c r="U346" s="3" t="s">
        <v>98</v>
      </c>
      <c r="X346" s="3" t="s">
        <v>121</v>
      </c>
      <c r="AA346" s="3"/>
      <c r="AD346" s="3" t="s">
        <v>410</v>
      </c>
      <c r="AG346" s="3" t="s">
        <v>149</v>
      </c>
      <c r="AJ346" s="3"/>
      <c r="AM346" s="3" t="s">
        <v>99</v>
      </c>
      <c r="AP346" s="3"/>
      <c r="AS346" s="3" t="s">
        <v>98</v>
      </c>
      <c r="AV346" s="3" t="s">
        <v>246</v>
      </c>
      <c r="AY346" s="3" t="s">
        <v>145</v>
      </c>
      <c r="BB346" s="3"/>
      <c r="BG346" s="3" t="s">
        <v>108</v>
      </c>
      <c r="BJ346" s="3" t="s">
        <v>107</v>
      </c>
      <c r="BM346" s="3" t="s">
        <v>107</v>
      </c>
      <c r="BP346" s="3" t="s">
        <v>109</v>
      </c>
      <c r="BS346" s="3" t="s">
        <v>109</v>
      </c>
      <c r="BV346" s="3" t="s">
        <v>109</v>
      </c>
      <c r="BY346" s="3" t="s">
        <v>109</v>
      </c>
      <c r="CB346" s="3" t="s">
        <v>118</v>
      </c>
      <c r="CE346" s="3" t="s">
        <v>111</v>
      </c>
      <c r="CH346" s="3" t="s">
        <v>163</v>
      </c>
      <c r="CK346" s="3"/>
      <c r="CN346" s="3" t="s">
        <v>137</v>
      </c>
      <c r="CQ346" s="3"/>
    </row>
    <row r="347" spans="1:95" x14ac:dyDescent="0.25">
      <c r="A347">
        <v>90</v>
      </c>
      <c r="B347" s="22">
        <v>43931.72111111111</v>
      </c>
      <c r="C347" s="22">
        <v>43931.725937499999</v>
      </c>
      <c r="D347" s="3" t="s">
        <v>97</v>
      </c>
      <c r="I347" s="3" t="s">
        <v>99</v>
      </c>
      <c r="L347" s="3" t="s">
        <v>98</v>
      </c>
      <c r="O347" s="3" t="s">
        <v>254</v>
      </c>
      <c r="R347" s="3" t="s">
        <v>100</v>
      </c>
      <c r="U347" s="3" t="s">
        <v>98</v>
      </c>
      <c r="X347" s="3" t="s">
        <v>121</v>
      </c>
      <c r="AA347" s="3"/>
      <c r="AD347" s="3" t="s">
        <v>406</v>
      </c>
      <c r="AG347" s="3" t="s">
        <v>149</v>
      </c>
      <c r="AJ347" s="3"/>
      <c r="AM347" s="3" t="s">
        <v>99</v>
      </c>
      <c r="AP347" s="3"/>
      <c r="AS347" s="3" t="s">
        <v>98</v>
      </c>
      <c r="AV347" s="3" t="s">
        <v>246</v>
      </c>
      <c r="AY347" s="3" t="s">
        <v>145</v>
      </c>
      <c r="BB347" s="3"/>
      <c r="BG347" s="3" t="s">
        <v>108</v>
      </c>
      <c r="BJ347" s="3" t="s">
        <v>107</v>
      </c>
      <c r="BM347" s="3" t="s">
        <v>107</v>
      </c>
      <c r="BP347" s="3" t="s">
        <v>109</v>
      </c>
      <c r="BS347" s="3" t="s">
        <v>109</v>
      </c>
      <c r="BV347" s="3" t="s">
        <v>109</v>
      </c>
      <c r="BY347" s="3" t="s">
        <v>109</v>
      </c>
      <c r="CB347" s="3" t="s">
        <v>118</v>
      </c>
      <c r="CE347" s="3" t="s">
        <v>111</v>
      </c>
      <c r="CH347" s="3" t="s">
        <v>163</v>
      </c>
      <c r="CK347" s="3"/>
      <c r="CN347" s="3" t="s">
        <v>137</v>
      </c>
      <c r="CQ347" s="3"/>
    </row>
    <row r="348" spans="1:95" x14ac:dyDescent="0.25">
      <c r="A348">
        <v>90</v>
      </c>
      <c r="B348" s="22">
        <v>43931.72111111111</v>
      </c>
      <c r="C348" s="22">
        <v>43931.725937499999</v>
      </c>
      <c r="D348" s="3" t="s">
        <v>97</v>
      </c>
      <c r="I348" s="3" t="s">
        <v>99</v>
      </c>
      <c r="L348" s="3" t="s">
        <v>98</v>
      </c>
      <c r="O348" s="3" t="s">
        <v>254</v>
      </c>
      <c r="R348" s="3" t="s">
        <v>100</v>
      </c>
      <c r="U348" s="3" t="s">
        <v>98</v>
      </c>
      <c r="X348" s="3" t="s">
        <v>121</v>
      </c>
      <c r="AA348" s="3"/>
      <c r="AD348" s="3" t="s">
        <v>407</v>
      </c>
      <c r="AG348" s="3" t="s">
        <v>149</v>
      </c>
      <c r="AJ348" s="3"/>
      <c r="AM348" s="3" t="s">
        <v>99</v>
      </c>
      <c r="AP348" s="3"/>
      <c r="AS348" s="3" t="s">
        <v>98</v>
      </c>
      <c r="AV348" s="3" t="s">
        <v>246</v>
      </c>
      <c r="AY348" s="3" t="s">
        <v>145</v>
      </c>
      <c r="BB348" s="3"/>
      <c r="BG348" s="3" t="s">
        <v>108</v>
      </c>
      <c r="BJ348" s="3" t="s">
        <v>107</v>
      </c>
      <c r="BM348" s="3" t="s">
        <v>107</v>
      </c>
      <c r="BP348" s="3" t="s">
        <v>109</v>
      </c>
      <c r="BS348" s="3" t="s">
        <v>109</v>
      </c>
      <c r="BV348" s="3" t="s">
        <v>109</v>
      </c>
      <c r="BY348" s="3" t="s">
        <v>109</v>
      </c>
      <c r="CB348" s="3" t="s">
        <v>118</v>
      </c>
      <c r="CE348" s="3" t="s">
        <v>111</v>
      </c>
      <c r="CH348" s="3" t="s">
        <v>163</v>
      </c>
      <c r="CK348" s="3"/>
      <c r="CN348" s="3" t="s">
        <v>137</v>
      </c>
      <c r="CQ348" s="3"/>
    </row>
    <row r="349" spans="1:95" x14ac:dyDescent="0.25">
      <c r="A349">
        <v>90</v>
      </c>
      <c r="B349" s="22">
        <v>43931.72111111111</v>
      </c>
      <c r="C349" s="22">
        <v>43931.725937499999</v>
      </c>
      <c r="D349" s="3" t="s">
        <v>97</v>
      </c>
      <c r="I349" s="3" t="s">
        <v>99</v>
      </c>
      <c r="L349" s="3" t="s">
        <v>98</v>
      </c>
      <c r="O349" s="3" t="s">
        <v>254</v>
      </c>
      <c r="R349" s="3" t="s">
        <v>100</v>
      </c>
      <c r="U349" s="3" t="s">
        <v>98</v>
      </c>
      <c r="X349" s="3" t="s">
        <v>121</v>
      </c>
      <c r="AA349" s="3"/>
      <c r="AD349" s="3" t="s">
        <v>430</v>
      </c>
      <c r="AG349" s="3" t="s">
        <v>149</v>
      </c>
      <c r="AJ349" s="3"/>
      <c r="AM349" s="3" t="s">
        <v>99</v>
      </c>
      <c r="AP349" s="3"/>
      <c r="AS349" s="3" t="s">
        <v>98</v>
      </c>
      <c r="AV349" s="3" t="s">
        <v>246</v>
      </c>
      <c r="AY349" s="3" t="s">
        <v>145</v>
      </c>
      <c r="BB349" s="3"/>
      <c r="BG349" s="3" t="s">
        <v>108</v>
      </c>
      <c r="BJ349" s="3" t="s">
        <v>107</v>
      </c>
      <c r="BM349" s="3" t="s">
        <v>107</v>
      </c>
      <c r="BP349" s="3" t="s">
        <v>109</v>
      </c>
      <c r="BS349" s="3" t="s">
        <v>109</v>
      </c>
      <c r="BV349" s="3" t="s">
        <v>109</v>
      </c>
      <c r="BY349" s="3" t="s">
        <v>109</v>
      </c>
      <c r="CB349" s="3" t="s">
        <v>118</v>
      </c>
      <c r="CE349" s="3" t="s">
        <v>111</v>
      </c>
      <c r="CH349" s="3" t="s">
        <v>163</v>
      </c>
      <c r="CK349" s="3"/>
      <c r="CN349" s="3" t="s">
        <v>137</v>
      </c>
      <c r="CQ349" s="3"/>
    </row>
    <row r="350" spans="1:95" x14ac:dyDescent="0.25">
      <c r="A350">
        <v>91</v>
      </c>
      <c r="B350" s="22">
        <v>43931.730937499997</v>
      </c>
      <c r="C350" s="22">
        <v>43931.733101851853</v>
      </c>
      <c r="D350" s="3" t="s">
        <v>97</v>
      </c>
      <c r="I350" s="3" t="s">
        <v>98</v>
      </c>
      <c r="L350" s="3" t="s">
        <v>99</v>
      </c>
      <c r="O350" s="3"/>
      <c r="R350" s="3" t="s">
        <v>100</v>
      </c>
      <c r="U350" s="3" t="s">
        <v>99</v>
      </c>
      <c r="X350" s="3" t="s">
        <v>121</v>
      </c>
      <c r="AA350" s="3"/>
      <c r="AD350" s="3" t="s">
        <v>405</v>
      </c>
      <c r="AG350" s="3" t="s">
        <v>139</v>
      </c>
      <c r="AJ350" s="3"/>
      <c r="AM350" s="3" t="s">
        <v>98</v>
      </c>
      <c r="AP350" s="3" t="s">
        <v>168</v>
      </c>
      <c r="AS350" s="3" t="s">
        <v>98</v>
      </c>
      <c r="AV350" s="3" t="s">
        <v>207</v>
      </c>
      <c r="AY350" s="3" t="s">
        <v>116</v>
      </c>
      <c r="BB350" s="3"/>
      <c r="BG350" s="3" t="s">
        <v>123</v>
      </c>
      <c r="BJ350" s="3" t="s">
        <v>123</v>
      </c>
      <c r="BM350" s="3" t="s">
        <v>123</v>
      </c>
      <c r="BP350" s="3" t="s">
        <v>123</v>
      </c>
      <c r="BS350" s="3" t="s">
        <v>109</v>
      </c>
      <c r="BV350" s="3" t="s">
        <v>123</v>
      </c>
      <c r="BY350" s="3" t="s">
        <v>123</v>
      </c>
      <c r="CB350" s="3" t="s">
        <v>110</v>
      </c>
      <c r="CE350" s="3" t="s">
        <v>119</v>
      </c>
      <c r="CH350" s="3" t="s">
        <v>112</v>
      </c>
      <c r="CK350" s="3"/>
      <c r="CN350" s="3" t="s">
        <v>113</v>
      </c>
      <c r="CQ350" s="3"/>
    </row>
    <row r="351" spans="1:95" x14ac:dyDescent="0.25">
      <c r="A351">
        <v>91</v>
      </c>
      <c r="B351" s="22">
        <v>43931.730937499997</v>
      </c>
      <c r="C351" s="22">
        <v>43931.733101851853</v>
      </c>
      <c r="D351" s="3" t="s">
        <v>97</v>
      </c>
      <c r="I351" s="3" t="s">
        <v>98</v>
      </c>
      <c r="L351" s="3" t="s">
        <v>99</v>
      </c>
      <c r="O351" s="3"/>
      <c r="R351" s="3" t="s">
        <v>100</v>
      </c>
      <c r="U351" s="3" t="s">
        <v>99</v>
      </c>
      <c r="X351" s="3" t="s">
        <v>121</v>
      </c>
      <c r="AA351" s="3"/>
      <c r="AD351" s="3" t="s">
        <v>408</v>
      </c>
      <c r="AG351" s="3" t="s">
        <v>139</v>
      </c>
      <c r="AJ351" s="3"/>
      <c r="AM351" s="3" t="s">
        <v>98</v>
      </c>
      <c r="AP351" s="3" t="s">
        <v>168</v>
      </c>
      <c r="AS351" s="3" t="s">
        <v>98</v>
      </c>
      <c r="AV351" s="3" t="s">
        <v>207</v>
      </c>
      <c r="AY351" s="3" t="s">
        <v>116</v>
      </c>
      <c r="BB351" s="3"/>
      <c r="BG351" s="3" t="s">
        <v>123</v>
      </c>
      <c r="BJ351" s="3" t="s">
        <v>123</v>
      </c>
      <c r="BM351" s="3" t="s">
        <v>123</v>
      </c>
      <c r="BP351" s="3" t="s">
        <v>123</v>
      </c>
      <c r="BS351" s="3" t="s">
        <v>109</v>
      </c>
      <c r="BV351" s="3" t="s">
        <v>123</v>
      </c>
      <c r="BY351" s="3" t="s">
        <v>123</v>
      </c>
      <c r="CB351" s="3" t="s">
        <v>110</v>
      </c>
      <c r="CE351" s="3" t="s">
        <v>119</v>
      </c>
      <c r="CH351" s="3" t="s">
        <v>112</v>
      </c>
      <c r="CK351" s="3"/>
      <c r="CN351" s="3" t="s">
        <v>113</v>
      </c>
      <c r="CQ351" s="3"/>
    </row>
    <row r="352" spans="1:95" x14ac:dyDescent="0.25">
      <c r="A352">
        <v>91</v>
      </c>
      <c r="B352" s="22">
        <v>43931.730937499997</v>
      </c>
      <c r="C352" s="22">
        <v>43931.733101851853</v>
      </c>
      <c r="D352" s="3" t="s">
        <v>97</v>
      </c>
      <c r="I352" s="3" t="s">
        <v>98</v>
      </c>
      <c r="L352" s="3" t="s">
        <v>99</v>
      </c>
      <c r="O352" s="3"/>
      <c r="R352" s="3" t="s">
        <v>100</v>
      </c>
      <c r="U352" s="3" t="s">
        <v>99</v>
      </c>
      <c r="X352" s="3" t="s">
        <v>121</v>
      </c>
      <c r="AA352" s="3"/>
      <c r="AD352" s="3" t="s">
        <v>406</v>
      </c>
      <c r="AG352" s="3" t="s">
        <v>139</v>
      </c>
      <c r="AJ352" s="3"/>
      <c r="AM352" s="3" t="s">
        <v>98</v>
      </c>
      <c r="AP352" s="3" t="s">
        <v>168</v>
      </c>
      <c r="AS352" s="3" t="s">
        <v>98</v>
      </c>
      <c r="AV352" s="3" t="s">
        <v>207</v>
      </c>
      <c r="AY352" s="3" t="s">
        <v>116</v>
      </c>
      <c r="BB352" s="3"/>
      <c r="BG352" s="3" t="s">
        <v>123</v>
      </c>
      <c r="BJ352" s="3" t="s">
        <v>123</v>
      </c>
      <c r="BM352" s="3" t="s">
        <v>123</v>
      </c>
      <c r="BP352" s="3" t="s">
        <v>123</v>
      </c>
      <c r="BS352" s="3" t="s">
        <v>109</v>
      </c>
      <c r="BV352" s="3" t="s">
        <v>123</v>
      </c>
      <c r="BY352" s="3" t="s">
        <v>123</v>
      </c>
      <c r="CB352" s="3" t="s">
        <v>110</v>
      </c>
      <c r="CE352" s="3" t="s">
        <v>119</v>
      </c>
      <c r="CH352" s="3" t="s">
        <v>112</v>
      </c>
      <c r="CK352" s="3"/>
      <c r="CN352" s="3" t="s">
        <v>113</v>
      </c>
      <c r="CQ352" s="3"/>
    </row>
    <row r="353" spans="1:95" x14ac:dyDescent="0.25">
      <c r="A353">
        <v>91</v>
      </c>
      <c r="B353" s="22">
        <v>43931.730937499997</v>
      </c>
      <c r="C353" s="22">
        <v>43931.733101851853</v>
      </c>
      <c r="D353" s="3" t="s">
        <v>97</v>
      </c>
      <c r="I353" s="3" t="s">
        <v>98</v>
      </c>
      <c r="L353" s="3" t="s">
        <v>99</v>
      </c>
      <c r="O353" s="3"/>
      <c r="R353" s="3" t="s">
        <v>100</v>
      </c>
      <c r="U353" s="3" t="s">
        <v>99</v>
      </c>
      <c r="X353" s="3" t="s">
        <v>121</v>
      </c>
      <c r="AA353" s="3"/>
      <c r="AD353" s="3" t="s">
        <v>407</v>
      </c>
      <c r="AG353" s="3" t="s">
        <v>139</v>
      </c>
      <c r="AJ353" s="3"/>
      <c r="AM353" s="3" t="s">
        <v>98</v>
      </c>
      <c r="AP353" s="3" t="s">
        <v>168</v>
      </c>
      <c r="AS353" s="3" t="s">
        <v>98</v>
      </c>
      <c r="AV353" s="3" t="s">
        <v>207</v>
      </c>
      <c r="AY353" s="3" t="s">
        <v>116</v>
      </c>
      <c r="BB353" s="3"/>
      <c r="BG353" s="3" t="s">
        <v>123</v>
      </c>
      <c r="BJ353" s="3" t="s">
        <v>123</v>
      </c>
      <c r="BM353" s="3" t="s">
        <v>123</v>
      </c>
      <c r="BP353" s="3" t="s">
        <v>123</v>
      </c>
      <c r="BS353" s="3" t="s">
        <v>109</v>
      </c>
      <c r="BV353" s="3" t="s">
        <v>123</v>
      </c>
      <c r="BY353" s="3" t="s">
        <v>123</v>
      </c>
      <c r="CB353" s="3" t="s">
        <v>110</v>
      </c>
      <c r="CE353" s="3" t="s">
        <v>119</v>
      </c>
      <c r="CH353" s="3" t="s">
        <v>112</v>
      </c>
      <c r="CK353" s="3"/>
      <c r="CN353" s="3" t="s">
        <v>113</v>
      </c>
      <c r="CQ353" s="3"/>
    </row>
    <row r="354" spans="1:95" x14ac:dyDescent="0.25">
      <c r="A354">
        <v>91</v>
      </c>
      <c r="B354" s="22">
        <v>43931.730937499997</v>
      </c>
      <c r="C354" s="22">
        <v>43931.733101851853</v>
      </c>
      <c r="D354" s="3" t="s">
        <v>97</v>
      </c>
      <c r="I354" s="3" t="s">
        <v>98</v>
      </c>
      <c r="L354" s="3" t="s">
        <v>99</v>
      </c>
      <c r="O354" s="3"/>
      <c r="R354" s="3" t="s">
        <v>100</v>
      </c>
      <c r="U354" s="3" t="s">
        <v>99</v>
      </c>
      <c r="X354" s="3" t="s">
        <v>121</v>
      </c>
      <c r="AA354" s="3"/>
      <c r="AD354" s="3" t="s">
        <v>430</v>
      </c>
      <c r="AG354" s="3" t="s">
        <v>139</v>
      </c>
      <c r="AJ354" s="3"/>
      <c r="AM354" s="3" t="s">
        <v>98</v>
      </c>
      <c r="AP354" s="3" t="s">
        <v>168</v>
      </c>
      <c r="AS354" s="3" t="s">
        <v>98</v>
      </c>
      <c r="AV354" s="3" t="s">
        <v>207</v>
      </c>
      <c r="AY354" s="3" t="s">
        <v>116</v>
      </c>
      <c r="BB354" s="3"/>
      <c r="BG354" s="3" t="s">
        <v>123</v>
      </c>
      <c r="BJ354" s="3" t="s">
        <v>123</v>
      </c>
      <c r="BM354" s="3" t="s">
        <v>123</v>
      </c>
      <c r="BP354" s="3" t="s">
        <v>123</v>
      </c>
      <c r="BS354" s="3" t="s">
        <v>109</v>
      </c>
      <c r="BV354" s="3" t="s">
        <v>123</v>
      </c>
      <c r="BY354" s="3" t="s">
        <v>123</v>
      </c>
      <c r="CB354" s="3" t="s">
        <v>110</v>
      </c>
      <c r="CE354" s="3" t="s">
        <v>119</v>
      </c>
      <c r="CH354" s="3" t="s">
        <v>112</v>
      </c>
      <c r="CK354" s="3"/>
      <c r="CN354" s="3" t="s">
        <v>113</v>
      </c>
      <c r="CQ354" s="3"/>
    </row>
    <row r="355" spans="1:95" x14ac:dyDescent="0.25">
      <c r="A355">
        <v>92</v>
      </c>
      <c r="B355" s="22">
        <v>43931.745462962965</v>
      </c>
      <c r="C355" s="22">
        <v>43931.748969907407</v>
      </c>
      <c r="D355" s="3" t="s">
        <v>97</v>
      </c>
      <c r="I355" s="3" t="s">
        <v>98</v>
      </c>
      <c r="L355" s="3" t="s">
        <v>99</v>
      </c>
      <c r="O355" s="3"/>
      <c r="R355" s="3" t="s">
        <v>100</v>
      </c>
      <c r="U355" s="3" t="s">
        <v>99</v>
      </c>
      <c r="X355" s="3" t="s">
        <v>101</v>
      </c>
      <c r="AA355" s="3" t="s">
        <v>102</v>
      </c>
      <c r="AD355" s="3" t="s">
        <v>405</v>
      </c>
      <c r="AG355" s="3" t="s">
        <v>139</v>
      </c>
      <c r="AJ355" s="3"/>
      <c r="AM355" s="3" t="s">
        <v>99</v>
      </c>
      <c r="AP355" s="3"/>
      <c r="AS355" s="3" t="s">
        <v>99</v>
      </c>
      <c r="AV355" s="3"/>
      <c r="AY355" s="3" t="s">
        <v>116</v>
      </c>
      <c r="BB355" s="3"/>
      <c r="BG355" s="3" t="s">
        <v>107</v>
      </c>
      <c r="BJ355" s="3" t="s">
        <v>107</v>
      </c>
      <c r="BM355" s="3" t="s">
        <v>107</v>
      </c>
      <c r="BP355" s="3" t="s">
        <v>109</v>
      </c>
      <c r="BS355" s="3" t="s">
        <v>109</v>
      </c>
      <c r="BV355" s="3" t="s">
        <v>109</v>
      </c>
      <c r="BY355" s="3" t="s">
        <v>109</v>
      </c>
      <c r="CB355" s="3" t="s">
        <v>110</v>
      </c>
      <c r="CE355" s="3" t="s">
        <v>147</v>
      </c>
      <c r="CH355" s="3" t="s">
        <v>148</v>
      </c>
      <c r="CK355" s="3"/>
      <c r="CN355" s="3" t="s">
        <v>137</v>
      </c>
      <c r="CQ355" s="3"/>
    </row>
    <row r="356" spans="1:95" x14ac:dyDescent="0.25">
      <c r="A356">
        <v>92</v>
      </c>
      <c r="B356" s="22">
        <v>43931.745462962965</v>
      </c>
      <c r="C356" s="22">
        <v>43931.748969907407</v>
      </c>
      <c r="D356" s="3" t="s">
        <v>97</v>
      </c>
      <c r="I356" s="3" t="s">
        <v>98</v>
      </c>
      <c r="L356" s="3" t="s">
        <v>99</v>
      </c>
      <c r="O356" s="3"/>
      <c r="R356" s="3" t="s">
        <v>100</v>
      </c>
      <c r="U356" s="3" t="s">
        <v>99</v>
      </c>
      <c r="X356" s="3" t="s">
        <v>101</v>
      </c>
      <c r="AA356" s="3" t="s">
        <v>102</v>
      </c>
      <c r="AD356" s="3" t="s">
        <v>408</v>
      </c>
      <c r="AG356" s="3" t="s">
        <v>139</v>
      </c>
      <c r="AJ356" s="3"/>
      <c r="AM356" s="3" t="s">
        <v>99</v>
      </c>
      <c r="AP356" s="3"/>
      <c r="AS356" s="3" t="s">
        <v>99</v>
      </c>
      <c r="AV356" s="3"/>
      <c r="AY356" s="3" t="s">
        <v>116</v>
      </c>
      <c r="BB356" s="3"/>
      <c r="BG356" s="3" t="s">
        <v>107</v>
      </c>
      <c r="BJ356" s="3" t="s">
        <v>107</v>
      </c>
      <c r="BM356" s="3" t="s">
        <v>107</v>
      </c>
      <c r="BP356" s="3" t="s">
        <v>109</v>
      </c>
      <c r="BS356" s="3" t="s">
        <v>109</v>
      </c>
      <c r="BV356" s="3" t="s">
        <v>109</v>
      </c>
      <c r="BY356" s="3" t="s">
        <v>109</v>
      </c>
      <c r="CB356" s="3" t="s">
        <v>110</v>
      </c>
      <c r="CE356" s="3" t="s">
        <v>147</v>
      </c>
      <c r="CH356" s="3" t="s">
        <v>148</v>
      </c>
      <c r="CK356" s="3"/>
      <c r="CN356" s="3" t="s">
        <v>137</v>
      </c>
      <c r="CQ356" s="3"/>
    </row>
    <row r="357" spans="1:95" x14ac:dyDescent="0.25">
      <c r="A357">
        <v>92</v>
      </c>
      <c r="B357" s="22">
        <v>43931.745462962965</v>
      </c>
      <c r="C357" s="22">
        <v>43931.748969907407</v>
      </c>
      <c r="D357" s="3" t="s">
        <v>97</v>
      </c>
      <c r="I357" s="3" t="s">
        <v>98</v>
      </c>
      <c r="L357" s="3" t="s">
        <v>99</v>
      </c>
      <c r="O357" s="3"/>
      <c r="R357" s="3" t="s">
        <v>100</v>
      </c>
      <c r="U357" s="3" t="s">
        <v>99</v>
      </c>
      <c r="X357" s="3" t="s">
        <v>101</v>
      </c>
      <c r="AA357" s="3" t="s">
        <v>102</v>
      </c>
      <c r="AD357" s="3" t="s">
        <v>406</v>
      </c>
      <c r="AG357" s="3" t="s">
        <v>139</v>
      </c>
      <c r="AJ357" s="3"/>
      <c r="AM357" s="3" t="s">
        <v>99</v>
      </c>
      <c r="AP357" s="3"/>
      <c r="AS357" s="3" t="s">
        <v>99</v>
      </c>
      <c r="AV357" s="3"/>
      <c r="AY357" s="3" t="s">
        <v>116</v>
      </c>
      <c r="BB357" s="3"/>
      <c r="BG357" s="3" t="s">
        <v>107</v>
      </c>
      <c r="BJ357" s="3" t="s">
        <v>107</v>
      </c>
      <c r="BM357" s="3" t="s">
        <v>107</v>
      </c>
      <c r="BP357" s="3" t="s">
        <v>109</v>
      </c>
      <c r="BS357" s="3" t="s">
        <v>109</v>
      </c>
      <c r="BV357" s="3" t="s">
        <v>109</v>
      </c>
      <c r="BY357" s="3" t="s">
        <v>109</v>
      </c>
      <c r="CB357" s="3" t="s">
        <v>110</v>
      </c>
      <c r="CE357" s="3" t="s">
        <v>147</v>
      </c>
      <c r="CH357" s="3" t="s">
        <v>148</v>
      </c>
      <c r="CK357" s="3"/>
      <c r="CN357" s="3" t="s">
        <v>137</v>
      </c>
      <c r="CQ357" s="3"/>
    </row>
    <row r="358" spans="1:95" x14ac:dyDescent="0.25">
      <c r="A358">
        <v>92</v>
      </c>
      <c r="B358" s="22">
        <v>43931.745462962965</v>
      </c>
      <c r="C358" s="22">
        <v>43931.748969907407</v>
      </c>
      <c r="D358" s="3" t="s">
        <v>97</v>
      </c>
      <c r="I358" s="3" t="s">
        <v>98</v>
      </c>
      <c r="L358" s="3" t="s">
        <v>99</v>
      </c>
      <c r="O358" s="3"/>
      <c r="R358" s="3" t="s">
        <v>100</v>
      </c>
      <c r="U358" s="3" t="s">
        <v>99</v>
      </c>
      <c r="X358" s="3" t="s">
        <v>101</v>
      </c>
      <c r="AA358" s="3" t="s">
        <v>102</v>
      </c>
      <c r="AD358" s="3" t="s">
        <v>430</v>
      </c>
      <c r="AG358" s="3" t="s">
        <v>139</v>
      </c>
      <c r="AJ358" s="3"/>
      <c r="AM358" s="3" t="s">
        <v>99</v>
      </c>
      <c r="AP358" s="3"/>
      <c r="AS358" s="3" t="s">
        <v>99</v>
      </c>
      <c r="AV358" s="3"/>
      <c r="AY358" s="3" t="s">
        <v>116</v>
      </c>
      <c r="BB358" s="3"/>
      <c r="BG358" s="3" t="s">
        <v>107</v>
      </c>
      <c r="BJ358" s="3" t="s">
        <v>107</v>
      </c>
      <c r="BM358" s="3" t="s">
        <v>107</v>
      </c>
      <c r="BP358" s="3" t="s">
        <v>109</v>
      </c>
      <c r="BS358" s="3" t="s">
        <v>109</v>
      </c>
      <c r="BV358" s="3" t="s">
        <v>109</v>
      </c>
      <c r="BY358" s="3" t="s">
        <v>109</v>
      </c>
      <c r="CB358" s="3" t="s">
        <v>110</v>
      </c>
      <c r="CE358" s="3" t="s">
        <v>147</v>
      </c>
      <c r="CH358" s="3" t="s">
        <v>148</v>
      </c>
      <c r="CK358" s="3"/>
      <c r="CN358" s="3" t="s">
        <v>137</v>
      </c>
      <c r="CQ358" s="3"/>
    </row>
    <row r="359" spans="1:95" x14ac:dyDescent="0.25">
      <c r="A359">
        <v>93</v>
      </c>
      <c r="B359" s="22">
        <v>43931.746874999997</v>
      </c>
      <c r="C359" s="22">
        <v>43931.749664351853</v>
      </c>
      <c r="D359" s="3" t="s">
        <v>97</v>
      </c>
      <c r="I359" s="3" t="s">
        <v>98</v>
      </c>
      <c r="L359" s="3" t="s">
        <v>99</v>
      </c>
      <c r="O359" s="3"/>
      <c r="R359" s="3" t="s">
        <v>100</v>
      </c>
      <c r="U359" s="3" t="s">
        <v>99</v>
      </c>
      <c r="X359" s="3" t="s">
        <v>121</v>
      </c>
      <c r="AA359" s="3"/>
      <c r="AD359" s="3" t="s">
        <v>405</v>
      </c>
      <c r="AG359" s="3" t="s">
        <v>149</v>
      </c>
      <c r="AJ359" s="3"/>
      <c r="AM359" s="3" t="s">
        <v>99</v>
      </c>
      <c r="AP359" s="3"/>
      <c r="AS359" s="3" t="s">
        <v>98</v>
      </c>
      <c r="AV359" s="3" t="s">
        <v>130</v>
      </c>
      <c r="AY359" s="3" t="s">
        <v>116</v>
      </c>
      <c r="BB359" s="3"/>
      <c r="BG359" s="3" t="s">
        <v>108</v>
      </c>
      <c r="BJ359" s="3" t="s">
        <v>108</v>
      </c>
      <c r="BM359" s="3" t="s">
        <v>123</v>
      </c>
      <c r="BP359" s="3" t="s">
        <v>123</v>
      </c>
      <c r="BS359" s="3" t="s">
        <v>123</v>
      </c>
      <c r="BV359" s="3" t="s">
        <v>123</v>
      </c>
      <c r="BY359" s="3" t="s">
        <v>123</v>
      </c>
      <c r="CB359" s="3" t="s">
        <v>110</v>
      </c>
      <c r="CE359" s="3" t="s">
        <v>111</v>
      </c>
      <c r="CH359" s="3" t="s">
        <v>137</v>
      </c>
      <c r="CK359" s="3" t="s">
        <v>257</v>
      </c>
      <c r="CN359" s="3" t="s">
        <v>137</v>
      </c>
      <c r="CQ359" s="3"/>
    </row>
    <row r="360" spans="1:95" x14ac:dyDescent="0.25">
      <c r="A360">
        <v>93</v>
      </c>
      <c r="B360" s="22">
        <v>43931.746874999997</v>
      </c>
      <c r="C360" s="22">
        <v>43931.749664351853</v>
      </c>
      <c r="D360" s="3" t="s">
        <v>97</v>
      </c>
      <c r="I360" s="3" t="s">
        <v>98</v>
      </c>
      <c r="L360" s="3" t="s">
        <v>99</v>
      </c>
      <c r="O360" s="3"/>
      <c r="R360" s="3" t="s">
        <v>100</v>
      </c>
      <c r="U360" s="3" t="s">
        <v>99</v>
      </c>
      <c r="X360" s="3" t="s">
        <v>121</v>
      </c>
      <c r="AA360" s="3"/>
      <c r="AD360" s="3" t="s">
        <v>409</v>
      </c>
      <c r="AG360" s="3" t="s">
        <v>149</v>
      </c>
      <c r="AJ360" s="3"/>
      <c r="AM360" s="3" t="s">
        <v>99</v>
      </c>
      <c r="AP360" s="3"/>
      <c r="AS360" s="3" t="s">
        <v>98</v>
      </c>
      <c r="AV360" s="3" t="s">
        <v>130</v>
      </c>
      <c r="AY360" s="3" t="s">
        <v>116</v>
      </c>
      <c r="BB360" s="3"/>
      <c r="BG360" s="3" t="s">
        <v>108</v>
      </c>
      <c r="BJ360" s="3" t="s">
        <v>108</v>
      </c>
      <c r="BM360" s="3" t="s">
        <v>123</v>
      </c>
      <c r="BP360" s="3" t="s">
        <v>123</v>
      </c>
      <c r="BS360" s="3" t="s">
        <v>123</v>
      </c>
      <c r="BV360" s="3" t="s">
        <v>123</v>
      </c>
      <c r="BY360" s="3" t="s">
        <v>123</v>
      </c>
      <c r="CB360" s="3" t="s">
        <v>110</v>
      </c>
      <c r="CE360" s="3" t="s">
        <v>111</v>
      </c>
      <c r="CH360" s="3" t="s">
        <v>137</v>
      </c>
      <c r="CK360" s="3" t="s">
        <v>257</v>
      </c>
      <c r="CN360" s="3" t="s">
        <v>137</v>
      </c>
      <c r="CQ360" s="3"/>
    </row>
    <row r="361" spans="1:95" x14ac:dyDescent="0.25">
      <c r="A361">
        <v>93</v>
      </c>
      <c r="B361" s="22">
        <v>43931.746874999997</v>
      </c>
      <c r="C361" s="22">
        <v>43931.749664351853</v>
      </c>
      <c r="D361" s="3" t="s">
        <v>97</v>
      </c>
      <c r="I361" s="3" t="s">
        <v>98</v>
      </c>
      <c r="L361" s="3" t="s">
        <v>99</v>
      </c>
      <c r="O361" s="3"/>
      <c r="R361" s="3" t="s">
        <v>100</v>
      </c>
      <c r="U361" s="3" t="s">
        <v>99</v>
      </c>
      <c r="X361" s="3" t="s">
        <v>121</v>
      </c>
      <c r="AA361" s="3"/>
      <c r="AD361" s="3" t="s">
        <v>410</v>
      </c>
      <c r="AG361" s="3" t="s">
        <v>149</v>
      </c>
      <c r="AJ361" s="3"/>
      <c r="AM361" s="3" t="s">
        <v>99</v>
      </c>
      <c r="AP361" s="3"/>
      <c r="AS361" s="3" t="s">
        <v>98</v>
      </c>
      <c r="AV361" s="3" t="s">
        <v>130</v>
      </c>
      <c r="AY361" s="3" t="s">
        <v>116</v>
      </c>
      <c r="BB361" s="3"/>
      <c r="BG361" s="3" t="s">
        <v>108</v>
      </c>
      <c r="BJ361" s="3" t="s">
        <v>108</v>
      </c>
      <c r="BM361" s="3" t="s">
        <v>123</v>
      </c>
      <c r="BP361" s="3" t="s">
        <v>123</v>
      </c>
      <c r="BS361" s="3" t="s">
        <v>123</v>
      </c>
      <c r="BV361" s="3" t="s">
        <v>123</v>
      </c>
      <c r="BY361" s="3" t="s">
        <v>123</v>
      </c>
      <c r="CB361" s="3" t="s">
        <v>110</v>
      </c>
      <c r="CE361" s="3" t="s">
        <v>111</v>
      </c>
      <c r="CH361" s="3" t="s">
        <v>137</v>
      </c>
      <c r="CK361" s="3" t="s">
        <v>257</v>
      </c>
      <c r="CN361" s="3" t="s">
        <v>137</v>
      </c>
      <c r="CQ361" s="3"/>
    </row>
    <row r="362" spans="1:95" x14ac:dyDescent="0.25">
      <c r="A362">
        <v>93</v>
      </c>
      <c r="B362" s="22">
        <v>43931.746874999997</v>
      </c>
      <c r="C362" s="22">
        <v>43931.749664351853</v>
      </c>
      <c r="D362" s="3" t="s">
        <v>97</v>
      </c>
      <c r="I362" s="3" t="s">
        <v>98</v>
      </c>
      <c r="L362" s="3" t="s">
        <v>99</v>
      </c>
      <c r="O362" s="3"/>
      <c r="R362" s="3" t="s">
        <v>100</v>
      </c>
      <c r="U362" s="3" t="s">
        <v>99</v>
      </c>
      <c r="X362" s="3" t="s">
        <v>121</v>
      </c>
      <c r="AA362" s="3"/>
      <c r="AD362" s="3" t="s">
        <v>430</v>
      </c>
      <c r="AG362" s="3" t="s">
        <v>149</v>
      </c>
      <c r="AJ362" s="3"/>
      <c r="AM362" s="3" t="s">
        <v>99</v>
      </c>
      <c r="AP362" s="3"/>
      <c r="AS362" s="3" t="s">
        <v>98</v>
      </c>
      <c r="AV362" s="3" t="s">
        <v>130</v>
      </c>
      <c r="AY362" s="3" t="s">
        <v>116</v>
      </c>
      <c r="BB362" s="3"/>
      <c r="BG362" s="3" t="s">
        <v>108</v>
      </c>
      <c r="BJ362" s="3" t="s">
        <v>108</v>
      </c>
      <c r="BM362" s="3" t="s">
        <v>123</v>
      </c>
      <c r="BP362" s="3" t="s">
        <v>123</v>
      </c>
      <c r="BS362" s="3" t="s">
        <v>123</v>
      </c>
      <c r="BV362" s="3" t="s">
        <v>123</v>
      </c>
      <c r="BY362" s="3" t="s">
        <v>123</v>
      </c>
      <c r="CB362" s="3" t="s">
        <v>110</v>
      </c>
      <c r="CE362" s="3" t="s">
        <v>111</v>
      </c>
      <c r="CH362" s="3" t="s">
        <v>137</v>
      </c>
      <c r="CK362" s="3" t="s">
        <v>257</v>
      </c>
      <c r="CN362" s="3" t="s">
        <v>137</v>
      </c>
      <c r="CQ362" s="3"/>
    </row>
    <row r="363" spans="1:95" x14ac:dyDescent="0.25">
      <c r="A363">
        <v>94</v>
      </c>
      <c r="B363" s="22">
        <v>43931.751250000001</v>
      </c>
      <c r="C363" s="22">
        <v>43931.756157407406</v>
      </c>
      <c r="D363" s="3" t="s">
        <v>97</v>
      </c>
      <c r="I363" s="3" t="s">
        <v>98</v>
      </c>
      <c r="L363" s="3" t="s">
        <v>98</v>
      </c>
      <c r="O363" s="3" t="s">
        <v>258</v>
      </c>
      <c r="R363" s="3" t="s">
        <v>120</v>
      </c>
      <c r="U363" s="3" t="s">
        <v>99</v>
      </c>
      <c r="X363" s="3" t="s">
        <v>101</v>
      </c>
      <c r="AA363" s="3" t="s">
        <v>132</v>
      </c>
      <c r="AD363" s="3" t="s">
        <v>405</v>
      </c>
      <c r="AG363" s="3" t="s">
        <v>149</v>
      </c>
      <c r="AJ363" s="3"/>
      <c r="AM363" s="3" t="s">
        <v>98</v>
      </c>
      <c r="AP363" s="3" t="s">
        <v>168</v>
      </c>
      <c r="AS363" s="3" t="s">
        <v>99</v>
      </c>
      <c r="AV363" s="3"/>
      <c r="AY363" s="3" t="s">
        <v>116</v>
      </c>
      <c r="BB363" s="3"/>
      <c r="BG363" s="3" t="s">
        <v>109</v>
      </c>
      <c r="BJ363" s="3" t="s">
        <v>107</v>
      </c>
      <c r="BM363" s="3" t="s">
        <v>107</v>
      </c>
      <c r="BP363" s="3" t="s">
        <v>108</v>
      </c>
      <c r="BS363" s="3" t="s">
        <v>107</v>
      </c>
      <c r="BV363" s="3" t="s">
        <v>109</v>
      </c>
      <c r="BY363" s="3" t="s">
        <v>109</v>
      </c>
      <c r="CB363" s="3" t="s">
        <v>118</v>
      </c>
      <c r="CE363" s="3" t="s">
        <v>119</v>
      </c>
      <c r="CH363" s="3" t="s">
        <v>112</v>
      </c>
      <c r="CK363" s="3"/>
      <c r="CN363" s="3" t="s">
        <v>113</v>
      </c>
      <c r="CQ363" s="3"/>
    </row>
    <row r="364" spans="1:95" x14ac:dyDescent="0.25">
      <c r="A364">
        <v>94</v>
      </c>
      <c r="B364" s="22">
        <v>43931.751250000001</v>
      </c>
      <c r="C364" s="22">
        <v>43931.756157407406</v>
      </c>
      <c r="D364" s="3" t="s">
        <v>97</v>
      </c>
      <c r="I364" s="3" t="s">
        <v>98</v>
      </c>
      <c r="L364" s="3" t="s">
        <v>98</v>
      </c>
      <c r="O364" s="3" t="s">
        <v>258</v>
      </c>
      <c r="R364" s="3" t="s">
        <v>120</v>
      </c>
      <c r="U364" s="3" t="s">
        <v>99</v>
      </c>
      <c r="X364" s="3" t="s">
        <v>101</v>
      </c>
      <c r="AA364" s="3" t="s">
        <v>132</v>
      </c>
      <c r="AD364" s="3" t="s">
        <v>408</v>
      </c>
      <c r="AG364" s="3" t="s">
        <v>149</v>
      </c>
      <c r="AJ364" s="3"/>
      <c r="AM364" s="3" t="s">
        <v>98</v>
      </c>
      <c r="AP364" s="3" t="s">
        <v>168</v>
      </c>
      <c r="AS364" s="3" t="s">
        <v>99</v>
      </c>
      <c r="AV364" s="3"/>
      <c r="AY364" s="3" t="s">
        <v>116</v>
      </c>
      <c r="BB364" s="3"/>
      <c r="BG364" s="3" t="s">
        <v>109</v>
      </c>
      <c r="BJ364" s="3" t="s">
        <v>107</v>
      </c>
      <c r="BM364" s="3" t="s">
        <v>107</v>
      </c>
      <c r="BP364" s="3" t="s">
        <v>108</v>
      </c>
      <c r="BS364" s="3" t="s">
        <v>107</v>
      </c>
      <c r="BV364" s="3" t="s">
        <v>109</v>
      </c>
      <c r="BY364" s="3" t="s">
        <v>109</v>
      </c>
      <c r="CB364" s="3" t="s">
        <v>118</v>
      </c>
      <c r="CE364" s="3" t="s">
        <v>119</v>
      </c>
      <c r="CH364" s="3" t="s">
        <v>112</v>
      </c>
      <c r="CK364" s="3"/>
      <c r="CN364" s="3" t="s">
        <v>113</v>
      </c>
      <c r="CQ364" s="3"/>
    </row>
    <row r="365" spans="1:95" x14ac:dyDescent="0.25">
      <c r="A365">
        <v>94</v>
      </c>
      <c r="B365" s="22">
        <v>43931.751250000001</v>
      </c>
      <c r="C365" s="22">
        <v>43931.756157407406</v>
      </c>
      <c r="D365" s="3" t="s">
        <v>97</v>
      </c>
      <c r="I365" s="3" t="s">
        <v>98</v>
      </c>
      <c r="L365" s="3" t="s">
        <v>98</v>
      </c>
      <c r="O365" s="3" t="s">
        <v>258</v>
      </c>
      <c r="R365" s="3" t="s">
        <v>120</v>
      </c>
      <c r="U365" s="3" t="s">
        <v>99</v>
      </c>
      <c r="X365" s="3" t="s">
        <v>101</v>
      </c>
      <c r="AA365" s="3" t="s">
        <v>132</v>
      </c>
      <c r="AD365" s="3" t="s">
        <v>406</v>
      </c>
      <c r="AG365" s="3" t="s">
        <v>149</v>
      </c>
      <c r="AJ365" s="3"/>
      <c r="AM365" s="3" t="s">
        <v>98</v>
      </c>
      <c r="AP365" s="3" t="s">
        <v>168</v>
      </c>
      <c r="AS365" s="3" t="s">
        <v>99</v>
      </c>
      <c r="AV365" s="3"/>
      <c r="AY365" s="3" t="s">
        <v>116</v>
      </c>
      <c r="BB365" s="3"/>
      <c r="BG365" s="3" t="s">
        <v>109</v>
      </c>
      <c r="BJ365" s="3" t="s">
        <v>107</v>
      </c>
      <c r="BM365" s="3" t="s">
        <v>107</v>
      </c>
      <c r="BP365" s="3" t="s">
        <v>108</v>
      </c>
      <c r="BS365" s="3" t="s">
        <v>107</v>
      </c>
      <c r="BV365" s="3" t="s">
        <v>109</v>
      </c>
      <c r="BY365" s="3" t="s">
        <v>109</v>
      </c>
      <c r="CB365" s="3" t="s">
        <v>118</v>
      </c>
      <c r="CE365" s="3" t="s">
        <v>119</v>
      </c>
      <c r="CH365" s="3" t="s">
        <v>112</v>
      </c>
      <c r="CK365" s="3"/>
      <c r="CN365" s="3" t="s">
        <v>113</v>
      </c>
      <c r="CQ365" s="3"/>
    </row>
    <row r="366" spans="1:95" x14ac:dyDescent="0.25">
      <c r="A366">
        <v>94</v>
      </c>
      <c r="B366" s="22">
        <v>43931.751250000001</v>
      </c>
      <c r="C366" s="22">
        <v>43931.756157407406</v>
      </c>
      <c r="D366" s="3" t="s">
        <v>97</v>
      </c>
      <c r="I366" s="3" t="s">
        <v>98</v>
      </c>
      <c r="L366" s="3" t="s">
        <v>98</v>
      </c>
      <c r="O366" s="3" t="s">
        <v>258</v>
      </c>
      <c r="R366" s="3" t="s">
        <v>120</v>
      </c>
      <c r="U366" s="3" t="s">
        <v>99</v>
      </c>
      <c r="X366" s="3" t="s">
        <v>101</v>
      </c>
      <c r="AA366" s="3" t="s">
        <v>132</v>
      </c>
      <c r="AD366" s="3" t="s">
        <v>407</v>
      </c>
      <c r="AG366" s="3" t="s">
        <v>149</v>
      </c>
      <c r="AJ366" s="3"/>
      <c r="AM366" s="3" t="s">
        <v>98</v>
      </c>
      <c r="AP366" s="3" t="s">
        <v>168</v>
      </c>
      <c r="AS366" s="3" t="s">
        <v>99</v>
      </c>
      <c r="AV366" s="3"/>
      <c r="AY366" s="3" t="s">
        <v>116</v>
      </c>
      <c r="BB366" s="3"/>
      <c r="BG366" s="3" t="s">
        <v>109</v>
      </c>
      <c r="BJ366" s="3" t="s">
        <v>107</v>
      </c>
      <c r="BM366" s="3" t="s">
        <v>107</v>
      </c>
      <c r="BP366" s="3" t="s">
        <v>108</v>
      </c>
      <c r="BS366" s="3" t="s">
        <v>107</v>
      </c>
      <c r="BV366" s="3" t="s">
        <v>109</v>
      </c>
      <c r="BY366" s="3" t="s">
        <v>109</v>
      </c>
      <c r="CB366" s="3" t="s">
        <v>118</v>
      </c>
      <c r="CE366" s="3" t="s">
        <v>119</v>
      </c>
      <c r="CH366" s="3" t="s">
        <v>112</v>
      </c>
      <c r="CK366" s="3"/>
      <c r="CN366" s="3" t="s">
        <v>113</v>
      </c>
      <c r="CQ366" s="3"/>
    </row>
    <row r="367" spans="1:95" x14ac:dyDescent="0.25">
      <c r="A367">
        <v>94</v>
      </c>
      <c r="B367" s="22">
        <v>43931.751250000001</v>
      </c>
      <c r="C367" s="22">
        <v>43931.756157407406</v>
      </c>
      <c r="D367" s="3" t="s">
        <v>97</v>
      </c>
      <c r="I367" s="3" t="s">
        <v>98</v>
      </c>
      <c r="L367" s="3" t="s">
        <v>98</v>
      </c>
      <c r="O367" s="3" t="s">
        <v>258</v>
      </c>
      <c r="R367" s="3" t="s">
        <v>120</v>
      </c>
      <c r="U367" s="3" t="s">
        <v>99</v>
      </c>
      <c r="X367" s="3" t="s">
        <v>101</v>
      </c>
      <c r="AA367" s="3" t="s">
        <v>132</v>
      </c>
      <c r="AD367" s="3" t="s">
        <v>430</v>
      </c>
      <c r="AG367" s="3" t="s">
        <v>149</v>
      </c>
      <c r="AJ367" s="3"/>
      <c r="AM367" s="3" t="s">
        <v>98</v>
      </c>
      <c r="AP367" s="3" t="s">
        <v>168</v>
      </c>
      <c r="AS367" s="3" t="s">
        <v>99</v>
      </c>
      <c r="AV367" s="3"/>
      <c r="AY367" s="3" t="s">
        <v>116</v>
      </c>
      <c r="BB367" s="3"/>
      <c r="BG367" s="3" t="s">
        <v>109</v>
      </c>
      <c r="BJ367" s="3" t="s">
        <v>107</v>
      </c>
      <c r="BM367" s="3" t="s">
        <v>107</v>
      </c>
      <c r="BP367" s="3" t="s">
        <v>108</v>
      </c>
      <c r="BS367" s="3" t="s">
        <v>107</v>
      </c>
      <c r="BV367" s="3" t="s">
        <v>109</v>
      </c>
      <c r="BY367" s="3" t="s">
        <v>109</v>
      </c>
      <c r="CB367" s="3" t="s">
        <v>118</v>
      </c>
      <c r="CE367" s="3" t="s">
        <v>119</v>
      </c>
      <c r="CH367" s="3" t="s">
        <v>112</v>
      </c>
      <c r="CK367" s="3"/>
      <c r="CN367" s="3" t="s">
        <v>113</v>
      </c>
      <c r="CQ367" s="3"/>
    </row>
    <row r="368" spans="1:95" x14ac:dyDescent="0.25">
      <c r="A368">
        <v>95</v>
      </c>
      <c r="B368" s="22">
        <v>43931.761018518519</v>
      </c>
      <c r="C368" s="22">
        <v>43931.763310185182</v>
      </c>
      <c r="D368" s="3" t="s">
        <v>97</v>
      </c>
      <c r="I368" s="3" t="s">
        <v>98</v>
      </c>
      <c r="L368" s="3" t="s">
        <v>99</v>
      </c>
      <c r="O368" s="3"/>
      <c r="R368" s="3" t="s">
        <v>159</v>
      </c>
      <c r="U368" s="3" t="s">
        <v>99</v>
      </c>
      <c r="X368" s="3" t="s">
        <v>101</v>
      </c>
      <c r="AA368" s="3" t="s">
        <v>132</v>
      </c>
      <c r="AD368" s="3" t="s">
        <v>405</v>
      </c>
      <c r="AG368" s="3" t="s">
        <v>149</v>
      </c>
      <c r="AJ368" s="3"/>
      <c r="AM368" s="3" t="s">
        <v>99</v>
      </c>
      <c r="AP368" s="3"/>
      <c r="AS368" s="3" t="s">
        <v>98</v>
      </c>
      <c r="AV368" s="3" t="s">
        <v>130</v>
      </c>
      <c r="AY368" s="3" t="s">
        <v>116</v>
      </c>
      <c r="BB368" s="3"/>
      <c r="BG368" s="3" t="s">
        <v>108</v>
      </c>
      <c r="BJ368" s="3" t="s">
        <v>123</v>
      </c>
      <c r="BM368" s="3" t="s">
        <v>109</v>
      </c>
      <c r="BP368" s="3" t="s">
        <v>123</v>
      </c>
      <c r="BS368" s="3" t="s">
        <v>123</v>
      </c>
      <c r="BV368" s="3" t="s">
        <v>123</v>
      </c>
      <c r="BY368" s="3" t="s">
        <v>123</v>
      </c>
      <c r="CB368" s="3" t="s">
        <v>110</v>
      </c>
      <c r="CE368" s="3" t="s">
        <v>111</v>
      </c>
      <c r="CH368" s="3" t="s">
        <v>137</v>
      </c>
      <c r="CK368" s="3" t="s">
        <v>259</v>
      </c>
      <c r="CN368" s="3" t="s">
        <v>137</v>
      </c>
      <c r="CQ368" s="3"/>
    </row>
    <row r="369" spans="1:95" x14ac:dyDescent="0.25">
      <c r="A369">
        <v>95</v>
      </c>
      <c r="B369" s="22">
        <v>43931.761018518519</v>
      </c>
      <c r="C369" s="22">
        <v>43931.763310185182</v>
      </c>
      <c r="D369" s="3" t="s">
        <v>97</v>
      </c>
      <c r="I369" s="3" t="s">
        <v>98</v>
      </c>
      <c r="L369" s="3" t="s">
        <v>99</v>
      </c>
      <c r="O369" s="3"/>
      <c r="R369" s="3" t="s">
        <v>159</v>
      </c>
      <c r="U369" s="3" t="s">
        <v>99</v>
      </c>
      <c r="X369" s="3" t="s">
        <v>101</v>
      </c>
      <c r="AA369" s="3" t="s">
        <v>132</v>
      </c>
      <c r="AD369" s="3" t="s">
        <v>409</v>
      </c>
      <c r="AG369" s="3" t="s">
        <v>149</v>
      </c>
      <c r="AJ369" s="3"/>
      <c r="AM369" s="3" t="s">
        <v>99</v>
      </c>
      <c r="AP369" s="3"/>
      <c r="AS369" s="3" t="s">
        <v>98</v>
      </c>
      <c r="AV369" s="3" t="s">
        <v>130</v>
      </c>
      <c r="AY369" s="3" t="s">
        <v>116</v>
      </c>
      <c r="BB369" s="3"/>
      <c r="BG369" s="3" t="s">
        <v>108</v>
      </c>
      <c r="BJ369" s="3" t="s">
        <v>123</v>
      </c>
      <c r="BM369" s="3" t="s">
        <v>109</v>
      </c>
      <c r="BP369" s="3" t="s">
        <v>123</v>
      </c>
      <c r="BS369" s="3" t="s">
        <v>123</v>
      </c>
      <c r="BV369" s="3" t="s">
        <v>123</v>
      </c>
      <c r="BY369" s="3" t="s">
        <v>123</v>
      </c>
      <c r="CB369" s="3" t="s">
        <v>110</v>
      </c>
      <c r="CE369" s="3" t="s">
        <v>111</v>
      </c>
      <c r="CH369" s="3" t="s">
        <v>137</v>
      </c>
      <c r="CK369" s="3" t="s">
        <v>259</v>
      </c>
      <c r="CN369" s="3" t="s">
        <v>137</v>
      </c>
      <c r="CQ369" s="3"/>
    </row>
    <row r="370" spans="1:95" x14ac:dyDescent="0.25">
      <c r="A370">
        <v>95</v>
      </c>
      <c r="B370" s="22">
        <v>43931.761018518519</v>
      </c>
      <c r="C370" s="22">
        <v>43931.763310185182</v>
      </c>
      <c r="D370" s="3" t="s">
        <v>97</v>
      </c>
      <c r="I370" s="3" t="s">
        <v>98</v>
      </c>
      <c r="L370" s="3" t="s">
        <v>99</v>
      </c>
      <c r="O370" s="3"/>
      <c r="R370" s="3" t="s">
        <v>159</v>
      </c>
      <c r="U370" s="3" t="s">
        <v>99</v>
      </c>
      <c r="X370" s="3" t="s">
        <v>101</v>
      </c>
      <c r="AA370" s="3" t="s">
        <v>132</v>
      </c>
      <c r="AD370" s="3" t="s">
        <v>408</v>
      </c>
      <c r="AG370" s="3" t="s">
        <v>149</v>
      </c>
      <c r="AJ370" s="3"/>
      <c r="AM370" s="3" t="s">
        <v>99</v>
      </c>
      <c r="AP370" s="3"/>
      <c r="AS370" s="3" t="s">
        <v>98</v>
      </c>
      <c r="AV370" s="3" t="s">
        <v>130</v>
      </c>
      <c r="AY370" s="3" t="s">
        <v>116</v>
      </c>
      <c r="BB370" s="3"/>
      <c r="BG370" s="3" t="s">
        <v>108</v>
      </c>
      <c r="BJ370" s="3" t="s">
        <v>123</v>
      </c>
      <c r="BM370" s="3" t="s">
        <v>109</v>
      </c>
      <c r="BP370" s="3" t="s">
        <v>123</v>
      </c>
      <c r="BS370" s="3" t="s">
        <v>123</v>
      </c>
      <c r="BV370" s="3" t="s">
        <v>123</v>
      </c>
      <c r="BY370" s="3" t="s">
        <v>123</v>
      </c>
      <c r="CB370" s="3" t="s">
        <v>110</v>
      </c>
      <c r="CE370" s="3" t="s">
        <v>111</v>
      </c>
      <c r="CH370" s="3" t="s">
        <v>137</v>
      </c>
      <c r="CK370" s="3" t="s">
        <v>259</v>
      </c>
      <c r="CN370" s="3" t="s">
        <v>137</v>
      </c>
      <c r="CQ370" s="3"/>
    </row>
    <row r="371" spans="1:95" x14ac:dyDescent="0.25">
      <c r="A371">
        <v>95</v>
      </c>
      <c r="B371" s="22">
        <v>43931.761018518519</v>
      </c>
      <c r="C371" s="22">
        <v>43931.763310185182</v>
      </c>
      <c r="D371" s="3" t="s">
        <v>97</v>
      </c>
      <c r="I371" s="3" t="s">
        <v>98</v>
      </c>
      <c r="L371" s="3" t="s">
        <v>99</v>
      </c>
      <c r="O371" s="3"/>
      <c r="R371" s="3" t="s">
        <v>159</v>
      </c>
      <c r="U371" s="3" t="s">
        <v>99</v>
      </c>
      <c r="X371" s="3" t="s">
        <v>101</v>
      </c>
      <c r="AA371" s="3" t="s">
        <v>132</v>
      </c>
      <c r="AD371" s="3" t="s">
        <v>410</v>
      </c>
      <c r="AG371" s="3" t="s">
        <v>149</v>
      </c>
      <c r="AJ371" s="3"/>
      <c r="AM371" s="3" t="s">
        <v>99</v>
      </c>
      <c r="AP371" s="3"/>
      <c r="AS371" s="3" t="s">
        <v>98</v>
      </c>
      <c r="AV371" s="3" t="s">
        <v>130</v>
      </c>
      <c r="AY371" s="3" t="s">
        <v>116</v>
      </c>
      <c r="BB371" s="3"/>
      <c r="BG371" s="3" t="s">
        <v>108</v>
      </c>
      <c r="BJ371" s="3" t="s">
        <v>123</v>
      </c>
      <c r="BM371" s="3" t="s">
        <v>109</v>
      </c>
      <c r="BP371" s="3" t="s">
        <v>123</v>
      </c>
      <c r="BS371" s="3" t="s">
        <v>123</v>
      </c>
      <c r="BV371" s="3" t="s">
        <v>123</v>
      </c>
      <c r="BY371" s="3" t="s">
        <v>123</v>
      </c>
      <c r="CB371" s="3" t="s">
        <v>110</v>
      </c>
      <c r="CE371" s="3" t="s">
        <v>111</v>
      </c>
      <c r="CH371" s="3" t="s">
        <v>137</v>
      </c>
      <c r="CK371" s="3" t="s">
        <v>259</v>
      </c>
      <c r="CN371" s="3" t="s">
        <v>137</v>
      </c>
      <c r="CQ371" s="3"/>
    </row>
    <row r="372" spans="1:95" x14ac:dyDescent="0.25">
      <c r="A372">
        <v>95</v>
      </c>
      <c r="B372" s="22">
        <v>43931.761018518519</v>
      </c>
      <c r="C372" s="22">
        <v>43931.763310185182</v>
      </c>
      <c r="D372" s="3" t="s">
        <v>97</v>
      </c>
      <c r="I372" s="3" t="s">
        <v>98</v>
      </c>
      <c r="L372" s="3" t="s">
        <v>99</v>
      </c>
      <c r="O372" s="3"/>
      <c r="R372" s="3" t="s">
        <v>159</v>
      </c>
      <c r="U372" s="3" t="s">
        <v>99</v>
      </c>
      <c r="X372" s="3" t="s">
        <v>101</v>
      </c>
      <c r="AA372" s="3" t="s">
        <v>132</v>
      </c>
      <c r="AD372" s="3" t="s">
        <v>406</v>
      </c>
      <c r="AG372" s="3" t="s">
        <v>149</v>
      </c>
      <c r="AJ372" s="3"/>
      <c r="AM372" s="3" t="s">
        <v>99</v>
      </c>
      <c r="AP372" s="3"/>
      <c r="AS372" s="3" t="s">
        <v>98</v>
      </c>
      <c r="AV372" s="3" t="s">
        <v>130</v>
      </c>
      <c r="AY372" s="3" t="s">
        <v>116</v>
      </c>
      <c r="BB372" s="3"/>
      <c r="BG372" s="3" t="s">
        <v>108</v>
      </c>
      <c r="BJ372" s="3" t="s">
        <v>123</v>
      </c>
      <c r="BM372" s="3" t="s">
        <v>109</v>
      </c>
      <c r="BP372" s="3" t="s">
        <v>123</v>
      </c>
      <c r="BS372" s="3" t="s">
        <v>123</v>
      </c>
      <c r="BV372" s="3" t="s">
        <v>123</v>
      </c>
      <c r="BY372" s="3" t="s">
        <v>123</v>
      </c>
      <c r="CB372" s="3" t="s">
        <v>110</v>
      </c>
      <c r="CE372" s="3" t="s">
        <v>111</v>
      </c>
      <c r="CH372" s="3" t="s">
        <v>137</v>
      </c>
      <c r="CK372" s="3" t="s">
        <v>259</v>
      </c>
      <c r="CN372" s="3" t="s">
        <v>137</v>
      </c>
      <c r="CQ372" s="3"/>
    </row>
    <row r="373" spans="1:95" x14ac:dyDescent="0.25">
      <c r="A373">
        <v>95</v>
      </c>
      <c r="B373" s="22">
        <v>43931.761018518519</v>
      </c>
      <c r="C373" s="22">
        <v>43931.763310185182</v>
      </c>
      <c r="D373" s="3" t="s">
        <v>97</v>
      </c>
      <c r="I373" s="3" t="s">
        <v>98</v>
      </c>
      <c r="L373" s="3" t="s">
        <v>99</v>
      </c>
      <c r="O373" s="3"/>
      <c r="R373" s="3" t="s">
        <v>159</v>
      </c>
      <c r="U373" s="3" t="s">
        <v>99</v>
      </c>
      <c r="X373" s="3" t="s">
        <v>101</v>
      </c>
      <c r="AA373" s="3" t="s">
        <v>132</v>
      </c>
      <c r="AD373" s="3" t="s">
        <v>430</v>
      </c>
      <c r="AG373" s="3" t="s">
        <v>149</v>
      </c>
      <c r="AJ373" s="3"/>
      <c r="AM373" s="3" t="s">
        <v>99</v>
      </c>
      <c r="AP373" s="3"/>
      <c r="AS373" s="3" t="s">
        <v>98</v>
      </c>
      <c r="AV373" s="3" t="s">
        <v>130</v>
      </c>
      <c r="AY373" s="3" t="s">
        <v>116</v>
      </c>
      <c r="BB373" s="3"/>
      <c r="BG373" s="3" t="s">
        <v>108</v>
      </c>
      <c r="BJ373" s="3" t="s">
        <v>123</v>
      </c>
      <c r="BM373" s="3" t="s">
        <v>109</v>
      </c>
      <c r="BP373" s="3" t="s">
        <v>123</v>
      </c>
      <c r="BS373" s="3" t="s">
        <v>123</v>
      </c>
      <c r="BV373" s="3" t="s">
        <v>123</v>
      </c>
      <c r="BY373" s="3" t="s">
        <v>123</v>
      </c>
      <c r="CB373" s="3" t="s">
        <v>110</v>
      </c>
      <c r="CE373" s="3" t="s">
        <v>111</v>
      </c>
      <c r="CH373" s="3" t="s">
        <v>137</v>
      </c>
      <c r="CK373" s="3" t="s">
        <v>259</v>
      </c>
      <c r="CN373" s="3" t="s">
        <v>137</v>
      </c>
      <c r="CQ373" s="3"/>
    </row>
    <row r="374" spans="1:95" x14ac:dyDescent="0.25">
      <c r="A374">
        <v>96</v>
      </c>
      <c r="B374" s="22">
        <v>43931.761516203704</v>
      </c>
      <c r="C374" s="22">
        <v>43931.763368055559</v>
      </c>
      <c r="D374" s="3" t="s">
        <v>97</v>
      </c>
      <c r="I374" s="3" t="s">
        <v>98</v>
      </c>
      <c r="L374" s="3" t="s">
        <v>98</v>
      </c>
      <c r="O374" s="3"/>
      <c r="R374" s="3" t="s">
        <v>100</v>
      </c>
      <c r="U374" s="3" t="s">
        <v>98</v>
      </c>
      <c r="X374" s="3" t="s">
        <v>101</v>
      </c>
      <c r="AA374" s="3" t="s">
        <v>132</v>
      </c>
      <c r="AD374" s="3" t="s">
        <v>405</v>
      </c>
      <c r="AG374" s="3" t="s">
        <v>149</v>
      </c>
      <c r="AJ374" s="3"/>
      <c r="AM374" s="3" t="s">
        <v>99</v>
      </c>
      <c r="AP374" s="3"/>
      <c r="AS374" s="3" t="s">
        <v>98</v>
      </c>
      <c r="AV374" s="3" t="s">
        <v>189</v>
      </c>
      <c r="AY374" s="3" t="s">
        <v>116</v>
      </c>
      <c r="BB374" s="3"/>
      <c r="BG374" s="3" t="s">
        <v>108</v>
      </c>
      <c r="BJ374" s="3" t="s">
        <v>107</v>
      </c>
      <c r="BM374" s="3" t="s">
        <v>107</v>
      </c>
      <c r="BP374" s="3" t="s">
        <v>109</v>
      </c>
      <c r="BS374" s="3" t="s">
        <v>109</v>
      </c>
      <c r="BV374" s="3" t="s">
        <v>109</v>
      </c>
      <c r="BY374" s="3" t="s">
        <v>109</v>
      </c>
      <c r="CB374" s="3" t="s">
        <v>110</v>
      </c>
      <c r="CE374" s="3" t="s">
        <v>147</v>
      </c>
      <c r="CH374" s="3" t="s">
        <v>148</v>
      </c>
      <c r="CK374" s="3"/>
      <c r="CN374" s="3" t="s">
        <v>131</v>
      </c>
      <c r="CQ374" s="3"/>
    </row>
    <row r="375" spans="1:95" x14ac:dyDescent="0.25">
      <c r="A375">
        <v>96</v>
      </c>
      <c r="B375" s="22">
        <v>43931.761516203704</v>
      </c>
      <c r="C375" s="22">
        <v>43931.763368055559</v>
      </c>
      <c r="D375" s="3" t="s">
        <v>97</v>
      </c>
      <c r="I375" s="3" t="s">
        <v>98</v>
      </c>
      <c r="L375" s="3" t="s">
        <v>98</v>
      </c>
      <c r="O375" s="3"/>
      <c r="R375" s="3" t="s">
        <v>100</v>
      </c>
      <c r="U375" s="3" t="s">
        <v>98</v>
      </c>
      <c r="X375" s="3" t="s">
        <v>101</v>
      </c>
      <c r="AA375" s="3" t="s">
        <v>132</v>
      </c>
      <c r="AD375" s="3" t="s">
        <v>408</v>
      </c>
      <c r="AG375" s="3" t="s">
        <v>149</v>
      </c>
      <c r="AJ375" s="3"/>
      <c r="AM375" s="3" t="s">
        <v>99</v>
      </c>
      <c r="AP375" s="3"/>
      <c r="AS375" s="3" t="s">
        <v>98</v>
      </c>
      <c r="AV375" s="3" t="s">
        <v>189</v>
      </c>
      <c r="AY375" s="3" t="s">
        <v>116</v>
      </c>
      <c r="BB375" s="3"/>
      <c r="BG375" s="3" t="s">
        <v>108</v>
      </c>
      <c r="BJ375" s="3" t="s">
        <v>107</v>
      </c>
      <c r="BM375" s="3" t="s">
        <v>107</v>
      </c>
      <c r="BP375" s="3" t="s">
        <v>109</v>
      </c>
      <c r="BS375" s="3" t="s">
        <v>109</v>
      </c>
      <c r="BV375" s="3" t="s">
        <v>109</v>
      </c>
      <c r="BY375" s="3" t="s">
        <v>109</v>
      </c>
      <c r="CB375" s="3" t="s">
        <v>110</v>
      </c>
      <c r="CE375" s="3" t="s">
        <v>147</v>
      </c>
      <c r="CH375" s="3" t="s">
        <v>148</v>
      </c>
      <c r="CK375" s="3"/>
      <c r="CN375" s="3" t="s">
        <v>131</v>
      </c>
      <c r="CQ375" s="3"/>
    </row>
    <row r="376" spans="1:95" x14ac:dyDescent="0.25">
      <c r="A376">
        <v>96</v>
      </c>
      <c r="B376" s="22">
        <v>43931.761516203704</v>
      </c>
      <c r="C376" s="22">
        <v>43931.763368055559</v>
      </c>
      <c r="D376" s="3" t="s">
        <v>97</v>
      </c>
      <c r="I376" s="3" t="s">
        <v>98</v>
      </c>
      <c r="L376" s="3" t="s">
        <v>98</v>
      </c>
      <c r="O376" s="3"/>
      <c r="R376" s="3" t="s">
        <v>100</v>
      </c>
      <c r="U376" s="3" t="s">
        <v>98</v>
      </c>
      <c r="X376" s="3" t="s">
        <v>101</v>
      </c>
      <c r="AA376" s="3" t="s">
        <v>132</v>
      </c>
      <c r="AD376" s="3" t="s">
        <v>410</v>
      </c>
      <c r="AG376" s="3" t="s">
        <v>149</v>
      </c>
      <c r="AJ376" s="3"/>
      <c r="AM376" s="3" t="s">
        <v>99</v>
      </c>
      <c r="AP376" s="3"/>
      <c r="AS376" s="3" t="s">
        <v>98</v>
      </c>
      <c r="AV376" s="3" t="s">
        <v>189</v>
      </c>
      <c r="AY376" s="3" t="s">
        <v>116</v>
      </c>
      <c r="BB376" s="3"/>
      <c r="BG376" s="3" t="s">
        <v>108</v>
      </c>
      <c r="BJ376" s="3" t="s">
        <v>107</v>
      </c>
      <c r="BM376" s="3" t="s">
        <v>107</v>
      </c>
      <c r="BP376" s="3" t="s">
        <v>109</v>
      </c>
      <c r="BS376" s="3" t="s">
        <v>109</v>
      </c>
      <c r="BV376" s="3" t="s">
        <v>109</v>
      </c>
      <c r="BY376" s="3" t="s">
        <v>109</v>
      </c>
      <c r="CB376" s="3" t="s">
        <v>110</v>
      </c>
      <c r="CE376" s="3" t="s">
        <v>147</v>
      </c>
      <c r="CH376" s="3" t="s">
        <v>148</v>
      </c>
      <c r="CK376" s="3"/>
      <c r="CN376" s="3" t="s">
        <v>131</v>
      </c>
      <c r="CQ376" s="3"/>
    </row>
    <row r="377" spans="1:95" x14ac:dyDescent="0.25">
      <c r="A377">
        <v>96</v>
      </c>
      <c r="B377" s="22">
        <v>43931.761516203704</v>
      </c>
      <c r="C377" s="22">
        <v>43931.763368055559</v>
      </c>
      <c r="D377" s="3" t="s">
        <v>97</v>
      </c>
      <c r="I377" s="3" t="s">
        <v>98</v>
      </c>
      <c r="L377" s="3" t="s">
        <v>98</v>
      </c>
      <c r="O377" s="3"/>
      <c r="R377" s="3" t="s">
        <v>100</v>
      </c>
      <c r="U377" s="3" t="s">
        <v>98</v>
      </c>
      <c r="X377" s="3" t="s">
        <v>101</v>
      </c>
      <c r="AA377" s="3" t="s">
        <v>132</v>
      </c>
      <c r="AD377" s="3" t="s">
        <v>430</v>
      </c>
      <c r="AG377" s="3" t="s">
        <v>149</v>
      </c>
      <c r="AJ377" s="3"/>
      <c r="AM377" s="3" t="s">
        <v>99</v>
      </c>
      <c r="AP377" s="3"/>
      <c r="AS377" s="3" t="s">
        <v>98</v>
      </c>
      <c r="AV377" s="3" t="s">
        <v>189</v>
      </c>
      <c r="AY377" s="3" t="s">
        <v>116</v>
      </c>
      <c r="BB377" s="3"/>
      <c r="BG377" s="3" t="s">
        <v>108</v>
      </c>
      <c r="BJ377" s="3" t="s">
        <v>107</v>
      </c>
      <c r="BM377" s="3" t="s">
        <v>107</v>
      </c>
      <c r="BP377" s="3" t="s">
        <v>109</v>
      </c>
      <c r="BS377" s="3" t="s">
        <v>109</v>
      </c>
      <c r="BV377" s="3" t="s">
        <v>109</v>
      </c>
      <c r="BY377" s="3" t="s">
        <v>109</v>
      </c>
      <c r="CB377" s="3" t="s">
        <v>110</v>
      </c>
      <c r="CE377" s="3" t="s">
        <v>147</v>
      </c>
      <c r="CH377" s="3" t="s">
        <v>148</v>
      </c>
      <c r="CK377" s="3"/>
      <c r="CN377" s="3" t="s">
        <v>131</v>
      </c>
      <c r="CQ377" s="3"/>
    </row>
    <row r="378" spans="1:95" x14ac:dyDescent="0.25">
      <c r="A378">
        <v>97</v>
      </c>
      <c r="B378" s="22">
        <v>43931.762546296297</v>
      </c>
      <c r="C378" s="22">
        <v>43931.766956018517</v>
      </c>
      <c r="D378" s="3" t="s">
        <v>97</v>
      </c>
      <c r="I378" s="3" t="s">
        <v>98</v>
      </c>
      <c r="L378" s="3" t="s">
        <v>98</v>
      </c>
      <c r="O378" s="3" t="s">
        <v>260</v>
      </c>
      <c r="R378" s="3" t="s">
        <v>100</v>
      </c>
      <c r="U378" s="3" t="s">
        <v>99</v>
      </c>
      <c r="X378" s="3" t="s">
        <v>101</v>
      </c>
      <c r="AA378" s="3" t="s">
        <v>102</v>
      </c>
      <c r="AD378" s="3" t="s">
        <v>405</v>
      </c>
      <c r="AG378" s="3" t="s">
        <v>149</v>
      </c>
      <c r="AJ378" s="3"/>
      <c r="AM378" s="3" t="s">
        <v>99</v>
      </c>
      <c r="AP378" s="3"/>
      <c r="AS378" s="3" t="s">
        <v>98</v>
      </c>
      <c r="AV378" s="3" t="s">
        <v>130</v>
      </c>
      <c r="AY378" s="3" t="s">
        <v>116</v>
      </c>
      <c r="BB378" s="3"/>
      <c r="BG378" s="3" t="s">
        <v>108</v>
      </c>
      <c r="BJ378" s="3" t="s">
        <v>108</v>
      </c>
      <c r="BM378" s="3" t="s">
        <v>109</v>
      </c>
      <c r="BP378" s="3" t="s">
        <v>123</v>
      </c>
      <c r="BS378" s="3" t="s">
        <v>109</v>
      </c>
      <c r="BV378" s="3" t="s">
        <v>109</v>
      </c>
      <c r="BY378" s="3" t="s">
        <v>109</v>
      </c>
      <c r="CB378" s="3" t="s">
        <v>110</v>
      </c>
      <c r="CE378" s="3" t="s">
        <v>111</v>
      </c>
      <c r="CH378" s="3" t="s">
        <v>137</v>
      </c>
      <c r="CK378" s="3" t="s">
        <v>261</v>
      </c>
      <c r="CN378" s="3" t="s">
        <v>137</v>
      </c>
      <c r="CQ378" s="3" t="s">
        <v>262</v>
      </c>
    </row>
    <row r="379" spans="1:95" x14ac:dyDescent="0.25">
      <c r="A379">
        <v>97</v>
      </c>
      <c r="B379" s="22">
        <v>43931.762546296297</v>
      </c>
      <c r="C379" s="22">
        <v>43931.766956018517</v>
      </c>
      <c r="D379" s="3" t="s">
        <v>97</v>
      </c>
      <c r="I379" s="3" t="s">
        <v>98</v>
      </c>
      <c r="L379" s="3" t="s">
        <v>98</v>
      </c>
      <c r="O379" s="3" t="s">
        <v>260</v>
      </c>
      <c r="R379" s="3" t="s">
        <v>100</v>
      </c>
      <c r="U379" s="3" t="s">
        <v>99</v>
      </c>
      <c r="X379" s="3" t="s">
        <v>101</v>
      </c>
      <c r="AA379" s="3" t="s">
        <v>102</v>
      </c>
      <c r="AD379" s="3" t="s">
        <v>408</v>
      </c>
      <c r="AG379" s="3" t="s">
        <v>149</v>
      </c>
      <c r="AJ379" s="3"/>
      <c r="AM379" s="3" t="s">
        <v>99</v>
      </c>
      <c r="AP379" s="3"/>
      <c r="AS379" s="3" t="s">
        <v>98</v>
      </c>
      <c r="AV379" s="3" t="s">
        <v>130</v>
      </c>
      <c r="AY379" s="3" t="s">
        <v>116</v>
      </c>
      <c r="BB379" s="3"/>
      <c r="BG379" s="3" t="s">
        <v>108</v>
      </c>
      <c r="BJ379" s="3" t="s">
        <v>108</v>
      </c>
      <c r="BM379" s="3" t="s">
        <v>109</v>
      </c>
      <c r="BP379" s="3" t="s">
        <v>123</v>
      </c>
      <c r="BS379" s="3" t="s">
        <v>109</v>
      </c>
      <c r="BV379" s="3" t="s">
        <v>109</v>
      </c>
      <c r="BY379" s="3" t="s">
        <v>109</v>
      </c>
      <c r="CB379" s="3" t="s">
        <v>110</v>
      </c>
      <c r="CE379" s="3" t="s">
        <v>111</v>
      </c>
      <c r="CH379" s="3" t="s">
        <v>137</v>
      </c>
      <c r="CK379" s="3" t="s">
        <v>261</v>
      </c>
      <c r="CN379" s="3" t="s">
        <v>137</v>
      </c>
      <c r="CQ379" s="3" t="s">
        <v>262</v>
      </c>
    </row>
    <row r="380" spans="1:95" x14ac:dyDescent="0.25">
      <c r="A380">
        <v>97</v>
      </c>
      <c r="B380" s="22">
        <v>43931.762546296297</v>
      </c>
      <c r="C380" s="22">
        <v>43931.766956018517</v>
      </c>
      <c r="D380" s="3" t="s">
        <v>97</v>
      </c>
      <c r="I380" s="3" t="s">
        <v>98</v>
      </c>
      <c r="L380" s="3" t="s">
        <v>98</v>
      </c>
      <c r="O380" s="3" t="s">
        <v>260</v>
      </c>
      <c r="R380" s="3" t="s">
        <v>100</v>
      </c>
      <c r="U380" s="3" t="s">
        <v>99</v>
      </c>
      <c r="X380" s="3" t="s">
        <v>101</v>
      </c>
      <c r="AA380" s="3" t="s">
        <v>102</v>
      </c>
      <c r="AD380" s="3" t="s">
        <v>430</v>
      </c>
      <c r="AG380" s="3" t="s">
        <v>149</v>
      </c>
      <c r="AJ380" s="3"/>
      <c r="AM380" s="3" t="s">
        <v>99</v>
      </c>
      <c r="AP380" s="3"/>
      <c r="AS380" s="3" t="s">
        <v>98</v>
      </c>
      <c r="AV380" s="3" t="s">
        <v>130</v>
      </c>
      <c r="AY380" s="3" t="s">
        <v>116</v>
      </c>
      <c r="BB380" s="3"/>
      <c r="BG380" s="3" t="s">
        <v>108</v>
      </c>
      <c r="BJ380" s="3" t="s">
        <v>108</v>
      </c>
      <c r="BM380" s="3" t="s">
        <v>109</v>
      </c>
      <c r="BP380" s="3" t="s">
        <v>123</v>
      </c>
      <c r="BS380" s="3" t="s">
        <v>109</v>
      </c>
      <c r="BV380" s="3" t="s">
        <v>109</v>
      </c>
      <c r="BY380" s="3" t="s">
        <v>109</v>
      </c>
      <c r="CB380" s="3" t="s">
        <v>110</v>
      </c>
      <c r="CE380" s="3" t="s">
        <v>111</v>
      </c>
      <c r="CH380" s="3" t="s">
        <v>137</v>
      </c>
      <c r="CK380" s="3" t="s">
        <v>261</v>
      </c>
      <c r="CN380" s="3" t="s">
        <v>137</v>
      </c>
      <c r="CQ380" s="3" t="s">
        <v>262</v>
      </c>
    </row>
    <row r="381" spans="1:95" x14ac:dyDescent="0.25">
      <c r="A381">
        <v>98</v>
      </c>
      <c r="B381" s="22">
        <v>43931.763888888891</v>
      </c>
      <c r="C381" s="22">
        <v>43931.76761574074</v>
      </c>
      <c r="D381" s="3" t="s">
        <v>97</v>
      </c>
      <c r="I381" s="3" t="s">
        <v>98</v>
      </c>
      <c r="L381" s="3" t="s">
        <v>98</v>
      </c>
      <c r="O381" s="3"/>
      <c r="R381" s="3" t="s">
        <v>100</v>
      </c>
      <c r="U381" s="3" t="s">
        <v>99</v>
      </c>
      <c r="X381" s="3" t="s">
        <v>101</v>
      </c>
      <c r="AA381" s="3" t="s">
        <v>102</v>
      </c>
      <c r="AD381" s="3" t="s">
        <v>405</v>
      </c>
      <c r="AG381" s="3" t="s">
        <v>149</v>
      </c>
      <c r="AJ381" s="3"/>
      <c r="AM381" s="3" t="s">
        <v>99</v>
      </c>
      <c r="AP381" s="3"/>
      <c r="AS381" s="3" t="s">
        <v>98</v>
      </c>
      <c r="AV381" s="3" t="s">
        <v>263</v>
      </c>
      <c r="AY381" s="3" t="s">
        <v>116</v>
      </c>
      <c r="BB381" s="3"/>
      <c r="BG381" s="3" t="s">
        <v>108</v>
      </c>
      <c r="BJ381" s="3" t="s">
        <v>108</v>
      </c>
      <c r="BM381" s="3" t="s">
        <v>109</v>
      </c>
      <c r="BP381" s="3" t="s">
        <v>123</v>
      </c>
      <c r="BS381" s="3" t="s">
        <v>123</v>
      </c>
      <c r="BV381" s="3" t="s">
        <v>123</v>
      </c>
      <c r="BY381" s="3" t="s">
        <v>123</v>
      </c>
      <c r="CB381" s="3" t="s">
        <v>110</v>
      </c>
      <c r="CE381" s="3" t="s">
        <v>147</v>
      </c>
      <c r="CH381" s="3" t="s">
        <v>148</v>
      </c>
      <c r="CK381" s="3"/>
      <c r="CN381" s="3" t="s">
        <v>137</v>
      </c>
      <c r="CQ381" s="3"/>
    </row>
    <row r="382" spans="1:95" x14ac:dyDescent="0.25">
      <c r="A382">
        <v>98</v>
      </c>
      <c r="B382" s="22">
        <v>43931.763888888891</v>
      </c>
      <c r="C382" s="22">
        <v>43931.76761574074</v>
      </c>
      <c r="D382" s="3" t="s">
        <v>97</v>
      </c>
      <c r="I382" s="3" t="s">
        <v>98</v>
      </c>
      <c r="L382" s="3" t="s">
        <v>98</v>
      </c>
      <c r="O382" s="3"/>
      <c r="R382" s="3" t="s">
        <v>100</v>
      </c>
      <c r="U382" s="3" t="s">
        <v>99</v>
      </c>
      <c r="X382" s="3" t="s">
        <v>101</v>
      </c>
      <c r="AA382" s="3" t="s">
        <v>102</v>
      </c>
      <c r="AD382" s="3" t="s">
        <v>406</v>
      </c>
      <c r="AG382" s="3" t="s">
        <v>149</v>
      </c>
      <c r="AJ382" s="3"/>
      <c r="AM382" s="3" t="s">
        <v>99</v>
      </c>
      <c r="AP382" s="3"/>
      <c r="AS382" s="3" t="s">
        <v>98</v>
      </c>
      <c r="AV382" s="3" t="s">
        <v>263</v>
      </c>
      <c r="AY382" s="3" t="s">
        <v>116</v>
      </c>
      <c r="BB382" s="3"/>
      <c r="BG382" s="3" t="s">
        <v>108</v>
      </c>
      <c r="BJ382" s="3" t="s">
        <v>108</v>
      </c>
      <c r="BM382" s="3" t="s">
        <v>109</v>
      </c>
      <c r="BP382" s="3" t="s">
        <v>123</v>
      </c>
      <c r="BS382" s="3" t="s">
        <v>123</v>
      </c>
      <c r="BV382" s="3" t="s">
        <v>123</v>
      </c>
      <c r="BY382" s="3" t="s">
        <v>123</v>
      </c>
      <c r="CB382" s="3" t="s">
        <v>110</v>
      </c>
      <c r="CE382" s="3" t="s">
        <v>147</v>
      </c>
      <c r="CH382" s="3" t="s">
        <v>148</v>
      </c>
      <c r="CK382" s="3"/>
      <c r="CN382" s="3" t="s">
        <v>137</v>
      </c>
      <c r="CQ382" s="3"/>
    </row>
    <row r="383" spans="1:95" x14ac:dyDescent="0.25">
      <c r="A383">
        <v>98</v>
      </c>
      <c r="B383" s="22">
        <v>43931.763888888891</v>
      </c>
      <c r="C383" s="22">
        <v>43931.76761574074</v>
      </c>
      <c r="D383" s="3" t="s">
        <v>97</v>
      </c>
      <c r="I383" s="3" t="s">
        <v>98</v>
      </c>
      <c r="L383" s="3" t="s">
        <v>98</v>
      </c>
      <c r="O383" s="3"/>
      <c r="R383" s="3" t="s">
        <v>100</v>
      </c>
      <c r="U383" s="3" t="s">
        <v>99</v>
      </c>
      <c r="X383" s="3" t="s">
        <v>101</v>
      </c>
      <c r="AA383" s="3" t="s">
        <v>102</v>
      </c>
      <c r="AD383" s="3" t="s">
        <v>430</v>
      </c>
      <c r="AG383" s="3" t="s">
        <v>149</v>
      </c>
      <c r="AJ383" s="3"/>
      <c r="AM383" s="3" t="s">
        <v>99</v>
      </c>
      <c r="AP383" s="3"/>
      <c r="AS383" s="3" t="s">
        <v>98</v>
      </c>
      <c r="AV383" s="3" t="s">
        <v>263</v>
      </c>
      <c r="AY383" s="3" t="s">
        <v>116</v>
      </c>
      <c r="BB383" s="3"/>
      <c r="BG383" s="3" t="s">
        <v>108</v>
      </c>
      <c r="BJ383" s="3" t="s">
        <v>108</v>
      </c>
      <c r="BM383" s="3" t="s">
        <v>109</v>
      </c>
      <c r="BP383" s="3" t="s">
        <v>123</v>
      </c>
      <c r="BS383" s="3" t="s">
        <v>123</v>
      </c>
      <c r="BV383" s="3" t="s">
        <v>123</v>
      </c>
      <c r="BY383" s="3" t="s">
        <v>123</v>
      </c>
      <c r="CB383" s="3" t="s">
        <v>110</v>
      </c>
      <c r="CE383" s="3" t="s">
        <v>147</v>
      </c>
      <c r="CH383" s="3" t="s">
        <v>148</v>
      </c>
      <c r="CK383" s="3"/>
      <c r="CN383" s="3" t="s">
        <v>137</v>
      </c>
      <c r="CQ383" s="3"/>
    </row>
    <row r="384" spans="1:95" x14ac:dyDescent="0.25">
      <c r="A384">
        <v>99</v>
      </c>
      <c r="B384" s="22">
        <v>43931.764976851853</v>
      </c>
      <c r="C384" s="22">
        <v>43931.768796296295</v>
      </c>
      <c r="D384" s="3" t="s">
        <v>97</v>
      </c>
      <c r="I384" s="3" t="s">
        <v>98</v>
      </c>
      <c r="L384" s="3" t="s">
        <v>98</v>
      </c>
      <c r="O384" s="3" t="s">
        <v>264</v>
      </c>
      <c r="R384" s="3" t="s">
        <v>100</v>
      </c>
      <c r="U384" s="3" t="s">
        <v>99</v>
      </c>
      <c r="X384" s="3" t="s">
        <v>101</v>
      </c>
      <c r="AA384" s="3" t="s">
        <v>132</v>
      </c>
      <c r="AD384" s="3" t="s">
        <v>405</v>
      </c>
      <c r="AG384" s="3" t="s">
        <v>149</v>
      </c>
      <c r="AJ384" s="3"/>
      <c r="AM384" s="3" t="s">
        <v>99</v>
      </c>
      <c r="AP384" s="3"/>
      <c r="AS384" s="3" t="s">
        <v>98</v>
      </c>
      <c r="AV384" s="3" t="s">
        <v>265</v>
      </c>
      <c r="AY384" s="3" t="s">
        <v>116</v>
      </c>
      <c r="BB384" s="3"/>
      <c r="BG384" s="3" t="s">
        <v>108</v>
      </c>
      <c r="BJ384" s="3" t="s">
        <v>109</v>
      </c>
      <c r="BM384" s="3" t="s">
        <v>109</v>
      </c>
      <c r="BP384" s="3" t="s">
        <v>123</v>
      </c>
      <c r="BS384" s="3" t="s">
        <v>123</v>
      </c>
      <c r="BV384" s="3" t="s">
        <v>123</v>
      </c>
      <c r="BY384" s="3" t="s">
        <v>123</v>
      </c>
      <c r="CB384" s="3" t="s">
        <v>110</v>
      </c>
      <c r="CE384" s="3" t="s">
        <v>111</v>
      </c>
      <c r="CH384" s="3" t="s">
        <v>137</v>
      </c>
      <c r="CK384" s="3" t="s">
        <v>257</v>
      </c>
      <c r="CN384" s="3" t="s">
        <v>126</v>
      </c>
      <c r="CQ384" s="3"/>
    </row>
    <row r="385" spans="1:95" x14ac:dyDescent="0.25">
      <c r="A385">
        <v>99</v>
      </c>
      <c r="B385" s="22">
        <v>43931.764976851853</v>
      </c>
      <c r="C385" s="22">
        <v>43931.768796296295</v>
      </c>
      <c r="D385" s="3" t="s">
        <v>97</v>
      </c>
      <c r="I385" s="3" t="s">
        <v>98</v>
      </c>
      <c r="L385" s="3" t="s">
        <v>98</v>
      </c>
      <c r="O385" s="3" t="s">
        <v>264</v>
      </c>
      <c r="R385" s="3" t="s">
        <v>100</v>
      </c>
      <c r="U385" s="3" t="s">
        <v>99</v>
      </c>
      <c r="X385" s="3" t="s">
        <v>101</v>
      </c>
      <c r="AA385" s="3" t="s">
        <v>132</v>
      </c>
      <c r="AD385" s="3" t="s">
        <v>430</v>
      </c>
      <c r="AG385" s="3" t="s">
        <v>149</v>
      </c>
      <c r="AJ385" s="3"/>
      <c r="AM385" s="3" t="s">
        <v>99</v>
      </c>
      <c r="AP385" s="3"/>
      <c r="AS385" s="3" t="s">
        <v>98</v>
      </c>
      <c r="AV385" s="3" t="s">
        <v>265</v>
      </c>
      <c r="AY385" s="3" t="s">
        <v>116</v>
      </c>
      <c r="BB385" s="3"/>
      <c r="BG385" s="3" t="s">
        <v>108</v>
      </c>
      <c r="BJ385" s="3" t="s">
        <v>109</v>
      </c>
      <c r="BM385" s="3" t="s">
        <v>109</v>
      </c>
      <c r="BP385" s="3" t="s">
        <v>123</v>
      </c>
      <c r="BS385" s="3" t="s">
        <v>123</v>
      </c>
      <c r="BV385" s="3" t="s">
        <v>123</v>
      </c>
      <c r="BY385" s="3" t="s">
        <v>123</v>
      </c>
      <c r="CB385" s="3" t="s">
        <v>110</v>
      </c>
      <c r="CE385" s="3" t="s">
        <v>111</v>
      </c>
      <c r="CH385" s="3" t="s">
        <v>137</v>
      </c>
      <c r="CK385" s="3" t="s">
        <v>257</v>
      </c>
      <c r="CN385" s="3" t="s">
        <v>126</v>
      </c>
      <c r="CQ385" s="3"/>
    </row>
    <row r="386" spans="1:95" x14ac:dyDescent="0.25">
      <c r="A386">
        <v>100</v>
      </c>
      <c r="B386" s="22">
        <v>43931.772557870368</v>
      </c>
      <c r="C386" s="22">
        <v>43931.775127314817</v>
      </c>
      <c r="D386" s="3" t="s">
        <v>97</v>
      </c>
      <c r="I386" s="3" t="s">
        <v>98</v>
      </c>
      <c r="L386" s="3" t="s">
        <v>98</v>
      </c>
      <c r="O386" s="3" t="s">
        <v>266</v>
      </c>
      <c r="R386" s="3" t="s">
        <v>209</v>
      </c>
      <c r="U386" s="3" t="s">
        <v>99</v>
      </c>
      <c r="X386" s="3" t="s">
        <v>101</v>
      </c>
      <c r="AA386" s="3" t="s">
        <v>99</v>
      </c>
      <c r="AD386" s="3" t="s">
        <v>405</v>
      </c>
      <c r="AG386" s="3" t="s">
        <v>149</v>
      </c>
      <c r="AJ386" s="3"/>
      <c r="AM386" s="3" t="s">
        <v>99</v>
      </c>
      <c r="AP386" s="3"/>
      <c r="AS386" s="3" t="s">
        <v>99</v>
      </c>
      <c r="AV386" s="3"/>
      <c r="AY386" s="3" t="s">
        <v>116</v>
      </c>
      <c r="BB386" s="3"/>
      <c r="BG386" s="3" t="s">
        <v>107</v>
      </c>
      <c r="BJ386" s="3" t="s">
        <v>107</v>
      </c>
      <c r="BM386" s="3" t="s">
        <v>108</v>
      </c>
      <c r="BP386" s="3" t="s">
        <v>123</v>
      </c>
      <c r="BS386" s="3" t="s">
        <v>123</v>
      </c>
      <c r="BV386" s="3" t="s">
        <v>123</v>
      </c>
      <c r="BY386" s="3" t="s">
        <v>123</v>
      </c>
      <c r="CB386" s="3" t="s">
        <v>118</v>
      </c>
      <c r="CE386" s="3" t="s">
        <v>119</v>
      </c>
      <c r="CH386" s="3" t="s">
        <v>137</v>
      </c>
      <c r="CK386" s="3" t="s">
        <v>268</v>
      </c>
      <c r="CN386" s="3" t="s">
        <v>137</v>
      </c>
      <c r="CQ386" s="3"/>
    </row>
    <row r="387" spans="1:95" x14ac:dyDescent="0.25">
      <c r="A387">
        <v>100</v>
      </c>
      <c r="B387" s="22">
        <v>43931.772557870368</v>
      </c>
      <c r="C387" s="22">
        <v>43931.775127314817</v>
      </c>
      <c r="D387" s="3" t="s">
        <v>97</v>
      </c>
      <c r="I387" s="3" t="s">
        <v>98</v>
      </c>
      <c r="L387" s="3" t="s">
        <v>98</v>
      </c>
      <c r="O387" s="3" t="s">
        <v>266</v>
      </c>
      <c r="R387" s="3" t="s">
        <v>209</v>
      </c>
      <c r="U387" s="3" t="s">
        <v>99</v>
      </c>
      <c r="X387" s="3" t="s">
        <v>101</v>
      </c>
      <c r="AA387" s="3" t="s">
        <v>99</v>
      </c>
      <c r="AD387" s="3" t="s">
        <v>410</v>
      </c>
      <c r="AG387" s="3" t="s">
        <v>149</v>
      </c>
      <c r="AJ387" s="3"/>
      <c r="AM387" s="3" t="s">
        <v>99</v>
      </c>
      <c r="AP387" s="3"/>
      <c r="AS387" s="3" t="s">
        <v>99</v>
      </c>
      <c r="AV387" s="3"/>
      <c r="AY387" s="3" t="s">
        <v>116</v>
      </c>
      <c r="BB387" s="3"/>
      <c r="BG387" s="3" t="s">
        <v>107</v>
      </c>
      <c r="BJ387" s="3" t="s">
        <v>107</v>
      </c>
      <c r="BM387" s="3" t="s">
        <v>108</v>
      </c>
      <c r="BP387" s="3" t="s">
        <v>123</v>
      </c>
      <c r="BS387" s="3" t="s">
        <v>123</v>
      </c>
      <c r="BV387" s="3" t="s">
        <v>123</v>
      </c>
      <c r="BY387" s="3" t="s">
        <v>123</v>
      </c>
      <c r="CB387" s="3" t="s">
        <v>118</v>
      </c>
      <c r="CE387" s="3" t="s">
        <v>119</v>
      </c>
      <c r="CH387" s="3" t="s">
        <v>137</v>
      </c>
      <c r="CK387" s="3" t="s">
        <v>268</v>
      </c>
      <c r="CN387" s="3" t="s">
        <v>137</v>
      </c>
      <c r="CQ387" s="3"/>
    </row>
    <row r="388" spans="1:95" x14ac:dyDescent="0.25">
      <c r="A388">
        <v>100</v>
      </c>
      <c r="B388" s="22">
        <v>43931.772557870368</v>
      </c>
      <c r="C388" s="22">
        <v>43931.775127314817</v>
      </c>
      <c r="D388" s="3" t="s">
        <v>97</v>
      </c>
      <c r="I388" s="3" t="s">
        <v>98</v>
      </c>
      <c r="L388" s="3" t="s">
        <v>98</v>
      </c>
      <c r="O388" s="3" t="s">
        <v>266</v>
      </c>
      <c r="R388" s="3" t="s">
        <v>209</v>
      </c>
      <c r="U388" s="3" t="s">
        <v>99</v>
      </c>
      <c r="X388" s="3" t="s">
        <v>101</v>
      </c>
      <c r="AA388" s="3" t="s">
        <v>99</v>
      </c>
      <c r="AD388" s="3" t="s">
        <v>430</v>
      </c>
      <c r="AG388" s="3" t="s">
        <v>149</v>
      </c>
      <c r="AJ388" s="3"/>
      <c r="AM388" s="3" t="s">
        <v>99</v>
      </c>
      <c r="AP388" s="3"/>
      <c r="AS388" s="3" t="s">
        <v>99</v>
      </c>
      <c r="AV388" s="3"/>
      <c r="AY388" s="3" t="s">
        <v>116</v>
      </c>
      <c r="BB388" s="3"/>
      <c r="BG388" s="3" t="s">
        <v>107</v>
      </c>
      <c r="BJ388" s="3" t="s">
        <v>107</v>
      </c>
      <c r="BM388" s="3" t="s">
        <v>108</v>
      </c>
      <c r="BP388" s="3" t="s">
        <v>123</v>
      </c>
      <c r="BS388" s="3" t="s">
        <v>123</v>
      </c>
      <c r="BV388" s="3" t="s">
        <v>123</v>
      </c>
      <c r="BY388" s="3" t="s">
        <v>123</v>
      </c>
      <c r="CB388" s="3" t="s">
        <v>118</v>
      </c>
      <c r="CE388" s="3" t="s">
        <v>119</v>
      </c>
      <c r="CH388" s="3" t="s">
        <v>137</v>
      </c>
      <c r="CK388" s="3" t="s">
        <v>268</v>
      </c>
      <c r="CN388" s="3" t="s">
        <v>137</v>
      </c>
      <c r="CQ388" s="3"/>
    </row>
    <row r="389" spans="1:95" x14ac:dyDescent="0.25">
      <c r="A389">
        <v>101</v>
      </c>
      <c r="B389" s="22">
        <v>43931.780462962961</v>
      </c>
      <c r="C389" s="22">
        <v>43931.782372685186</v>
      </c>
      <c r="D389" s="3" t="s">
        <v>97</v>
      </c>
      <c r="I389" s="3" t="s">
        <v>98</v>
      </c>
      <c r="L389" s="3" t="s">
        <v>99</v>
      </c>
      <c r="O389" s="3"/>
      <c r="R389" s="3" t="s">
        <v>100</v>
      </c>
      <c r="U389" s="3" t="s">
        <v>99</v>
      </c>
      <c r="X389" s="3" t="s">
        <v>101</v>
      </c>
      <c r="AA389" s="3" t="s">
        <v>102</v>
      </c>
      <c r="AD389" s="3" t="s">
        <v>405</v>
      </c>
      <c r="AG389" s="3" t="s">
        <v>149</v>
      </c>
      <c r="AJ389" s="3"/>
      <c r="AM389" s="3" t="s">
        <v>99</v>
      </c>
      <c r="AP389" s="3"/>
      <c r="AS389" s="3" t="s">
        <v>98</v>
      </c>
      <c r="AV389" s="3" t="s">
        <v>130</v>
      </c>
      <c r="AY389" s="3" t="s">
        <v>116</v>
      </c>
      <c r="BB389" s="3"/>
      <c r="BG389" s="3" t="s">
        <v>123</v>
      </c>
      <c r="BJ389" s="3" t="s">
        <v>123</v>
      </c>
      <c r="BM389" s="3" t="s">
        <v>109</v>
      </c>
      <c r="BP389" s="3" t="s">
        <v>123</v>
      </c>
      <c r="BS389" s="3" t="s">
        <v>123</v>
      </c>
      <c r="BV389" s="3" t="s">
        <v>108</v>
      </c>
      <c r="BY389" s="3" t="s">
        <v>123</v>
      </c>
      <c r="CB389" s="3" t="s">
        <v>110</v>
      </c>
      <c r="CE389" s="3" t="s">
        <v>111</v>
      </c>
      <c r="CH389" s="3" t="s">
        <v>137</v>
      </c>
      <c r="CK389" s="3" t="s">
        <v>257</v>
      </c>
      <c r="CN389" s="3" t="s">
        <v>137</v>
      </c>
      <c r="CQ389" s="3"/>
    </row>
    <row r="390" spans="1:95" x14ac:dyDescent="0.25">
      <c r="A390">
        <v>101</v>
      </c>
      <c r="B390" s="22">
        <v>43931.780462962961</v>
      </c>
      <c r="C390" s="22">
        <v>43931.782372685186</v>
      </c>
      <c r="D390" s="3" t="s">
        <v>97</v>
      </c>
      <c r="I390" s="3" t="s">
        <v>98</v>
      </c>
      <c r="L390" s="3" t="s">
        <v>99</v>
      </c>
      <c r="O390" s="3"/>
      <c r="R390" s="3" t="s">
        <v>100</v>
      </c>
      <c r="U390" s="3" t="s">
        <v>99</v>
      </c>
      <c r="X390" s="3" t="s">
        <v>101</v>
      </c>
      <c r="AA390" s="3" t="s">
        <v>102</v>
      </c>
      <c r="AD390" s="3" t="s">
        <v>410</v>
      </c>
      <c r="AG390" s="3" t="s">
        <v>149</v>
      </c>
      <c r="AJ390" s="3"/>
      <c r="AM390" s="3" t="s">
        <v>99</v>
      </c>
      <c r="AP390" s="3"/>
      <c r="AS390" s="3" t="s">
        <v>98</v>
      </c>
      <c r="AV390" s="3" t="s">
        <v>130</v>
      </c>
      <c r="AY390" s="3" t="s">
        <v>116</v>
      </c>
      <c r="BB390" s="3"/>
      <c r="BG390" s="3" t="s">
        <v>123</v>
      </c>
      <c r="BJ390" s="3" t="s">
        <v>123</v>
      </c>
      <c r="BM390" s="3" t="s">
        <v>109</v>
      </c>
      <c r="BP390" s="3" t="s">
        <v>123</v>
      </c>
      <c r="BS390" s="3" t="s">
        <v>123</v>
      </c>
      <c r="BV390" s="3" t="s">
        <v>108</v>
      </c>
      <c r="BY390" s="3" t="s">
        <v>123</v>
      </c>
      <c r="CB390" s="3" t="s">
        <v>110</v>
      </c>
      <c r="CE390" s="3" t="s">
        <v>111</v>
      </c>
      <c r="CH390" s="3" t="s">
        <v>137</v>
      </c>
      <c r="CK390" s="3" t="s">
        <v>257</v>
      </c>
      <c r="CN390" s="3" t="s">
        <v>137</v>
      </c>
      <c r="CQ390" s="3"/>
    </row>
    <row r="391" spans="1:95" x14ac:dyDescent="0.25">
      <c r="A391">
        <v>101</v>
      </c>
      <c r="B391" s="22">
        <v>43931.780462962961</v>
      </c>
      <c r="C391" s="22">
        <v>43931.782372685186</v>
      </c>
      <c r="D391" s="3" t="s">
        <v>97</v>
      </c>
      <c r="I391" s="3" t="s">
        <v>98</v>
      </c>
      <c r="L391" s="3" t="s">
        <v>99</v>
      </c>
      <c r="O391" s="3"/>
      <c r="R391" s="3" t="s">
        <v>100</v>
      </c>
      <c r="U391" s="3" t="s">
        <v>99</v>
      </c>
      <c r="X391" s="3" t="s">
        <v>101</v>
      </c>
      <c r="AA391" s="3" t="s">
        <v>102</v>
      </c>
      <c r="AD391" s="3" t="s">
        <v>430</v>
      </c>
      <c r="AG391" s="3" t="s">
        <v>149</v>
      </c>
      <c r="AJ391" s="3"/>
      <c r="AM391" s="3" t="s">
        <v>99</v>
      </c>
      <c r="AP391" s="3"/>
      <c r="AS391" s="3" t="s">
        <v>98</v>
      </c>
      <c r="AV391" s="3" t="s">
        <v>130</v>
      </c>
      <c r="AY391" s="3" t="s">
        <v>116</v>
      </c>
      <c r="BB391" s="3"/>
      <c r="BG391" s="3" t="s">
        <v>123</v>
      </c>
      <c r="BJ391" s="3" t="s">
        <v>123</v>
      </c>
      <c r="BM391" s="3" t="s">
        <v>109</v>
      </c>
      <c r="BP391" s="3" t="s">
        <v>123</v>
      </c>
      <c r="BS391" s="3" t="s">
        <v>123</v>
      </c>
      <c r="BV391" s="3" t="s">
        <v>108</v>
      </c>
      <c r="BY391" s="3" t="s">
        <v>123</v>
      </c>
      <c r="CB391" s="3" t="s">
        <v>110</v>
      </c>
      <c r="CE391" s="3" t="s">
        <v>111</v>
      </c>
      <c r="CH391" s="3" t="s">
        <v>137</v>
      </c>
      <c r="CK391" s="3" t="s">
        <v>257</v>
      </c>
      <c r="CN391" s="3" t="s">
        <v>137</v>
      </c>
      <c r="CQ391" s="3"/>
    </row>
    <row r="392" spans="1:95" x14ac:dyDescent="0.25">
      <c r="A392">
        <v>102</v>
      </c>
      <c r="B392" s="22">
        <v>43931.781134259261</v>
      </c>
      <c r="C392" s="22">
        <v>43931.784456018519</v>
      </c>
      <c r="D392" s="3" t="s">
        <v>97</v>
      </c>
      <c r="I392" s="3" t="s">
        <v>98</v>
      </c>
      <c r="L392" s="3" t="s">
        <v>98</v>
      </c>
      <c r="O392" s="3" t="s">
        <v>269</v>
      </c>
      <c r="R392" s="3" t="s">
        <v>100</v>
      </c>
      <c r="U392" s="3" t="s">
        <v>99</v>
      </c>
      <c r="X392" s="3" t="s">
        <v>101</v>
      </c>
      <c r="AA392" s="3" t="s">
        <v>102</v>
      </c>
      <c r="AD392" s="3" t="s">
        <v>405</v>
      </c>
      <c r="AG392" s="3" t="s">
        <v>149</v>
      </c>
      <c r="AJ392" s="3"/>
      <c r="AM392" s="3" t="s">
        <v>99</v>
      </c>
      <c r="AP392" s="3"/>
      <c r="AS392" s="3" t="s">
        <v>98</v>
      </c>
      <c r="AV392" s="3" t="s">
        <v>130</v>
      </c>
      <c r="AY392" s="3" t="s">
        <v>116</v>
      </c>
      <c r="BB392" s="3"/>
      <c r="BG392" s="3" t="s">
        <v>107</v>
      </c>
      <c r="BJ392" s="3" t="s">
        <v>107</v>
      </c>
      <c r="BM392" s="3" t="s">
        <v>108</v>
      </c>
      <c r="BP392" s="3" t="s">
        <v>123</v>
      </c>
      <c r="BS392" s="3" t="s">
        <v>109</v>
      </c>
      <c r="BV392" s="3" t="s">
        <v>109</v>
      </c>
      <c r="BY392" s="3" t="s">
        <v>123</v>
      </c>
      <c r="CB392" s="3" t="s">
        <v>110</v>
      </c>
      <c r="CE392" s="3" t="s">
        <v>111</v>
      </c>
      <c r="CH392" s="3" t="s">
        <v>148</v>
      </c>
      <c r="CK392" s="3"/>
      <c r="CN392" s="3" t="s">
        <v>131</v>
      </c>
      <c r="CQ392" s="3"/>
    </row>
    <row r="393" spans="1:95" x14ac:dyDescent="0.25">
      <c r="A393">
        <v>102</v>
      </c>
      <c r="B393" s="22">
        <v>43931.781134259261</v>
      </c>
      <c r="C393" s="22">
        <v>43931.784456018519</v>
      </c>
      <c r="D393" s="3" t="s">
        <v>97</v>
      </c>
      <c r="I393" s="3" t="s">
        <v>98</v>
      </c>
      <c r="L393" s="3" t="s">
        <v>98</v>
      </c>
      <c r="O393" s="3" t="s">
        <v>269</v>
      </c>
      <c r="R393" s="3" t="s">
        <v>100</v>
      </c>
      <c r="U393" s="3" t="s">
        <v>99</v>
      </c>
      <c r="X393" s="3" t="s">
        <v>101</v>
      </c>
      <c r="AA393" s="3" t="s">
        <v>102</v>
      </c>
      <c r="AD393" s="3" t="s">
        <v>410</v>
      </c>
      <c r="AG393" s="3" t="s">
        <v>149</v>
      </c>
      <c r="AJ393" s="3"/>
      <c r="AM393" s="3" t="s">
        <v>99</v>
      </c>
      <c r="AP393" s="3"/>
      <c r="AS393" s="3" t="s">
        <v>98</v>
      </c>
      <c r="AV393" s="3" t="s">
        <v>130</v>
      </c>
      <c r="AY393" s="3" t="s">
        <v>116</v>
      </c>
      <c r="BB393" s="3"/>
      <c r="BG393" s="3" t="s">
        <v>107</v>
      </c>
      <c r="BJ393" s="3" t="s">
        <v>107</v>
      </c>
      <c r="BM393" s="3" t="s">
        <v>108</v>
      </c>
      <c r="BP393" s="3" t="s">
        <v>123</v>
      </c>
      <c r="BS393" s="3" t="s">
        <v>109</v>
      </c>
      <c r="BV393" s="3" t="s">
        <v>109</v>
      </c>
      <c r="BY393" s="3" t="s">
        <v>123</v>
      </c>
      <c r="CB393" s="3" t="s">
        <v>110</v>
      </c>
      <c r="CE393" s="3" t="s">
        <v>111</v>
      </c>
      <c r="CH393" s="3" t="s">
        <v>148</v>
      </c>
      <c r="CK393" s="3"/>
      <c r="CN393" s="3" t="s">
        <v>131</v>
      </c>
      <c r="CQ393" s="3"/>
    </row>
    <row r="394" spans="1:95" x14ac:dyDescent="0.25">
      <c r="A394">
        <v>102</v>
      </c>
      <c r="B394" s="22">
        <v>43931.781134259261</v>
      </c>
      <c r="C394" s="22">
        <v>43931.784456018519</v>
      </c>
      <c r="D394" s="3" t="s">
        <v>97</v>
      </c>
      <c r="I394" s="3" t="s">
        <v>98</v>
      </c>
      <c r="L394" s="3" t="s">
        <v>98</v>
      </c>
      <c r="O394" s="3" t="s">
        <v>269</v>
      </c>
      <c r="R394" s="3" t="s">
        <v>100</v>
      </c>
      <c r="U394" s="3" t="s">
        <v>99</v>
      </c>
      <c r="X394" s="3" t="s">
        <v>101</v>
      </c>
      <c r="AA394" s="3" t="s">
        <v>102</v>
      </c>
      <c r="AD394" s="3" t="s">
        <v>430</v>
      </c>
      <c r="AG394" s="3" t="s">
        <v>149</v>
      </c>
      <c r="AJ394" s="3"/>
      <c r="AM394" s="3" t="s">
        <v>99</v>
      </c>
      <c r="AP394" s="3"/>
      <c r="AS394" s="3" t="s">
        <v>98</v>
      </c>
      <c r="AV394" s="3" t="s">
        <v>130</v>
      </c>
      <c r="AY394" s="3" t="s">
        <v>116</v>
      </c>
      <c r="BB394" s="3"/>
      <c r="BG394" s="3" t="s">
        <v>107</v>
      </c>
      <c r="BJ394" s="3" t="s">
        <v>107</v>
      </c>
      <c r="BM394" s="3" t="s">
        <v>108</v>
      </c>
      <c r="BP394" s="3" t="s">
        <v>123</v>
      </c>
      <c r="BS394" s="3" t="s">
        <v>109</v>
      </c>
      <c r="BV394" s="3" t="s">
        <v>109</v>
      </c>
      <c r="BY394" s="3" t="s">
        <v>123</v>
      </c>
      <c r="CB394" s="3" t="s">
        <v>110</v>
      </c>
      <c r="CE394" s="3" t="s">
        <v>111</v>
      </c>
      <c r="CH394" s="3" t="s">
        <v>148</v>
      </c>
      <c r="CK394" s="3"/>
      <c r="CN394" s="3" t="s">
        <v>131</v>
      </c>
      <c r="CQ394" s="3"/>
    </row>
    <row r="395" spans="1:95" x14ac:dyDescent="0.25">
      <c r="A395">
        <v>103</v>
      </c>
      <c r="B395" s="22">
        <v>43931.793553240743</v>
      </c>
      <c r="C395" s="22">
        <v>43931.796087962961</v>
      </c>
      <c r="D395" s="3" t="s">
        <v>97</v>
      </c>
      <c r="I395" s="3" t="s">
        <v>98</v>
      </c>
      <c r="L395" s="3" t="s">
        <v>98</v>
      </c>
      <c r="O395" s="3" t="s">
        <v>270</v>
      </c>
      <c r="R395" s="3" t="s">
        <v>100</v>
      </c>
      <c r="U395" s="3" t="s">
        <v>99</v>
      </c>
      <c r="X395" s="3" t="s">
        <v>101</v>
      </c>
      <c r="AA395" s="3" t="s">
        <v>132</v>
      </c>
      <c r="AD395" s="3" t="s">
        <v>405</v>
      </c>
      <c r="AG395" s="3" t="s">
        <v>149</v>
      </c>
      <c r="AJ395" s="3"/>
      <c r="AM395" s="3" t="s">
        <v>99</v>
      </c>
      <c r="AP395" s="3"/>
      <c r="AS395" s="3" t="s">
        <v>98</v>
      </c>
      <c r="AV395" s="3" t="s">
        <v>130</v>
      </c>
      <c r="AY395" s="3" t="s">
        <v>116</v>
      </c>
      <c r="BB395" s="3"/>
      <c r="BG395" s="3" t="s">
        <v>108</v>
      </c>
      <c r="BJ395" s="3" t="s">
        <v>108</v>
      </c>
      <c r="BM395" s="3" t="s">
        <v>109</v>
      </c>
      <c r="BP395" s="3" t="s">
        <v>123</v>
      </c>
      <c r="BS395" s="3" t="s">
        <v>123</v>
      </c>
      <c r="BV395" s="3" t="s">
        <v>123</v>
      </c>
      <c r="BY395" s="3" t="s">
        <v>123</v>
      </c>
      <c r="CB395" s="3" t="s">
        <v>110</v>
      </c>
      <c r="CE395" s="3" t="s">
        <v>147</v>
      </c>
      <c r="CH395" s="3" t="s">
        <v>148</v>
      </c>
      <c r="CK395" s="3"/>
      <c r="CN395" s="3" t="s">
        <v>131</v>
      </c>
      <c r="CQ395" s="3"/>
    </row>
    <row r="396" spans="1:95" x14ac:dyDescent="0.25">
      <c r="A396">
        <v>103</v>
      </c>
      <c r="B396" s="22">
        <v>43931.793553240743</v>
      </c>
      <c r="C396" s="22">
        <v>43931.796087962961</v>
      </c>
      <c r="D396" s="3" t="s">
        <v>97</v>
      </c>
      <c r="I396" s="3" t="s">
        <v>98</v>
      </c>
      <c r="L396" s="3" t="s">
        <v>98</v>
      </c>
      <c r="O396" s="3" t="s">
        <v>270</v>
      </c>
      <c r="R396" s="3" t="s">
        <v>100</v>
      </c>
      <c r="U396" s="3" t="s">
        <v>99</v>
      </c>
      <c r="X396" s="3" t="s">
        <v>101</v>
      </c>
      <c r="AA396" s="3" t="s">
        <v>132</v>
      </c>
      <c r="AD396" s="3" t="s">
        <v>409</v>
      </c>
      <c r="AG396" s="3" t="s">
        <v>149</v>
      </c>
      <c r="AJ396" s="3"/>
      <c r="AM396" s="3" t="s">
        <v>99</v>
      </c>
      <c r="AP396" s="3"/>
      <c r="AS396" s="3" t="s">
        <v>98</v>
      </c>
      <c r="AV396" s="3" t="s">
        <v>130</v>
      </c>
      <c r="AY396" s="3" t="s">
        <v>116</v>
      </c>
      <c r="BB396" s="3"/>
      <c r="BG396" s="3" t="s">
        <v>108</v>
      </c>
      <c r="BJ396" s="3" t="s">
        <v>108</v>
      </c>
      <c r="BM396" s="3" t="s">
        <v>109</v>
      </c>
      <c r="BP396" s="3" t="s">
        <v>123</v>
      </c>
      <c r="BS396" s="3" t="s">
        <v>123</v>
      </c>
      <c r="BV396" s="3" t="s">
        <v>123</v>
      </c>
      <c r="BY396" s="3" t="s">
        <v>123</v>
      </c>
      <c r="CB396" s="3" t="s">
        <v>110</v>
      </c>
      <c r="CE396" s="3" t="s">
        <v>147</v>
      </c>
      <c r="CH396" s="3" t="s">
        <v>148</v>
      </c>
      <c r="CK396" s="3"/>
      <c r="CN396" s="3" t="s">
        <v>131</v>
      </c>
      <c r="CQ396" s="3"/>
    </row>
    <row r="397" spans="1:95" x14ac:dyDescent="0.25">
      <c r="A397">
        <v>103</v>
      </c>
      <c r="B397" s="22">
        <v>43931.793553240743</v>
      </c>
      <c r="C397" s="22">
        <v>43931.796087962961</v>
      </c>
      <c r="D397" s="3" t="s">
        <v>97</v>
      </c>
      <c r="I397" s="3" t="s">
        <v>98</v>
      </c>
      <c r="L397" s="3" t="s">
        <v>98</v>
      </c>
      <c r="O397" s="3" t="s">
        <v>270</v>
      </c>
      <c r="R397" s="3" t="s">
        <v>100</v>
      </c>
      <c r="U397" s="3" t="s">
        <v>99</v>
      </c>
      <c r="X397" s="3" t="s">
        <v>101</v>
      </c>
      <c r="AA397" s="3" t="s">
        <v>132</v>
      </c>
      <c r="AD397" s="3" t="s">
        <v>430</v>
      </c>
      <c r="AG397" s="3" t="s">
        <v>149</v>
      </c>
      <c r="AJ397" s="3"/>
      <c r="AM397" s="3" t="s">
        <v>99</v>
      </c>
      <c r="AP397" s="3"/>
      <c r="AS397" s="3" t="s">
        <v>98</v>
      </c>
      <c r="AV397" s="3" t="s">
        <v>130</v>
      </c>
      <c r="AY397" s="3" t="s">
        <v>116</v>
      </c>
      <c r="BB397" s="3"/>
      <c r="BG397" s="3" t="s">
        <v>108</v>
      </c>
      <c r="BJ397" s="3" t="s">
        <v>108</v>
      </c>
      <c r="BM397" s="3" t="s">
        <v>109</v>
      </c>
      <c r="BP397" s="3" t="s">
        <v>123</v>
      </c>
      <c r="BS397" s="3" t="s">
        <v>123</v>
      </c>
      <c r="BV397" s="3" t="s">
        <v>123</v>
      </c>
      <c r="BY397" s="3" t="s">
        <v>123</v>
      </c>
      <c r="CB397" s="3" t="s">
        <v>110</v>
      </c>
      <c r="CE397" s="3" t="s">
        <v>147</v>
      </c>
      <c r="CH397" s="3" t="s">
        <v>148</v>
      </c>
      <c r="CK397" s="3"/>
      <c r="CN397" s="3" t="s">
        <v>131</v>
      </c>
      <c r="CQ397" s="3"/>
    </row>
    <row r="398" spans="1:95" x14ac:dyDescent="0.25">
      <c r="A398">
        <v>104</v>
      </c>
      <c r="B398" s="22">
        <v>43931.791574074072</v>
      </c>
      <c r="C398" s="22">
        <v>43931.797118055554</v>
      </c>
      <c r="D398" s="3" t="s">
        <v>97</v>
      </c>
      <c r="I398" s="3" t="s">
        <v>98</v>
      </c>
      <c r="L398" s="3" t="s">
        <v>98</v>
      </c>
      <c r="O398" s="3" t="s">
        <v>272</v>
      </c>
      <c r="R398" s="3" t="s">
        <v>100</v>
      </c>
      <c r="U398" s="3" t="s">
        <v>99</v>
      </c>
      <c r="X398" s="3" t="s">
        <v>101</v>
      </c>
      <c r="AA398" s="3" t="s">
        <v>102</v>
      </c>
      <c r="AD398" s="3" t="s">
        <v>405</v>
      </c>
      <c r="AG398" s="3" t="s">
        <v>149</v>
      </c>
      <c r="AJ398" s="3"/>
      <c r="AM398" s="3" t="s">
        <v>99</v>
      </c>
      <c r="AP398" s="3"/>
      <c r="AS398" s="3" t="s">
        <v>98</v>
      </c>
      <c r="AV398" s="3" t="s">
        <v>208</v>
      </c>
      <c r="AY398" s="3" t="s">
        <v>116</v>
      </c>
      <c r="BB398" s="3"/>
      <c r="BG398" s="3" t="s">
        <v>108</v>
      </c>
      <c r="BJ398" s="3" t="s">
        <v>109</v>
      </c>
      <c r="BM398" s="3" t="s">
        <v>109</v>
      </c>
      <c r="BP398" s="3" t="s">
        <v>123</v>
      </c>
      <c r="BS398" s="3" t="s">
        <v>109</v>
      </c>
      <c r="BV398" s="3" t="s">
        <v>123</v>
      </c>
      <c r="BY398" s="3" t="s">
        <v>123</v>
      </c>
      <c r="CB398" s="3" t="s">
        <v>118</v>
      </c>
      <c r="CE398" s="3" t="s">
        <v>111</v>
      </c>
      <c r="CH398" s="3" t="s">
        <v>148</v>
      </c>
      <c r="CK398" s="3"/>
      <c r="CN398" s="3" t="s">
        <v>131</v>
      </c>
      <c r="CQ398" s="3"/>
    </row>
    <row r="399" spans="1:95" x14ac:dyDescent="0.25">
      <c r="A399">
        <v>104</v>
      </c>
      <c r="B399" s="22">
        <v>43931.791574074072</v>
      </c>
      <c r="C399" s="22">
        <v>43931.797118055554</v>
      </c>
      <c r="D399" s="3" t="s">
        <v>97</v>
      </c>
      <c r="I399" s="3" t="s">
        <v>98</v>
      </c>
      <c r="L399" s="3" t="s">
        <v>98</v>
      </c>
      <c r="O399" s="3" t="s">
        <v>272</v>
      </c>
      <c r="R399" s="3" t="s">
        <v>100</v>
      </c>
      <c r="U399" s="3" t="s">
        <v>99</v>
      </c>
      <c r="X399" s="3" t="s">
        <v>101</v>
      </c>
      <c r="AA399" s="3" t="s">
        <v>102</v>
      </c>
      <c r="AD399" s="3" t="s">
        <v>409</v>
      </c>
      <c r="AG399" s="3" t="s">
        <v>149</v>
      </c>
      <c r="AJ399" s="3"/>
      <c r="AM399" s="3" t="s">
        <v>99</v>
      </c>
      <c r="AP399" s="3"/>
      <c r="AS399" s="3" t="s">
        <v>98</v>
      </c>
      <c r="AV399" s="3" t="s">
        <v>208</v>
      </c>
      <c r="AY399" s="3" t="s">
        <v>116</v>
      </c>
      <c r="BB399" s="3"/>
      <c r="BG399" s="3" t="s">
        <v>108</v>
      </c>
      <c r="BJ399" s="3" t="s">
        <v>109</v>
      </c>
      <c r="BM399" s="3" t="s">
        <v>109</v>
      </c>
      <c r="BP399" s="3" t="s">
        <v>123</v>
      </c>
      <c r="BS399" s="3" t="s">
        <v>109</v>
      </c>
      <c r="BV399" s="3" t="s">
        <v>123</v>
      </c>
      <c r="BY399" s="3" t="s">
        <v>123</v>
      </c>
      <c r="CB399" s="3" t="s">
        <v>118</v>
      </c>
      <c r="CE399" s="3" t="s">
        <v>111</v>
      </c>
      <c r="CH399" s="3" t="s">
        <v>148</v>
      </c>
      <c r="CK399" s="3"/>
      <c r="CN399" s="3" t="s">
        <v>131</v>
      </c>
      <c r="CQ399" s="3"/>
    </row>
    <row r="400" spans="1:95" x14ac:dyDescent="0.25">
      <c r="A400">
        <v>104</v>
      </c>
      <c r="B400" s="22">
        <v>43931.791574074072</v>
      </c>
      <c r="C400" s="22">
        <v>43931.797118055554</v>
      </c>
      <c r="D400" s="3" t="s">
        <v>97</v>
      </c>
      <c r="I400" s="3" t="s">
        <v>98</v>
      </c>
      <c r="L400" s="3" t="s">
        <v>98</v>
      </c>
      <c r="O400" s="3" t="s">
        <v>272</v>
      </c>
      <c r="R400" s="3" t="s">
        <v>100</v>
      </c>
      <c r="U400" s="3" t="s">
        <v>99</v>
      </c>
      <c r="X400" s="3" t="s">
        <v>101</v>
      </c>
      <c r="AA400" s="3" t="s">
        <v>102</v>
      </c>
      <c r="AD400" s="3" t="s">
        <v>408</v>
      </c>
      <c r="AG400" s="3" t="s">
        <v>149</v>
      </c>
      <c r="AJ400" s="3"/>
      <c r="AM400" s="3" t="s">
        <v>99</v>
      </c>
      <c r="AP400" s="3"/>
      <c r="AS400" s="3" t="s">
        <v>98</v>
      </c>
      <c r="AV400" s="3" t="s">
        <v>208</v>
      </c>
      <c r="AY400" s="3" t="s">
        <v>116</v>
      </c>
      <c r="BB400" s="3"/>
      <c r="BG400" s="3" t="s">
        <v>108</v>
      </c>
      <c r="BJ400" s="3" t="s">
        <v>109</v>
      </c>
      <c r="BM400" s="3" t="s">
        <v>109</v>
      </c>
      <c r="BP400" s="3" t="s">
        <v>123</v>
      </c>
      <c r="BS400" s="3" t="s">
        <v>109</v>
      </c>
      <c r="BV400" s="3" t="s">
        <v>123</v>
      </c>
      <c r="BY400" s="3" t="s">
        <v>123</v>
      </c>
      <c r="CB400" s="3" t="s">
        <v>118</v>
      </c>
      <c r="CE400" s="3" t="s">
        <v>111</v>
      </c>
      <c r="CH400" s="3" t="s">
        <v>148</v>
      </c>
      <c r="CK400" s="3"/>
      <c r="CN400" s="3" t="s">
        <v>131</v>
      </c>
      <c r="CQ400" s="3"/>
    </row>
    <row r="401" spans="1:95" x14ac:dyDescent="0.25">
      <c r="A401">
        <v>104</v>
      </c>
      <c r="B401" s="22">
        <v>43931.791574074072</v>
      </c>
      <c r="C401" s="22">
        <v>43931.797118055554</v>
      </c>
      <c r="D401" s="3" t="s">
        <v>97</v>
      </c>
      <c r="I401" s="3" t="s">
        <v>98</v>
      </c>
      <c r="L401" s="3" t="s">
        <v>98</v>
      </c>
      <c r="O401" s="3" t="s">
        <v>272</v>
      </c>
      <c r="R401" s="3" t="s">
        <v>100</v>
      </c>
      <c r="U401" s="3" t="s">
        <v>99</v>
      </c>
      <c r="X401" s="3" t="s">
        <v>101</v>
      </c>
      <c r="AA401" s="3" t="s">
        <v>102</v>
      </c>
      <c r="AD401" s="3" t="s">
        <v>410</v>
      </c>
      <c r="AG401" s="3" t="s">
        <v>149</v>
      </c>
      <c r="AJ401" s="3"/>
      <c r="AM401" s="3" t="s">
        <v>99</v>
      </c>
      <c r="AP401" s="3"/>
      <c r="AS401" s="3" t="s">
        <v>98</v>
      </c>
      <c r="AV401" s="3" t="s">
        <v>208</v>
      </c>
      <c r="AY401" s="3" t="s">
        <v>116</v>
      </c>
      <c r="BB401" s="3"/>
      <c r="BG401" s="3" t="s">
        <v>108</v>
      </c>
      <c r="BJ401" s="3" t="s">
        <v>109</v>
      </c>
      <c r="BM401" s="3" t="s">
        <v>109</v>
      </c>
      <c r="BP401" s="3" t="s">
        <v>123</v>
      </c>
      <c r="BS401" s="3" t="s">
        <v>109</v>
      </c>
      <c r="BV401" s="3" t="s">
        <v>123</v>
      </c>
      <c r="BY401" s="3" t="s">
        <v>123</v>
      </c>
      <c r="CB401" s="3" t="s">
        <v>118</v>
      </c>
      <c r="CE401" s="3" t="s">
        <v>111</v>
      </c>
      <c r="CH401" s="3" t="s">
        <v>148</v>
      </c>
      <c r="CK401" s="3"/>
      <c r="CN401" s="3" t="s">
        <v>131</v>
      </c>
      <c r="CQ401" s="3"/>
    </row>
    <row r="402" spans="1:95" x14ac:dyDescent="0.25">
      <c r="A402">
        <v>104</v>
      </c>
      <c r="B402" s="22">
        <v>43931.791574074072</v>
      </c>
      <c r="C402" s="22">
        <v>43931.797118055554</v>
      </c>
      <c r="D402" s="3" t="s">
        <v>97</v>
      </c>
      <c r="I402" s="3" t="s">
        <v>98</v>
      </c>
      <c r="L402" s="3" t="s">
        <v>98</v>
      </c>
      <c r="O402" s="3" t="s">
        <v>272</v>
      </c>
      <c r="R402" s="3" t="s">
        <v>100</v>
      </c>
      <c r="U402" s="3" t="s">
        <v>99</v>
      </c>
      <c r="X402" s="3" t="s">
        <v>101</v>
      </c>
      <c r="AA402" s="3" t="s">
        <v>102</v>
      </c>
      <c r="AD402" s="3" t="s">
        <v>430</v>
      </c>
      <c r="AG402" s="3" t="s">
        <v>149</v>
      </c>
      <c r="AJ402" s="3"/>
      <c r="AM402" s="3" t="s">
        <v>99</v>
      </c>
      <c r="AP402" s="3"/>
      <c r="AS402" s="3" t="s">
        <v>98</v>
      </c>
      <c r="AV402" s="3" t="s">
        <v>208</v>
      </c>
      <c r="AY402" s="3" t="s">
        <v>116</v>
      </c>
      <c r="BB402" s="3"/>
      <c r="BG402" s="3" t="s">
        <v>108</v>
      </c>
      <c r="BJ402" s="3" t="s">
        <v>109</v>
      </c>
      <c r="BM402" s="3" t="s">
        <v>109</v>
      </c>
      <c r="BP402" s="3" t="s">
        <v>123</v>
      </c>
      <c r="BS402" s="3" t="s">
        <v>109</v>
      </c>
      <c r="BV402" s="3" t="s">
        <v>123</v>
      </c>
      <c r="BY402" s="3" t="s">
        <v>123</v>
      </c>
      <c r="CB402" s="3" t="s">
        <v>118</v>
      </c>
      <c r="CE402" s="3" t="s">
        <v>111</v>
      </c>
      <c r="CH402" s="3" t="s">
        <v>148</v>
      </c>
      <c r="CK402" s="3"/>
      <c r="CN402" s="3" t="s">
        <v>131</v>
      </c>
      <c r="CQ402" s="3"/>
    </row>
    <row r="403" spans="1:95" x14ac:dyDescent="0.25">
      <c r="A403">
        <v>105</v>
      </c>
      <c r="B403" s="22">
        <v>43931.795567129629</v>
      </c>
      <c r="C403" s="22">
        <v>43931.799259259256</v>
      </c>
      <c r="D403" s="3" t="s">
        <v>97</v>
      </c>
      <c r="I403" s="3" t="s">
        <v>98</v>
      </c>
      <c r="L403" s="3" t="s">
        <v>98</v>
      </c>
      <c r="O403" s="3" t="s">
        <v>273</v>
      </c>
      <c r="R403" s="3" t="s">
        <v>100</v>
      </c>
      <c r="U403" s="3" t="s">
        <v>99</v>
      </c>
      <c r="X403" s="3" t="s">
        <v>101</v>
      </c>
      <c r="AA403" s="3" t="s">
        <v>99</v>
      </c>
      <c r="AD403" s="3" t="s">
        <v>405</v>
      </c>
      <c r="AG403" s="3" t="s">
        <v>149</v>
      </c>
      <c r="AJ403" s="3"/>
      <c r="AM403" s="3" t="s">
        <v>99</v>
      </c>
      <c r="AP403" s="3"/>
      <c r="AS403" s="3" t="s">
        <v>98</v>
      </c>
      <c r="AV403" s="3" t="s">
        <v>130</v>
      </c>
      <c r="AY403" s="3" t="s">
        <v>116</v>
      </c>
      <c r="BB403" s="3"/>
      <c r="BG403" s="3" t="s">
        <v>108</v>
      </c>
      <c r="BJ403" s="3" t="s">
        <v>108</v>
      </c>
      <c r="BM403" s="3" t="s">
        <v>123</v>
      </c>
      <c r="BP403" s="3" t="s">
        <v>123</v>
      </c>
      <c r="BS403" s="3" t="s">
        <v>123</v>
      </c>
      <c r="BV403" s="3" t="s">
        <v>123</v>
      </c>
      <c r="BY403" s="3" t="s">
        <v>123</v>
      </c>
      <c r="CB403" s="3" t="s">
        <v>118</v>
      </c>
      <c r="CE403" s="3" t="s">
        <v>111</v>
      </c>
      <c r="CH403" s="3" t="s">
        <v>148</v>
      </c>
      <c r="CK403" s="3"/>
      <c r="CN403" s="3" t="s">
        <v>126</v>
      </c>
      <c r="CQ403" s="3"/>
    </row>
    <row r="404" spans="1:95" x14ac:dyDescent="0.25">
      <c r="A404">
        <v>105</v>
      </c>
      <c r="B404" s="22">
        <v>43931.795567129629</v>
      </c>
      <c r="C404" s="22">
        <v>43931.799259259256</v>
      </c>
      <c r="D404" s="3" t="s">
        <v>97</v>
      </c>
      <c r="I404" s="3" t="s">
        <v>98</v>
      </c>
      <c r="L404" s="3" t="s">
        <v>98</v>
      </c>
      <c r="O404" s="3" t="s">
        <v>273</v>
      </c>
      <c r="R404" s="3" t="s">
        <v>100</v>
      </c>
      <c r="U404" s="3" t="s">
        <v>99</v>
      </c>
      <c r="X404" s="3" t="s">
        <v>101</v>
      </c>
      <c r="AA404" s="3" t="s">
        <v>99</v>
      </c>
      <c r="AD404" s="3" t="s">
        <v>410</v>
      </c>
      <c r="AG404" s="3" t="s">
        <v>149</v>
      </c>
      <c r="AJ404" s="3"/>
      <c r="AM404" s="3" t="s">
        <v>99</v>
      </c>
      <c r="AP404" s="3"/>
      <c r="AS404" s="3" t="s">
        <v>98</v>
      </c>
      <c r="AV404" s="3" t="s">
        <v>130</v>
      </c>
      <c r="AY404" s="3" t="s">
        <v>116</v>
      </c>
      <c r="BB404" s="3"/>
      <c r="BG404" s="3" t="s">
        <v>108</v>
      </c>
      <c r="BJ404" s="3" t="s">
        <v>108</v>
      </c>
      <c r="BM404" s="3" t="s">
        <v>123</v>
      </c>
      <c r="BP404" s="3" t="s">
        <v>123</v>
      </c>
      <c r="BS404" s="3" t="s">
        <v>123</v>
      </c>
      <c r="BV404" s="3" t="s">
        <v>123</v>
      </c>
      <c r="BY404" s="3" t="s">
        <v>123</v>
      </c>
      <c r="CB404" s="3" t="s">
        <v>118</v>
      </c>
      <c r="CE404" s="3" t="s">
        <v>111</v>
      </c>
      <c r="CH404" s="3" t="s">
        <v>148</v>
      </c>
      <c r="CK404" s="3"/>
      <c r="CN404" s="3" t="s">
        <v>126</v>
      </c>
      <c r="CQ404" s="3"/>
    </row>
    <row r="405" spans="1:95" x14ac:dyDescent="0.25">
      <c r="A405">
        <v>105</v>
      </c>
      <c r="B405" s="22">
        <v>43931.795567129629</v>
      </c>
      <c r="C405" s="22">
        <v>43931.799259259256</v>
      </c>
      <c r="D405" s="3" t="s">
        <v>97</v>
      </c>
      <c r="I405" s="3" t="s">
        <v>98</v>
      </c>
      <c r="L405" s="3" t="s">
        <v>98</v>
      </c>
      <c r="O405" s="3" t="s">
        <v>273</v>
      </c>
      <c r="R405" s="3" t="s">
        <v>100</v>
      </c>
      <c r="U405" s="3" t="s">
        <v>99</v>
      </c>
      <c r="X405" s="3" t="s">
        <v>101</v>
      </c>
      <c r="AA405" s="3" t="s">
        <v>99</v>
      </c>
      <c r="AD405" s="3" t="s">
        <v>430</v>
      </c>
      <c r="AG405" s="3" t="s">
        <v>149</v>
      </c>
      <c r="AJ405" s="3"/>
      <c r="AM405" s="3" t="s">
        <v>99</v>
      </c>
      <c r="AP405" s="3"/>
      <c r="AS405" s="3" t="s">
        <v>98</v>
      </c>
      <c r="AV405" s="3" t="s">
        <v>130</v>
      </c>
      <c r="AY405" s="3" t="s">
        <v>116</v>
      </c>
      <c r="BB405" s="3"/>
      <c r="BG405" s="3" t="s">
        <v>108</v>
      </c>
      <c r="BJ405" s="3" t="s">
        <v>108</v>
      </c>
      <c r="BM405" s="3" t="s">
        <v>123</v>
      </c>
      <c r="BP405" s="3" t="s">
        <v>123</v>
      </c>
      <c r="BS405" s="3" t="s">
        <v>123</v>
      </c>
      <c r="BV405" s="3" t="s">
        <v>123</v>
      </c>
      <c r="BY405" s="3" t="s">
        <v>123</v>
      </c>
      <c r="CB405" s="3" t="s">
        <v>118</v>
      </c>
      <c r="CE405" s="3" t="s">
        <v>111</v>
      </c>
      <c r="CH405" s="3" t="s">
        <v>148</v>
      </c>
      <c r="CK405" s="3"/>
      <c r="CN405" s="3" t="s">
        <v>126</v>
      </c>
      <c r="CQ405" s="3"/>
    </row>
    <row r="406" spans="1:95" x14ac:dyDescent="0.25">
      <c r="A406">
        <v>106</v>
      </c>
      <c r="B406" s="22">
        <v>43931.797002314815</v>
      </c>
      <c r="C406" s="22">
        <v>43931.800173611111</v>
      </c>
      <c r="D406" s="3" t="s">
        <v>97</v>
      </c>
      <c r="I406" s="3" t="s">
        <v>98</v>
      </c>
      <c r="L406" s="3" t="s">
        <v>98</v>
      </c>
      <c r="O406" s="3" t="s">
        <v>274</v>
      </c>
      <c r="R406" s="3" t="s">
        <v>100</v>
      </c>
      <c r="U406" s="3" t="s">
        <v>99</v>
      </c>
      <c r="X406" s="3" t="s">
        <v>101</v>
      </c>
      <c r="AA406" s="3" t="s">
        <v>99</v>
      </c>
      <c r="AD406" s="3" t="s">
        <v>405</v>
      </c>
      <c r="AG406" s="3" t="s">
        <v>149</v>
      </c>
      <c r="AJ406" s="3"/>
      <c r="AM406" s="3" t="s">
        <v>99</v>
      </c>
      <c r="AP406" s="3"/>
      <c r="AS406" s="3" t="s">
        <v>99</v>
      </c>
      <c r="AV406" s="3"/>
      <c r="AY406" s="3" t="s">
        <v>116</v>
      </c>
      <c r="BB406" s="3"/>
      <c r="BG406" s="3" t="s">
        <v>109</v>
      </c>
      <c r="BJ406" s="3" t="s">
        <v>123</v>
      </c>
      <c r="BM406" s="3" t="s">
        <v>109</v>
      </c>
      <c r="BP406" s="3" t="s">
        <v>109</v>
      </c>
      <c r="BS406" s="3" t="s">
        <v>109</v>
      </c>
      <c r="BV406" s="3" t="s">
        <v>123</v>
      </c>
      <c r="BY406" s="3" t="s">
        <v>123</v>
      </c>
      <c r="CB406" s="3" t="s">
        <v>118</v>
      </c>
      <c r="CE406" s="3" t="s">
        <v>147</v>
      </c>
      <c r="CH406" s="3" t="s">
        <v>148</v>
      </c>
      <c r="CK406" s="3"/>
      <c r="CN406" s="3" t="s">
        <v>126</v>
      </c>
      <c r="CQ406" s="3"/>
    </row>
    <row r="407" spans="1:95" x14ac:dyDescent="0.25">
      <c r="A407">
        <v>106</v>
      </c>
      <c r="B407" s="22">
        <v>43931.797002314815</v>
      </c>
      <c r="C407" s="22">
        <v>43931.800173611111</v>
      </c>
      <c r="D407" s="3" t="s">
        <v>97</v>
      </c>
      <c r="I407" s="3" t="s">
        <v>98</v>
      </c>
      <c r="L407" s="3" t="s">
        <v>98</v>
      </c>
      <c r="O407" s="3" t="s">
        <v>274</v>
      </c>
      <c r="R407" s="3" t="s">
        <v>100</v>
      </c>
      <c r="U407" s="3" t="s">
        <v>99</v>
      </c>
      <c r="X407" s="3" t="s">
        <v>101</v>
      </c>
      <c r="AA407" s="3" t="s">
        <v>99</v>
      </c>
      <c r="AD407" s="3" t="s">
        <v>408</v>
      </c>
      <c r="AG407" s="3" t="s">
        <v>149</v>
      </c>
      <c r="AJ407" s="3"/>
      <c r="AM407" s="3" t="s">
        <v>99</v>
      </c>
      <c r="AP407" s="3"/>
      <c r="AS407" s="3" t="s">
        <v>99</v>
      </c>
      <c r="AV407" s="3"/>
      <c r="AY407" s="3" t="s">
        <v>116</v>
      </c>
      <c r="BB407" s="3"/>
      <c r="BG407" s="3" t="s">
        <v>109</v>
      </c>
      <c r="BJ407" s="3" t="s">
        <v>123</v>
      </c>
      <c r="BM407" s="3" t="s">
        <v>109</v>
      </c>
      <c r="BP407" s="3" t="s">
        <v>109</v>
      </c>
      <c r="BS407" s="3" t="s">
        <v>109</v>
      </c>
      <c r="BV407" s="3" t="s">
        <v>123</v>
      </c>
      <c r="BY407" s="3" t="s">
        <v>123</v>
      </c>
      <c r="CB407" s="3" t="s">
        <v>118</v>
      </c>
      <c r="CE407" s="3" t="s">
        <v>147</v>
      </c>
      <c r="CH407" s="3" t="s">
        <v>148</v>
      </c>
      <c r="CK407" s="3"/>
      <c r="CN407" s="3" t="s">
        <v>126</v>
      </c>
      <c r="CQ407" s="3"/>
    </row>
    <row r="408" spans="1:95" x14ac:dyDescent="0.25">
      <c r="A408">
        <v>106</v>
      </c>
      <c r="B408" s="22">
        <v>43931.797002314815</v>
      </c>
      <c r="C408" s="22">
        <v>43931.800173611111</v>
      </c>
      <c r="D408" s="3" t="s">
        <v>97</v>
      </c>
      <c r="I408" s="3" t="s">
        <v>98</v>
      </c>
      <c r="L408" s="3" t="s">
        <v>98</v>
      </c>
      <c r="O408" s="3" t="s">
        <v>274</v>
      </c>
      <c r="R408" s="3" t="s">
        <v>100</v>
      </c>
      <c r="U408" s="3" t="s">
        <v>99</v>
      </c>
      <c r="X408" s="3" t="s">
        <v>101</v>
      </c>
      <c r="AA408" s="3" t="s">
        <v>99</v>
      </c>
      <c r="AD408" s="3" t="s">
        <v>410</v>
      </c>
      <c r="AG408" s="3" t="s">
        <v>149</v>
      </c>
      <c r="AJ408" s="3"/>
      <c r="AM408" s="3" t="s">
        <v>99</v>
      </c>
      <c r="AP408" s="3"/>
      <c r="AS408" s="3" t="s">
        <v>99</v>
      </c>
      <c r="AV408" s="3"/>
      <c r="AY408" s="3" t="s">
        <v>116</v>
      </c>
      <c r="BB408" s="3"/>
      <c r="BG408" s="3" t="s">
        <v>109</v>
      </c>
      <c r="BJ408" s="3" t="s">
        <v>123</v>
      </c>
      <c r="BM408" s="3" t="s">
        <v>109</v>
      </c>
      <c r="BP408" s="3" t="s">
        <v>109</v>
      </c>
      <c r="BS408" s="3" t="s">
        <v>109</v>
      </c>
      <c r="BV408" s="3" t="s">
        <v>123</v>
      </c>
      <c r="BY408" s="3" t="s">
        <v>123</v>
      </c>
      <c r="CB408" s="3" t="s">
        <v>118</v>
      </c>
      <c r="CE408" s="3" t="s">
        <v>147</v>
      </c>
      <c r="CH408" s="3" t="s">
        <v>148</v>
      </c>
      <c r="CK408" s="3"/>
      <c r="CN408" s="3" t="s">
        <v>126</v>
      </c>
      <c r="CQ408" s="3"/>
    </row>
    <row r="409" spans="1:95" x14ac:dyDescent="0.25">
      <c r="A409">
        <v>106</v>
      </c>
      <c r="B409" s="22">
        <v>43931.797002314815</v>
      </c>
      <c r="C409" s="22">
        <v>43931.800173611111</v>
      </c>
      <c r="D409" s="3" t="s">
        <v>97</v>
      </c>
      <c r="I409" s="3" t="s">
        <v>98</v>
      </c>
      <c r="L409" s="3" t="s">
        <v>98</v>
      </c>
      <c r="O409" s="3" t="s">
        <v>274</v>
      </c>
      <c r="R409" s="3" t="s">
        <v>100</v>
      </c>
      <c r="U409" s="3" t="s">
        <v>99</v>
      </c>
      <c r="X409" s="3" t="s">
        <v>101</v>
      </c>
      <c r="AA409" s="3" t="s">
        <v>99</v>
      </c>
      <c r="AD409" s="3" t="s">
        <v>430</v>
      </c>
      <c r="AG409" s="3" t="s">
        <v>149</v>
      </c>
      <c r="AJ409" s="3"/>
      <c r="AM409" s="3" t="s">
        <v>99</v>
      </c>
      <c r="AP409" s="3"/>
      <c r="AS409" s="3" t="s">
        <v>99</v>
      </c>
      <c r="AV409" s="3"/>
      <c r="AY409" s="3" t="s">
        <v>116</v>
      </c>
      <c r="BB409" s="3"/>
      <c r="BG409" s="3" t="s">
        <v>109</v>
      </c>
      <c r="BJ409" s="3" t="s">
        <v>123</v>
      </c>
      <c r="BM409" s="3" t="s">
        <v>109</v>
      </c>
      <c r="BP409" s="3" t="s">
        <v>109</v>
      </c>
      <c r="BS409" s="3" t="s">
        <v>109</v>
      </c>
      <c r="BV409" s="3" t="s">
        <v>123</v>
      </c>
      <c r="BY409" s="3" t="s">
        <v>123</v>
      </c>
      <c r="CB409" s="3" t="s">
        <v>118</v>
      </c>
      <c r="CE409" s="3" t="s">
        <v>147</v>
      </c>
      <c r="CH409" s="3" t="s">
        <v>148</v>
      </c>
      <c r="CK409" s="3"/>
      <c r="CN409" s="3" t="s">
        <v>126</v>
      </c>
      <c r="CQ409" s="3"/>
    </row>
    <row r="410" spans="1:95" x14ac:dyDescent="0.25">
      <c r="A410">
        <v>107</v>
      </c>
      <c r="B410" s="22">
        <v>43931.81009259259</v>
      </c>
      <c r="C410" s="22">
        <v>43931.812488425923</v>
      </c>
      <c r="D410" s="3" t="s">
        <v>97</v>
      </c>
      <c r="I410" s="3" t="s">
        <v>98</v>
      </c>
      <c r="L410" s="3" t="s">
        <v>99</v>
      </c>
      <c r="O410" s="3"/>
      <c r="R410" s="3" t="s">
        <v>100</v>
      </c>
      <c r="U410" s="3" t="s">
        <v>99</v>
      </c>
      <c r="X410" s="3" t="s">
        <v>101</v>
      </c>
      <c r="AA410" s="3" t="s">
        <v>99</v>
      </c>
      <c r="AD410" s="3" t="s">
        <v>405</v>
      </c>
      <c r="AG410" s="3" t="s">
        <v>149</v>
      </c>
      <c r="AJ410" s="3"/>
      <c r="AM410" s="3" t="s">
        <v>99</v>
      </c>
      <c r="AP410" s="3"/>
      <c r="AS410" s="3" t="s">
        <v>99</v>
      </c>
      <c r="AV410" s="3"/>
      <c r="AY410" s="3" t="s">
        <v>116</v>
      </c>
      <c r="BB410" s="3"/>
      <c r="BG410" s="3" t="s">
        <v>109</v>
      </c>
      <c r="BJ410" s="3" t="s">
        <v>123</v>
      </c>
      <c r="BM410" s="3" t="s">
        <v>123</v>
      </c>
      <c r="BP410" s="3" t="s">
        <v>123</v>
      </c>
      <c r="BS410" s="3" t="s">
        <v>109</v>
      </c>
      <c r="BV410" s="3" t="s">
        <v>109</v>
      </c>
      <c r="BY410" s="3" t="s">
        <v>123</v>
      </c>
      <c r="CB410" s="3" t="s">
        <v>110</v>
      </c>
      <c r="CE410" s="3" t="s">
        <v>135</v>
      </c>
      <c r="CH410" s="3" t="s">
        <v>137</v>
      </c>
      <c r="CK410" s="3" t="s">
        <v>268</v>
      </c>
      <c r="CN410" s="3" t="s">
        <v>131</v>
      </c>
      <c r="CQ410" s="3"/>
    </row>
    <row r="411" spans="1:95" x14ac:dyDescent="0.25">
      <c r="A411">
        <v>107</v>
      </c>
      <c r="B411" s="22">
        <v>43931.81009259259</v>
      </c>
      <c r="C411" s="22">
        <v>43931.812488425923</v>
      </c>
      <c r="D411" s="3" t="s">
        <v>97</v>
      </c>
      <c r="I411" s="3" t="s">
        <v>98</v>
      </c>
      <c r="L411" s="3" t="s">
        <v>99</v>
      </c>
      <c r="O411" s="3"/>
      <c r="R411" s="3" t="s">
        <v>100</v>
      </c>
      <c r="U411" s="3" t="s">
        <v>99</v>
      </c>
      <c r="X411" s="3" t="s">
        <v>101</v>
      </c>
      <c r="AA411" s="3" t="s">
        <v>99</v>
      </c>
      <c r="AD411" s="3" t="s">
        <v>408</v>
      </c>
      <c r="AG411" s="3" t="s">
        <v>149</v>
      </c>
      <c r="AJ411" s="3"/>
      <c r="AM411" s="3" t="s">
        <v>99</v>
      </c>
      <c r="AP411" s="3"/>
      <c r="AS411" s="3" t="s">
        <v>99</v>
      </c>
      <c r="AV411" s="3"/>
      <c r="AY411" s="3" t="s">
        <v>116</v>
      </c>
      <c r="BB411" s="3"/>
      <c r="BG411" s="3" t="s">
        <v>109</v>
      </c>
      <c r="BJ411" s="3" t="s">
        <v>123</v>
      </c>
      <c r="BM411" s="3" t="s">
        <v>123</v>
      </c>
      <c r="BP411" s="3" t="s">
        <v>123</v>
      </c>
      <c r="BS411" s="3" t="s">
        <v>109</v>
      </c>
      <c r="BV411" s="3" t="s">
        <v>109</v>
      </c>
      <c r="BY411" s="3" t="s">
        <v>123</v>
      </c>
      <c r="CB411" s="3" t="s">
        <v>110</v>
      </c>
      <c r="CE411" s="3" t="s">
        <v>135</v>
      </c>
      <c r="CH411" s="3" t="s">
        <v>137</v>
      </c>
      <c r="CK411" s="3" t="s">
        <v>268</v>
      </c>
      <c r="CN411" s="3" t="s">
        <v>131</v>
      </c>
      <c r="CQ411" s="3"/>
    </row>
    <row r="412" spans="1:95" x14ac:dyDescent="0.25">
      <c r="A412">
        <v>107</v>
      </c>
      <c r="B412" s="22">
        <v>43931.81009259259</v>
      </c>
      <c r="C412" s="22">
        <v>43931.812488425923</v>
      </c>
      <c r="D412" s="3" t="s">
        <v>97</v>
      </c>
      <c r="I412" s="3" t="s">
        <v>98</v>
      </c>
      <c r="L412" s="3" t="s">
        <v>99</v>
      </c>
      <c r="O412" s="3"/>
      <c r="R412" s="3" t="s">
        <v>100</v>
      </c>
      <c r="U412" s="3" t="s">
        <v>99</v>
      </c>
      <c r="X412" s="3" t="s">
        <v>101</v>
      </c>
      <c r="AA412" s="3" t="s">
        <v>99</v>
      </c>
      <c r="AD412" s="3" t="s">
        <v>410</v>
      </c>
      <c r="AG412" s="3" t="s">
        <v>149</v>
      </c>
      <c r="AJ412" s="3"/>
      <c r="AM412" s="3" t="s">
        <v>99</v>
      </c>
      <c r="AP412" s="3"/>
      <c r="AS412" s="3" t="s">
        <v>99</v>
      </c>
      <c r="AV412" s="3"/>
      <c r="AY412" s="3" t="s">
        <v>116</v>
      </c>
      <c r="BB412" s="3"/>
      <c r="BG412" s="3" t="s">
        <v>109</v>
      </c>
      <c r="BJ412" s="3" t="s">
        <v>123</v>
      </c>
      <c r="BM412" s="3" t="s">
        <v>123</v>
      </c>
      <c r="BP412" s="3" t="s">
        <v>123</v>
      </c>
      <c r="BS412" s="3" t="s">
        <v>109</v>
      </c>
      <c r="BV412" s="3" t="s">
        <v>109</v>
      </c>
      <c r="BY412" s="3" t="s">
        <v>123</v>
      </c>
      <c r="CB412" s="3" t="s">
        <v>110</v>
      </c>
      <c r="CE412" s="3" t="s">
        <v>135</v>
      </c>
      <c r="CH412" s="3" t="s">
        <v>137</v>
      </c>
      <c r="CK412" s="3" t="s">
        <v>268</v>
      </c>
      <c r="CN412" s="3" t="s">
        <v>131</v>
      </c>
      <c r="CQ412" s="3"/>
    </row>
    <row r="413" spans="1:95" x14ac:dyDescent="0.25">
      <c r="A413">
        <v>107</v>
      </c>
      <c r="B413" s="22">
        <v>43931.81009259259</v>
      </c>
      <c r="C413" s="22">
        <v>43931.812488425923</v>
      </c>
      <c r="D413" s="3" t="s">
        <v>97</v>
      </c>
      <c r="I413" s="3" t="s">
        <v>98</v>
      </c>
      <c r="L413" s="3" t="s">
        <v>99</v>
      </c>
      <c r="O413" s="3"/>
      <c r="R413" s="3" t="s">
        <v>100</v>
      </c>
      <c r="U413" s="3" t="s">
        <v>99</v>
      </c>
      <c r="X413" s="3" t="s">
        <v>101</v>
      </c>
      <c r="AA413" s="3" t="s">
        <v>99</v>
      </c>
      <c r="AD413" s="3" t="s">
        <v>430</v>
      </c>
      <c r="AG413" s="3" t="s">
        <v>149</v>
      </c>
      <c r="AJ413" s="3"/>
      <c r="AM413" s="3" t="s">
        <v>99</v>
      </c>
      <c r="AP413" s="3"/>
      <c r="AS413" s="3" t="s">
        <v>99</v>
      </c>
      <c r="AV413" s="3"/>
      <c r="AY413" s="3" t="s">
        <v>116</v>
      </c>
      <c r="BB413" s="3"/>
      <c r="BG413" s="3" t="s">
        <v>109</v>
      </c>
      <c r="BJ413" s="3" t="s">
        <v>123</v>
      </c>
      <c r="BM413" s="3" t="s">
        <v>123</v>
      </c>
      <c r="BP413" s="3" t="s">
        <v>123</v>
      </c>
      <c r="BS413" s="3" t="s">
        <v>109</v>
      </c>
      <c r="BV413" s="3" t="s">
        <v>109</v>
      </c>
      <c r="BY413" s="3" t="s">
        <v>123</v>
      </c>
      <c r="CB413" s="3" t="s">
        <v>110</v>
      </c>
      <c r="CE413" s="3" t="s">
        <v>135</v>
      </c>
      <c r="CH413" s="3" t="s">
        <v>137</v>
      </c>
      <c r="CK413" s="3" t="s">
        <v>268</v>
      </c>
      <c r="CN413" s="3" t="s">
        <v>131</v>
      </c>
      <c r="CQ413" s="3"/>
    </row>
    <row r="414" spans="1:95" x14ac:dyDescent="0.25">
      <c r="A414">
        <v>108</v>
      </c>
      <c r="B414" s="22">
        <v>43931.876793981479</v>
      </c>
      <c r="C414" s="22">
        <v>43931.880613425928</v>
      </c>
      <c r="D414" s="3" t="s">
        <v>97</v>
      </c>
      <c r="I414" s="3" t="s">
        <v>99</v>
      </c>
      <c r="L414" s="3" t="s">
        <v>98</v>
      </c>
      <c r="O414" s="3" t="s">
        <v>275</v>
      </c>
      <c r="R414" s="3" t="s">
        <v>100</v>
      </c>
      <c r="U414" s="3" t="s">
        <v>99</v>
      </c>
      <c r="X414" s="3" t="s">
        <v>121</v>
      </c>
      <c r="AA414" s="3"/>
      <c r="AD414" s="3" t="s">
        <v>405</v>
      </c>
      <c r="AG414" s="3" t="s">
        <v>149</v>
      </c>
      <c r="AJ414" s="3"/>
      <c r="AM414" s="3" t="s">
        <v>99</v>
      </c>
      <c r="AP414" s="3"/>
      <c r="AS414" s="3" t="s">
        <v>98</v>
      </c>
      <c r="AV414" s="3" t="s">
        <v>157</v>
      </c>
      <c r="AY414" s="3" t="s">
        <v>116</v>
      </c>
      <c r="BB414" s="3"/>
      <c r="BG414" s="3" t="s">
        <v>109</v>
      </c>
      <c r="BJ414" s="3" t="s">
        <v>109</v>
      </c>
      <c r="BM414" s="3" t="s">
        <v>108</v>
      </c>
      <c r="BP414" s="3" t="s">
        <v>123</v>
      </c>
      <c r="BS414" s="3" t="s">
        <v>109</v>
      </c>
      <c r="BV414" s="3" t="s">
        <v>123</v>
      </c>
      <c r="BY414" s="3" t="s">
        <v>123</v>
      </c>
      <c r="CB414" s="3" t="s">
        <v>118</v>
      </c>
      <c r="CE414" s="3" t="s">
        <v>119</v>
      </c>
      <c r="CH414" s="3" t="s">
        <v>156</v>
      </c>
      <c r="CK414" s="3"/>
      <c r="CN414" s="3" t="s">
        <v>131</v>
      </c>
      <c r="CQ414" s="3"/>
    </row>
    <row r="415" spans="1:95" x14ac:dyDescent="0.25">
      <c r="A415">
        <v>108</v>
      </c>
      <c r="B415" s="22">
        <v>43931.876793981479</v>
      </c>
      <c r="C415" s="22">
        <v>43931.880613425928</v>
      </c>
      <c r="D415" s="3" t="s">
        <v>97</v>
      </c>
      <c r="I415" s="3" t="s">
        <v>99</v>
      </c>
      <c r="L415" s="3" t="s">
        <v>98</v>
      </c>
      <c r="O415" s="3" t="s">
        <v>275</v>
      </c>
      <c r="R415" s="3" t="s">
        <v>100</v>
      </c>
      <c r="U415" s="3" t="s">
        <v>99</v>
      </c>
      <c r="X415" s="3" t="s">
        <v>121</v>
      </c>
      <c r="AA415" s="3"/>
      <c r="AD415" s="3" t="s">
        <v>409</v>
      </c>
      <c r="AG415" s="3" t="s">
        <v>149</v>
      </c>
      <c r="AJ415" s="3"/>
      <c r="AM415" s="3" t="s">
        <v>99</v>
      </c>
      <c r="AP415" s="3"/>
      <c r="AS415" s="3" t="s">
        <v>98</v>
      </c>
      <c r="AV415" s="3" t="s">
        <v>157</v>
      </c>
      <c r="AY415" s="3" t="s">
        <v>116</v>
      </c>
      <c r="BB415" s="3"/>
      <c r="BG415" s="3" t="s">
        <v>109</v>
      </c>
      <c r="BJ415" s="3" t="s">
        <v>109</v>
      </c>
      <c r="BM415" s="3" t="s">
        <v>108</v>
      </c>
      <c r="BP415" s="3" t="s">
        <v>123</v>
      </c>
      <c r="BS415" s="3" t="s">
        <v>109</v>
      </c>
      <c r="BV415" s="3" t="s">
        <v>123</v>
      </c>
      <c r="BY415" s="3" t="s">
        <v>123</v>
      </c>
      <c r="CB415" s="3" t="s">
        <v>118</v>
      </c>
      <c r="CE415" s="3" t="s">
        <v>119</v>
      </c>
      <c r="CH415" s="3" t="s">
        <v>156</v>
      </c>
      <c r="CK415" s="3"/>
      <c r="CN415" s="3" t="s">
        <v>131</v>
      </c>
      <c r="CQ415" s="3"/>
    </row>
    <row r="416" spans="1:95" x14ac:dyDescent="0.25">
      <c r="A416">
        <v>108</v>
      </c>
      <c r="B416" s="22">
        <v>43931.876793981479</v>
      </c>
      <c r="C416" s="22">
        <v>43931.880613425928</v>
      </c>
      <c r="D416" s="3" t="s">
        <v>97</v>
      </c>
      <c r="I416" s="3" t="s">
        <v>99</v>
      </c>
      <c r="L416" s="3" t="s">
        <v>98</v>
      </c>
      <c r="O416" s="3" t="s">
        <v>275</v>
      </c>
      <c r="R416" s="3" t="s">
        <v>100</v>
      </c>
      <c r="U416" s="3" t="s">
        <v>99</v>
      </c>
      <c r="X416" s="3" t="s">
        <v>121</v>
      </c>
      <c r="AA416" s="3"/>
      <c r="AD416" s="3" t="s">
        <v>408</v>
      </c>
      <c r="AG416" s="3" t="s">
        <v>149</v>
      </c>
      <c r="AJ416" s="3"/>
      <c r="AM416" s="3" t="s">
        <v>99</v>
      </c>
      <c r="AP416" s="3"/>
      <c r="AS416" s="3" t="s">
        <v>98</v>
      </c>
      <c r="AV416" s="3" t="s">
        <v>157</v>
      </c>
      <c r="AY416" s="3" t="s">
        <v>116</v>
      </c>
      <c r="BB416" s="3"/>
      <c r="BG416" s="3" t="s">
        <v>109</v>
      </c>
      <c r="BJ416" s="3" t="s">
        <v>109</v>
      </c>
      <c r="BM416" s="3" t="s">
        <v>108</v>
      </c>
      <c r="BP416" s="3" t="s">
        <v>123</v>
      </c>
      <c r="BS416" s="3" t="s">
        <v>109</v>
      </c>
      <c r="BV416" s="3" t="s">
        <v>123</v>
      </c>
      <c r="BY416" s="3" t="s">
        <v>123</v>
      </c>
      <c r="CB416" s="3" t="s">
        <v>118</v>
      </c>
      <c r="CE416" s="3" t="s">
        <v>119</v>
      </c>
      <c r="CH416" s="3" t="s">
        <v>156</v>
      </c>
      <c r="CK416" s="3"/>
      <c r="CN416" s="3" t="s">
        <v>131</v>
      </c>
      <c r="CQ416" s="3"/>
    </row>
    <row r="417" spans="1:95" x14ac:dyDescent="0.25">
      <c r="A417">
        <v>108</v>
      </c>
      <c r="B417" s="22">
        <v>43931.876793981479</v>
      </c>
      <c r="C417" s="22">
        <v>43931.880613425928</v>
      </c>
      <c r="D417" s="3" t="s">
        <v>97</v>
      </c>
      <c r="I417" s="3" t="s">
        <v>99</v>
      </c>
      <c r="L417" s="3" t="s">
        <v>98</v>
      </c>
      <c r="O417" s="3" t="s">
        <v>275</v>
      </c>
      <c r="R417" s="3" t="s">
        <v>100</v>
      </c>
      <c r="U417" s="3" t="s">
        <v>99</v>
      </c>
      <c r="X417" s="3" t="s">
        <v>121</v>
      </c>
      <c r="AA417" s="3"/>
      <c r="AD417" s="3" t="s">
        <v>410</v>
      </c>
      <c r="AG417" s="3" t="s">
        <v>149</v>
      </c>
      <c r="AJ417" s="3"/>
      <c r="AM417" s="3" t="s">
        <v>99</v>
      </c>
      <c r="AP417" s="3"/>
      <c r="AS417" s="3" t="s">
        <v>98</v>
      </c>
      <c r="AV417" s="3" t="s">
        <v>157</v>
      </c>
      <c r="AY417" s="3" t="s">
        <v>116</v>
      </c>
      <c r="BB417" s="3"/>
      <c r="BG417" s="3" t="s">
        <v>109</v>
      </c>
      <c r="BJ417" s="3" t="s">
        <v>109</v>
      </c>
      <c r="BM417" s="3" t="s">
        <v>108</v>
      </c>
      <c r="BP417" s="3" t="s">
        <v>123</v>
      </c>
      <c r="BS417" s="3" t="s">
        <v>109</v>
      </c>
      <c r="BV417" s="3" t="s">
        <v>123</v>
      </c>
      <c r="BY417" s="3" t="s">
        <v>123</v>
      </c>
      <c r="CB417" s="3" t="s">
        <v>118</v>
      </c>
      <c r="CE417" s="3" t="s">
        <v>119</v>
      </c>
      <c r="CH417" s="3" t="s">
        <v>156</v>
      </c>
      <c r="CK417" s="3"/>
      <c r="CN417" s="3" t="s">
        <v>131</v>
      </c>
      <c r="CQ417" s="3"/>
    </row>
    <row r="418" spans="1:95" x14ac:dyDescent="0.25">
      <c r="A418">
        <v>108</v>
      </c>
      <c r="B418" s="22">
        <v>43931.876793981479</v>
      </c>
      <c r="C418" s="22">
        <v>43931.880613425928</v>
      </c>
      <c r="D418" s="3" t="s">
        <v>97</v>
      </c>
      <c r="I418" s="3" t="s">
        <v>99</v>
      </c>
      <c r="L418" s="3" t="s">
        <v>98</v>
      </c>
      <c r="O418" s="3" t="s">
        <v>275</v>
      </c>
      <c r="R418" s="3" t="s">
        <v>100</v>
      </c>
      <c r="U418" s="3" t="s">
        <v>99</v>
      </c>
      <c r="X418" s="3" t="s">
        <v>121</v>
      </c>
      <c r="AA418" s="3"/>
      <c r="AD418" s="3" t="s">
        <v>406</v>
      </c>
      <c r="AG418" s="3" t="s">
        <v>149</v>
      </c>
      <c r="AJ418" s="3"/>
      <c r="AM418" s="3" t="s">
        <v>99</v>
      </c>
      <c r="AP418" s="3"/>
      <c r="AS418" s="3" t="s">
        <v>98</v>
      </c>
      <c r="AV418" s="3" t="s">
        <v>157</v>
      </c>
      <c r="AY418" s="3" t="s">
        <v>116</v>
      </c>
      <c r="BB418" s="3"/>
      <c r="BG418" s="3" t="s">
        <v>109</v>
      </c>
      <c r="BJ418" s="3" t="s">
        <v>109</v>
      </c>
      <c r="BM418" s="3" t="s">
        <v>108</v>
      </c>
      <c r="BP418" s="3" t="s">
        <v>123</v>
      </c>
      <c r="BS418" s="3" t="s">
        <v>109</v>
      </c>
      <c r="BV418" s="3" t="s">
        <v>123</v>
      </c>
      <c r="BY418" s="3" t="s">
        <v>123</v>
      </c>
      <c r="CB418" s="3" t="s">
        <v>118</v>
      </c>
      <c r="CE418" s="3" t="s">
        <v>119</v>
      </c>
      <c r="CH418" s="3" t="s">
        <v>156</v>
      </c>
      <c r="CK418" s="3"/>
      <c r="CN418" s="3" t="s">
        <v>131</v>
      </c>
      <c r="CQ418" s="3"/>
    </row>
    <row r="419" spans="1:95" x14ac:dyDescent="0.25">
      <c r="A419">
        <v>108</v>
      </c>
      <c r="B419" s="22">
        <v>43931.876793981479</v>
      </c>
      <c r="C419" s="22">
        <v>43931.880613425928</v>
      </c>
      <c r="D419" s="3" t="s">
        <v>97</v>
      </c>
      <c r="I419" s="3" t="s">
        <v>99</v>
      </c>
      <c r="L419" s="3" t="s">
        <v>98</v>
      </c>
      <c r="O419" s="3" t="s">
        <v>275</v>
      </c>
      <c r="R419" s="3" t="s">
        <v>100</v>
      </c>
      <c r="U419" s="3" t="s">
        <v>99</v>
      </c>
      <c r="X419" s="3" t="s">
        <v>121</v>
      </c>
      <c r="AA419" s="3"/>
      <c r="AD419" s="3" t="s">
        <v>407</v>
      </c>
      <c r="AG419" s="3" t="s">
        <v>149</v>
      </c>
      <c r="AJ419" s="3"/>
      <c r="AM419" s="3" t="s">
        <v>99</v>
      </c>
      <c r="AP419" s="3"/>
      <c r="AS419" s="3" t="s">
        <v>98</v>
      </c>
      <c r="AV419" s="3" t="s">
        <v>157</v>
      </c>
      <c r="AY419" s="3" t="s">
        <v>116</v>
      </c>
      <c r="BB419" s="3"/>
      <c r="BG419" s="3" t="s">
        <v>109</v>
      </c>
      <c r="BJ419" s="3" t="s">
        <v>109</v>
      </c>
      <c r="BM419" s="3" t="s">
        <v>108</v>
      </c>
      <c r="BP419" s="3" t="s">
        <v>123</v>
      </c>
      <c r="BS419" s="3" t="s">
        <v>109</v>
      </c>
      <c r="BV419" s="3" t="s">
        <v>123</v>
      </c>
      <c r="BY419" s="3" t="s">
        <v>123</v>
      </c>
      <c r="CB419" s="3" t="s">
        <v>118</v>
      </c>
      <c r="CE419" s="3" t="s">
        <v>119</v>
      </c>
      <c r="CH419" s="3" t="s">
        <v>156</v>
      </c>
      <c r="CK419" s="3"/>
      <c r="CN419" s="3" t="s">
        <v>131</v>
      </c>
      <c r="CQ419" s="3"/>
    </row>
    <row r="420" spans="1:95" x14ac:dyDescent="0.25">
      <c r="A420">
        <v>108</v>
      </c>
      <c r="B420" s="22">
        <v>43931.876793981479</v>
      </c>
      <c r="C420" s="22">
        <v>43931.880613425928</v>
      </c>
      <c r="D420" s="3" t="s">
        <v>97</v>
      </c>
      <c r="I420" s="3" t="s">
        <v>99</v>
      </c>
      <c r="L420" s="3" t="s">
        <v>98</v>
      </c>
      <c r="O420" s="3" t="s">
        <v>275</v>
      </c>
      <c r="R420" s="3" t="s">
        <v>100</v>
      </c>
      <c r="U420" s="3" t="s">
        <v>99</v>
      </c>
      <c r="X420" s="3" t="s">
        <v>121</v>
      </c>
      <c r="AA420" s="3"/>
      <c r="AD420" s="3" t="s">
        <v>430</v>
      </c>
      <c r="AG420" s="3" t="s">
        <v>149</v>
      </c>
      <c r="AJ420" s="3"/>
      <c r="AM420" s="3" t="s">
        <v>99</v>
      </c>
      <c r="AP420" s="3"/>
      <c r="AS420" s="3" t="s">
        <v>98</v>
      </c>
      <c r="AV420" s="3" t="s">
        <v>157</v>
      </c>
      <c r="AY420" s="3" t="s">
        <v>116</v>
      </c>
      <c r="BB420" s="3"/>
      <c r="BG420" s="3" t="s">
        <v>109</v>
      </c>
      <c r="BJ420" s="3" t="s">
        <v>109</v>
      </c>
      <c r="BM420" s="3" t="s">
        <v>108</v>
      </c>
      <c r="BP420" s="3" t="s">
        <v>123</v>
      </c>
      <c r="BS420" s="3" t="s">
        <v>109</v>
      </c>
      <c r="BV420" s="3" t="s">
        <v>123</v>
      </c>
      <c r="BY420" s="3" t="s">
        <v>123</v>
      </c>
      <c r="CB420" s="3" t="s">
        <v>118</v>
      </c>
      <c r="CE420" s="3" t="s">
        <v>119</v>
      </c>
      <c r="CH420" s="3" t="s">
        <v>156</v>
      </c>
      <c r="CK420" s="3"/>
      <c r="CN420" s="3" t="s">
        <v>131</v>
      </c>
      <c r="CQ420" s="3"/>
    </row>
    <row r="421" spans="1:95" x14ac:dyDescent="0.25">
      <c r="A421">
        <v>109</v>
      </c>
      <c r="B421" s="22">
        <v>43931.882534722223</v>
      </c>
      <c r="C421" s="22">
        <v>43931.885393518518</v>
      </c>
      <c r="D421" s="3" t="s">
        <v>97</v>
      </c>
      <c r="I421" s="3" t="s">
        <v>98</v>
      </c>
      <c r="L421" s="3" t="s">
        <v>99</v>
      </c>
      <c r="O421" s="3"/>
      <c r="R421" s="3" t="s">
        <v>100</v>
      </c>
      <c r="U421" s="3" t="s">
        <v>99</v>
      </c>
      <c r="X421" s="3" t="s">
        <v>101</v>
      </c>
      <c r="AA421" s="3" t="s">
        <v>132</v>
      </c>
      <c r="AD421" s="3" t="s">
        <v>405</v>
      </c>
      <c r="AG421" s="3" t="s">
        <v>149</v>
      </c>
      <c r="AJ421" s="3"/>
      <c r="AM421" s="3" t="s">
        <v>99</v>
      </c>
      <c r="AP421" s="3"/>
      <c r="AS421" s="3" t="s">
        <v>99</v>
      </c>
      <c r="AV421" s="3"/>
      <c r="AY421" s="3" t="s">
        <v>116</v>
      </c>
      <c r="BB421" s="3"/>
      <c r="BG421" s="3" t="s">
        <v>107</v>
      </c>
      <c r="BJ421" s="3" t="s">
        <v>109</v>
      </c>
      <c r="BM421" s="3" t="s">
        <v>107</v>
      </c>
      <c r="BP421" s="3" t="s">
        <v>123</v>
      </c>
      <c r="BS421" s="3" t="s">
        <v>123</v>
      </c>
      <c r="BV421" s="3" t="s">
        <v>123</v>
      </c>
      <c r="BY421" s="3" t="s">
        <v>123</v>
      </c>
      <c r="CB421" s="3" t="s">
        <v>118</v>
      </c>
      <c r="CE421" s="3" t="s">
        <v>222</v>
      </c>
      <c r="CH421" s="3" t="s">
        <v>137</v>
      </c>
      <c r="CK421" s="3" t="s">
        <v>276</v>
      </c>
      <c r="CN421" s="3" t="s">
        <v>126</v>
      </c>
      <c r="CQ421" s="3"/>
    </row>
    <row r="422" spans="1:95" x14ac:dyDescent="0.25">
      <c r="A422">
        <v>109</v>
      </c>
      <c r="B422" s="22">
        <v>43931.882534722223</v>
      </c>
      <c r="C422" s="22">
        <v>43931.885393518518</v>
      </c>
      <c r="D422" s="3" t="s">
        <v>97</v>
      </c>
      <c r="I422" s="3" t="s">
        <v>98</v>
      </c>
      <c r="L422" s="3" t="s">
        <v>99</v>
      </c>
      <c r="O422" s="3"/>
      <c r="R422" s="3" t="s">
        <v>100</v>
      </c>
      <c r="U422" s="3" t="s">
        <v>99</v>
      </c>
      <c r="X422" s="3" t="s">
        <v>101</v>
      </c>
      <c r="AA422" s="3" t="s">
        <v>132</v>
      </c>
      <c r="AD422" s="3" t="s">
        <v>430</v>
      </c>
      <c r="AG422" s="3" t="s">
        <v>149</v>
      </c>
      <c r="AJ422" s="3"/>
      <c r="AM422" s="3" t="s">
        <v>99</v>
      </c>
      <c r="AP422" s="3"/>
      <c r="AS422" s="3" t="s">
        <v>99</v>
      </c>
      <c r="AV422" s="3"/>
      <c r="AY422" s="3" t="s">
        <v>116</v>
      </c>
      <c r="BB422" s="3"/>
      <c r="BG422" s="3" t="s">
        <v>107</v>
      </c>
      <c r="BJ422" s="3" t="s">
        <v>109</v>
      </c>
      <c r="BM422" s="3" t="s">
        <v>107</v>
      </c>
      <c r="BP422" s="3" t="s">
        <v>123</v>
      </c>
      <c r="BS422" s="3" t="s">
        <v>123</v>
      </c>
      <c r="BV422" s="3" t="s">
        <v>123</v>
      </c>
      <c r="BY422" s="3" t="s">
        <v>123</v>
      </c>
      <c r="CB422" s="3" t="s">
        <v>118</v>
      </c>
      <c r="CE422" s="3" t="s">
        <v>222</v>
      </c>
      <c r="CH422" s="3" t="s">
        <v>137</v>
      </c>
      <c r="CK422" s="3" t="s">
        <v>276</v>
      </c>
      <c r="CN422" s="3" t="s">
        <v>126</v>
      </c>
      <c r="CQ422" s="3"/>
    </row>
    <row r="423" spans="1:95" x14ac:dyDescent="0.25">
      <c r="A423">
        <v>110</v>
      </c>
      <c r="B423" s="22">
        <v>43931.915011574078</v>
      </c>
      <c r="C423" s="22">
        <v>43931.934074074074</v>
      </c>
      <c r="D423" s="3" t="s">
        <v>97</v>
      </c>
      <c r="I423" s="3" t="s">
        <v>98</v>
      </c>
      <c r="L423" s="3" t="s">
        <v>99</v>
      </c>
      <c r="O423" s="3"/>
      <c r="R423" s="3" t="s">
        <v>100</v>
      </c>
      <c r="U423" s="3" t="s">
        <v>99</v>
      </c>
      <c r="X423" s="3" t="s">
        <v>101</v>
      </c>
      <c r="AA423" s="3" t="s">
        <v>102</v>
      </c>
      <c r="AD423" s="3" t="s">
        <v>405</v>
      </c>
      <c r="AG423" s="3" t="s">
        <v>149</v>
      </c>
      <c r="AJ423" s="3"/>
      <c r="AM423" s="3" t="s">
        <v>99</v>
      </c>
      <c r="AP423" s="3"/>
      <c r="AS423" s="3" t="s">
        <v>98</v>
      </c>
      <c r="AV423" s="3" t="s">
        <v>207</v>
      </c>
      <c r="AY423" s="3" t="s">
        <v>116</v>
      </c>
      <c r="BB423" s="3"/>
      <c r="BG423" s="3" t="s">
        <v>107</v>
      </c>
      <c r="BJ423" s="3" t="s">
        <v>107</v>
      </c>
      <c r="BM423" s="3" t="s">
        <v>107</v>
      </c>
      <c r="BP423" s="3" t="s">
        <v>109</v>
      </c>
      <c r="BS423" s="3" t="s">
        <v>109</v>
      </c>
      <c r="BV423" s="3" t="s">
        <v>109</v>
      </c>
      <c r="BY423" s="3" t="s">
        <v>109</v>
      </c>
      <c r="CB423" s="3" t="s">
        <v>110</v>
      </c>
      <c r="CE423" s="3" t="s">
        <v>111</v>
      </c>
      <c r="CH423" s="3" t="s">
        <v>137</v>
      </c>
      <c r="CK423" s="3" t="s">
        <v>257</v>
      </c>
      <c r="CN423" s="3" t="s">
        <v>137</v>
      </c>
      <c r="CQ423" s="3"/>
    </row>
    <row r="424" spans="1:95" x14ac:dyDescent="0.25">
      <c r="A424">
        <v>110</v>
      </c>
      <c r="B424" s="22">
        <v>43931.915011574078</v>
      </c>
      <c r="C424" s="22">
        <v>43931.934074074074</v>
      </c>
      <c r="D424" s="3" t="s">
        <v>97</v>
      </c>
      <c r="I424" s="3" t="s">
        <v>98</v>
      </c>
      <c r="L424" s="3" t="s">
        <v>99</v>
      </c>
      <c r="O424" s="3"/>
      <c r="R424" s="3" t="s">
        <v>100</v>
      </c>
      <c r="U424" s="3" t="s">
        <v>99</v>
      </c>
      <c r="X424" s="3" t="s">
        <v>101</v>
      </c>
      <c r="AA424" s="3" t="s">
        <v>102</v>
      </c>
      <c r="AD424" s="3" t="s">
        <v>410</v>
      </c>
      <c r="AG424" s="3" t="s">
        <v>149</v>
      </c>
      <c r="AJ424" s="3"/>
      <c r="AM424" s="3" t="s">
        <v>99</v>
      </c>
      <c r="AP424" s="3"/>
      <c r="AS424" s="3" t="s">
        <v>98</v>
      </c>
      <c r="AV424" s="3" t="s">
        <v>207</v>
      </c>
      <c r="AY424" s="3" t="s">
        <v>116</v>
      </c>
      <c r="BB424" s="3"/>
      <c r="BG424" s="3" t="s">
        <v>107</v>
      </c>
      <c r="BJ424" s="3" t="s">
        <v>107</v>
      </c>
      <c r="BM424" s="3" t="s">
        <v>107</v>
      </c>
      <c r="BP424" s="3" t="s">
        <v>109</v>
      </c>
      <c r="BS424" s="3" t="s">
        <v>109</v>
      </c>
      <c r="BV424" s="3" t="s">
        <v>109</v>
      </c>
      <c r="BY424" s="3" t="s">
        <v>109</v>
      </c>
      <c r="CB424" s="3" t="s">
        <v>110</v>
      </c>
      <c r="CE424" s="3" t="s">
        <v>111</v>
      </c>
      <c r="CH424" s="3" t="s">
        <v>137</v>
      </c>
      <c r="CK424" s="3" t="s">
        <v>257</v>
      </c>
      <c r="CN424" s="3" t="s">
        <v>137</v>
      </c>
      <c r="CQ424" s="3"/>
    </row>
    <row r="425" spans="1:95" x14ac:dyDescent="0.25">
      <c r="A425">
        <v>110</v>
      </c>
      <c r="B425" s="22">
        <v>43931.915011574078</v>
      </c>
      <c r="C425" s="22">
        <v>43931.934074074074</v>
      </c>
      <c r="D425" s="3" t="s">
        <v>97</v>
      </c>
      <c r="I425" s="3" t="s">
        <v>98</v>
      </c>
      <c r="L425" s="3" t="s">
        <v>99</v>
      </c>
      <c r="O425" s="3"/>
      <c r="R425" s="3" t="s">
        <v>100</v>
      </c>
      <c r="U425" s="3" t="s">
        <v>99</v>
      </c>
      <c r="X425" s="3" t="s">
        <v>101</v>
      </c>
      <c r="AA425" s="3" t="s">
        <v>102</v>
      </c>
      <c r="AD425" s="3" t="s">
        <v>430</v>
      </c>
      <c r="AG425" s="3" t="s">
        <v>149</v>
      </c>
      <c r="AJ425" s="3"/>
      <c r="AM425" s="3" t="s">
        <v>99</v>
      </c>
      <c r="AP425" s="3"/>
      <c r="AS425" s="3" t="s">
        <v>98</v>
      </c>
      <c r="AV425" s="3" t="s">
        <v>207</v>
      </c>
      <c r="AY425" s="3" t="s">
        <v>116</v>
      </c>
      <c r="BB425" s="3"/>
      <c r="BG425" s="3" t="s">
        <v>107</v>
      </c>
      <c r="BJ425" s="3" t="s">
        <v>107</v>
      </c>
      <c r="BM425" s="3" t="s">
        <v>107</v>
      </c>
      <c r="BP425" s="3" t="s">
        <v>109</v>
      </c>
      <c r="BS425" s="3" t="s">
        <v>109</v>
      </c>
      <c r="BV425" s="3" t="s">
        <v>109</v>
      </c>
      <c r="BY425" s="3" t="s">
        <v>109</v>
      </c>
      <c r="CB425" s="3" t="s">
        <v>110</v>
      </c>
      <c r="CE425" s="3" t="s">
        <v>111</v>
      </c>
      <c r="CH425" s="3" t="s">
        <v>137</v>
      </c>
      <c r="CK425" s="3" t="s">
        <v>257</v>
      </c>
      <c r="CN425" s="3" t="s">
        <v>137</v>
      </c>
      <c r="CQ425" s="3"/>
    </row>
    <row r="426" spans="1:95" x14ac:dyDescent="0.25">
      <c r="A426">
        <v>111</v>
      </c>
      <c r="B426" s="22">
        <v>43932.002349537041</v>
      </c>
      <c r="C426" s="22">
        <v>43932.003993055558</v>
      </c>
      <c r="D426" s="3" t="s">
        <v>97</v>
      </c>
      <c r="I426" s="3" t="s">
        <v>98</v>
      </c>
      <c r="L426" s="3" t="s">
        <v>98</v>
      </c>
      <c r="O426" s="3"/>
      <c r="R426" s="3" t="s">
        <v>100</v>
      </c>
      <c r="U426" s="3" t="s">
        <v>99</v>
      </c>
      <c r="X426" s="3" t="s">
        <v>101</v>
      </c>
      <c r="AA426" s="3" t="s">
        <v>132</v>
      </c>
      <c r="AD426" s="3" t="s">
        <v>405</v>
      </c>
      <c r="AG426" s="3" t="s">
        <v>149</v>
      </c>
      <c r="AJ426" s="3"/>
      <c r="AM426" s="3" t="s">
        <v>99</v>
      </c>
      <c r="AP426" s="3"/>
      <c r="AS426" s="3" t="s">
        <v>98</v>
      </c>
      <c r="AV426" s="3" t="s">
        <v>130</v>
      </c>
      <c r="AY426" s="3" t="s">
        <v>116</v>
      </c>
      <c r="BB426" s="3"/>
      <c r="BG426" s="3" t="s">
        <v>123</v>
      </c>
      <c r="BJ426" s="3" t="s">
        <v>109</v>
      </c>
      <c r="BM426" s="3" t="s">
        <v>123</v>
      </c>
      <c r="BP426" s="3" t="s">
        <v>123</v>
      </c>
      <c r="BS426" s="3" t="s">
        <v>123</v>
      </c>
      <c r="BV426" s="3" t="s">
        <v>109</v>
      </c>
      <c r="BY426" s="3" t="s">
        <v>123</v>
      </c>
      <c r="CB426" s="3" t="s">
        <v>110</v>
      </c>
      <c r="CE426" s="3" t="s">
        <v>147</v>
      </c>
      <c r="CH426" s="3" t="s">
        <v>199</v>
      </c>
      <c r="CK426" s="3"/>
      <c r="CN426" s="3" t="s">
        <v>131</v>
      </c>
      <c r="CQ426" s="3"/>
    </row>
    <row r="427" spans="1:95" x14ac:dyDescent="0.25">
      <c r="A427">
        <v>111</v>
      </c>
      <c r="B427" s="22">
        <v>43932.002349537041</v>
      </c>
      <c r="C427" s="22">
        <v>43932.003993055558</v>
      </c>
      <c r="D427" s="3" t="s">
        <v>97</v>
      </c>
      <c r="I427" s="3" t="s">
        <v>98</v>
      </c>
      <c r="L427" s="3" t="s">
        <v>98</v>
      </c>
      <c r="O427" s="3"/>
      <c r="R427" s="3" t="s">
        <v>100</v>
      </c>
      <c r="U427" s="3" t="s">
        <v>99</v>
      </c>
      <c r="X427" s="3" t="s">
        <v>101</v>
      </c>
      <c r="AA427" s="3" t="s">
        <v>132</v>
      </c>
      <c r="AD427" s="3" t="s">
        <v>409</v>
      </c>
      <c r="AG427" s="3" t="s">
        <v>149</v>
      </c>
      <c r="AJ427" s="3"/>
      <c r="AM427" s="3" t="s">
        <v>99</v>
      </c>
      <c r="AP427" s="3"/>
      <c r="AS427" s="3" t="s">
        <v>98</v>
      </c>
      <c r="AV427" s="3" t="s">
        <v>130</v>
      </c>
      <c r="AY427" s="3" t="s">
        <v>116</v>
      </c>
      <c r="BB427" s="3"/>
      <c r="BG427" s="3" t="s">
        <v>123</v>
      </c>
      <c r="BJ427" s="3" t="s">
        <v>109</v>
      </c>
      <c r="BM427" s="3" t="s">
        <v>123</v>
      </c>
      <c r="BP427" s="3" t="s">
        <v>123</v>
      </c>
      <c r="BS427" s="3" t="s">
        <v>123</v>
      </c>
      <c r="BV427" s="3" t="s">
        <v>109</v>
      </c>
      <c r="BY427" s="3" t="s">
        <v>123</v>
      </c>
      <c r="CB427" s="3" t="s">
        <v>110</v>
      </c>
      <c r="CE427" s="3" t="s">
        <v>147</v>
      </c>
      <c r="CH427" s="3" t="s">
        <v>199</v>
      </c>
      <c r="CK427" s="3"/>
      <c r="CN427" s="3" t="s">
        <v>131</v>
      </c>
      <c r="CQ427" s="3"/>
    </row>
    <row r="428" spans="1:95" x14ac:dyDescent="0.25">
      <c r="A428">
        <v>111</v>
      </c>
      <c r="B428" s="22">
        <v>43932.002349537041</v>
      </c>
      <c r="C428" s="22">
        <v>43932.003993055558</v>
      </c>
      <c r="D428" s="3" t="s">
        <v>97</v>
      </c>
      <c r="I428" s="3" t="s">
        <v>98</v>
      </c>
      <c r="L428" s="3" t="s">
        <v>98</v>
      </c>
      <c r="O428" s="3"/>
      <c r="R428" s="3" t="s">
        <v>100</v>
      </c>
      <c r="U428" s="3" t="s">
        <v>99</v>
      </c>
      <c r="X428" s="3" t="s">
        <v>101</v>
      </c>
      <c r="AA428" s="3" t="s">
        <v>132</v>
      </c>
      <c r="AD428" s="3" t="s">
        <v>408</v>
      </c>
      <c r="AG428" s="3" t="s">
        <v>149</v>
      </c>
      <c r="AJ428" s="3"/>
      <c r="AM428" s="3" t="s">
        <v>99</v>
      </c>
      <c r="AP428" s="3"/>
      <c r="AS428" s="3" t="s">
        <v>98</v>
      </c>
      <c r="AV428" s="3" t="s">
        <v>130</v>
      </c>
      <c r="AY428" s="3" t="s">
        <v>116</v>
      </c>
      <c r="BB428" s="3"/>
      <c r="BG428" s="3" t="s">
        <v>123</v>
      </c>
      <c r="BJ428" s="3" t="s">
        <v>109</v>
      </c>
      <c r="BM428" s="3" t="s">
        <v>123</v>
      </c>
      <c r="BP428" s="3" t="s">
        <v>123</v>
      </c>
      <c r="BS428" s="3" t="s">
        <v>123</v>
      </c>
      <c r="BV428" s="3" t="s">
        <v>109</v>
      </c>
      <c r="BY428" s="3" t="s">
        <v>123</v>
      </c>
      <c r="CB428" s="3" t="s">
        <v>110</v>
      </c>
      <c r="CE428" s="3" t="s">
        <v>147</v>
      </c>
      <c r="CH428" s="3" t="s">
        <v>199</v>
      </c>
      <c r="CK428" s="3"/>
      <c r="CN428" s="3" t="s">
        <v>131</v>
      </c>
      <c r="CQ428" s="3"/>
    </row>
    <row r="429" spans="1:95" x14ac:dyDescent="0.25">
      <c r="A429">
        <v>111</v>
      </c>
      <c r="B429" s="22">
        <v>43932.002349537041</v>
      </c>
      <c r="C429" s="22">
        <v>43932.003993055558</v>
      </c>
      <c r="D429" s="3" t="s">
        <v>97</v>
      </c>
      <c r="I429" s="3" t="s">
        <v>98</v>
      </c>
      <c r="L429" s="3" t="s">
        <v>98</v>
      </c>
      <c r="O429" s="3"/>
      <c r="R429" s="3" t="s">
        <v>100</v>
      </c>
      <c r="U429" s="3" t="s">
        <v>99</v>
      </c>
      <c r="X429" s="3" t="s">
        <v>101</v>
      </c>
      <c r="AA429" s="3" t="s">
        <v>132</v>
      </c>
      <c r="AD429" s="3" t="s">
        <v>410</v>
      </c>
      <c r="AG429" s="3" t="s">
        <v>149</v>
      </c>
      <c r="AJ429" s="3"/>
      <c r="AM429" s="3" t="s">
        <v>99</v>
      </c>
      <c r="AP429" s="3"/>
      <c r="AS429" s="3" t="s">
        <v>98</v>
      </c>
      <c r="AV429" s="3" t="s">
        <v>130</v>
      </c>
      <c r="AY429" s="3" t="s">
        <v>116</v>
      </c>
      <c r="BB429" s="3"/>
      <c r="BG429" s="3" t="s">
        <v>123</v>
      </c>
      <c r="BJ429" s="3" t="s">
        <v>109</v>
      </c>
      <c r="BM429" s="3" t="s">
        <v>123</v>
      </c>
      <c r="BP429" s="3" t="s">
        <v>123</v>
      </c>
      <c r="BS429" s="3" t="s">
        <v>123</v>
      </c>
      <c r="BV429" s="3" t="s">
        <v>109</v>
      </c>
      <c r="BY429" s="3" t="s">
        <v>123</v>
      </c>
      <c r="CB429" s="3" t="s">
        <v>110</v>
      </c>
      <c r="CE429" s="3" t="s">
        <v>147</v>
      </c>
      <c r="CH429" s="3" t="s">
        <v>199</v>
      </c>
      <c r="CK429" s="3"/>
      <c r="CN429" s="3" t="s">
        <v>131</v>
      </c>
      <c r="CQ429" s="3"/>
    </row>
    <row r="430" spans="1:95" x14ac:dyDescent="0.25">
      <c r="A430">
        <v>111</v>
      </c>
      <c r="B430" s="22">
        <v>43932.002349537041</v>
      </c>
      <c r="C430" s="22">
        <v>43932.003993055558</v>
      </c>
      <c r="D430" s="3" t="s">
        <v>97</v>
      </c>
      <c r="I430" s="3" t="s">
        <v>98</v>
      </c>
      <c r="L430" s="3" t="s">
        <v>98</v>
      </c>
      <c r="O430" s="3"/>
      <c r="R430" s="3" t="s">
        <v>100</v>
      </c>
      <c r="U430" s="3" t="s">
        <v>99</v>
      </c>
      <c r="X430" s="3" t="s">
        <v>101</v>
      </c>
      <c r="AA430" s="3" t="s">
        <v>132</v>
      </c>
      <c r="AD430" s="3" t="s">
        <v>406</v>
      </c>
      <c r="AG430" s="3" t="s">
        <v>149</v>
      </c>
      <c r="AJ430" s="3"/>
      <c r="AM430" s="3" t="s">
        <v>99</v>
      </c>
      <c r="AP430" s="3"/>
      <c r="AS430" s="3" t="s">
        <v>98</v>
      </c>
      <c r="AV430" s="3" t="s">
        <v>130</v>
      </c>
      <c r="AY430" s="3" t="s">
        <v>116</v>
      </c>
      <c r="BB430" s="3"/>
      <c r="BG430" s="3" t="s">
        <v>123</v>
      </c>
      <c r="BJ430" s="3" t="s">
        <v>109</v>
      </c>
      <c r="BM430" s="3" t="s">
        <v>123</v>
      </c>
      <c r="BP430" s="3" t="s">
        <v>123</v>
      </c>
      <c r="BS430" s="3" t="s">
        <v>123</v>
      </c>
      <c r="BV430" s="3" t="s">
        <v>109</v>
      </c>
      <c r="BY430" s="3" t="s">
        <v>123</v>
      </c>
      <c r="CB430" s="3" t="s">
        <v>110</v>
      </c>
      <c r="CE430" s="3" t="s">
        <v>147</v>
      </c>
      <c r="CH430" s="3" t="s">
        <v>199</v>
      </c>
      <c r="CK430" s="3"/>
      <c r="CN430" s="3" t="s">
        <v>131</v>
      </c>
      <c r="CQ430" s="3"/>
    </row>
    <row r="431" spans="1:95" x14ac:dyDescent="0.25">
      <c r="A431">
        <v>111</v>
      </c>
      <c r="B431" s="22">
        <v>43932.002349537041</v>
      </c>
      <c r="C431" s="22">
        <v>43932.003993055558</v>
      </c>
      <c r="D431" s="3" t="s">
        <v>97</v>
      </c>
      <c r="I431" s="3" t="s">
        <v>98</v>
      </c>
      <c r="L431" s="3" t="s">
        <v>98</v>
      </c>
      <c r="O431" s="3"/>
      <c r="R431" s="3" t="s">
        <v>100</v>
      </c>
      <c r="U431" s="3" t="s">
        <v>99</v>
      </c>
      <c r="X431" s="3" t="s">
        <v>101</v>
      </c>
      <c r="AA431" s="3" t="s">
        <v>132</v>
      </c>
      <c r="AD431" s="3" t="s">
        <v>430</v>
      </c>
      <c r="AG431" s="3" t="s">
        <v>149</v>
      </c>
      <c r="AJ431" s="3"/>
      <c r="AM431" s="3" t="s">
        <v>99</v>
      </c>
      <c r="AP431" s="3"/>
      <c r="AS431" s="3" t="s">
        <v>98</v>
      </c>
      <c r="AV431" s="3" t="s">
        <v>130</v>
      </c>
      <c r="AY431" s="3" t="s">
        <v>116</v>
      </c>
      <c r="BB431" s="3"/>
      <c r="BG431" s="3" t="s">
        <v>123</v>
      </c>
      <c r="BJ431" s="3" t="s">
        <v>109</v>
      </c>
      <c r="BM431" s="3" t="s">
        <v>123</v>
      </c>
      <c r="BP431" s="3" t="s">
        <v>123</v>
      </c>
      <c r="BS431" s="3" t="s">
        <v>123</v>
      </c>
      <c r="BV431" s="3" t="s">
        <v>109</v>
      </c>
      <c r="BY431" s="3" t="s">
        <v>123</v>
      </c>
      <c r="CB431" s="3" t="s">
        <v>110</v>
      </c>
      <c r="CE431" s="3" t="s">
        <v>147</v>
      </c>
      <c r="CH431" s="3" t="s">
        <v>199</v>
      </c>
      <c r="CK431" s="3"/>
      <c r="CN431" s="3" t="s">
        <v>131</v>
      </c>
      <c r="CQ431" s="3"/>
    </row>
    <row r="432" spans="1:95" x14ac:dyDescent="0.25">
      <c r="A432">
        <v>112</v>
      </c>
      <c r="B432" s="22">
        <v>43932.082361111112</v>
      </c>
      <c r="C432" s="22">
        <v>43932.084907407407</v>
      </c>
      <c r="D432" s="3" t="s">
        <v>97</v>
      </c>
      <c r="I432" s="3" t="s">
        <v>98</v>
      </c>
      <c r="L432" s="3" t="s">
        <v>99</v>
      </c>
      <c r="O432" s="3"/>
      <c r="R432" s="3" t="s">
        <v>100</v>
      </c>
      <c r="U432" s="3" t="s">
        <v>99</v>
      </c>
      <c r="X432" s="3" t="s">
        <v>101</v>
      </c>
      <c r="AA432" s="3" t="s">
        <v>99</v>
      </c>
      <c r="AD432" s="3" t="s">
        <v>405</v>
      </c>
      <c r="AG432" s="3" t="s">
        <v>149</v>
      </c>
      <c r="AJ432" s="3"/>
      <c r="AM432" s="3" t="s">
        <v>99</v>
      </c>
      <c r="AP432" s="3"/>
      <c r="AS432" s="3" t="s">
        <v>99</v>
      </c>
      <c r="AV432" s="3"/>
      <c r="AY432" s="3" t="s">
        <v>116</v>
      </c>
      <c r="BB432" s="3"/>
      <c r="BG432" s="3" t="s">
        <v>108</v>
      </c>
      <c r="BJ432" s="3" t="s">
        <v>107</v>
      </c>
      <c r="BM432" s="3" t="s">
        <v>108</v>
      </c>
      <c r="BP432" s="3" t="s">
        <v>109</v>
      </c>
      <c r="BS432" s="3" t="s">
        <v>109</v>
      </c>
      <c r="BV432" s="3" t="s">
        <v>123</v>
      </c>
      <c r="BY432" s="3" t="s">
        <v>109</v>
      </c>
      <c r="CB432" s="3" t="s">
        <v>110</v>
      </c>
      <c r="CE432" s="3" t="s">
        <v>111</v>
      </c>
      <c r="CH432" s="3" t="s">
        <v>148</v>
      </c>
      <c r="CK432" s="3"/>
      <c r="CN432" s="3" t="s">
        <v>137</v>
      </c>
      <c r="CQ432" s="3"/>
    </row>
    <row r="433" spans="1:95" x14ac:dyDescent="0.25">
      <c r="A433">
        <v>112</v>
      </c>
      <c r="B433" s="22">
        <v>43932.082361111112</v>
      </c>
      <c r="C433" s="22">
        <v>43932.084907407407</v>
      </c>
      <c r="D433" s="3" t="s">
        <v>97</v>
      </c>
      <c r="I433" s="3" t="s">
        <v>98</v>
      </c>
      <c r="L433" s="3" t="s">
        <v>99</v>
      </c>
      <c r="O433" s="3"/>
      <c r="R433" s="3" t="s">
        <v>100</v>
      </c>
      <c r="U433" s="3" t="s">
        <v>99</v>
      </c>
      <c r="X433" s="3" t="s">
        <v>101</v>
      </c>
      <c r="AA433" s="3" t="s">
        <v>99</v>
      </c>
      <c r="AD433" s="3" t="s">
        <v>410</v>
      </c>
      <c r="AG433" s="3" t="s">
        <v>149</v>
      </c>
      <c r="AJ433" s="3"/>
      <c r="AM433" s="3" t="s">
        <v>99</v>
      </c>
      <c r="AP433" s="3"/>
      <c r="AS433" s="3" t="s">
        <v>99</v>
      </c>
      <c r="AV433" s="3"/>
      <c r="AY433" s="3" t="s">
        <v>116</v>
      </c>
      <c r="BB433" s="3"/>
      <c r="BG433" s="3" t="s">
        <v>108</v>
      </c>
      <c r="BJ433" s="3" t="s">
        <v>107</v>
      </c>
      <c r="BM433" s="3" t="s">
        <v>108</v>
      </c>
      <c r="BP433" s="3" t="s">
        <v>109</v>
      </c>
      <c r="BS433" s="3" t="s">
        <v>109</v>
      </c>
      <c r="BV433" s="3" t="s">
        <v>123</v>
      </c>
      <c r="BY433" s="3" t="s">
        <v>109</v>
      </c>
      <c r="CB433" s="3" t="s">
        <v>110</v>
      </c>
      <c r="CE433" s="3" t="s">
        <v>111</v>
      </c>
      <c r="CH433" s="3" t="s">
        <v>148</v>
      </c>
      <c r="CK433" s="3"/>
      <c r="CN433" s="3" t="s">
        <v>137</v>
      </c>
      <c r="CQ433" s="3"/>
    </row>
    <row r="434" spans="1:95" x14ac:dyDescent="0.25">
      <c r="A434">
        <v>112</v>
      </c>
      <c r="B434" s="22">
        <v>43932.082361111112</v>
      </c>
      <c r="C434" s="22">
        <v>43932.084907407407</v>
      </c>
      <c r="D434" s="3" t="s">
        <v>97</v>
      </c>
      <c r="I434" s="3" t="s">
        <v>98</v>
      </c>
      <c r="L434" s="3" t="s">
        <v>99</v>
      </c>
      <c r="O434" s="3"/>
      <c r="R434" s="3" t="s">
        <v>100</v>
      </c>
      <c r="U434" s="3" t="s">
        <v>99</v>
      </c>
      <c r="X434" s="3" t="s">
        <v>101</v>
      </c>
      <c r="AA434" s="3" t="s">
        <v>99</v>
      </c>
      <c r="AD434" s="3" t="s">
        <v>430</v>
      </c>
      <c r="AG434" s="3" t="s">
        <v>149</v>
      </c>
      <c r="AJ434" s="3"/>
      <c r="AM434" s="3" t="s">
        <v>99</v>
      </c>
      <c r="AP434" s="3"/>
      <c r="AS434" s="3" t="s">
        <v>99</v>
      </c>
      <c r="AV434" s="3"/>
      <c r="AY434" s="3" t="s">
        <v>116</v>
      </c>
      <c r="BB434" s="3"/>
      <c r="BG434" s="3" t="s">
        <v>108</v>
      </c>
      <c r="BJ434" s="3" t="s">
        <v>107</v>
      </c>
      <c r="BM434" s="3" t="s">
        <v>108</v>
      </c>
      <c r="BP434" s="3" t="s">
        <v>109</v>
      </c>
      <c r="BS434" s="3" t="s">
        <v>109</v>
      </c>
      <c r="BV434" s="3" t="s">
        <v>123</v>
      </c>
      <c r="BY434" s="3" t="s">
        <v>109</v>
      </c>
      <c r="CB434" s="3" t="s">
        <v>110</v>
      </c>
      <c r="CE434" s="3" t="s">
        <v>111</v>
      </c>
      <c r="CH434" s="3" t="s">
        <v>148</v>
      </c>
      <c r="CK434" s="3"/>
      <c r="CN434" s="3" t="s">
        <v>137</v>
      </c>
      <c r="CQ434" s="3"/>
    </row>
    <row r="435" spans="1:95" x14ac:dyDescent="0.25">
      <c r="A435">
        <v>113</v>
      </c>
      <c r="B435" s="22">
        <v>43932.452546296299</v>
      </c>
      <c r="C435" s="22">
        <v>43932.460648148146</v>
      </c>
      <c r="D435" s="3" t="s">
        <v>97</v>
      </c>
      <c r="I435" s="3" t="s">
        <v>98</v>
      </c>
      <c r="L435" s="3" t="s">
        <v>98</v>
      </c>
      <c r="O435" s="3" t="s">
        <v>277</v>
      </c>
      <c r="R435" s="3" t="s">
        <v>209</v>
      </c>
      <c r="U435" s="3" t="s">
        <v>98</v>
      </c>
      <c r="X435" s="3" t="s">
        <v>101</v>
      </c>
      <c r="AA435" s="3" t="s">
        <v>102</v>
      </c>
      <c r="AD435" s="3" t="s">
        <v>405</v>
      </c>
      <c r="AG435" s="3" t="s">
        <v>149</v>
      </c>
      <c r="AJ435" s="3"/>
      <c r="AM435" s="3" t="s">
        <v>99</v>
      </c>
      <c r="AP435" s="3"/>
      <c r="AS435" s="3" t="s">
        <v>98</v>
      </c>
      <c r="AV435" s="3" t="s">
        <v>175</v>
      </c>
      <c r="AY435" s="3" t="s">
        <v>116</v>
      </c>
      <c r="BB435" s="3"/>
      <c r="BG435" s="3" t="s">
        <v>107</v>
      </c>
      <c r="BJ435" s="3" t="s">
        <v>107</v>
      </c>
      <c r="BM435" s="3" t="s">
        <v>107</v>
      </c>
      <c r="BP435" s="3" t="s">
        <v>109</v>
      </c>
      <c r="BS435" s="3" t="s">
        <v>109</v>
      </c>
      <c r="BV435" s="3" t="s">
        <v>109</v>
      </c>
      <c r="BY435" s="3" t="s">
        <v>109</v>
      </c>
      <c r="CB435" s="3" t="s">
        <v>118</v>
      </c>
      <c r="CE435" s="3" t="s">
        <v>147</v>
      </c>
      <c r="CH435" s="3" t="s">
        <v>112</v>
      </c>
      <c r="CK435" s="3"/>
      <c r="CN435" s="3" t="s">
        <v>137</v>
      </c>
      <c r="CQ435" s="3"/>
    </row>
    <row r="436" spans="1:95" x14ac:dyDescent="0.25">
      <c r="A436">
        <v>113</v>
      </c>
      <c r="B436" s="22">
        <v>43932.452546296299</v>
      </c>
      <c r="C436" s="22">
        <v>43932.460648148146</v>
      </c>
      <c r="D436" s="3" t="s">
        <v>97</v>
      </c>
      <c r="I436" s="3" t="s">
        <v>98</v>
      </c>
      <c r="L436" s="3" t="s">
        <v>98</v>
      </c>
      <c r="O436" s="3" t="s">
        <v>277</v>
      </c>
      <c r="R436" s="3" t="s">
        <v>209</v>
      </c>
      <c r="U436" s="3" t="s">
        <v>98</v>
      </c>
      <c r="X436" s="3" t="s">
        <v>101</v>
      </c>
      <c r="AA436" s="3" t="s">
        <v>102</v>
      </c>
      <c r="AD436" s="3" t="s">
        <v>409</v>
      </c>
      <c r="AG436" s="3" t="s">
        <v>149</v>
      </c>
      <c r="AJ436" s="3"/>
      <c r="AM436" s="3" t="s">
        <v>99</v>
      </c>
      <c r="AP436" s="3"/>
      <c r="AS436" s="3" t="s">
        <v>98</v>
      </c>
      <c r="AV436" s="3" t="s">
        <v>175</v>
      </c>
      <c r="AY436" s="3" t="s">
        <v>116</v>
      </c>
      <c r="BB436" s="3"/>
      <c r="BG436" s="3" t="s">
        <v>107</v>
      </c>
      <c r="BJ436" s="3" t="s">
        <v>107</v>
      </c>
      <c r="BM436" s="3" t="s">
        <v>107</v>
      </c>
      <c r="BP436" s="3" t="s">
        <v>109</v>
      </c>
      <c r="BS436" s="3" t="s">
        <v>109</v>
      </c>
      <c r="BV436" s="3" t="s">
        <v>109</v>
      </c>
      <c r="BY436" s="3" t="s">
        <v>109</v>
      </c>
      <c r="CB436" s="3" t="s">
        <v>118</v>
      </c>
      <c r="CE436" s="3" t="s">
        <v>147</v>
      </c>
      <c r="CH436" s="3" t="s">
        <v>112</v>
      </c>
      <c r="CK436" s="3"/>
      <c r="CN436" s="3" t="s">
        <v>137</v>
      </c>
      <c r="CQ436" s="3"/>
    </row>
    <row r="437" spans="1:95" x14ac:dyDescent="0.25">
      <c r="A437">
        <v>113</v>
      </c>
      <c r="B437" s="22">
        <v>43932.452546296299</v>
      </c>
      <c r="C437" s="22">
        <v>43932.460648148146</v>
      </c>
      <c r="D437" s="3" t="s">
        <v>97</v>
      </c>
      <c r="I437" s="3" t="s">
        <v>98</v>
      </c>
      <c r="L437" s="3" t="s">
        <v>98</v>
      </c>
      <c r="O437" s="3" t="s">
        <v>277</v>
      </c>
      <c r="R437" s="3" t="s">
        <v>209</v>
      </c>
      <c r="U437" s="3" t="s">
        <v>98</v>
      </c>
      <c r="X437" s="3" t="s">
        <v>101</v>
      </c>
      <c r="AA437" s="3" t="s">
        <v>102</v>
      </c>
      <c r="AD437" s="3" t="s">
        <v>406</v>
      </c>
      <c r="AG437" s="3" t="s">
        <v>149</v>
      </c>
      <c r="AJ437" s="3"/>
      <c r="AM437" s="3" t="s">
        <v>99</v>
      </c>
      <c r="AP437" s="3"/>
      <c r="AS437" s="3" t="s">
        <v>98</v>
      </c>
      <c r="AV437" s="3" t="s">
        <v>175</v>
      </c>
      <c r="AY437" s="3" t="s">
        <v>116</v>
      </c>
      <c r="BB437" s="3"/>
      <c r="BG437" s="3" t="s">
        <v>107</v>
      </c>
      <c r="BJ437" s="3" t="s">
        <v>107</v>
      </c>
      <c r="BM437" s="3" t="s">
        <v>107</v>
      </c>
      <c r="BP437" s="3" t="s">
        <v>109</v>
      </c>
      <c r="BS437" s="3" t="s">
        <v>109</v>
      </c>
      <c r="BV437" s="3" t="s">
        <v>109</v>
      </c>
      <c r="BY437" s="3" t="s">
        <v>109</v>
      </c>
      <c r="CB437" s="3" t="s">
        <v>118</v>
      </c>
      <c r="CE437" s="3" t="s">
        <v>147</v>
      </c>
      <c r="CH437" s="3" t="s">
        <v>112</v>
      </c>
      <c r="CK437" s="3"/>
      <c r="CN437" s="3" t="s">
        <v>137</v>
      </c>
      <c r="CQ437" s="3"/>
    </row>
    <row r="438" spans="1:95" x14ac:dyDescent="0.25">
      <c r="A438">
        <v>113</v>
      </c>
      <c r="B438" s="22">
        <v>43932.452546296299</v>
      </c>
      <c r="C438" s="22">
        <v>43932.460648148146</v>
      </c>
      <c r="D438" s="3" t="s">
        <v>97</v>
      </c>
      <c r="I438" s="3" t="s">
        <v>98</v>
      </c>
      <c r="L438" s="3" t="s">
        <v>98</v>
      </c>
      <c r="O438" s="3" t="s">
        <v>277</v>
      </c>
      <c r="R438" s="3" t="s">
        <v>209</v>
      </c>
      <c r="U438" s="3" t="s">
        <v>98</v>
      </c>
      <c r="X438" s="3" t="s">
        <v>101</v>
      </c>
      <c r="AA438" s="3" t="s">
        <v>102</v>
      </c>
      <c r="AD438" s="3" t="s">
        <v>430</v>
      </c>
      <c r="AG438" s="3" t="s">
        <v>149</v>
      </c>
      <c r="AJ438" s="3"/>
      <c r="AM438" s="3" t="s">
        <v>99</v>
      </c>
      <c r="AP438" s="3"/>
      <c r="AS438" s="3" t="s">
        <v>98</v>
      </c>
      <c r="AV438" s="3" t="s">
        <v>175</v>
      </c>
      <c r="AY438" s="3" t="s">
        <v>116</v>
      </c>
      <c r="BB438" s="3"/>
      <c r="BG438" s="3" t="s">
        <v>107</v>
      </c>
      <c r="BJ438" s="3" t="s">
        <v>107</v>
      </c>
      <c r="BM438" s="3" t="s">
        <v>107</v>
      </c>
      <c r="BP438" s="3" t="s">
        <v>109</v>
      </c>
      <c r="BS438" s="3" t="s">
        <v>109</v>
      </c>
      <c r="BV438" s="3" t="s">
        <v>109</v>
      </c>
      <c r="BY438" s="3" t="s">
        <v>109</v>
      </c>
      <c r="CB438" s="3" t="s">
        <v>118</v>
      </c>
      <c r="CE438" s="3" t="s">
        <v>147</v>
      </c>
      <c r="CH438" s="3" t="s">
        <v>112</v>
      </c>
      <c r="CK438" s="3"/>
      <c r="CN438" s="3" t="s">
        <v>137</v>
      </c>
      <c r="CQ438" s="3"/>
    </row>
    <row r="439" spans="1:95" x14ac:dyDescent="0.25">
      <c r="A439">
        <v>114</v>
      </c>
      <c r="B439" s="22">
        <v>43932.493541666663</v>
      </c>
      <c r="C439" s="22">
        <v>43932.494895833333</v>
      </c>
      <c r="D439" s="3" t="s">
        <v>97</v>
      </c>
      <c r="I439" s="3" t="s">
        <v>98</v>
      </c>
      <c r="L439" s="3" t="s">
        <v>99</v>
      </c>
      <c r="O439" s="3"/>
      <c r="R439" s="3" t="s">
        <v>176</v>
      </c>
      <c r="U439" s="3" t="s">
        <v>99</v>
      </c>
      <c r="X439" s="3" t="s">
        <v>101</v>
      </c>
      <c r="AA439" s="3" t="s">
        <v>99</v>
      </c>
      <c r="AD439" s="3" t="s">
        <v>405</v>
      </c>
      <c r="AG439" s="3" t="s">
        <v>149</v>
      </c>
      <c r="AJ439" s="3"/>
      <c r="AM439" s="3" t="s">
        <v>99</v>
      </c>
      <c r="AP439" s="3"/>
      <c r="AS439" s="3" t="s">
        <v>99</v>
      </c>
      <c r="AV439" s="3"/>
      <c r="AY439" s="3" t="s">
        <v>116</v>
      </c>
      <c r="BB439" s="3"/>
      <c r="BG439" s="3" t="s">
        <v>123</v>
      </c>
      <c r="BJ439" s="3" t="s">
        <v>123</v>
      </c>
      <c r="BM439" s="3" t="s">
        <v>123</v>
      </c>
      <c r="BP439" s="3" t="s">
        <v>108</v>
      </c>
      <c r="BS439" s="3" t="s">
        <v>109</v>
      </c>
      <c r="BV439" s="3" t="s">
        <v>109</v>
      </c>
      <c r="BY439" s="3" t="s">
        <v>123</v>
      </c>
      <c r="CB439" s="3" t="s">
        <v>124</v>
      </c>
      <c r="CE439" s="3" t="s">
        <v>119</v>
      </c>
      <c r="CH439" s="3" t="s">
        <v>112</v>
      </c>
      <c r="CK439" s="3"/>
      <c r="CN439" s="3" t="s">
        <v>113</v>
      </c>
      <c r="CQ439" s="3"/>
    </row>
    <row r="440" spans="1:95" x14ac:dyDescent="0.25">
      <c r="A440">
        <v>114</v>
      </c>
      <c r="B440" s="22">
        <v>43932.493541666663</v>
      </c>
      <c r="C440" s="22">
        <v>43932.494895833333</v>
      </c>
      <c r="D440" s="3" t="s">
        <v>97</v>
      </c>
      <c r="I440" s="3" t="s">
        <v>98</v>
      </c>
      <c r="L440" s="3" t="s">
        <v>99</v>
      </c>
      <c r="O440" s="3"/>
      <c r="R440" s="3" t="s">
        <v>176</v>
      </c>
      <c r="U440" s="3" t="s">
        <v>99</v>
      </c>
      <c r="X440" s="3" t="s">
        <v>101</v>
      </c>
      <c r="AA440" s="3" t="s">
        <v>99</v>
      </c>
      <c r="AD440" s="3" t="s">
        <v>408</v>
      </c>
      <c r="AG440" s="3" t="s">
        <v>149</v>
      </c>
      <c r="AJ440" s="3"/>
      <c r="AM440" s="3" t="s">
        <v>99</v>
      </c>
      <c r="AP440" s="3"/>
      <c r="AS440" s="3" t="s">
        <v>99</v>
      </c>
      <c r="AV440" s="3"/>
      <c r="AY440" s="3" t="s">
        <v>116</v>
      </c>
      <c r="BB440" s="3"/>
      <c r="BG440" s="3" t="s">
        <v>123</v>
      </c>
      <c r="BJ440" s="3" t="s">
        <v>123</v>
      </c>
      <c r="BM440" s="3" t="s">
        <v>123</v>
      </c>
      <c r="BP440" s="3" t="s">
        <v>108</v>
      </c>
      <c r="BS440" s="3" t="s">
        <v>109</v>
      </c>
      <c r="BV440" s="3" t="s">
        <v>109</v>
      </c>
      <c r="BY440" s="3" t="s">
        <v>123</v>
      </c>
      <c r="CB440" s="3" t="s">
        <v>124</v>
      </c>
      <c r="CE440" s="3" t="s">
        <v>119</v>
      </c>
      <c r="CH440" s="3" t="s">
        <v>112</v>
      </c>
      <c r="CK440" s="3"/>
      <c r="CN440" s="3" t="s">
        <v>113</v>
      </c>
      <c r="CQ440" s="3"/>
    </row>
    <row r="441" spans="1:95" x14ac:dyDescent="0.25">
      <c r="A441">
        <v>114</v>
      </c>
      <c r="B441" s="22">
        <v>43932.493541666663</v>
      </c>
      <c r="C441" s="22">
        <v>43932.494895833333</v>
      </c>
      <c r="D441" s="3" t="s">
        <v>97</v>
      </c>
      <c r="I441" s="3" t="s">
        <v>98</v>
      </c>
      <c r="L441" s="3" t="s">
        <v>99</v>
      </c>
      <c r="O441" s="3"/>
      <c r="R441" s="3" t="s">
        <v>176</v>
      </c>
      <c r="U441" s="3" t="s">
        <v>99</v>
      </c>
      <c r="X441" s="3" t="s">
        <v>101</v>
      </c>
      <c r="AA441" s="3" t="s">
        <v>99</v>
      </c>
      <c r="AD441" s="3" t="s">
        <v>406</v>
      </c>
      <c r="AG441" s="3" t="s">
        <v>149</v>
      </c>
      <c r="AJ441" s="3"/>
      <c r="AM441" s="3" t="s">
        <v>99</v>
      </c>
      <c r="AP441" s="3"/>
      <c r="AS441" s="3" t="s">
        <v>99</v>
      </c>
      <c r="AV441" s="3"/>
      <c r="AY441" s="3" t="s">
        <v>116</v>
      </c>
      <c r="BB441" s="3"/>
      <c r="BG441" s="3" t="s">
        <v>123</v>
      </c>
      <c r="BJ441" s="3" t="s">
        <v>123</v>
      </c>
      <c r="BM441" s="3" t="s">
        <v>123</v>
      </c>
      <c r="BP441" s="3" t="s">
        <v>108</v>
      </c>
      <c r="BS441" s="3" t="s">
        <v>109</v>
      </c>
      <c r="BV441" s="3" t="s">
        <v>109</v>
      </c>
      <c r="BY441" s="3" t="s">
        <v>123</v>
      </c>
      <c r="CB441" s="3" t="s">
        <v>124</v>
      </c>
      <c r="CE441" s="3" t="s">
        <v>119</v>
      </c>
      <c r="CH441" s="3" t="s">
        <v>112</v>
      </c>
      <c r="CK441" s="3"/>
      <c r="CN441" s="3" t="s">
        <v>113</v>
      </c>
      <c r="CQ441" s="3"/>
    </row>
    <row r="442" spans="1:95" x14ac:dyDescent="0.25">
      <c r="A442">
        <v>114</v>
      </c>
      <c r="B442" s="22">
        <v>43932.493541666663</v>
      </c>
      <c r="C442" s="22">
        <v>43932.494895833333</v>
      </c>
      <c r="D442" s="3" t="s">
        <v>97</v>
      </c>
      <c r="I442" s="3" t="s">
        <v>98</v>
      </c>
      <c r="L442" s="3" t="s">
        <v>99</v>
      </c>
      <c r="O442" s="3"/>
      <c r="R442" s="3" t="s">
        <v>176</v>
      </c>
      <c r="U442" s="3" t="s">
        <v>99</v>
      </c>
      <c r="X442" s="3" t="s">
        <v>101</v>
      </c>
      <c r="AA442" s="3" t="s">
        <v>99</v>
      </c>
      <c r="AD442" s="3" t="s">
        <v>407</v>
      </c>
      <c r="AG442" s="3" t="s">
        <v>149</v>
      </c>
      <c r="AJ442" s="3"/>
      <c r="AM442" s="3" t="s">
        <v>99</v>
      </c>
      <c r="AP442" s="3"/>
      <c r="AS442" s="3" t="s">
        <v>99</v>
      </c>
      <c r="AV442" s="3"/>
      <c r="AY442" s="3" t="s">
        <v>116</v>
      </c>
      <c r="BB442" s="3"/>
      <c r="BG442" s="3" t="s">
        <v>123</v>
      </c>
      <c r="BJ442" s="3" t="s">
        <v>123</v>
      </c>
      <c r="BM442" s="3" t="s">
        <v>123</v>
      </c>
      <c r="BP442" s="3" t="s">
        <v>108</v>
      </c>
      <c r="BS442" s="3" t="s">
        <v>109</v>
      </c>
      <c r="BV442" s="3" t="s">
        <v>109</v>
      </c>
      <c r="BY442" s="3" t="s">
        <v>123</v>
      </c>
      <c r="CB442" s="3" t="s">
        <v>124</v>
      </c>
      <c r="CE442" s="3" t="s">
        <v>119</v>
      </c>
      <c r="CH442" s="3" t="s">
        <v>112</v>
      </c>
      <c r="CK442" s="3"/>
      <c r="CN442" s="3" t="s">
        <v>113</v>
      </c>
      <c r="CQ442" s="3"/>
    </row>
    <row r="443" spans="1:95" x14ac:dyDescent="0.25">
      <c r="A443">
        <v>114</v>
      </c>
      <c r="B443" s="22">
        <v>43932.493541666663</v>
      </c>
      <c r="C443" s="22">
        <v>43932.494895833333</v>
      </c>
      <c r="D443" s="3" t="s">
        <v>97</v>
      </c>
      <c r="I443" s="3" t="s">
        <v>98</v>
      </c>
      <c r="L443" s="3" t="s">
        <v>99</v>
      </c>
      <c r="O443" s="3"/>
      <c r="R443" s="3" t="s">
        <v>176</v>
      </c>
      <c r="U443" s="3" t="s">
        <v>99</v>
      </c>
      <c r="X443" s="3" t="s">
        <v>101</v>
      </c>
      <c r="AA443" s="3" t="s">
        <v>99</v>
      </c>
      <c r="AD443" s="3" t="s">
        <v>430</v>
      </c>
      <c r="AG443" s="3" t="s">
        <v>149</v>
      </c>
      <c r="AJ443" s="3"/>
      <c r="AM443" s="3" t="s">
        <v>99</v>
      </c>
      <c r="AP443" s="3"/>
      <c r="AS443" s="3" t="s">
        <v>99</v>
      </c>
      <c r="AV443" s="3"/>
      <c r="AY443" s="3" t="s">
        <v>116</v>
      </c>
      <c r="BB443" s="3"/>
      <c r="BG443" s="3" t="s">
        <v>123</v>
      </c>
      <c r="BJ443" s="3" t="s">
        <v>123</v>
      </c>
      <c r="BM443" s="3" t="s">
        <v>123</v>
      </c>
      <c r="BP443" s="3" t="s">
        <v>108</v>
      </c>
      <c r="BS443" s="3" t="s">
        <v>109</v>
      </c>
      <c r="BV443" s="3" t="s">
        <v>109</v>
      </c>
      <c r="BY443" s="3" t="s">
        <v>123</v>
      </c>
      <c r="CB443" s="3" t="s">
        <v>124</v>
      </c>
      <c r="CE443" s="3" t="s">
        <v>119</v>
      </c>
      <c r="CH443" s="3" t="s">
        <v>112</v>
      </c>
      <c r="CK443" s="3"/>
      <c r="CN443" s="3" t="s">
        <v>113</v>
      </c>
      <c r="CQ443" s="3"/>
    </row>
    <row r="444" spans="1:95" x14ac:dyDescent="0.25">
      <c r="A444">
        <v>115</v>
      </c>
      <c r="B444" s="22">
        <v>43932.502789351849</v>
      </c>
      <c r="C444" s="22">
        <v>43932.509375000001</v>
      </c>
      <c r="D444" s="3" t="s">
        <v>97</v>
      </c>
      <c r="I444" s="3" t="s">
        <v>98</v>
      </c>
      <c r="L444" s="3" t="s">
        <v>98</v>
      </c>
      <c r="O444" s="3" t="s">
        <v>279</v>
      </c>
      <c r="R444" s="3" t="s">
        <v>100</v>
      </c>
      <c r="U444" s="3" t="s">
        <v>98</v>
      </c>
      <c r="X444" s="3" t="s">
        <v>121</v>
      </c>
      <c r="AA444" s="3"/>
      <c r="AD444" s="3" t="s">
        <v>405</v>
      </c>
      <c r="AG444" s="3" t="s">
        <v>151</v>
      </c>
      <c r="AJ444" s="3"/>
      <c r="AM444" s="3" t="s">
        <v>99</v>
      </c>
      <c r="AP444" s="3"/>
      <c r="AS444" s="3" t="s">
        <v>98</v>
      </c>
      <c r="AV444" s="3" t="s">
        <v>130</v>
      </c>
      <c r="AY444" s="3" t="s">
        <v>122</v>
      </c>
      <c r="BB444" s="3"/>
      <c r="BG444" s="3" t="s">
        <v>107</v>
      </c>
      <c r="BJ444" s="3" t="s">
        <v>107</v>
      </c>
      <c r="BM444" s="3" t="s">
        <v>109</v>
      </c>
      <c r="BP444" s="3" t="s">
        <v>123</v>
      </c>
      <c r="BS444" s="3" t="s">
        <v>123</v>
      </c>
      <c r="BV444" s="3" t="s">
        <v>123</v>
      </c>
      <c r="BY444" s="3" t="s">
        <v>123</v>
      </c>
      <c r="CB444" s="3" t="s">
        <v>118</v>
      </c>
      <c r="CE444" s="3" t="s">
        <v>119</v>
      </c>
      <c r="CH444" s="3" t="s">
        <v>112</v>
      </c>
      <c r="CK444" s="3"/>
      <c r="CN444" s="3" t="s">
        <v>126</v>
      </c>
      <c r="CQ444" s="3" t="s">
        <v>280</v>
      </c>
    </row>
    <row r="445" spans="1:95" x14ac:dyDescent="0.25">
      <c r="A445">
        <v>115</v>
      </c>
      <c r="B445" s="22">
        <v>43932.502789351849</v>
      </c>
      <c r="C445" s="22">
        <v>43932.509375000001</v>
      </c>
      <c r="D445" s="3" t="s">
        <v>97</v>
      </c>
      <c r="I445" s="3" t="s">
        <v>98</v>
      </c>
      <c r="L445" s="3" t="s">
        <v>98</v>
      </c>
      <c r="O445" s="3" t="s">
        <v>279</v>
      </c>
      <c r="R445" s="3" t="s">
        <v>100</v>
      </c>
      <c r="U445" s="3" t="s">
        <v>98</v>
      </c>
      <c r="X445" s="3" t="s">
        <v>121</v>
      </c>
      <c r="AA445" s="3"/>
      <c r="AD445" s="3" t="s">
        <v>410</v>
      </c>
      <c r="AG445" s="3" t="s">
        <v>151</v>
      </c>
      <c r="AJ445" s="3"/>
      <c r="AM445" s="3" t="s">
        <v>99</v>
      </c>
      <c r="AP445" s="3"/>
      <c r="AS445" s="3" t="s">
        <v>98</v>
      </c>
      <c r="AV445" s="3" t="s">
        <v>130</v>
      </c>
      <c r="AY445" s="3" t="s">
        <v>122</v>
      </c>
      <c r="BB445" s="3"/>
      <c r="BG445" s="3" t="s">
        <v>107</v>
      </c>
      <c r="BJ445" s="3" t="s">
        <v>107</v>
      </c>
      <c r="BM445" s="3" t="s">
        <v>109</v>
      </c>
      <c r="BP445" s="3" t="s">
        <v>123</v>
      </c>
      <c r="BS445" s="3" t="s">
        <v>123</v>
      </c>
      <c r="BV445" s="3" t="s">
        <v>123</v>
      </c>
      <c r="BY445" s="3" t="s">
        <v>123</v>
      </c>
      <c r="CB445" s="3" t="s">
        <v>118</v>
      </c>
      <c r="CE445" s="3" t="s">
        <v>119</v>
      </c>
      <c r="CH445" s="3" t="s">
        <v>112</v>
      </c>
      <c r="CK445" s="3"/>
      <c r="CN445" s="3" t="s">
        <v>126</v>
      </c>
      <c r="CQ445" s="3" t="s">
        <v>280</v>
      </c>
    </row>
    <row r="446" spans="1:95" x14ac:dyDescent="0.25">
      <c r="A446">
        <v>115</v>
      </c>
      <c r="B446" s="22">
        <v>43932.502789351849</v>
      </c>
      <c r="C446" s="22">
        <v>43932.509375000001</v>
      </c>
      <c r="D446" s="3" t="s">
        <v>97</v>
      </c>
      <c r="I446" s="3" t="s">
        <v>98</v>
      </c>
      <c r="L446" s="3" t="s">
        <v>98</v>
      </c>
      <c r="O446" s="3" t="s">
        <v>279</v>
      </c>
      <c r="R446" s="3" t="s">
        <v>100</v>
      </c>
      <c r="U446" s="3" t="s">
        <v>98</v>
      </c>
      <c r="X446" s="3" t="s">
        <v>121</v>
      </c>
      <c r="AA446" s="3"/>
      <c r="AD446" s="3" t="s">
        <v>406</v>
      </c>
      <c r="AG446" s="3" t="s">
        <v>151</v>
      </c>
      <c r="AJ446" s="3"/>
      <c r="AM446" s="3" t="s">
        <v>99</v>
      </c>
      <c r="AP446" s="3"/>
      <c r="AS446" s="3" t="s">
        <v>98</v>
      </c>
      <c r="AV446" s="3" t="s">
        <v>130</v>
      </c>
      <c r="AY446" s="3" t="s">
        <v>122</v>
      </c>
      <c r="BB446" s="3"/>
      <c r="BG446" s="3" t="s">
        <v>107</v>
      </c>
      <c r="BJ446" s="3" t="s">
        <v>107</v>
      </c>
      <c r="BM446" s="3" t="s">
        <v>109</v>
      </c>
      <c r="BP446" s="3" t="s">
        <v>123</v>
      </c>
      <c r="BS446" s="3" t="s">
        <v>123</v>
      </c>
      <c r="BV446" s="3" t="s">
        <v>123</v>
      </c>
      <c r="BY446" s="3" t="s">
        <v>123</v>
      </c>
      <c r="CB446" s="3" t="s">
        <v>118</v>
      </c>
      <c r="CE446" s="3" t="s">
        <v>119</v>
      </c>
      <c r="CH446" s="3" t="s">
        <v>112</v>
      </c>
      <c r="CK446" s="3"/>
      <c r="CN446" s="3" t="s">
        <v>126</v>
      </c>
      <c r="CQ446" s="3" t="s">
        <v>280</v>
      </c>
    </row>
    <row r="447" spans="1:95" x14ac:dyDescent="0.25">
      <c r="A447">
        <v>115</v>
      </c>
      <c r="B447" s="22">
        <v>43932.502789351849</v>
      </c>
      <c r="C447" s="22">
        <v>43932.509375000001</v>
      </c>
      <c r="D447" s="3" t="s">
        <v>97</v>
      </c>
      <c r="I447" s="3" t="s">
        <v>98</v>
      </c>
      <c r="L447" s="3" t="s">
        <v>98</v>
      </c>
      <c r="O447" s="3" t="s">
        <v>279</v>
      </c>
      <c r="R447" s="3" t="s">
        <v>100</v>
      </c>
      <c r="U447" s="3" t="s">
        <v>98</v>
      </c>
      <c r="X447" s="3" t="s">
        <v>121</v>
      </c>
      <c r="AA447" s="3"/>
      <c r="AD447" s="3" t="s">
        <v>407</v>
      </c>
      <c r="AG447" s="3" t="s">
        <v>151</v>
      </c>
      <c r="AJ447" s="3"/>
      <c r="AM447" s="3" t="s">
        <v>99</v>
      </c>
      <c r="AP447" s="3"/>
      <c r="AS447" s="3" t="s">
        <v>98</v>
      </c>
      <c r="AV447" s="3" t="s">
        <v>130</v>
      </c>
      <c r="AY447" s="3" t="s">
        <v>122</v>
      </c>
      <c r="BB447" s="3"/>
      <c r="BG447" s="3" t="s">
        <v>107</v>
      </c>
      <c r="BJ447" s="3" t="s">
        <v>107</v>
      </c>
      <c r="BM447" s="3" t="s">
        <v>109</v>
      </c>
      <c r="BP447" s="3" t="s">
        <v>123</v>
      </c>
      <c r="BS447" s="3" t="s">
        <v>123</v>
      </c>
      <c r="BV447" s="3" t="s">
        <v>123</v>
      </c>
      <c r="BY447" s="3" t="s">
        <v>123</v>
      </c>
      <c r="CB447" s="3" t="s">
        <v>118</v>
      </c>
      <c r="CE447" s="3" t="s">
        <v>119</v>
      </c>
      <c r="CH447" s="3" t="s">
        <v>112</v>
      </c>
      <c r="CK447" s="3"/>
      <c r="CN447" s="3" t="s">
        <v>126</v>
      </c>
      <c r="CQ447" s="3" t="s">
        <v>280</v>
      </c>
    </row>
    <row r="448" spans="1:95" x14ac:dyDescent="0.25">
      <c r="A448">
        <v>115</v>
      </c>
      <c r="B448" s="22">
        <v>43932.502789351849</v>
      </c>
      <c r="C448" s="22">
        <v>43932.509375000001</v>
      </c>
      <c r="D448" s="3" t="s">
        <v>97</v>
      </c>
      <c r="I448" s="3" t="s">
        <v>98</v>
      </c>
      <c r="L448" s="3" t="s">
        <v>98</v>
      </c>
      <c r="O448" s="3" t="s">
        <v>279</v>
      </c>
      <c r="R448" s="3" t="s">
        <v>100</v>
      </c>
      <c r="U448" s="3" t="s">
        <v>98</v>
      </c>
      <c r="X448" s="3" t="s">
        <v>121</v>
      </c>
      <c r="AA448" s="3"/>
      <c r="AD448" s="3" t="s">
        <v>430</v>
      </c>
      <c r="AG448" s="3" t="s">
        <v>151</v>
      </c>
      <c r="AJ448" s="3"/>
      <c r="AM448" s="3" t="s">
        <v>99</v>
      </c>
      <c r="AP448" s="3"/>
      <c r="AS448" s="3" t="s">
        <v>98</v>
      </c>
      <c r="AV448" s="3" t="s">
        <v>130</v>
      </c>
      <c r="AY448" s="3" t="s">
        <v>122</v>
      </c>
      <c r="BB448" s="3"/>
      <c r="BG448" s="3" t="s">
        <v>107</v>
      </c>
      <c r="BJ448" s="3" t="s">
        <v>107</v>
      </c>
      <c r="BM448" s="3" t="s">
        <v>109</v>
      </c>
      <c r="BP448" s="3" t="s">
        <v>123</v>
      </c>
      <c r="BS448" s="3" t="s">
        <v>123</v>
      </c>
      <c r="BV448" s="3" t="s">
        <v>123</v>
      </c>
      <c r="BY448" s="3" t="s">
        <v>123</v>
      </c>
      <c r="CB448" s="3" t="s">
        <v>118</v>
      </c>
      <c r="CE448" s="3" t="s">
        <v>119</v>
      </c>
      <c r="CH448" s="3" t="s">
        <v>112</v>
      </c>
      <c r="CK448" s="3"/>
      <c r="CN448" s="3" t="s">
        <v>126</v>
      </c>
      <c r="CQ448" s="3" t="s">
        <v>280</v>
      </c>
    </row>
    <row r="449" spans="1:95" x14ac:dyDescent="0.25">
      <c r="A449">
        <v>116</v>
      </c>
      <c r="B449" s="22">
        <v>43932.591469907406</v>
      </c>
      <c r="C449" s="22">
        <v>43932.595717592594</v>
      </c>
      <c r="D449" s="3" t="s">
        <v>97</v>
      </c>
      <c r="I449" s="3" t="s">
        <v>98</v>
      </c>
      <c r="L449" s="3" t="s">
        <v>98</v>
      </c>
      <c r="O449" s="3" t="s">
        <v>281</v>
      </c>
      <c r="R449" s="3" t="s">
        <v>100</v>
      </c>
      <c r="U449" s="3" t="s">
        <v>99</v>
      </c>
      <c r="X449" s="3" t="s">
        <v>101</v>
      </c>
      <c r="AA449" s="3" t="s">
        <v>102</v>
      </c>
      <c r="AD449" s="3" t="s">
        <v>405</v>
      </c>
      <c r="AG449" s="3" t="s">
        <v>149</v>
      </c>
      <c r="AJ449" s="3"/>
      <c r="AM449" s="3" t="s">
        <v>99</v>
      </c>
      <c r="AP449" s="3"/>
      <c r="AS449" s="3" t="s">
        <v>99</v>
      </c>
      <c r="AV449" s="3"/>
      <c r="AY449" s="3" t="s">
        <v>116</v>
      </c>
      <c r="BB449" s="3"/>
      <c r="BG449" s="3" t="s">
        <v>109</v>
      </c>
      <c r="BJ449" s="3" t="s">
        <v>123</v>
      </c>
      <c r="BM449" s="3" t="s">
        <v>109</v>
      </c>
      <c r="BP449" s="3" t="s">
        <v>109</v>
      </c>
      <c r="BS449" s="3" t="s">
        <v>109</v>
      </c>
      <c r="BV449" s="3" t="s">
        <v>109</v>
      </c>
      <c r="BY449" s="3" t="s">
        <v>109</v>
      </c>
      <c r="CB449" s="3" t="s">
        <v>110</v>
      </c>
      <c r="CE449" s="3" t="s">
        <v>111</v>
      </c>
      <c r="CH449" s="3" t="s">
        <v>148</v>
      </c>
      <c r="CK449" s="3"/>
      <c r="CN449" s="3" t="s">
        <v>126</v>
      </c>
      <c r="CQ449" s="3"/>
    </row>
    <row r="450" spans="1:95" x14ac:dyDescent="0.25">
      <c r="A450">
        <v>116</v>
      </c>
      <c r="B450" s="22">
        <v>43932.591469907406</v>
      </c>
      <c r="C450" s="22">
        <v>43932.595717592594</v>
      </c>
      <c r="D450" s="3" t="s">
        <v>97</v>
      </c>
      <c r="I450" s="3" t="s">
        <v>98</v>
      </c>
      <c r="L450" s="3" t="s">
        <v>98</v>
      </c>
      <c r="O450" s="3" t="s">
        <v>281</v>
      </c>
      <c r="R450" s="3" t="s">
        <v>100</v>
      </c>
      <c r="U450" s="3" t="s">
        <v>99</v>
      </c>
      <c r="X450" s="3" t="s">
        <v>101</v>
      </c>
      <c r="AA450" s="3" t="s">
        <v>102</v>
      </c>
      <c r="AD450" s="3" t="s">
        <v>410</v>
      </c>
      <c r="AG450" s="3" t="s">
        <v>149</v>
      </c>
      <c r="AJ450" s="3"/>
      <c r="AM450" s="3" t="s">
        <v>99</v>
      </c>
      <c r="AP450" s="3"/>
      <c r="AS450" s="3" t="s">
        <v>99</v>
      </c>
      <c r="AV450" s="3"/>
      <c r="AY450" s="3" t="s">
        <v>116</v>
      </c>
      <c r="BB450" s="3"/>
      <c r="BG450" s="3" t="s">
        <v>109</v>
      </c>
      <c r="BJ450" s="3" t="s">
        <v>123</v>
      </c>
      <c r="BM450" s="3" t="s">
        <v>109</v>
      </c>
      <c r="BP450" s="3" t="s">
        <v>109</v>
      </c>
      <c r="BS450" s="3" t="s">
        <v>109</v>
      </c>
      <c r="BV450" s="3" t="s">
        <v>109</v>
      </c>
      <c r="BY450" s="3" t="s">
        <v>109</v>
      </c>
      <c r="CB450" s="3" t="s">
        <v>110</v>
      </c>
      <c r="CE450" s="3" t="s">
        <v>111</v>
      </c>
      <c r="CH450" s="3" t="s">
        <v>148</v>
      </c>
      <c r="CK450" s="3"/>
      <c r="CN450" s="3" t="s">
        <v>126</v>
      </c>
      <c r="CQ450" s="3"/>
    </row>
    <row r="451" spans="1:95" x14ac:dyDescent="0.25">
      <c r="A451">
        <v>116</v>
      </c>
      <c r="B451" s="22">
        <v>43932.591469907406</v>
      </c>
      <c r="C451" s="22">
        <v>43932.595717592594</v>
      </c>
      <c r="D451" s="3" t="s">
        <v>97</v>
      </c>
      <c r="I451" s="3" t="s">
        <v>98</v>
      </c>
      <c r="L451" s="3" t="s">
        <v>98</v>
      </c>
      <c r="O451" s="3" t="s">
        <v>281</v>
      </c>
      <c r="R451" s="3" t="s">
        <v>100</v>
      </c>
      <c r="U451" s="3" t="s">
        <v>99</v>
      </c>
      <c r="X451" s="3" t="s">
        <v>101</v>
      </c>
      <c r="AA451" s="3" t="s">
        <v>102</v>
      </c>
      <c r="AD451" s="3" t="s">
        <v>430</v>
      </c>
      <c r="AG451" s="3" t="s">
        <v>149</v>
      </c>
      <c r="AJ451" s="3"/>
      <c r="AM451" s="3" t="s">
        <v>99</v>
      </c>
      <c r="AP451" s="3"/>
      <c r="AS451" s="3" t="s">
        <v>99</v>
      </c>
      <c r="AV451" s="3"/>
      <c r="AY451" s="3" t="s">
        <v>116</v>
      </c>
      <c r="BB451" s="3"/>
      <c r="BG451" s="3" t="s">
        <v>109</v>
      </c>
      <c r="BJ451" s="3" t="s">
        <v>123</v>
      </c>
      <c r="BM451" s="3" t="s">
        <v>109</v>
      </c>
      <c r="BP451" s="3" t="s">
        <v>109</v>
      </c>
      <c r="BS451" s="3" t="s">
        <v>109</v>
      </c>
      <c r="BV451" s="3" t="s">
        <v>109</v>
      </c>
      <c r="BY451" s="3" t="s">
        <v>109</v>
      </c>
      <c r="CB451" s="3" t="s">
        <v>110</v>
      </c>
      <c r="CE451" s="3" t="s">
        <v>111</v>
      </c>
      <c r="CH451" s="3" t="s">
        <v>148</v>
      </c>
      <c r="CK451" s="3"/>
      <c r="CN451" s="3" t="s">
        <v>126</v>
      </c>
      <c r="CQ451" s="3"/>
    </row>
    <row r="452" spans="1:95" x14ac:dyDescent="0.25">
      <c r="A452">
        <v>117</v>
      </c>
      <c r="B452" s="22">
        <v>43932.778090277781</v>
      </c>
      <c r="C452" s="22">
        <v>43932.779814814814</v>
      </c>
      <c r="D452" s="3" t="s">
        <v>97</v>
      </c>
      <c r="I452" s="3" t="s">
        <v>98</v>
      </c>
      <c r="L452" s="3" t="s">
        <v>98</v>
      </c>
      <c r="O452" s="3" t="s">
        <v>282</v>
      </c>
      <c r="R452" s="3" t="s">
        <v>100</v>
      </c>
      <c r="U452" s="3" t="s">
        <v>99</v>
      </c>
      <c r="X452" s="3" t="s">
        <v>101</v>
      </c>
      <c r="AA452" s="3" t="s">
        <v>99</v>
      </c>
      <c r="AD452" s="3" t="s">
        <v>405</v>
      </c>
      <c r="AG452" s="3" t="s">
        <v>151</v>
      </c>
      <c r="AJ452" s="3"/>
      <c r="AM452" s="3" t="s">
        <v>98</v>
      </c>
      <c r="AP452" s="3" t="s">
        <v>143</v>
      </c>
      <c r="AS452" s="3" t="s">
        <v>98</v>
      </c>
      <c r="AV452" s="3" t="s">
        <v>283</v>
      </c>
      <c r="AY452" s="3" t="s">
        <v>116</v>
      </c>
      <c r="BB452" s="3"/>
      <c r="BG452" s="3" t="s">
        <v>123</v>
      </c>
      <c r="BJ452" s="3" t="s">
        <v>123</v>
      </c>
      <c r="BM452" s="3" t="s">
        <v>123</v>
      </c>
      <c r="BP452" s="3" t="s">
        <v>107</v>
      </c>
      <c r="BS452" s="3" t="s">
        <v>123</v>
      </c>
      <c r="BV452" s="3" t="s">
        <v>123</v>
      </c>
      <c r="BY452" s="3" t="s">
        <v>123</v>
      </c>
      <c r="CB452" s="3" t="s">
        <v>118</v>
      </c>
      <c r="CE452" s="3" t="s">
        <v>147</v>
      </c>
      <c r="CH452" s="3" t="s">
        <v>137</v>
      </c>
      <c r="CK452" s="3" t="s">
        <v>284</v>
      </c>
      <c r="CN452" s="3" t="s">
        <v>137</v>
      </c>
      <c r="CQ452" s="3"/>
    </row>
    <row r="453" spans="1:95" x14ac:dyDescent="0.25">
      <c r="A453">
        <v>117</v>
      </c>
      <c r="B453" s="22">
        <v>43932.778090277781</v>
      </c>
      <c r="C453" s="22">
        <v>43932.779814814814</v>
      </c>
      <c r="D453" s="3" t="s">
        <v>97</v>
      </c>
      <c r="I453" s="3" t="s">
        <v>98</v>
      </c>
      <c r="L453" s="3" t="s">
        <v>98</v>
      </c>
      <c r="O453" s="3" t="s">
        <v>282</v>
      </c>
      <c r="R453" s="3" t="s">
        <v>100</v>
      </c>
      <c r="U453" s="3" t="s">
        <v>99</v>
      </c>
      <c r="X453" s="3" t="s">
        <v>101</v>
      </c>
      <c r="AA453" s="3" t="s">
        <v>99</v>
      </c>
      <c r="AD453" s="3" t="s">
        <v>408</v>
      </c>
      <c r="AG453" s="3" t="s">
        <v>151</v>
      </c>
      <c r="AJ453" s="3"/>
      <c r="AM453" s="3" t="s">
        <v>98</v>
      </c>
      <c r="AP453" s="3" t="s">
        <v>143</v>
      </c>
      <c r="AS453" s="3" t="s">
        <v>98</v>
      </c>
      <c r="AV453" s="3" t="s">
        <v>283</v>
      </c>
      <c r="AY453" s="3" t="s">
        <v>116</v>
      </c>
      <c r="BB453" s="3"/>
      <c r="BG453" s="3" t="s">
        <v>123</v>
      </c>
      <c r="BJ453" s="3" t="s">
        <v>123</v>
      </c>
      <c r="BM453" s="3" t="s">
        <v>123</v>
      </c>
      <c r="BP453" s="3" t="s">
        <v>107</v>
      </c>
      <c r="BS453" s="3" t="s">
        <v>123</v>
      </c>
      <c r="BV453" s="3" t="s">
        <v>123</v>
      </c>
      <c r="BY453" s="3" t="s">
        <v>123</v>
      </c>
      <c r="CB453" s="3" t="s">
        <v>118</v>
      </c>
      <c r="CE453" s="3" t="s">
        <v>147</v>
      </c>
      <c r="CH453" s="3" t="s">
        <v>137</v>
      </c>
      <c r="CK453" s="3" t="s">
        <v>284</v>
      </c>
      <c r="CN453" s="3" t="s">
        <v>137</v>
      </c>
      <c r="CQ453" s="3"/>
    </row>
    <row r="454" spans="1:95" x14ac:dyDescent="0.25">
      <c r="A454">
        <v>117</v>
      </c>
      <c r="B454" s="22">
        <v>43932.778090277781</v>
      </c>
      <c r="C454" s="22">
        <v>43932.779814814814</v>
      </c>
      <c r="D454" s="3" t="s">
        <v>97</v>
      </c>
      <c r="I454" s="3" t="s">
        <v>98</v>
      </c>
      <c r="L454" s="3" t="s">
        <v>98</v>
      </c>
      <c r="O454" s="3" t="s">
        <v>282</v>
      </c>
      <c r="R454" s="3" t="s">
        <v>100</v>
      </c>
      <c r="U454" s="3" t="s">
        <v>99</v>
      </c>
      <c r="X454" s="3" t="s">
        <v>101</v>
      </c>
      <c r="AA454" s="3" t="s">
        <v>99</v>
      </c>
      <c r="AD454" s="3" t="s">
        <v>430</v>
      </c>
      <c r="AG454" s="3" t="s">
        <v>151</v>
      </c>
      <c r="AJ454" s="3"/>
      <c r="AM454" s="3" t="s">
        <v>98</v>
      </c>
      <c r="AP454" s="3" t="s">
        <v>143</v>
      </c>
      <c r="AS454" s="3" t="s">
        <v>98</v>
      </c>
      <c r="AV454" s="3" t="s">
        <v>283</v>
      </c>
      <c r="AY454" s="3" t="s">
        <v>116</v>
      </c>
      <c r="BB454" s="3"/>
      <c r="BG454" s="3" t="s">
        <v>123</v>
      </c>
      <c r="BJ454" s="3" t="s">
        <v>123</v>
      </c>
      <c r="BM454" s="3" t="s">
        <v>123</v>
      </c>
      <c r="BP454" s="3" t="s">
        <v>107</v>
      </c>
      <c r="BS454" s="3" t="s">
        <v>123</v>
      </c>
      <c r="BV454" s="3" t="s">
        <v>123</v>
      </c>
      <c r="BY454" s="3" t="s">
        <v>123</v>
      </c>
      <c r="CB454" s="3" t="s">
        <v>118</v>
      </c>
      <c r="CE454" s="3" t="s">
        <v>147</v>
      </c>
      <c r="CH454" s="3" t="s">
        <v>137</v>
      </c>
      <c r="CK454" s="3" t="s">
        <v>284</v>
      </c>
      <c r="CN454" s="3" t="s">
        <v>137</v>
      </c>
      <c r="CQ454" s="3"/>
    </row>
    <row r="455" spans="1:95" x14ac:dyDescent="0.25">
      <c r="A455">
        <v>118</v>
      </c>
      <c r="B455" s="22">
        <v>43932.782939814817</v>
      </c>
      <c r="C455" s="22">
        <v>43932.807187500002</v>
      </c>
      <c r="D455" s="3" t="s">
        <v>97</v>
      </c>
      <c r="I455" s="3" t="s">
        <v>98</v>
      </c>
      <c r="L455" s="3" t="s">
        <v>98</v>
      </c>
      <c r="O455" s="3" t="s">
        <v>285</v>
      </c>
      <c r="R455" s="3" t="s">
        <v>120</v>
      </c>
      <c r="U455" s="3" t="s">
        <v>99</v>
      </c>
      <c r="X455" s="3" t="s">
        <v>121</v>
      </c>
      <c r="AA455" s="3"/>
      <c r="AD455" s="3" t="s">
        <v>405</v>
      </c>
      <c r="AG455" s="3" t="s">
        <v>139</v>
      </c>
      <c r="AJ455" s="3"/>
      <c r="AM455" s="3" t="s">
        <v>99</v>
      </c>
      <c r="AP455" s="3"/>
      <c r="AS455" s="3" t="s">
        <v>99</v>
      </c>
      <c r="AV455" s="3"/>
      <c r="AY455" s="3" t="s">
        <v>116</v>
      </c>
      <c r="BB455" s="3" t="s">
        <v>286</v>
      </c>
      <c r="BG455" s="3" t="s">
        <v>123</v>
      </c>
      <c r="BJ455" s="3" t="s">
        <v>109</v>
      </c>
      <c r="BM455" s="3" t="s">
        <v>109</v>
      </c>
      <c r="BP455" s="3" t="s">
        <v>109</v>
      </c>
      <c r="BS455" s="3" t="s">
        <v>109</v>
      </c>
      <c r="BV455" s="3" t="s">
        <v>109</v>
      </c>
      <c r="BY455" s="3" t="s">
        <v>109</v>
      </c>
      <c r="CB455" s="3" t="s">
        <v>110</v>
      </c>
      <c r="CE455" s="3" t="s">
        <v>147</v>
      </c>
      <c r="CH455" s="3" t="s">
        <v>148</v>
      </c>
      <c r="CK455" s="3"/>
      <c r="CN455" s="3" t="s">
        <v>137</v>
      </c>
      <c r="CQ455" s="3"/>
    </row>
    <row r="456" spans="1:95" x14ac:dyDescent="0.25">
      <c r="A456">
        <v>118</v>
      </c>
      <c r="B456" s="22">
        <v>43932.782939814817</v>
      </c>
      <c r="C456" s="22">
        <v>43932.807187500002</v>
      </c>
      <c r="D456" s="3" t="s">
        <v>97</v>
      </c>
      <c r="I456" s="3" t="s">
        <v>98</v>
      </c>
      <c r="L456" s="3" t="s">
        <v>98</v>
      </c>
      <c r="O456" s="3" t="s">
        <v>285</v>
      </c>
      <c r="R456" s="3" t="s">
        <v>120</v>
      </c>
      <c r="U456" s="3" t="s">
        <v>99</v>
      </c>
      <c r="X456" s="3" t="s">
        <v>121</v>
      </c>
      <c r="AA456" s="3"/>
      <c r="AD456" s="3" t="s">
        <v>409</v>
      </c>
      <c r="AG456" s="3" t="s">
        <v>139</v>
      </c>
      <c r="AJ456" s="3"/>
      <c r="AM456" s="3" t="s">
        <v>99</v>
      </c>
      <c r="AP456" s="3"/>
      <c r="AS456" s="3" t="s">
        <v>99</v>
      </c>
      <c r="AV456" s="3"/>
      <c r="AY456" s="3" t="s">
        <v>116</v>
      </c>
      <c r="BB456" s="3" t="s">
        <v>286</v>
      </c>
      <c r="BG456" s="3" t="s">
        <v>123</v>
      </c>
      <c r="BJ456" s="3" t="s">
        <v>109</v>
      </c>
      <c r="BM456" s="3" t="s">
        <v>109</v>
      </c>
      <c r="BP456" s="3" t="s">
        <v>109</v>
      </c>
      <c r="BS456" s="3" t="s">
        <v>109</v>
      </c>
      <c r="BV456" s="3" t="s">
        <v>109</v>
      </c>
      <c r="BY456" s="3" t="s">
        <v>109</v>
      </c>
      <c r="CB456" s="3" t="s">
        <v>110</v>
      </c>
      <c r="CE456" s="3" t="s">
        <v>147</v>
      </c>
      <c r="CH456" s="3" t="s">
        <v>148</v>
      </c>
      <c r="CK456" s="3"/>
      <c r="CN456" s="3" t="s">
        <v>137</v>
      </c>
      <c r="CQ456" s="3"/>
    </row>
    <row r="457" spans="1:95" x14ac:dyDescent="0.25">
      <c r="A457">
        <v>118</v>
      </c>
      <c r="B457" s="22">
        <v>43932.782939814817</v>
      </c>
      <c r="C457" s="22">
        <v>43932.807187500002</v>
      </c>
      <c r="D457" s="3" t="s">
        <v>97</v>
      </c>
      <c r="I457" s="3" t="s">
        <v>98</v>
      </c>
      <c r="L457" s="3" t="s">
        <v>98</v>
      </c>
      <c r="O457" s="3" t="s">
        <v>285</v>
      </c>
      <c r="R457" s="3" t="s">
        <v>120</v>
      </c>
      <c r="U457" s="3" t="s">
        <v>99</v>
      </c>
      <c r="X457" s="3" t="s">
        <v>121</v>
      </c>
      <c r="AA457" s="3"/>
      <c r="AD457" s="3" t="s">
        <v>408</v>
      </c>
      <c r="AG457" s="3" t="s">
        <v>139</v>
      </c>
      <c r="AJ457" s="3"/>
      <c r="AM457" s="3" t="s">
        <v>99</v>
      </c>
      <c r="AP457" s="3"/>
      <c r="AS457" s="3" t="s">
        <v>99</v>
      </c>
      <c r="AV457" s="3"/>
      <c r="AY457" s="3" t="s">
        <v>116</v>
      </c>
      <c r="BB457" s="3" t="s">
        <v>286</v>
      </c>
      <c r="BG457" s="3" t="s">
        <v>123</v>
      </c>
      <c r="BJ457" s="3" t="s">
        <v>109</v>
      </c>
      <c r="BM457" s="3" t="s">
        <v>109</v>
      </c>
      <c r="BP457" s="3" t="s">
        <v>109</v>
      </c>
      <c r="BS457" s="3" t="s">
        <v>109</v>
      </c>
      <c r="BV457" s="3" t="s">
        <v>109</v>
      </c>
      <c r="BY457" s="3" t="s">
        <v>109</v>
      </c>
      <c r="CB457" s="3" t="s">
        <v>110</v>
      </c>
      <c r="CE457" s="3" t="s">
        <v>147</v>
      </c>
      <c r="CH457" s="3" t="s">
        <v>148</v>
      </c>
      <c r="CK457" s="3"/>
      <c r="CN457" s="3" t="s">
        <v>137</v>
      </c>
      <c r="CQ457" s="3"/>
    </row>
    <row r="458" spans="1:95" x14ac:dyDescent="0.25">
      <c r="A458">
        <v>118</v>
      </c>
      <c r="B458" s="22">
        <v>43932.782939814817</v>
      </c>
      <c r="C458" s="22">
        <v>43932.807187500002</v>
      </c>
      <c r="D458" s="3" t="s">
        <v>97</v>
      </c>
      <c r="I458" s="3" t="s">
        <v>98</v>
      </c>
      <c r="L458" s="3" t="s">
        <v>98</v>
      </c>
      <c r="O458" s="3" t="s">
        <v>285</v>
      </c>
      <c r="R458" s="3" t="s">
        <v>120</v>
      </c>
      <c r="U458" s="3" t="s">
        <v>99</v>
      </c>
      <c r="X458" s="3" t="s">
        <v>121</v>
      </c>
      <c r="AA458" s="3"/>
      <c r="AD458" s="3" t="s">
        <v>406</v>
      </c>
      <c r="AG458" s="3" t="s">
        <v>139</v>
      </c>
      <c r="AJ458" s="3"/>
      <c r="AM458" s="3" t="s">
        <v>99</v>
      </c>
      <c r="AP458" s="3"/>
      <c r="AS458" s="3" t="s">
        <v>99</v>
      </c>
      <c r="AV458" s="3"/>
      <c r="AY458" s="3" t="s">
        <v>116</v>
      </c>
      <c r="BB458" s="3" t="s">
        <v>286</v>
      </c>
      <c r="BG458" s="3" t="s">
        <v>123</v>
      </c>
      <c r="BJ458" s="3" t="s">
        <v>109</v>
      </c>
      <c r="BM458" s="3" t="s">
        <v>109</v>
      </c>
      <c r="BP458" s="3" t="s">
        <v>109</v>
      </c>
      <c r="BS458" s="3" t="s">
        <v>109</v>
      </c>
      <c r="BV458" s="3" t="s">
        <v>109</v>
      </c>
      <c r="BY458" s="3" t="s">
        <v>109</v>
      </c>
      <c r="CB458" s="3" t="s">
        <v>110</v>
      </c>
      <c r="CE458" s="3" t="s">
        <v>147</v>
      </c>
      <c r="CH458" s="3" t="s">
        <v>148</v>
      </c>
      <c r="CK458" s="3"/>
      <c r="CN458" s="3" t="s">
        <v>137</v>
      </c>
      <c r="CQ458" s="3"/>
    </row>
    <row r="459" spans="1:95" x14ac:dyDescent="0.25">
      <c r="A459">
        <v>118</v>
      </c>
      <c r="B459" s="22">
        <v>43932.782939814817</v>
      </c>
      <c r="C459" s="22">
        <v>43932.807187500002</v>
      </c>
      <c r="D459" s="3" t="s">
        <v>97</v>
      </c>
      <c r="I459" s="3" t="s">
        <v>98</v>
      </c>
      <c r="L459" s="3" t="s">
        <v>98</v>
      </c>
      <c r="O459" s="3" t="s">
        <v>285</v>
      </c>
      <c r="R459" s="3" t="s">
        <v>120</v>
      </c>
      <c r="U459" s="3" t="s">
        <v>99</v>
      </c>
      <c r="X459" s="3" t="s">
        <v>121</v>
      </c>
      <c r="AA459" s="3"/>
      <c r="AD459" s="3" t="s">
        <v>430</v>
      </c>
      <c r="AG459" s="3" t="s">
        <v>139</v>
      </c>
      <c r="AJ459" s="3"/>
      <c r="AM459" s="3" t="s">
        <v>99</v>
      </c>
      <c r="AP459" s="3"/>
      <c r="AS459" s="3" t="s">
        <v>99</v>
      </c>
      <c r="AV459" s="3"/>
      <c r="AY459" s="3" t="s">
        <v>116</v>
      </c>
      <c r="BB459" s="3" t="s">
        <v>286</v>
      </c>
      <c r="BG459" s="3" t="s">
        <v>123</v>
      </c>
      <c r="BJ459" s="3" t="s">
        <v>109</v>
      </c>
      <c r="BM459" s="3" t="s">
        <v>109</v>
      </c>
      <c r="BP459" s="3" t="s">
        <v>109</v>
      </c>
      <c r="BS459" s="3" t="s">
        <v>109</v>
      </c>
      <c r="BV459" s="3" t="s">
        <v>109</v>
      </c>
      <c r="BY459" s="3" t="s">
        <v>109</v>
      </c>
      <c r="CB459" s="3" t="s">
        <v>110</v>
      </c>
      <c r="CE459" s="3" t="s">
        <v>147</v>
      </c>
      <c r="CH459" s="3" t="s">
        <v>148</v>
      </c>
      <c r="CK459" s="3"/>
      <c r="CN459" s="3" t="s">
        <v>137</v>
      </c>
      <c r="CQ459" s="3"/>
    </row>
    <row r="460" spans="1:95" x14ac:dyDescent="0.25">
      <c r="A460">
        <v>119</v>
      </c>
      <c r="B460" s="22">
        <v>43932.810972222222</v>
      </c>
      <c r="C460" s="22">
        <v>43932.813437500001</v>
      </c>
      <c r="D460" s="3" t="s">
        <v>97</v>
      </c>
      <c r="I460" s="3" t="s">
        <v>99</v>
      </c>
      <c r="L460" s="3" t="s">
        <v>98</v>
      </c>
      <c r="O460" s="3" t="s">
        <v>287</v>
      </c>
      <c r="R460" s="3" t="s">
        <v>100</v>
      </c>
      <c r="U460" s="3" t="s">
        <v>99</v>
      </c>
      <c r="X460" s="3" t="s">
        <v>101</v>
      </c>
      <c r="AA460" s="3" t="s">
        <v>132</v>
      </c>
      <c r="AD460" s="3" t="s">
        <v>405</v>
      </c>
      <c r="AG460" s="3" t="s">
        <v>149</v>
      </c>
      <c r="AJ460" s="3"/>
      <c r="AM460" s="3" t="s">
        <v>99</v>
      </c>
      <c r="AP460" s="3"/>
      <c r="AS460" s="3" t="s">
        <v>99</v>
      </c>
      <c r="AV460" s="3"/>
      <c r="AY460" s="3" t="s">
        <v>122</v>
      </c>
      <c r="BB460" s="3"/>
      <c r="BG460" s="3" t="s">
        <v>108</v>
      </c>
      <c r="BJ460" s="3" t="s">
        <v>107</v>
      </c>
      <c r="BM460" s="3" t="s">
        <v>107</v>
      </c>
      <c r="BP460" s="3" t="s">
        <v>109</v>
      </c>
      <c r="BS460" s="3" t="s">
        <v>109</v>
      </c>
      <c r="BV460" s="3" t="s">
        <v>109</v>
      </c>
      <c r="BY460" s="3" t="s">
        <v>109</v>
      </c>
      <c r="CB460" s="3" t="s">
        <v>118</v>
      </c>
      <c r="CE460" s="3" t="s">
        <v>147</v>
      </c>
      <c r="CH460" s="3" t="s">
        <v>148</v>
      </c>
      <c r="CK460" s="3"/>
      <c r="CN460" s="3" t="s">
        <v>126</v>
      </c>
      <c r="CQ460" s="3"/>
    </row>
    <row r="461" spans="1:95" x14ac:dyDescent="0.25">
      <c r="A461">
        <v>119</v>
      </c>
      <c r="B461" s="22">
        <v>43932.810972222222</v>
      </c>
      <c r="C461" s="22">
        <v>43932.813437500001</v>
      </c>
      <c r="D461" s="3" t="s">
        <v>97</v>
      </c>
      <c r="I461" s="3" t="s">
        <v>99</v>
      </c>
      <c r="L461" s="3" t="s">
        <v>98</v>
      </c>
      <c r="O461" s="3" t="s">
        <v>287</v>
      </c>
      <c r="R461" s="3" t="s">
        <v>100</v>
      </c>
      <c r="U461" s="3" t="s">
        <v>99</v>
      </c>
      <c r="X461" s="3" t="s">
        <v>101</v>
      </c>
      <c r="AA461" s="3" t="s">
        <v>132</v>
      </c>
      <c r="AD461" s="3" t="s">
        <v>410</v>
      </c>
      <c r="AG461" s="3" t="s">
        <v>149</v>
      </c>
      <c r="AJ461" s="3"/>
      <c r="AM461" s="3" t="s">
        <v>99</v>
      </c>
      <c r="AP461" s="3"/>
      <c r="AS461" s="3" t="s">
        <v>99</v>
      </c>
      <c r="AV461" s="3"/>
      <c r="AY461" s="3" t="s">
        <v>122</v>
      </c>
      <c r="BB461" s="3"/>
      <c r="BG461" s="3" t="s">
        <v>108</v>
      </c>
      <c r="BJ461" s="3" t="s">
        <v>107</v>
      </c>
      <c r="BM461" s="3" t="s">
        <v>107</v>
      </c>
      <c r="BP461" s="3" t="s">
        <v>109</v>
      </c>
      <c r="BS461" s="3" t="s">
        <v>109</v>
      </c>
      <c r="BV461" s="3" t="s">
        <v>109</v>
      </c>
      <c r="BY461" s="3" t="s">
        <v>109</v>
      </c>
      <c r="CB461" s="3" t="s">
        <v>118</v>
      </c>
      <c r="CE461" s="3" t="s">
        <v>147</v>
      </c>
      <c r="CH461" s="3" t="s">
        <v>148</v>
      </c>
      <c r="CK461" s="3"/>
      <c r="CN461" s="3" t="s">
        <v>126</v>
      </c>
      <c r="CQ461" s="3"/>
    </row>
    <row r="462" spans="1:95" x14ac:dyDescent="0.25">
      <c r="A462">
        <v>119</v>
      </c>
      <c r="B462" s="22">
        <v>43932.810972222222</v>
      </c>
      <c r="C462" s="22">
        <v>43932.813437500001</v>
      </c>
      <c r="D462" s="3" t="s">
        <v>97</v>
      </c>
      <c r="I462" s="3" t="s">
        <v>99</v>
      </c>
      <c r="L462" s="3" t="s">
        <v>98</v>
      </c>
      <c r="O462" s="3" t="s">
        <v>287</v>
      </c>
      <c r="R462" s="3" t="s">
        <v>100</v>
      </c>
      <c r="U462" s="3" t="s">
        <v>99</v>
      </c>
      <c r="X462" s="3" t="s">
        <v>101</v>
      </c>
      <c r="AA462" s="3" t="s">
        <v>132</v>
      </c>
      <c r="AD462" s="3" t="s">
        <v>406</v>
      </c>
      <c r="AG462" s="3" t="s">
        <v>149</v>
      </c>
      <c r="AJ462" s="3"/>
      <c r="AM462" s="3" t="s">
        <v>99</v>
      </c>
      <c r="AP462" s="3"/>
      <c r="AS462" s="3" t="s">
        <v>99</v>
      </c>
      <c r="AV462" s="3"/>
      <c r="AY462" s="3" t="s">
        <v>122</v>
      </c>
      <c r="BB462" s="3"/>
      <c r="BG462" s="3" t="s">
        <v>108</v>
      </c>
      <c r="BJ462" s="3" t="s">
        <v>107</v>
      </c>
      <c r="BM462" s="3" t="s">
        <v>107</v>
      </c>
      <c r="BP462" s="3" t="s">
        <v>109</v>
      </c>
      <c r="BS462" s="3" t="s">
        <v>109</v>
      </c>
      <c r="BV462" s="3" t="s">
        <v>109</v>
      </c>
      <c r="BY462" s="3" t="s">
        <v>109</v>
      </c>
      <c r="CB462" s="3" t="s">
        <v>118</v>
      </c>
      <c r="CE462" s="3" t="s">
        <v>147</v>
      </c>
      <c r="CH462" s="3" t="s">
        <v>148</v>
      </c>
      <c r="CK462" s="3"/>
      <c r="CN462" s="3" t="s">
        <v>126</v>
      </c>
      <c r="CQ462" s="3"/>
    </row>
    <row r="463" spans="1:95" x14ac:dyDescent="0.25">
      <c r="A463">
        <v>119</v>
      </c>
      <c r="B463" s="22">
        <v>43932.810972222222</v>
      </c>
      <c r="C463" s="22">
        <v>43932.813437500001</v>
      </c>
      <c r="D463" s="3" t="s">
        <v>97</v>
      </c>
      <c r="I463" s="3" t="s">
        <v>99</v>
      </c>
      <c r="L463" s="3" t="s">
        <v>98</v>
      </c>
      <c r="O463" s="3" t="s">
        <v>287</v>
      </c>
      <c r="R463" s="3" t="s">
        <v>100</v>
      </c>
      <c r="U463" s="3" t="s">
        <v>99</v>
      </c>
      <c r="X463" s="3" t="s">
        <v>101</v>
      </c>
      <c r="AA463" s="3" t="s">
        <v>132</v>
      </c>
      <c r="AD463" s="3" t="s">
        <v>430</v>
      </c>
      <c r="AG463" s="3" t="s">
        <v>149</v>
      </c>
      <c r="AJ463" s="3"/>
      <c r="AM463" s="3" t="s">
        <v>99</v>
      </c>
      <c r="AP463" s="3"/>
      <c r="AS463" s="3" t="s">
        <v>99</v>
      </c>
      <c r="AV463" s="3"/>
      <c r="AY463" s="3" t="s">
        <v>122</v>
      </c>
      <c r="BB463" s="3"/>
      <c r="BG463" s="3" t="s">
        <v>108</v>
      </c>
      <c r="BJ463" s="3" t="s">
        <v>107</v>
      </c>
      <c r="BM463" s="3" t="s">
        <v>107</v>
      </c>
      <c r="BP463" s="3" t="s">
        <v>109</v>
      </c>
      <c r="BS463" s="3" t="s">
        <v>109</v>
      </c>
      <c r="BV463" s="3" t="s">
        <v>109</v>
      </c>
      <c r="BY463" s="3" t="s">
        <v>109</v>
      </c>
      <c r="CB463" s="3" t="s">
        <v>118</v>
      </c>
      <c r="CE463" s="3" t="s">
        <v>147</v>
      </c>
      <c r="CH463" s="3" t="s">
        <v>148</v>
      </c>
      <c r="CK463" s="3"/>
      <c r="CN463" s="3" t="s">
        <v>126</v>
      </c>
      <c r="CQ463" s="3"/>
    </row>
    <row r="464" spans="1:95" x14ac:dyDescent="0.25">
      <c r="A464">
        <v>120</v>
      </c>
      <c r="B464" s="22">
        <v>43932.823171296295</v>
      </c>
      <c r="C464" s="22">
        <v>43932.826111111113</v>
      </c>
      <c r="D464" s="3" t="s">
        <v>97</v>
      </c>
      <c r="I464" s="3" t="s">
        <v>99</v>
      </c>
      <c r="L464" s="3" t="s">
        <v>99</v>
      </c>
      <c r="O464" s="3"/>
      <c r="R464" s="3" t="s">
        <v>120</v>
      </c>
      <c r="U464" s="3" t="s">
        <v>99</v>
      </c>
      <c r="X464" s="3" t="s">
        <v>101</v>
      </c>
      <c r="AA464" s="3" t="s">
        <v>132</v>
      </c>
      <c r="AD464" s="3" t="s">
        <v>411</v>
      </c>
      <c r="AG464" s="3" t="s">
        <v>149</v>
      </c>
      <c r="AJ464" s="3"/>
      <c r="AM464" s="3" t="s">
        <v>99</v>
      </c>
      <c r="AP464" s="3"/>
      <c r="AS464" s="3" t="s">
        <v>98</v>
      </c>
      <c r="AV464" s="3" t="s">
        <v>288</v>
      </c>
      <c r="AY464" s="3" t="s">
        <v>116</v>
      </c>
      <c r="BB464" s="3"/>
      <c r="BG464" s="3" t="s">
        <v>108</v>
      </c>
      <c r="BJ464" s="3" t="s">
        <v>108</v>
      </c>
      <c r="BM464" s="3" t="s">
        <v>109</v>
      </c>
      <c r="BP464" s="3" t="s">
        <v>108</v>
      </c>
      <c r="BS464" s="3" t="s">
        <v>108</v>
      </c>
      <c r="BV464" s="3" t="s">
        <v>123</v>
      </c>
      <c r="BY464" s="3" t="s">
        <v>123</v>
      </c>
      <c r="CB464" s="3" t="s">
        <v>118</v>
      </c>
      <c r="CE464" s="3" t="s">
        <v>222</v>
      </c>
      <c r="CH464" s="3" t="s">
        <v>148</v>
      </c>
      <c r="CK464" s="3"/>
      <c r="CN464" s="3" t="s">
        <v>126</v>
      </c>
      <c r="CQ464" s="3"/>
    </row>
    <row r="465" spans="1:95" x14ac:dyDescent="0.25">
      <c r="A465">
        <v>120</v>
      </c>
      <c r="B465" s="22">
        <v>43932.823171296295</v>
      </c>
      <c r="C465" s="22">
        <v>43932.826111111113</v>
      </c>
      <c r="D465" s="3" t="s">
        <v>97</v>
      </c>
      <c r="I465" s="3" t="s">
        <v>99</v>
      </c>
      <c r="L465" s="3" t="s">
        <v>99</v>
      </c>
      <c r="O465" s="3"/>
      <c r="R465" s="3" t="s">
        <v>120</v>
      </c>
      <c r="U465" s="3" t="s">
        <v>99</v>
      </c>
      <c r="X465" s="3" t="s">
        <v>101</v>
      </c>
      <c r="AA465" s="3" t="s">
        <v>132</v>
      </c>
      <c r="AD465" s="3" t="s">
        <v>430</v>
      </c>
      <c r="AG465" s="3" t="s">
        <v>149</v>
      </c>
      <c r="AJ465" s="3"/>
      <c r="AM465" s="3" t="s">
        <v>99</v>
      </c>
      <c r="AP465" s="3"/>
      <c r="AS465" s="3" t="s">
        <v>98</v>
      </c>
      <c r="AV465" s="3" t="s">
        <v>288</v>
      </c>
      <c r="AY465" s="3" t="s">
        <v>116</v>
      </c>
      <c r="BB465" s="3"/>
      <c r="BG465" s="3" t="s">
        <v>108</v>
      </c>
      <c r="BJ465" s="3" t="s">
        <v>108</v>
      </c>
      <c r="BM465" s="3" t="s">
        <v>109</v>
      </c>
      <c r="BP465" s="3" t="s">
        <v>108</v>
      </c>
      <c r="BS465" s="3" t="s">
        <v>108</v>
      </c>
      <c r="BV465" s="3" t="s">
        <v>123</v>
      </c>
      <c r="BY465" s="3" t="s">
        <v>123</v>
      </c>
      <c r="CB465" s="3" t="s">
        <v>118</v>
      </c>
      <c r="CE465" s="3" t="s">
        <v>222</v>
      </c>
      <c r="CH465" s="3" t="s">
        <v>148</v>
      </c>
      <c r="CK465" s="3"/>
      <c r="CN465" s="3" t="s">
        <v>126</v>
      </c>
      <c r="CQ465" s="3"/>
    </row>
    <row r="466" spans="1:95" x14ac:dyDescent="0.25">
      <c r="A466">
        <v>121</v>
      </c>
      <c r="B466" s="22">
        <v>43932.852037037039</v>
      </c>
      <c r="C466" s="22">
        <v>43932.856909722221</v>
      </c>
      <c r="D466" s="3" t="s">
        <v>97</v>
      </c>
      <c r="I466" s="3" t="s">
        <v>98</v>
      </c>
      <c r="L466" s="3" t="s">
        <v>98</v>
      </c>
      <c r="O466" s="3" t="s">
        <v>289</v>
      </c>
      <c r="R466" s="3" t="s">
        <v>100</v>
      </c>
      <c r="U466" s="3" t="s">
        <v>99</v>
      </c>
      <c r="X466" s="3" t="s">
        <v>101</v>
      </c>
      <c r="AA466" s="3" t="s">
        <v>132</v>
      </c>
      <c r="AD466" s="3" t="s">
        <v>405</v>
      </c>
      <c r="AG466" s="3" t="s">
        <v>149</v>
      </c>
      <c r="AJ466" s="3"/>
      <c r="AM466" s="3" t="s">
        <v>99</v>
      </c>
      <c r="AP466" s="3"/>
      <c r="AS466" s="3" t="s">
        <v>98</v>
      </c>
      <c r="AV466" s="3" t="s">
        <v>130</v>
      </c>
      <c r="AY466" s="3" t="s">
        <v>116</v>
      </c>
      <c r="BB466" s="3"/>
      <c r="BG466" s="3" t="s">
        <v>109</v>
      </c>
      <c r="BJ466" s="3" t="s">
        <v>109</v>
      </c>
      <c r="BM466" s="3" t="s">
        <v>107</v>
      </c>
      <c r="BP466" s="3" t="s">
        <v>109</v>
      </c>
      <c r="BS466" s="3" t="s">
        <v>109</v>
      </c>
      <c r="BV466" s="3" t="s">
        <v>108</v>
      </c>
      <c r="BY466" s="3" t="s">
        <v>109</v>
      </c>
      <c r="CB466" s="3" t="s">
        <v>110</v>
      </c>
      <c r="CE466" s="3" t="s">
        <v>147</v>
      </c>
      <c r="CH466" s="3" t="s">
        <v>148</v>
      </c>
      <c r="CK466" s="3"/>
      <c r="CN466" s="3" t="s">
        <v>126</v>
      </c>
      <c r="CQ466" s="3"/>
    </row>
    <row r="467" spans="1:95" x14ac:dyDescent="0.25">
      <c r="A467">
        <v>121</v>
      </c>
      <c r="B467" s="22">
        <v>43932.852037037039</v>
      </c>
      <c r="C467" s="22">
        <v>43932.856909722221</v>
      </c>
      <c r="D467" s="3" t="s">
        <v>97</v>
      </c>
      <c r="I467" s="3" t="s">
        <v>98</v>
      </c>
      <c r="L467" s="3" t="s">
        <v>98</v>
      </c>
      <c r="O467" s="3" t="s">
        <v>289</v>
      </c>
      <c r="R467" s="3" t="s">
        <v>100</v>
      </c>
      <c r="U467" s="3" t="s">
        <v>99</v>
      </c>
      <c r="X467" s="3" t="s">
        <v>101</v>
      </c>
      <c r="AA467" s="3" t="s">
        <v>132</v>
      </c>
      <c r="AD467" s="3" t="s">
        <v>430</v>
      </c>
      <c r="AG467" s="3" t="s">
        <v>149</v>
      </c>
      <c r="AJ467" s="3"/>
      <c r="AM467" s="3" t="s">
        <v>99</v>
      </c>
      <c r="AP467" s="3"/>
      <c r="AS467" s="3" t="s">
        <v>98</v>
      </c>
      <c r="AV467" s="3" t="s">
        <v>130</v>
      </c>
      <c r="AY467" s="3" t="s">
        <v>116</v>
      </c>
      <c r="BB467" s="3"/>
      <c r="BG467" s="3" t="s">
        <v>109</v>
      </c>
      <c r="BJ467" s="3" t="s">
        <v>109</v>
      </c>
      <c r="BM467" s="3" t="s">
        <v>107</v>
      </c>
      <c r="BP467" s="3" t="s">
        <v>109</v>
      </c>
      <c r="BS467" s="3" t="s">
        <v>109</v>
      </c>
      <c r="BV467" s="3" t="s">
        <v>108</v>
      </c>
      <c r="BY467" s="3" t="s">
        <v>109</v>
      </c>
      <c r="CB467" s="3" t="s">
        <v>110</v>
      </c>
      <c r="CE467" s="3" t="s">
        <v>147</v>
      </c>
      <c r="CH467" s="3" t="s">
        <v>148</v>
      </c>
      <c r="CK467" s="3"/>
      <c r="CN467" s="3" t="s">
        <v>126</v>
      </c>
      <c r="CQ467" s="3"/>
    </row>
    <row r="468" spans="1:95" x14ac:dyDescent="0.25">
      <c r="A468">
        <v>122</v>
      </c>
      <c r="B468" s="22">
        <v>43932.899513888886</v>
      </c>
      <c r="C468" s="22">
        <v>43932.90320601852</v>
      </c>
      <c r="D468" s="3" t="s">
        <v>97</v>
      </c>
      <c r="I468" s="3" t="s">
        <v>99</v>
      </c>
      <c r="L468" s="3" t="s">
        <v>98</v>
      </c>
      <c r="O468" s="3" t="s">
        <v>290</v>
      </c>
      <c r="R468" s="3" t="s">
        <v>100</v>
      </c>
      <c r="U468" s="3" t="s">
        <v>99</v>
      </c>
      <c r="X468" s="3" t="s">
        <v>121</v>
      </c>
      <c r="AA468" s="3"/>
      <c r="AD468" s="3" t="s">
        <v>405</v>
      </c>
      <c r="AG468" s="3" t="s">
        <v>149</v>
      </c>
      <c r="AJ468" s="3"/>
      <c r="AM468" s="3" t="s">
        <v>98</v>
      </c>
      <c r="AP468" s="3" t="s">
        <v>186</v>
      </c>
      <c r="AS468" s="3" t="s">
        <v>98</v>
      </c>
      <c r="AV468" s="3" t="s">
        <v>291</v>
      </c>
      <c r="AY468" s="3" t="s">
        <v>116</v>
      </c>
      <c r="BB468" s="3"/>
      <c r="BG468" s="3" t="s">
        <v>123</v>
      </c>
      <c r="BJ468" s="3" t="s">
        <v>109</v>
      </c>
      <c r="BM468" s="3" t="s">
        <v>109</v>
      </c>
      <c r="BP468" s="3" t="s">
        <v>123</v>
      </c>
      <c r="BS468" s="3" t="s">
        <v>123</v>
      </c>
      <c r="BV468" s="3" t="s">
        <v>123</v>
      </c>
      <c r="BY468" s="3" t="s">
        <v>123</v>
      </c>
      <c r="CB468" s="3" t="s">
        <v>110</v>
      </c>
      <c r="CE468" s="3" t="s">
        <v>111</v>
      </c>
      <c r="CH468" s="3" t="s">
        <v>137</v>
      </c>
      <c r="CK468" s="3" t="s">
        <v>292</v>
      </c>
      <c r="CN468" s="3" t="s">
        <v>137</v>
      </c>
      <c r="CQ468" s="3"/>
    </row>
    <row r="469" spans="1:95" x14ac:dyDescent="0.25">
      <c r="A469">
        <v>122</v>
      </c>
      <c r="B469" s="22">
        <v>43932.899513888886</v>
      </c>
      <c r="C469" s="22">
        <v>43932.90320601852</v>
      </c>
      <c r="D469" s="3" t="s">
        <v>97</v>
      </c>
      <c r="I469" s="3" t="s">
        <v>99</v>
      </c>
      <c r="L469" s="3" t="s">
        <v>98</v>
      </c>
      <c r="O469" s="3" t="s">
        <v>290</v>
      </c>
      <c r="R469" s="3" t="s">
        <v>100</v>
      </c>
      <c r="U469" s="3" t="s">
        <v>99</v>
      </c>
      <c r="X469" s="3" t="s">
        <v>121</v>
      </c>
      <c r="AA469" s="3"/>
      <c r="AD469" s="3" t="s">
        <v>408</v>
      </c>
      <c r="AG469" s="3" t="s">
        <v>149</v>
      </c>
      <c r="AJ469" s="3"/>
      <c r="AM469" s="3" t="s">
        <v>98</v>
      </c>
      <c r="AP469" s="3" t="s">
        <v>186</v>
      </c>
      <c r="AS469" s="3" t="s">
        <v>98</v>
      </c>
      <c r="AV469" s="3" t="s">
        <v>291</v>
      </c>
      <c r="AY469" s="3" t="s">
        <v>116</v>
      </c>
      <c r="BB469" s="3"/>
      <c r="BG469" s="3" t="s">
        <v>123</v>
      </c>
      <c r="BJ469" s="3" t="s">
        <v>109</v>
      </c>
      <c r="BM469" s="3" t="s">
        <v>109</v>
      </c>
      <c r="BP469" s="3" t="s">
        <v>123</v>
      </c>
      <c r="BS469" s="3" t="s">
        <v>123</v>
      </c>
      <c r="BV469" s="3" t="s">
        <v>123</v>
      </c>
      <c r="BY469" s="3" t="s">
        <v>123</v>
      </c>
      <c r="CB469" s="3" t="s">
        <v>110</v>
      </c>
      <c r="CE469" s="3" t="s">
        <v>111</v>
      </c>
      <c r="CH469" s="3" t="s">
        <v>137</v>
      </c>
      <c r="CK469" s="3" t="s">
        <v>292</v>
      </c>
      <c r="CN469" s="3" t="s">
        <v>137</v>
      </c>
      <c r="CQ469" s="3"/>
    </row>
    <row r="470" spans="1:95" x14ac:dyDescent="0.25">
      <c r="A470">
        <v>122</v>
      </c>
      <c r="B470" s="22">
        <v>43932.899513888886</v>
      </c>
      <c r="C470" s="22">
        <v>43932.90320601852</v>
      </c>
      <c r="D470" s="3" t="s">
        <v>97</v>
      </c>
      <c r="I470" s="3" t="s">
        <v>99</v>
      </c>
      <c r="L470" s="3" t="s">
        <v>98</v>
      </c>
      <c r="O470" s="3" t="s">
        <v>290</v>
      </c>
      <c r="R470" s="3" t="s">
        <v>100</v>
      </c>
      <c r="U470" s="3" t="s">
        <v>99</v>
      </c>
      <c r="X470" s="3" t="s">
        <v>121</v>
      </c>
      <c r="AA470" s="3"/>
      <c r="AD470" s="3" t="s">
        <v>406</v>
      </c>
      <c r="AG470" s="3" t="s">
        <v>149</v>
      </c>
      <c r="AJ470" s="3"/>
      <c r="AM470" s="3" t="s">
        <v>98</v>
      </c>
      <c r="AP470" s="3" t="s">
        <v>186</v>
      </c>
      <c r="AS470" s="3" t="s">
        <v>98</v>
      </c>
      <c r="AV470" s="3" t="s">
        <v>291</v>
      </c>
      <c r="AY470" s="3" t="s">
        <v>116</v>
      </c>
      <c r="BB470" s="3"/>
      <c r="BG470" s="3" t="s">
        <v>123</v>
      </c>
      <c r="BJ470" s="3" t="s">
        <v>109</v>
      </c>
      <c r="BM470" s="3" t="s">
        <v>109</v>
      </c>
      <c r="BP470" s="3" t="s">
        <v>123</v>
      </c>
      <c r="BS470" s="3" t="s">
        <v>123</v>
      </c>
      <c r="BV470" s="3" t="s">
        <v>123</v>
      </c>
      <c r="BY470" s="3" t="s">
        <v>123</v>
      </c>
      <c r="CB470" s="3" t="s">
        <v>110</v>
      </c>
      <c r="CE470" s="3" t="s">
        <v>111</v>
      </c>
      <c r="CH470" s="3" t="s">
        <v>137</v>
      </c>
      <c r="CK470" s="3" t="s">
        <v>292</v>
      </c>
      <c r="CN470" s="3" t="s">
        <v>137</v>
      </c>
      <c r="CQ470" s="3"/>
    </row>
    <row r="471" spans="1:95" x14ac:dyDescent="0.25">
      <c r="A471">
        <v>122</v>
      </c>
      <c r="B471" s="22">
        <v>43932.899513888886</v>
      </c>
      <c r="C471" s="22">
        <v>43932.90320601852</v>
      </c>
      <c r="D471" s="3" t="s">
        <v>97</v>
      </c>
      <c r="I471" s="3" t="s">
        <v>99</v>
      </c>
      <c r="L471" s="3" t="s">
        <v>98</v>
      </c>
      <c r="O471" s="3" t="s">
        <v>290</v>
      </c>
      <c r="R471" s="3" t="s">
        <v>100</v>
      </c>
      <c r="U471" s="3" t="s">
        <v>99</v>
      </c>
      <c r="X471" s="3" t="s">
        <v>121</v>
      </c>
      <c r="AA471" s="3"/>
      <c r="AD471" s="3" t="s">
        <v>430</v>
      </c>
      <c r="AG471" s="3" t="s">
        <v>149</v>
      </c>
      <c r="AJ471" s="3"/>
      <c r="AM471" s="3" t="s">
        <v>98</v>
      </c>
      <c r="AP471" s="3" t="s">
        <v>186</v>
      </c>
      <c r="AS471" s="3" t="s">
        <v>98</v>
      </c>
      <c r="AV471" s="3" t="s">
        <v>291</v>
      </c>
      <c r="AY471" s="3" t="s">
        <v>116</v>
      </c>
      <c r="BB471" s="3"/>
      <c r="BG471" s="3" t="s">
        <v>123</v>
      </c>
      <c r="BJ471" s="3" t="s">
        <v>109</v>
      </c>
      <c r="BM471" s="3" t="s">
        <v>109</v>
      </c>
      <c r="BP471" s="3" t="s">
        <v>123</v>
      </c>
      <c r="BS471" s="3" t="s">
        <v>123</v>
      </c>
      <c r="BV471" s="3" t="s">
        <v>123</v>
      </c>
      <c r="BY471" s="3" t="s">
        <v>123</v>
      </c>
      <c r="CB471" s="3" t="s">
        <v>110</v>
      </c>
      <c r="CE471" s="3" t="s">
        <v>111</v>
      </c>
      <c r="CH471" s="3" t="s">
        <v>137</v>
      </c>
      <c r="CK471" s="3" t="s">
        <v>292</v>
      </c>
      <c r="CN471" s="3" t="s">
        <v>137</v>
      </c>
      <c r="CQ471" s="3"/>
    </row>
    <row r="472" spans="1:95" x14ac:dyDescent="0.25">
      <c r="A472">
        <v>123</v>
      </c>
      <c r="B472" s="22">
        <v>43933.208726851852</v>
      </c>
      <c r="C472" s="22">
        <v>43933.220532407409</v>
      </c>
      <c r="D472" s="3" t="s">
        <v>97</v>
      </c>
      <c r="I472" s="3" t="s">
        <v>98</v>
      </c>
      <c r="L472" s="3" t="s">
        <v>98</v>
      </c>
      <c r="O472" s="3" t="s">
        <v>293</v>
      </c>
      <c r="R472" s="3" t="s">
        <v>100</v>
      </c>
      <c r="U472" s="3" t="s">
        <v>98</v>
      </c>
      <c r="X472" s="3" t="s">
        <v>101</v>
      </c>
      <c r="AA472" s="3" t="s">
        <v>102</v>
      </c>
      <c r="AD472" s="3" t="s">
        <v>405</v>
      </c>
      <c r="AG472" s="3" t="s">
        <v>139</v>
      </c>
      <c r="AJ472" s="3"/>
      <c r="AM472" s="3" t="s">
        <v>98</v>
      </c>
      <c r="AP472" s="3" t="s">
        <v>294</v>
      </c>
      <c r="AS472" s="3" t="s">
        <v>98</v>
      </c>
      <c r="AV472" s="3" t="s">
        <v>295</v>
      </c>
      <c r="AY472" s="3" t="s">
        <v>296</v>
      </c>
      <c r="BB472" s="3"/>
      <c r="BG472" s="3" t="s">
        <v>107</v>
      </c>
      <c r="BJ472" s="3" t="s">
        <v>108</v>
      </c>
      <c r="BM472" s="3" t="s">
        <v>109</v>
      </c>
      <c r="BP472" s="3" t="s">
        <v>109</v>
      </c>
      <c r="BS472" s="3" t="s">
        <v>107</v>
      </c>
      <c r="BV472" s="3" t="s">
        <v>108</v>
      </c>
      <c r="BY472" s="3" t="s">
        <v>108</v>
      </c>
      <c r="CB472" s="3" t="s">
        <v>118</v>
      </c>
      <c r="CE472" s="3" t="s">
        <v>147</v>
      </c>
      <c r="CH472" s="3" t="s">
        <v>137</v>
      </c>
      <c r="CK472" s="3" t="s">
        <v>297</v>
      </c>
      <c r="CN472" s="3" t="s">
        <v>126</v>
      </c>
      <c r="CQ472" s="3" t="s">
        <v>298</v>
      </c>
    </row>
    <row r="473" spans="1:95" x14ac:dyDescent="0.25">
      <c r="A473">
        <v>123</v>
      </c>
      <c r="B473" s="22">
        <v>43933.208726851852</v>
      </c>
      <c r="C473" s="22">
        <v>43933.220532407409</v>
      </c>
      <c r="D473" s="3" t="s">
        <v>97</v>
      </c>
      <c r="I473" s="3" t="s">
        <v>98</v>
      </c>
      <c r="L473" s="3" t="s">
        <v>98</v>
      </c>
      <c r="O473" s="3" t="s">
        <v>293</v>
      </c>
      <c r="R473" s="3" t="s">
        <v>100</v>
      </c>
      <c r="U473" s="3" t="s">
        <v>98</v>
      </c>
      <c r="X473" s="3" t="s">
        <v>101</v>
      </c>
      <c r="AA473" s="3" t="s">
        <v>102</v>
      </c>
      <c r="AD473" s="3" t="s">
        <v>408</v>
      </c>
      <c r="AG473" s="3" t="s">
        <v>139</v>
      </c>
      <c r="AJ473" s="3"/>
      <c r="AM473" s="3" t="s">
        <v>98</v>
      </c>
      <c r="AP473" s="3" t="s">
        <v>294</v>
      </c>
      <c r="AS473" s="3" t="s">
        <v>98</v>
      </c>
      <c r="AV473" s="3" t="s">
        <v>295</v>
      </c>
      <c r="AY473" s="3" t="s">
        <v>296</v>
      </c>
      <c r="BB473" s="3"/>
      <c r="BG473" s="3" t="s">
        <v>107</v>
      </c>
      <c r="BJ473" s="3" t="s">
        <v>108</v>
      </c>
      <c r="BM473" s="3" t="s">
        <v>109</v>
      </c>
      <c r="BP473" s="3" t="s">
        <v>109</v>
      </c>
      <c r="BS473" s="3" t="s">
        <v>107</v>
      </c>
      <c r="BV473" s="3" t="s">
        <v>108</v>
      </c>
      <c r="BY473" s="3" t="s">
        <v>108</v>
      </c>
      <c r="CB473" s="3" t="s">
        <v>118</v>
      </c>
      <c r="CE473" s="3" t="s">
        <v>147</v>
      </c>
      <c r="CH473" s="3" t="s">
        <v>137</v>
      </c>
      <c r="CK473" s="3" t="s">
        <v>297</v>
      </c>
      <c r="CN473" s="3" t="s">
        <v>126</v>
      </c>
      <c r="CQ473" s="3" t="s">
        <v>298</v>
      </c>
    </row>
    <row r="474" spans="1:95" x14ac:dyDescent="0.25">
      <c r="A474">
        <v>123</v>
      </c>
      <c r="B474" s="22">
        <v>43933.208726851852</v>
      </c>
      <c r="C474" s="22">
        <v>43933.220532407409</v>
      </c>
      <c r="D474" s="3" t="s">
        <v>97</v>
      </c>
      <c r="I474" s="3" t="s">
        <v>98</v>
      </c>
      <c r="L474" s="3" t="s">
        <v>98</v>
      </c>
      <c r="O474" s="3" t="s">
        <v>293</v>
      </c>
      <c r="R474" s="3" t="s">
        <v>100</v>
      </c>
      <c r="U474" s="3" t="s">
        <v>98</v>
      </c>
      <c r="X474" s="3" t="s">
        <v>101</v>
      </c>
      <c r="AA474" s="3" t="s">
        <v>102</v>
      </c>
      <c r="AD474" s="3" t="s">
        <v>406</v>
      </c>
      <c r="AG474" s="3" t="s">
        <v>139</v>
      </c>
      <c r="AJ474" s="3"/>
      <c r="AM474" s="3" t="s">
        <v>98</v>
      </c>
      <c r="AP474" s="3" t="s">
        <v>294</v>
      </c>
      <c r="AS474" s="3" t="s">
        <v>98</v>
      </c>
      <c r="AV474" s="3" t="s">
        <v>295</v>
      </c>
      <c r="AY474" s="3" t="s">
        <v>296</v>
      </c>
      <c r="BB474" s="3"/>
      <c r="BG474" s="3" t="s">
        <v>107</v>
      </c>
      <c r="BJ474" s="3" t="s">
        <v>108</v>
      </c>
      <c r="BM474" s="3" t="s">
        <v>109</v>
      </c>
      <c r="BP474" s="3" t="s">
        <v>109</v>
      </c>
      <c r="BS474" s="3" t="s">
        <v>107</v>
      </c>
      <c r="BV474" s="3" t="s">
        <v>108</v>
      </c>
      <c r="BY474" s="3" t="s">
        <v>108</v>
      </c>
      <c r="CB474" s="3" t="s">
        <v>118</v>
      </c>
      <c r="CE474" s="3" t="s">
        <v>147</v>
      </c>
      <c r="CH474" s="3" t="s">
        <v>137</v>
      </c>
      <c r="CK474" s="3" t="s">
        <v>297</v>
      </c>
      <c r="CN474" s="3" t="s">
        <v>126</v>
      </c>
      <c r="CQ474" s="3" t="s">
        <v>298</v>
      </c>
    </row>
    <row r="475" spans="1:95" x14ac:dyDescent="0.25">
      <c r="A475">
        <v>123</v>
      </c>
      <c r="B475" s="22">
        <v>43933.208726851852</v>
      </c>
      <c r="C475" s="22">
        <v>43933.220532407409</v>
      </c>
      <c r="D475" s="3" t="s">
        <v>97</v>
      </c>
      <c r="I475" s="3" t="s">
        <v>98</v>
      </c>
      <c r="L475" s="3" t="s">
        <v>98</v>
      </c>
      <c r="O475" s="3" t="s">
        <v>293</v>
      </c>
      <c r="R475" s="3" t="s">
        <v>100</v>
      </c>
      <c r="U475" s="3" t="s">
        <v>98</v>
      </c>
      <c r="X475" s="3" t="s">
        <v>101</v>
      </c>
      <c r="AA475" s="3" t="s">
        <v>102</v>
      </c>
      <c r="AD475" s="3" t="s">
        <v>430</v>
      </c>
      <c r="AG475" s="3" t="s">
        <v>139</v>
      </c>
      <c r="AJ475" s="3"/>
      <c r="AM475" s="3" t="s">
        <v>98</v>
      </c>
      <c r="AP475" s="3" t="s">
        <v>294</v>
      </c>
      <c r="AS475" s="3" t="s">
        <v>98</v>
      </c>
      <c r="AV475" s="3" t="s">
        <v>295</v>
      </c>
      <c r="AY475" s="3" t="s">
        <v>296</v>
      </c>
      <c r="BB475" s="3"/>
      <c r="BG475" s="3" t="s">
        <v>107</v>
      </c>
      <c r="BJ475" s="3" t="s">
        <v>108</v>
      </c>
      <c r="BM475" s="3" t="s">
        <v>109</v>
      </c>
      <c r="BP475" s="3" t="s">
        <v>109</v>
      </c>
      <c r="BS475" s="3" t="s">
        <v>107</v>
      </c>
      <c r="BV475" s="3" t="s">
        <v>108</v>
      </c>
      <c r="BY475" s="3" t="s">
        <v>108</v>
      </c>
      <c r="CB475" s="3" t="s">
        <v>118</v>
      </c>
      <c r="CE475" s="3" t="s">
        <v>147</v>
      </c>
      <c r="CH475" s="3" t="s">
        <v>137</v>
      </c>
      <c r="CK475" s="3" t="s">
        <v>297</v>
      </c>
      <c r="CN475" s="3" t="s">
        <v>126</v>
      </c>
      <c r="CQ475" s="3" t="s">
        <v>298</v>
      </c>
    </row>
    <row r="476" spans="1:95" x14ac:dyDescent="0.25">
      <c r="A476">
        <v>124</v>
      </c>
      <c r="B476" s="22">
        <v>43933.250740740739</v>
      </c>
      <c r="C476" s="22">
        <v>43933.258136574077</v>
      </c>
      <c r="D476" s="3" t="s">
        <v>97</v>
      </c>
      <c r="I476" s="3" t="s">
        <v>98</v>
      </c>
      <c r="L476" s="3" t="s">
        <v>99</v>
      </c>
      <c r="O476" s="3"/>
      <c r="R476" s="3" t="s">
        <v>120</v>
      </c>
      <c r="U476" s="3" t="s">
        <v>99</v>
      </c>
      <c r="X476" s="3" t="s">
        <v>121</v>
      </c>
      <c r="AA476" s="3"/>
      <c r="AD476" s="3" t="s">
        <v>411</v>
      </c>
      <c r="AG476" s="3" t="s">
        <v>139</v>
      </c>
      <c r="AJ476" s="3"/>
      <c r="AM476" s="3" t="s">
        <v>99</v>
      </c>
      <c r="AP476" s="3"/>
      <c r="AS476" s="3" t="s">
        <v>99</v>
      </c>
      <c r="AV476" s="3"/>
      <c r="AY476" s="3" t="s">
        <v>145</v>
      </c>
      <c r="BB476" s="3"/>
      <c r="BG476" s="3" t="s">
        <v>107</v>
      </c>
      <c r="BJ476" s="3" t="s">
        <v>107</v>
      </c>
      <c r="BM476" s="3" t="s">
        <v>107</v>
      </c>
      <c r="BP476" s="3" t="s">
        <v>109</v>
      </c>
      <c r="BS476" s="3" t="s">
        <v>108</v>
      </c>
      <c r="BV476" s="3" t="s">
        <v>109</v>
      </c>
      <c r="BY476" s="3" t="s">
        <v>107</v>
      </c>
      <c r="CB476" s="3" t="s">
        <v>110</v>
      </c>
      <c r="CE476" s="3" t="s">
        <v>147</v>
      </c>
      <c r="CH476" s="3" t="s">
        <v>137</v>
      </c>
      <c r="CK476" s="3" t="s">
        <v>299</v>
      </c>
      <c r="CN476" s="3" t="s">
        <v>137</v>
      </c>
      <c r="CQ476" s="3"/>
    </row>
    <row r="477" spans="1:95" x14ac:dyDescent="0.25">
      <c r="A477">
        <v>124</v>
      </c>
      <c r="B477" s="22">
        <v>43933.250740740739</v>
      </c>
      <c r="C477" s="22">
        <v>43933.258136574077</v>
      </c>
      <c r="D477" s="3" t="s">
        <v>97</v>
      </c>
      <c r="I477" s="3" t="s">
        <v>98</v>
      </c>
      <c r="L477" s="3" t="s">
        <v>99</v>
      </c>
      <c r="O477" s="3"/>
      <c r="R477" s="3" t="s">
        <v>120</v>
      </c>
      <c r="U477" s="3" t="s">
        <v>99</v>
      </c>
      <c r="X477" s="3" t="s">
        <v>121</v>
      </c>
      <c r="AA477" s="3"/>
      <c r="AD477" s="3" t="s">
        <v>430</v>
      </c>
      <c r="AG477" s="3" t="s">
        <v>139</v>
      </c>
      <c r="AJ477" s="3"/>
      <c r="AM477" s="3" t="s">
        <v>99</v>
      </c>
      <c r="AP477" s="3"/>
      <c r="AS477" s="3" t="s">
        <v>99</v>
      </c>
      <c r="AV477" s="3"/>
      <c r="AY477" s="3" t="s">
        <v>145</v>
      </c>
      <c r="BB477" s="3"/>
      <c r="BG477" s="3" t="s">
        <v>107</v>
      </c>
      <c r="BJ477" s="3" t="s">
        <v>107</v>
      </c>
      <c r="BM477" s="3" t="s">
        <v>107</v>
      </c>
      <c r="BP477" s="3" t="s">
        <v>109</v>
      </c>
      <c r="BS477" s="3" t="s">
        <v>108</v>
      </c>
      <c r="BV477" s="3" t="s">
        <v>109</v>
      </c>
      <c r="BY477" s="3" t="s">
        <v>107</v>
      </c>
      <c r="CB477" s="3" t="s">
        <v>110</v>
      </c>
      <c r="CE477" s="3" t="s">
        <v>147</v>
      </c>
      <c r="CH477" s="3" t="s">
        <v>137</v>
      </c>
      <c r="CK477" s="3" t="s">
        <v>299</v>
      </c>
      <c r="CN477" s="3" t="s">
        <v>137</v>
      </c>
      <c r="CQ477" s="3"/>
    </row>
    <row r="478" spans="1:95" x14ac:dyDescent="0.25">
      <c r="A478">
        <v>125</v>
      </c>
      <c r="B478" s="22">
        <v>43933.292615740742</v>
      </c>
      <c r="C478" s="22">
        <v>43933.296574074076</v>
      </c>
      <c r="D478" s="3" t="s">
        <v>97</v>
      </c>
      <c r="I478" s="3" t="s">
        <v>99</v>
      </c>
      <c r="L478" s="3" t="s">
        <v>99</v>
      </c>
      <c r="O478" s="3"/>
      <c r="R478" s="3" t="s">
        <v>100</v>
      </c>
      <c r="U478" s="3" t="s">
        <v>99</v>
      </c>
      <c r="X478" s="3" t="s">
        <v>101</v>
      </c>
      <c r="AA478" s="3" t="s">
        <v>99</v>
      </c>
      <c r="AD478" s="3" t="s">
        <v>405</v>
      </c>
      <c r="AG478" s="3" t="s">
        <v>139</v>
      </c>
      <c r="AJ478" s="3"/>
      <c r="AM478" s="3" t="s">
        <v>99</v>
      </c>
      <c r="AP478" s="3"/>
      <c r="AS478" s="3" t="s">
        <v>98</v>
      </c>
      <c r="AV478" s="3" t="s">
        <v>300</v>
      </c>
      <c r="AY478" s="3" t="s">
        <v>116</v>
      </c>
      <c r="BB478" s="3"/>
      <c r="BG478" s="3" t="s">
        <v>123</v>
      </c>
      <c r="BJ478" s="3" t="s">
        <v>109</v>
      </c>
      <c r="BM478" s="3" t="s">
        <v>108</v>
      </c>
      <c r="BP478" s="3" t="s">
        <v>108</v>
      </c>
      <c r="BS478" s="3" t="s">
        <v>107</v>
      </c>
      <c r="BV478" s="3" t="s">
        <v>109</v>
      </c>
      <c r="BY478" s="3" t="s">
        <v>109</v>
      </c>
      <c r="CB478" s="3" t="s">
        <v>118</v>
      </c>
      <c r="CE478" s="3" t="s">
        <v>111</v>
      </c>
      <c r="CH478" s="3" t="s">
        <v>163</v>
      </c>
      <c r="CK478" s="3"/>
      <c r="CN478" s="3" t="s">
        <v>137</v>
      </c>
      <c r="CQ478" s="3"/>
    </row>
    <row r="479" spans="1:95" x14ac:dyDescent="0.25">
      <c r="A479">
        <v>125</v>
      </c>
      <c r="B479" s="22">
        <v>43933.292615740742</v>
      </c>
      <c r="C479" s="22">
        <v>43933.296574074076</v>
      </c>
      <c r="D479" s="3" t="s">
        <v>97</v>
      </c>
      <c r="I479" s="3" t="s">
        <v>99</v>
      </c>
      <c r="L479" s="3" t="s">
        <v>99</v>
      </c>
      <c r="O479" s="3"/>
      <c r="R479" s="3" t="s">
        <v>100</v>
      </c>
      <c r="U479" s="3" t="s">
        <v>99</v>
      </c>
      <c r="X479" s="3" t="s">
        <v>101</v>
      </c>
      <c r="AA479" s="3" t="s">
        <v>99</v>
      </c>
      <c r="AD479" s="3" t="s">
        <v>408</v>
      </c>
      <c r="AG479" s="3" t="s">
        <v>139</v>
      </c>
      <c r="AJ479" s="3"/>
      <c r="AM479" s="3" t="s">
        <v>99</v>
      </c>
      <c r="AP479" s="3"/>
      <c r="AS479" s="3" t="s">
        <v>98</v>
      </c>
      <c r="AV479" s="3" t="s">
        <v>300</v>
      </c>
      <c r="AY479" s="3" t="s">
        <v>116</v>
      </c>
      <c r="BB479" s="3"/>
      <c r="BG479" s="3" t="s">
        <v>123</v>
      </c>
      <c r="BJ479" s="3" t="s">
        <v>109</v>
      </c>
      <c r="BM479" s="3" t="s">
        <v>108</v>
      </c>
      <c r="BP479" s="3" t="s">
        <v>108</v>
      </c>
      <c r="BS479" s="3" t="s">
        <v>107</v>
      </c>
      <c r="BV479" s="3" t="s">
        <v>109</v>
      </c>
      <c r="BY479" s="3" t="s">
        <v>109</v>
      </c>
      <c r="CB479" s="3" t="s">
        <v>118</v>
      </c>
      <c r="CE479" s="3" t="s">
        <v>111</v>
      </c>
      <c r="CH479" s="3" t="s">
        <v>163</v>
      </c>
      <c r="CK479" s="3"/>
      <c r="CN479" s="3" t="s">
        <v>137</v>
      </c>
      <c r="CQ479" s="3"/>
    </row>
    <row r="480" spans="1:95" x14ac:dyDescent="0.25">
      <c r="A480">
        <v>125</v>
      </c>
      <c r="B480" s="22">
        <v>43933.292615740742</v>
      </c>
      <c r="C480" s="22">
        <v>43933.296574074076</v>
      </c>
      <c r="D480" s="3" t="s">
        <v>97</v>
      </c>
      <c r="I480" s="3" t="s">
        <v>99</v>
      </c>
      <c r="L480" s="3" t="s">
        <v>99</v>
      </c>
      <c r="O480" s="3"/>
      <c r="R480" s="3" t="s">
        <v>100</v>
      </c>
      <c r="U480" s="3" t="s">
        <v>99</v>
      </c>
      <c r="X480" s="3" t="s">
        <v>101</v>
      </c>
      <c r="AA480" s="3" t="s">
        <v>99</v>
      </c>
      <c r="AD480" s="3" t="s">
        <v>430</v>
      </c>
      <c r="AG480" s="3" t="s">
        <v>139</v>
      </c>
      <c r="AJ480" s="3"/>
      <c r="AM480" s="3" t="s">
        <v>99</v>
      </c>
      <c r="AP480" s="3"/>
      <c r="AS480" s="3" t="s">
        <v>98</v>
      </c>
      <c r="AV480" s="3" t="s">
        <v>300</v>
      </c>
      <c r="AY480" s="3" t="s">
        <v>116</v>
      </c>
      <c r="BB480" s="3"/>
      <c r="BG480" s="3" t="s">
        <v>123</v>
      </c>
      <c r="BJ480" s="3" t="s">
        <v>109</v>
      </c>
      <c r="BM480" s="3" t="s">
        <v>108</v>
      </c>
      <c r="BP480" s="3" t="s">
        <v>108</v>
      </c>
      <c r="BS480" s="3" t="s">
        <v>107</v>
      </c>
      <c r="BV480" s="3" t="s">
        <v>109</v>
      </c>
      <c r="BY480" s="3" t="s">
        <v>109</v>
      </c>
      <c r="CB480" s="3" t="s">
        <v>118</v>
      </c>
      <c r="CE480" s="3" t="s">
        <v>111</v>
      </c>
      <c r="CH480" s="3" t="s">
        <v>163</v>
      </c>
      <c r="CK480" s="3"/>
      <c r="CN480" s="3" t="s">
        <v>137</v>
      </c>
      <c r="CQ480" s="3"/>
    </row>
    <row r="481" spans="1:95" x14ac:dyDescent="0.25">
      <c r="A481">
        <v>126</v>
      </c>
      <c r="B481" s="22">
        <v>43933.779004629629</v>
      </c>
      <c r="C481" s="22">
        <v>43933.781446759262</v>
      </c>
      <c r="D481" s="3" t="s">
        <v>97</v>
      </c>
      <c r="I481" s="3" t="s">
        <v>98</v>
      </c>
      <c r="L481" s="3" t="s">
        <v>98</v>
      </c>
      <c r="O481" s="3" t="s">
        <v>301</v>
      </c>
      <c r="R481" s="3" t="s">
        <v>209</v>
      </c>
      <c r="U481" s="3" t="s">
        <v>98</v>
      </c>
      <c r="X481" s="3" t="s">
        <v>121</v>
      </c>
      <c r="AA481" s="3"/>
      <c r="AD481" s="3" t="s">
        <v>405</v>
      </c>
      <c r="AG481" s="3" t="s">
        <v>149</v>
      </c>
      <c r="AJ481" s="3"/>
      <c r="AM481" s="3" t="s">
        <v>99</v>
      </c>
      <c r="AP481" s="3"/>
      <c r="AS481" s="3" t="s">
        <v>98</v>
      </c>
      <c r="AV481" s="3" t="s">
        <v>169</v>
      </c>
      <c r="AY481" s="3" t="s">
        <v>116</v>
      </c>
      <c r="BB481" s="3"/>
      <c r="BG481" s="3" t="s">
        <v>108</v>
      </c>
      <c r="BJ481" s="3" t="s">
        <v>133</v>
      </c>
      <c r="BM481" s="3" t="s">
        <v>109</v>
      </c>
      <c r="BP481" s="3" t="s">
        <v>123</v>
      </c>
      <c r="BS481" s="3" t="s">
        <v>123</v>
      </c>
      <c r="BV481" s="3" t="s">
        <v>109</v>
      </c>
      <c r="BY481" s="3" t="s">
        <v>109</v>
      </c>
      <c r="CB481" s="3" t="s">
        <v>118</v>
      </c>
      <c r="CE481" s="3" t="s">
        <v>111</v>
      </c>
      <c r="CH481" s="3" t="s">
        <v>112</v>
      </c>
      <c r="CK481" s="3"/>
      <c r="CN481" s="3" t="s">
        <v>113</v>
      </c>
      <c r="CQ481" s="3"/>
    </row>
    <row r="482" spans="1:95" x14ac:dyDescent="0.25">
      <c r="A482">
        <v>126</v>
      </c>
      <c r="B482" s="22">
        <v>43933.779004629629</v>
      </c>
      <c r="C482" s="22">
        <v>43933.781446759262</v>
      </c>
      <c r="D482" s="3" t="s">
        <v>97</v>
      </c>
      <c r="I482" s="3" t="s">
        <v>98</v>
      </c>
      <c r="L482" s="3" t="s">
        <v>98</v>
      </c>
      <c r="O482" s="3" t="s">
        <v>301</v>
      </c>
      <c r="R482" s="3" t="s">
        <v>209</v>
      </c>
      <c r="U482" s="3" t="s">
        <v>98</v>
      </c>
      <c r="X482" s="3" t="s">
        <v>121</v>
      </c>
      <c r="AA482" s="3"/>
      <c r="AD482" s="3" t="s">
        <v>409</v>
      </c>
      <c r="AG482" s="3" t="s">
        <v>149</v>
      </c>
      <c r="AJ482" s="3"/>
      <c r="AM482" s="3" t="s">
        <v>99</v>
      </c>
      <c r="AP482" s="3"/>
      <c r="AS482" s="3" t="s">
        <v>98</v>
      </c>
      <c r="AV482" s="3" t="s">
        <v>169</v>
      </c>
      <c r="AY482" s="3" t="s">
        <v>116</v>
      </c>
      <c r="BB482" s="3"/>
      <c r="BG482" s="3" t="s">
        <v>108</v>
      </c>
      <c r="BJ482" s="3" t="s">
        <v>133</v>
      </c>
      <c r="BM482" s="3" t="s">
        <v>109</v>
      </c>
      <c r="BP482" s="3" t="s">
        <v>123</v>
      </c>
      <c r="BS482" s="3" t="s">
        <v>123</v>
      </c>
      <c r="BV482" s="3" t="s">
        <v>109</v>
      </c>
      <c r="BY482" s="3" t="s">
        <v>109</v>
      </c>
      <c r="CB482" s="3" t="s">
        <v>118</v>
      </c>
      <c r="CE482" s="3" t="s">
        <v>111</v>
      </c>
      <c r="CH482" s="3" t="s">
        <v>112</v>
      </c>
      <c r="CK482" s="3"/>
      <c r="CN482" s="3" t="s">
        <v>113</v>
      </c>
      <c r="CQ482" s="3"/>
    </row>
    <row r="483" spans="1:95" x14ac:dyDescent="0.25">
      <c r="A483">
        <v>126</v>
      </c>
      <c r="B483" s="22">
        <v>43933.779004629629</v>
      </c>
      <c r="C483" s="22">
        <v>43933.781446759262</v>
      </c>
      <c r="D483" s="3" t="s">
        <v>97</v>
      </c>
      <c r="I483" s="3" t="s">
        <v>98</v>
      </c>
      <c r="L483" s="3" t="s">
        <v>98</v>
      </c>
      <c r="O483" s="3" t="s">
        <v>301</v>
      </c>
      <c r="R483" s="3" t="s">
        <v>209</v>
      </c>
      <c r="U483" s="3" t="s">
        <v>98</v>
      </c>
      <c r="X483" s="3" t="s">
        <v>121</v>
      </c>
      <c r="AA483" s="3"/>
      <c r="AD483" s="3" t="s">
        <v>406</v>
      </c>
      <c r="AG483" s="3" t="s">
        <v>149</v>
      </c>
      <c r="AJ483" s="3"/>
      <c r="AM483" s="3" t="s">
        <v>99</v>
      </c>
      <c r="AP483" s="3"/>
      <c r="AS483" s="3" t="s">
        <v>98</v>
      </c>
      <c r="AV483" s="3" t="s">
        <v>169</v>
      </c>
      <c r="AY483" s="3" t="s">
        <v>116</v>
      </c>
      <c r="BB483" s="3"/>
      <c r="BG483" s="3" t="s">
        <v>108</v>
      </c>
      <c r="BJ483" s="3" t="s">
        <v>133</v>
      </c>
      <c r="BM483" s="3" t="s">
        <v>109</v>
      </c>
      <c r="BP483" s="3" t="s">
        <v>123</v>
      </c>
      <c r="BS483" s="3" t="s">
        <v>123</v>
      </c>
      <c r="BV483" s="3" t="s">
        <v>109</v>
      </c>
      <c r="BY483" s="3" t="s">
        <v>109</v>
      </c>
      <c r="CB483" s="3" t="s">
        <v>118</v>
      </c>
      <c r="CE483" s="3" t="s">
        <v>111</v>
      </c>
      <c r="CH483" s="3" t="s">
        <v>112</v>
      </c>
      <c r="CK483" s="3"/>
      <c r="CN483" s="3" t="s">
        <v>113</v>
      </c>
      <c r="CQ483" s="3"/>
    </row>
    <row r="484" spans="1:95" x14ac:dyDescent="0.25">
      <c r="A484">
        <v>126</v>
      </c>
      <c r="B484" s="22">
        <v>43933.779004629629</v>
      </c>
      <c r="C484" s="22">
        <v>43933.781446759262</v>
      </c>
      <c r="D484" s="3" t="s">
        <v>97</v>
      </c>
      <c r="I484" s="3" t="s">
        <v>98</v>
      </c>
      <c r="L484" s="3" t="s">
        <v>98</v>
      </c>
      <c r="O484" s="3" t="s">
        <v>301</v>
      </c>
      <c r="R484" s="3" t="s">
        <v>209</v>
      </c>
      <c r="U484" s="3" t="s">
        <v>98</v>
      </c>
      <c r="X484" s="3" t="s">
        <v>121</v>
      </c>
      <c r="AA484" s="3"/>
      <c r="AD484" s="3" t="s">
        <v>407</v>
      </c>
      <c r="AG484" s="3" t="s">
        <v>149</v>
      </c>
      <c r="AJ484" s="3"/>
      <c r="AM484" s="3" t="s">
        <v>99</v>
      </c>
      <c r="AP484" s="3"/>
      <c r="AS484" s="3" t="s">
        <v>98</v>
      </c>
      <c r="AV484" s="3" t="s">
        <v>169</v>
      </c>
      <c r="AY484" s="3" t="s">
        <v>116</v>
      </c>
      <c r="BB484" s="3"/>
      <c r="BG484" s="3" t="s">
        <v>108</v>
      </c>
      <c r="BJ484" s="3" t="s">
        <v>133</v>
      </c>
      <c r="BM484" s="3" t="s">
        <v>109</v>
      </c>
      <c r="BP484" s="3" t="s">
        <v>123</v>
      </c>
      <c r="BS484" s="3" t="s">
        <v>123</v>
      </c>
      <c r="BV484" s="3" t="s">
        <v>109</v>
      </c>
      <c r="BY484" s="3" t="s">
        <v>109</v>
      </c>
      <c r="CB484" s="3" t="s">
        <v>118</v>
      </c>
      <c r="CE484" s="3" t="s">
        <v>111</v>
      </c>
      <c r="CH484" s="3" t="s">
        <v>112</v>
      </c>
      <c r="CK484" s="3"/>
      <c r="CN484" s="3" t="s">
        <v>113</v>
      </c>
      <c r="CQ484" s="3"/>
    </row>
    <row r="485" spans="1:95" x14ac:dyDescent="0.25">
      <c r="A485">
        <v>126</v>
      </c>
      <c r="B485" s="22">
        <v>43933.779004629629</v>
      </c>
      <c r="C485" s="22">
        <v>43933.781446759262</v>
      </c>
      <c r="D485" s="3" t="s">
        <v>97</v>
      </c>
      <c r="I485" s="3" t="s">
        <v>98</v>
      </c>
      <c r="L485" s="3" t="s">
        <v>98</v>
      </c>
      <c r="O485" s="3" t="s">
        <v>301</v>
      </c>
      <c r="R485" s="3" t="s">
        <v>209</v>
      </c>
      <c r="U485" s="3" t="s">
        <v>98</v>
      </c>
      <c r="X485" s="3" t="s">
        <v>121</v>
      </c>
      <c r="AA485" s="3"/>
      <c r="AD485" s="3" t="s">
        <v>430</v>
      </c>
      <c r="AG485" s="3" t="s">
        <v>149</v>
      </c>
      <c r="AJ485" s="3"/>
      <c r="AM485" s="3" t="s">
        <v>99</v>
      </c>
      <c r="AP485" s="3"/>
      <c r="AS485" s="3" t="s">
        <v>98</v>
      </c>
      <c r="AV485" s="3" t="s">
        <v>169</v>
      </c>
      <c r="AY485" s="3" t="s">
        <v>116</v>
      </c>
      <c r="BB485" s="3"/>
      <c r="BG485" s="3" t="s">
        <v>108</v>
      </c>
      <c r="BJ485" s="3" t="s">
        <v>133</v>
      </c>
      <c r="BM485" s="3" t="s">
        <v>109</v>
      </c>
      <c r="BP485" s="3" t="s">
        <v>123</v>
      </c>
      <c r="BS485" s="3" t="s">
        <v>123</v>
      </c>
      <c r="BV485" s="3" t="s">
        <v>109</v>
      </c>
      <c r="BY485" s="3" t="s">
        <v>109</v>
      </c>
      <c r="CB485" s="3" t="s">
        <v>118</v>
      </c>
      <c r="CE485" s="3" t="s">
        <v>111</v>
      </c>
      <c r="CH485" s="3" t="s">
        <v>112</v>
      </c>
      <c r="CK485" s="3"/>
      <c r="CN485" s="3" t="s">
        <v>113</v>
      </c>
      <c r="CQ485" s="3"/>
    </row>
    <row r="486" spans="1:95" x14ac:dyDescent="0.25">
      <c r="A486">
        <v>127</v>
      </c>
      <c r="B486" s="22">
        <v>43933.806192129632</v>
      </c>
      <c r="C486" s="22">
        <v>43933.80972222222</v>
      </c>
      <c r="D486" s="3" t="s">
        <v>97</v>
      </c>
      <c r="I486" s="3" t="s">
        <v>98</v>
      </c>
      <c r="L486" s="3" t="s">
        <v>98</v>
      </c>
      <c r="O486" s="3" t="s">
        <v>303</v>
      </c>
      <c r="R486" s="3" t="s">
        <v>194</v>
      </c>
      <c r="U486" s="3" t="s">
        <v>98</v>
      </c>
      <c r="X486" s="3" t="s">
        <v>121</v>
      </c>
      <c r="AA486" s="3"/>
      <c r="AD486" s="3" t="s">
        <v>405</v>
      </c>
      <c r="AG486" s="3" t="s">
        <v>149</v>
      </c>
      <c r="AJ486" s="3"/>
      <c r="AM486" s="3" t="s">
        <v>99</v>
      </c>
      <c r="AP486" s="3"/>
      <c r="AS486" s="3" t="s">
        <v>98</v>
      </c>
      <c r="AV486" s="3" t="s">
        <v>291</v>
      </c>
      <c r="AY486" s="3" t="s">
        <v>116</v>
      </c>
      <c r="BB486" s="3"/>
      <c r="BG486" s="3" t="s">
        <v>109</v>
      </c>
      <c r="BJ486" s="3" t="s">
        <v>108</v>
      </c>
      <c r="BM486" s="3" t="s">
        <v>109</v>
      </c>
      <c r="BP486" s="3" t="s">
        <v>123</v>
      </c>
      <c r="BS486" s="3" t="s">
        <v>109</v>
      </c>
      <c r="BV486" s="3" t="s">
        <v>109</v>
      </c>
      <c r="BY486" s="3" t="s">
        <v>109</v>
      </c>
      <c r="CB486" s="3" t="s">
        <v>124</v>
      </c>
      <c r="CE486" s="3" t="s">
        <v>147</v>
      </c>
      <c r="CH486" s="3" t="s">
        <v>148</v>
      </c>
      <c r="CK486" s="3"/>
      <c r="CN486" s="3" t="s">
        <v>131</v>
      </c>
      <c r="CQ486" s="3"/>
    </row>
    <row r="487" spans="1:95" x14ac:dyDescent="0.25">
      <c r="A487">
        <v>127</v>
      </c>
      <c r="B487" s="22">
        <v>43933.806192129632</v>
      </c>
      <c r="C487" s="22">
        <v>43933.80972222222</v>
      </c>
      <c r="D487" s="3" t="s">
        <v>97</v>
      </c>
      <c r="I487" s="3" t="s">
        <v>98</v>
      </c>
      <c r="L487" s="3" t="s">
        <v>98</v>
      </c>
      <c r="O487" s="3" t="s">
        <v>303</v>
      </c>
      <c r="R487" s="3" t="s">
        <v>194</v>
      </c>
      <c r="U487" s="3" t="s">
        <v>98</v>
      </c>
      <c r="X487" s="3" t="s">
        <v>121</v>
      </c>
      <c r="AA487" s="3"/>
      <c r="AD487" s="3" t="s">
        <v>408</v>
      </c>
      <c r="AG487" s="3" t="s">
        <v>149</v>
      </c>
      <c r="AJ487" s="3"/>
      <c r="AM487" s="3" t="s">
        <v>99</v>
      </c>
      <c r="AP487" s="3"/>
      <c r="AS487" s="3" t="s">
        <v>98</v>
      </c>
      <c r="AV487" s="3" t="s">
        <v>291</v>
      </c>
      <c r="AY487" s="3" t="s">
        <v>116</v>
      </c>
      <c r="BB487" s="3"/>
      <c r="BG487" s="3" t="s">
        <v>109</v>
      </c>
      <c r="BJ487" s="3" t="s">
        <v>108</v>
      </c>
      <c r="BM487" s="3" t="s">
        <v>109</v>
      </c>
      <c r="BP487" s="3" t="s">
        <v>123</v>
      </c>
      <c r="BS487" s="3" t="s">
        <v>109</v>
      </c>
      <c r="BV487" s="3" t="s">
        <v>109</v>
      </c>
      <c r="BY487" s="3" t="s">
        <v>109</v>
      </c>
      <c r="CB487" s="3" t="s">
        <v>124</v>
      </c>
      <c r="CE487" s="3" t="s">
        <v>147</v>
      </c>
      <c r="CH487" s="3" t="s">
        <v>148</v>
      </c>
      <c r="CK487" s="3"/>
      <c r="CN487" s="3" t="s">
        <v>131</v>
      </c>
      <c r="CQ487" s="3"/>
    </row>
    <row r="488" spans="1:95" x14ac:dyDescent="0.25">
      <c r="A488">
        <v>127</v>
      </c>
      <c r="B488" s="22">
        <v>43933.806192129632</v>
      </c>
      <c r="C488" s="22">
        <v>43933.80972222222</v>
      </c>
      <c r="D488" s="3" t="s">
        <v>97</v>
      </c>
      <c r="I488" s="3" t="s">
        <v>98</v>
      </c>
      <c r="L488" s="3" t="s">
        <v>98</v>
      </c>
      <c r="O488" s="3" t="s">
        <v>303</v>
      </c>
      <c r="R488" s="3" t="s">
        <v>194</v>
      </c>
      <c r="U488" s="3" t="s">
        <v>98</v>
      </c>
      <c r="X488" s="3" t="s">
        <v>121</v>
      </c>
      <c r="AA488" s="3"/>
      <c r="AD488" s="3" t="s">
        <v>406</v>
      </c>
      <c r="AG488" s="3" t="s">
        <v>149</v>
      </c>
      <c r="AJ488" s="3"/>
      <c r="AM488" s="3" t="s">
        <v>99</v>
      </c>
      <c r="AP488" s="3"/>
      <c r="AS488" s="3" t="s">
        <v>98</v>
      </c>
      <c r="AV488" s="3" t="s">
        <v>291</v>
      </c>
      <c r="AY488" s="3" t="s">
        <v>116</v>
      </c>
      <c r="BB488" s="3"/>
      <c r="BG488" s="3" t="s">
        <v>109</v>
      </c>
      <c r="BJ488" s="3" t="s">
        <v>108</v>
      </c>
      <c r="BM488" s="3" t="s">
        <v>109</v>
      </c>
      <c r="BP488" s="3" t="s">
        <v>123</v>
      </c>
      <c r="BS488" s="3" t="s">
        <v>109</v>
      </c>
      <c r="BV488" s="3" t="s">
        <v>109</v>
      </c>
      <c r="BY488" s="3" t="s">
        <v>109</v>
      </c>
      <c r="CB488" s="3" t="s">
        <v>124</v>
      </c>
      <c r="CE488" s="3" t="s">
        <v>147</v>
      </c>
      <c r="CH488" s="3" t="s">
        <v>148</v>
      </c>
      <c r="CK488" s="3"/>
      <c r="CN488" s="3" t="s">
        <v>131</v>
      </c>
      <c r="CQ488" s="3"/>
    </row>
    <row r="489" spans="1:95" x14ac:dyDescent="0.25">
      <c r="A489">
        <v>127</v>
      </c>
      <c r="B489" s="22">
        <v>43933.806192129632</v>
      </c>
      <c r="C489" s="22">
        <v>43933.80972222222</v>
      </c>
      <c r="D489" s="3" t="s">
        <v>97</v>
      </c>
      <c r="I489" s="3" t="s">
        <v>98</v>
      </c>
      <c r="L489" s="3" t="s">
        <v>98</v>
      </c>
      <c r="O489" s="3" t="s">
        <v>303</v>
      </c>
      <c r="R489" s="3" t="s">
        <v>194</v>
      </c>
      <c r="U489" s="3" t="s">
        <v>98</v>
      </c>
      <c r="X489" s="3" t="s">
        <v>121</v>
      </c>
      <c r="AA489" s="3"/>
      <c r="AD489" s="3" t="s">
        <v>430</v>
      </c>
      <c r="AG489" s="3" t="s">
        <v>149</v>
      </c>
      <c r="AJ489" s="3"/>
      <c r="AM489" s="3" t="s">
        <v>99</v>
      </c>
      <c r="AP489" s="3"/>
      <c r="AS489" s="3" t="s">
        <v>98</v>
      </c>
      <c r="AV489" s="3" t="s">
        <v>291</v>
      </c>
      <c r="AY489" s="3" t="s">
        <v>116</v>
      </c>
      <c r="BB489" s="3"/>
      <c r="BG489" s="3" t="s">
        <v>109</v>
      </c>
      <c r="BJ489" s="3" t="s">
        <v>108</v>
      </c>
      <c r="BM489" s="3" t="s">
        <v>109</v>
      </c>
      <c r="BP489" s="3" t="s">
        <v>123</v>
      </c>
      <c r="BS489" s="3" t="s">
        <v>109</v>
      </c>
      <c r="BV489" s="3" t="s">
        <v>109</v>
      </c>
      <c r="BY489" s="3" t="s">
        <v>109</v>
      </c>
      <c r="CB489" s="3" t="s">
        <v>124</v>
      </c>
      <c r="CE489" s="3" t="s">
        <v>147</v>
      </c>
      <c r="CH489" s="3" t="s">
        <v>148</v>
      </c>
      <c r="CK489" s="3"/>
      <c r="CN489" s="3" t="s">
        <v>131</v>
      </c>
      <c r="CQ489" s="3"/>
    </row>
    <row r="490" spans="1:95" x14ac:dyDescent="0.25">
      <c r="A490">
        <v>128</v>
      </c>
      <c r="B490" s="22">
        <v>43933.827210648145</v>
      </c>
      <c r="C490" s="22">
        <v>43933.830127314817</v>
      </c>
      <c r="D490" s="3" t="s">
        <v>97</v>
      </c>
      <c r="I490" s="3" t="s">
        <v>98</v>
      </c>
      <c r="L490" s="3" t="s">
        <v>98</v>
      </c>
      <c r="O490" s="3" t="s">
        <v>304</v>
      </c>
      <c r="R490" s="3" t="s">
        <v>100</v>
      </c>
      <c r="U490" s="3" t="s">
        <v>99</v>
      </c>
      <c r="X490" s="3" t="s">
        <v>121</v>
      </c>
      <c r="AA490" s="3"/>
      <c r="AD490" s="3" t="s">
        <v>405</v>
      </c>
      <c r="AG490" s="3" t="s">
        <v>149</v>
      </c>
      <c r="AJ490" s="3"/>
      <c r="AM490" s="3" t="s">
        <v>99</v>
      </c>
      <c r="AP490" s="3"/>
      <c r="AS490" s="3" t="s">
        <v>99</v>
      </c>
      <c r="AV490" s="3"/>
      <c r="AY490" s="3" t="s">
        <v>116</v>
      </c>
      <c r="BB490" s="3"/>
      <c r="BG490" s="3" t="s">
        <v>109</v>
      </c>
      <c r="BJ490" s="3" t="s">
        <v>108</v>
      </c>
      <c r="BM490" s="3" t="s">
        <v>107</v>
      </c>
      <c r="BP490" s="3" t="s">
        <v>123</v>
      </c>
      <c r="BS490" s="3" t="s">
        <v>123</v>
      </c>
      <c r="BV490" s="3" t="s">
        <v>109</v>
      </c>
      <c r="BY490" s="3" t="s">
        <v>123</v>
      </c>
      <c r="CB490" s="3" t="s">
        <v>118</v>
      </c>
      <c r="CE490" s="3" t="s">
        <v>111</v>
      </c>
      <c r="CH490" s="3" t="s">
        <v>112</v>
      </c>
      <c r="CK490" s="3"/>
      <c r="CN490" s="3" t="s">
        <v>137</v>
      </c>
      <c r="CQ490" s="3"/>
    </row>
    <row r="491" spans="1:95" x14ac:dyDescent="0.25">
      <c r="A491">
        <v>128</v>
      </c>
      <c r="B491" s="22">
        <v>43933.827210648145</v>
      </c>
      <c r="C491" s="22">
        <v>43933.830127314817</v>
      </c>
      <c r="D491" s="3" t="s">
        <v>97</v>
      </c>
      <c r="I491" s="3" t="s">
        <v>98</v>
      </c>
      <c r="L491" s="3" t="s">
        <v>98</v>
      </c>
      <c r="O491" s="3" t="s">
        <v>304</v>
      </c>
      <c r="R491" s="3" t="s">
        <v>100</v>
      </c>
      <c r="U491" s="3" t="s">
        <v>99</v>
      </c>
      <c r="X491" s="3" t="s">
        <v>121</v>
      </c>
      <c r="AA491" s="3"/>
      <c r="AD491" s="3" t="s">
        <v>430</v>
      </c>
      <c r="AG491" s="3" t="s">
        <v>149</v>
      </c>
      <c r="AJ491" s="3"/>
      <c r="AM491" s="3" t="s">
        <v>99</v>
      </c>
      <c r="AP491" s="3"/>
      <c r="AS491" s="3" t="s">
        <v>99</v>
      </c>
      <c r="AV491" s="3"/>
      <c r="AY491" s="3" t="s">
        <v>116</v>
      </c>
      <c r="BB491" s="3"/>
      <c r="BG491" s="3" t="s">
        <v>109</v>
      </c>
      <c r="BJ491" s="3" t="s">
        <v>108</v>
      </c>
      <c r="BM491" s="3" t="s">
        <v>107</v>
      </c>
      <c r="BP491" s="3" t="s">
        <v>123</v>
      </c>
      <c r="BS491" s="3" t="s">
        <v>123</v>
      </c>
      <c r="BV491" s="3" t="s">
        <v>109</v>
      </c>
      <c r="BY491" s="3" t="s">
        <v>123</v>
      </c>
      <c r="CB491" s="3" t="s">
        <v>118</v>
      </c>
      <c r="CE491" s="3" t="s">
        <v>111</v>
      </c>
      <c r="CH491" s="3" t="s">
        <v>112</v>
      </c>
      <c r="CK491" s="3"/>
      <c r="CN491" s="3" t="s">
        <v>137</v>
      </c>
      <c r="CQ491" s="3"/>
    </row>
    <row r="492" spans="1:95" x14ac:dyDescent="0.25">
      <c r="A492">
        <v>129</v>
      </c>
      <c r="B492" s="22">
        <v>43933.918402777781</v>
      </c>
      <c r="C492" s="22">
        <v>43933.921284722222</v>
      </c>
      <c r="D492" s="3" t="s">
        <v>97</v>
      </c>
      <c r="I492" s="3" t="s">
        <v>98</v>
      </c>
      <c r="L492" s="3" t="s">
        <v>98</v>
      </c>
      <c r="O492" s="3" t="s">
        <v>305</v>
      </c>
      <c r="R492" s="3" t="s">
        <v>120</v>
      </c>
      <c r="U492" s="3" t="s">
        <v>99</v>
      </c>
      <c r="X492" s="3" t="s">
        <v>121</v>
      </c>
      <c r="AA492" s="3"/>
      <c r="AD492" s="3" t="s">
        <v>405</v>
      </c>
      <c r="AG492" s="3" t="s">
        <v>149</v>
      </c>
      <c r="AJ492" s="3"/>
      <c r="AM492" s="3" t="s">
        <v>99</v>
      </c>
      <c r="AP492" s="3"/>
      <c r="AS492" s="3" t="s">
        <v>98</v>
      </c>
      <c r="AV492" s="3" t="s">
        <v>208</v>
      </c>
      <c r="AY492" s="3" t="s">
        <v>122</v>
      </c>
      <c r="BB492" s="3"/>
      <c r="BG492" s="3" t="s">
        <v>123</v>
      </c>
      <c r="BJ492" s="3" t="s">
        <v>123</v>
      </c>
      <c r="BM492" s="3" t="s">
        <v>109</v>
      </c>
      <c r="BP492" s="3" t="s">
        <v>108</v>
      </c>
      <c r="BS492" s="3" t="s">
        <v>109</v>
      </c>
      <c r="BV492" s="3" t="s">
        <v>109</v>
      </c>
      <c r="BY492" s="3" t="s">
        <v>109</v>
      </c>
      <c r="CB492" s="3" t="s">
        <v>110</v>
      </c>
      <c r="CE492" s="3" t="s">
        <v>111</v>
      </c>
      <c r="CH492" s="3" t="s">
        <v>163</v>
      </c>
      <c r="CK492" s="3"/>
      <c r="CN492" s="3" t="s">
        <v>137</v>
      </c>
      <c r="CQ492" s="3"/>
    </row>
    <row r="493" spans="1:95" x14ac:dyDescent="0.25">
      <c r="A493">
        <v>129</v>
      </c>
      <c r="B493" s="22">
        <v>43933.918402777781</v>
      </c>
      <c r="C493" s="22">
        <v>43933.921284722222</v>
      </c>
      <c r="D493" s="3" t="s">
        <v>97</v>
      </c>
      <c r="I493" s="3" t="s">
        <v>98</v>
      </c>
      <c r="L493" s="3" t="s">
        <v>98</v>
      </c>
      <c r="O493" s="3" t="s">
        <v>305</v>
      </c>
      <c r="R493" s="3" t="s">
        <v>120</v>
      </c>
      <c r="U493" s="3" t="s">
        <v>99</v>
      </c>
      <c r="X493" s="3" t="s">
        <v>121</v>
      </c>
      <c r="AA493" s="3"/>
      <c r="AD493" s="3" t="s">
        <v>408</v>
      </c>
      <c r="AG493" s="3" t="s">
        <v>149</v>
      </c>
      <c r="AJ493" s="3"/>
      <c r="AM493" s="3" t="s">
        <v>99</v>
      </c>
      <c r="AP493" s="3"/>
      <c r="AS493" s="3" t="s">
        <v>98</v>
      </c>
      <c r="AV493" s="3" t="s">
        <v>208</v>
      </c>
      <c r="AY493" s="3" t="s">
        <v>122</v>
      </c>
      <c r="BB493" s="3"/>
      <c r="BG493" s="3" t="s">
        <v>123</v>
      </c>
      <c r="BJ493" s="3" t="s">
        <v>123</v>
      </c>
      <c r="BM493" s="3" t="s">
        <v>109</v>
      </c>
      <c r="BP493" s="3" t="s">
        <v>108</v>
      </c>
      <c r="BS493" s="3" t="s">
        <v>109</v>
      </c>
      <c r="BV493" s="3" t="s">
        <v>109</v>
      </c>
      <c r="BY493" s="3" t="s">
        <v>109</v>
      </c>
      <c r="CB493" s="3" t="s">
        <v>110</v>
      </c>
      <c r="CE493" s="3" t="s">
        <v>111</v>
      </c>
      <c r="CH493" s="3" t="s">
        <v>163</v>
      </c>
      <c r="CK493" s="3"/>
      <c r="CN493" s="3" t="s">
        <v>137</v>
      </c>
      <c r="CQ493" s="3"/>
    </row>
    <row r="494" spans="1:95" x14ac:dyDescent="0.25">
      <c r="A494">
        <v>129</v>
      </c>
      <c r="B494" s="22">
        <v>43933.918402777781</v>
      </c>
      <c r="C494" s="22">
        <v>43933.921284722222</v>
      </c>
      <c r="D494" s="3" t="s">
        <v>97</v>
      </c>
      <c r="I494" s="3" t="s">
        <v>98</v>
      </c>
      <c r="L494" s="3" t="s">
        <v>98</v>
      </c>
      <c r="O494" s="3" t="s">
        <v>305</v>
      </c>
      <c r="R494" s="3" t="s">
        <v>120</v>
      </c>
      <c r="U494" s="3" t="s">
        <v>99</v>
      </c>
      <c r="X494" s="3" t="s">
        <v>121</v>
      </c>
      <c r="AA494" s="3"/>
      <c r="AD494" s="3" t="s">
        <v>410</v>
      </c>
      <c r="AG494" s="3" t="s">
        <v>149</v>
      </c>
      <c r="AJ494" s="3"/>
      <c r="AM494" s="3" t="s">
        <v>99</v>
      </c>
      <c r="AP494" s="3"/>
      <c r="AS494" s="3" t="s">
        <v>98</v>
      </c>
      <c r="AV494" s="3" t="s">
        <v>208</v>
      </c>
      <c r="AY494" s="3" t="s">
        <v>122</v>
      </c>
      <c r="BB494" s="3"/>
      <c r="BG494" s="3" t="s">
        <v>123</v>
      </c>
      <c r="BJ494" s="3" t="s">
        <v>123</v>
      </c>
      <c r="BM494" s="3" t="s">
        <v>109</v>
      </c>
      <c r="BP494" s="3" t="s">
        <v>108</v>
      </c>
      <c r="BS494" s="3" t="s">
        <v>109</v>
      </c>
      <c r="BV494" s="3" t="s">
        <v>109</v>
      </c>
      <c r="BY494" s="3" t="s">
        <v>109</v>
      </c>
      <c r="CB494" s="3" t="s">
        <v>110</v>
      </c>
      <c r="CE494" s="3" t="s">
        <v>111</v>
      </c>
      <c r="CH494" s="3" t="s">
        <v>163</v>
      </c>
      <c r="CK494" s="3"/>
      <c r="CN494" s="3" t="s">
        <v>137</v>
      </c>
      <c r="CQ494" s="3"/>
    </row>
    <row r="495" spans="1:95" x14ac:dyDescent="0.25">
      <c r="A495">
        <v>129</v>
      </c>
      <c r="B495" s="22">
        <v>43933.918402777781</v>
      </c>
      <c r="C495" s="22">
        <v>43933.921284722222</v>
      </c>
      <c r="D495" s="3" t="s">
        <v>97</v>
      </c>
      <c r="I495" s="3" t="s">
        <v>98</v>
      </c>
      <c r="L495" s="3" t="s">
        <v>98</v>
      </c>
      <c r="O495" s="3" t="s">
        <v>305</v>
      </c>
      <c r="R495" s="3" t="s">
        <v>120</v>
      </c>
      <c r="U495" s="3" t="s">
        <v>99</v>
      </c>
      <c r="X495" s="3" t="s">
        <v>121</v>
      </c>
      <c r="AA495" s="3"/>
      <c r="AD495" s="3" t="s">
        <v>406</v>
      </c>
      <c r="AG495" s="3" t="s">
        <v>149</v>
      </c>
      <c r="AJ495" s="3"/>
      <c r="AM495" s="3" t="s">
        <v>99</v>
      </c>
      <c r="AP495" s="3"/>
      <c r="AS495" s="3" t="s">
        <v>98</v>
      </c>
      <c r="AV495" s="3" t="s">
        <v>208</v>
      </c>
      <c r="AY495" s="3" t="s">
        <v>122</v>
      </c>
      <c r="BB495" s="3"/>
      <c r="BG495" s="3" t="s">
        <v>123</v>
      </c>
      <c r="BJ495" s="3" t="s">
        <v>123</v>
      </c>
      <c r="BM495" s="3" t="s">
        <v>109</v>
      </c>
      <c r="BP495" s="3" t="s">
        <v>108</v>
      </c>
      <c r="BS495" s="3" t="s">
        <v>109</v>
      </c>
      <c r="BV495" s="3" t="s">
        <v>109</v>
      </c>
      <c r="BY495" s="3" t="s">
        <v>109</v>
      </c>
      <c r="CB495" s="3" t="s">
        <v>110</v>
      </c>
      <c r="CE495" s="3" t="s">
        <v>111</v>
      </c>
      <c r="CH495" s="3" t="s">
        <v>163</v>
      </c>
      <c r="CK495" s="3"/>
      <c r="CN495" s="3" t="s">
        <v>137</v>
      </c>
      <c r="CQ495" s="3"/>
    </row>
    <row r="496" spans="1:95" x14ac:dyDescent="0.25">
      <c r="A496">
        <v>129</v>
      </c>
      <c r="B496" s="22">
        <v>43933.918402777781</v>
      </c>
      <c r="C496" s="22">
        <v>43933.921284722222</v>
      </c>
      <c r="D496" s="3" t="s">
        <v>97</v>
      </c>
      <c r="I496" s="3" t="s">
        <v>98</v>
      </c>
      <c r="L496" s="3" t="s">
        <v>98</v>
      </c>
      <c r="O496" s="3" t="s">
        <v>305</v>
      </c>
      <c r="R496" s="3" t="s">
        <v>120</v>
      </c>
      <c r="U496" s="3" t="s">
        <v>99</v>
      </c>
      <c r="X496" s="3" t="s">
        <v>121</v>
      </c>
      <c r="AA496" s="3"/>
      <c r="AD496" s="3" t="s">
        <v>407</v>
      </c>
      <c r="AG496" s="3" t="s">
        <v>149</v>
      </c>
      <c r="AJ496" s="3"/>
      <c r="AM496" s="3" t="s">
        <v>99</v>
      </c>
      <c r="AP496" s="3"/>
      <c r="AS496" s="3" t="s">
        <v>98</v>
      </c>
      <c r="AV496" s="3" t="s">
        <v>208</v>
      </c>
      <c r="AY496" s="3" t="s">
        <v>122</v>
      </c>
      <c r="BB496" s="3"/>
      <c r="BG496" s="3" t="s">
        <v>123</v>
      </c>
      <c r="BJ496" s="3" t="s">
        <v>123</v>
      </c>
      <c r="BM496" s="3" t="s">
        <v>109</v>
      </c>
      <c r="BP496" s="3" t="s">
        <v>108</v>
      </c>
      <c r="BS496" s="3" t="s">
        <v>109</v>
      </c>
      <c r="BV496" s="3" t="s">
        <v>109</v>
      </c>
      <c r="BY496" s="3" t="s">
        <v>109</v>
      </c>
      <c r="CB496" s="3" t="s">
        <v>110</v>
      </c>
      <c r="CE496" s="3" t="s">
        <v>111</v>
      </c>
      <c r="CH496" s="3" t="s">
        <v>163</v>
      </c>
      <c r="CK496" s="3"/>
      <c r="CN496" s="3" t="s">
        <v>137</v>
      </c>
      <c r="CQ496" s="3"/>
    </row>
    <row r="497" spans="1:95" x14ac:dyDescent="0.25">
      <c r="A497">
        <v>129</v>
      </c>
      <c r="B497" s="22">
        <v>43933.918402777781</v>
      </c>
      <c r="C497" s="22">
        <v>43933.921284722222</v>
      </c>
      <c r="D497" s="3" t="s">
        <v>97</v>
      </c>
      <c r="I497" s="3" t="s">
        <v>98</v>
      </c>
      <c r="L497" s="3" t="s">
        <v>98</v>
      </c>
      <c r="O497" s="3" t="s">
        <v>305</v>
      </c>
      <c r="R497" s="3" t="s">
        <v>120</v>
      </c>
      <c r="U497" s="3" t="s">
        <v>99</v>
      </c>
      <c r="X497" s="3" t="s">
        <v>121</v>
      </c>
      <c r="AA497" s="3"/>
      <c r="AD497" s="3" t="s">
        <v>430</v>
      </c>
      <c r="AG497" s="3" t="s">
        <v>149</v>
      </c>
      <c r="AJ497" s="3"/>
      <c r="AM497" s="3" t="s">
        <v>99</v>
      </c>
      <c r="AP497" s="3"/>
      <c r="AS497" s="3" t="s">
        <v>98</v>
      </c>
      <c r="AV497" s="3" t="s">
        <v>208</v>
      </c>
      <c r="AY497" s="3" t="s">
        <v>122</v>
      </c>
      <c r="BB497" s="3"/>
      <c r="BG497" s="3" t="s">
        <v>123</v>
      </c>
      <c r="BJ497" s="3" t="s">
        <v>123</v>
      </c>
      <c r="BM497" s="3" t="s">
        <v>109</v>
      </c>
      <c r="BP497" s="3" t="s">
        <v>108</v>
      </c>
      <c r="BS497" s="3" t="s">
        <v>109</v>
      </c>
      <c r="BV497" s="3" t="s">
        <v>109</v>
      </c>
      <c r="BY497" s="3" t="s">
        <v>109</v>
      </c>
      <c r="CB497" s="3" t="s">
        <v>110</v>
      </c>
      <c r="CE497" s="3" t="s">
        <v>111</v>
      </c>
      <c r="CH497" s="3" t="s">
        <v>163</v>
      </c>
      <c r="CK497" s="3"/>
      <c r="CN497" s="3" t="s">
        <v>137</v>
      </c>
      <c r="CQ497" s="3"/>
    </row>
    <row r="498" spans="1:95" x14ac:dyDescent="0.25">
      <c r="A498">
        <v>130</v>
      </c>
      <c r="B498" s="22">
        <v>43934.335775462961</v>
      </c>
      <c r="C498" s="22">
        <v>43934.339212962965</v>
      </c>
      <c r="D498" s="3" t="s">
        <v>97</v>
      </c>
      <c r="I498" s="3" t="s">
        <v>99</v>
      </c>
      <c r="L498" s="3" t="s">
        <v>99</v>
      </c>
      <c r="O498" s="3"/>
      <c r="R498" s="3" t="s">
        <v>100</v>
      </c>
      <c r="U498" s="3" t="s">
        <v>99</v>
      </c>
      <c r="X498" s="3" t="s">
        <v>101</v>
      </c>
      <c r="AA498" s="3" t="s">
        <v>132</v>
      </c>
      <c r="AD498" s="3" t="s">
        <v>405</v>
      </c>
      <c r="AG498" s="3" t="s">
        <v>149</v>
      </c>
      <c r="AJ498" s="3"/>
      <c r="AM498" s="3" t="s">
        <v>99</v>
      </c>
      <c r="AP498" s="3"/>
      <c r="AS498" s="3" t="s">
        <v>98</v>
      </c>
      <c r="AV498" s="3" t="s">
        <v>291</v>
      </c>
      <c r="AY498" s="3" t="s">
        <v>116</v>
      </c>
      <c r="BB498" s="3"/>
      <c r="BG498" s="3" t="s">
        <v>108</v>
      </c>
      <c r="BJ498" s="3" t="s">
        <v>123</v>
      </c>
      <c r="BM498" s="3" t="s">
        <v>109</v>
      </c>
      <c r="BP498" s="3" t="s">
        <v>109</v>
      </c>
      <c r="BS498" s="3" t="s">
        <v>109</v>
      </c>
      <c r="BV498" s="3" t="s">
        <v>123</v>
      </c>
      <c r="BY498" s="3" t="s">
        <v>123</v>
      </c>
      <c r="CB498" s="3" t="s">
        <v>118</v>
      </c>
      <c r="CE498" s="3" t="s">
        <v>111</v>
      </c>
      <c r="CH498" s="3" t="s">
        <v>137</v>
      </c>
      <c r="CK498" s="3" t="s">
        <v>306</v>
      </c>
      <c r="CN498" s="3" t="s">
        <v>137</v>
      </c>
      <c r="CQ498" s="3"/>
    </row>
    <row r="499" spans="1:95" x14ac:dyDescent="0.25">
      <c r="A499">
        <v>130</v>
      </c>
      <c r="B499" s="22">
        <v>43934.335775462961</v>
      </c>
      <c r="C499" s="22">
        <v>43934.339212962965</v>
      </c>
      <c r="D499" s="3" t="s">
        <v>97</v>
      </c>
      <c r="I499" s="3" t="s">
        <v>99</v>
      </c>
      <c r="L499" s="3" t="s">
        <v>99</v>
      </c>
      <c r="O499" s="3"/>
      <c r="R499" s="3" t="s">
        <v>100</v>
      </c>
      <c r="U499" s="3" t="s">
        <v>99</v>
      </c>
      <c r="X499" s="3" t="s">
        <v>101</v>
      </c>
      <c r="AA499" s="3" t="s">
        <v>132</v>
      </c>
      <c r="AD499" s="3" t="s">
        <v>409</v>
      </c>
      <c r="AG499" s="3" t="s">
        <v>149</v>
      </c>
      <c r="AJ499" s="3"/>
      <c r="AM499" s="3" t="s">
        <v>99</v>
      </c>
      <c r="AP499" s="3"/>
      <c r="AS499" s="3" t="s">
        <v>98</v>
      </c>
      <c r="AV499" s="3" t="s">
        <v>291</v>
      </c>
      <c r="AY499" s="3" t="s">
        <v>116</v>
      </c>
      <c r="BB499" s="3"/>
      <c r="BG499" s="3" t="s">
        <v>108</v>
      </c>
      <c r="BJ499" s="3" t="s">
        <v>123</v>
      </c>
      <c r="BM499" s="3" t="s">
        <v>109</v>
      </c>
      <c r="BP499" s="3" t="s">
        <v>109</v>
      </c>
      <c r="BS499" s="3" t="s">
        <v>109</v>
      </c>
      <c r="BV499" s="3" t="s">
        <v>123</v>
      </c>
      <c r="BY499" s="3" t="s">
        <v>123</v>
      </c>
      <c r="CB499" s="3" t="s">
        <v>118</v>
      </c>
      <c r="CE499" s="3" t="s">
        <v>111</v>
      </c>
      <c r="CH499" s="3" t="s">
        <v>137</v>
      </c>
      <c r="CK499" s="3" t="s">
        <v>306</v>
      </c>
      <c r="CN499" s="3" t="s">
        <v>137</v>
      </c>
      <c r="CQ499" s="3"/>
    </row>
    <row r="500" spans="1:95" x14ac:dyDescent="0.25">
      <c r="A500">
        <v>130</v>
      </c>
      <c r="B500" s="22">
        <v>43934.335775462961</v>
      </c>
      <c r="C500" s="22">
        <v>43934.339212962965</v>
      </c>
      <c r="D500" s="3" t="s">
        <v>97</v>
      </c>
      <c r="I500" s="3" t="s">
        <v>99</v>
      </c>
      <c r="L500" s="3" t="s">
        <v>99</v>
      </c>
      <c r="O500" s="3"/>
      <c r="R500" s="3" t="s">
        <v>100</v>
      </c>
      <c r="U500" s="3" t="s">
        <v>99</v>
      </c>
      <c r="X500" s="3" t="s">
        <v>101</v>
      </c>
      <c r="AA500" s="3" t="s">
        <v>132</v>
      </c>
      <c r="AD500" s="3" t="s">
        <v>406</v>
      </c>
      <c r="AG500" s="3" t="s">
        <v>149</v>
      </c>
      <c r="AJ500" s="3"/>
      <c r="AM500" s="3" t="s">
        <v>99</v>
      </c>
      <c r="AP500" s="3"/>
      <c r="AS500" s="3" t="s">
        <v>98</v>
      </c>
      <c r="AV500" s="3" t="s">
        <v>291</v>
      </c>
      <c r="AY500" s="3" t="s">
        <v>116</v>
      </c>
      <c r="BB500" s="3"/>
      <c r="BG500" s="3" t="s">
        <v>108</v>
      </c>
      <c r="BJ500" s="3" t="s">
        <v>123</v>
      </c>
      <c r="BM500" s="3" t="s">
        <v>109</v>
      </c>
      <c r="BP500" s="3" t="s">
        <v>109</v>
      </c>
      <c r="BS500" s="3" t="s">
        <v>109</v>
      </c>
      <c r="BV500" s="3" t="s">
        <v>123</v>
      </c>
      <c r="BY500" s="3" t="s">
        <v>123</v>
      </c>
      <c r="CB500" s="3" t="s">
        <v>118</v>
      </c>
      <c r="CE500" s="3" t="s">
        <v>111</v>
      </c>
      <c r="CH500" s="3" t="s">
        <v>137</v>
      </c>
      <c r="CK500" s="3" t="s">
        <v>306</v>
      </c>
      <c r="CN500" s="3" t="s">
        <v>137</v>
      </c>
      <c r="CQ500" s="3"/>
    </row>
    <row r="501" spans="1:95" x14ac:dyDescent="0.25">
      <c r="A501">
        <v>130</v>
      </c>
      <c r="B501" s="22">
        <v>43934.335775462961</v>
      </c>
      <c r="C501" s="22">
        <v>43934.339212962965</v>
      </c>
      <c r="D501" s="3" t="s">
        <v>97</v>
      </c>
      <c r="I501" s="3" t="s">
        <v>99</v>
      </c>
      <c r="L501" s="3" t="s">
        <v>99</v>
      </c>
      <c r="O501" s="3"/>
      <c r="R501" s="3" t="s">
        <v>100</v>
      </c>
      <c r="U501" s="3" t="s">
        <v>99</v>
      </c>
      <c r="X501" s="3" t="s">
        <v>101</v>
      </c>
      <c r="AA501" s="3" t="s">
        <v>132</v>
      </c>
      <c r="AD501" s="3" t="s">
        <v>407</v>
      </c>
      <c r="AG501" s="3" t="s">
        <v>149</v>
      </c>
      <c r="AJ501" s="3"/>
      <c r="AM501" s="3" t="s">
        <v>99</v>
      </c>
      <c r="AP501" s="3"/>
      <c r="AS501" s="3" t="s">
        <v>98</v>
      </c>
      <c r="AV501" s="3" t="s">
        <v>291</v>
      </c>
      <c r="AY501" s="3" t="s">
        <v>116</v>
      </c>
      <c r="BB501" s="3"/>
      <c r="BG501" s="3" t="s">
        <v>108</v>
      </c>
      <c r="BJ501" s="3" t="s">
        <v>123</v>
      </c>
      <c r="BM501" s="3" t="s">
        <v>109</v>
      </c>
      <c r="BP501" s="3" t="s">
        <v>109</v>
      </c>
      <c r="BS501" s="3" t="s">
        <v>109</v>
      </c>
      <c r="BV501" s="3" t="s">
        <v>123</v>
      </c>
      <c r="BY501" s="3" t="s">
        <v>123</v>
      </c>
      <c r="CB501" s="3" t="s">
        <v>118</v>
      </c>
      <c r="CE501" s="3" t="s">
        <v>111</v>
      </c>
      <c r="CH501" s="3" t="s">
        <v>137</v>
      </c>
      <c r="CK501" s="3" t="s">
        <v>306</v>
      </c>
      <c r="CN501" s="3" t="s">
        <v>137</v>
      </c>
      <c r="CQ501" s="3"/>
    </row>
    <row r="502" spans="1:95" x14ac:dyDescent="0.25">
      <c r="A502">
        <v>130</v>
      </c>
      <c r="B502" s="22">
        <v>43934.335775462961</v>
      </c>
      <c r="C502" s="22">
        <v>43934.339212962965</v>
      </c>
      <c r="D502" s="3" t="s">
        <v>97</v>
      </c>
      <c r="I502" s="3" t="s">
        <v>99</v>
      </c>
      <c r="L502" s="3" t="s">
        <v>99</v>
      </c>
      <c r="O502" s="3"/>
      <c r="R502" s="3" t="s">
        <v>100</v>
      </c>
      <c r="U502" s="3" t="s">
        <v>99</v>
      </c>
      <c r="X502" s="3" t="s">
        <v>101</v>
      </c>
      <c r="AA502" s="3" t="s">
        <v>132</v>
      </c>
      <c r="AD502" s="3" t="s">
        <v>430</v>
      </c>
      <c r="AG502" s="3" t="s">
        <v>149</v>
      </c>
      <c r="AJ502" s="3"/>
      <c r="AM502" s="3" t="s">
        <v>99</v>
      </c>
      <c r="AP502" s="3"/>
      <c r="AS502" s="3" t="s">
        <v>98</v>
      </c>
      <c r="AV502" s="3" t="s">
        <v>291</v>
      </c>
      <c r="AY502" s="3" t="s">
        <v>116</v>
      </c>
      <c r="BB502" s="3"/>
      <c r="BG502" s="3" t="s">
        <v>108</v>
      </c>
      <c r="BJ502" s="3" t="s">
        <v>123</v>
      </c>
      <c r="BM502" s="3" t="s">
        <v>109</v>
      </c>
      <c r="BP502" s="3" t="s">
        <v>109</v>
      </c>
      <c r="BS502" s="3" t="s">
        <v>109</v>
      </c>
      <c r="BV502" s="3" t="s">
        <v>123</v>
      </c>
      <c r="BY502" s="3" t="s">
        <v>123</v>
      </c>
      <c r="CB502" s="3" t="s">
        <v>118</v>
      </c>
      <c r="CE502" s="3" t="s">
        <v>111</v>
      </c>
      <c r="CH502" s="3" t="s">
        <v>137</v>
      </c>
      <c r="CK502" s="3" t="s">
        <v>306</v>
      </c>
      <c r="CN502" s="3" t="s">
        <v>137</v>
      </c>
      <c r="CQ502" s="3"/>
    </row>
    <row r="503" spans="1:95" x14ac:dyDescent="0.25">
      <c r="A503">
        <v>131</v>
      </c>
      <c r="B503" s="22">
        <v>43934.367777777778</v>
      </c>
      <c r="C503" s="22">
        <v>43934.370995370373</v>
      </c>
      <c r="D503" s="3" t="s">
        <v>97</v>
      </c>
      <c r="I503" s="3" t="s">
        <v>98</v>
      </c>
      <c r="L503" s="3" t="s">
        <v>99</v>
      </c>
      <c r="O503" s="3"/>
      <c r="R503" s="3" t="s">
        <v>100</v>
      </c>
      <c r="U503" s="3" t="s">
        <v>99</v>
      </c>
      <c r="X503" s="3" t="s">
        <v>121</v>
      </c>
      <c r="AA503" s="3"/>
      <c r="AD503" s="3" t="s">
        <v>405</v>
      </c>
      <c r="AG503" s="3" t="s">
        <v>149</v>
      </c>
      <c r="AJ503" s="3"/>
      <c r="AM503" s="3" t="s">
        <v>99</v>
      </c>
      <c r="AP503" s="3"/>
      <c r="AS503" s="3" t="s">
        <v>99</v>
      </c>
      <c r="AV503" s="3"/>
      <c r="AY503" s="3" t="s">
        <v>145</v>
      </c>
      <c r="BB503" s="3"/>
      <c r="BG503" s="3" t="s">
        <v>107</v>
      </c>
      <c r="BJ503" s="3" t="s">
        <v>107</v>
      </c>
      <c r="BM503" s="3" t="s">
        <v>109</v>
      </c>
      <c r="BP503" s="3" t="s">
        <v>107</v>
      </c>
      <c r="BS503" s="3" t="s">
        <v>109</v>
      </c>
      <c r="BV503" s="3" t="s">
        <v>109</v>
      </c>
      <c r="BY503" s="3" t="s">
        <v>109</v>
      </c>
      <c r="CB503" s="3" t="s">
        <v>110</v>
      </c>
      <c r="CE503" s="3" t="s">
        <v>111</v>
      </c>
      <c r="CH503" s="3" t="s">
        <v>112</v>
      </c>
      <c r="CK503" s="3"/>
      <c r="CN503" s="3" t="s">
        <v>137</v>
      </c>
      <c r="CQ503" s="3"/>
    </row>
    <row r="504" spans="1:95" x14ac:dyDescent="0.25">
      <c r="A504">
        <v>131</v>
      </c>
      <c r="B504" s="22">
        <v>43934.367777777778</v>
      </c>
      <c r="C504" s="22">
        <v>43934.370995370373</v>
      </c>
      <c r="D504" s="3" t="s">
        <v>97</v>
      </c>
      <c r="I504" s="3" t="s">
        <v>98</v>
      </c>
      <c r="L504" s="3" t="s">
        <v>99</v>
      </c>
      <c r="O504" s="3"/>
      <c r="R504" s="3" t="s">
        <v>100</v>
      </c>
      <c r="U504" s="3" t="s">
        <v>99</v>
      </c>
      <c r="X504" s="3" t="s">
        <v>121</v>
      </c>
      <c r="AA504" s="3"/>
      <c r="AD504" s="3" t="s">
        <v>409</v>
      </c>
      <c r="AG504" s="3" t="s">
        <v>149</v>
      </c>
      <c r="AJ504" s="3"/>
      <c r="AM504" s="3" t="s">
        <v>99</v>
      </c>
      <c r="AP504" s="3"/>
      <c r="AS504" s="3" t="s">
        <v>99</v>
      </c>
      <c r="AV504" s="3"/>
      <c r="AY504" s="3" t="s">
        <v>145</v>
      </c>
      <c r="BB504" s="3"/>
      <c r="BG504" s="3" t="s">
        <v>107</v>
      </c>
      <c r="BJ504" s="3" t="s">
        <v>107</v>
      </c>
      <c r="BM504" s="3" t="s">
        <v>109</v>
      </c>
      <c r="BP504" s="3" t="s">
        <v>107</v>
      </c>
      <c r="BS504" s="3" t="s">
        <v>109</v>
      </c>
      <c r="BV504" s="3" t="s">
        <v>109</v>
      </c>
      <c r="BY504" s="3" t="s">
        <v>109</v>
      </c>
      <c r="CB504" s="3" t="s">
        <v>110</v>
      </c>
      <c r="CE504" s="3" t="s">
        <v>111</v>
      </c>
      <c r="CH504" s="3" t="s">
        <v>112</v>
      </c>
      <c r="CK504" s="3"/>
      <c r="CN504" s="3" t="s">
        <v>137</v>
      </c>
      <c r="CQ504" s="3"/>
    </row>
    <row r="505" spans="1:95" x14ac:dyDescent="0.25">
      <c r="A505">
        <v>131</v>
      </c>
      <c r="B505" s="22">
        <v>43934.367777777778</v>
      </c>
      <c r="C505" s="22">
        <v>43934.370995370373</v>
      </c>
      <c r="D505" s="3" t="s">
        <v>97</v>
      </c>
      <c r="I505" s="3" t="s">
        <v>98</v>
      </c>
      <c r="L505" s="3" t="s">
        <v>99</v>
      </c>
      <c r="O505" s="3"/>
      <c r="R505" s="3" t="s">
        <v>100</v>
      </c>
      <c r="U505" s="3" t="s">
        <v>99</v>
      </c>
      <c r="X505" s="3" t="s">
        <v>121</v>
      </c>
      <c r="AA505" s="3"/>
      <c r="AD505" s="3" t="s">
        <v>406</v>
      </c>
      <c r="AG505" s="3" t="s">
        <v>149</v>
      </c>
      <c r="AJ505" s="3"/>
      <c r="AM505" s="3" t="s">
        <v>99</v>
      </c>
      <c r="AP505" s="3"/>
      <c r="AS505" s="3" t="s">
        <v>99</v>
      </c>
      <c r="AV505" s="3"/>
      <c r="AY505" s="3" t="s">
        <v>145</v>
      </c>
      <c r="BB505" s="3"/>
      <c r="BG505" s="3" t="s">
        <v>107</v>
      </c>
      <c r="BJ505" s="3" t="s">
        <v>107</v>
      </c>
      <c r="BM505" s="3" t="s">
        <v>109</v>
      </c>
      <c r="BP505" s="3" t="s">
        <v>107</v>
      </c>
      <c r="BS505" s="3" t="s">
        <v>109</v>
      </c>
      <c r="BV505" s="3" t="s">
        <v>109</v>
      </c>
      <c r="BY505" s="3" t="s">
        <v>109</v>
      </c>
      <c r="CB505" s="3" t="s">
        <v>110</v>
      </c>
      <c r="CE505" s="3" t="s">
        <v>111</v>
      </c>
      <c r="CH505" s="3" t="s">
        <v>112</v>
      </c>
      <c r="CK505" s="3"/>
      <c r="CN505" s="3" t="s">
        <v>137</v>
      </c>
      <c r="CQ505" s="3"/>
    </row>
    <row r="506" spans="1:95" x14ac:dyDescent="0.25">
      <c r="A506">
        <v>131</v>
      </c>
      <c r="B506" s="22">
        <v>43934.367777777778</v>
      </c>
      <c r="C506" s="22">
        <v>43934.370995370373</v>
      </c>
      <c r="D506" s="3" t="s">
        <v>97</v>
      </c>
      <c r="I506" s="3" t="s">
        <v>98</v>
      </c>
      <c r="L506" s="3" t="s">
        <v>99</v>
      </c>
      <c r="O506" s="3"/>
      <c r="R506" s="3" t="s">
        <v>100</v>
      </c>
      <c r="U506" s="3" t="s">
        <v>99</v>
      </c>
      <c r="X506" s="3" t="s">
        <v>121</v>
      </c>
      <c r="AA506" s="3"/>
      <c r="AD506" s="3" t="s">
        <v>407</v>
      </c>
      <c r="AG506" s="3" t="s">
        <v>149</v>
      </c>
      <c r="AJ506" s="3"/>
      <c r="AM506" s="3" t="s">
        <v>99</v>
      </c>
      <c r="AP506" s="3"/>
      <c r="AS506" s="3" t="s">
        <v>99</v>
      </c>
      <c r="AV506" s="3"/>
      <c r="AY506" s="3" t="s">
        <v>145</v>
      </c>
      <c r="BB506" s="3"/>
      <c r="BG506" s="3" t="s">
        <v>107</v>
      </c>
      <c r="BJ506" s="3" t="s">
        <v>107</v>
      </c>
      <c r="BM506" s="3" t="s">
        <v>109</v>
      </c>
      <c r="BP506" s="3" t="s">
        <v>107</v>
      </c>
      <c r="BS506" s="3" t="s">
        <v>109</v>
      </c>
      <c r="BV506" s="3" t="s">
        <v>109</v>
      </c>
      <c r="BY506" s="3" t="s">
        <v>109</v>
      </c>
      <c r="CB506" s="3" t="s">
        <v>110</v>
      </c>
      <c r="CE506" s="3" t="s">
        <v>111</v>
      </c>
      <c r="CH506" s="3" t="s">
        <v>112</v>
      </c>
      <c r="CK506" s="3"/>
      <c r="CN506" s="3" t="s">
        <v>137</v>
      </c>
      <c r="CQ506" s="3"/>
    </row>
    <row r="507" spans="1:95" x14ac:dyDescent="0.25">
      <c r="A507">
        <v>131</v>
      </c>
      <c r="B507" s="22">
        <v>43934.367777777778</v>
      </c>
      <c r="C507" s="22">
        <v>43934.370995370373</v>
      </c>
      <c r="D507" s="3" t="s">
        <v>97</v>
      </c>
      <c r="I507" s="3" t="s">
        <v>98</v>
      </c>
      <c r="L507" s="3" t="s">
        <v>99</v>
      </c>
      <c r="O507" s="3"/>
      <c r="R507" s="3" t="s">
        <v>100</v>
      </c>
      <c r="U507" s="3" t="s">
        <v>99</v>
      </c>
      <c r="X507" s="3" t="s">
        <v>121</v>
      </c>
      <c r="AA507" s="3"/>
      <c r="AD507" s="3" t="s">
        <v>430</v>
      </c>
      <c r="AG507" s="3" t="s">
        <v>149</v>
      </c>
      <c r="AJ507" s="3"/>
      <c r="AM507" s="3" t="s">
        <v>99</v>
      </c>
      <c r="AP507" s="3"/>
      <c r="AS507" s="3" t="s">
        <v>99</v>
      </c>
      <c r="AV507" s="3"/>
      <c r="AY507" s="3" t="s">
        <v>145</v>
      </c>
      <c r="BB507" s="3"/>
      <c r="BG507" s="3" t="s">
        <v>107</v>
      </c>
      <c r="BJ507" s="3" t="s">
        <v>107</v>
      </c>
      <c r="BM507" s="3" t="s">
        <v>109</v>
      </c>
      <c r="BP507" s="3" t="s">
        <v>107</v>
      </c>
      <c r="BS507" s="3" t="s">
        <v>109</v>
      </c>
      <c r="BV507" s="3" t="s">
        <v>109</v>
      </c>
      <c r="BY507" s="3" t="s">
        <v>109</v>
      </c>
      <c r="CB507" s="3" t="s">
        <v>110</v>
      </c>
      <c r="CE507" s="3" t="s">
        <v>111</v>
      </c>
      <c r="CH507" s="3" t="s">
        <v>112</v>
      </c>
      <c r="CK507" s="3"/>
      <c r="CN507" s="3" t="s">
        <v>137</v>
      </c>
      <c r="CQ507" s="3"/>
    </row>
    <row r="508" spans="1:95" x14ac:dyDescent="0.25">
      <c r="A508">
        <v>132</v>
      </c>
      <c r="B508" s="22">
        <v>43934.373865740738</v>
      </c>
      <c r="C508" s="22">
        <v>43934.376805555556</v>
      </c>
      <c r="D508" s="3" t="s">
        <v>97</v>
      </c>
      <c r="I508" s="3" t="s">
        <v>98</v>
      </c>
      <c r="L508" s="3" t="s">
        <v>98</v>
      </c>
      <c r="O508" s="3"/>
      <c r="R508" s="3" t="s">
        <v>100</v>
      </c>
      <c r="U508" s="3" t="s">
        <v>99</v>
      </c>
      <c r="X508" s="3" t="s">
        <v>101</v>
      </c>
      <c r="AA508" s="3" t="s">
        <v>102</v>
      </c>
      <c r="AD508" s="3" t="s">
        <v>405</v>
      </c>
      <c r="AG508" s="3" t="s">
        <v>149</v>
      </c>
      <c r="AJ508" s="3"/>
      <c r="AM508" s="3" t="s">
        <v>99</v>
      </c>
      <c r="AP508" s="3"/>
      <c r="AS508" s="3" t="s">
        <v>99</v>
      </c>
      <c r="AV508" s="3"/>
      <c r="AY508" s="3" t="s">
        <v>228</v>
      </c>
      <c r="BB508" s="3"/>
      <c r="BG508" s="3" t="s">
        <v>109</v>
      </c>
      <c r="BJ508" s="3" t="s">
        <v>109</v>
      </c>
      <c r="BM508" s="3" t="s">
        <v>109</v>
      </c>
      <c r="BP508" s="3" t="s">
        <v>123</v>
      </c>
      <c r="BS508" s="3" t="s">
        <v>123</v>
      </c>
      <c r="BV508" s="3" t="s">
        <v>123</v>
      </c>
      <c r="BY508" s="3" t="s">
        <v>123</v>
      </c>
      <c r="CB508" s="3" t="s">
        <v>118</v>
      </c>
      <c r="CE508" s="3" t="s">
        <v>147</v>
      </c>
      <c r="CH508" s="3" t="s">
        <v>148</v>
      </c>
      <c r="CK508" s="3"/>
      <c r="CN508" s="3" t="s">
        <v>131</v>
      </c>
      <c r="CQ508" s="3"/>
    </row>
    <row r="509" spans="1:95" x14ac:dyDescent="0.25">
      <c r="A509">
        <v>132</v>
      </c>
      <c r="B509" s="22">
        <v>43934.373865740738</v>
      </c>
      <c r="C509" s="22">
        <v>43934.376805555556</v>
      </c>
      <c r="D509" s="3" t="s">
        <v>97</v>
      </c>
      <c r="I509" s="3" t="s">
        <v>98</v>
      </c>
      <c r="L509" s="3" t="s">
        <v>98</v>
      </c>
      <c r="O509" s="3"/>
      <c r="R509" s="3" t="s">
        <v>100</v>
      </c>
      <c r="U509" s="3" t="s">
        <v>99</v>
      </c>
      <c r="X509" s="3" t="s">
        <v>101</v>
      </c>
      <c r="AA509" s="3" t="s">
        <v>102</v>
      </c>
      <c r="AD509" s="3" t="s">
        <v>410</v>
      </c>
      <c r="AG509" s="3" t="s">
        <v>149</v>
      </c>
      <c r="AJ509" s="3"/>
      <c r="AM509" s="3" t="s">
        <v>99</v>
      </c>
      <c r="AP509" s="3"/>
      <c r="AS509" s="3" t="s">
        <v>99</v>
      </c>
      <c r="AV509" s="3"/>
      <c r="AY509" s="3" t="s">
        <v>228</v>
      </c>
      <c r="BB509" s="3"/>
      <c r="BG509" s="3" t="s">
        <v>109</v>
      </c>
      <c r="BJ509" s="3" t="s">
        <v>109</v>
      </c>
      <c r="BM509" s="3" t="s">
        <v>109</v>
      </c>
      <c r="BP509" s="3" t="s">
        <v>123</v>
      </c>
      <c r="BS509" s="3" t="s">
        <v>123</v>
      </c>
      <c r="BV509" s="3" t="s">
        <v>123</v>
      </c>
      <c r="BY509" s="3" t="s">
        <v>123</v>
      </c>
      <c r="CB509" s="3" t="s">
        <v>118</v>
      </c>
      <c r="CE509" s="3" t="s">
        <v>147</v>
      </c>
      <c r="CH509" s="3" t="s">
        <v>148</v>
      </c>
      <c r="CK509" s="3"/>
      <c r="CN509" s="3" t="s">
        <v>131</v>
      </c>
      <c r="CQ509" s="3"/>
    </row>
    <row r="510" spans="1:95" x14ac:dyDescent="0.25">
      <c r="A510">
        <v>132</v>
      </c>
      <c r="B510" s="22">
        <v>43934.373865740738</v>
      </c>
      <c r="C510" s="22">
        <v>43934.376805555556</v>
      </c>
      <c r="D510" s="3" t="s">
        <v>97</v>
      </c>
      <c r="I510" s="3" t="s">
        <v>98</v>
      </c>
      <c r="L510" s="3" t="s">
        <v>98</v>
      </c>
      <c r="O510" s="3"/>
      <c r="R510" s="3" t="s">
        <v>100</v>
      </c>
      <c r="U510" s="3" t="s">
        <v>99</v>
      </c>
      <c r="X510" s="3" t="s">
        <v>101</v>
      </c>
      <c r="AA510" s="3" t="s">
        <v>102</v>
      </c>
      <c r="AD510" s="3" t="s">
        <v>430</v>
      </c>
      <c r="AG510" s="3" t="s">
        <v>149</v>
      </c>
      <c r="AJ510" s="3"/>
      <c r="AM510" s="3" t="s">
        <v>99</v>
      </c>
      <c r="AP510" s="3"/>
      <c r="AS510" s="3" t="s">
        <v>99</v>
      </c>
      <c r="AV510" s="3"/>
      <c r="AY510" s="3" t="s">
        <v>228</v>
      </c>
      <c r="BB510" s="3"/>
      <c r="BG510" s="3" t="s">
        <v>109</v>
      </c>
      <c r="BJ510" s="3" t="s">
        <v>109</v>
      </c>
      <c r="BM510" s="3" t="s">
        <v>109</v>
      </c>
      <c r="BP510" s="3" t="s">
        <v>123</v>
      </c>
      <c r="BS510" s="3" t="s">
        <v>123</v>
      </c>
      <c r="BV510" s="3" t="s">
        <v>123</v>
      </c>
      <c r="BY510" s="3" t="s">
        <v>123</v>
      </c>
      <c r="CB510" s="3" t="s">
        <v>118</v>
      </c>
      <c r="CE510" s="3" t="s">
        <v>147</v>
      </c>
      <c r="CH510" s="3" t="s">
        <v>148</v>
      </c>
      <c r="CK510" s="3"/>
      <c r="CN510" s="3" t="s">
        <v>131</v>
      </c>
      <c r="CQ510" s="3"/>
    </row>
    <row r="511" spans="1:95" x14ac:dyDescent="0.25">
      <c r="A511">
        <v>133</v>
      </c>
      <c r="B511" s="22">
        <v>43934.372048611112</v>
      </c>
      <c r="C511" s="22">
        <v>43934.37699074074</v>
      </c>
      <c r="D511" s="3" t="s">
        <v>97</v>
      </c>
      <c r="I511" s="3" t="s">
        <v>99</v>
      </c>
      <c r="L511" s="3" t="s">
        <v>98</v>
      </c>
      <c r="O511" s="3" t="s">
        <v>307</v>
      </c>
      <c r="R511" s="3" t="s">
        <v>159</v>
      </c>
      <c r="U511" s="3" t="s">
        <v>99</v>
      </c>
      <c r="X511" s="3" t="s">
        <v>101</v>
      </c>
      <c r="AA511" s="3" t="s">
        <v>102</v>
      </c>
      <c r="AD511" s="3" t="s">
        <v>405</v>
      </c>
      <c r="AG511" s="3" t="s">
        <v>149</v>
      </c>
      <c r="AJ511" s="3"/>
      <c r="AM511" s="3" t="s">
        <v>98</v>
      </c>
      <c r="AP511" s="3" t="s">
        <v>155</v>
      </c>
      <c r="AS511" s="3" t="s">
        <v>98</v>
      </c>
      <c r="AV511" s="3" t="s">
        <v>183</v>
      </c>
      <c r="AY511" s="3" t="s">
        <v>116</v>
      </c>
      <c r="BB511" s="3"/>
      <c r="BG511" s="3" t="s">
        <v>109</v>
      </c>
      <c r="BJ511" s="3" t="s">
        <v>108</v>
      </c>
      <c r="BM511" s="3" t="s">
        <v>108</v>
      </c>
      <c r="BP511" s="3" t="s">
        <v>123</v>
      </c>
      <c r="BS511" s="3" t="s">
        <v>109</v>
      </c>
      <c r="BV511" s="3" t="s">
        <v>109</v>
      </c>
      <c r="BY511" s="3" t="s">
        <v>123</v>
      </c>
      <c r="CB511" s="3" t="s">
        <v>110</v>
      </c>
      <c r="CE511" s="3" t="s">
        <v>147</v>
      </c>
      <c r="CH511" s="3" t="s">
        <v>137</v>
      </c>
      <c r="CK511" s="3" t="s">
        <v>308</v>
      </c>
      <c r="CN511" s="3" t="s">
        <v>126</v>
      </c>
      <c r="CQ511" s="3"/>
    </row>
    <row r="512" spans="1:95" x14ac:dyDescent="0.25">
      <c r="A512">
        <v>133</v>
      </c>
      <c r="B512" s="22">
        <v>43934.372048611112</v>
      </c>
      <c r="C512" s="22">
        <v>43934.37699074074</v>
      </c>
      <c r="D512" s="3" t="s">
        <v>97</v>
      </c>
      <c r="I512" s="3" t="s">
        <v>99</v>
      </c>
      <c r="L512" s="3" t="s">
        <v>98</v>
      </c>
      <c r="O512" s="3" t="s">
        <v>307</v>
      </c>
      <c r="R512" s="3" t="s">
        <v>159</v>
      </c>
      <c r="U512" s="3" t="s">
        <v>99</v>
      </c>
      <c r="X512" s="3" t="s">
        <v>101</v>
      </c>
      <c r="AA512" s="3" t="s">
        <v>102</v>
      </c>
      <c r="AD512" s="3" t="s">
        <v>408</v>
      </c>
      <c r="AG512" s="3" t="s">
        <v>149</v>
      </c>
      <c r="AJ512" s="3"/>
      <c r="AM512" s="3" t="s">
        <v>98</v>
      </c>
      <c r="AP512" s="3" t="s">
        <v>155</v>
      </c>
      <c r="AS512" s="3" t="s">
        <v>98</v>
      </c>
      <c r="AV512" s="3" t="s">
        <v>183</v>
      </c>
      <c r="AY512" s="3" t="s">
        <v>116</v>
      </c>
      <c r="BB512" s="3"/>
      <c r="BG512" s="3" t="s">
        <v>109</v>
      </c>
      <c r="BJ512" s="3" t="s">
        <v>108</v>
      </c>
      <c r="BM512" s="3" t="s">
        <v>108</v>
      </c>
      <c r="BP512" s="3" t="s">
        <v>123</v>
      </c>
      <c r="BS512" s="3" t="s">
        <v>109</v>
      </c>
      <c r="BV512" s="3" t="s">
        <v>109</v>
      </c>
      <c r="BY512" s="3" t="s">
        <v>123</v>
      </c>
      <c r="CB512" s="3" t="s">
        <v>110</v>
      </c>
      <c r="CE512" s="3" t="s">
        <v>147</v>
      </c>
      <c r="CH512" s="3" t="s">
        <v>137</v>
      </c>
      <c r="CK512" s="3" t="s">
        <v>308</v>
      </c>
      <c r="CN512" s="3" t="s">
        <v>126</v>
      </c>
      <c r="CQ512" s="3"/>
    </row>
    <row r="513" spans="1:95" x14ac:dyDescent="0.25">
      <c r="A513">
        <v>133</v>
      </c>
      <c r="B513" s="22">
        <v>43934.372048611112</v>
      </c>
      <c r="C513" s="22">
        <v>43934.37699074074</v>
      </c>
      <c r="D513" s="3" t="s">
        <v>97</v>
      </c>
      <c r="I513" s="3" t="s">
        <v>99</v>
      </c>
      <c r="L513" s="3" t="s">
        <v>98</v>
      </c>
      <c r="O513" s="3" t="s">
        <v>307</v>
      </c>
      <c r="R513" s="3" t="s">
        <v>159</v>
      </c>
      <c r="U513" s="3" t="s">
        <v>99</v>
      </c>
      <c r="X513" s="3" t="s">
        <v>101</v>
      </c>
      <c r="AA513" s="3" t="s">
        <v>102</v>
      </c>
      <c r="AD513" s="3" t="s">
        <v>430</v>
      </c>
      <c r="AG513" s="3" t="s">
        <v>149</v>
      </c>
      <c r="AJ513" s="3"/>
      <c r="AM513" s="3" t="s">
        <v>98</v>
      </c>
      <c r="AP513" s="3" t="s">
        <v>155</v>
      </c>
      <c r="AS513" s="3" t="s">
        <v>98</v>
      </c>
      <c r="AV513" s="3" t="s">
        <v>183</v>
      </c>
      <c r="AY513" s="3" t="s">
        <v>116</v>
      </c>
      <c r="BB513" s="3"/>
      <c r="BG513" s="3" t="s">
        <v>109</v>
      </c>
      <c r="BJ513" s="3" t="s">
        <v>108</v>
      </c>
      <c r="BM513" s="3" t="s">
        <v>108</v>
      </c>
      <c r="BP513" s="3" t="s">
        <v>123</v>
      </c>
      <c r="BS513" s="3" t="s">
        <v>109</v>
      </c>
      <c r="BV513" s="3" t="s">
        <v>109</v>
      </c>
      <c r="BY513" s="3" t="s">
        <v>123</v>
      </c>
      <c r="CB513" s="3" t="s">
        <v>110</v>
      </c>
      <c r="CE513" s="3" t="s">
        <v>147</v>
      </c>
      <c r="CH513" s="3" t="s">
        <v>137</v>
      </c>
      <c r="CK513" s="3" t="s">
        <v>308</v>
      </c>
      <c r="CN513" s="3" t="s">
        <v>126</v>
      </c>
      <c r="CQ513" s="3"/>
    </row>
    <row r="514" spans="1:95" x14ac:dyDescent="0.25">
      <c r="A514">
        <v>134</v>
      </c>
      <c r="B514" s="22">
        <v>43934.370717592596</v>
      </c>
      <c r="C514" s="22">
        <v>43934.380949074075</v>
      </c>
      <c r="D514" s="3" t="s">
        <v>97</v>
      </c>
      <c r="I514" s="3" t="s">
        <v>98</v>
      </c>
      <c r="L514" s="3" t="s">
        <v>98</v>
      </c>
      <c r="O514" s="3"/>
      <c r="R514" s="3" t="s">
        <v>159</v>
      </c>
      <c r="U514" s="3" t="s">
        <v>98</v>
      </c>
      <c r="X514" s="3" t="s">
        <v>121</v>
      </c>
      <c r="AA514" s="3"/>
      <c r="AD514" s="3" t="s">
        <v>409</v>
      </c>
      <c r="AG514" s="3" t="s">
        <v>149</v>
      </c>
      <c r="AJ514" s="3"/>
      <c r="AM514" s="3" t="s">
        <v>99</v>
      </c>
      <c r="AP514" s="3"/>
      <c r="AS514" s="3" t="s">
        <v>98</v>
      </c>
      <c r="AV514" s="3" t="s">
        <v>189</v>
      </c>
      <c r="AY514" s="3" t="s">
        <v>116</v>
      </c>
      <c r="BB514" s="3"/>
      <c r="BG514" s="3" t="s">
        <v>133</v>
      </c>
      <c r="BJ514" s="3" t="s">
        <v>133</v>
      </c>
      <c r="BM514" s="3" t="s">
        <v>107</v>
      </c>
      <c r="BP514" s="3" t="s">
        <v>109</v>
      </c>
      <c r="BS514" s="3" t="s">
        <v>109</v>
      </c>
      <c r="BV514" s="3" t="s">
        <v>108</v>
      </c>
      <c r="BY514" s="3" t="s">
        <v>109</v>
      </c>
      <c r="CB514" s="3" t="s">
        <v>124</v>
      </c>
      <c r="CE514" s="3" t="s">
        <v>309</v>
      </c>
      <c r="CH514" s="3" t="s">
        <v>136</v>
      </c>
      <c r="CK514" s="3"/>
      <c r="CN514" s="3" t="s">
        <v>137</v>
      </c>
      <c r="CQ514" s="3"/>
    </row>
    <row r="515" spans="1:95" x14ac:dyDescent="0.25">
      <c r="A515">
        <v>134</v>
      </c>
      <c r="B515" s="22">
        <v>43934.370717592596</v>
      </c>
      <c r="C515" s="22">
        <v>43934.380949074075</v>
      </c>
      <c r="D515" s="3" t="s">
        <v>97</v>
      </c>
      <c r="I515" s="3" t="s">
        <v>98</v>
      </c>
      <c r="L515" s="3" t="s">
        <v>98</v>
      </c>
      <c r="O515" s="3"/>
      <c r="R515" s="3" t="s">
        <v>159</v>
      </c>
      <c r="U515" s="3" t="s">
        <v>98</v>
      </c>
      <c r="X515" s="3" t="s">
        <v>121</v>
      </c>
      <c r="AA515" s="3"/>
      <c r="AD515" s="3" t="s">
        <v>430</v>
      </c>
      <c r="AG515" s="3" t="s">
        <v>149</v>
      </c>
      <c r="AJ515" s="3"/>
      <c r="AM515" s="3" t="s">
        <v>99</v>
      </c>
      <c r="AP515" s="3"/>
      <c r="AS515" s="3" t="s">
        <v>98</v>
      </c>
      <c r="AV515" s="3" t="s">
        <v>189</v>
      </c>
      <c r="AY515" s="3" t="s">
        <v>116</v>
      </c>
      <c r="BB515" s="3"/>
      <c r="BG515" s="3" t="s">
        <v>133</v>
      </c>
      <c r="BJ515" s="3" t="s">
        <v>133</v>
      </c>
      <c r="BM515" s="3" t="s">
        <v>107</v>
      </c>
      <c r="BP515" s="3" t="s">
        <v>109</v>
      </c>
      <c r="BS515" s="3" t="s">
        <v>109</v>
      </c>
      <c r="BV515" s="3" t="s">
        <v>108</v>
      </c>
      <c r="BY515" s="3" t="s">
        <v>109</v>
      </c>
      <c r="CB515" s="3" t="s">
        <v>124</v>
      </c>
      <c r="CE515" s="3" t="s">
        <v>309</v>
      </c>
      <c r="CH515" s="3" t="s">
        <v>136</v>
      </c>
      <c r="CK515" s="3"/>
      <c r="CN515" s="3" t="s">
        <v>137</v>
      </c>
      <c r="CQ515" s="3"/>
    </row>
    <row r="516" spans="1:95" x14ac:dyDescent="0.25">
      <c r="A516">
        <v>135</v>
      </c>
      <c r="B516" s="22">
        <v>43934.384050925924</v>
      </c>
      <c r="C516" s="22">
        <v>43934.38853009259</v>
      </c>
      <c r="D516" s="3" t="s">
        <v>97</v>
      </c>
      <c r="I516" s="3" t="s">
        <v>98</v>
      </c>
      <c r="L516" s="3" t="s">
        <v>98</v>
      </c>
      <c r="O516" s="3"/>
      <c r="R516" s="3" t="s">
        <v>100</v>
      </c>
      <c r="U516" s="3" t="s">
        <v>99</v>
      </c>
      <c r="X516" s="3" t="s">
        <v>101</v>
      </c>
      <c r="AA516" s="3" t="s">
        <v>102</v>
      </c>
      <c r="AD516" s="3" t="s">
        <v>405</v>
      </c>
      <c r="AG516" s="3" t="s">
        <v>149</v>
      </c>
      <c r="AJ516" s="3"/>
      <c r="AM516" s="3" t="s">
        <v>99</v>
      </c>
      <c r="AP516" s="3"/>
      <c r="AS516" s="3" t="s">
        <v>98</v>
      </c>
      <c r="AV516" s="3" t="s">
        <v>157</v>
      </c>
      <c r="AY516" s="3" t="s">
        <v>116</v>
      </c>
      <c r="BB516" s="3"/>
      <c r="BG516" s="3" t="s">
        <v>109</v>
      </c>
      <c r="BJ516" s="3" t="s">
        <v>109</v>
      </c>
      <c r="BM516" s="3" t="s">
        <v>108</v>
      </c>
      <c r="BP516" s="3" t="s">
        <v>109</v>
      </c>
      <c r="BS516" s="3" t="s">
        <v>108</v>
      </c>
      <c r="BV516" s="3" t="s">
        <v>109</v>
      </c>
      <c r="BY516" s="3" t="s">
        <v>109</v>
      </c>
      <c r="CB516" s="3" t="s">
        <v>118</v>
      </c>
      <c r="CE516" s="3" t="s">
        <v>111</v>
      </c>
      <c r="CH516" s="3" t="s">
        <v>136</v>
      </c>
      <c r="CK516" s="3"/>
      <c r="CN516" s="3" t="s">
        <v>137</v>
      </c>
      <c r="CQ516" s="3"/>
    </row>
    <row r="517" spans="1:95" x14ac:dyDescent="0.25">
      <c r="A517">
        <v>135</v>
      </c>
      <c r="B517" s="22">
        <v>43934.384050925924</v>
      </c>
      <c r="C517" s="22">
        <v>43934.38853009259</v>
      </c>
      <c r="D517" s="3" t="s">
        <v>97</v>
      </c>
      <c r="I517" s="3" t="s">
        <v>98</v>
      </c>
      <c r="L517" s="3" t="s">
        <v>98</v>
      </c>
      <c r="O517" s="3"/>
      <c r="R517" s="3" t="s">
        <v>100</v>
      </c>
      <c r="U517" s="3" t="s">
        <v>99</v>
      </c>
      <c r="X517" s="3" t="s">
        <v>101</v>
      </c>
      <c r="AA517" s="3" t="s">
        <v>102</v>
      </c>
      <c r="AD517" s="3" t="s">
        <v>409</v>
      </c>
      <c r="AG517" s="3" t="s">
        <v>149</v>
      </c>
      <c r="AJ517" s="3"/>
      <c r="AM517" s="3" t="s">
        <v>99</v>
      </c>
      <c r="AP517" s="3"/>
      <c r="AS517" s="3" t="s">
        <v>98</v>
      </c>
      <c r="AV517" s="3" t="s">
        <v>157</v>
      </c>
      <c r="AY517" s="3" t="s">
        <v>116</v>
      </c>
      <c r="BB517" s="3"/>
      <c r="BG517" s="3" t="s">
        <v>109</v>
      </c>
      <c r="BJ517" s="3" t="s">
        <v>109</v>
      </c>
      <c r="BM517" s="3" t="s">
        <v>108</v>
      </c>
      <c r="BP517" s="3" t="s">
        <v>109</v>
      </c>
      <c r="BS517" s="3" t="s">
        <v>108</v>
      </c>
      <c r="BV517" s="3" t="s">
        <v>109</v>
      </c>
      <c r="BY517" s="3" t="s">
        <v>109</v>
      </c>
      <c r="CB517" s="3" t="s">
        <v>118</v>
      </c>
      <c r="CE517" s="3" t="s">
        <v>111</v>
      </c>
      <c r="CH517" s="3" t="s">
        <v>136</v>
      </c>
      <c r="CK517" s="3"/>
      <c r="CN517" s="3" t="s">
        <v>137</v>
      </c>
      <c r="CQ517" s="3"/>
    </row>
    <row r="518" spans="1:95" x14ac:dyDescent="0.25">
      <c r="A518">
        <v>135</v>
      </c>
      <c r="B518" s="22">
        <v>43934.384050925924</v>
      </c>
      <c r="C518" s="22">
        <v>43934.38853009259</v>
      </c>
      <c r="D518" s="3" t="s">
        <v>97</v>
      </c>
      <c r="I518" s="3" t="s">
        <v>98</v>
      </c>
      <c r="L518" s="3" t="s">
        <v>98</v>
      </c>
      <c r="O518" s="3"/>
      <c r="R518" s="3" t="s">
        <v>100</v>
      </c>
      <c r="U518" s="3" t="s">
        <v>99</v>
      </c>
      <c r="X518" s="3" t="s">
        <v>101</v>
      </c>
      <c r="AA518" s="3" t="s">
        <v>102</v>
      </c>
      <c r="AD518" s="3" t="s">
        <v>408</v>
      </c>
      <c r="AG518" s="3" t="s">
        <v>149</v>
      </c>
      <c r="AJ518" s="3"/>
      <c r="AM518" s="3" t="s">
        <v>99</v>
      </c>
      <c r="AP518" s="3"/>
      <c r="AS518" s="3" t="s">
        <v>98</v>
      </c>
      <c r="AV518" s="3" t="s">
        <v>157</v>
      </c>
      <c r="AY518" s="3" t="s">
        <v>116</v>
      </c>
      <c r="BB518" s="3"/>
      <c r="BG518" s="3" t="s">
        <v>109</v>
      </c>
      <c r="BJ518" s="3" t="s">
        <v>109</v>
      </c>
      <c r="BM518" s="3" t="s">
        <v>108</v>
      </c>
      <c r="BP518" s="3" t="s">
        <v>109</v>
      </c>
      <c r="BS518" s="3" t="s">
        <v>108</v>
      </c>
      <c r="BV518" s="3" t="s">
        <v>109</v>
      </c>
      <c r="BY518" s="3" t="s">
        <v>109</v>
      </c>
      <c r="CB518" s="3" t="s">
        <v>118</v>
      </c>
      <c r="CE518" s="3" t="s">
        <v>111</v>
      </c>
      <c r="CH518" s="3" t="s">
        <v>136</v>
      </c>
      <c r="CK518" s="3"/>
      <c r="CN518" s="3" t="s">
        <v>137</v>
      </c>
      <c r="CQ518" s="3"/>
    </row>
    <row r="519" spans="1:95" x14ac:dyDescent="0.25">
      <c r="A519">
        <v>135</v>
      </c>
      <c r="B519" s="22">
        <v>43934.384050925924</v>
      </c>
      <c r="C519" s="22">
        <v>43934.38853009259</v>
      </c>
      <c r="D519" s="3" t="s">
        <v>97</v>
      </c>
      <c r="I519" s="3" t="s">
        <v>98</v>
      </c>
      <c r="L519" s="3" t="s">
        <v>98</v>
      </c>
      <c r="O519" s="3"/>
      <c r="R519" s="3" t="s">
        <v>100</v>
      </c>
      <c r="U519" s="3" t="s">
        <v>99</v>
      </c>
      <c r="X519" s="3" t="s">
        <v>101</v>
      </c>
      <c r="AA519" s="3" t="s">
        <v>102</v>
      </c>
      <c r="AD519" s="3" t="s">
        <v>406</v>
      </c>
      <c r="AG519" s="3" t="s">
        <v>149</v>
      </c>
      <c r="AJ519" s="3"/>
      <c r="AM519" s="3" t="s">
        <v>99</v>
      </c>
      <c r="AP519" s="3"/>
      <c r="AS519" s="3" t="s">
        <v>98</v>
      </c>
      <c r="AV519" s="3" t="s">
        <v>157</v>
      </c>
      <c r="AY519" s="3" t="s">
        <v>116</v>
      </c>
      <c r="BB519" s="3"/>
      <c r="BG519" s="3" t="s">
        <v>109</v>
      </c>
      <c r="BJ519" s="3" t="s">
        <v>109</v>
      </c>
      <c r="BM519" s="3" t="s">
        <v>108</v>
      </c>
      <c r="BP519" s="3" t="s">
        <v>109</v>
      </c>
      <c r="BS519" s="3" t="s">
        <v>108</v>
      </c>
      <c r="BV519" s="3" t="s">
        <v>109</v>
      </c>
      <c r="BY519" s="3" t="s">
        <v>109</v>
      </c>
      <c r="CB519" s="3" t="s">
        <v>118</v>
      </c>
      <c r="CE519" s="3" t="s">
        <v>111</v>
      </c>
      <c r="CH519" s="3" t="s">
        <v>136</v>
      </c>
      <c r="CK519" s="3"/>
      <c r="CN519" s="3" t="s">
        <v>137</v>
      </c>
      <c r="CQ519" s="3"/>
    </row>
    <row r="520" spans="1:95" x14ac:dyDescent="0.25">
      <c r="A520">
        <v>135</v>
      </c>
      <c r="B520" s="22">
        <v>43934.384050925924</v>
      </c>
      <c r="C520" s="22">
        <v>43934.38853009259</v>
      </c>
      <c r="D520" s="3" t="s">
        <v>97</v>
      </c>
      <c r="I520" s="3" t="s">
        <v>98</v>
      </c>
      <c r="L520" s="3" t="s">
        <v>98</v>
      </c>
      <c r="O520" s="3"/>
      <c r="R520" s="3" t="s">
        <v>100</v>
      </c>
      <c r="U520" s="3" t="s">
        <v>99</v>
      </c>
      <c r="X520" s="3" t="s">
        <v>101</v>
      </c>
      <c r="AA520" s="3" t="s">
        <v>102</v>
      </c>
      <c r="AD520" s="3" t="s">
        <v>430</v>
      </c>
      <c r="AG520" s="3" t="s">
        <v>149</v>
      </c>
      <c r="AJ520" s="3"/>
      <c r="AM520" s="3" t="s">
        <v>99</v>
      </c>
      <c r="AP520" s="3"/>
      <c r="AS520" s="3" t="s">
        <v>98</v>
      </c>
      <c r="AV520" s="3" t="s">
        <v>157</v>
      </c>
      <c r="AY520" s="3" t="s">
        <v>116</v>
      </c>
      <c r="BB520" s="3"/>
      <c r="BG520" s="3" t="s">
        <v>109</v>
      </c>
      <c r="BJ520" s="3" t="s">
        <v>109</v>
      </c>
      <c r="BM520" s="3" t="s">
        <v>108</v>
      </c>
      <c r="BP520" s="3" t="s">
        <v>109</v>
      </c>
      <c r="BS520" s="3" t="s">
        <v>108</v>
      </c>
      <c r="BV520" s="3" t="s">
        <v>109</v>
      </c>
      <c r="BY520" s="3" t="s">
        <v>109</v>
      </c>
      <c r="CB520" s="3" t="s">
        <v>118</v>
      </c>
      <c r="CE520" s="3" t="s">
        <v>111</v>
      </c>
      <c r="CH520" s="3" t="s">
        <v>136</v>
      </c>
      <c r="CK520" s="3"/>
      <c r="CN520" s="3" t="s">
        <v>137</v>
      </c>
      <c r="CQ520" s="3"/>
    </row>
    <row r="521" spans="1:95" x14ac:dyDescent="0.25">
      <c r="A521">
        <v>136</v>
      </c>
      <c r="B521" s="22">
        <v>43934.382465277777</v>
      </c>
      <c r="C521" s="22">
        <v>43934.391504629632</v>
      </c>
      <c r="D521" s="3" t="s">
        <v>97</v>
      </c>
      <c r="I521" s="3" t="s">
        <v>99</v>
      </c>
      <c r="L521" s="3" t="s">
        <v>98</v>
      </c>
      <c r="O521" s="3"/>
      <c r="R521" s="3" t="s">
        <v>100</v>
      </c>
      <c r="U521" s="3" t="s">
        <v>99</v>
      </c>
      <c r="X521" s="3" t="s">
        <v>101</v>
      </c>
      <c r="AA521" s="3" t="s">
        <v>132</v>
      </c>
      <c r="AD521" s="3" t="s">
        <v>405</v>
      </c>
      <c r="AG521" s="3" t="s">
        <v>149</v>
      </c>
      <c r="AJ521" s="3"/>
      <c r="AM521" s="3" t="s">
        <v>99</v>
      </c>
      <c r="AP521" s="3"/>
      <c r="AS521" s="3" t="s">
        <v>98</v>
      </c>
      <c r="AV521" s="3" t="s">
        <v>171</v>
      </c>
      <c r="AY521" s="3" t="s">
        <v>116</v>
      </c>
      <c r="BB521" s="3"/>
      <c r="BG521" s="3" t="s">
        <v>108</v>
      </c>
      <c r="BJ521" s="3" t="s">
        <v>109</v>
      </c>
      <c r="BM521" s="3" t="s">
        <v>108</v>
      </c>
      <c r="BP521" s="3" t="s">
        <v>123</v>
      </c>
      <c r="BS521" s="3" t="s">
        <v>123</v>
      </c>
      <c r="BV521" s="3" t="s">
        <v>123</v>
      </c>
      <c r="BY521" s="3" t="s">
        <v>109</v>
      </c>
      <c r="CB521" s="3" t="s">
        <v>110</v>
      </c>
      <c r="CE521" s="3" t="s">
        <v>111</v>
      </c>
      <c r="CH521" s="3" t="s">
        <v>148</v>
      </c>
      <c r="CK521" s="3"/>
      <c r="CN521" s="3" t="s">
        <v>137</v>
      </c>
      <c r="CQ521" s="3"/>
    </row>
    <row r="522" spans="1:95" x14ac:dyDescent="0.25">
      <c r="A522">
        <v>136</v>
      </c>
      <c r="B522" s="22">
        <v>43934.382465277777</v>
      </c>
      <c r="C522" s="22">
        <v>43934.391504629632</v>
      </c>
      <c r="D522" s="3" t="s">
        <v>97</v>
      </c>
      <c r="I522" s="3" t="s">
        <v>99</v>
      </c>
      <c r="L522" s="3" t="s">
        <v>98</v>
      </c>
      <c r="O522" s="3"/>
      <c r="R522" s="3" t="s">
        <v>100</v>
      </c>
      <c r="U522" s="3" t="s">
        <v>99</v>
      </c>
      <c r="X522" s="3" t="s">
        <v>101</v>
      </c>
      <c r="AA522" s="3" t="s">
        <v>132</v>
      </c>
      <c r="AD522" s="3" t="s">
        <v>430</v>
      </c>
      <c r="AG522" s="3" t="s">
        <v>149</v>
      </c>
      <c r="AJ522" s="3"/>
      <c r="AM522" s="3" t="s">
        <v>99</v>
      </c>
      <c r="AP522" s="3"/>
      <c r="AS522" s="3" t="s">
        <v>98</v>
      </c>
      <c r="AV522" s="3" t="s">
        <v>171</v>
      </c>
      <c r="AY522" s="3" t="s">
        <v>116</v>
      </c>
      <c r="BB522" s="3"/>
      <c r="BG522" s="3" t="s">
        <v>108</v>
      </c>
      <c r="BJ522" s="3" t="s">
        <v>109</v>
      </c>
      <c r="BM522" s="3" t="s">
        <v>108</v>
      </c>
      <c r="BP522" s="3" t="s">
        <v>123</v>
      </c>
      <c r="BS522" s="3" t="s">
        <v>123</v>
      </c>
      <c r="BV522" s="3" t="s">
        <v>123</v>
      </c>
      <c r="BY522" s="3" t="s">
        <v>109</v>
      </c>
      <c r="CB522" s="3" t="s">
        <v>110</v>
      </c>
      <c r="CE522" s="3" t="s">
        <v>111</v>
      </c>
      <c r="CH522" s="3" t="s">
        <v>148</v>
      </c>
      <c r="CK522" s="3"/>
      <c r="CN522" s="3" t="s">
        <v>137</v>
      </c>
      <c r="CQ522" s="3"/>
    </row>
    <row r="523" spans="1:95" x14ac:dyDescent="0.25">
      <c r="A523">
        <v>137</v>
      </c>
      <c r="B523" s="22">
        <v>43934.398356481484</v>
      </c>
      <c r="C523" s="22">
        <v>43934.400775462964</v>
      </c>
      <c r="D523" s="3" t="s">
        <v>97</v>
      </c>
      <c r="I523" s="3" t="s">
        <v>98</v>
      </c>
      <c r="L523" s="3" t="s">
        <v>98</v>
      </c>
      <c r="O523" s="3"/>
      <c r="R523" s="3" t="s">
        <v>159</v>
      </c>
      <c r="U523" s="3" t="s">
        <v>99</v>
      </c>
      <c r="X523" s="3" t="s">
        <v>101</v>
      </c>
      <c r="AA523" s="3" t="s">
        <v>132</v>
      </c>
      <c r="AD523" s="3" t="s">
        <v>405</v>
      </c>
      <c r="AG523" s="3" t="s">
        <v>149</v>
      </c>
      <c r="AJ523" s="3"/>
      <c r="AM523" s="3" t="s">
        <v>99</v>
      </c>
      <c r="AP523" s="3"/>
      <c r="AS523" s="3" t="s">
        <v>98</v>
      </c>
      <c r="AV523" s="3" t="s">
        <v>183</v>
      </c>
      <c r="AY523" s="3" t="s">
        <v>116</v>
      </c>
      <c r="BB523" s="3"/>
      <c r="BG523" s="3" t="s">
        <v>123</v>
      </c>
      <c r="BJ523" s="3" t="s">
        <v>123</v>
      </c>
      <c r="BM523" s="3" t="s">
        <v>123</v>
      </c>
      <c r="BP523" s="3" t="s">
        <v>123</v>
      </c>
      <c r="BS523" s="3" t="s">
        <v>109</v>
      </c>
      <c r="BV523" s="3" t="s">
        <v>123</v>
      </c>
      <c r="BY523" s="3" t="s">
        <v>123</v>
      </c>
      <c r="CB523" s="3" t="s">
        <v>118</v>
      </c>
      <c r="CE523" s="3" t="s">
        <v>111</v>
      </c>
      <c r="CH523" s="3" t="s">
        <v>199</v>
      </c>
      <c r="CK523" s="3"/>
      <c r="CN523" s="3" t="s">
        <v>131</v>
      </c>
      <c r="CQ523" s="3"/>
    </row>
    <row r="524" spans="1:95" x14ac:dyDescent="0.25">
      <c r="A524">
        <v>137</v>
      </c>
      <c r="B524" s="22">
        <v>43934.398356481484</v>
      </c>
      <c r="C524" s="22">
        <v>43934.400775462964</v>
      </c>
      <c r="D524" s="3" t="s">
        <v>97</v>
      </c>
      <c r="I524" s="3" t="s">
        <v>98</v>
      </c>
      <c r="L524" s="3" t="s">
        <v>98</v>
      </c>
      <c r="O524" s="3"/>
      <c r="R524" s="3" t="s">
        <v>159</v>
      </c>
      <c r="U524" s="3" t="s">
        <v>99</v>
      </c>
      <c r="X524" s="3" t="s">
        <v>101</v>
      </c>
      <c r="AA524" s="3" t="s">
        <v>132</v>
      </c>
      <c r="AD524" s="3" t="s">
        <v>409</v>
      </c>
      <c r="AG524" s="3" t="s">
        <v>149</v>
      </c>
      <c r="AJ524" s="3"/>
      <c r="AM524" s="3" t="s">
        <v>99</v>
      </c>
      <c r="AP524" s="3"/>
      <c r="AS524" s="3" t="s">
        <v>98</v>
      </c>
      <c r="AV524" s="3" t="s">
        <v>183</v>
      </c>
      <c r="AY524" s="3" t="s">
        <v>116</v>
      </c>
      <c r="BB524" s="3"/>
      <c r="BG524" s="3" t="s">
        <v>123</v>
      </c>
      <c r="BJ524" s="3" t="s">
        <v>123</v>
      </c>
      <c r="BM524" s="3" t="s">
        <v>123</v>
      </c>
      <c r="BP524" s="3" t="s">
        <v>123</v>
      </c>
      <c r="BS524" s="3" t="s">
        <v>109</v>
      </c>
      <c r="BV524" s="3" t="s">
        <v>123</v>
      </c>
      <c r="BY524" s="3" t="s">
        <v>123</v>
      </c>
      <c r="CB524" s="3" t="s">
        <v>118</v>
      </c>
      <c r="CE524" s="3" t="s">
        <v>111</v>
      </c>
      <c r="CH524" s="3" t="s">
        <v>199</v>
      </c>
      <c r="CK524" s="3"/>
      <c r="CN524" s="3" t="s">
        <v>131</v>
      </c>
      <c r="CQ524" s="3"/>
    </row>
    <row r="525" spans="1:95" x14ac:dyDescent="0.25">
      <c r="A525">
        <v>137</v>
      </c>
      <c r="B525" s="22">
        <v>43934.398356481484</v>
      </c>
      <c r="C525" s="22">
        <v>43934.400775462964</v>
      </c>
      <c r="D525" s="3" t="s">
        <v>97</v>
      </c>
      <c r="I525" s="3" t="s">
        <v>98</v>
      </c>
      <c r="L525" s="3" t="s">
        <v>98</v>
      </c>
      <c r="O525" s="3"/>
      <c r="R525" s="3" t="s">
        <v>159</v>
      </c>
      <c r="U525" s="3" t="s">
        <v>99</v>
      </c>
      <c r="X525" s="3" t="s">
        <v>101</v>
      </c>
      <c r="AA525" s="3" t="s">
        <v>132</v>
      </c>
      <c r="AD525" s="3" t="s">
        <v>408</v>
      </c>
      <c r="AG525" s="3" t="s">
        <v>149</v>
      </c>
      <c r="AJ525" s="3"/>
      <c r="AM525" s="3" t="s">
        <v>99</v>
      </c>
      <c r="AP525" s="3"/>
      <c r="AS525" s="3" t="s">
        <v>98</v>
      </c>
      <c r="AV525" s="3" t="s">
        <v>183</v>
      </c>
      <c r="AY525" s="3" t="s">
        <v>116</v>
      </c>
      <c r="BB525" s="3"/>
      <c r="BG525" s="3" t="s">
        <v>123</v>
      </c>
      <c r="BJ525" s="3" t="s">
        <v>123</v>
      </c>
      <c r="BM525" s="3" t="s">
        <v>123</v>
      </c>
      <c r="BP525" s="3" t="s">
        <v>123</v>
      </c>
      <c r="BS525" s="3" t="s">
        <v>109</v>
      </c>
      <c r="BV525" s="3" t="s">
        <v>123</v>
      </c>
      <c r="BY525" s="3" t="s">
        <v>123</v>
      </c>
      <c r="CB525" s="3" t="s">
        <v>118</v>
      </c>
      <c r="CE525" s="3" t="s">
        <v>111</v>
      </c>
      <c r="CH525" s="3" t="s">
        <v>199</v>
      </c>
      <c r="CK525" s="3"/>
      <c r="CN525" s="3" t="s">
        <v>131</v>
      </c>
      <c r="CQ525" s="3"/>
    </row>
    <row r="526" spans="1:95" x14ac:dyDescent="0.25">
      <c r="A526">
        <v>137</v>
      </c>
      <c r="B526" s="22">
        <v>43934.398356481484</v>
      </c>
      <c r="C526" s="22">
        <v>43934.400775462964</v>
      </c>
      <c r="D526" s="3" t="s">
        <v>97</v>
      </c>
      <c r="I526" s="3" t="s">
        <v>98</v>
      </c>
      <c r="L526" s="3" t="s">
        <v>98</v>
      </c>
      <c r="O526" s="3"/>
      <c r="R526" s="3" t="s">
        <v>159</v>
      </c>
      <c r="U526" s="3" t="s">
        <v>99</v>
      </c>
      <c r="X526" s="3" t="s">
        <v>101</v>
      </c>
      <c r="AA526" s="3" t="s">
        <v>132</v>
      </c>
      <c r="AD526" s="3" t="s">
        <v>410</v>
      </c>
      <c r="AG526" s="3" t="s">
        <v>149</v>
      </c>
      <c r="AJ526" s="3"/>
      <c r="AM526" s="3" t="s">
        <v>99</v>
      </c>
      <c r="AP526" s="3"/>
      <c r="AS526" s="3" t="s">
        <v>98</v>
      </c>
      <c r="AV526" s="3" t="s">
        <v>183</v>
      </c>
      <c r="AY526" s="3" t="s">
        <v>116</v>
      </c>
      <c r="BB526" s="3"/>
      <c r="BG526" s="3" t="s">
        <v>123</v>
      </c>
      <c r="BJ526" s="3" t="s">
        <v>123</v>
      </c>
      <c r="BM526" s="3" t="s">
        <v>123</v>
      </c>
      <c r="BP526" s="3" t="s">
        <v>123</v>
      </c>
      <c r="BS526" s="3" t="s">
        <v>109</v>
      </c>
      <c r="BV526" s="3" t="s">
        <v>123</v>
      </c>
      <c r="BY526" s="3" t="s">
        <v>123</v>
      </c>
      <c r="CB526" s="3" t="s">
        <v>118</v>
      </c>
      <c r="CE526" s="3" t="s">
        <v>111</v>
      </c>
      <c r="CH526" s="3" t="s">
        <v>199</v>
      </c>
      <c r="CK526" s="3"/>
      <c r="CN526" s="3" t="s">
        <v>131</v>
      </c>
      <c r="CQ526" s="3"/>
    </row>
    <row r="527" spans="1:95" x14ac:dyDescent="0.25">
      <c r="A527">
        <v>137</v>
      </c>
      <c r="B527" s="22">
        <v>43934.398356481484</v>
      </c>
      <c r="C527" s="22">
        <v>43934.400775462964</v>
      </c>
      <c r="D527" s="3" t="s">
        <v>97</v>
      </c>
      <c r="I527" s="3" t="s">
        <v>98</v>
      </c>
      <c r="L527" s="3" t="s">
        <v>98</v>
      </c>
      <c r="O527" s="3"/>
      <c r="R527" s="3" t="s">
        <v>159</v>
      </c>
      <c r="U527" s="3" t="s">
        <v>99</v>
      </c>
      <c r="X527" s="3" t="s">
        <v>101</v>
      </c>
      <c r="AA527" s="3" t="s">
        <v>132</v>
      </c>
      <c r="AD527" s="3" t="s">
        <v>406</v>
      </c>
      <c r="AG527" s="3" t="s">
        <v>149</v>
      </c>
      <c r="AJ527" s="3"/>
      <c r="AM527" s="3" t="s">
        <v>99</v>
      </c>
      <c r="AP527" s="3"/>
      <c r="AS527" s="3" t="s">
        <v>98</v>
      </c>
      <c r="AV527" s="3" t="s">
        <v>183</v>
      </c>
      <c r="AY527" s="3" t="s">
        <v>116</v>
      </c>
      <c r="BB527" s="3"/>
      <c r="BG527" s="3" t="s">
        <v>123</v>
      </c>
      <c r="BJ527" s="3" t="s">
        <v>123</v>
      </c>
      <c r="BM527" s="3" t="s">
        <v>123</v>
      </c>
      <c r="BP527" s="3" t="s">
        <v>123</v>
      </c>
      <c r="BS527" s="3" t="s">
        <v>109</v>
      </c>
      <c r="BV527" s="3" t="s">
        <v>123</v>
      </c>
      <c r="BY527" s="3" t="s">
        <v>123</v>
      </c>
      <c r="CB527" s="3" t="s">
        <v>118</v>
      </c>
      <c r="CE527" s="3" t="s">
        <v>111</v>
      </c>
      <c r="CH527" s="3" t="s">
        <v>199</v>
      </c>
      <c r="CK527" s="3"/>
      <c r="CN527" s="3" t="s">
        <v>131</v>
      </c>
      <c r="CQ527" s="3"/>
    </row>
    <row r="528" spans="1:95" x14ac:dyDescent="0.25">
      <c r="A528">
        <v>137</v>
      </c>
      <c r="B528" s="22">
        <v>43934.398356481484</v>
      </c>
      <c r="C528" s="22">
        <v>43934.400775462964</v>
      </c>
      <c r="D528" s="3" t="s">
        <v>97</v>
      </c>
      <c r="I528" s="3" t="s">
        <v>98</v>
      </c>
      <c r="L528" s="3" t="s">
        <v>98</v>
      </c>
      <c r="O528" s="3"/>
      <c r="R528" s="3" t="s">
        <v>159</v>
      </c>
      <c r="U528" s="3" t="s">
        <v>99</v>
      </c>
      <c r="X528" s="3" t="s">
        <v>101</v>
      </c>
      <c r="AA528" s="3" t="s">
        <v>132</v>
      </c>
      <c r="AD528" s="3" t="s">
        <v>430</v>
      </c>
      <c r="AG528" s="3" t="s">
        <v>149</v>
      </c>
      <c r="AJ528" s="3"/>
      <c r="AM528" s="3" t="s">
        <v>99</v>
      </c>
      <c r="AP528" s="3"/>
      <c r="AS528" s="3" t="s">
        <v>98</v>
      </c>
      <c r="AV528" s="3" t="s">
        <v>183</v>
      </c>
      <c r="AY528" s="3" t="s">
        <v>116</v>
      </c>
      <c r="BB528" s="3"/>
      <c r="BG528" s="3" t="s">
        <v>123</v>
      </c>
      <c r="BJ528" s="3" t="s">
        <v>123</v>
      </c>
      <c r="BM528" s="3" t="s">
        <v>123</v>
      </c>
      <c r="BP528" s="3" t="s">
        <v>123</v>
      </c>
      <c r="BS528" s="3" t="s">
        <v>109</v>
      </c>
      <c r="BV528" s="3" t="s">
        <v>123</v>
      </c>
      <c r="BY528" s="3" t="s">
        <v>123</v>
      </c>
      <c r="CB528" s="3" t="s">
        <v>118</v>
      </c>
      <c r="CE528" s="3" t="s">
        <v>111</v>
      </c>
      <c r="CH528" s="3" t="s">
        <v>199</v>
      </c>
      <c r="CK528" s="3"/>
      <c r="CN528" s="3" t="s">
        <v>131</v>
      </c>
      <c r="CQ528" s="3"/>
    </row>
    <row r="529" spans="1:95" x14ac:dyDescent="0.25">
      <c r="A529">
        <v>138</v>
      </c>
      <c r="B529" s="22">
        <v>43934.378217592595</v>
      </c>
      <c r="C529" s="22">
        <v>43934.407187500001</v>
      </c>
      <c r="D529" s="3" t="s">
        <v>97</v>
      </c>
      <c r="I529" s="3" t="s">
        <v>98</v>
      </c>
      <c r="L529" s="3" t="s">
        <v>99</v>
      </c>
      <c r="O529" s="3"/>
      <c r="R529" s="3" t="s">
        <v>159</v>
      </c>
      <c r="U529" s="3" t="s">
        <v>99</v>
      </c>
      <c r="X529" s="3" t="s">
        <v>101</v>
      </c>
      <c r="AA529" s="3" t="s">
        <v>132</v>
      </c>
      <c r="AD529" s="3" t="s">
        <v>405</v>
      </c>
      <c r="AG529" s="3" t="s">
        <v>149</v>
      </c>
      <c r="AJ529" s="3"/>
      <c r="AM529" s="3" t="s">
        <v>99</v>
      </c>
      <c r="AP529" s="3"/>
      <c r="AS529" s="3" t="s">
        <v>98</v>
      </c>
      <c r="AV529" s="3" t="s">
        <v>189</v>
      </c>
      <c r="AY529" s="3" t="s">
        <v>116</v>
      </c>
      <c r="BB529" s="3"/>
      <c r="BG529" s="3" t="s">
        <v>109</v>
      </c>
      <c r="BJ529" s="3" t="s">
        <v>109</v>
      </c>
      <c r="BM529" s="3" t="s">
        <v>109</v>
      </c>
      <c r="BP529" s="3" t="s">
        <v>123</v>
      </c>
      <c r="BS529" s="3" t="s">
        <v>123</v>
      </c>
      <c r="BV529" s="3" t="s">
        <v>123</v>
      </c>
      <c r="BY529" s="3" t="s">
        <v>123</v>
      </c>
      <c r="CB529" s="3" t="s">
        <v>110</v>
      </c>
      <c r="CE529" s="3" t="s">
        <v>111</v>
      </c>
      <c r="CH529" s="3" t="s">
        <v>137</v>
      </c>
      <c r="CK529" s="3" t="s">
        <v>261</v>
      </c>
      <c r="CN529" s="3" t="s">
        <v>137</v>
      </c>
      <c r="CQ529" s="3"/>
    </row>
    <row r="530" spans="1:95" x14ac:dyDescent="0.25">
      <c r="A530">
        <v>138</v>
      </c>
      <c r="B530" s="22">
        <v>43934.378217592595</v>
      </c>
      <c r="C530" s="22">
        <v>43934.407187500001</v>
      </c>
      <c r="D530" s="3" t="s">
        <v>97</v>
      </c>
      <c r="I530" s="3" t="s">
        <v>98</v>
      </c>
      <c r="L530" s="3" t="s">
        <v>99</v>
      </c>
      <c r="O530" s="3"/>
      <c r="R530" s="3" t="s">
        <v>159</v>
      </c>
      <c r="U530" s="3" t="s">
        <v>99</v>
      </c>
      <c r="X530" s="3" t="s">
        <v>101</v>
      </c>
      <c r="AA530" s="3" t="s">
        <v>132</v>
      </c>
      <c r="AD530" s="3" t="s">
        <v>408</v>
      </c>
      <c r="AG530" s="3" t="s">
        <v>149</v>
      </c>
      <c r="AJ530" s="3"/>
      <c r="AM530" s="3" t="s">
        <v>99</v>
      </c>
      <c r="AP530" s="3"/>
      <c r="AS530" s="3" t="s">
        <v>98</v>
      </c>
      <c r="AV530" s="3" t="s">
        <v>189</v>
      </c>
      <c r="AY530" s="3" t="s">
        <v>116</v>
      </c>
      <c r="BB530" s="3"/>
      <c r="BG530" s="3" t="s">
        <v>109</v>
      </c>
      <c r="BJ530" s="3" t="s">
        <v>109</v>
      </c>
      <c r="BM530" s="3" t="s">
        <v>109</v>
      </c>
      <c r="BP530" s="3" t="s">
        <v>123</v>
      </c>
      <c r="BS530" s="3" t="s">
        <v>123</v>
      </c>
      <c r="BV530" s="3" t="s">
        <v>123</v>
      </c>
      <c r="BY530" s="3" t="s">
        <v>123</v>
      </c>
      <c r="CB530" s="3" t="s">
        <v>110</v>
      </c>
      <c r="CE530" s="3" t="s">
        <v>111</v>
      </c>
      <c r="CH530" s="3" t="s">
        <v>137</v>
      </c>
      <c r="CK530" s="3" t="s">
        <v>261</v>
      </c>
      <c r="CN530" s="3" t="s">
        <v>137</v>
      </c>
      <c r="CQ530" s="3"/>
    </row>
    <row r="531" spans="1:95" x14ac:dyDescent="0.25">
      <c r="A531">
        <v>138</v>
      </c>
      <c r="B531" s="22">
        <v>43934.378217592595</v>
      </c>
      <c r="C531" s="22">
        <v>43934.407187500001</v>
      </c>
      <c r="D531" s="3" t="s">
        <v>97</v>
      </c>
      <c r="I531" s="3" t="s">
        <v>98</v>
      </c>
      <c r="L531" s="3" t="s">
        <v>99</v>
      </c>
      <c r="O531" s="3"/>
      <c r="R531" s="3" t="s">
        <v>159</v>
      </c>
      <c r="U531" s="3" t="s">
        <v>99</v>
      </c>
      <c r="X531" s="3" t="s">
        <v>101</v>
      </c>
      <c r="AA531" s="3" t="s">
        <v>132</v>
      </c>
      <c r="AD531" s="3" t="s">
        <v>430</v>
      </c>
      <c r="AG531" s="3" t="s">
        <v>149</v>
      </c>
      <c r="AJ531" s="3"/>
      <c r="AM531" s="3" t="s">
        <v>99</v>
      </c>
      <c r="AP531" s="3"/>
      <c r="AS531" s="3" t="s">
        <v>98</v>
      </c>
      <c r="AV531" s="3" t="s">
        <v>189</v>
      </c>
      <c r="AY531" s="3" t="s">
        <v>116</v>
      </c>
      <c r="BB531" s="3"/>
      <c r="BG531" s="3" t="s">
        <v>109</v>
      </c>
      <c r="BJ531" s="3" t="s">
        <v>109</v>
      </c>
      <c r="BM531" s="3" t="s">
        <v>109</v>
      </c>
      <c r="BP531" s="3" t="s">
        <v>123</v>
      </c>
      <c r="BS531" s="3" t="s">
        <v>123</v>
      </c>
      <c r="BV531" s="3" t="s">
        <v>123</v>
      </c>
      <c r="BY531" s="3" t="s">
        <v>123</v>
      </c>
      <c r="CB531" s="3" t="s">
        <v>110</v>
      </c>
      <c r="CE531" s="3" t="s">
        <v>111</v>
      </c>
      <c r="CH531" s="3" t="s">
        <v>137</v>
      </c>
      <c r="CK531" s="3" t="s">
        <v>261</v>
      </c>
      <c r="CN531" s="3" t="s">
        <v>137</v>
      </c>
      <c r="CQ531" s="3"/>
    </row>
    <row r="532" spans="1:95" x14ac:dyDescent="0.25">
      <c r="A532">
        <v>139</v>
      </c>
      <c r="B532" s="22">
        <v>43934.411527777775</v>
      </c>
      <c r="C532" s="22">
        <v>43934.415925925925</v>
      </c>
      <c r="D532" s="3" t="s">
        <v>97</v>
      </c>
      <c r="I532" s="3" t="s">
        <v>98</v>
      </c>
      <c r="L532" s="3" t="s">
        <v>98</v>
      </c>
      <c r="O532" s="3"/>
      <c r="R532" s="3" t="s">
        <v>100</v>
      </c>
      <c r="U532" s="3" t="s">
        <v>99</v>
      </c>
      <c r="X532" s="3" t="s">
        <v>101</v>
      </c>
      <c r="AA532" s="3" t="s">
        <v>102</v>
      </c>
      <c r="AD532" s="3" t="s">
        <v>405</v>
      </c>
      <c r="AG532" s="3" t="s">
        <v>149</v>
      </c>
      <c r="AJ532" s="3"/>
      <c r="AM532" s="3" t="s">
        <v>99</v>
      </c>
      <c r="AP532" s="3"/>
      <c r="AS532" s="3" t="s">
        <v>99</v>
      </c>
      <c r="AV532" s="3"/>
      <c r="AY532" s="3" t="s">
        <v>116</v>
      </c>
      <c r="BB532" s="3"/>
      <c r="BG532" s="3" t="s">
        <v>108</v>
      </c>
      <c r="BJ532" s="3" t="s">
        <v>108</v>
      </c>
      <c r="BM532" s="3" t="s">
        <v>107</v>
      </c>
      <c r="BP532" s="3" t="s">
        <v>109</v>
      </c>
      <c r="BS532" s="3" t="s">
        <v>109</v>
      </c>
      <c r="BV532" s="3" t="s">
        <v>109</v>
      </c>
      <c r="BY532" s="3" t="s">
        <v>109</v>
      </c>
      <c r="CB532" s="3" t="s">
        <v>124</v>
      </c>
      <c r="CE532" s="3" t="s">
        <v>309</v>
      </c>
      <c r="CH532" s="3" t="s">
        <v>148</v>
      </c>
      <c r="CK532" s="3"/>
      <c r="CN532" s="3" t="s">
        <v>131</v>
      </c>
      <c r="CQ532" s="3"/>
    </row>
    <row r="533" spans="1:95" x14ac:dyDescent="0.25">
      <c r="A533">
        <v>139</v>
      </c>
      <c r="B533" s="22">
        <v>43934.411527777775</v>
      </c>
      <c r="C533" s="22">
        <v>43934.415925925925</v>
      </c>
      <c r="D533" s="3" t="s">
        <v>97</v>
      </c>
      <c r="I533" s="3" t="s">
        <v>98</v>
      </c>
      <c r="L533" s="3" t="s">
        <v>98</v>
      </c>
      <c r="O533" s="3"/>
      <c r="R533" s="3" t="s">
        <v>100</v>
      </c>
      <c r="U533" s="3" t="s">
        <v>99</v>
      </c>
      <c r="X533" s="3" t="s">
        <v>101</v>
      </c>
      <c r="AA533" s="3" t="s">
        <v>102</v>
      </c>
      <c r="AD533" s="3" t="s">
        <v>430</v>
      </c>
      <c r="AG533" s="3" t="s">
        <v>149</v>
      </c>
      <c r="AJ533" s="3"/>
      <c r="AM533" s="3" t="s">
        <v>99</v>
      </c>
      <c r="AP533" s="3"/>
      <c r="AS533" s="3" t="s">
        <v>99</v>
      </c>
      <c r="AV533" s="3"/>
      <c r="AY533" s="3" t="s">
        <v>116</v>
      </c>
      <c r="BB533" s="3"/>
      <c r="BG533" s="3" t="s">
        <v>108</v>
      </c>
      <c r="BJ533" s="3" t="s">
        <v>108</v>
      </c>
      <c r="BM533" s="3" t="s">
        <v>107</v>
      </c>
      <c r="BP533" s="3" t="s">
        <v>109</v>
      </c>
      <c r="BS533" s="3" t="s">
        <v>109</v>
      </c>
      <c r="BV533" s="3" t="s">
        <v>109</v>
      </c>
      <c r="BY533" s="3" t="s">
        <v>109</v>
      </c>
      <c r="CB533" s="3" t="s">
        <v>124</v>
      </c>
      <c r="CE533" s="3" t="s">
        <v>309</v>
      </c>
      <c r="CH533" s="3" t="s">
        <v>148</v>
      </c>
      <c r="CK533" s="3"/>
      <c r="CN533" s="3" t="s">
        <v>131</v>
      </c>
      <c r="CQ533" s="3"/>
    </row>
    <row r="534" spans="1:95" x14ac:dyDescent="0.25">
      <c r="A534">
        <v>140</v>
      </c>
      <c r="B534" s="22">
        <v>43934.436990740738</v>
      </c>
      <c r="C534" s="22">
        <v>43934.440196759257</v>
      </c>
      <c r="D534" s="3" t="s">
        <v>97</v>
      </c>
      <c r="I534" s="3" t="s">
        <v>99</v>
      </c>
      <c r="L534" s="3" t="s">
        <v>99</v>
      </c>
      <c r="O534" s="3"/>
      <c r="R534" s="3" t="s">
        <v>310</v>
      </c>
      <c r="U534" s="3" t="s">
        <v>98</v>
      </c>
      <c r="X534" s="3" t="s">
        <v>121</v>
      </c>
      <c r="AA534" s="3"/>
      <c r="AD534" s="3" t="s">
        <v>405</v>
      </c>
      <c r="AG534" s="3" t="s">
        <v>151</v>
      </c>
      <c r="AJ534" s="3"/>
      <c r="AM534" s="3" t="s">
        <v>99</v>
      </c>
      <c r="AP534" s="3"/>
      <c r="AS534" s="3" t="s">
        <v>99</v>
      </c>
      <c r="AV534" s="3"/>
      <c r="AY534" s="3" t="s">
        <v>116</v>
      </c>
      <c r="BB534" s="3" t="s">
        <v>241</v>
      </c>
      <c r="BG534" s="3" t="s">
        <v>109</v>
      </c>
      <c r="BJ534" s="3" t="s">
        <v>108</v>
      </c>
      <c r="BM534" s="3" t="s">
        <v>109</v>
      </c>
      <c r="BP534" s="3" t="s">
        <v>109</v>
      </c>
      <c r="BS534" s="3" t="s">
        <v>107</v>
      </c>
      <c r="BV534" s="3" t="s">
        <v>109</v>
      </c>
      <c r="BY534" s="3" t="s">
        <v>109</v>
      </c>
      <c r="CB534" s="3" t="s">
        <v>118</v>
      </c>
      <c r="CE534" s="3" t="s">
        <v>111</v>
      </c>
      <c r="CH534" s="3" t="s">
        <v>148</v>
      </c>
      <c r="CK534" s="3"/>
      <c r="CN534" s="3" t="s">
        <v>113</v>
      </c>
      <c r="CQ534" s="3"/>
    </row>
    <row r="535" spans="1:95" x14ac:dyDescent="0.25">
      <c r="A535">
        <v>140</v>
      </c>
      <c r="B535" s="22">
        <v>43934.436990740738</v>
      </c>
      <c r="C535" s="22">
        <v>43934.440196759257</v>
      </c>
      <c r="D535" s="3" t="s">
        <v>97</v>
      </c>
      <c r="I535" s="3" t="s">
        <v>99</v>
      </c>
      <c r="L535" s="3" t="s">
        <v>99</v>
      </c>
      <c r="O535" s="3"/>
      <c r="R535" s="3" t="s">
        <v>310</v>
      </c>
      <c r="U535" s="3" t="s">
        <v>98</v>
      </c>
      <c r="X535" s="3" t="s">
        <v>121</v>
      </c>
      <c r="AA535" s="3"/>
      <c r="AD535" s="3" t="s">
        <v>406</v>
      </c>
      <c r="AG535" s="3" t="s">
        <v>151</v>
      </c>
      <c r="AJ535" s="3"/>
      <c r="AM535" s="3" t="s">
        <v>99</v>
      </c>
      <c r="AP535" s="3"/>
      <c r="AS535" s="3" t="s">
        <v>99</v>
      </c>
      <c r="AV535" s="3"/>
      <c r="AY535" s="3" t="s">
        <v>116</v>
      </c>
      <c r="BB535" s="3" t="s">
        <v>241</v>
      </c>
      <c r="BG535" s="3" t="s">
        <v>109</v>
      </c>
      <c r="BJ535" s="3" t="s">
        <v>108</v>
      </c>
      <c r="BM535" s="3" t="s">
        <v>109</v>
      </c>
      <c r="BP535" s="3" t="s">
        <v>109</v>
      </c>
      <c r="BS535" s="3" t="s">
        <v>107</v>
      </c>
      <c r="BV535" s="3" t="s">
        <v>109</v>
      </c>
      <c r="BY535" s="3" t="s">
        <v>109</v>
      </c>
      <c r="CB535" s="3" t="s">
        <v>118</v>
      </c>
      <c r="CE535" s="3" t="s">
        <v>111</v>
      </c>
      <c r="CH535" s="3" t="s">
        <v>148</v>
      </c>
      <c r="CK535" s="3"/>
      <c r="CN535" s="3" t="s">
        <v>113</v>
      </c>
      <c r="CQ535" s="3"/>
    </row>
    <row r="536" spans="1:95" x14ac:dyDescent="0.25">
      <c r="A536">
        <v>140</v>
      </c>
      <c r="B536" s="22">
        <v>43934.436990740738</v>
      </c>
      <c r="C536" s="22">
        <v>43934.440196759257</v>
      </c>
      <c r="D536" s="3" t="s">
        <v>97</v>
      </c>
      <c r="I536" s="3" t="s">
        <v>99</v>
      </c>
      <c r="L536" s="3" t="s">
        <v>99</v>
      </c>
      <c r="O536" s="3"/>
      <c r="R536" s="3" t="s">
        <v>310</v>
      </c>
      <c r="U536" s="3" t="s">
        <v>98</v>
      </c>
      <c r="X536" s="3" t="s">
        <v>121</v>
      </c>
      <c r="AA536" s="3"/>
      <c r="AD536" s="3" t="s">
        <v>407</v>
      </c>
      <c r="AG536" s="3" t="s">
        <v>151</v>
      </c>
      <c r="AJ536" s="3"/>
      <c r="AM536" s="3" t="s">
        <v>99</v>
      </c>
      <c r="AP536" s="3"/>
      <c r="AS536" s="3" t="s">
        <v>99</v>
      </c>
      <c r="AV536" s="3"/>
      <c r="AY536" s="3" t="s">
        <v>116</v>
      </c>
      <c r="BB536" s="3" t="s">
        <v>241</v>
      </c>
      <c r="BG536" s="3" t="s">
        <v>109</v>
      </c>
      <c r="BJ536" s="3" t="s">
        <v>108</v>
      </c>
      <c r="BM536" s="3" t="s">
        <v>109</v>
      </c>
      <c r="BP536" s="3" t="s">
        <v>109</v>
      </c>
      <c r="BS536" s="3" t="s">
        <v>107</v>
      </c>
      <c r="BV536" s="3" t="s">
        <v>109</v>
      </c>
      <c r="BY536" s="3" t="s">
        <v>109</v>
      </c>
      <c r="CB536" s="3" t="s">
        <v>118</v>
      </c>
      <c r="CE536" s="3" t="s">
        <v>111</v>
      </c>
      <c r="CH536" s="3" t="s">
        <v>148</v>
      </c>
      <c r="CK536" s="3"/>
      <c r="CN536" s="3" t="s">
        <v>113</v>
      </c>
      <c r="CQ536" s="3"/>
    </row>
    <row r="537" spans="1:95" x14ac:dyDescent="0.25">
      <c r="A537">
        <v>140</v>
      </c>
      <c r="B537" s="22">
        <v>43934.436990740738</v>
      </c>
      <c r="C537" s="22">
        <v>43934.440196759257</v>
      </c>
      <c r="D537" s="3" t="s">
        <v>97</v>
      </c>
      <c r="I537" s="3" t="s">
        <v>99</v>
      </c>
      <c r="L537" s="3" t="s">
        <v>99</v>
      </c>
      <c r="O537" s="3"/>
      <c r="R537" s="3" t="s">
        <v>310</v>
      </c>
      <c r="U537" s="3" t="s">
        <v>98</v>
      </c>
      <c r="X537" s="3" t="s">
        <v>121</v>
      </c>
      <c r="AA537" s="3"/>
      <c r="AD537" s="3" t="s">
        <v>430</v>
      </c>
      <c r="AG537" s="3" t="s">
        <v>151</v>
      </c>
      <c r="AJ537" s="3"/>
      <c r="AM537" s="3" t="s">
        <v>99</v>
      </c>
      <c r="AP537" s="3"/>
      <c r="AS537" s="3" t="s">
        <v>99</v>
      </c>
      <c r="AV537" s="3"/>
      <c r="AY537" s="3" t="s">
        <v>116</v>
      </c>
      <c r="BB537" s="3" t="s">
        <v>241</v>
      </c>
      <c r="BG537" s="3" t="s">
        <v>109</v>
      </c>
      <c r="BJ537" s="3" t="s">
        <v>108</v>
      </c>
      <c r="BM537" s="3" t="s">
        <v>109</v>
      </c>
      <c r="BP537" s="3" t="s">
        <v>109</v>
      </c>
      <c r="BS537" s="3" t="s">
        <v>107</v>
      </c>
      <c r="BV537" s="3" t="s">
        <v>109</v>
      </c>
      <c r="BY537" s="3" t="s">
        <v>109</v>
      </c>
      <c r="CB537" s="3" t="s">
        <v>118</v>
      </c>
      <c r="CE537" s="3" t="s">
        <v>111</v>
      </c>
      <c r="CH537" s="3" t="s">
        <v>148</v>
      </c>
      <c r="CK537" s="3"/>
      <c r="CN537" s="3" t="s">
        <v>113</v>
      </c>
      <c r="CQ537" s="3"/>
    </row>
    <row r="538" spans="1:95" x14ac:dyDescent="0.25">
      <c r="A538">
        <v>141</v>
      </c>
      <c r="B538" s="22">
        <v>43934.480358796296</v>
      </c>
      <c r="C538" s="22">
        <v>43934.487164351849</v>
      </c>
      <c r="D538" s="3" t="s">
        <v>97</v>
      </c>
      <c r="I538" s="3" t="s">
        <v>99</v>
      </c>
      <c r="L538" s="3" t="s">
        <v>99</v>
      </c>
      <c r="O538" s="3"/>
      <c r="R538" s="3" t="s">
        <v>120</v>
      </c>
      <c r="U538" s="3" t="s">
        <v>99</v>
      </c>
      <c r="X538" s="3" t="s">
        <v>101</v>
      </c>
      <c r="AA538" s="3" t="s">
        <v>132</v>
      </c>
      <c r="AD538" s="3" t="s">
        <v>405</v>
      </c>
      <c r="AG538" s="3" t="s">
        <v>149</v>
      </c>
      <c r="AJ538" s="3"/>
      <c r="AM538" s="3" t="s">
        <v>99</v>
      </c>
      <c r="AP538" s="3"/>
      <c r="AS538" s="3" t="s">
        <v>98</v>
      </c>
      <c r="AV538" s="3" t="s">
        <v>169</v>
      </c>
      <c r="AY538" s="3" t="s">
        <v>116</v>
      </c>
      <c r="BB538" s="3"/>
      <c r="BG538" s="3" t="s">
        <v>107</v>
      </c>
      <c r="BJ538" s="3" t="s">
        <v>107</v>
      </c>
      <c r="BM538" s="3" t="s">
        <v>107</v>
      </c>
      <c r="BP538" s="3" t="s">
        <v>109</v>
      </c>
      <c r="BS538" s="3" t="s">
        <v>109</v>
      </c>
      <c r="BV538" s="3" t="s">
        <v>108</v>
      </c>
      <c r="BY538" s="3" t="s">
        <v>109</v>
      </c>
      <c r="CB538" s="3" t="s">
        <v>118</v>
      </c>
      <c r="CE538" s="3" t="s">
        <v>147</v>
      </c>
      <c r="CH538" s="3" t="s">
        <v>148</v>
      </c>
      <c r="CK538" s="3"/>
      <c r="CN538" s="3" t="s">
        <v>137</v>
      </c>
      <c r="CQ538" s="3" t="s">
        <v>311</v>
      </c>
    </row>
    <row r="539" spans="1:95" x14ac:dyDescent="0.25">
      <c r="A539">
        <v>141</v>
      </c>
      <c r="B539" s="22">
        <v>43934.480358796296</v>
      </c>
      <c r="C539" s="22">
        <v>43934.487164351849</v>
      </c>
      <c r="D539" s="3" t="s">
        <v>97</v>
      </c>
      <c r="I539" s="3" t="s">
        <v>99</v>
      </c>
      <c r="L539" s="3" t="s">
        <v>99</v>
      </c>
      <c r="O539" s="3"/>
      <c r="R539" s="3" t="s">
        <v>120</v>
      </c>
      <c r="U539" s="3" t="s">
        <v>99</v>
      </c>
      <c r="X539" s="3" t="s">
        <v>101</v>
      </c>
      <c r="AA539" s="3" t="s">
        <v>132</v>
      </c>
      <c r="AD539" s="3" t="s">
        <v>408</v>
      </c>
      <c r="AG539" s="3" t="s">
        <v>149</v>
      </c>
      <c r="AJ539" s="3"/>
      <c r="AM539" s="3" t="s">
        <v>99</v>
      </c>
      <c r="AP539" s="3"/>
      <c r="AS539" s="3" t="s">
        <v>98</v>
      </c>
      <c r="AV539" s="3" t="s">
        <v>169</v>
      </c>
      <c r="AY539" s="3" t="s">
        <v>116</v>
      </c>
      <c r="BB539" s="3"/>
      <c r="BG539" s="3" t="s">
        <v>107</v>
      </c>
      <c r="BJ539" s="3" t="s">
        <v>107</v>
      </c>
      <c r="BM539" s="3" t="s">
        <v>107</v>
      </c>
      <c r="BP539" s="3" t="s">
        <v>109</v>
      </c>
      <c r="BS539" s="3" t="s">
        <v>109</v>
      </c>
      <c r="BV539" s="3" t="s">
        <v>108</v>
      </c>
      <c r="BY539" s="3" t="s">
        <v>109</v>
      </c>
      <c r="CB539" s="3" t="s">
        <v>118</v>
      </c>
      <c r="CE539" s="3" t="s">
        <v>147</v>
      </c>
      <c r="CH539" s="3" t="s">
        <v>148</v>
      </c>
      <c r="CK539" s="3"/>
      <c r="CN539" s="3" t="s">
        <v>137</v>
      </c>
      <c r="CQ539" s="3" t="s">
        <v>311</v>
      </c>
    </row>
    <row r="540" spans="1:95" x14ac:dyDescent="0.25">
      <c r="A540">
        <v>141</v>
      </c>
      <c r="B540" s="22">
        <v>43934.480358796296</v>
      </c>
      <c r="C540" s="22">
        <v>43934.487164351849</v>
      </c>
      <c r="D540" s="3" t="s">
        <v>97</v>
      </c>
      <c r="I540" s="3" t="s">
        <v>99</v>
      </c>
      <c r="L540" s="3" t="s">
        <v>99</v>
      </c>
      <c r="O540" s="3"/>
      <c r="R540" s="3" t="s">
        <v>120</v>
      </c>
      <c r="U540" s="3" t="s">
        <v>99</v>
      </c>
      <c r="X540" s="3" t="s">
        <v>101</v>
      </c>
      <c r="AA540" s="3" t="s">
        <v>132</v>
      </c>
      <c r="AD540" s="3" t="s">
        <v>406</v>
      </c>
      <c r="AG540" s="3" t="s">
        <v>149</v>
      </c>
      <c r="AJ540" s="3"/>
      <c r="AM540" s="3" t="s">
        <v>99</v>
      </c>
      <c r="AP540" s="3"/>
      <c r="AS540" s="3" t="s">
        <v>98</v>
      </c>
      <c r="AV540" s="3" t="s">
        <v>169</v>
      </c>
      <c r="AY540" s="3" t="s">
        <v>116</v>
      </c>
      <c r="BB540" s="3"/>
      <c r="BG540" s="3" t="s">
        <v>107</v>
      </c>
      <c r="BJ540" s="3" t="s">
        <v>107</v>
      </c>
      <c r="BM540" s="3" t="s">
        <v>107</v>
      </c>
      <c r="BP540" s="3" t="s">
        <v>109</v>
      </c>
      <c r="BS540" s="3" t="s">
        <v>109</v>
      </c>
      <c r="BV540" s="3" t="s">
        <v>108</v>
      </c>
      <c r="BY540" s="3" t="s">
        <v>109</v>
      </c>
      <c r="CB540" s="3" t="s">
        <v>118</v>
      </c>
      <c r="CE540" s="3" t="s">
        <v>147</v>
      </c>
      <c r="CH540" s="3" t="s">
        <v>148</v>
      </c>
      <c r="CK540" s="3"/>
      <c r="CN540" s="3" t="s">
        <v>137</v>
      </c>
      <c r="CQ540" s="3" t="s">
        <v>311</v>
      </c>
    </row>
    <row r="541" spans="1:95" x14ac:dyDescent="0.25">
      <c r="A541">
        <v>141</v>
      </c>
      <c r="B541" s="22">
        <v>43934.480358796296</v>
      </c>
      <c r="C541" s="22">
        <v>43934.487164351849</v>
      </c>
      <c r="D541" s="3" t="s">
        <v>97</v>
      </c>
      <c r="I541" s="3" t="s">
        <v>99</v>
      </c>
      <c r="L541" s="3" t="s">
        <v>99</v>
      </c>
      <c r="O541" s="3"/>
      <c r="R541" s="3" t="s">
        <v>120</v>
      </c>
      <c r="U541" s="3" t="s">
        <v>99</v>
      </c>
      <c r="X541" s="3" t="s">
        <v>101</v>
      </c>
      <c r="AA541" s="3" t="s">
        <v>132</v>
      </c>
      <c r="AD541" s="3" t="s">
        <v>407</v>
      </c>
      <c r="AG541" s="3" t="s">
        <v>149</v>
      </c>
      <c r="AJ541" s="3"/>
      <c r="AM541" s="3" t="s">
        <v>99</v>
      </c>
      <c r="AP541" s="3"/>
      <c r="AS541" s="3" t="s">
        <v>98</v>
      </c>
      <c r="AV541" s="3" t="s">
        <v>169</v>
      </c>
      <c r="AY541" s="3" t="s">
        <v>116</v>
      </c>
      <c r="BB541" s="3"/>
      <c r="BG541" s="3" t="s">
        <v>107</v>
      </c>
      <c r="BJ541" s="3" t="s">
        <v>107</v>
      </c>
      <c r="BM541" s="3" t="s">
        <v>107</v>
      </c>
      <c r="BP541" s="3" t="s">
        <v>109</v>
      </c>
      <c r="BS541" s="3" t="s">
        <v>109</v>
      </c>
      <c r="BV541" s="3" t="s">
        <v>108</v>
      </c>
      <c r="BY541" s="3" t="s">
        <v>109</v>
      </c>
      <c r="CB541" s="3" t="s">
        <v>118</v>
      </c>
      <c r="CE541" s="3" t="s">
        <v>147</v>
      </c>
      <c r="CH541" s="3" t="s">
        <v>148</v>
      </c>
      <c r="CK541" s="3"/>
      <c r="CN541" s="3" t="s">
        <v>137</v>
      </c>
      <c r="CQ541" s="3" t="s">
        <v>311</v>
      </c>
    </row>
    <row r="542" spans="1:95" x14ac:dyDescent="0.25">
      <c r="A542">
        <v>141</v>
      </c>
      <c r="B542" s="22">
        <v>43934.480358796296</v>
      </c>
      <c r="C542" s="22">
        <v>43934.487164351849</v>
      </c>
      <c r="D542" s="3" t="s">
        <v>97</v>
      </c>
      <c r="I542" s="3" t="s">
        <v>99</v>
      </c>
      <c r="L542" s="3" t="s">
        <v>99</v>
      </c>
      <c r="O542" s="3"/>
      <c r="R542" s="3" t="s">
        <v>120</v>
      </c>
      <c r="U542" s="3" t="s">
        <v>99</v>
      </c>
      <c r="X542" s="3" t="s">
        <v>101</v>
      </c>
      <c r="AA542" s="3" t="s">
        <v>132</v>
      </c>
      <c r="AD542" s="3" t="s">
        <v>430</v>
      </c>
      <c r="AG542" s="3" t="s">
        <v>149</v>
      </c>
      <c r="AJ542" s="3"/>
      <c r="AM542" s="3" t="s">
        <v>99</v>
      </c>
      <c r="AP542" s="3"/>
      <c r="AS542" s="3" t="s">
        <v>98</v>
      </c>
      <c r="AV542" s="3" t="s">
        <v>169</v>
      </c>
      <c r="AY542" s="3" t="s">
        <v>116</v>
      </c>
      <c r="BB542" s="3"/>
      <c r="BG542" s="3" t="s">
        <v>107</v>
      </c>
      <c r="BJ542" s="3" t="s">
        <v>107</v>
      </c>
      <c r="BM542" s="3" t="s">
        <v>107</v>
      </c>
      <c r="BP542" s="3" t="s">
        <v>109</v>
      </c>
      <c r="BS542" s="3" t="s">
        <v>109</v>
      </c>
      <c r="BV542" s="3" t="s">
        <v>108</v>
      </c>
      <c r="BY542" s="3" t="s">
        <v>109</v>
      </c>
      <c r="CB542" s="3" t="s">
        <v>118</v>
      </c>
      <c r="CE542" s="3" t="s">
        <v>147</v>
      </c>
      <c r="CH542" s="3" t="s">
        <v>148</v>
      </c>
      <c r="CK542" s="3"/>
      <c r="CN542" s="3" t="s">
        <v>137</v>
      </c>
      <c r="CQ542" s="3" t="s">
        <v>311</v>
      </c>
    </row>
    <row r="543" spans="1:95" x14ac:dyDescent="0.25">
      <c r="A543">
        <v>142</v>
      </c>
      <c r="B543" s="22">
        <v>43934.486145833333</v>
      </c>
      <c r="C543" s="22">
        <v>43934.487627314818</v>
      </c>
      <c r="D543" s="3" t="s">
        <v>97</v>
      </c>
      <c r="I543" s="3" t="s">
        <v>98</v>
      </c>
      <c r="L543" s="3" t="s">
        <v>99</v>
      </c>
      <c r="O543" s="3"/>
      <c r="R543" s="3" t="s">
        <v>100</v>
      </c>
      <c r="U543" s="3" t="s">
        <v>99</v>
      </c>
      <c r="X543" s="3" t="s">
        <v>101</v>
      </c>
      <c r="AA543" s="3" t="s">
        <v>99</v>
      </c>
      <c r="AD543" s="3" t="s">
        <v>405</v>
      </c>
      <c r="AG543" s="3" t="s">
        <v>151</v>
      </c>
      <c r="AJ543" s="3"/>
      <c r="AM543" s="3" t="s">
        <v>99</v>
      </c>
      <c r="AP543" s="3"/>
      <c r="AS543" s="3" t="s">
        <v>99</v>
      </c>
      <c r="AV543" s="3"/>
      <c r="AY543" s="3" t="s">
        <v>116</v>
      </c>
      <c r="BB543" s="3"/>
      <c r="BG543" s="3" t="s">
        <v>109</v>
      </c>
      <c r="BJ543" s="3" t="s">
        <v>123</v>
      </c>
      <c r="BM543" s="3" t="s">
        <v>108</v>
      </c>
      <c r="BP543" s="3" t="s">
        <v>109</v>
      </c>
      <c r="BS543" s="3" t="s">
        <v>109</v>
      </c>
      <c r="BV543" s="3" t="s">
        <v>123</v>
      </c>
      <c r="BY543" s="3" t="s">
        <v>123</v>
      </c>
      <c r="CB543" s="3" t="s">
        <v>110</v>
      </c>
      <c r="CE543" s="3" t="s">
        <v>111</v>
      </c>
      <c r="CH543" s="3" t="s">
        <v>199</v>
      </c>
      <c r="CK543" s="3"/>
      <c r="CN543" s="3" t="s">
        <v>126</v>
      </c>
      <c r="CQ543" s="3"/>
    </row>
    <row r="544" spans="1:95" x14ac:dyDescent="0.25">
      <c r="A544">
        <v>142</v>
      </c>
      <c r="B544" s="22">
        <v>43934.486145833333</v>
      </c>
      <c r="C544" s="22">
        <v>43934.487627314818</v>
      </c>
      <c r="D544" s="3" t="s">
        <v>97</v>
      </c>
      <c r="I544" s="3" t="s">
        <v>98</v>
      </c>
      <c r="L544" s="3" t="s">
        <v>99</v>
      </c>
      <c r="O544" s="3"/>
      <c r="R544" s="3" t="s">
        <v>100</v>
      </c>
      <c r="U544" s="3" t="s">
        <v>99</v>
      </c>
      <c r="X544" s="3" t="s">
        <v>101</v>
      </c>
      <c r="AA544" s="3" t="s">
        <v>99</v>
      </c>
      <c r="AD544" s="3" t="s">
        <v>409</v>
      </c>
      <c r="AG544" s="3" t="s">
        <v>151</v>
      </c>
      <c r="AJ544" s="3"/>
      <c r="AM544" s="3" t="s">
        <v>99</v>
      </c>
      <c r="AP544" s="3"/>
      <c r="AS544" s="3" t="s">
        <v>99</v>
      </c>
      <c r="AV544" s="3"/>
      <c r="AY544" s="3" t="s">
        <v>116</v>
      </c>
      <c r="BB544" s="3"/>
      <c r="BG544" s="3" t="s">
        <v>109</v>
      </c>
      <c r="BJ544" s="3" t="s">
        <v>123</v>
      </c>
      <c r="BM544" s="3" t="s">
        <v>108</v>
      </c>
      <c r="BP544" s="3" t="s">
        <v>109</v>
      </c>
      <c r="BS544" s="3" t="s">
        <v>109</v>
      </c>
      <c r="BV544" s="3" t="s">
        <v>123</v>
      </c>
      <c r="BY544" s="3" t="s">
        <v>123</v>
      </c>
      <c r="CB544" s="3" t="s">
        <v>110</v>
      </c>
      <c r="CE544" s="3" t="s">
        <v>111</v>
      </c>
      <c r="CH544" s="3" t="s">
        <v>199</v>
      </c>
      <c r="CK544" s="3"/>
      <c r="CN544" s="3" t="s">
        <v>126</v>
      </c>
      <c r="CQ544" s="3"/>
    </row>
    <row r="545" spans="1:95" x14ac:dyDescent="0.25">
      <c r="A545">
        <v>142</v>
      </c>
      <c r="B545" s="22">
        <v>43934.486145833333</v>
      </c>
      <c r="C545" s="22">
        <v>43934.487627314818</v>
      </c>
      <c r="D545" s="3" t="s">
        <v>97</v>
      </c>
      <c r="I545" s="3" t="s">
        <v>98</v>
      </c>
      <c r="L545" s="3" t="s">
        <v>99</v>
      </c>
      <c r="O545" s="3"/>
      <c r="R545" s="3" t="s">
        <v>100</v>
      </c>
      <c r="U545" s="3" t="s">
        <v>99</v>
      </c>
      <c r="X545" s="3" t="s">
        <v>101</v>
      </c>
      <c r="AA545" s="3" t="s">
        <v>99</v>
      </c>
      <c r="AD545" s="3" t="s">
        <v>430</v>
      </c>
      <c r="AG545" s="3" t="s">
        <v>151</v>
      </c>
      <c r="AJ545" s="3"/>
      <c r="AM545" s="3" t="s">
        <v>99</v>
      </c>
      <c r="AP545" s="3"/>
      <c r="AS545" s="3" t="s">
        <v>99</v>
      </c>
      <c r="AV545" s="3"/>
      <c r="AY545" s="3" t="s">
        <v>116</v>
      </c>
      <c r="BB545" s="3"/>
      <c r="BG545" s="3" t="s">
        <v>109</v>
      </c>
      <c r="BJ545" s="3" t="s">
        <v>123</v>
      </c>
      <c r="BM545" s="3" t="s">
        <v>108</v>
      </c>
      <c r="BP545" s="3" t="s">
        <v>109</v>
      </c>
      <c r="BS545" s="3" t="s">
        <v>109</v>
      </c>
      <c r="BV545" s="3" t="s">
        <v>123</v>
      </c>
      <c r="BY545" s="3" t="s">
        <v>123</v>
      </c>
      <c r="CB545" s="3" t="s">
        <v>110</v>
      </c>
      <c r="CE545" s="3" t="s">
        <v>111</v>
      </c>
      <c r="CH545" s="3" t="s">
        <v>199</v>
      </c>
      <c r="CK545" s="3"/>
      <c r="CN545" s="3" t="s">
        <v>126</v>
      </c>
      <c r="CQ545" s="3"/>
    </row>
    <row r="546" spans="1:95" x14ac:dyDescent="0.25">
      <c r="A546">
        <v>143</v>
      </c>
      <c r="B546" s="22">
        <v>43934.495254629626</v>
      </c>
      <c r="C546" s="22">
        <v>43934.498333333337</v>
      </c>
      <c r="D546" s="3" t="s">
        <v>97</v>
      </c>
      <c r="I546" s="3" t="s">
        <v>98</v>
      </c>
      <c r="L546" s="3" t="s">
        <v>98</v>
      </c>
      <c r="O546" s="3" t="s">
        <v>312</v>
      </c>
      <c r="R546" s="3" t="s">
        <v>100</v>
      </c>
      <c r="U546" s="3" t="s">
        <v>99</v>
      </c>
      <c r="X546" s="3" t="s">
        <v>101</v>
      </c>
      <c r="AA546" s="3" t="s">
        <v>99</v>
      </c>
      <c r="AD546" s="3" t="s">
        <v>405</v>
      </c>
      <c r="AG546" s="3" t="s">
        <v>149</v>
      </c>
      <c r="AJ546" s="3"/>
      <c r="AM546" s="3" t="s">
        <v>99</v>
      </c>
      <c r="AP546" s="3"/>
      <c r="AS546" s="3" t="s">
        <v>98</v>
      </c>
      <c r="AV546" s="3" t="s">
        <v>130</v>
      </c>
      <c r="AY546" s="3" t="s">
        <v>116</v>
      </c>
      <c r="BB546" s="3"/>
      <c r="BG546" s="3" t="s">
        <v>108</v>
      </c>
      <c r="BJ546" s="3" t="s">
        <v>109</v>
      </c>
      <c r="BM546" s="3" t="s">
        <v>107</v>
      </c>
      <c r="BP546" s="3" t="s">
        <v>123</v>
      </c>
      <c r="BS546" s="3" t="s">
        <v>109</v>
      </c>
      <c r="BV546" s="3" t="s">
        <v>109</v>
      </c>
      <c r="BY546" s="3" t="s">
        <v>123</v>
      </c>
      <c r="CB546" s="3" t="s">
        <v>118</v>
      </c>
      <c r="CE546" s="3" t="s">
        <v>119</v>
      </c>
      <c r="CH546" s="3" t="s">
        <v>148</v>
      </c>
      <c r="CK546" s="3"/>
      <c r="CN546" s="3" t="s">
        <v>131</v>
      </c>
      <c r="CQ546" s="3"/>
    </row>
    <row r="547" spans="1:95" x14ac:dyDescent="0.25">
      <c r="A547">
        <v>143</v>
      </c>
      <c r="B547" s="22">
        <v>43934.495254629626</v>
      </c>
      <c r="C547" s="22">
        <v>43934.498333333337</v>
      </c>
      <c r="D547" s="3" t="s">
        <v>97</v>
      </c>
      <c r="I547" s="3" t="s">
        <v>98</v>
      </c>
      <c r="L547" s="3" t="s">
        <v>98</v>
      </c>
      <c r="O547" s="3" t="s">
        <v>312</v>
      </c>
      <c r="R547" s="3" t="s">
        <v>100</v>
      </c>
      <c r="U547" s="3" t="s">
        <v>99</v>
      </c>
      <c r="X547" s="3" t="s">
        <v>101</v>
      </c>
      <c r="AA547" s="3" t="s">
        <v>99</v>
      </c>
      <c r="AD547" s="3" t="s">
        <v>408</v>
      </c>
      <c r="AG547" s="3" t="s">
        <v>149</v>
      </c>
      <c r="AJ547" s="3"/>
      <c r="AM547" s="3" t="s">
        <v>99</v>
      </c>
      <c r="AP547" s="3"/>
      <c r="AS547" s="3" t="s">
        <v>98</v>
      </c>
      <c r="AV547" s="3" t="s">
        <v>130</v>
      </c>
      <c r="AY547" s="3" t="s">
        <v>116</v>
      </c>
      <c r="BB547" s="3"/>
      <c r="BG547" s="3" t="s">
        <v>108</v>
      </c>
      <c r="BJ547" s="3" t="s">
        <v>109</v>
      </c>
      <c r="BM547" s="3" t="s">
        <v>107</v>
      </c>
      <c r="BP547" s="3" t="s">
        <v>123</v>
      </c>
      <c r="BS547" s="3" t="s">
        <v>109</v>
      </c>
      <c r="BV547" s="3" t="s">
        <v>109</v>
      </c>
      <c r="BY547" s="3" t="s">
        <v>123</v>
      </c>
      <c r="CB547" s="3" t="s">
        <v>118</v>
      </c>
      <c r="CE547" s="3" t="s">
        <v>119</v>
      </c>
      <c r="CH547" s="3" t="s">
        <v>148</v>
      </c>
      <c r="CK547" s="3"/>
      <c r="CN547" s="3" t="s">
        <v>131</v>
      </c>
      <c r="CQ547" s="3"/>
    </row>
    <row r="548" spans="1:95" x14ac:dyDescent="0.25">
      <c r="A548">
        <v>143</v>
      </c>
      <c r="B548" s="22">
        <v>43934.495254629626</v>
      </c>
      <c r="C548" s="22">
        <v>43934.498333333337</v>
      </c>
      <c r="D548" s="3" t="s">
        <v>97</v>
      </c>
      <c r="I548" s="3" t="s">
        <v>98</v>
      </c>
      <c r="L548" s="3" t="s">
        <v>98</v>
      </c>
      <c r="O548" s="3" t="s">
        <v>312</v>
      </c>
      <c r="R548" s="3" t="s">
        <v>100</v>
      </c>
      <c r="U548" s="3" t="s">
        <v>99</v>
      </c>
      <c r="X548" s="3" t="s">
        <v>101</v>
      </c>
      <c r="AA548" s="3" t="s">
        <v>99</v>
      </c>
      <c r="AD548" s="3" t="s">
        <v>430</v>
      </c>
      <c r="AG548" s="3" t="s">
        <v>149</v>
      </c>
      <c r="AJ548" s="3"/>
      <c r="AM548" s="3" t="s">
        <v>99</v>
      </c>
      <c r="AP548" s="3"/>
      <c r="AS548" s="3" t="s">
        <v>98</v>
      </c>
      <c r="AV548" s="3" t="s">
        <v>130</v>
      </c>
      <c r="AY548" s="3" t="s">
        <v>116</v>
      </c>
      <c r="BB548" s="3"/>
      <c r="BG548" s="3" t="s">
        <v>108</v>
      </c>
      <c r="BJ548" s="3" t="s">
        <v>109</v>
      </c>
      <c r="BM548" s="3" t="s">
        <v>107</v>
      </c>
      <c r="BP548" s="3" t="s">
        <v>123</v>
      </c>
      <c r="BS548" s="3" t="s">
        <v>109</v>
      </c>
      <c r="BV548" s="3" t="s">
        <v>109</v>
      </c>
      <c r="BY548" s="3" t="s">
        <v>123</v>
      </c>
      <c r="CB548" s="3" t="s">
        <v>118</v>
      </c>
      <c r="CE548" s="3" t="s">
        <v>119</v>
      </c>
      <c r="CH548" s="3" t="s">
        <v>148</v>
      </c>
      <c r="CK548" s="3"/>
      <c r="CN548" s="3" t="s">
        <v>131</v>
      </c>
      <c r="CQ548" s="3"/>
    </row>
    <row r="549" spans="1:95" x14ac:dyDescent="0.25">
      <c r="A549">
        <v>144</v>
      </c>
      <c r="B549" s="22">
        <v>43934.498784722222</v>
      </c>
      <c r="C549" s="22">
        <v>43934.508287037039</v>
      </c>
      <c r="D549" s="3" t="s">
        <v>97</v>
      </c>
      <c r="I549" s="3" t="s">
        <v>98</v>
      </c>
      <c r="L549" s="3" t="s">
        <v>99</v>
      </c>
      <c r="O549" s="3"/>
      <c r="R549" s="3" t="s">
        <v>100</v>
      </c>
      <c r="U549" s="3" t="s">
        <v>99</v>
      </c>
      <c r="X549" s="3" t="s">
        <v>101</v>
      </c>
      <c r="AA549" s="3" t="s">
        <v>99</v>
      </c>
      <c r="AD549" s="3" t="s">
        <v>405</v>
      </c>
      <c r="AG549" s="3" t="s">
        <v>151</v>
      </c>
      <c r="AJ549" s="3"/>
      <c r="AM549" s="3" t="s">
        <v>99</v>
      </c>
      <c r="AP549" s="3"/>
      <c r="AS549" s="3" t="s">
        <v>98</v>
      </c>
      <c r="AV549" s="3" t="s">
        <v>130</v>
      </c>
      <c r="AY549" s="3" t="s">
        <v>116</v>
      </c>
      <c r="BB549" s="3"/>
      <c r="BG549" s="3" t="s">
        <v>109</v>
      </c>
      <c r="BJ549" s="3" t="s">
        <v>123</v>
      </c>
      <c r="BM549" s="3" t="s">
        <v>107</v>
      </c>
      <c r="BP549" s="3" t="s">
        <v>109</v>
      </c>
      <c r="BS549" s="3" t="s">
        <v>108</v>
      </c>
      <c r="BV549" s="3" t="s">
        <v>109</v>
      </c>
      <c r="BY549" s="3" t="s">
        <v>109</v>
      </c>
      <c r="CB549" s="3" t="s">
        <v>118</v>
      </c>
      <c r="CE549" s="3" t="s">
        <v>119</v>
      </c>
      <c r="CH549" s="3" t="s">
        <v>148</v>
      </c>
      <c r="CK549" s="3"/>
      <c r="CN549" s="3" t="s">
        <v>126</v>
      </c>
      <c r="CQ549" s="3"/>
    </row>
    <row r="550" spans="1:95" x14ac:dyDescent="0.25">
      <c r="A550">
        <v>144</v>
      </c>
      <c r="B550" s="22">
        <v>43934.498784722222</v>
      </c>
      <c r="C550" s="22">
        <v>43934.508287037039</v>
      </c>
      <c r="D550" s="3" t="s">
        <v>97</v>
      </c>
      <c r="I550" s="3" t="s">
        <v>98</v>
      </c>
      <c r="L550" s="3" t="s">
        <v>99</v>
      </c>
      <c r="O550" s="3"/>
      <c r="R550" s="3" t="s">
        <v>100</v>
      </c>
      <c r="U550" s="3" t="s">
        <v>99</v>
      </c>
      <c r="X550" s="3" t="s">
        <v>101</v>
      </c>
      <c r="AA550" s="3" t="s">
        <v>99</v>
      </c>
      <c r="AD550" s="3" t="s">
        <v>406</v>
      </c>
      <c r="AG550" s="3" t="s">
        <v>151</v>
      </c>
      <c r="AJ550" s="3"/>
      <c r="AM550" s="3" t="s">
        <v>99</v>
      </c>
      <c r="AP550" s="3"/>
      <c r="AS550" s="3" t="s">
        <v>98</v>
      </c>
      <c r="AV550" s="3" t="s">
        <v>130</v>
      </c>
      <c r="AY550" s="3" t="s">
        <v>116</v>
      </c>
      <c r="BB550" s="3"/>
      <c r="BG550" s="3" t="s">
        <v>109</v>
      </c>
      <c r="BJ550" s="3" t="s">
        <v>123</v>
      </c>
      <c r="BM550" s="3" t="s">
        <v>107</v>
      </c>
      <c r="BP550" s="3" t="s">
        <v>109</v>
      </c>
      <c r="BS550" s="3" t="s">
        <v>108</v>
      </c>
      <c r="BV550" s="3" t="s">
        <v>109</v>
      </c>
      <c r="BY550" s="3" t="s">
        <v>109</v>
      </c>
      <c r="CB550" s="3" t="s">
        <v>118</v>
      </c>
      <c r="CE550" s="3" t="s">
        <v>119</v>
      </c>
      <c r="CH550" s="3" t="s">
        <v>148</v>
      </c>
      <c r="CK550" s="3"/>
      <c r="CN550" s="3" t="s">
        <v>126</v>
      </c>
      <c r="CQ550" s="3"/>
    </row>
    <row r="551" spans="1:95" x14ac:dyDescent="0.25">
      <c r="A551">
        <v>144</v>
      </c>
      <c r="B551" s="22">
        <v>43934.498784722222</v>
      </c>
      <c r="C551" s="22">
        <v>43934.508287037039</v>
      </c>
      <c r="D551" s="3" t="s">
        <v>97</v>
      </c>
      <c r="I551" s="3" t="s">
        <v>98</v>
      </c>
      <c r="L551" s="3" t="s">
        <v>99</v>
      </c>
      <c r="O551" s="3"/>
      <c r="R551" s="3" t="s">
        <v>100</v>
      </c>
      <c r="U551" s="3" t="s">
        <v>99</v>
      </c>
      <c r="X551" s="3" t="s">
        <v>101</v>
      </c>
      <c r="AA551" s="3" t="s">
        <v>99</v>
      </c>
      <c r="AD551" s="3" t="s">
        <v>430</v>
      </c>
      <c r="AG551" s="3" t="s">
        <v>151</v>
      </c>
      <c r="AJ551" s="3"/>
      <c r="AM551" s="3" t="s">
        <v>99</v>
      </c>
      <c r="AP551" s="3"/>
      <c r="AS551" s="3" t="s">
        <v>98</v>
      </c>
      <c r="AV551" s="3" t="s">
        <v>130</v>
      </c>
      <c r="AY551" s="3" t="s">
        <v>116</v>
      </c>
      <c r="BB551" s="3"/>
      <c r="BG551" s="3" t="s">
        <v>109</v>
      </c>
      <c r="BJ551" s="3" t="s">
        <v>123</v>
      </c>
      <c r="BM551" s="3" t="s">
        <v>107</v>
      </c>
      <c r="BP551" s="3" t="s">
        <v>109</v>
      </c>
      <c r="BS551" s="3" t="s">
        <v>108</v>
      </c>
      <c r="BV551" s="3" t="s">
        <v>109</v>
      </c>
      <c r="BY551" s="3" t="s">
        <v>109</v>
      </c>
      <c r="CB551" s="3" t="s">
        <v>118</v>
      </c>
      <c r="CE551" s="3" t="s">
        <v>119</v>
      </c>
      <c r="CH551" s="3" t="s">
        <v>148</v>
      </c>
      <c r="CK551" s="3"/>
      <c r="CN551" s="3" t="s">
        <v>126</v>
      </c>
      <c r="CQ551" s="3"/>
    </row>
    <row r="552" spans="1:95" x14ac:dyDescent="0.25">
      <c r="A552">
        <v>145</v>
      </c>
      <c r="B552" s="22">
        <v>43934.526342592595</v>
      </c>
      <c r="C552" s="22">
        <v>43934.527800925927</v>
      </c>
      <c r="D552" s="3" t="s">
        <v>97</v>
      </c>
      <c r="I552" s="3" t="s">
        <v>98</v>
      </c>
      <c r="L552" s="3" t="s">
        <v>99</v>
      </c>
      <c r="O552" s="3"/>
      <c r="R552" s="3" t="s">
        <v>100</v>
      </c>
      <c r="U552" s="3" t="s">
        <v>99</v>
      </c>
      <c r="X552" s="3" t="s">
        <v>101</v>
      </c>
      <c r="AA552" s="3" t="s">
        <v>99</v>
      </c>
      <c r="AD552" s="3" t="s">
        <v>405</v>
      </c>
      <c r="AG552" s="3" t="s">
        <v>160</v>
      </c>
      <c r="AJ552" s="3"/>
      <c r="AM552" s="3" t="s">
        <v>99</v>
      </c>
      <c r="AP552" s="3"/>
      <c r="AS552" s="3" t="s">
        <v>99</v>
      </c>
      <c r="AV552" s="3"/>
      <c r="AY552" s="3" t="s">
        <v>116</v>
      </c>
      <c r="BB552" s="3"/>
      <c r="BG552" s="3" t="s">
        <v>107</v>
      </c>
      <c r="BJ552" s="3" t="s">
        <v>133</v>
      </c>
      <c r="BM552" s="3" t="s">
        <v>109</v>
      </c>
      <c r="BP552" s="3" t="s">
        <v>109</v>
      </c>
      <c r="BS552" s="3" t="s">
        <v>109</v>
      </c>
      <c r="BV552" s="3" t="s">
        <v>108</v>
      </c>
      <c r="BY552" s="3" t="s">
        <v>109</v>
      </c>
      <c r="CB552" s="3" t="s">
        <v>118</v>
      </c>
      <c r="CE552" s="3" t="s">
        <v>119</v>
      </c>
      <c r="CH552" s="3" t="s">
        <v>148</v>
      </c>
      <c r="CK552" s="3"/>
      <c r="CN552" s="3" t="s">
        <v>113</v>
      </c>
      <c r="CQ552" s="3"/>
    </row>
    <row r="553" spans="1:95" x14ac:dyDescent="0.25">
      <c r="A553">
        <v>145</v>
      </c>
      <c r="B553" s="22">
        <v>43934.526342592595</v>
      </c>
      <c r="C553" s="22">
        <v>43934.527800925927</v>
      </c>
      <c r="D553" s="3" t="s">
        <v>97</v>
      </c>
      <c r="I553" s="3" t="s">
        <v>98</v>
      </c>
      <c r="L553" s="3" t="s">
        <v>99</v>
      </c>
      <c r="O553" s="3"/>
      <c r="R553" s="3" t="s">
        <v>100</v>
      </c>
      <c r="U553" s="3" t="s">
        <v>99</v>
      </c>
      <c r="X553" s="3" t="s">
        <v>101</v>
      </c>
      <c r="AA553" s="3" t="s">
        <v>99</v>
      </c>
      <c r="AD553" s="3" t="s">
        <v>430</v>
      </c>
      <c r="AG553" s="3" t="s">
        <v>160</v>
      </c>
      <c r="AJ553" s="3"/>
      <c r="AM553" s="3" t="s">
        <v>99</v>
      </c>
      <c r="AP553" s="3"/>
      <c r="AS553" s="3" t="s">
        <v>99</v>
      </c>
      <c r="AV553" s="3"/>
      <c r="AY553" s="3" t="s">
        <v>116</v>
      </c>
      <c r="BB553" s="3"/>
      <c r="BG553" s="3" t="s">
        <v>107</v>
      </c>
      <c r="BJ553" s="3" t="s">
        <v>133</v>
      </c>
      <c r="BM553" s="3" t="s">
        <v>109</v>
      </c>
      <c r="BP553" s="3" t="s">
        <v>109</v>
      </c>
      <c r="BS553" s="3" t="s">
        <v>109</v>
      </c>
      <c r="BV553" s="3" t="s">
        <v>108</v>
      </c>
      <c r="BY553" s="3" t="s">
        <v>109</v>
      </c>
      <c r="CB553" s="3" t="s">
        <v>118</v>
      </c>
      <c r="CE553" s="3" t="s">
        <v>119</v>
      </c>
      <c r="CH553" s="3" t="s">
        <v>148</v>
      </c>
      <c r="CK553" s="3"/>
      <c r="CN553" s="3" t="s">
        <v>113</v>
      </c>
      <c r="CQ553" s="3"/>
    </row>
    <row r="554" spans="1:95" x14ac:dyDescent="0.25">
      <c r="A554">
        <v>146</v>
      </c>
      <c r="B554" s="22">
        <v>43934.52716435185</v>
      </c>
      <c r="C554" s="22">
        <v>43934.531168981484</v>
      </c>
      <c r="D554" s="3" t="s">
        <v>97</v>
      </c>
      <c r="I554" s="3" t="s">
        <v>98</v>
      </c>
      <c r="L554" s="3" t="s">
        <v>99</v>
      </c>
      <c r="O554" s="3"/>
      <c r="R554" s="3" t="s">
        <v>100</v>
      </c>
      <c r="U554" s="3" t="s">
        <v>99</v>
      </c>
      <c r="X554" s="3" t="s">
        <v>101</v>
      </c>
      <c r="AA554" s="3" t="s">
        <v>102</v>
      </c>
      <c r="AD554" s="3" t="s">
        <v>405</v>
      </c>
      <c r="AG554" s="3" t="s">
        <v>149</v>
      </c>
      <c r="AJ554" s="3"/>
      <c r="AM554" s="3" t="s">
        <v>99</v>
      </c>
      <c r="AP554" s="3"/>
      <c r="AS554" s="3" t="s">
        <v>98</v>
      </c>
      <c r="AV554" s="3" t="s">
        <v>130</v>
      </c>
      <c r="AY554" s="3" t="s">
        <v>116</v>
      </c>
      <c r="BB554" s="3"/>
      <c r="BG554" s="3" t="s">
        <v>107</v>
      </c>
      <c r="BJ554" s="3" t="s">
        <v>109</v>
      </c>
      <c r="BM554" s="3" t="s">
        <v>123</v>
      </c>
      <c r="BP554" s="3" t="s">
        <v>123</v>
      </c>
      <c r="BS554" s="3" t="s">
        <v>109</v>
      </c>
      <c r="BV554" s="3" t="s">
        <v>123</v>
      </c>
      <c r="BY554" s="3" t="s">
        <v>123</v>
      </c>
      <c r="CB554" s="3" t="s">
        <v>110</v>
      </c>
      <c r="CE554" s="3" t="s">
        <v>111</v>
      </c>
      <c r="CH554" s="3" t="s">
        <v>112</v>
      </c>
      <c r="CK554" s="3"/>
      <c r="CN554" s="3" t="s">
        <v>113</v>
      </c>
      <c r="CQ554" s="3"/>
    </row>
    <row r="555" spans="1:95" x14ac:dyDescent="0.25">
      <c r="A555">
        <v>146</v>
      </c>
      <c r="B555" s="22">
        <v>43934.52716435185</v>
      </c>
      <c r="C555" s="22">
        <v>43934.531168981484</v>
      </c>
      <c r="D555" s="3" t="s">
        <v>97</v>
      </c>
      <c r="I555" s="3" t="s">
        <v>98</v>
      </c>
      <c r="L555" s="3" t="s">
        <v>99</v>
      </c>
      <c r="O555" s="3"/>
      <c r="R555" s="3" t="s">
        <v>100</v>
      </c>
      <c r="U555" s="3" t="s">
        <v>99</v>
      </c>
      <c r="X555" s="3" t="s">
        <v>101</v>
      </c>
      <c r="AA555" s="3" t="s">
        <v>102</v>
      </c>
      <c r="AD555" s="3" t="s">
        <v>406</v>
      </c>
      <c r="AG555" s="3" t="s">
        <v>149</v>
      </c>
      <c r="AJ555" s="3"/>
      <c r="AM555" s="3" t="s">
        <v>99</v>
      </c>
      <c r="AP555" s="3"/>
      <c r="AS555" s="3" t="s">
        <v>98</v>
      </c>
      <c r="AV555" s="3" t="s">
        <v>130</v>
      </c>
      <c r="AY555" s="3" t="s">
        <v>116</v>
      </c>
      <c r="BB555" s="3"/>
      <c r="BG555" s="3" t="s">
        <v>107</v>
      </c>
      <c r="BJ555" s="3" t="s">
        <v>109</v>
      </c>
      <c r="BM555" s="3" t="s">
        <v>123</v>
      </c>
      <c r="BP555" s="3" t="s">
        <v>123</v>
      </c>
      <c r="BS555" s="3" t="s">
        <v>109</v>
      </c>
      <c r="BV555" s="3" t="s">
        <v>123</v>
      </c>
      <c r="BY555" s="3" t="s">
        <v>123</v>
      </c>
      <c r="CB555" s="3" t="s">
        <v>110</v>
      </c>
      <c r="CE555" s="3" t="s">
        <v>111</v>
      </c>
      <c r="CH555" s="3" t="s">
        <v>112</v>
      </c>
      <c r="CK555" s="3"/>
      <c r="CN555" s="3" t="s">
        <v>113</v>
      </c>
      <c r="CQ555" s="3"/>
    </row>
    <row r="556" spans="1:95" x14ac:dyDescent="0.25">
      <c r="A556">
        <v>146</v>
      </c>
      <c r="B556" s="22">
        <v>43934.52716435185</v>
      </c>
      <c r="C556" s="22">
        <v>43934.531168981484</v>
      </c>
      <c r="D556" s="3" t="s">
        <v>97</v>
      </c>
      <c r="I556" s="3" t="s">
        <v>98</v>
      </c>
      <c r="L556" s="3" t="s">
        <v>99</v>
      </c>
      <c r="O556" s="3"/>
      <c r="R556" s="3" t="s">
        <v>100</v>
      </c>
      <c r="U556" s="3" t="s">
        <v>99</v>
      </c>
      <c r="X556" s="3" t="s">
        <v>101</v>
      </c>
      <c r="AA556" s="3" t="s">
        <v>102</v>
      </c>
      <c r="AD556" s="3" t="s">
        <v>430</v>
      </c>
      <c r="AG556" s="3" t="s">
        <v>149</v>
      </c>
      <c r="AJ556" s="3"/>
      <c r="AM556" s="3" t="s">
        <v>99</v>
      </c>
      <c r="AP556" s="3"/>
      <c r="AS556" s="3" t="s">
        <v>98</v>
      </c>
      <c r="AV556" s="3" t="s">
        <v>130</v>
      </c>
      <c r="AY556" s="3" t="s">
        <v>116</v>
      </c>
      <c r="BB556" s="3"/>
      <c r="BG556" s="3" t="s">
        <v>107</v>
      </c>
      <c r="BJ556" s="3" t="s">
        <v>109</v>
      </c>
      <c r="BM556" s="3" t="s">
        <v>123</v>
      </c>
      <c r="BP556" s="3" t="s">
        <v>123</v>
      </c>
      <c r="BS556" s="3" t="s">
        <v>109</v>
      </c>
      <c r="BV556" s="3" t="s">
        <v>123</v>
      </c>
      <c r="BY556" s="3" t="s">
        <v>123</v>
      </c>
      <c r="CB556" s="3" t="s">
        <v>110</v>
      </c>
      <c r="CE556" s="3" t="s">
        <v>111</v>
      </c>
      <c r="CH556" s="3" t="s">
        <v>112</v>
      </c>
      <c r="CK556" s="3"/>
      <c r="CN556" s="3" t="s">
        <v>113</v>
      </c>
      <c r="CQ556" s="3"/>
    </row>
    <row r="557" spans="1:95" x14ac:dyDescent="0.25">
      <c r="A557">
        <v>147</v>
      </c>
      <c r="B557" s="22">
        <v>43934.55809027778</v>
      </c>
      <c r="C557" s="22">
        <v>43934.559525462966</v>
      </c>
      <c r="D557" s="3" t="s">
        <v>97</v>
      </c>
      <c r="I557" s="3" t="s">
        <v>98</v>
      </c>
      <c r="L557" s="3" t="s">
        <v>99</v>
      </c>
      <c r="O557" s="3"/>
      <c r="R557" s="3" t="s">
        <v>100</v>
      </c>
      <c r="U557" s="3" t="s">
        <v>99</v>
      </c>
      <c r="X557" s="3" t="s">
        <v>121</v>
      </c>
      <c r="AA557" s="3"/>
      <c r="AD557" s="3" t="s">
        <v>405</v>
      </c>
      <c r="AG557" s="3" t="s">
        <v>149</v>
      </c>
      <c r="AJ557" s="3"/>
      <c r="AM557" s="3" t="s">
        <v>99</v>
      </c>
      <c r="AP557" s="3"/>
      <c r="AS557" s="3" t="s">
        <v>99</v>
      </c>
      <c r="AV557" s="3"/>
      <c r="AY557" s="3" t="s">
        <v>116</v>
      </c>
      <c r="BB557" s="3"/>
      <c r="BG557" s="3" t="s">
        <v>109</v>
      </c>
      <c r="BJ557" s="3" t="s">
        <v>108</v>
      </c>
      <c r="BM557" s="3" t="s">
        <v>107</v>
      </c>
      <c r="BP557" s="3" t="s">
        <v>123</v>
      </c>
      <c r="BS557" s="3" t="s">
        <v>123</v>
      </c>
      <c r="BV557" s="3" t="s">
        <v>123</v>
      </c>
      <c r="BY557" s="3" t="s">
        <v>123</v>
      </c>
      <c r="CB557" s="3" t="s">
        <v>124</v>
      </c>
      <c r="CE557" s="3" t="s">
        <v>111</v>
      </c>
      <c r="CH557" s="3" t="s">
        <v>163</v>
      </c>
      <c r="CK557" s="3"/>
      <c r="CN557" s="3" t="s">
        <v>131</v>
      </c>
      <c r="CQ557" s="3"/>
    </row>
    <row r="558" spans="1:95" x14ac:dyDescent="0.25">
      <c r="A558">
        <v>147</v>
      </c>
      <c r="B558" s="22">
        <v>43934.55809027778</v>
      </c>
      <c r="C558" s="22">
        <v>43934.559525462966</v>
      </c>
      <c r="D558" s="3" t="s">
        <v>97</v>
      </c>
      <c r="I558" s="3" t="s">
        <v>98</v>
      </c>
      <c r="L558" s="3" t="s">
        <v>99</v>
      </c>
      <c r="O558" s="3"/>
      <c r="R558" s="3" t="s">
        <v>100</v>
      </c>
      <c r="U558" s="3" t="s">
        <v>99</v>
      </c>
      <c r="X558" s="3" t="s">
        <v>121</v>
      </c>
      <c r="AA558" s="3"/>
      <c r="AD558" s="3" t="s">
        <v>406</v>
      </c>
      <c r="AG558" s="3" t="s">
        <v>149</v>
      </c>
      <c r="AJ558" s="3"/>
      <c r="AM558" s="3" t="s">
        <v>99</v>
      </c>
      <c r="AP558" s="3"/>
      <c r="AS558" s="3" t="s">
        <v>99</v>
      </c>
      <c r="AV558" s="3"/>
      <c r="AY558" s="3" t="s">
        <v>116</v>
      </c>
      <c r="BB558" s="3"/>
      <c r="BG558" s="3" t="s">
        <v>109</v>
      </c>
      <c r="BJ558" s="3" t="s">
        <v>108</v>
      </c>
      <c r="BM558" s="3" t="s">
        <v>107</v>
      </c>
      <c r="BP558" s="3" t="s">
        <v>123</v>
      </c>
      <c r="BS558" s="3" t="s">
        <v>123</v>
      </c>
      <c r="BV558" s="3" t="s">
        <v>123</v>
      </c>
      <c r="BY558" s="3" t="s">
        <v>123</v>
      </c>
      <c r="CB558" s="3" t="s">
        <v>124</v>
      </c>
      <c r="CE558" s="3" t="s">
        <v>111</v>
      </c>
      <c r="CH558" s="3" t="s">
        <v>163</v>
      </c>
      <c r="CK558" s="3"/>
      <c r="CN558" s="3" t="s">
        <v>131</v>
      </c>
      <c r="CQ558" s="3"/>
    </row>
    <row r="559" spans="1:95" x14ac:dyDescent="0.25">
      <c r="A559">
        <v>147</v>
      </c>
      <c r="B559" s="22">
        <v>43934.55809027778</v>
      </c>
      <c r="C559" s="22">
        <v>43934.559525462966</v>
      </c>
      <c r="D559" s="3" t="s">
        <v>97</v>
      </c>
      <c r="I559" s="3" t="s">
        <v>98</v>
      </c>
      <c r="L559" s="3" t="s">
        <v>99</v>
      </c>
      <c r="O559" s="3"/>
      <c r="R559" s="3" t="s">
        <v>100</v>
      </c>
      <c r="U559" s="3" t="s">
        <v>99</v>
      </c>
      <c r="X559" s="3" t="s">
        <v>121</v>
      </c>
      <c r="AA559" s="3"/>
      <c r="AD559" s="3" t="s">
        <v>430</v>
      </c>
      <c r="AG559" s="3" t="s">
        <v>149</v>
      </c>
      <c r="AJ559" s="3"/>
      <c r="AM559" s="3" t="s">
        <v>99</v>
      </c>
      <c r="AP559" s="3"/>
      <c r="AS559" s="3" t="s">
        <v>99</v>
      </c>
      <c r="AV559" s="3"/>
      <c r="AY559" s="3" t="s">
        <v>116</v>
      </c>
      <c r="BB559" s="3"/>
      <c r="BG559" s="3" t="s">
        <v>109</v>
      </c>
      <c r="BJ559" s="3" t="s">
        <v>108</v>
      </c>
      <c r="BM559" s="3" t="s">
        <v>107</v>
      </c>
      <c r="BP559" s="3" t="s">
        <v>123</v>
      </c>
      <c r="BS559" s="3" t="s">
        <v>123</v>
      </c>
      <c r="BV559" s="3" t="s">
        <v>123</v>
      </c>
      <c r="BY559" s="3" t="s">
        <v>123</v>
      </c>
      <c r="CB559" s="3" t="s">
        <v>124</v>
      </c>
      <c r="CE559" s="3" t="s">
        <v>111</v>
      </c>
      <c r="CH559" s="3" t="s">
        <v>163</v>
      </c>
      <c r="CK559" s="3"/>
      <c r="CN559" s="3" t="s">
        <v>131</v>
      </c>
      <c r="CQ559" s="3"/>
    </row>
    <row r="560" spans="1:95" x14ac:dyDescent="0.25">
      <c r="A560">
        <v>148</v>
      </c>
      <c r="B560" s="22">
        <v>43934.529016203705</v>
      </c>
      <c r="C560" s="22">
        <v>43934.586053240739</v>
      </c>
      <c r="D560" s="3" t="s">
        <v>97</v>
      </c>
      <c r="I560" s="3" t="s">
        <v>98</v>
      </c>
      <c r="L560" s="3" t="s">
        <v>98</v>
      </c>
      <c r="O560" s="3" t="s">
        <v>313</v>
      </c>
      <c r="R560" s="3" t="s">
        <v>120</v>
      </c>
      <c r="U560" s="3" t="s">
        <v>99</v>
      </c>
      <c r="X560" s="3" t="s">
        <v>101</v>
      </c>
      <c r="AA560" s="3" t="s">
        <v>132</v>
      </c>
      <c r="AD560" s="3" t="s">
        <v>405</v>
      </c>
      <c r="AG560" s="3" t="s">
        <v>149</v>
      </c>
      <c r="AJ560" s="3"/>
      <c r="AM560" s="3" t="s">
        <v>99</v>
      </c>
      <c r="AP560" s="3"/>
      <c r="AS560" s="3" t="s">
        <v>98</v>
      </c>
      <c r="AV560" s="3" t="s">
        <v>130</v>
      </c>
      <c r="AY560" s="3" t="s">
        <v>116</v>
      </c>
      <c r="BB560" s="3"/>
      <c r="BG560" s="3" t="s">
        <v>109</v>
      </c>
      <c r="BJ560" s="3" t="s">
        <v>108</v>
      </c>
      <c r="BM560" s="3" t="s">
        <v>109</v>
      </c>
      <c r="BP560" s="3" t="s">
        <v>109</v>
      </c>
      <c r="BS560" s="3" t="s">
        <v>123</v>
      </c>
      <c r="BV560" s="3" t="s">
        <v>123</v>
      </c>
      <c r="BY560" s="3" t="s">
        <v>123</v>
      </c>
      <c r="CB560" s="3" t="s">
        <v>118</v>
      </c>
      <c r="CE560" s="3" t="s">
        <v>147</v>
      </c>
      <c r="CH560" s="3" t="s">
        <v>112</v>
      </c>
      <c r="CK560" s="3"/>
      <c r="CN560" s="3" t="s">
        <v>131</v>
      </c>
      <c r="CQ560" s="3"/>
    </row>
    <row r="561" spans="1:95" x14ac:dyDescent="0.25">
      <c r="A561">
        <v>148</v>
      </c>
      <c r="B561" s="22">
        <v>43934.529016203705</v>
      </c>
      <c r="C561" s="22">
        <v>43934.586053240739</v>
      </c>
      <c r="D561" s="3" t="s">
        <v>97</v>
      </c>
      <c r="I561" s="3" t="s">
        <v>98</v>
      </c>
      <c r="L561" s="3" t="s">
        <v>98</v>
      </c>
      <c r="O561" s="3" t="s">
        <v>313</v>
      </c>
      <c r="R561" s="3" t="s">
        <v>120</v>
      </c>
      <c r="U561" s="3" t="s">
        <v>99</v>
      </c>
      <c r="X561" s="3" t="s">
        <v>101</v>
      </c>
      <c r="AA561" s="3" t="s">
        <v>132</v>
      </c>
      <c r="AD561" s="3" t="s">
        <v>409</v>
      </c>
      <c r="AG561" s="3" t="s">
        <v>149</v>
      </c>
      <c r="AJ561" s="3"/>
      <c r="AM561" s="3" t="s">
        <v>99</v>
      </c>
      <c r="AP561" s="3"/>
      <c r="AS561" s="3" t="s">
        <v>98</v>
      </c>
      <c r="AV561" s="3" t="s">
        <v>130</v>
      </c>
      <c r="AY561" s="3" t="s">
        <v>116</v>
      </c>
      <c r="BB561" s="3"/>
      <c r="BG561" s="3" t="s">
        <v>109</v>
      </c>
      <c r="BJ561" s="3" t="s">
        <v>108</v>
      </c>
      <c r="BM561" s="3" t="s">
        <v>109</v>
      </c>
      <c r="BP561" s="3" t="s">
        <v>109</v>
      </c>
      <c r="BS561" s="3" t="s">
        <v>123</v>
      </c>
      <c r="BV561" s="3" t="s">
        <v>123</v>
      </c>
      <c r="BY561" s="3" t="s">
        <v>123</v>
      </c>
      <c r="CB561" s="3" t="s">
        <v>118</v>
      </c>
      <c r="CE561" s="3" t="s">
        <v>147</v>
      </c>
      <c r="CH561" s="3" t="s">
        <v>112</v>
      </c>
      <c r="CK561" s="3"/>
      <c r="CN561" s="3" t="s">
        <v>131</v>
      </c>
      <c r="CQ561" s="3"/>
    </row>
    <row r="562" spans="1:95" x14ac:dyDescent="0.25">
      <c r="A562">
        <v>148</v>
      </c>
      <c r="B562" s="22">
        <v>43934.529016203705</v>
      </c>
      <c r="C562" s="22">
        <v>43934.586053240739</v>
      </c>
      <c r="D562" s="3" t="s">
        <v>97</v>
      </c>
      <c r="I562" s="3" t="s">
        <v>98</v>
      </c>
      <c r="L562" s="3" t="s">
        <v>98</v>
      </c>
      <c r="O562" s="3" t="s">
        <v>313</v>
      </c>
      <c r="R562" s="3" t="s">
        <v>120</v>
      </c>
      <c r="U562" s="3" t="s">
        <v>99</v>
      </c>
      <c r="X562" s="3" t="s">
        <v>101</v>
      </c>
      <c r="AA562" s="3" t="s">
        <v>132</v>
      </c>
      <c r="AD562" s="3" t="s">
        <v>408</v>
      </c>
      <c r="AG562" s="3" t="s">
        <v>149</v>
      </c>
      <c r="AJ562" s="3"/>
      <c r="AM562" s="3" t="s">
        <v>99</v>
      </c>
      <c r="AP562" s="3"/>
      <c r="AS562" s="3" t="s">
        <v>98</v>
      </c>
      <c r="AV562" s="3" t="s">
        <v>130</v>
      </c>
      <c r="AY562" s="3" t="s">
        <v>116</v>
      </c>
      <c r="BB562" s="3"/>
      <c r="BG562" s="3" t="s">
        <v>109</v>
      </c>
      <c r="BJ562" s="3" t="s">
        <v>108</v>
      </c>
      <c r="BM562" s="3" t="s">
        <v>109</v>
      </c>
      <c r="BP562" s="3" t="s">
        <v>109</v>
      </c>
      <c r="BS562" s="3" t="s">
        <v>123</v>
      </c>
      <c r="BV562" s="3" t="s">
        <v>123</v>
      </c>
      <c r="BY562" s="3" t="s">
        <v>123</v>
      </c>
      <c r="CB562" s="3" t="s">
        <v>118</v>
      </c>
      <c r="CE562" s="3" t="s">
        <v>147</v>
      </c>
      <c r="CH562" s="3" t="s">
        <v>112</v>
      </c>
      <c r="CK562" s="3"/>
      <c r="CN562" s="3" t="s">
        <v>131</v>
      </c>
      <c r="CQ562" s="3"/>
    </row>
    <row r="563" spans="1:95" x14ac:dyDescent="0.25">
      <c r="A563">
        <v>148</v>
      </c>
      <c r="B563" s="22">
        <v>43934.529016203705</v>
      </c>
      <c r="C563" s="22">
        <v>43934.586053240739</v>
      </c>
      <c r="D563" s="3" t="s">
        <v>97</v>
      </c>
      <c r="I563" s="3" t="s">
        <v>98</v>
      </c>
      <c r="L563" s="3" t="s">
        <v>98</v>
      </c>
      <c r="O563" s="3" t="s">
        <v>313</v>
      </c>
      <c r="R563" s="3" t="s">
        <v>120</v>
      </c>
      <c r="U563" s="3" t="s">
        <v>99</v>
      </c>
      <c r="X563" s="3" t="s">
        <v>101</v>
      </c>
      <c r="AA563" s="3" t="s">
        <v>132</v>
      </c>
      <c r="AD563" s="3" t="s">
        <v>410</v>
      </c>
      <c r="AG563" s="3" t="s">
        <v>149</v>
      </c>
      <c r="AJ563" s="3"/>
      <c r="AM563" s="3" t="s">
        <v>99</v>
      </c>
      <c r="AP563" s="3"/>
      <c r="AS563" s="3" t="s">
        <v>98</v>
      </c>
      <c r="AV563" s="3" t="s">
        <v>130</v>
      </c>
      <c r="AY563" s="3" t="s">
        <v>116</v>
      </c>
      <c r="BB563" s="3"/>
      <c r="BG563" s="3" t="s">
        <v>109</v>
      </c>
      <c r="BJ563" s="3" t="s">
        <v>108</v>
      </c>
      <c r="BM563" s="3" t="s">
        <v>109</v>
      </c>
      <c r="BP563" s="3" t="s">
        <v>109</v>
      </c>
      <c r="BS563" s="3" t="s">
        <v>123</v>
      </c>
      <c r="BV563" s="3" t="s">
        <v>123</v>
      </c>
      <c r="BY563" s="3" t="s">
        <v>123</v>
      </c>
      <c r="CB563" s="3" t="s">
        <v>118</v>
      </c>
      <c r="CE563" s="3" t="s">
        <v>147</v>
      </c>
      <c r="CH563" s="3" t="s">
        <v>112</v>
      </c>
      <c r="CK563" s="3"/>
      <c r="CN563" s="3" t="s">
        <v>131</v>
      </c>
      <c r="CQ563" s="3"/>
    </row>
    <row r="564" spans="1:95" x14ac:dyDescent="0.25">
      <c r="A564">
        <v>148</v>
      </c>
      <c r="B564" s="22">
        <v>43934.529016203705</v>
      </c>
      <c r="C564" s="22">
        <v>43934.586053240739</v>
      </c>
      <c r="D564" s="3" t="s">
        <v>97</v>
      </c>
      <c r="I564" s="3" t="s">
        <v>98</v>
      </c>
      <c r="L564" s="3" t="s">
        <v>98</v>
      </c>
      <c r="O564" s="3" t="s">
        <v>313</v>
      </c>
      <c r="R564" s="3" t="s">
        <v>120</v>
      </c>
      <c r="U564" s="3" t="s">
        <v>99</v>
      </c>
      <c r="X564" s="3" t="s">
        <v>101</v>
      </c>
      <c r="AA564" s="3" t="s">
        <v>132</v>
      </c>
      <c r="AD564" s="3" t="s">
        <v>406</v>
      </c>
      <c r="AG564" s="3" t="s">
        <v>149</v>
      </c>
      <c r="AJ564" s="3"/>
      <c r="AM564" s="3" t="s">
        <v>99</v>
      </c>
      <c r="AP564" s="3"/>
      <c r="AS564" s="3" t="s">
        <v>98</v>
      </c>
      <c r="AV564" s="3" t="s">
        <v>130</v>
      </c>
      <c r="AY564" s="3" t="s">
        <v>116</v>
      </c>
      <c r="BB564" s="3"/>
      <c r="BG564" s="3" t="s">
        <v>109</v>
      </c>
      <c r="BJ564" s="3" t="s">
        <v>108</v>
      </c>
      <c r="BM564" s="3" t="s">
        <v>109</v>
      </c>
      <c r="BP564" s="3" t="s">
        <v>109</v>
      </c>
      <c r="BS564" s="3" t="s">
        <v>123</v>
      </c>
      <c r="BV564" s="3" t="s">
        <v>123</v>
      </c>
      <c r="BY564" s="3" t="s">
        <v>123</v>
      </c>
      <c r="CB564" s="3" t="s">
        <v>118</v>
      </c>
      <c r="CE564" s="3" t="s">
        <v>147</v>
      </c>
      <c r="CH564" s="3" t="s">
        <v>112</v>
      </c>
      <c r="CK564" s="3"/>
      <c r="CN564" s="3" t="s">
        <v>131</v>
      </c>
      <c r="CQ564" s="3"/>
    </row>
    <row r="565" spans="1:95" x14ac:dyDescent="0.25">
      <c r="A565">
        <v>148</v>
      </c>
      <c r="B565" s="22">
        <v>43934.529016203705</v>
      </c>
      <c r="C565" s="22">
        <v>43934.586053240739</v>
      </c>
      <c r="D565" s="3" t="s">
        <v>97</v>
      </c>
      <c r="I565" s="3" t="s">
        <v>98</v>
      </c>
      <c r="L565" s="3" t="s">
        <v>98</v>
      </c>
      <c r="O565" s="3" t="s">
        <v>313</v>
      </c>
      <c r="R565" s="3" t="s">
        <v>120</v>
      </c>
      <c r="U565" s="3" t="s">
        <v>99</v>
      </c>
      <c r="X565" s="3" t="s">
        <v>101</v>
      </c>
      <c r="AA565" s="3" t="s">
        <v>132</v>
      </c>
      <c r="AD565" s="3" t="s">
        <v>407</v>
      </c>
      <c r="AG565" s="3" t="s">
        <v>149</v>
      </c>
      <c r="AJ565" s="3"/>
      <c r="AM565" s="3" t="s">
        <v>99</v>
      </c>
      <c r="AP565" s="3"/>
      <c r="AS565" s="3" t="s">
        <v>98</v>
      </c>
      <c r="AV565" s="3" t="s">
        <v>130</v>
      </c>
      <c r="AY565" s="3" t="s">
        <v>116</v>
      </c>
      <c r="BB565" s="3"/>
      <c r="BG565" s="3" t="s">
        <v>109</v>
      </c>
      <c r="BJ565" s="3" t="s">
        <v>108</v>
      </c>
      <c r="BM565" s="3" t="s">
        <v>109</v>
      </c>
      <c r="BP565" s="3" t="s">
        <v>109</v>
      </c>
      <c r="BS565" s="3" t="s">
        <v>123</v>
      </c>
      <c r="BV565" s="3" t="s">
        <v>123</v>
      </c>
      <c r="BY565" s="3" t="s">
        <v>123</v>
      </c>
      <c r="CB565" s="3" t="s">
        <v>118</v>
      </c>
      <c r="CE565" s="3" t="s">
        <v>147</v>
      </c>
      <c r="CH565" s="3" t="s">
        <v>112</v>
      </c>
      <c r="CK565" s="3"/>
      <c r="CN565" s="3" t="s">
        <v>131</v>
      </c>
      <c r="CQ565" s="3"/>
    </row>
    <row r="566" spans="1:95" x14ac:dyDescent="0.25">
      <c r="A566">
        <v>148</v>
      </c>
      <c r="B566" s="22">
        <v>43934.529016203705</v>
      </c>
      <c r="C566" s="22">
        <v>43934.586053240739</v>
      </c>
      <c r="D566" s="3" t="s">
        <v>97</v>
      </c>
      <c r="I566" s="3" t="s">
        <v>98</v>
      </c>
      <c r="L566" s="3" t="s">
        <v>98</v>
      </c>
      <c r="O566" s="3" t="s">
        <v>313</v>
      </c>
      <c r="R566" s="3" t="s">
        <v>120</v>
      </c>
      <c r="U566" s="3" t="s">
        <v>99</v>
      </c>
      <c r="X566" s="3" t="s">
        <v>101</v>
      </c>
      <c r="AA566" s="3" t="s">
        <v>132</v>
      </c>
      <c r="AD566" s="3" t="s">
        <v>430</v>
      </c>
      <c r="AG566" s="3" t="s">
        <v>149</v>
      </c>
      <c r="AJ566" s="3"/>
      <c r="AM566" s="3" t="s">
        <v>99</v>
      </c>
      <c r="AP566" s="3"/>
      <c r="AS566" s="3" t="s">
        <v>98</v>
      </c>
      <c r="AV566" s="3" t="s">
        <v>130</v>
      </c>
      <c r="AY566" s="3" t="s">
        <v>116</v>
      </c>
      <c r="BB566" s="3"/>
      <c r="BG566" s="3" t="s">
        <v>109</v>
      </c>
      <c r="BJ566" s="3" t="s">
        <v>108</v>
      </c>
      <c r="BM566" s="3" t="s">
        <v>109</v>
      </c>
      <c r="BP566" s="3" t="s">
        <v>109</v>
      </c>
      <c r="BS566" s="3" t="s">
        <v>123</v>
      </c>
      <c r="BV566" s="3" t="s">
        <v>123</v>
      </c>
      <c r="BY566" s="3" t="s">
        <v>123</v>
      </c>
      <c r="CB566" s="3" t="s">
        <v>118</v>
      </c>
      <c r="CE566" s="3" t="s">
        <v>147</v>
      </c>
      <c r="CH566" s="3" t="s">
        <v>112</v>
      </c>
      <c r="CK566" s="3"/>
      <c r="CN566" s="3" t="s">
        <v>131</v>
      </c>
      <c r="CQ566" s="3"/>
    </row>
    <row r="567" spans="1:95" x14ac:dyDescent="0.25">
      <c r="A567">
        <v>149</v>
      </c>
      <c r="B567" s="22">
        <v>43934.620659722219</v>
      </c>
      <c r="C567" s="22">
        <v>43934.62232638889</v>
      </c>
      <c r="D567" s="3" t="s">
        <v>97</v>
      </c>
      <c r="I567" s="3" t="s">
        <v>98</v>
      </c>
      <c r="L567" s="3" t="s">
        <v>99</v>
      </c>
      <c r="O567" s="3"/>
      <c r="R567" s="3" t="s">
        <v>100</v>
      </c>
      <c r="U567" s="3" t="s">
        <v>99</v>
      </c>
      <c r="X567" s="3" t="s">
        <v>121</v>
      </c>
      <c r="AA567" s="3"/>
      <c r="AD567" s="3" t="s">
        <v>405</v>
      </c>
      <c r="AG567" s="3" t="s">
        <v>151</v>
      </c>
      <c r="AJ567" s="3"/>
      <c r="AM567" s="3" t="s">
        <v>99</v>
      </c>
      <c r="AP567" s="3"/>
      <c r="AS567" s="3" t="s">
        <v>98</v>
      </c>
      <c r="AV567" s="3" t="s">
        <v>130</v>
      </c>
      <c r="AY567" s="3" t="s">
        <v>116</v>
      </c>
      <c r="BB567" s="3"/>
      <c r="BG567" s="3" t="s">
        <v>108</v>
      </c>
      <c r="BJ567" s="3" t="s">
        <v>107</v>
      </c>
      <c r="BM567" s="3" t="s">
        <v>107</v>
      </c>
      <c r="BP567" s="3" t="s">
        <v>109</v>
      </c>
      <c r="BS567" s="3" t="s">
        <v>109</v>
      </c>
      <c r="BV567" s="3" t="s">
        <v>123</v>
      </c>
      <c r="BY567" s="3" t="s">
        <v>123</v>
      </c>
      <c r="CB567" s="3" t="s">
        <v>118</v>
      </c>
      <c r="CE567" s="3" t="s">
        <v>147</v>
      </c>
      <c r="CH567" s="3" t="s">
        <v>148</v>
      </c>
      <c r="CK567" s="3"/>
      <c r="CN567" s="3" t="s">
        <v>126</v>
      </c>
      <c r="CQ567" s="3"/>
    </row>
    <row r="568" spans="1:95" x14ac:dyDescent="0.25">
      <c r="A568">
        <v>149</v>
      </c>
      <c r="B568" s="22">
        <v>43934.620659722219</v>
      </c>
      <c r="C568" s="22">
        <v>43934.62232638889</v>
      </c>
      <c r="D568" s="3" t="s">
        <v>97</v>
      </c>
      <c r="I568" s="3" t="s">
        <v>98</v>
      </c>
      <c r="L568" s="3" t="s">
        <v>99</v>
      </c>
      <c r="O568" s="3"/>
      <c r="R568" s="3" t="s">
        <v>100</v>
      </c>
      <c r="U568" s="3" t="s">
        <v>99</v>
      </c>
      <c r="X568" s="3" t="s">
        <v>121</v>
      </c>
      <c r="AA568" s="3"/>
      <c r="AD568" s="3" t="s">
        <v>409</v>
      </c>
      <c r="AG568" s="3" t="s">
        <v>151</v>
      </c>
      <c r="AJ568" s="3"/>
      <c r="AM568" s="3" t="s">
        <v>99</v>
      </c>
      <c r="AP568" s="3"/>
      <c r="AS568" s="3" t="s">
        <v>98</v>
      </c>
      <c r="AV568" s="3" t="s">
        <v>130</v>
      </c>
      <c r="AY568" s="3" t="s">
        <v>116</v>
      </c>
      <c r="BB568" s="3"/>
      <c r="BG568" s="3" t="s">
        <v>108</v>
      </c>
      <c r="BJ568" s="3" t="s">
        <v>107</v>
      </c>
      <c r="BM568" s="3" t="s">
        <v>107</v>
      </c>
      <c r="BP568" s="3" t="s">
        <v>109</v>
      </c>
      <c r="BS568" s="3" t="s">
        <v>109</v>
      </c>
      <c r="BV568" s="3" t="s">
        <v>123</v>
      </c>
      <c r="BY568" s="3" t="s">
        <v>123</v>
      </c>
      <c r="CB568" s="3" t="s">
        <v>118</v>
      </c>
      <c r="CE568" s="3" t="s">
        <v>147</v>
      </c>
      <c r="CH568" s="3" t="s">
        <v>148</v>
      </c>
      <c r="CK568" s="3"/>
      <c r="CN568" s="3" t="s">
        <v>126</v>
      </c>
      <c r="CQ568" s="3"/>
    </row>
    <row r="569" spans="1:95" x14ac:dyDescent="0.25">
      <c r="A569">
        <v>149</v>
      </c>
      <c r="B569" s="22">
        <v>43934.620659722219</v>
      </c>
      <c r="C569" s="22">
        <v>43934.62232638889</v>
      </c>
      <c r="D569" s="3" t="s">
        <v>97</v>
      </c>
      <c r="I569" s="3" t="s">
        <v>98</v>
      </c>
      <c r="L569" s="3" t="s">
        <v>99</v>
      </c>
      <c r="O569" s="3"/>
      <c r="R569" s="3" t="s">
        <v>100</v>
      </c>
      <c r="U569" s="3" t="s">
        <v>99</v>
      </c>
      <c r="X569" s="3" t="s">
        <v>121</v>
      </c>
      <c r="AA569" s="3"/>
      <c r="AD569" s="3" t="s">
        <v>408</v>
      </c>
      <c r="AG569" s="3" t="s">
        <v>151</v>
      </c>
      <c r="AJ569" s="3"/>
      <c r="AM569" s="3" t="s">
        <v>99</v>
      </c>
      <c r="AP569" s="3"/>
      <c r="AS569" s="3" t="s">
        <v>98</v>
      </c>
      <c r="AV569" s="3" t="s">
        <v>130</v>
      </c>
      <c r="AY569" s="3" t="s">
        <v>116</v>
      </c>
      <c r="BB569" s="3"/>
      <c r="BG569" s="3" t="s">
        <v>108</v>
      </c>
      <c r="BJ569" s="3" t="s">
        <v>107</v>
      </c>
      <c r="BM569" s="3" t="s">
        <v>107</v>
      </c>
      <c r="BP569" s="3" t="s">
        <v>109</v>
      </c>
      <c r="BS569" s="3" t="s">
        <v>109</v>
      </c>
      <c r="BV569" s="3" t="s">
        <v>123</v>
      </c>
      <c r="BY569" s="3" t="s">
        <v>123</v>
      </c>
      <c r="CB569" s="3" t="s">
        <v>118</v>
      </c>
      <c r="CE569" s="3" t="s">
        <v>147</v>
      </c>
      <c r="CH569" s="3" t="s">
        <v>148</v>
      </c>
      <c r="CK569" s="3"/>
      <c r="CN569" s="3" t="s">
        <v>126</v>
      </c>
      <c r="CQ569" s="3"/>
    </row>
    <row r="570" spans="1:95" x14ac:dyDescent="0.25">
      <c r="A570">
        <v>149</v>
      </c>
      <c r="B570" s="22">
        <v>43934.620659722219</v>
      </c>
      <c r="C570" s="22">
        <v>43934.62232638889</v>
      </c>
      <c r="D570" s="3" t="s">
        <v>97</v>
      </c>
      <c r="I570" s="3" t="s">
        <v>98</v>
      </c>
      <c r="L570" s="3" t="s">
        <v>99</v>
      </c>
      <c r="O570" s="3"/>
      <c r="R570" s="3" t="s">
        <v>100</v>
      </c>
      <c r="U570" s="3" t="s">
        <v>99</v>
      </c>
      <c r="X570" s="3" t="s">
        <v>121</v>
      </c>
      <c r="AA570" s="3"/>
      <c r="AD570" s="3" t="s">
        <v>410</v>
      </c>
      <c r="AG570" s="3" t="s">
        <v>151</v>
      </c>
      <c r="AJ570" s="3"/>
      <c r="AM570" s="3" t="s">
        <v>99</v>
      </c>
      <c r="AP570" s="3"/>
      <c r="AS570" s="3" t="s">
        <v>98</v>
      </c>
      <c r="AV570" s="3" t="s">
        <v>130</v>
      </c>
      <c r="AY570" s="3" t="s">
        <v>116</v>
      </c>
      <c r="BB570" s="3"/>
      <c r="BG570" s="3" t="s">
        <v>108</v>
      </c>
      <c r="BJ570" s="3" t="s">
        <v>107</v>
      </c>
      <c r="BM570" s="3" t="s">
        <v>107</v>
      </c>
      <c r="BP570" s="3" t="s">
        <v>109</v>
      </c>
      <c r="BS570" s="3" t="s">
        <v>109</v>
      </c>
      <c r="BV570" s="3" t="s">
        <v>123</v>
      </c>
      <c r="BY570" s="3" t="s">
        <v>123</v>
      </c>
      <c r="CB570" s="3" t="s">
        <v>118</v>
      </c>
      <c r="CE570" s="3" t="s">
        <v>147</v>
      </c>
      <c r="CH570" s="3" t="s">
        <v>148</v>
      </c>
      <c r="CK570" s="3"/>
      <c r="CN570" s="3" t="s">
        <v>126</v>
      </c>
      <c r="CQ570" s="3"/>
    </row>
    <row r="571" spans="1:95" x14ac:dyDescent="0.25">
      <c r="A571">
        <v>149</v>
      </c>
      <c r="B571" s="22">
        <v>43934.620659722219</v>
      </c>
      <c r="C571" s="22">
        <v>43934.62232638889</v>
      </c>
      <c r="D571" s="3" t="s">
        <v>97</v>
      </c>
      <c r="I571" s="3" t="s">
        <v>98</v>
      </c>
      <c r="L571" s="3" t="s">
        <v>99</v>
      </c>
      <c r="O571" s="3"/>
      <c r="R571" s="3" t="s">
        <v>100</v>
      </c>
      <c r="U571" s="3" t="s">
        <v>99</v>
      </c>
      <c r="X571" s="3" t="s">
        <v>121</v>
      </c>
      <c r="AA571" s="3"/>
      <c r="AD571" s="3" t="s">
        <v>406</v>
      </c>
      <c r="AG571" s="3" t="s">
        <v>151</v>
      </c>
      <c r="AJ571" s="3"/>
      <c r="AM571" s="3" t="s">
        <v>99</v>
      </c>
      <c r="AP571" s="3"/>
      <c r="AS571" s="3" t="s">
        <v>98</v>
      </c>
      <c r="AV571" s="3" t="s">
        <v>130</v>
      </c>
      <c r="AY571" s="3" t="s">
        <v>116</v>
      </c>
      <c r="BB571" s="3"/>
      <c r="BG571" s="3" t="s">
        <v>108</v>
      </c>
      <c r="BJ571" s="3" t="s">
        <v>107</v>
      </c>
      <c r="BM571" s="3" t="s">
        <v>107</v>
      </c>
      <c r="BP571" s="3" t="s">
        <v>109</v>
      </c>
      <c r="BS571" s="3" t="s">
        <v>109</v>
      </c>
      <c r="BV571" s="3" t="s">
        <v>123</v>
      </c>
      <c r="BY571" s="3" t="s">
        <v>123</v>
      </c>
      <c r="CB571" s="3" t="s">
        <v>118</v>
      </c>
      <c r="CE571" s="3" t="s">
        <v>147</v>
      </c>
      <c r="CH571" s="3" t="s">
        <v>148</v>
      </c>
      <c r="CK571" s="3"/>
      <c r="CN571" s="3" t="s">
        <v>126</v>
      </c>
      <c r="CQ571" s="3"/>
    </row>
    <row r="572" spans="1:95" x14ac:dyDescent="0.25">
      <c r="A572">
        <v>149</v>
      </c>
      <c r="B572" s="22">
        <v>43934.620659722219</v>
      </c>
      <c r="C572" s="22">
        <v>43934.62232638889</v>
      </c>
      <c r="D572" s="3" t="s">
        <v>97</v>
      </c>
      <c r="I572" s="3" t="s">
        <v>98</v>
      </c>
      <c r="L572" s="3" t="s">
        <v>99</v>
      </c>
      <c r="O572" s="3"/>
      <c r="R572" s="3" t="s">
        <v>100</v>
      </c>
      <c r="U572" s="3" t="s">
        <v>99</v>
      </c>
      <c r="X572" s="3" t="s">
        <v>121</v>
      </c>
      <c r="AA572" s="3"/>
      <c r="AD572" s="3" t="s">
        <v>407</v>
      </c>
      <c r="AG572" s="3" t="s">
        <v>151</v>
      </c>
      <c r="AJ572" s="3"/>
      <c r="AM572" s="3" t="s">
        <v>99</v>
      </c>
      <c r="AP572" s="3"/>
      <c r="AS572" s="3" t="s">
        <v>98</v>
      </c>
      <c r="AV572" s="3" t="s">
        <v>130</v>
      </c>
      <c r="AY572" s="3" t="s">
        <v>116</v>
      </c>
      <c r="BB572" s="3"/>
      <c r="BG572" s="3" t="s">
        <v>108</v>
      </c>
      <c r="BJ572" s="3" t="s">
        <v>107</v>
      </c>
      <c r="BM572" s="3" t="s">
        <v>107</v>
      </c>
      <c r="BP572" s="3" t="s">
        <v>109</v>
      </c>
      <c r="BS572" s="3" t="s">
        <v>109</v>
      </c>
      <c r="BV572" s="3" t="s">
        <v>123</v>
      </c>
      <c r="BY572" s="3" t="s">
        <v>123</v>
      </c>
      <c r="CB572" s="3" t="s">
        <v>118</v>
      </c>
      <c r="CE572" s="3" t="s">
        <v>147</v>
      </c>
      <c r="CH572" s="3" t="s">
        <v>148</v>
      </c>
      <c r="CK572" s="3"/>
      <c r="CN572" s="3" t="s">
        <v>126</v>
      </c>
      <c r="CQ572" s="3"/>
    </row>
    <row r="573" spans="1:95" x14ac:dyDescent="0.25">
      <c r="A573">
        <v>149</v>
      </c>
      <c r="B573" s="22">
        <v>43934.620659722219</v>
      </c>
      <c r="C573" s="22">
        <v>43934.62232638889</v>
      </c>
      <c r="D573" s="3" t="s">
        <v>97</v>
      </c>
      <c r="I573" s="3" t="s">
        <v>98</v>
      </c>
      <c r="L573" s="3" t="s">
        <v>99</v>
      </c>
      <c r="O573" s="3"/>
      <c r="R573" s="3" t="s">
        <v>100</v>
      </c>
      <c r="U573" s="3" t="s">
        <v>99</v>
      </c>
      <c r="X573" s="3" t="s">
        <v>121</v>
      </c>
      <c r="AA573" s="3"/>
      <c r="AD573" s="3" t="s">
        <v>430</v>
      </c>
      <c r="AG573" s="3" t="s">
        <v>151</v>
      </c>
      <c r="AJ573" s="3"/>
      <c r="AM573" s="3" t="s">
        <v>99</v>
      </c>
      <c r="AP573" s="3"/>
      <c r="AS573" s="3" t="s">
        <v>98</v>
      </c>
      <c r="AV573" s="3" t="s">
        <v>130</v>
      </c>
      <c r="AY573" s="3" t="s">
        <v>116</v>
      </c>
      <c r="BB573" s="3"/>
      <c r="BG573" s="3" t="s">
        <v>108</v>
      </c>
      <c r="BJ573" s="3" t="s">
        <v>107</v>
      </c>
      <c r="BM573" s="3" t="s">
        <v>107</v>
      </c>
      <c r="BP573" s="3" t="s">
        <v>109</v>
      </c>
      <c r="BS573" s="3" t="s">
        <v>109</v>
      </c>
      <c r="BV573" s="3" t="s">
        <v>123</v>
      </c>
      <c r="BY573" s="3" t="s">
        <v>123</v>
      </c>
      <c r="CB573" s="3" t="s">
        <v>118</v>
      </c>
      <c r="CE573" s="3" t="s">
        <v>147</v>
      </c>
      <c r="CH573" s="3" t="s">
        <v>148</v>
      </c>
      <c r="CK573" s="3"/>
      <c r="CN573" s="3" t="s">
        <v>126</v>
      </c>
      <c r="CQ573" s="3"/>
    </row>
    <row r="574" spans="1:95" x14ac:dyDescent="0.25">
      <c r="A574">
        <v>150</v>
      </c>
      <c r="B574" s="22">
        <v>43934.620694444442</v>
      </c>
      <c r="C574" s="22">
        <v>43934.628032407411</v>
      </c>
      <c r="D574" s="3" t="s">
        <v>97</v>
      </c>
      <c r="I574" s="3" t="s">
        <v>98</v>
      </c>
      <c r="L574" s="3" t="s">
        <v>99</v>
      </c>
      <c r="O574" s="3"/>
      <c r="R574" s="3" t="s">
        <v>100</v>
      </c>
      <c r="U574" s="3" t="s">
        <v>99</v>
      </c>
      <c r="X574" s="3" t="s">
        <v>101</v>
      </c>
      <c r="AA574" s="3" t="s">
        <v>99</v>
      </c>
      <c r="AD574" s="3" t="s">
        <v>405</v>
      </c>
      <c r="AG574" s="3" t="s">
        <v>139</v>
      </c>
      <c r="AJ574" s="3"/>
      <c r="AM574" s="3" t="s">
        <v>99</v>
      </c>
      <c r="AP574" s="3"/>
      <c r="AS574" s="3" t="s">
        <v>98</v>
      </c>
      <c r="AV574" s="3" t="s">
        <v>189</v>
      </c>
      <c r="AY574" s="3" t="s">
        <v>116</v>
      </c>
      <c r="BB574" s="3"/>
      <c r="BG574" s="3" t="s">
        <v>107</v>
      </c>
      <c r="BJ574" s="3" t="s">
        <v>108</v>
      </c>
      <c r="BM574" s="3" t="s">
        <v>107</v>
      </c>
      <c r="BP574" s="3" t="s">
        <v>109</v>
      </c>
      <c r="BS574" s="3" t="s">
        <v>109</v>
      </c>
      <c r="BV574" s="3" t="s">
        <v>109</v>
      </c>
      <c r="BY574" s="3" t="s">
        <v>109</v>
      </c>
      <c r="CB574" s="3" t="s">
        <v>110</v>
      </c>
      <c r="CE574" s="3" t="s">
        <v>147</v>
      </c>
      <c r="CH574" s="3" t="s">
        <v>148</v>
      </c>
      <c r="CK574" s="3"/>
      <c r="CN574" s="3" t="s">
        <v>131</v>
      </c>
      <c r="CQ574" s="3"/>
    </row>
    <row r="575" spans="1:95" x14ac:dyDescent="0.25">
      <c r="A575">
        <v>150</v>
      </c>
      <c r="B575" s="22">
        <v>43934.620694444442</v>
      </c>
      <c r="C575" s="22">
        <v>43934.628032407411</v>
      </c>
      <c r="D575" s="3" t="s">
        <v>97</v>
      </c>
      <c r="I575" s="3" t="s">
        <v>98</v>
      </c>
      <c r="L575" s="3" t="s">
        <v>99</v>
      </c>
      <c r="O575" s="3"/>
      <c r="R575" s="3" t="s">
        <v>100</v>
      </c>
      <c r="U575" s="3" t="s">
        <v>99</v>
      </c>
      <c r="X575" s="3" t="s">
        <v>101</v>
      </c>
      <c r="AA575" s="3" t="s">
        <v>99</v>
      </c>
      <c r="AD575" s="3" t="s">
        <v>430</v>
      </c>
      <c r="AG575" s="3" t="s">
        <v>139</v>
      </c>
      <c r="AJ575" s="3"/>
      <c r="AM575" s="3" t="s">
        <v>99</v>
      </c>
      <c r="AP575" s="3"/>
      <c r="AS575" s="3" t="s">
        <v>98</v>
      </c>
      <c r="AV575" s="3" t="s">
        <v>189</v>
      </c>
      <c r="AY575" s="3" t="s">
        <v>116</v>
      </c>
      <c r="BB575" s="3"/>
      <c r="BG575" s="3" t="s">
        <v>107</v>
      </c>
      <c r="BJ575" s="3" t="s">
        <v>108</v>
      </c>
      <c r="BM575" s="3" t="s">
        <v>107</v>
      </c>
      <c r="BP575" s="3" t="s">
        <v>109</v>
      </c>
      <c r="BS575" s="3" t="s">
        <v>109</v>
      </c>
      <c r="BV575" s="3" t="s">
        <v>109</v>
      </c>
      <c r="BY575" s="3" t="s">
        <v>109</v>
      </c>
      <c r="CB575" s="3" t="s">
        <v>110</v>
      </c>
      <c r="CE575" s="3" t="s">
        <v>147</v>
      </c>
      <c r="CH575" s="3" t="s">
        <v>148</v>
      </c>
      <c r="CK575" s="3"/>
      <c r="CN575" s="3" t="s">
        <v>131</v>
      </c>
      <c r="CQ575" s="3"/>
    </row>
    <row r="576" spans="1:95" x14ac:dyDescent="0.25">
      <c r="A576">
        <v>151</v>
      </c>
      <c r="B576" s="22">
        <v>43934.629537037035</v>
      </c>
      <c r="C576" s="22">
        <v>43934.631793981483</v>
      </c>
      <c r="D576" s="3" t="s">
        <v>97</v>
      </c>
      <c r="I576" s="3" t="s">
        <v>98</v>
      </c>
      <c r="L576" s="3" t="s">
        <v>99</v>
      </c>
      <c r="O576" s="3"/>
      <c r="R576" s="3" t="s">
        <v>100</v>
      </c>
      <c r="U576" s="3" t="s">
        <v>99</v>
      </c>
      <c r="X576" s="3" t="s">
        <v>101</v>
      </c>
      <c r="AA576" s="3" t="s">
        <v>102</v>
      </c>
      <c r="AD576" s="3" t="s">
        <v>405</v>
      </c>
      <c r="AG576" s="3" t="s">
        <v>139</v>
      </c>
      <c r="AJ576" s="3"/>
      <c r="AM576" s="3" t="s">
        <v>99</v>
      </c>
      <c r="AP576" s="3"/>
      <c r="AS576" s="3" t="s">
        <v>98</v>
      </c>
      <c r="AV576" s="3" t="s">
        <v>130</v>
      </c>
      <c r="AY576" s="3" t="s">
        <v>116</v>
      </c>
      <c r="BB576" s="3"/>
      <c r="BG576" s="3" t="s">
        <v>107</v>
      </c>
      <c r="BJ576" s="3" t="s">
        <v>108</v>
      </c>
      <c r="BM576" s="3" t="s">
        <v>133</v>
      </c>
      <c r="BP576" s="3" t="s">
        <v>123</v>
      </c>
      <c r="BS576" s="3" t="s">
        <v>123</v>
      </c>
      <c r="BV576" s="3" t="s">
        <v>123</v>
      </c>
      <c r="BY576" s="3" t="s">
        <v>123</v>
      </c>
      <c r="CB576" s="3" t="s">
        <v>110</v>
      </c>
      <c r="CE576" s="3" t="s">
        <v>111</v>
      </c>
      <c r="CH576" s="3" t="s">
        <v>148</v>
      </c>
      <c r="CK576" s="3"/>
      <c r="CN576" s="3" t="s">
        <v>131</v>
      </c>
      <c r="CQ576" s="3"/>
    </row>
    <row r="577" spans="1:95" x14ac:dyDescent="0.25">
      <c r="A577">
        <v>151</v>
      </c>
      <c r="B577" s="22">
        <v>43934.629537037035</v>
      </c>
      <c r="C577" s="22">
        <v>43934.631793981483</v>
      </c>
      <c r="D577" s="3" t="s">
        <v>97</v>
      </c>
      <c r="I577" s="3" t="s">
        <v>98</v>
      </c>
      <c r="L577" s="3" t="s">
        <v>99</v>
      </c>
      <c r="O577" s="3"/>
      <c r="R577" s="3" t="s">
        <v>100</v>
      </c>
      <c r="U577" s="3" t="s">
        <v>99</v>
      </c>
      <c r="X577" s="3" t="s">
        <v>101</v>
      </c>
      <c r="AA577" s="3" t="s">
        <v>102</v>
      </c>
      <c r="AD577" s="3" t="s">
        <v>408</v>
      </c>
      <c r="AG577" s="3" t="s">
        <v>139</v>
      </c>
      <c r="AJ577" s="3"/>
      <c r="AM577" s="3" t="s">
        <v>99</v>
      </c>
      <c r="AP577" s="3"/>
      <c r="AS577" s="3" t="s">
        <v>98</v>
      </c>
      <c r="AV577" s="3" t="s">
        <v>130</v>
      </c>
      <c r="AY577" s="3" t="s">
        <v>116</v>
      </c>
      <c r="BB577" s="3"/>
      <c r="BG577" s="3" t="s">
        <v>107</v>
      </c>
      <c r="BJ577" s="3" t="s">
        <v>108</v>
      </c>
      <c r="BM577" s="3" t="s">
        <v>133</v>
      </c>
      <c r="BP577" s="3" t="s">
        <v>123</v>
      </c>
      <c r="BS577" s="3" t="s">
        <v>123</v>
      </c>
      <c r="BV577" s="3" t="s">
        <v>123</v>
      </c>
      <c r="BY577" s="3" t="s">
        <v>123</v>
      </c>
      <c r="CB577" s="3" t="s">
        <v>110</v>
      </c>
      <c r="CE577" s="3" t="s">
        <v>111</v>
      </c>
      <c r="CH577" s="3" t="s">
        <v>148</v>
      </c>
      <c r="CK577" s="3"/>
      <c r="CN577" s="3" t="s">
        <v>131</v>
      </c>
      <c r="CQ577" s="3"/>
    </row>
    <row r="578" spans="1:95" x14ac:dyDescent="0.25">
      <c r="A578">
        <v>151</v>
      </c>
      <c r="B578" s="22">
        <v>43934.629537037035</v>
      </c>
      <c r="C578" s="22">
        <v>43934.631793981483</v>
      </c>
      <c r="D578" s="3" t="s">
        <v>97</v>
      </c>
      <c r="I578" s="3" t="s">
        <v>98</v>
      </c>
      <c r="L578" s="3" t="s">
        <v>99</v>
      </c>
      <c r="O578" s="3"/>
      <c r="R578" s="3" t="s">
        <v>100</v>
      </c>
      <c r="U578" s="3" t="s">
        <v>99</v>
      </c>
      <c r="X578" s="3" t="s">
        <v>101</v>
      </c>
      <c r="AA578" s="3" t="s">
        <v>102</v>
      </c>
      <c r="AD578" s="3" t="s">
        <v>430</v>
      </c>
      <c r="AG578" s="3" t="s">
        <v>139</v>
      </c>
      <c r="AJ578" s="3"/>
      <c r="AM578" s="3" t="s">
        <v>99</v>
      </c>
      <c r="AP578" s="3"/>
      <c r="AS578" s="3" t="s">
        <v>98</v>
      </c>
      <c r="AV578" s="3" t="s">
        <v>130</v>
      </c>
      <c r="AY578" s="3" t="s">
        <v>116</v>
      </c>
      <c r="BB578" s="3"/>
      <c r="BG578" s="3" t="s">
        <v>107</v>
      </c>
      <c r="BJ578" s="3" t="s">
        <v>108</v>
      </c>
      <c r="BM578" s="3" t="s">
        <v>133</v>
      </c>
      <c r="BP578" s="3" t="s">
        <v>123</v>
      </c>
      <c r="BS578" s="3" t="s">
        <v>123</v>
      </c>
      <c r="BV578" s="3" t="s">
        <v>123</v>
      </c>
      <c r="BY578" s="3" t="s">
        <v>123</v>
      </c>
      <c r="CB578" s="3" t="s">
        <v>110</v>
      </c>
      <c r="CE578" s="3" t="s">
        <v>111</v>
      </c>
      <c r="CH578" s="3" t="s">
        <v>148</v>
      </c>
      <c r="CK578" s="3"/>
      <c r="CN578" s="3" t="s">
        <v>131</v>
      </c>
      <c r="CQ578" s="3"/>
    </row>
    <row r="579" spans="1:95" x14ac:dyDescent="0.25">
      <c r="A579">
        <v>152</v>
      </c>
      <c r="B579" s="22">
        <v>43934.631319444445</v>
      </c>
      <c r="C579" s="22">
        <v>43934.637256944443</v>
      </c>
      <c r="D579" s="3" t="s">
        <v>97</v>
      </c>
      <c r="I579" s="3" t="s">
        <v>98</v>
      </c>
      <c r="L579" s="3" t="s">
        <v>98</v>
      </c>
      <c r="O579" s="3" t="s">
        <v>314</v>
      </c>
      <c r="R579" s="3" t="s">
        <v>100</v>
      </c>
      <c r="U579" s="3" t="s">
        <v>99</v>
      </c>
      <c r="X579" s="3" t="s">
        <v>101</v>
      </c>
      <c r="AA579" s="3" t="s">
        <v>132</v>
      </c>
      <c r="AD579" s="3" t="s">
        <v>405</v>
      </c>
      <c r="AG579" s="3" t="s">
        <v>137</v>
      </c>
      <c r="AJ579" s="3"/>
      <c r="AM579" s="3" t="s">
        <v>99</v>
      </c>
      <c r="AP579" s="3"/>
      <c r="AS579" s="3" t="s">
        <v>98</v>
      </c>
      <c r="AV579" s="3" t="s">
        <v>130</v>
      </c>
      <c r="AY579" s="3" t="s">
        <v>116</v>
      </c>
      <c r="BB579" s="3"/>
      <c r="BG579" s="3" t="s">
        <v>133</v>
      </c>
      <c r="BJ579" s="3" t="s">
        <v>108</v>
      </c>
      <c r="BM579" s="3" t="s">
        <v>109</v>
      </c>
      <c r="BP579" s="3" t="s">
        <v>123</v>
      </c>
      <c r="BS579" s="3" t="s">
        <v>123</v>
      </c>
      <c r="BV579" s="3" t="s">
        <v>123</v>
      </c>
      <c r="BY579" s="3" t="s">
        <v>123</v>
      </c>
      <c r="CB579" s="3" t="s">
        <v>118</v>
      </c>
      <c r="CE579" s="3" t="s">
        <v>119</v>
      </c>
      <c r="CH579" s="3" t="s">
        <v>148</v>
      </c>
      <c r="CK579" s="3"/>
      <c r="CN579" s="3" t="s">
        <v>131</v>
      </c>
      <c r="CQ579" s="3"/>
    </row>
    <row r="580" spans="1:95" x14ac:dyDescent="0.25">
      <c r="A580">
        <v>152</v>
      </c>
      <c r="B580" s="22">
        <v>43934.631319444445</v>
      </c>
      <c r="C580" s="22">
        <v>43934.637256944443</v>
      </c>
      <c r="D580" s="3" t="s">
        <v>97</v>
      </c>
      <c r="I580" s="3" t="s">
        <v>98</v>
      </c>
      <c r="L580" s="3" t="s">
        <v>98</v>
      </c>
      <c r="O580" s="3" t="s">
        <v>314</v>
      </c>
      <c r="R580" s="3" t="s">
        <v>100</v>
      </c>
      <c r="U580" s="3" t="s">
        <v>99</v>
      </c>
      <c r="X580" s="3" t="s">
        <v>101</v>
      </c>
      <c r="AA580" s="3" t="s">
        <v>132</v>
      </c>
      <c r="AD580" s="3" t="s">
        <v>409</v>
      </c>
      <c r="AG580" s="3" t="s">
        <v>137</v>
      </c>
      <c r="AJ580" s="3"/>
      <c r="AM580" s="3" t="s">
        <v>99</v>
      </c>
      <c r="AP580" s="3"/>
      <c r="AS580" s="3" t="s">
        <v>98</v>
      </c>
      <c r="AV580" s="3" t="s">
        <v>130</v>
      </c>
      <c r="AY580" s="3" t="s">
        <v>116</v>
      </c>
      <c r="BB580" s="3"/>
      <c r="BG580" s="3" t="s">
        <v>133</v>
      </c>
      <c r="BJ580" s="3" t="s">
        <v>108</v>
      </c>
      <c r="BM580" s="3" t="s">
        <v>109</v>
      </c>
      <c r="BP580" s="3" t="s">
        <v>123</v>
      </c>
      <c r="BS580" s="3" t="s">
        <v>123</v>
      </c>
      <c r="BV580" s="3" t="s">
        <v>123</v>
      </c>
      <c r="BY580" s="3" t="s">
        <v>123</v>
      </c>
      <c r="CB580" s="3" t="s">
        <v>118</v>
      </c>
      <c r="CE580" s="3" t="s">
        <v>119</v>
      </c>
      <c r="CH580" s="3" t="s">
        <v>148</v>
      </c>
      <c r="CK580" s="3"/>
      <c r="CN580" s="3" t="s">
        <v>131</v>
      </c>
      <c r="CQ580" s="3"/>
    </row>
    <row r="581" spans="1:95" x14ac:dyDescent="0.25">
      <c r="A581">
        <v>152</v>
      </c>
      <c r="B581" s="22">
        <v>43934.631319444445</v>
      </c>
      <c r="C581" s="22">
        <v>43934.637256944443</v>
      </c>
      <c r="D581" s="3" t="s">
        <v>97</v>
      </c>
      <c r="I581" s="3" t="s">
        <v>98</v>
      </c>
      <c r="L581" s="3" t="s">
        <v>98</v>
      </c>
      <c r="O581" s="3" t="s">
        <v>314</v>
      </c>
      <c r="R581" s="3" t="s">
        <v>100</v>
      </c>
      <c r="U581" s="3" t="s">
        <v>99</v>
      </c>
      <c r="X581" s="3" t="s">
        <v>101</v>
      </c>
      <c r="AA581" s="3" t="s">
        <v>132</v>
      </c>
      <c r="AD581" s="3" t="s">
        <v>408</v>
      </c>
      <c r="AG581" s="3" t="s">
        <v>137</v>
      </c>
      <c r="AJ581" s="3"/>
      <c r="AM581" s="3" t="s">
        <v>99</v>
      </c>
      <c r="AP581" s="3"/>
      <c r="AS581" s="3" t="s">
        <v>98</v>
      </c>
      <c r="AV581" s="3" t="s">
        <v>130</v>
      </c>
      <c r="AY581" s="3" t="s">
        <v>116</v>
      </c>
      <c r="BB581" s="3"/>
      <c r="BG581" s="3" t="s">
        <v>133</v>
      </c>
      <c r="BJ581" s="3" t="s">
        <v>108</v>
      </c>
      <c r="BM581" s="3" t="s">
        <v>109</v>
      </c>
      <c r="BP581" s="3" t="s">
        <v>123</v>
      </c>
      <c r="BS581" s="3" t="s">
        <v>123</v>
      </c>
      <c r="BV581" s="3" t="s">
        <v>123</v>
      </c>
      <c r="BY581" s="3" t="s">
        <v>123</v>
      </c>
      <c r="CB581" s="3" t="s">
        <v>118</v>
      </c>
      <c r="CE581" s="3" t="s">
        <v>119</v>
      </c>
      <c r="CH581" s="3" t="s">
        <v>148</v>
      </c>
      <c r="CK581" s="3"/>
      <c r="CN581" s="3" t="s">
        <v>131</v>
      </c>
      <c r="CQ581" s="3"/>
    </row>
    <row r="582" spans="1:95" x14ac:dyDescent="0.25">
      <c r="A582">
        <v>152</v>
      </c>
      <c r="B582" s="22">
        <v>43934.631319444445</v>
      </c>
      <c r="C582" s="22">
        <v>43934.637256944443</v>
      </c>
      <c r="D582" s="3" t="s">
        <v>97</v>
      </c>
      <c r="I582" s="3" t="s">
        <v>98</v>
      </c>
      <c r="L582" s="3" t="s">
        <v>98</v>
      </c>
      <c r="O582" s="3" t="s">
        <v>314</v>
      </c>
      <c r="R582" s="3" t="s">
        <v>100</v>
      </c>
      <c r="U582" s="3" t="s">
        <v>99</v>
      </c>
      <c r="X582" s="3" t="s">
        <v>101</v>
      </c>
      <c r="AA582" s="3" t="s">
        <v>132</v>
      </c>
      <c r="AD582" s="3" t="s">
        <v>410</v>
      </c>
      <c r="AG582" s="3" t="s">
        <v>137</v>
      </c>
      <c r="AJ582" s="3"/>
      <c r="AM582" s="3" t="s">
        <v>99</v>
      </c>
      <c r="AP582" s="3"/>
      <c r="AS582" s="3" t="s">
        <v>98</v>
      </c>
      <c r="AV582" s="3" t="s">
        <v>130</v>
      </c>
      <c r="AY582" s="3" t="s">
        <v>116</v>
      </c>
      <c r="BB582" s="3"/>
      <c r="BG582" s="3" t="s">
        <v>133</v>
      </c>
      <c r="BJ582" s="3" t="s">
        <v>108</v>
      </c>
      <c r="BM582" s="3" t="s">
        <v>109</v>
      </c>
      <c r="BP582" s="3" t="s">
        <v>123</v>
      </c>
      <c r="BS582" s="3" t="s">
        <v>123</v>
      </c>
      <c r="BV582" s="3" t="s">
        <v>123</v>
      </c>
      <c r="BY582" s="3" t="s">
        <v>123</v>
      </c>
      <c r="CB582" s="3" t="s">
        <v>118</v>
      </c>
      <c r="CE582" s="3" t="s">
        <v>119</v>
      </c>
      <c r="CH582" s="3" t="s">
        <v>148</v>
      </c>
      <c r="CK582" s="3"/>
      <c r="CN582" s="3" t="s">
        <v>131</v>
      </c>
      <c r="CQ582" s="3"/>
    </row>
    <row r="583" spans="1:95" x14ac:dyDescent="0.25">
      <c r="A583">
        <v>152</v>
      </c>
      <c r="B583" s="22">
        <v>43934.631319444445</v>
      </c>
      <c r="C583" s="22">
        <v>43934.637256944443</v>
      </c>
      <c r="D583" s="3" t="s">
        <v>97</v>
      </c>
      <c r="I583" s="3" t="s">
        <v>98</v>
      </c>
      <c r="L583" s="3" t="s">
        <v>98</v>
      </c>
      <c r="O583" s="3" t="s">
        <v>314</v>
      </c>
      <c r="R583" s="3" t="s">
        <v>100</v>
      </c>
      <c r="U583" s="3" t="s">
        <v>99</v>
      </c>
      <c r="X583" s="3" t="s">
        <v>101</v>
      </c>
      <c r="AA583" s="3" t="s">
        <v>132</v>
      </c>
      <c r="AD583" s="3" t="s">
        <v>406</v>
      </c>
      <c r="AG583" s="3" t="s">
        <v>137</v>
      </c>
      <c r="AJ583" s="3"/>
      <c r="AM583" s="3" t="s">
        <v>99</v>
      </c>
      <c r="AP583" s="3"/>
      <c r="AS583" s="3" t="s">
        <v>98</v>
      </c>
      <c r="AV583" s="3" t="s">
        <v>130</v>
      </c>
      <c r="AY583" s="3" t="s">
        <v>116</v>
      </c>
      <c r="BB583" s="3"/>
      <c r="BG583" s="3" t="s">
        <v>133</v>
      </c>
      <c r="BJ583" s="3" t="s">
        <v>108</v>
      </c>
      <c r="BM583" s="3" t="s">
        <v>109</v>
      </c>
      <c r="BP583" s="3" t="s">
        <v>123</v>
      </c>
      <c r="BS583" s="3" t="s">
        <v>123</v>
      </c>
      <c r="BV583" s="3" t="s">
        <v>123</v>
      </c>
      <c r="BY583" s="3" t="s">
        <v>123</v>
      </c>
      <c r="CB583" s="3" t="s">
        <v>118</v>
      </c>
      <c r="CE583" s="3" t="s">
        <v>119</v>
      </c>
      <c r="CH583" s="3" t="s">
        <v>148</v>
      </c>
      <c r="CK583" s="3"/>
      <c r="CN583" s="3" t="s">
        <v>131</v>
      </c>
      <c r="CQ583" s="3"/>
    </row>
    <row r="584" spans="1:95" x14ac:dyDescent="0.25">
      <c r="A584">
        <v>152</v>
      </c>
      <c r="B584" s="22">
        <v>43934.631319444445</v>
      </c>
      <c r="C584" s="22">
        <v>43934.637256944443</v>
      </c>
      <c r="D584" s="3" t="s">
        <v>97</v>
      </c>
      <c r="I584" s="3" t="s">
        <v>98</v>
      </c>
      <c r="L584" s="3" t="s">
        <v>98</v>
      </c>
      <c r="O584" s="3" t="s">
        <v>314</v>
      </c>
      <c r="R584" s="3" t="s">
        <v>100</v>
      </c>
      <c r="U584" s="3" t="s">
        <v>99</v>
      </c>
      <c r="X584" s="3" t="s">
        <v>101</v>
      </c>
      <c r="AA584" s="3" t="s">
        <v>132</v>
      </c>
      <c r="AD584" s="3" t="s">
        <v>407</v>
      </c>
      <c r="AG584" s="3" t="s">
        <v>137</v>
      </c>
      <c r="AJ584" s="3"/>
      <c r="AM584" s="3" t="s">
        <v>99</v>
      </c>
      <c r="AP584" s="3"/>
      <c r="AS584" s="3" t="s">
        <v>98</v>
      </c>
      <c r="AV584" s="3" t="s">
        <v>130</v>
      </c>
      <c r="AY584" s="3" t="s">
        <v>116</v>
      </c>
      <c r="BB584" s="3"/>
      <c r="BG584" s="3" t="s">
        <v>133</v>
      </c>
      <c r="BJ584" s="3" t="s">
        <v>108</v>
      </c>
      <c r="BM584" s="3" t="s">
        <v>109</v>
      </c>
      <c r="BP584" s="3" t="s">
        <v>123</v>
      </c>
      <c r="BS584" s="3" t="s">
        <v>123</v>
      </c>
      <c r="BV584" s="3" t="s">
        <v>123</v>
      </c>
      <c r="BY584" s="3" t="s">
        <v>123</v>
      </c>
      <c r="CB584" s="3" t="s">
        <v>118</v>
      </c>
      <c r="CE584" s="3" t="s">
        <v>119</v>
      </c>
      <c r="CH584" s="3" t="s">
        <v>148</v>
      </c>
      <c r="CK584" s="3"/>
      <c r="CN584" s="3" t="s">
        <v>131</v>
      </c>
      <c r="CQ584" s="3"/>
    </row>
    <row r="585" spans="1:95" x14ac:dyDescent="0.25">
      <c r="A585">
        <v>152</v>
      </c>
      <c r="B585" s="22">
        <v>43934.631319444445</v>
      </c>
      <c r="C585" s="22">
        <v>43934.637256944443</v>
      </c>
      <c r="D585" s="3" t="s">
        <v>97</v>
      </c>
      <c r="I585" s="3" t="s">
        <v>98</v>
      </c>
      <c r="L585" s="3" t="s">
        <v>98</v>
      </c>
      <c r="O585" s="3" t="s">
        <v>314</v>
      </c>
      <c r="R585" s="3" t="s">
        <v>100</v>
      </c>
      <c r="U585" s="3" t="s">
        <v>99</v>
      </c>
      <c r="X585" s="3" t="s">
        <v>101</v>
      </c>
      <c r="AA585" s="3" t="s">
        <v>132</v>
      </c>
      <c r="AD585" s="3" t="s">
        <v>430</v>
      </c>
      <c r="AG585" s="3" t="s">
        <v>137</v>
      </c>
      <c r="AJ585" s="3"/>
      <c r="AM585" s="3" t="s">
        <v>99</v>
      </c>
      <c r="AP585" s="3"/>
      <c r="AS585" s="3" t="s">
        <v>98</v>
      </c>
      <c r="AV585" s="3" t="s">
        <v>130</v>
      </c>
      <c r="AY585" s="3" t="s">
        <v>116</v>
      </c>
      <c r="BB585" s="3"/>
      <c r="BG585" s="3" t="s">
        <v>133</v>
      </c>
      <c r="BJ585" s="3" t="s">
        <v>108</v>
      </c>
      <c r="BM585" s="3" t="s">
        <v>109</v>
      </c>
      <c r="BP585" s="3" t="s">
        <v>123</v>
      </c>
      <c r="BS585" s="3" t="s">
        <v>123</v>
      </c>
      <c r="BV585" s="3" t="s">
        <v>123</v>
      </c>
      <c r="BY585" s="3" t="s">
        <v>123</v>
      </c>
      <c r="CB585" s="3" t="s">
        <v>118</v>
      </c>
      <c r="CE585" s="3" t="s">
        <v>119</v>
      </c>
      <c r="CH585" s="3" t="s">
        <v>148</v>
      </c>
      <c r="CK585" s="3"/>
      <c r="CN585" s="3" t="s">
        <v>131</v>
      </c>
      <c r="CQ585" s="3"/>
    </row>
    <row r="586" spans="1:95" x14ac:dyDescent="0.25">
      <c r="A586">
        <v>153</v>
      </c>
      <c r="B586" s="22">
        <v>43934.637280092589</v>
      </c>
      <c r="C586" s="22">
        <v>43934.646296296298</v>
      </c>
      <c r="D586" s="3" t="s">
        <v>97</v>
      </c>
      <c r="I586" s="3" t="s">
        <v>99</v>
      </c>
      <c r="L586" s="3" t="s">
        <v>98</v>
      </c>
      <c r="O586" s="3" t="s">
        <v>315</v>
      </c>
      <c r="R586" s="3" t="s">
        <v>159</v>
      </c>
      <c r="U586" s="3" t="s">
        <v>99</v>
      </c>
      <c r="X586" s="3" t="s">
        <v>101</v>
      </c>
      <c r="AA586" s="3" t="s">
        <v>132</v>
      </c>
      <c r="AD586" s="3" t="s">
        <v>405</v>
      </c>
      <c r="AG586" s="3" t="s">
        <v>137</v>
      </c>
      <c r="AJ586" s="3"/>
      <c r="AM586" s="3" t="s">
        <v>99</v>
      </c>
      <c r="AP586" s="3"/>
      <c r="AS586" s="3" t="s">
        <v>98</v>
      </c>
      <c r="AV586" s="3" t="s">
        <v>130</v>
      </c>
      <c r="AY586" s="3" t="s">
        <v>116</v>
      </c>
      <c r="BB586" s="3"/>
      <c r="BG586" s="3" t="s">
        <v>133</v>
      </c>
      <c r="BJ586" s="3" t="s">
        <v>108</v>
      </c>
      <c r="BM586" s="3" t="s">
        <v>123</v>
      </c>
      <c r="BP586" s="3" t="s">
        <v>123</v>
      </c>
      <c r="BS586" s="3" t="s">
        <v>123</v>
      </c>
      <c r="BV586" s="3" t="s">
        <v>123</v>
      </c>
      <c r="BY586" s="3" t="s">
        <v>123</v>
      </c>
      <c r="CB586" s="3" t="s">
        <v>124</v>
      </c>
      <c r="CE586" s="3" t="s">
        <v>111</v>
      </c>
      <c r="CH586" s="3" t="s">
        <v>136</v>
      </c>
      <c r="CK586" s="3"/>
      <c r="CN586" s="3" t="s">
        <v>113</v>
      </c>
      <c r="CQ586" s="3"/>
    </row>
    <row r="587" spans="1:95" x14ac:dyDescent="0.25">
      <c r="A587">
        <v>153</v>
      </c>
      <c r="B587" s="22">
        <v>43934.637280092589</v>
      </c>
      <c r="C587" s="22">
        <v>43934.646296296298</v>
      </c>
      <c r="D587" s="3" t="s">
        <v>97</v>
      </c>
      <c r="I587" s="3" t="s">
        <v>99</v>
      </c>
      <c r="L587" s="3" t="s">
        <v>98</v>
      </c>
      <c r="O587" s="3" t="s">
        <v>315</v>
      </c>
      <c r="R587" s="3" t="s">
        <v>159</v>
      </c>
      <c r="U587" s="3" t="s">
        <v>99</v>
      </c>
      <c r="X587" s="3" t="s">
        <v>101</v>
      </c>
      <c r="AA587" s="3" t="s">
        <v>132</v>
      </c>
      <c r="AD587" s="3" t="s">
        <v>409</v>
      </c>
      <c r="AG587" s="3" t="s">
        <v>137</v>
      </c>
      <c r="AJ587" s="3"/>
      <c r="AM587" s="3" t="s">
        <v>99</v>
      </c>
      <c r="AP587" s="3"/>
      <c r="AS587" s="3" t="s">
        <v>98</v>
      </c>
      <c r="AV587" s="3" t="s">
        <v>130</v>
      </c>
      <c r="AY587" s="3" t="s">
        <v>116</v>
      </c>
      <c r="BB587" s="3"/>
      <c r="BG587" s="3" t="s">
        <v>133</v>
      </c>
      <c r="BJ587" s="3" t="s">
        <v>108</v>
      </c>
      <c r="BM587" s="3" t="s">
        <v>123</v>
      </c>
      <c r="BP587" s="3" t="s">
        <v>123</v>
      </c>
      <c r="BS587" s="3" t="s">
        <v>123</v>
      </c>
      <c r="BV587" s="3" t="s">
        <v>123</v>
      </c>
      <c r="BY587" s="3" t="s">
        <v>123</v>
      </c>
      <c r="CB587" s="3" t="s">
        <v>124</v>
      </c>
      <c r="CE587" s="3" t="s">
        <v>111</v>
      </c>
      <c r="CH587" s="3" t="s">
        <v>136</v>
      </c>
      <c r="CK587" s="3"/>
      <c r="CN587" s="3" t="s">
        <v>113</v>
      </c>
      <c r="CQ587" s="3"/>
    </row>
    <row r="588" spans="1:95" x14ac:dyDescent="0.25">
      <c r="A588">
        <v>153</v>
      </c>
      <c r="B588" s="22">
        <v>43934.637280092589</v>
      </c>
      <c r="C588" s="22">
        <v>43934.646296296298</v>
      </c>
      <c r="D588" s="3" t="s">
        <v>97</v>
      </c>
      <c r="I588" s="3" t="s">
        <v>99</v>
      </c>
      <c r="L588" s="3" t="s">
        <v>98</v>
      </c>
      <c r="O588" s="3" t="s">
        <v>315</v>
      </c>
      <c r="R588" s="3" t="s">
        <v>159</v>
      </c>
      <c r="U588" s="3" t="s">
        <v>99</v>
      </c>
      <c r="X588" s="3" t="s">
        <v>101</v>
      </c>
      <c r="AA588" s="3" t="s">
        <v>132</v>
      </c>
      <c r="AD588" s="3" t="s">
        <v>408</v>
      </c>
      <c r="AG588" s="3" t="s">
        <v>137</v>
      </c>
      <c r="AJ588" s="3"/>
      <c r="AM588" s="3" t="s">
        <v>99</v>
      </c>
      <c r="AP588" s="3"/>
      <c r="AS588" s="3" t="s">
        <v>98</v>
      </c>
      <c r="AV588" s="3" t="s">
        <v>130</v>
      </c>
      <c r="AY588" s="3" t="s">
        <v>116</v>
      </c>
      <c r="BB588" s="3"/>
      <c r="BG588" s="3" t="s">
        <v>133</v>
      </c>
      <c r="BJ588" s="3" t="s">
        <v>108</v>
      </c>
      <c r="BM588" s="3" t="s">
        <v>123</v>
      </c>
      <c r="BP588" s="3" t="s">
        <v>123</v>
      </c>
      <c r="BS588" s="3" t="s">
        <v>123</v>
      </c>
      <c r="BV588" s="3" t="s">
        <v>123</v>
      </c>
      <c r="BY588" s="3" t="s">
        <v>123</v>
      </c>
      <c r="CB588" s="3" t="s">
        <v>124</v>
      </c>
      <c r="CE588" s="3" t="s">
        <v>111</v>
      </c>
      <c r="CH588" s="3" t="s">
        <v>136</v>
      </c>
      <c r="CK588" s="3"/>
      <c r="CN588" s="3" t="s">
        <v>113</v>
      </c>
      <c r="CQ588" s="3"/>
    </row>
    <row r="589" spans="1:95" x14ac:dyDescent="0.25">
      <c r="A589">
        <v>153</v>
      </c>
      <c r="B589" s="22">
        <v>43934.637280092589</v>
      </c>
      <c r="C589" s="22">
        <v>43934.646296296298</v>
      </c>
      <c r="D589" s="3" t="s">
        <v>97</v>
      </c>
      <c r="I589" s="3" t="s">
        <v>99</v>
      </c>
      <c r="L589" s="3" t="s">
        <v>98</v>
      </c>
      <c r="O589" s="3" t="s">
        <v>315</v>
      </c>
      <c r="R589" s="3" t="s">
        <v>159</v>
      </c>
      <c r="U589" s="3" t="s">
        <v>99</v>
      </c>
      <c r="X589" s="3" t="s">
        <v>101</v>
      </c>
      <c r="AA589" s="3" t="s">
        <v>132</v>
      </c>
      <c r="AD589" s="3" t="s">
        <v>410</v>
      </c>
      <c r="AG589" s="3" t="s">
        <v>137</v>
      </c>
      <c r="AJ589" s="3"/>
      <c r="AM589" s="3" t="s">
        <v>99</v>
      </c>
      <c r="AP589" s="3"/>
      <c r="AS589" s="3" t="s">
        <v>98</v>
      </c>
      <c r="AV589" s="3" t="s">
        <v>130</v>
      </c>
      <c r="AY589" s="3" t="s">
        <v>116</v>
      </c>
      <c r="BB589" s="3"/>
      <c r="BG589" s="3" t="s">
        <v>133</v>
      </c>
      <c r="BJ589" s="3" t="s">
        <v>108</v>
      </c>
      <c r="BM589" s="3" t="s">
        <v>123</v>
      </c>
      <c r="BP589" s="3" t="s">
        <v>123</v>
      </c>
      <c r="BS589" s="3" t="s">
        <v>123</v>
      </c>
      <c r="BV589" s="3" t="s">
        <v>123</v>
      </c>
      <c r="BY589" s="3" t="s">
        <v>123</v>
      </c>
      <c r="CB589" s="3" t="s">
        <v>124</v>
      </c>
      <c r="CE589" s="3" t="s">
        <v>111</v>
      </c>
      <c r="CH589" s="3" t="s">
        <v>136</v>
      </c>
      <c r="CK589" s="3"/>
      <c r="CN589" s="3" t="s">
        <v>113</v>
      </c>
      <c r="CQ589" s="3"/>
    </row>
    <row r="590" spans="1:95" x14ac:dyDescent="0.25">
      <c r="A590">
        <v>153</v>
      </c>
      <c r="B590" s="22">
        <v>43934.637280092589</v>
      </c>
      <c r="C590" s="22">
        <v>43934.646296296298</v>
      </c>
      <c r="D590" s="3" t="s">
        <v>97</v>
      </c>
      <c r="I590" s="3" t="s">
        <v>99</v>
      </c>
      <c r="L590" s="3" t="s">
        <v>98</v>
      </c>
      <c r="O590" s="3" t="s">
        <v>315</v>
      </c>
      <c r="R590" s="3" t="s">
        <v>159</v>
      </c>
      <c r="U590" s="3" t="s">
        <v>99</v>
      </c>
      <c r="X590" s="3" t="s">
        <v>101</v>
      </c>
      <c r="AA590" s="3" t="s">
        <v>132</v>
      </c>
      <c r="AD590" s="3" t="s">
        <v>406</v>
      </c>
      <c r="AG590" s="3" t="s">
        <v>137</v>
      </c>
      <c r="AJ590" s="3"/>
      <c r="AM590" s="3" t="s">
        <v>99</v>
      </c>
      <c r="AP590" s="3"/>
      <c r="AS590" s="3" t="s">
        <v>98</v>
      </c>
      <c r="AV590" s="3" t="s">
        <v>130</v>
      </c>
      <c r="AY590" s="3" t="s">
        <v>116</v>
      </c>
      <c r="BB590" s="3"/>
      <c r="BG590" s="3" t="s">
        <v>133</v>
      </c>
      <c r="BJ590" s="3" t="s">
        <v>108</v>
      </c>
      <c r="BM590" s="3" t="s">
        <v>123</v>
      </c>
      <c r="BP590" s="3" t="s">
        <v>123</v>
      </c>
      <c r="BS590" s="3" t="s">
        <v>123</v>
      </c>
      <c r="BV590" s="3" t="s">
        <v>123</v>
      </c>
      <c r="BY590" s="3" t="s">
        <v>123</v>
      </c>
      <c r="CB590" s="3" t="s">
        <v>124</v>
      </c>
      <c r="CE590" s="3" t="s">
        <v>111</v>
      </c>
      <c r="CH590" s="3" t="s">
        <v>136</v>
      </c>
      <c r="CK590" s="3"/>
      <c r="CN590" s="3" t="s">
        <v>113</v>
      </c>
      <c r="CQ590" s="3"/>
    </row>
    <row r="591" spans="1:95" x14ac:dyDescent="0.25">
      <c r="A591">
        <v>153</v>
      </c>
      <c r="B591" s="22">
        <v>43934.637280092589</v>
      </c>
      <c r="C591" s="22">
        <v>43934.646296296298</v>
      </c>
      <c r="D591" s="3" t="s">
        <v>97</v>
      </c>
      <c r="I591" s="3" t="s">
        <v>99</v>
      </c>
      <c r="L591" s="3" t="s">
        <v>98</v>
      </c>
      <c r="O591" s="3" t="s">
        <v>315</v>
      </c>
      <c r="R591" s="3" t="s">
        <v>159</v>
      </c>
      <c r="U591" s="3" t="s">
        <v>99</v>
      </c>
      <c r="X591" s="3" t="s">
        <v>101</v>
      </c>
      <c r="AA591" s="3" t="s">
        <v>132</v>
      </c>
      <c r="AD591" s="3" t="s">
        <v>407</v>
      </c>
      <c r="AG591" s="3" t="s">
        <v>137</v>
      </c>
      <c r="AJ591" s="3"/>
      <c r="AM591" s="3" t="s">
        <v>99</v>
      </c>
      <c r="AP591" s="3"/>
      <c r="AS591" s="3" t="s">
        <v>98</v>
      </c>
      <c r="AV591" s="3" t="s">
        <v>130</v>
      </c>
      <c r="AY591" s="3" t="s">
        <v>116</v>
      </c>
      <c r="BB591" s="3"/>
      <c r="BG591" s="3" t="s">
        <v>133</v>
      </c>
      <c r="BJ591" s="3" t="s">
        <v>108</v>
      </c>
      <c r="BM591" s="3" t="s">
        <v>123</v>
      </c>
      <c r="BP591" s="3" t="s">
        <v>123</v>
      </c>
      <c r="BS591" s="3" t="s">
        <v>123</v>
      </c>
      <c r="BV591" s="3" t="s">
        <v>123</v>
      </c>
      <c r="BY591" s="3" t="s">
        <v>123</v>
      </c>
      <c r="CB591" s="3" t="s">
        <v>124</v>
      </c>
      <c r="CE591" s="3" t="s">
        <v>111</v>
      </c>
      <c r="CH591" s="3" t="s">
        <v>136</v>
      </c>
      <c r="CK591" s="3"/>
      <c r="CN591" s="3" t="s">
        <v>113</v>
      </c>
      <c r="CQ591" s="3"/>
    </row>
    <row r="592" spans="1:95" x14ac:dyDescent="0.25">
      <c r="A592">
        <v>153</v>
      </c>
      <c r="B592" s="22">
        <v>43934.637280092589</v>
      </c>
      <c r="C592" s="22">
        <v>43934.646296296298</v>
      </c>
      <c r="D592" s="3" t="s">
        <v>97</v>
      </c>
      <c r="I592" s="3" t="s">
        <v>99</v>
      </c>
      <c r="L592" s="3" t="s">
        <v>98</v>
      </c>
      <c r="O592" s="3" t="s">
        <v>315</v>
      </c>
      <c r="R592" s="3" t="s">
        <v>159</v>
      </c>
      <c r="U592" s="3" t="s">
        <v>99</v>
      </c>
      <c r="X592" s="3" t="s">
        <v>101</v>
      </c>
      <c r="AA592" s="3" t="s">
        <v>132</v>
      </c>
      <c r="AD592" s="3" t="s">
        <v>430</v>
      </c>
      <c r="AG592" s="3" t="s">
        <v>137</v>
      </c>
      <c r="AJ592" s="3"/>
      <c r="AM592" s="3" t="s">
        <v>99</v>
      </c>
      <c r="AP592" s="3"/>
      <c r="AS592" s="3" t="s">
        <v>98</v>
      </c>
      <c r="AV592" s="3" t="s">
        <v>130</v>
      </c>
      <c r="AY592" s="3" t="s">
        <v>116</v>
      </c>
      <c r="BB592" s="3"/>
      <c r="BG592" s="3" t="s">
        <v>133</v>
      </c>
      <c r="BJ592" s="3" t="s">
        <v>108</v>
      </c>
      <c r="BM592" s="3" t="s">
        <v>123</v>
      </c>
      <c r="BP592" s="3" t="s">
        <v>123</v>
      </c>
      <c r="BS592" s="3" t="s">
        <v>123</v>
      </c>
      <c r="BV592" s="3" t="s">
        <v>123</v>
      </c>
      <c r="BY592" s="3" t="s">
        <v>123</v>
      </c>
      <c r="CB592" s="3" t="s">
        <v>124</v>
      </c>
      <c r="CE592" s="3" t="s">
        <v>111</v>
      </c>
      <c r="CH592" s="3" t="s">
        <v>136</v>
      </c>
      <c r="CK592" s="3"/>
      <c r="CN592" s="3" t="s">
        <v>113</v>
      </c>
      <c r="CQ592" s="3"/>
    </row>
    <row r="593" spans="1:95" x14ac:dyDescent="0.25">
      <c r="A593">
        <v>154</v>
      </c>
      <c r="B593" s="22">
        <v>43934.640046296299</v>
      </c>
      <c r="C593" s="22">
        <v>43934.646307870367</v>
      </c>
      <c r="D593" s="3" t="s">
        <v>97</v>
      </c>
      <c r="I593" s="3" t="s">
        <v>99</v>
      </c>
      <c r="L593" s="3" t="s">
        <v>98</v>
      </c>
      <c r="O593" s="3" t="s">
        <v>315</v>
      </c>
      <c r="R593" s="3" t="s">
        <v>100</v>
      </c>
      <c r="U593" s="3" t="s">
        <v>99</v>
      </c>
      <c r="X593" s="3" t="s">
        <v>101</v>
      </c>
      <c r="AA593" s="3" t="s">
        <v>132</v>
      </c>
      <c r="AD593" s="3" t="s">
        <v>405</v>
      </c>
      <c r="AG593" s="3" t="s">
        <v>137</v>
      </c>
      <c r="AJ593" s="3"/>
      <c r="AM593" s="3" t="s">
        <v>99</v>
      </c>
      <c r="AP593" s="3"/>
      <c r="AS593" s="3" t="s">
        <v>98</v>
      </c>
      <c r="AV593" s="3" t="s">
        <v>130</v>
      </c>
      <c r="AY593" s="3" t="s">
        <v>116</v>
      </c>
      <c r="BB593" s="3"/>
      <c r="BG593" s="3" t="s">
        <v>133</v>
      </c>
      <c r="BJ593" s="3" t="s">
        <v>107</v>
      </c>
      <c r="BM593" s="3" t="s">
        <v>123</v>
      </c>
      <c r="BP593" s="3" t="s">
        <v>123</v>
      </c>
      <c r="BS593" s="3" t="s">
        <v>123</v>
      </c>
      <c r="BV593" s="3" t="s">
        <v>123</v>
      </c>
      <c r="BY593" s="3" t="s">
        <v>123</v>
      </c>
      <c r="CB593" s="3" t="s">
        <v>118</v>
      </c>
      <c r="CE593" s="3" t="s">
        <v>111</v>
      </c>
      <c r="CH593" s="3" t="s">
        <v>136</v>
      </c>
      <c r="CK593" s="3"/>
      <c r="CN593" s="3" t="s">
        <v>113</v>
      </c>
      <c r="CQ593" s="3"/>
    </row>
    <row r="594" spans="1:95" x14ac:dyDescent="0.25">
      <c r="A594">
        <v>154</v>
      </c>
      <c r="B594" s="22">
        <v>43934.640046296299</v>
      </c>
      <c r="C594" s="22">
        <v>43934.646307870367</v>
      </c>
      <c r="D594" s="3" t="s">
        <v>97</v>
      </c>
      <c r="I594" s="3" t="s">
        <v>99</v>
      </c>
      <c r="L594" s="3" t="s">
        <v>98</v>
      </c>
      <c r="O594" s="3" t="s">
        <v>315</v>
      </c>
      <c r="R594" s="3" t="s">
        <v>100</v>
      </c>
      <c r="U594" s="3" t="s">
        <v>99</v>
      </c>
      <c r="X594" s="3" t="s">
        <v>101</v>
      </c>
      <c r="AA594" s="3" t="s">
        <v>132</v>
      </c>
      <c r="AD594" s="3" t="s">
        <v>409</v>
      </c>
      <c r="AG594" s="3" t="s">
        <v>137</v>
      </c>
      <c r="AJ594" s="3"/>
      <c r="AM594" s="3" t="s">
        <v>99</v>
      </c>
      <c r="AP594" s="3"/>
      <c r="AS594" s="3" t="s">
        <v>98</v>
      </c>
      <c r="AV594" s="3" t="s">
        <v>130</v>
      </c>
      <c r="AY594" s="3" t="s">
        <v>116</v>
      </c>
      <c r="BB594" s="3"/>
      <c r="BG594" s="3" t="s">
        <v>133</v>
      </c>
      <c r="BJ594" s="3" t="s">
        <v>107</v>
      </c>
      <c r="BM594" s="3" t="s">
        <v>123</v>
      </c>
      <c r="BP594" s="3" t="s">
        <v>123</v>
      </c>
      <c r="BS594" s="3" t="s">
        <v>123</v>
      </c>
      <c r="BV594" s="3" t="s">
        <v>123</v>
      </c>
      <c r="BY594" s="3" t="s">
        <v>123</v>
      </c>
      <c r="CB594" s="3" t="s">
        <v>118</v>
      </c>
      <c r="CE594" s="3" t="s">
        <v>111</v>
      </c>
      <c r="CH594" s="3" t="s">
        <v>136</v>
      </c>
      <c r="CK594" s="3"/>
      <c r="CN594" s="3" t="s">
        <v>113</v>
      </c>
      <c r="CQ594" s="3"/>
    </row>
    <row r="595" spans="1:95" x14ac:dyDescent="0.25">
      <c r="A595">
        <v>154</v>
      </c>
      <c r="B595" s="22">
        <v>43934.640046296299</v>
      </c>
      <c r="C595" s="22">
        <v>43934.646307870367</v>
      </c>
      <c r="D595" s="3" t="s">
        <v>97</v>
      </c>
      <c r="I595" s="3" t="s">
        <v>99</v>
      </c>
      <c r="L595" s="3" t="s">
        <v>98</v>
      </c>
      <c r="O595" s="3" t="s">
        <v>315</v>
      </c>
      <c r="R595" s="3" t="s">
        <v>100</v>
      </c>
      <c r="U595" s="3" t="s">
        <v>99</v>
      </c>
      <c r="X595" s="3" t="s">
        <v>101</v>
      </c>
      <c r="AA595" s="3" t="s">
        <v>132</v>
      </c>
      <c r="AD595" s="3" t="s">
        <v>408</v>
      </c>
      <c r="AG595" s="3" t="s">
        <v>137</v>
      </c>
      <c r="AJ595" s="3"/>
      <c r="AM595" s="3" t="s">
        <v>99</v>
      </c>
      <c r="AP595" s="3"/>
      <c r="AS595" s="3" t="s">
        <v>98</v>
      </c>
      <c r="AV595" s="3" t="s">
        <v>130</v>
      </c>
      <c r="AY595" s="3" t="s">
        <v>116</v>
      </c>
      <c r="BB595" s="3"/>
      <c r="BG595" s="3" t="s">
        <v>133</v>
      </c>
      <c r="BJ595" s="3" t="s">
        <v>107</v>
      </c>
      <c r="BM595" s="3" t="s">
        <v>123</v>
      </c>
      <c r="BP595" s="3" t="s">
        <v>123</v>
      </c>
      <c r="BS595" s="3" t="s">
        <v>123</v>
      </c>
      <c r="BV595" s="3" t="s">
        <v>123</v>
      </c>
      <c r="BY595" s="3" t="s">
        <v>123</v>
      </c>
      <c r="CB595" s="3" t="s">
        <v>118</v>
      </c>
      <c r="CE595" s="3" t="s">
        <v>111</v>
      </c>
      <c r="CH595" s="3" t="s">
        <v>136</v>
      </c>
      <c r="CK595" s="3"/>
      <c r="CN595" s="3" t="s">
        <v>113</v>
      </c>
      <c r="CQ595" s="3"/>
    </row>
    <row r="596" spans="1:95" x14ac:dyDescent="0.25">
      <c r="A596">
        <v>154</v>
      </c>
      <c r="B596" s="22">
        <v>43934.640046296299</v>
      </c>
      <c r="C596" s="22">
        <v>43934.646307870367</v>
      </c>
      <c r="D596" s="3" t="s">
        <v>97</v>
      </c>
      <c r="I596" s="3" t="s">
        <v>99</v>
      </c>
      <c r="L596" s="3" t="s">
        <v>98</v>
      </c>
      <c r="O596" s="3" t="s">
        <v>315</v>
      </c>
      <c r="R596" s="3" t="s">
        <v>100</v>
      </c>
      <c r="U596" s="3" t="s">
        <v>99</v>
      </c>
      <c r="X596" s="3" t="s">
        <v>101</v>
      </c>
      <c r="AA596" s="3" t="s">
        <v>132</v>
      </c>
      <c r="AD596" s="3" t="s">
        <v>410</v>
      </c>
      <c r="AG596" s="3" t="s">
        <v>137</v>
      </c>
      <c r="AJ596" s="3"/>
      <c r="AM596" s="3" t="s">
        <v>99</v>
      </c>
      <c r="AP596" s="3"/>
      <c r="AS596" s="3" t="s">
        <v>98</v>
      </c>
      <c r="AV596" s="3" t="s">
        <v>130</v>
      </c>
      <c r="AY596" s="3" t="s">
        <v>116</v>
      </c>
      <c r="BB596" s="3"/>
      <c r="BG596" s="3" t="s">
        <v>133</v>
      </c>
      <c r="BJ596" s="3" t="s">
        <v>107</v>
      </c>
      <c r="BM596" s="3" t="s">
        <v>123</v>
      </c>
      <c r="BP596" s="3" t="s">
        <v>123</v>
      </c>
      <c r="BS596" s="3" t="s">
        <v>123</v>
      </c>
      <c r="BV596" s="3" t="s">
        <v>123</v>
      </c>
      <c r="BY596" s="3" t="s">
        <v>123</v>
      </c>
      <c r="CB596" s="3" t="s">
        <v>118</v>
      </c>
      <c r="CE596" s="3" t="s">
        <v>111</v>
      </c>
      <c r="CH596" s="3" t="s">
        <v>136</v>
      </c>
      <c r="CK596" s="3"/>
      <c r="CN596" s="3" t="s">
        <v>113</v>
      </c>
      <c r="CQ596" s="3"/>
    </row>
    <row r="597" spans="1:95" x14ac:dyDescent="0.25">
      <c r="A597">
        <v>154</v>
      </c>
      <c r="B597" s="22">
        <v>43934.640046296299</v>
      </c>
      <c r="C597" s="22">
        <v>43934.646307870367</v>
      </c>
      <c r="D597" s="3" t="s">
        <v>97</v>
      </c>
      <c r="I597" s="3" t="s">
        <v>99</v>
      </c>
      <c r="L597" s="3" t="s">
        <v>98</v>
      </c>
      <c r="O597" s="3" t="s">
        <v>315</v>
      </c>
      <c r="R597" s="3" t="s">
        <v>100</v>
      </c>
      <c r="U597" s="3" t="s">
        <v>99</v>
      </c>
      <c r="X597" s="3" t="s">
        <v>101</v>
      </c>
      <c r="AA597" s="3" t="s">
        <v>132</v>
      </c>
      <c r="AD597" s="3" t="s">
        <v>406</v>
      </c>
      <c r="AG597" s="3" t="s">
        <v>137</v>
      </c>
      <c r="AJ597" s="3"/>
      <c r="AM597" s="3" t="s">
        <v>99</v>
      </c>
      <c r="AP597" s="3"/>
      <c r="AS597" s="3" t="s">
        <v>98</v>
      </c>
      <c r="AV597" s="3" t="s">
        <v>130</v>
      </c>
      <c r="AY597" s="3" t="s">
        <v>116</v>
      </c>
      <c r="BB597" s="3"/>
      <c r="BG597" s="3" t="s">
        <v>133</v>
      </c>
      <c r="BJ597" s="3" t="s">
        <v>107</v>
      </c>
      <c r="BM597" s="3" t="s">
        <v>123</v>
      </c>
      <c r="BP597" s="3" t="s">
        <v>123</v>
      </c>
      <c r="BS597" s="3" t="s">
        <v>123</v>
      </c>
      <c r="BV597" s="3" t="s">
        <v>123</v>
      </c>
      <c r="BY597" s="3" t="s">
        <v>123</v>
      </c>
      <c r="CB597" s="3" t="s">
        <v>118</v>
      </c>
      <c r="CE597" s="3" t="s">
        <v>111</v>
      </c>
      <c r="CH597" s="3" t="s">
        <v>136</v>
      </c>
      <c r="CK597" s="3"/>
      <c r="CN597" s="3" t="s">
        <v>113</v>
      </c>
      <c r="CQ597" s="3"/>
    </row>
    <row r="598" spans="1:95" x14ac:dyDescent="0.25">
      <c r="A598">
        <v>154</v>
      </c>
      <c r="B598" s="22">
        <v>43934.640046296299</v>
      </c>
      <c r="C598" s="22">
        <v>43934.646307870367</v>
      </c>
      <c r="D598" s="3" t="s">
        <v>97</v>
      </c>
      <c r="I598" s="3" t="s">
        <v>99</v>
      </c>
      <c r="L598" s="3" t="s">
        <v>98</v>
      </c>
      <c r="O598" s="3" t="s">
        <v>315</v>
      </c>
      <c r="R598" s="3" t="s">
        <v>100</v>
      </c>
      <c r="U598" s="3" t="s">
        <v>99</v>
      </c>
      <c r="X598" s="3" t="s">
        <v>101</v>
      </c>
      <c r="AA598" s="3" t="s">
        <v>132</v>
      </c>
      <c r="AD598" s="3" t="s">
        <v>407</v>
      </c>
      <c r="AG598" s="3" t="s">
        <v>137</v>
      </c>
      <c r="AJ598" s="3"/>
      <c r="AM598" s="3" t="s">
        <v>99</v>
      </c>
      <c r="AP598" s="3"/>
      <c r="AS598" s="3" t="s">
        <v>98</v>
      </c>
      <c r="AV598" s="3" t="s">
        <v>130</v>
      </c>
      <c r="AY598" s="3" t="s">
        <v>116</v>
      </c>
      <c r="BB598" s="3"/>
      <c r="BG598" s="3" t="s">
        <v>133</v>
      </c>
      <c r="BJ598" s="3" t="s">
        <v>107</v>
      </c>
      <c r="BM598" s="3" t="s">
        <v>123</v>
      </c>
      <c r="BP598" s="3" t="s">
        <v>123</v>
      </c>
      <c r="BS598" s="3" t="s">
        <v>123</v>
      </c>
      <c r="BV598" s="3" t="s">
        <v>123</v>
      </c>
      <c r="BY598" s="3" t="s">
        <v>123</v>
      </c>
      <c r="CB598" s="3" t="s">
        <v>118</v>
      </c>
      <c r="CE598" s="3" t="s">
        <v>111</v>
      </c>
      <c r="CH598" s="3" t="s">
        <v>136</v>
      </c>
      <c r="CK598" s="3"/>
      <c r="CN598" s="3" t="s">
        <v>113</v>
      </c>
      <c r="CQ598" s="3"/>
    </row>
    <row r="599" spans="1:95" x14ac:dyDescent="0.25">
      <c r="A599">
        <v>154</v>
      </c>
      <c r="B599" s="22">
        <v>43934.640046296299</v>
      </c>
      <c r="C599" s="22">
        <v>43934.646307870367</v>
      </c>
      <c r="D599" s="3" t="s">
        <v>97</v>
      </c>
      <c r="I599" s="3" t="s">
        <v>99</v>
      </c>
      <c r="L599" s="3" t="s">
        <v>98</v>
      </c>
      <c r="O599" s="3" t="s">
        <v>315</v>
      </c>
      <c r="R599" s="3" t="s">
        <v>100</v>
      </c>
      <c r="U599" s="3" t="s">
        <v>99</v>
      </c>
      <c r="X599" s="3" t="s">
        <v>101</v>
      </c>
      <c r="AA599" s="3" t="s">
        <v>132</v>
      </c>
      <c r="AD599" s="3" t="s">
        <v>430</v>
      </c>
      <c r="AG599" s="3" t="s">
        <v>137</v>
      </c>
      <c r="AJ599" s="3"/>
      <c r="AM599" s="3" t="s">
        <v>99</v>
      </c>
      <c r="AP599" s="3"/>
      <c r="AS599" s="3" t="s">
        <v>98</v>
      </c>
      <c r="AV599" s="3" t="s">
        <v>130</v>
      </c>
      <c r="AY599" s="3" t="s">
        <v>116</v>
      </c>
      <c r="BB599" s="3"/>
      <c r="BG599" s="3" t="s">
        <v>133</v>
      </c>
      <c r="BJ599" s="3" t="s">
        <v>107</v>
      </c>
      <c r="BM599" s="3" t="s">
        <v>123</v>
      </c>
      <c r="BP599" s="3" t="s">
        <v>123</v>
      </c>
      <c r="BS599" s="3" t="s">
        <v>123</v>
      </c>
      <c r="BV599" s="3" t="s">
        <v>123</v>
      </c>
      <c r="BY599" s="3" t="s">
        <v>123</v>
      </c>
      <c r="CB599" s="3" t="s">
        <v>118</v>
      </c>
      <c r="CE599" s="3" t="s">
        <v>111</v>
      </c>
      <c r="CH599" s="3" t="s">
        <v>136</v>
      </c>
      <c r="CK599" s="3"/>
      <c r="CN599" s="3" t="s">
        <v>113</v>
      </c>
      <c r="CQ599" s="3"/>
    </row>
    <row r="600" spans="1:95" x14ac:dyDescent="0.25">
      <c r="A600">
        <v>155</v>
      </c>
      <c r="B600" s="22">
        <v>43934.646828703706</v>
      </c>
      <c r="C600" s="22">
        <v>43934.649398148147</v>
      </c>
      <c r="D600" s="3" t="s">
        <v>97</v>
      </c>
      <c r="I600" s="3" t="s">
        <v>99</v>
      </c>
      <c r="L600" s="3" t="s">
        <v>98</v>
      </c>
      <c r="O600" s="3"/>
      <c r="R600" s="3" t="s">
        <v>159</v>
      </c>
      <c r="U600" s="3" t="s">
        <v>99</v>
      </c>
      <c r="X600" s="3" t="s">
        <v>101</v>
      </c>
      <c r="AA600" s="3" t="s">
        <v>132</v>
      </c>
      <c r="AD600" s="3" t="s">
        <v>405</v>
      </c>
      <c r="AG600" s="3" t="s">
        <v>137</v>
      </c>
      <c r="AJ600" s="3"/>
      <c r="AM600" s="3" t="s">
        <v>99</v>
      </c>
      <c r="AP600" s="3"/>
      <c r="AS600" s="3" t="s">
        <v>98</v>
      </c>
      <c r="AV600" s="3" t="s">
        <v>265</v>
      </c>
      <c r="AY600" s="3" t="s">
        <v>116</v>
      </c>
      <c r="BB600" s="3"/>
      <c r="BG600" s="3" t="s">
        <v>107</v>
      </c>
      <c r="BJ600" s="3" t="s">
        <v>107</v>
      </c>
      <c r="BM600" s="3" t="s">
        <v>123</v>
      </c>
      <c r="BP600" s="3" t="s">
        <v>123</v>
      </c>
      <c r="BS600" s="3" t="s">
        <v>123</v>
      </c>
      <c r="BV600" s="3" t="s">
        <v>123</v>
      </c>
      <c r="BY600" s="3" t="s">
        <v>123</v>
      </c>
      <c r="CB600" s="3" t="s">
        <v>118</v>
      </c>
      <c r="CE600" s="3" t="s">
        <v>111</v>
      </c>
      <c r="CH600" s="3" t="s">
        <v>148</v>
      </c>
      <c r="CK600" s="3"/>
      <c r="CN600" s="3" t="s">
        <v>137</v>
      </c>
      <c r="CQ600" s="3"/>
    </row>
    <row r="601" spans="1:95" x14ac:dyDescent="0.25">
      <c r="A601">
        <v>155</v>
      </c>
      <c r="B601" s="22">
        <v>43934.646828703706</v>
      </c>
      <c r="C601" s="22">
        <v>43934.649398148147</v>
      </c>
      <c r="D601" s="3" t="s">
        <v>97</v>
      </c>
      <c r="I601" s="3" t="s">
        <v>99</v>
      </c>
      <c r="L601" s="3" t="s">
        <v>98</v>
      </c>
      <c r="O601" s="3"/>
      <c r="R601" s="3" t="s">
        <v>159</v>
      </c>
      <c r="U601" s="3" t="s">
        <v>99</v>
      </c>
      <c r="X601" s="3" t="s">
        <v>101</v>
      </c>
      <c r="AA601" s="3" t="s">
        <v>132</v>
      </c>
      <c r="AD601" s="3" t="s">
        <v>409</v>
      </c>
      <c r="AG601" s="3" t="s">
        <v>137</v>
      </c>
      <c r="AJ601" s="3"/>
      <c r="AM601" s="3" t="s">
        <v>99</v>
      </c>
      <c r="AP601" s="3"/>
      <c r="AS601" s="3" t="s">
        <v>98</v>
      </c>
      <c r="AV601" s="3" t="s">
        <v>265</v>
      </c>
      <c r="AY601" s="3" t="s">
        <v>116</v>
      </c>
      <c r="BB601" s="3"/>
      <c r="BG601" s="3" t="s">
        <v>107</v>
      </c>
      <c r="BJ601" s="3" t="s">
        <v>107</v>
      </c>
      <c r="BM601" s="3" t="s">
        <v>123</v>
      </c>
      <c r="BP601" s="3" t="s">
        <v>123</v>
      </c>
      <c r="BS601" s="3" t="s">
        <v>123</v>
      </c>
      <c r="BV601" s="3" t="s">
        <v>123</v>
      </c>
      <c r="BY601" s="3" t="s">
        <v>123</v>
      </c>
      <c r="CB601" s="3" t="s">
        <v>118</v>
      </c>
      <c r="CE601" s="3" t="s">
        <v>111</v>
      </c>
      <c r="CH601" s="3" t="s">
        <v>148</v>
      </c>
      <c r="CK601" s="3"/>
      <c r="CN601" s="3" t="s">
        <v>137</v>
      </c>
      <c r="CQ601" s="3"/>
    </row>
    <row r="602" spans="1:95" x14ac:dyDescent="0.25">
      <c r="A602">
        <v>155</v>
      </c>
      <c r="B602" s="22">
        <v>43934.646828703706</v>
      </c>
      <c r="C602" s="22">
        <v>43934.649398148147</v>
      </c>
      <c r="D602" s="3" t="s">
        <v>97</v>
      </c>
      <c r="I602" s="3" t="s">
        <v>99</v>
      </c>
      <c r="L602" s="3" t="s">
        <v>98</v>
      </c>
      <c r="O602" s="3"/>
      <c r="R602" s="3" t="s">
        <v>159</v>
      </c>
      <c r="U602" s="3" t="s">
        <v>99</v>
      </c>
      <c r="X602" s="3" t="s">
        <v>101</v>
      </c>
      <c r="AA602" s="3" t="s">
        <v>132</v>
      </c>
      <c r="AD602" s="3" t="s">
        <v>408</v>
      </c>
      <c r="AG602" s="3" t="s">
        <v>137</v>
      </c>
      <c r="AJ602" s="3"/>
      <c r="AM602" s="3" t="s">
        <v>99</v>
      </c>
      <c r="AP602" s="3"/>
      <c r="AS602" s="3" t="s">
        <v>98</v>
      </c>
      <c r="AV602" s="3" t="s">
        <v>265</v>
      </c>
      <c r="AY602" s="3" t="s">
        <v>116</v>
      </c>
      <c r="BB602" s="3"/>
      <c r="BG602" s="3" t="s">
        <v>107</v>
      </c>
      <c r="BJ602" s="3" t="s">
        <v>107</v>
      </c>
      <c r="BM602" s="3" t="s">
        <v>123</v>
      </c>
      <c r="BP602" s="3" t="s">
        <v>123</v>
      </c>
      <c r="BS602" s="3" t="s">
        <v>123</v>
      </c>
      <c r="BV602" s="3" t="s">
        <v>123</v>
      </c>
      <c r="BY602" s="3" t="s">
        <v>123</v>
      </c>
      <c r="CB602" s="3" t="s">
        <v>118</v>
      </c>
      <c r="CE602" s="3" t="s">
        <v>111</v>
      </c>
      <c r="CH602" s="3" t="s">
        <v>148</v>
      </c>
      <c r="CK602" s="3"/>
      <c r="CN602" s="3" t="s">
        <v>137</v>
      </c>
      <c r="CQ602" s="3"/>
    </row>
    <row r="603" spans="1:95" x14ac:dyDescent="0.25">
      <c r="A603">
        <v>155</v>
      </c>
      <c r="B603" s="22">
        <v>43934.646828703706</v>
      </c>
      <c r="C603" s="22">
        <v>43934.649398148147</v>
      </c>
      <c r="D603" s="3" t="s">
        <v>97</v>
      </c>
      <c r="I603" s="3" t="s">
        <v>99</v>
      </c>
      <c r="L603" s="3" t="s">
        <v>98</v>
      </c>
      <c r="O603" s="3"/>
      <c r="R603" s="3" t="s">
        <v>159</v>
      </c>
      <c r="U603" s="3" t="s">
        <v>99</v>
      </c>
      <c r="X603" s="3" t="s">
        <v>101</v>
      </c>
      <c r="AA603" s="3" t="s">
        <v>132</v>
      </c>
      <c r="AD603" s="3" t="s">
        <v>410</v>
      </c>
      <c r="AG603" s="3" t="s">
        <v>137</v>
      </c>
      <c r="AJ603" s="3"/>
      <c r="AM603" s="3" t="s">
        <v>99</v>
      </c>
      <c r="AP603" s="3"/>
      <c r="AS603" s="3" t="s">
        <v>98</v>
      </c>
      <c r="AV603" s="3" t="s">
        <v>265</v>
      </c>
      <c r="AY603" s="3" t="s">
        <v>116</v>
      </c>
      <c r="BB603" s="3"/>
      <c r="BG603" s="3" t="s">
        <v>107</v>
      </c>
      <c r="BJ603" s="3" t="s">
        <v>107</v>
      </c>
      <c r="BM603" s="3" t="s">
        <v>123</v>
      </c>
      <c r="BP603" s="3" t="s">
        <v>123</v>
      </c>
      <c r="BS603" s="3" t="s">
        <v>123</v>
      </c>
      <c r="BV603" s="3" t="s">
        <v>123</v>
      </c>
      <c r="BY603" s="3" t="s">
        <v>123</v>
      </c>
      <c r="CB603" s="3" t="s">
        <v>118</v>
      </c>
      <c r="CE603" s="3" t="s">
        <v>111</v>
      </c>
      <c r="CH603" s="3" t="s">
        <v>148</v>
      </c>
      <c r="CK603" s="3"/>
      <c r="CN603" s="3" t="s">
        <v>137</v>
      </c>
      <c r="CQ603" s="3"/>
    </row>
    <row r="604" spans="1:95" x14ac:dyDescent="0.25">
      <c r="A604">
        <v>155</v>
      </c>
      <c r="B604" s="22">
        <v>43934.646828703706</v>
      </c>
      <c r="C604" s="22">
        <v>43934.649398148147</v>
      </c>
      <c r="D604" s="3" t="s">
        <v>97</v>
      </c>
      <c r="I604" s="3" t="s">
        <v>99</v>
      </c>
      <c r="L604" s="3" t="s">
        <v>98</v>
      </c>
      <c r="O604" s="3"/>
      <c r="R604" s="3" t="s">
        <v>159</v>
      </c>
      <c r="U604" s="3" t="s">
        <v>99</v>
      </c>
      <c r="X604" s="3" t="s">
        <v>101</v>
      </c>
      <c r="AA604" s="3" t="s">
        <v>132</v>
      </c>
      <c r="AD604" s="3" t="s">
        <v>406</v>
      </c>
      <c r="AG604" s="3" t="s">
        <v>137</v>
      </c>
      <c r="AJ604" s="3"/>
      <c r="AM604" s="3" t="s">
        <v>99</v>
      </c>
      <c r="AP604" s="3"/>
      <c r="AS604" s="3" t="s">
        <v>98</v>
      </c>
      <c r="AV604" s="3" t="s">
        <v>265</v>
      </c>
      <c r="AY604" s="3" t="s">
        <v>116</v>
      </c>
      <c r="BB604" s="3"/>
      <c r="BG604" s="3" t="s">
        <v>107</v>
      </c>
      <c r="BJ604" s="3" t="s">
        <v>107</v>
      </c>
      <c r="BM604" s="3" t="s">
        <v>123</v>
      </c>
      <c r="BP604" s="3" t="s">
        <v>123</v>
      </c>
      <c r="BS604" s="3" t="s">
        <v>123</v>
      </c>
      <c r="BV604" s="3" t="s">
        <v>123</v>
      </c>
      <c r="BY604" s="3" t="s">
        <v>123</v>
      </c>
      <c r="CB604" s="3" t="s">
        <v>118</v>
      </c>
      <c r="CE604" s="3" t="s">
        <v>111</v>
      </c>
      <c r="CH604" s="3" t="s">
        <v>148</v>
      </c>
      <c r="CK604" s="3"/>
      <c r="CN604" s="3" t="s">
        <v>137</v>
      </c>
      <c r="CQ604" s="3"/>
    </row>
    <row r="605" spans="1:95" x14ac:dyDescent="0.25">
      <c r="A605">
        <v>155</v>
      </c>
      <c r="B605" s="22">
        <v>43934.646828703706</v>
      </c>
      <c r="C605" s="22">
        <v>43934.649398148147</v>
      </c>
      <c r="D605" s="3" t="s">
        <v>97</v>
      </c>
      <c r="I605" s="3" t="s">
        <v>99</v>
      </c>
      <c r="L605" s="3" t="s">
        <v>98</v>
      </c>
      <c r="O605" s="3"/>
      <c r="R605" s="3" t="s">
        <v>159</v>
      </c>
      <c r="U605" s="3" t="s">
        <v>99</v>
      </c>
      <c r="X605" s="3" t="s">
        <v>101</v>
      </c>
      <c r="AA605" s="3" t="s">
        <v>132</v>
      </c>
      <c r="AD605" s="3" t="s">
        <v>407</v>
      </c>
      <c r="AG605" s="3" t="s">
        <v>137</v>
      </c>
      <c r="AJ605" s="3"/>
      <c r="AM605" s="3" t="s">
        <v>99</v>
      </c>
      <c r="AP605" s="3"/>
      <c r="AS605" s="3" t="s">
        <v>98</v>
      </c>
      <c r="AV605" s="3" t="s">
        <v>265</v>
      </c>
      <c r="AY605" s="3" t="s">
        <v>116</v>
      </c>
      <c r="BB605" s="3"/>
      <c r="BG605" s="3" t="s">
        <v>107</v>
      </c>
      <c r="BJ605" s="3" t="s">
        <v>107</v>
      </c>
      <c r="BM605" s="3" t="s">
        <v>123</v>
      </c>
      <c r="BP605" s="3" t="s">
        <v>123</v>
      </c>
      <c r="BS605" s="3" t="s">
        <v>123</v>
      </c>
      <c r="BV605" s="3" t="s">
        <v>123</v>
      </c>
      <c r="BY605" s="3" t="s">
        <v>123</v>
      </c>
      <c r="CB605" s="3" t="s">
        <v>118</v>
      </c>
      <c r="CE605" s="3" t="s">
        <v>111</v>
      </c>
      <c r="CH605" s="3" t="s">
        <v>148</v>
      </c>
      <c r="CK605" s="3"/>
      <c r="CN605" s="3" t="s">
        <v>137</v>
      </c>
      <c r="CQ605" s="3"/>
    </row>
    <row r="606" spans="1:95" x14ac:dyDescent="0.25">
      <c r="A606">
        <v>155</v>
      </c>
      <c r="B606" s="22">
        <v>43934.646828703706</v>
      </c>
      <c r="C606" s="22">
        <v>43934.649398148147</v>
      </c>
      <c r="D606" s="3" t="s">
        <v>97</v>
      </c>
      <c r="I606" s="3" t="s">
        <v>99</v>
      </c>
      <c r="L606" s="3" t="s">
        <v>98</v>
      </c>
      <c r="O606" s="3"/>
      <c r="R606" s="3" t="s">
        <v>159</v>
      </c>
      <c r="U606" s="3" t="s">
        <v>99</v>
      </c>
      <c r="X606" s="3" t="s">
        <v>101</v>
      </c>
      <c r="AA606" s="3" t="s">
        <v>132</v>
      </c>
      <c r="AD606" s="3" t="s">
        <v>430</v>
      </c>
      <c r="AG606" s="3" t="s">
        <v>137</v>
      </c>
      <c r="AJ606" s="3"/>
      <c r="AM606" s="3" t="s">
        <v>99</v>
      </c>
      <c r="AP606" s="3"/>
      <c r="AS606" s="3" t="s">
        <v>98</v>
      </c>
      <c r="AV606" s="3" t="s">
        <v>265</v>
      </c>
      <c r="AY606" s="3" t="s">
        <v>116</v>
      </c>
      <c r="BB606" s="3"/>
      <c r="BG606" s="3" t="s">
        <v>107</v>
      </c>
      <c r="BJ606" s="3" t="s">
        <v>107</v>
      </c>
      <c r="BM606" s="3" t="s">
        <v>123</v>
      </c>
      <c r="BP606" s="3" t="s">
        <v>123</v>
      </c>
      <c r="BS606" s="3" t="s">
        <v>123</v>
      </c>
      <c r="BV606" s="3" t="s">
        <v>123</v>
      </c>
      <c r="BY606" s="3" t="s">
        <v>123</v>
      </c>
      <c r="CB606" s="3" t="s">
        <v>118</v>
      </c>
      <c r="CE606" s="3" t="s">
        <v>111</v>
      </c>
      <c r="CH606" s="3" t="s">
        <v>148</v>
      </c>
      <c r="CK606" s="3"/>
      <c r="CN606" s="3" t="s">
        <v>137</v>
      </c>
      <c r="CQ606" s="3"/>
    </row>
    <row r="607" spans="1:95" x14ac:dyDescent="0.25">
      <c r="A607">
        <v>156</v>
      </c>
      <c r="B607" s="22">
        <v>43934.64671296296</v>
      </c>
      <c r="C607" s="22">
        <v>43934.649398148147</v>
      </c>
      <c r="D607" s="3" t="s">
        <v>97</v>
      </c>
      <c r="I607" s="3" t="s">
        <v>99</v>
      </c>
      <c r="L607" s="3" t="s">
        <v>98</v>
      </c>
      <c r="O607" s="3"/>
      <c r="R607" s="3" t="s">
        <v>100</v>
      </c>
      <c r="U607" s="3" t="s">
        <v>99</v>
      </c>
      <c r="X607" s="3" t="s">
        <v>101</v>
      </c>
      <c r="AA607" s="3" t="s">
        <v>132</v>
      </c>
      <c r="AD607" s="3" t="s">
        <v>405</v>
      </c>
      <c r="AG607" s="3" t="s">
        <v>137</v>
      </c>
      <c r="AJ607" s="3"/>
      <c r="AM607" s="3" t="s">
        <v>99</v>
      </c>
      <c r="AP607" s="3"/>
      <c r="AS607" s="3" t="s">
        <v>98</v>
      </c>
      <c r="AV607" s="3" t="s">
        <v>215</v>
      </c>
      <c r="AY607" s="3" t="s">
        <v>116</v>
      </c>
      <c r="BB607" s="3"/>
      <c r="BG607" s="3" t="s">
        <v>107</v>
      </c>
      <c r="BJ607" s="3" t="s">
        <v>108</v>
      </c>
      <c r="BM607" s="3" t="s">
        <v>123</v>
      </c>
      <c r="BP607" s="3" t="s">
        <v>123</v>
      </c>
      <c r="BS607" s="3" t="s">
        <v>123</v>
      </c>
      <c r="BV607" s="3" t="s">
        <v>123</v>
      </c>
      <c r="BY607" s="3" t="s">
        <v>123</v>
      </c>
      <c r="CB607" s="3" t="s">
        <v>124</v>
      </c>
      <c r="CE607" s="3" t="s">
        <v>111</v>
      </c>
      <c r="CH607" s="3" t="s">
        <v>148</v>
      </c>
      <c r="CK607" s="3"/>
      <c r="CN607" s="3" t="s">
        <v>137</v>
      </c>
      <c r="CQ607" s="3"/>
    </row>
    <row r="608" spans="1:95" x14ac:dyDescent="0.25">
      <c r="A608">
        <v>156</v>
      </c>
      <c r="B608" s="22">
        <v>43934.64671296296</v>
      </c>
      <c r="C608" s="22">
        <v>43934.649398148147</v>
      </c>
      <c r="D608" s="3" t="s">
        <v>97</v>
      </c>
      <c r="I608" s="3" t="s">
        <v>99</v>
      </c>
      <c r="L608" s="3" t="s">
        <v>98</v>
      </c>
      <c r="O608" s="3"/>
      <c r="R608" s="3" t="s">
        <v>100</v>
      </c>
      <c r="U608" s="3" t="s">
        <v>99</v>
      </c>
      <c r="X608" s="3" t="s">
        <v>101</v>
      </c>
      <c r="AA608" s="3" t="s">
        <v>132</v>
      </c>
      <c r="AD608" s="3" t="s">
        <v>409</v>
      </c>
      <c r="AG608" s="3" t="s">
        <v>137</v>
      </c>
      <c r="AJ608" s="3"/>
      <c r="AM608" s="3" t="s">
        <v>99</v>
      </c>
      <c r="AP608" s="3"/>
      <c r="AS608" s="3" t="s">
        <v>98</v>
      </c>
      <c r="AV608" s="3" t="s">
        <v>215</v>
      </c>
      <c r="AY608" s="3" t="s">
        <v>116</v>
      </c>
      <c r="BB608" s="3"/>
      <c r="BG608" s="3" t="s">
        <v>107</v>
      </c>
      <c r="BJ608" s="3" t="s">
        <v>108</v>
      </c>
      <c r="BM608" s="3" t="s">
        <v>123</v>
      </c>
      <c r="BP608" s="3" t="s">
        <v>123</v>
      </c>
      <c r="BS608" s="3" t="s">
        <v>123</v>
      </c>
      <c r="BV608" s="3" t="s">
        <v>123</v>
      </c>
      <c r="BY608" s="3" t="s">
        <v>123</v>
      </c>
      <c r="CB608" s="3" t="s">
        <v>124</v>
      </c>
      <c r="CE608" s="3" t="s">
        <v>111</v>
      </c>
      <c r="CH608" s="3" t="s">
        <v>148</v>
      </c>
      <c r="CK608" s="3"/>
      <c r="CN608" s="3" t="s">
        <v>137</v>
      </c>
      <c r="CQ608" s="3"/>
    </row>
    <row r="609" spans="1:95" x14ac:dyDescent="0.25">
      <c r="A609">
        <v>156</v>
      </c>
      <c r="B609" s="22">
        <v>43934.64671296296</v>
      </c>
      <c r="C609" s="22">
        <v>43934.649398148147</v>
      </c>
      <c r="D609" s="3" t="s">
        <v>97</v>
      </c>
      <c r="I609" s="3" t="s">
        <v>99</v>
      </c>
      <c r="L609" s="3" t="s">
        <v>98</v>
      </c>
      <c r="O609" s="3"/>
      <c r="R609" s="3" t="s">
        <v>100</v>
      </c>
      <c r="U609" s="3" t="s">
        <v>99</v>
      </c>
      <c r="X609" s="3" t="s">
        <v>101</v>
      </c>
      <c r="AA609" s="3" t="s">
        <v>132</v>
      </c>
      <c r="AD609" s="3" t="s">
        <v>408</v>
      </c>
      <c r="AG609" s="3" t="s">
        <v>137</v>
      </c>
      <c r="AJ609" s="3"/>
      <c r="AM609" s="3" t="s">
        <v>99</v>
      </c>
      <c r="AP609" s="3"/>
      <c r="AS609" s="3" t="s">
        <v>98</v>
      </c>
      <c r="AV609" s="3" t="s">
        <v>215</v>
      </c>
      <c r="AY609" s="3" t="s">
        <v>116</v>
      </c>
      <c r="BB609" s="3"/>
      <c r="BG609" s="3" t="s">
        <v>107</v>
      </c>
      <c r="BJ609" s="3" t="s">
        <v>108</v>
      </c>
      <c r="BM609" s="3" t="s">
        <v>123</v>
      </c>
      <c r="BP609" s="3" t="s">
        <v>123</v>
      </c>
      <c r="BS609" s="3" t="s">
        <v>123</v>
      </c>
      <c r="BV609" s="3" t="s">
        <v>123</v>
      </c>
      <c r="BY609" s="3" t="s">
        <v>123</v>
      </c>
      <c r="CB609" s="3" t="s">
        <v>124</v>
      </c>
      <c r="CE609" s="3" t="s">
        <v>111</v>
      </c>
      <c r="CH609" s="3" t="s">
        <v>148</v>
      </c>
      <c r="CK609" s="3"/>
      <c r="CN609" s="3" t="s">
        <v>137</v>
      </c>
      <c r="CQ609" s="3"/>
    </row>
    <row r="610" spans="1:95" x14ac:dyDescent="0.25">
      <c r="A610">
        <v>156</v>
      </c>
      <c r="B610" s="22">
        <v>43934.64671296296</v>
      </c>
      <c r="C610" s="22">
        <v>43934.649398148147</v>
      </c>
      <c r="D610" s="3" t="s">
        <v>97</v>
      </c>
      <c r="I610" s="3" t="s">
        <v>99</v>
      </c>
      <c r="L610" s="3" t="s">
        <v>98</v>
      </c>
      <c r="O610" s="3"/>
      <c r="R610" s="3" t="s">
        <v>100</v>
      </c>
      <c r="U610" s="3" t="s">
        <v>99</v>
      </c>
      <c r="X610" s="3" t="s">
        <v>101</v>
      </c>
      <c r="AA610" s="3" t="s">
        <v>132</v>
      </c>
      <c r="AD610" s="3" t="s">
        <v>410</v>
      </c>
      <c r="AG610" s="3" t="s">
        <v>137</v>
      </c>
      <c r="AJ610" s="3"/>
      <c r="AM610" s="3" t="s">
        <v>99</v>
      </c>
      <c r="AP610" s="3"/>
      <c r="AS610" s="3" t="s">
        <v>98</v>
      </c>
      <c r="AV610" s="3" t="s">
        <v>215</v>
      </c>
      <c r="AY610" s="3" t="s">
        <v>116</v>
      </c>
      <c r="BB610" s="3"/>
      <c r="BG610" s="3" t="s">
        <v>107</v>
      </c>
      <c r="BJ610" s="3" t="s">
        <v>108</v>
      </c>
      <c r="BM610" s="3" t="s">
        <v>123</v>
      </c>
      <c r="BP610" s="3" t="s">
        <v>123</v>
      </c>
      <c r="BS610" s="3" t="s">
        <v>123</v>
      </c>
      <c r="BV610" s="3" t="s">
        <v>123</v>
      </c>
      <c r="BY610" s="3" t="s">
        <v>123</v>
      </c>
      <c r="CB610" s="3" t="s">
        <v>124</v>
      </c>
      <c r="CE610" s="3" t="s">
        <v>111</v>
      </c>
      <c r="CH610" s="3" t="s">
        <v>148</v>
      </c>
      <c r="CK610" s="3"/>
      <c r="CN610" s="3" t="s">
        <v>137</v>
      </c>
      <c r="CQ610" s="3"/>
    </row>
    <row r="611" spans="1:95" x14ac:dyDescent="0.25">
      <c r="A611">
        <v>156</v>
      </c>
      <c r="B611" s="22">
        <v>43934.64671296296</v>
      </c>
      <c r="C611" s="22">
        <v>43934.649398148147</v>
      </c>
      <c r="D611" s="3" t="s">
        <v>97</v>
      </c>
      <c r="I611" s="3" t="s">
        <v>99</v>
      </c>
      <c r="L611" s="3" t="s">
        <v>98</v>
      </c>
      <c r="O611" s="3"/>
      <c r="R611" s="3" t="s">
        <v>100</v>
      </c>
      <c r="U611" s="3" t="s">
        <v>99</v>
      </c>
      <c r="X611" s="3" t="s">
        <v>101</v>
      </c>
      <c r="AA611" s="3" t="s">
        <v>132</v>
      </c>
      <c r="AD611" s="3" t="s">
        <v>406</v>
      </c>
      <c r="AG611" s="3" t="s">
        <v>137</v>
      </c>
      <c r="AJ611" s="3"/>
      <c r="AM611" s="3" t="s">
        <v>99</v>
      </c>
      <c r="AP611" s="3"/>
      <c r="AS611" s="3" t="s">
        <v>98</v>
      </c>
      <c r="AV611" s="3" t="s">
        <v>215</v>
      </c>
      <c r="AY611" s="3" t="s">
        <v>116</v>
      </c>
      <c r="BB611" s="3"/>
      <c r="BG611" s="3" t="s">
        <v>107</v>
      </c>
      <c r="BJ611" s="3" t="s">
        <v>108</v>
      </c>
      <c r="BM611" s="3" t="s">
        <v>123</v>
      </c>
      <c r="BP611" s="3" t="s">
        <v>123</v>
      </c>
      <c r="BS611" s="3" t="s">
        <v>123</v>
      </c>
      <c r="BV611" s="3" t="s">
        <v>123</v>
      </c>
      <c r="BY611" s="3" t="s">
        <v>123</v>
      </c>
      <c r="CB611" s="3" t="s">
        <v>124</v>
      </c>
      <c r="CE611" s="3" t="s">
        <v>111</v>
      </c>
      <c r="CH611" s="3" t="s">
        <v>148</v>
      </c>
      <c r="CK611" s="3"/>
      <c r="CN611" s="3" t="s">
        <v>137</v>
      </c>
      <c r="CQ611" s="3"/>
    </row>
    <row r="612" spans="1:95" x14ac:dyDescent="0.25">
      <c r="A612">
        <v>156</v>
      </c>
      <c r="B612" s="22">
        <v>43934.64671296296</v>
      </c>
      <c r="C612" s="22">
        <v>43934.649398148147</v>
      </c>
      <c r="D612" s="3" t="s">
        <v>97</v>
      </c>
      <c r="I612" s="3" t="s">
        <v>99</v>
      </c>
      <c r="L612" s="3" t="s">
        <v>98</v>
      </c>
      <c r="O612" s="3"/>
      <c r="R612" s="3" t="s">
        <v>100</v>
      </c>
      <c r="U612" s="3" t="s">
        <v>99</v>
      </c>
      <c r="X612" s="3" t="s">
        <v>101</v>
      </c>
      <c r="AA612" s="3" t="s">
        <v>132</v>
      </c>
      <c r="AD612" s="3" t="s">
        <v>407</v>
      </c>
      <c r="AG612" s="3" t="s">
        <v>137</v>
      </c>
      <c r="AJ612" s="3"/>
      <c r="AM612" s="3" t="s">
        <v>99</v>
      </c>
      <c r="AP612" s="3"/>
      <c r="AS612" s="3" t="s">
        <v>98</v>
      </c>
      <c r="AV612" s="3" t="s">
        <v>215</v>
      </c>
      <c r="AY612" s="3" t="s">
        <v>116</v>
      </c>
      <c r="BB612" s="3"/>
      <c r="BG612" s="3" t="s">
        <v>107</v>
      </c>
      <c r="BJ612" s="3" t="s">
        <v>108</v>
      </c>
      <c r="BM612" s="3" t="s">
        <v>123</v>
      </c>
      <c r="BP612" s="3" t="s">
        <v>123</v>
      </c>
      <c r="BS612" s="3" t="s">
        <v>123</v>
      </c>
      <c r="BV612" s="3" t="s">
        <v>123</v>
      </c>
      <c r="BY612" s="3" t="s">
        <v>123</v>
      </c>
      <c r="CB612" s="3" t="s">
        <v>124</v>
      </c>
      <c r="CE612" s="3" t="s">
        <v>111</v>
      </c>
      <c r="CH612" s="3" t="s">
        <v>148</v>
      </c>
      <c r="CK612" s="3"/>
      <c r="CN612" s="3" t="s">
        <v>137</v>
      </c>
      <c r="CQ612" s="3"/>
    </row>
    <row r="613" spans="1:95" x14ac:dyDescent="0.25">
      <c r="A613">
        <v>156</v>
      </c>
      <c r="B613" s="22">
        <v>43934.64671296296</v>
      </c>
      <c r="C613" s="22">
        <v>43934.649398148147</v>
      </c>
      <c r="D613" s="3" t="s">
        <v>97</v>
      </c>
      <c r="I613" s="3" t="s">
        <v>99</v>
      </c>
      <c r="L613" s="3" t="s">
        <v>98</v>
      </c>
      <c r="O613" s="3"/>
      <c r="R613" s="3" t="s">
        <v>100</v>
      </c>
      <c r="U613" s="3" t="s">
        <v>99</v>
      </c>
      <c r="X613" s="3" t="s">
        <v>101</v>
      </c>
      <c r="AA613" s="3" t="s">
        <v>132</v>
      </c>
      <c r="AD613" s="3" t="s">
        <v>430</v>
      </c>
      <c r="AG613" s="3" t="s">
        <v>137</v>
      </c>
      <c r="AJ613" s="3"/>
      <c r="AM613" s="3" t="s">
        <v>99</v>
      </c>
      <c r="AP613" s="3"/>
      <c r="AS613" s="3" t="s">
        <v>98</v>
      </c>
      <c r="AV613" s="3" t="s">
        <v>215</v>
      </c>
      <c r="AY613" s="3" t="s">
        <v>116</v>
      </c>
      <c r="BB613" s="3"/>
      <c r="BG613" s="3" t="s">
        <v>107</v>
      </c>
      <c r="BJ613" s="3" t="s">
        <v>108</v>
      </c>
      <c r="BM613" s="3" t="s">
        <v>123</v>
      </c>
      <c r="BP613" s="3" t="s">
        <v>123</v>
      </c>
      <c r="BS613" s="3" t="s">
        <v>123</v>
      </c>
      <c r="BV613" s="3" t="s">
        <v>123</v>
      </c>
      <c r="BY613" s="3" t="s">
        <v>123</v>
      </c>
      <c r="CB613" s="3" t="s">
        <v>124</v>
      </c>
      <c r="CE613" s="3" t="s">
        <v>111</v>
      </c>
      <c r="CH613" s="3" t="s">
        <v>148</v>
      </c>
      <c r="CK613" s="3"/>
      <c r="CN613" s="3" t="s">
        <v>137</v>
      </c>
      <c r="CQ613" s="3"/>
    </row>
    <row r="614" spans="1:95" x14ac:dyDescent="0.25">
      <c r="A614">
        <v>157</v>
      </c>
      <c r="B614" s="22">
        <v>43934.64943287037</v>
      </c>
      <c r="C614" s="22">
        <v>43934.652569444443</v>
      </c>
      <c r="D614" s="3" t="s">
        <v>97</v>
      </c>
      <c r="I614" s="3" t="s">
        <v>99</v>
      </c>
      <c r="L614" s="3" t="s">
        <v>98</v>
      </c>
      <c r="O614" s="3" t="s">
        <v>316</v>
      </c>
      <c r="R614" s="3" t="s">
        <v>100</v>
      </c>
      <c r="U614" s="3" t="s">
        <v>99</v>
      </c>
      <c r="X614" s="3" t="s">
        <v>101</v>
      </c>
      <c r="AA614" s="3" t="s">
        <v>132</v>
      </c>
      <c r="AD614" s="3" t="s">
        <v>405</v>
      </c>
      <c r="AG614" s="3" t="s">
        <v>137</v>
      </c>
      <c r="AJ614" s="3"/>
      <c r="AM614" s="3" t="s">
        <v>99</v>
      </c>
      <c r="AP614" s="3"/>
      <c r="AS614" s="3" t="s">
        <v>98</v>
      </c>
      <c r="AV614" s="3" t="s">
        <v>130</v>
      </c>
      <c r="AY614" s="3" t="s">
        <v>116</v>
      </c>
      <c r="BB614" s="3"/>
      <c r="BG614" s="3" t="s">
        <v>107</v>
      </c>
      <c r="BJ614" s="3" t="s">
        <v>133</v>
      </c>
      <c r="BM614" s="3" t="s">
        <v>123</v>
      </c>
      <c r="BP614" s="3" t="s">
        <v>123</v>
      </c>
      <c r="BS614" s="3" t="s">
        <v>123</v>
      </c>
      <c r="BV614" s="3" t="s">
        <v>123</v>
      </c>
      <c r="BY614" s="3" t="s">
        <v>123</v>
      </c>
      <c r="CB614" s="3" t="s">
        <v>124</v>
      </c>
      <c r="CE614" s="3" t="s">
        <v>119</v>
      </c>
      <c r="CH614" s="3" t="s">
        <v>136</v>
      </c>
      <c r="CK614" s="3"/>
      <c r="CN614" s="3" t="s">
        <v>113</v>
      </c>
      <c r="CQ614" s="3"/>
    </row>
    <row r="615" spans="1:95" x14ac:dyDescent="0.25">
      <c r="A615">
        <v>157</v>
      </c>
      <c r="B615" s="22">
        <v>43934.64943287037</v>
      </c>
      <c r="C615" s="22">
        <v>43934.652569444443</v>
      </c>
      <c r="D615" s="3" t="s">
        <v>97</v>
      </c>
      <c r="I615" s="3" t="s">
        <v>99</v>
      </c>
      <c r="L615" s="3" t="s">
        <v>98</v>
      </c>
      <c r="O615" s="3" t="s">
        <v>316</v>
      </c>
      <c r="R615" s="3" t="s">
        <v>100</v>
      </c>
      <c r="U615" s="3" t="s">
        <v>99</v>
      </c>
      <c r="X615" s="3" t="s">
        <v>101</v>
      </c>
      <c r="AA615" s="3" t="s">
        <v>132</v>
      </c>
      <c r="AD615" s="3" t="s">
        <v>409</v>
      </c>
      <c r="AG615" s="3" t="s">
        <v>137</v>
      </c>
      <c r="AJ615" s="3"/>
      <c r="AM615" s="3" t="s">
        <v>99</v>
      </c>
      <c r="AP615" s="3"/>
      <c r="AS615" s="3" t="s">
        <v>98</v>
      </c>
      <c r="AV615" s="3" t="s">
        <v>130</v>
      </c>
      <c r="AY615" s="3" t="s">
        <v>116</v>
      </c>
      <c r="BB615" s="3"/>
      <c r="BG615" s="3" t="s">
        <v>107</v>
      </c>
      <c r="BJ615" s="3" t="s">
        <v>133</v>
      </c>
      <c r="BM615" s="3" t="s">
        <v>123</v>
      </c>
      <c r="BP615" s="3" t="s">
        <v>123</v>
      </c>
      <c r="BS615" s="3" t="s">
        <v>123</v>
      </c>
      <c r="BV615" s="3" t="s">
        <v>123</v>
      </c>
      <c r="BY615" s="3" t="s">
        <v>123</v>
      </c>
      <c r="CB615" s="3" t="s">
        <v>124</v>
      </c>
      <c r="CE615" s="3" t="s">
        <v>119</v>
      </c>
      <c r="CH615" s="3" t="s">
        <v>136</v>
      </c>
      <c r="CK615" s="3"/>
      <c r="CN615" s="3" t="s">
        <v>113</v>
      </c>
      <c r="CQ615" s="3"/>
    </row>
    <row r="616" spans="1:95" x14ac:dyDescent="0.25">
      <c r="A616">
        <v>157</v>
      </c>
      <c r="B616" s="22">
        <v>43934.64943287037</v>
      </c>
      <c r="C616" s="22">
        <v>43934.652569444443</v>
      </c>
      <c r="D616" s="3" t="s">
        <v>97</v>
      </c>
      <c r="I616" s="3" t="s">
        <v>99</v>
      </c>
      <c r="L616" s="3" t="s">
        <v>98</v>
      </c>
      <c r="O616" s="3" t="s">
        <v>316</v>
      </c>
      <c r="R616" s="3" t="s">
        <v>100</v>
      </c>
      <c r="U616" s="3" t="s">
        <v>99</v>
      </c>
      <c r="X616" s="3" t="s">
        <v>101</v>
      </c>
      <c r="AA616" s="3" t="s">
        <v>132</v>
      </c>
      <c r="AD616" s="3" t="s">
        <v>408</v>
      </c>
      <c r="AG616" s="3" t="s">
        <v>137</v>
      </c>
      <c r="AJ616" s="3"/>
      <c r="AM616" s="3" t="s">
        <v>99</v>
      </c>
      <c r="AP616" s="3"/>
      <c r="AS616" s="3" t="s">
        <v>98</v>
      </c>
      <c r="AV616" s="3" t="s">
        <v>130</v>
      </c>
      <c r="AY616" s="3" t="s">
        <v>116</v>
      </c>
      <c r="BB616" s="3"/>
      <c r="BG616" s="3" t="s">
        <v>107</v>
      </c>
      <c r="BJ616" s="3" t="s">
        <v>133</v>
      </c>
      <c r="BM616" s="3" t="s">
        <v>123</v>
      </c>
      <c r="BP616" s="3" t="s">
        <v>123</v>
      </c>
      <c r="BS616" s="3" t="s">
        <v>123</v>
      </c>
      <c r="BV616" s="3" t="s">
        <v>123</v>
      </c>
      <c r="BY616" s="3" t="s">
        <v>123</v>
      </c>
      <c r="CB616" s="3" t="s">
        <v>124</v>
      </c>
      <c r="CE616" s="3" t="s">
        <v>119</v>
      </c>
      <c r="CH616" s="3" t="s">
        <v>136</v>
      </c>
      <c r="CK616" s="3"/>
      <c r="CN616" s="3" t="s">
        <v>113</v>
      </c>
      <c r="CQ616" s="3"/>
    </row>
    <row r="617" spans="1:95" x14ac:dyDescent="0.25">
      <c r="A617">
        <v>157</v>
      </c>
      <c r="B617" s="22">
        <v>43934.64943287037</v>
      </c>
      <c r="C617" s="22">
        <v>43934.652569444443</v>
      </c>
      <c r="D617" s="3" t="s">
        <v>97</v>
      </c>
      <c r="I617" s="3" t="s">
        <v>99</v>
      </c>
      <c r="L617" s="3" t="s">
        <v>98</v>
      </c>
      <c r="O617" s="3" t="s">
        <v>316</v>
      </c>
      <c r="R617" s="3" t="s">
        <v>100</v>
      </c>
      <c r="U617" s="3" t="s">
        <v>99</v>
      </c>
      <c r="X617" s="3" t="s">
        <v>101</v>
      </c>
      <c r="AA617" s="3" t="s">
        <v>132</v>
      </c>
      <c r="AD617" s="3" t="s">
        <v>410</v>
      </c>
      <c r="AG617" s="3" t="s">
        <v>137</v>
      </c>
      <c r="AJ617" s="3"/>
      <c r="AM617" s="3" t="s">
        <v>99</v>
      </c>
      <c r="AP617" s="3"/>
      <c r="AS617" s="3" t="s">
        <v>98</v>
      </c>
      <c r="AV617" s="3" t="s">
        <v>130</v>
      </c>
      <c r="AY617" s="3" t="s">
        <v>116</v>
      </c>
      <c r="BB617" s="3"/>
      <c r="BG617" s="3" t="s">
        <v>107</v>
      </c>
      <c r="BJ617" s="3" t="s">
        <v>133</v>
      </c>
      <c r="BM617" s="3" t="s">
        <v>123</v>
      </c>
      <c r="BP617" s="3" t="s">
        <v>123</v>
      </c>
      <c r="BS617" s="3" t="s">
        <v>123</v>
      </c>
      <c r="BV617" s="3" t="s">
        <v>123</v>
      </c>
      <c r="BY617" s="3" t="s">
        <v>123</v>
      </c>
      <c r="CB617" s="3" t="s">
        <v>124</v>
      </c>
      <c r="CE617" s="3" t="s">
        <v>119</v>
      </c>
      <c r="CH617" s="3" t="s">
        <v>136</v>
      </c>
      <c r="CK617" s="3"/>
      <c r="CN617" s="3" t="s">
        <v>113</v>
      </c>
      <c r="CQ617" s="3"/>
    </row>
    <row r="618" spans="1:95" x14ac:dyDescent="0.25">
      <c r="A618">
        <v>157</v>
      </c>
      <c r="B618" s="22">
        <v>43934.64943287037</v>
      </c>
      <c r="C618" s="22">
        <v>43934.652569444443</v>
      </c>
      <c r="D618" s="3" t="s">
        <v>97</v>
      </c>
      <c r="I618" s="3" t="s">
        <v>99</v>
      </c>
      <c r="L618" s="3" t="s">
        <v>98</v>
      </c>
      <c r="O618" s="3" t="s">
        <v>316</v>
      </c>
      <c r="R618" s="3" t="s">
        <v>100</v>
      </c>
      <c r="U618" s="3" t="s">
        <v>99</v>
      </c>
      <c r="X618" s="3" t="s">
        <v>101</v>
      </c>
      <c r="AA618" s="3" t="s">
        <v>132</v>
      </c>
      <c r="AD618" s="3" t="s">
        <v>406</v>
      </c>
      <c r="AG618" s="3" t="s">
        <v>137</v>
      </c>
      <c r="AJ618" s="3"/>
      <c r="AM618" s="3" t="s">
        <v>99</v>
      </c>
      <c r="AP618" s="3"/>
      <c r="AS618" s="3" t="s">
        <v>98</v>
      </c>
      <c r="AV618" s="3" t="s">
        <v>130</v>
      </c>
      <c r="AY618" s="3" t="s">
        <v>116</v>
      </c>
      <c r="BB618" s="3"/>
      <c r="BG618" s="3" t="s">
        <v>107</v>
      </c>
      <c r="BJ618" s="3" t="s">
        <v>133</v>
      </c>
      <c r="BM618" s="3" t="s">
        <v>123</v>
      </c>
      <c r="BP618" s="3" t="s">
        <v>123</v>
      </c>
      <c r="BS618" s="3" t="s">
        <v>123</v>
      </c>
      <c r="BV618" s="3" t="s">
        <v>123</v>
      </c>
      <c r="BY618" s="3" t="s">
        <v>123</v>
      </c>
      <c r="CB618" s="3" t="s">
        <v>124</v>
      </c>
      <c r="CE618" s="3" t="s">
        <v>119</v>
      </c>
      <c r="CH618" s="3" t="s">
        <v>136</v>
      </c>
      <c r="CK618" s="3"/>
      <c r="CN618" s="3" t="s">
        <v>113</v>
      </c>
      <c r="CQ618" s="3"/>
    </row>
    <row r="619" spans="1:95" x14ac:dyDescent="0.25">
      <c r="A619">
        <v>157</v>
      </c>
      <c r="B619" s="22">
        <v>43934.64943287037</v>
      </c>
      <c r="C619" s="22">
        <v>43934.652569444443</v>
      </c>
      <c r="D619" s="3" t="s">
        <v>97</v>
      </c>
      <c r="I619" s="3" t="s">
        <v>99</v>
      </c>
      <c r="L619" s="3" t="s">
        <v>98</v>
      </c>
      <c r="O619" s="3" t="s">
        <v>316</v>
      </c>
      <c r="R619" s="3" t="s">
        <v>100</v>
      </c>
      <c r="U619" s="3" t="s">
        <v>99</v>
      </c>
      <c r="X619" s="3" t="s">
        <v>101</v>
      </c>
      <c r="AA619" s="3" t="s">
        <v>132</v>
      </c>
      <c r="AD619" s="3" t="s">
        <v>407</v>
      </c>
      <c r="AG619" s="3" t="s">
        <v>137</v>
      </c>
      <c r="AJ619" s="3"/>
      <c r="AM619" s="3" t="s">
        <v>99</v>
      </c>
      <c r="AP619" s="3"/>
      <c r="AS619" s="3" t="s">
        <v>98</v>
      </c>
      <c r="AV619" s="3" t="s">
        <v>130</v>
      </c>
      <c r="AY619" s="3" t="s">
        <v>116</v>
      </c>
      <c r="BB619" s="3"/>
      <c r="BG619" s="3" t="s">
        <v>107</v>
      </c>
      <c r="BJ619" s="3" t="s">
        <v>133</v>
      </c>
      <c r="BM619" s="3" t="s">
        <v>123</v>
      </c>
      <c r="BP619" s="3" t="s">
        <v>123</v>
      </c>
      <c r="BS619" s="3" t="s">
        <v>123</v>
      </c>
      <c r="BV619" s="3" t="s">
        <v>123</v>
      </c>
      <c r="BY619" s="3" t="s">
        <v>123</v>
      </c>
      <c r="CB619" s="3" t="s">
        <v>124</v>
      </c>
      <c r="CE619" s="3" t="s">
        <v>119</v>
      </c>
      <c r="CH619" s="3" t="s">
        <v>136</v>
      </c>
      <c r="CK619" s="3"/>
      <c r="CN619" s="3" t="s">
        <v>113</v>
      </c>
      <c r="CQ619" s="3"/>
    </row>
    <row r="620" spans="1:95" x14ac:dyDescent="0.25">
      <c r="A620">
        <v>157</v>
      </c>
      <c r="B620" s="22">
        <v>43934.64943287037</v>
      </c>
      <c r="C620" s="22">
        <v>43934.652569444443</v>
      </c>
      <c r="D620" s="3" t="s">
        <v>97</v>
      </c>
      <c r="I620" s="3" t="s">
        <v>99</v>
      </c>
      <c r="L620" s="3" t="s">
        <v>98</v>
      </c>
      <c r="O620" s="3" t="s">
        <v>316</v>
      </c>
      <c r="R620" s="3" t="s">
        <v>100</v>
      </c>
      <c r="U620" s="3" t="s">
        <v>99</v>
      </c>
      <c r="X620" s="3" t="s">
        <v>101</v>
      </c>
      <c r="AA620" s="3" t="s">
        <v>132</v>
      </c>
      <c r="AD620" s="3" t="s">
        <v>430</v>
      </c>
      <c r="AG620" s="3" t="s">
        <v>137</v>
      </c>
      <c r="AJ620" s="3"/>
      <c r="AM620" s="3" t="s">
        <v>99</v>
      </c>
      <c r="AP620" s="3"/>
      <c r="AS620" s="3" t="s">
        <v>98</v>
      </c>
      <c r="AV620" s="3" t="s">
        <v>130</v>
      </c>
      <c r="AY620" s="3" t="s">
        <v>116</v>
      </c>
      <c r="BB620" s="3"/>
      <c r="BG620" s="3" t="s">
        <v>107</v>
      </c>
      <c r="BJ620" s="3" t="s">
        <v>133</v>
      </c>
      <c r="BM620" s="3" t="s">
        <v>123</v>
      </c>
      <c r="BP620" s="3" t="s">
        <v>123</v>
      </c>
      <c r="BS620" s="3" t="s">
        <v>123</v>
      </c>
      <c r="BV620" s="3" t="s">
        <v>123</v>
      </c>
      <c r="BY620" s="3" t="s">
        <v>123</v>
      </c>
      <c r="CB620" s="3" t="s">
        <v>124</v>
      </c>
      <c r="CE620" s="3" t="s">
        <v>119</v>
      </c>
      <c r="CH620" s="3" t="s">
        <v>136</v>
      </c>
      <c r="CK620" s="3"/>
      <c r="CN620" s="3" t="s">
        <v>113</v>
      </c>
      <c r="CQ620" s="3"/>
    </row>
    <row r="621" spans="1:95" x14ac:dyDescent="0.25">
      <c r="A621">
        <v>158</v>
      </c>
      <c r="B621" s="22">
        <v>43934.660162037035</v>
      </c>
      <c r="C621" s="22">
        <v>43934.662083333336</v>
      </c>
      <c r="D621" s="3" t="s">
        <v>97</v>
      </c>
      <c r="I621" s="3" t="s">
        <v>98</v>
      </c>
      <c r="L621" s="3" t="s">
        <v>99</v>
      </c>
      <c r="O621" s="3"/>
      <c r="R621" s="3" t="s">
        <v>120</v>
      </c>
      <c r="U621" s="3" t="s">
        <v>99</v>
      </c>
      <c r="X621" s="3" t="s">
        <v>101</v>
      </c>
      <c r="AA621" s="3" t="s">
        <v>102</v>
      </c>
      <c r="AD621" s="3" t="s">
        <v>405</v>
      </c>
      <c r="AG621" s="3" t="s">
        <v>151</v>
      </c>
      <c r="AJ621" s="3"/>
      <c r="AM621" s="3" t="s">
        <v>99</v>
      </c>
      <c r="AP621" s="3"/>
      <c r="AS621" s="3" t="s">
        <v>98</v>
      </c>
      <c r="AV621" s="3" t="s">
        <v>130</v>
      </c>
      <c r="AY621" s="3" t="s">
        <v>116</v>
      </c>
      <c r="BB621" s="3"/>
      <c r="BG621" s="3" t="s">
        <v>123</v>
      </c>
      <c r="BJ621" s="3" t="s">
        <v>109</v>
      </c>
      <c r="BM621" s="3" t="s">
        <v>109</v>
      </c>
      <c r="BP621" s="3" t="s">
        <v>109</v>
      </c>
      <c r="BS621" s="3" t="s">
        <v>108</v>
      </c>
      <c r="BV621" s="3" t="s">
        <v>107</v>
      </c>
      <c r="BY621" s="3" t="s">
        <v>109</v>
      </c>
      <c r="CB621" s="3" t="s">
        <v>110</v>
      </c>
      <c r="CE621" s="3" t="s">
        <v>111</v>
      </c>
      <c r="CH621" s="3" t="s">
        <v>136</v>
      </c>
      <c r="CK621" s="3"/>
      <c r="CN621" s="3" t="s">
        <v>113</v>
      </c>
      <c r="CQ621" s="3"/>
    </row>
    <row r="622" spans="1:95" x14ac:dyDescent="0.25">
      <c r="A622">
        <v>158</v>
      </c>
      <c r="B622" s="22">
        <v>43934.660162037035</v>
      </c>
      <c r="C622" s="22">
        <v>43934.662083333336</v>
      </c>
      <c r="D622" s="3" t="s">
        <v>97</v>
      </c>
      <c r="I622" s="3" t="s">
        <v>98</v>
      </c>
      <c r="L622" s="3" t="s">
        <v>99</v>
      </c>
      <c r="O622" s="3"/>
      <c r="R622" s="3" t="s">
        <v>120</v>
      </c>
      <c r="U622" s="3" t="s">
        <v>99</v>
      </c>
      <c r="X622" s="3" t="s">
        <v>101</v>
      </c>
      <c r="AA622" s="3" t="s">
        <v>102</v>
      </c>
      <c r="AD622" s="3" t="s">
        <v>408</v>
      </c>
      <c r="AG622" s="3" t="s">
        <v>151</v>
      </c>
      <c r="AJ622" s="3"/>
      <c r="AM622" s="3" t="s">
        <v>99</v>
      </c>
      <c r="AP622" s="3"/>
      <c r="AS622" s="3" t="s">
        <v>98</v>
      </c>
      <c r="AV622" s="3" t="s">
        <v>130</v>
      </c>
      <c r="AY622" s="3" t="s">
        <v>116</v>
      </c>
      <c r="BB622" s="3"/>
      <c r="BG622" s="3" t="s">
        <v>123</v>
      </c>
      <c r="BJ622" s="3" t="s">
        <v>109</v>
      </c>
      <c r="BM622" s="3" t="s">
        <v>109</v>
      </c>
      <c r="BP622" s="3" t="s">
        <v>109</v>
      </c>
      <c r="BS622" s="3" t="s">
        <v>108</v>
      </c>
      <c r="BV622" s="3" t="s">
        <v>107</v>
      </c>
      <c r="BY622" s="3" t="s">
        <v>109</v>
      </c>
      <c r="CB622" s="3" t="s">
        <v>110</v>
      </c>
      <c r="CE622" s="3" t="s">
        <v>111</v>
      </c>
      <c r="CH622" s="3" t="s">
        <v>136</v>
      </c>
      <c r="CK622" s="3"/>
      <c r="CN622" s="3" t="s">
        <v>113</v>
      </c>
      <c r="CQ622" s="3"/>
    </row>
    <row r="623" spans="1:95" x14ac:dyDescent="0.25">
      <c r="A623">
        <v>158</v>
      </c>
      <c r="B623" s="22">
        <v>43934.660162037035</v>
      </c>
      <c r="C623" s="22">
        <v>43934.662083333336</v>
      </c>
      <c r="D623" s="3" t="s">
        <v>97</v>
      </c>
      <c r="I623" s="3" t="s">
        <v>98</v>
      </c>
      <c r="L623" s="3" t="s">
        <v>99</v>
      </c>
      <c r="O623" s="3"/>
      <c r="R623" s="3" t="s">
        <v>120</v>
      </c>
      <c r="U623" s="3" t="s">
        <v>99</v>
      </c>
      <c r="X623" s="3" t="s">
        <v>101</v>
      </c>
      <c r="AA623" s="3" t="s">
        <v>102</v>
      </c>
      <c r="AD623" s="3" t="s">
        <v>430</v>
      </c>
      <c r="AG623" s="3" t="s">
        <v>151</v>
      </c>
      <c r="AJ623" s="3"/>
      <c r="AM623" s="3" t="s">
        <v>99</v>
      </c>
      <c r="AP623" s="3"/>
      <c r="AS623" s="3" t="s">
        <v>98</v>
      </c>
      <c r="AV623" s="3" t="s">
        <v>130</v>
      </c>
      <c r="AY623" s="3" t="s">
        <v>116</v>
      </c>
      <c r="BB623" s="3"/>
      <c r="BG623" s="3" t="s">
        <v>123</v>
      </c>
      <c r="BJ623" s="3" t="s">
        <v>109</v>
      </c>
      <c r="BM623" s="3" t="s">
        <v>109</v>
      </c>
      <c r="BP623" s="3" t="s">
        <v>109</v>
      </c>
      <c r="BS623" s="3" t="s">
        <v>108</v>
      </c>
      <c r="BV623" s="3" t="s">
        <v>107</v>
      </c>
      <c r="BY623" s="3" t="s">
        <v>109</v>
      </c>
      <c r="CB623" s="3" t="s">
        <v>110</v>
      </c>
      <c r="CE623" s="3" t="s">
        <v>111</v>
      </c>
      <c r="CH623" s="3" t="s">
        <v>136</v>
      </c>
      <c r="CK623" s="3"/>
      <c r="CN623" s="3" t="s">
        <v>113</v>
      </c>
      <c r="CQ623" s="3"/>
    </row>
    <row r="624" spans="1:95" x14ac:dyDescent="0.25">
      <c r="A624">
        <v>159</v>
      </c>
      <c r="B624" s="22">
        <v>43934.688761574071</v>
      </c>
      <c r="C624" s="22">
        <v>43934.691782407404</v>
      </c>
      <c r="D624" s="3" t="s">
        <v>97</v>
      </c>
      <c r="I624" s="3" t="s">
        <v>99</v>
      </c>
      <c r="L624" s="3" t="s">
        <v>98</v>
      </c>
      <c r="O624" s="3" t="s">
        <v>317</v>
      </c>
      <c r="R624" s="3" t="s">
        <v>120</v>
      </c>
      <c r="U624" s="3" t="s">
        <v>98</v>
      </c>
      <c r="X624" s="3" t="s">
        <v>101</v>
      </c>
      <c r="AA624" s="3" t="s">
        <v>102</v>
      </c>
      <c r="AD624" s="3" t="s">
        <v>405</v>
      </c>
      <c r="AG624" s="3" t="s">
        <v>149</v>
      </c>
      <c r="AJ624" s="3"/>
      <c r="AM624" s="3" t="s">
        <v>98</v>
      </c>
      <c r="AP624" s="3" t="s">
        <v>143</v>
      </c>
      <c r="AS624" s="3" t="s">
        <v>98</v>
      </c>
      <c r="AV624" s="3" t="s">
        <v>207</v>
      </c>
      <c r="AY624" s="3" t="s">
        <v>122</v>
      </c>
      <c r="BB624" s="3"/>
      <c r="BG624" s="3" t="s">
        <v>109</v>
      </c>
      <c r="BJ624" s="3" t="s">
        <v>109</v>
      </c>
      <c r="BM624" s="3" t="s">
        <v>107</v>
      </c>
      <c r="BP624" s="3" t="s">
        <v>109</v>
      </c>
      <c r="BS624" s="3" t="s">
        <v>108</v>
      </c>
      <c r="BV624" s="3" t="s">
        <v>107</v>
      </c>
      <c r="BY624" s="3" t="s">
        <v>109</v>
      </c>
      <c r="CB624" s="3" t="s">
        <v>124</v>
      </c>
      <c r="CE624" s="3" t="s">
        <v>222</v>
      </c>
      <c r="CH624" s="3" t="s">
        <v>136</v>
      </c>
      <c r="CK624" s="3"/>
      <c r="CN624" s="3" t="s">
        <v>131</v>
      </c>
      <c r="CQ624" s="3"/>
    </row>
    <row r="625" spans="1:95" x14ac:dyDescent="0.25">
      <c r="A625">
        <v>159</v>
      </c>
      <c r="B625" s="22">
        <v>43934.688761574071</v>
      </c>
      <c r="C625" s="22">
        <v>43934.691782407404</v>
      </c>
      <c r="D625" s="3" t="s">
        <v>97</v>
      </c>
      <c r="I625" s="3" t="s">
        <v>99</v>
      </c>
      <c r="L625" s="3" t="s">
        <v>98</v>
      </c>
      <c r="O625" s="3" t="s">
        <v>317</v>
      </c>
      <c r="R625" s="3" t="s">
        <v>120</v>
      </c>
      <c r="U625" s="3" t="s">
        <v>98</v>
      </c>
      <c r="X625" s="3" t="s">
        <v>101</v>
      </c>
      <c r="AA625" s="3" t="s">
        <v>102</v>
      </c>
      <c r="AD625" s="3" t="s">
        <v>408</v>
      </c>
      <c r="AG625" s="3" t="s">
        <v>149</v>
      </c>
      <c r="AJ625" s="3"/>
      <c r="AM625" s="3" t="s">
        <v>98</v>
      </c>
      <c r="AP625" s="3" t="s">
        <v>143</v>
      </c>
      <c r="AS625" s="3" t="s">
        <v>98</v>
      </c>
      <c r="AV625" s="3" t="s">
        <v>207</v>
      </c>
      <c r="AY625" s="3" t="s">
        <v>122</v>
      </c>
      <c r="BB625" s="3"/>
      <c r="BG625" s="3" t="s">
        <v>109</v>
      </c>
      <c r="BJ625" s="3" t="s">
        <v>109</v>
      </c>
      <c r="BM625" s="3" t="s">
        <v>107</v>
      </c>
      <c r="BP625" s="3" t="s">
        <v>109</v>
      </c>
      <c r="BS625" s="3" t="s">
        <v>108</v>
      </c>
      <c r="BV625" s="3" t="s">
        <v>107</v>
      </c>
      <c r="BY625" s="3" t="s">
        <v>109</v>
      </c>
      <c r="CB625" s="3" t="s">
        <v>124</v>
      </c>
      <c r="CE625" s="3" t="s">
        <v>222</v>
      </c>
      <c r="CH625" s="3" t="s">
        <v>136</v>
      </c>
      <c r="CK625" s="3"/>
      <c r="CN625" s="3" t="s">
        <v>131</v>
      </c>
      <c r="CQ625" s="3"/>
    </row>
    <row r="626" spans="1:95" x14ac:dyDescent="0.25">
      <c r="A626">
        <v>159</v>
      </c>
      <c r="B626" s="22">
        <v>43934.688761574071</v>
      </c>
      <c r="C626" s="22">
        <v>43934.691782407404</v>
      </c>
      <c r="D626" s="3" t="s">
        <v>97</v>
      </c>
      <c r="I626" s="3" t="s">
        <v>99</v>
      </c>
      <c r="L626" s="3" t="s">
        <v>98</v>
      </c>
      <c r="O626" s="3" t="s">
        <v>317</v>
      </c>
      <c r="R626" s="3" t="s">
        <v>120</v>
      </c>
      <c r="U626" s="3" t="s">
        <v>98</v>
      </c>
      <c r="X626" s="3" t="s">
        <v>101</v>
      </c>
      <c r="AA626" s="3" t="s">
        <v>102</v>
      </c>
      <c r="AD626" s="3" t="s">
        <v>406</v>
      </c>
      <c r="AG626" s="3" t="s">
        <v>149</v>
      </c>
      <c r="AJ626" s="3"/>
      <c r="AM626" s="3" t="s">
        <v>98</v>
      </c>
      <c r="AP626" s="3" t="s">
        <v>143</v>
      </c>
      <c r="AS626" s="3" t="s">
        <v>98</v>
      </c>
      <c r="AV626" s="3" t="s">
        <v>207</v>
      </c>
      <c r="AY626" s="3" t="s">
        <v>122</v>
      </c>
      <c r="BB626" s="3"/>
      <c r="BG626" s="3" t="s">
        <v>109</v>
      </c>
      <c r="BJ626" s="3" t="s">
        <v>109</v>
      </c>
      <c r="BM626" s="3" t="s">
        <v>107</v>
      </c>
      <c r="BP626" s="3" t="s">
        <v>109</v>
      </c>
      <c r="BS626" s="3" t="s">
        <v>108</v>
      </c>
      <c r="BV626" s="3" t="s">
        <v>107</v>
      </c>
      <c r="BY626" s="3" t="s">
        <v>109</v>
      </c>
      <c r="CB626" s="3" t="s">
        <v>124</v>
      </c>
      <c r="CE626" s="3" t="s">
        <v>222</v>
      </c>
      <c r="CH626" s="3" t="s">
        <v>136</v>
      </c>
      <c r="CK626" s="3"/>
      <c r="CN626" s="3" t="s">
        <v>131</v>
      </c>
      <c r="CQ626" s="3"/>
    </row>
    <row r="627" spans="1:95" x14ac:dyDescent="0.25">
      <c r="A627">
        <v>159</v>
      </c>
      <c r="B627" s="22">
        <v>43934.688761574071</v>
      </c>
      <c r="C627" s="22">
        <v>43934.691782407404</v>
      </c>
      <c r="D627" s="3" t="s">
        <v>97</v>
      </c>
      <c r="I627" s="3" t="s">
        <v>99</v>
      </c>
      <c r="L627" s="3" t="s">
        <v>98</v>
      </c>
      <c r="O627" s="3" t="s">
        <v>317</v>
      </c>
      <c r="R627" s="3" t="s">
        <v>120</v>
      </c>
      <c r="U627" s="3" t="s">
        <v>98</v>
      </c>
      <c r="X627" s="3" t="s">
        <v>101</v>
      </c>
      <c r="AA627" s="3" t="s">
        <v>102</v>
      </c>
      <c r="AD627" s="3" t="s">
        <v>407</v>
      </c>
      <c r="AG627" s="3" t="s">
        <v>149</v>
      </c>
      <c r="AJ627" s="3"/>
      <c r="AM627" s="3" t="s">
        <v>98</v>
      </c>
      <c r="AP627" s="3" t="s">
        <v>143</v>
      </c>
      <c r="AS627" s="3" t="s">
        <v>98</v>
      </c>
      <c r="AV627" s="3" t="s">
        <v>207</v>
      </c>
      <c r="AY627" s="3" t="s">
        <v>122</v>
      </c>
      <c r="BB627" s="3"/>
      <c r="BG627" s="3" t="s">
        <v>109</v>
      </c>
      <c r="BJ627" s="3" t="s">
        <v>109</v>
      </c>
      <c r="BM627" s="3" t="s">
        <v>107</v>
      </c>
      <c r="BP627" s="3" t="s">
        <v>109</v>
      </c>
      <c r="BS627" s="3" t="s">
        <v>108</v>
      </c>
      <c r="BV627" s="3" t="s">
        <v>107</v>
      </c>
      <c r="BY627" s="3" t="s">
        <v>109</v>
      </c>
      <c r="CB627" s="3" t="s">
        <v>124</v>
      </c>
      <c r="CE627" s="3" t="s">
        <v>222</v>
      </c>
      <c r="CH627" s="3" t="s">
        <v>136</v>
      </c>
      <c r="CK627" s="3"/>
      <c r="CN627" s="3" t="s">
        <v>131</v>
      </c>
      <c r="CQ627" s="3"/>
    </row>
    <row r="628" spans="1:95" x14ac:dyDescent="0.25">
      <c r="A628">
        <v>159</v>
      </c>
      <c r="B628" s="22">
        <v>43934.688761574071</v>
      </c>
      <c r="C628" s="22">
        <v>43934.691782407404</v>
      </c>
      <c r="D628" s="3" t="s">
        <v>97</v>
      </c>
      <c r="I628" s="3" t="s">
        <v>99</v>
      </c>
      <c r="L628" s="3" t="s">
        <v>98</v>
      </c>
      <c r="O628" s="3" t="s">
        <v>317</v>
      </c>
      <c r="R628" s="3" t="s">
        <v>120</v>
      </c>
      <c r="U628" s="3" t="s">
        <v>98</v>
      </c>
      <c r="X628" s="3" t="s">
        <v>101</v>
      </c>
      <c r="AA628" s="3" t="s">
        <v>102</v>
      </c>
      <c r="AD628" s="3" t="s">
        <v>430</v>
      </c>
      <c r="AG628" s="3" t="s">
        <v>149</v>
      </c>
      <c r="AJ628" s="3"/>
      <c r="AM628" s="3" t="s">
        <v>98</v>
      </c>
      <c r="AP628" s="3" t="s">
        <v>143</v>
      </c>
      <c r="AS628" s="3" t="s">
        <v>98</v>
      </c>
      <c r="AV628" s="3" t="s">
        <v>207</v>
      </c>
      <c r="AY628" s="3" t="s">
        <v>122</v>
      </c>
      <c r="BB628" s="3"/>
      <c r="BG628" s="3" t="s">
        <v>109</v>
      </c>
      <c r="BJ628" s="3" t="s">
        <v>109</v>
      </c>
      <c r="BM628" s="3" t="s">
        <v>107</v>
      </c>
      <c r="BP628" s="3" t="s">
        <v>109</v>
      </c>
      <c r="BS628" s="3" t="s">
        <v>108</v>
      </c>
      <c r="BV628" s="3" t="s">
        <v>107</v>
      </c>
      <c r="BY628" s="3" t="s">
        <v>109</v>
      </c>
      <c r="CB628" s="3" t="s">
        <v>124</v>
      </c>
      <c r="CE628" s="3" t="s">
        <v>222</v>
      </c>
      <c r="CH628" s="3" t="s">
        <v>136</v>
      </c>
      <c r="CK628" s="3"/>
      <c r="CN628" s="3" t="s">
        <v>131</v>
      </c>
      <c r="CQ628" s="3"/>
    </row>
    <row r="629" spans="1:95" x14ac:dyDescent="0.25">
      <c r="A629">
        <v>160</v>
      </c>
      <c r="B629" s="22">
        <v>43934.692094907405</v>
      </c>
      <c r="C629" s="22">
        <v>43934.69431712963</v>
      </c>
      <c r="D629" s="3" t="s">
        <v>97</v>
      </c>
      <c r="I629" s="3" t="s">
        <v>99</v>
      </c>
      <c r="L629" s="3" t="s">
        <v>98</v>
      </c>
      <c r="O629" s="3" t="s">
        <v>318</v>
      </c>
      <c r="R629" s="3" t="s">
        <v>159</v>
      </c>
      <c r="U629" s="3" t="s">
        <v>98</v>
      </c>
      <c r="X629" s="3" t="s">
        <v>121</v>
      </c>
      <c r="AA629" s="3"/>
      <c r="AD629" s="3" t="s">
        <v>405</v>
      </c>
      <c r="AG629" s="3" t="s">
        <v>149</v>
      </c>
      <c r="AJ629" s="3"/>
      <c r="AM629" s="3" t="s">
        <v>98</v>
      </c>
      <c r="AP629" s="3" t="s">
        <v>143</v>
      </c>
      <c r="AS629" s="3" t="s">
        <v>98</v>
      </c>
      <c r="AV629" s="3" t="s">
        <v>207</v>
      </c>
      <c r="AY629" s="3" t="s">
        <v>122</v>
      </c>
      <c r="BB629" s="3"/>
      <c r="BG629" s="3" t="s">
        <v>107</v>
      </c>
      <c r="BJ629" s="3" t="s">
        <v>107</v>
      </c>
      <c r="BM629" s="3" t="s">
        <v>107</v>
      </c>
      <c r="BP629" s="3" t="s">
        <v>123</v>
      </c>
      <c r="BS629" s="3" t="s">
        <v>109</v>
      </c>
      <c r="BV629" s="3" t="s">
        <v>123</v>
      </c>
      <c r="BY629" s="3" t="s">
        <v>108</v>
      </c>
      <c r="CB629" s="3" t="s">
        <v>165</v>
      </c>
      <c r="CE629" s="3" t="s">
        <v>222</v>
      </c>
      <c r="CH629" s="3" t="s">
        <v>136</v>
      </c>
      <c r="CK629" s="3"/>
      <c r="CN629" s="3" t="s">
        <v>131</v>
      </c>
      <c r="CQ629" s="3"/>
    </row>
    <row r="630" spans="1:95" x14ac:dyDescent="0.25">
      <c r="A630">
        <v>160</v>
      </c>
      <c r="B630" s="22">
        <v>43934.692094907405</v>
      </c>
      <c r="C630" s="22">
        <v>43934.69431712963</v>
      </c>
      <c r="D630" s="3" t="s">
        <v>97</v>
      </c>
      <c r="I630" s="3" t="s">
        <v>99</v>
      </c>
      <c r="L630" s="3" t="s">
        <v>98</v>
      </c>
      <c r="O630" s="3" t="s">
        <v>318</v>
      </c>
      <c r="R630" s="3" t="s">
        <v>159</v>
      </c>
      <c r="U630" s="3" t="s">
        <v>98</v>
      </c>
      <c r="X630" s="3" t="s">
        <v>121</v>
      </c>
      <c r="AA630" s="3"/>
      <c r="AD630" s="3" t="s">
        <v>408</v>
      </c>
      <c r="AG630" s="3" t="s">
        <v>149</v>
      </c>
      <c r="AJ630" s="3"/>
      <c r="AM630" s="3" t="s">
        <v>98</v>
      </c>
      <c r="AP630" s="3" t="s">
        <v>143</v>
      </c>
      <c r="AS630" s="3" t="s">
        <v>98</v>
      </c>
      <c r="AV630" s="3" t="s">
        <v>207</v>
      </c>
      <c r="AY630" s="3" t="s">
        <v>122</v>
      </c>
      <c r="BB630" s="3"/>
      <c r="BG630" s="3" t="s">
        <v>107</v>
      </c>
      <c r="BJ630" s="3" t="s">
        <v>107</v>
      </c>
      <c r="BM630" s="3" t="s">
        <v>107</v>
      </c>
      <c r="BP630" s="3" t="s">
        <v>123</v>
      </c>
      <c r="BS630" s="3" t="s">
        <v>109</v>
      </c>
      <c r="BV630" s="3" t="s">
        <v>123</v>
      </c>
      <c r="BY630" s="3" t="s">
        <v>108</v>
      </c>
      <c r="CB630" s="3" t="s">
        <v>165</v>
      </c>
      <c r="CE630" s="3" t="s">
        <v>222</v>
      </c>
      <c r="CH630" s="3" t="s">
        <v>136</v>
      </c>
      <c r="CK630" s="3"/>
      <c r="CN630" s="3" t="s">
        <v>131</v>
      </c>
      <c r="CQ630" s="3"/>
    </row>
    <row r="631" spans="1:95" x14ac:dyDescent="0.25">
      <c r="A631">
        <v>160</v>
      </c>
      <c r="B631" s="22">
        <v>43934.692094907405</v>
      </c>
      <c r="C631" s="22">
        <v>43934.69431712963</v>
      </c>
      <c r="D631" s="3" t="s">
        <v>97</v>
      </c>
      <c r="I631" s="3" t="s">
        <v>99</v>
      </c>
      <c r="L631" s="3" t="s">
        <v>98</v>
      </c>
      <c r="O631" s="3" t="s">
        <v>318</v>
      </c>
      <c r="R631" s="3" t="s">
        <v>159</v>
      </c>
      <c r="U631" s="3" t="s">
        <v>98</v>
      </c>
      <c r="X631" s="3" t="s">
        <v>121</v>
      </c>
      <c r="AA631" s="3"/>
      <c r="AD631" s="3" t="s">
        <v>406</v>
      </c>
      <c r="AG631" s="3" t="s">
        <v>149</v>
      </c>
      <c r="AJ631" s="3"/>
      <c r="AM631" s="3" t="s">
        <v>98</v>
      </c>
      <c r="AP631" s="3" t="s">
        <v>143</v>
      </c>
      <c r="AS631" s="3" t="s">
        <v>98</v>
      </c>
      <c r="AV631" s="3" t="s">
        <v>207</v>
      </c>
      <c r="AY631" s="3" t="s">
        <v>122</v>
      </c>
      <c r="BB631" s="3"/>
      <c r="BG631" s="3" t="s">
        <v>107</v>
      </c>
      <c r="BJ631" s="3" t="s">
        <v>107</v>
      </c>
      <c r="BM631" s="3" t="s">
        <v>107</v>
      </c>
      <c r="BP631" s="3" t="s">
        <v>123</v>
      </c>
      <c r="BS631" s="3" t="s">
        <v>109</v>
      </c>
      <c r="BV631" s="3" t="s">
        <v>123</v>
      </c>
      <c r="BY631" s="3" t="s">
        <v>108</v>
      </c>
      <c r="CB631" s="3" t="s">
        <v>165</v>
      </c>
      <c r="CE631" s="3" t="s">
        <v>222</v>
      </c>
      <c r="CH631" s="3" t="s">
        <v>136</v>
      </c>
      <c r="CK631" s="3"/>
      <c r="CN631" s="3" t="s">
        <v>131</v>
      </c>
      <c r="CQ631" s="3"/>
    </row>
    <row r="632" spans="1:95" x14ac:dyDescent="0.25">
      <c r="A632">
        <v>160</v>
      </c>
      <c r="B632" s="22">
        <v>43934.692094907405</v>
      </c>
      <c r="C632" s="22">
        <v>43934.69431712963</v>
      </c>
      <c r="D632" s="3" t="s">
        <v>97</v>
      </c>
      <c r="I632" s="3" t="s">
        <v>99</v>
      </c>
      <c r="L632" s="3" t="s">
        <v>98</v>
      </c>
      <c r="O632" s="3" t="s">
        <v>318</v>
      </c>
      <c r="R632" s="3" t="s">
        <v>159</v>
      </c>
      <c r="U632" s="3" t="s">
        <v>98</v>
      </c>
      <c r="X632" s="3" t="s">
        <v>121</v>
      </c>
      <c r="AA632" s="3"/>
      <c r="AD632" s="3" t="s">
        <v>407</v>
      </c>
      <c r="AG632" s="3" t="s">
        <v>149</v>
      </c>
      <c r="AJ632" s="3"/>
      <c r="AM632" s="3" t="s">
        <v>98</v>
      </c>
      <c r="AP632" s="3" t="s">
        <v>143</v>
      </c>
      <c r="AS632" s="3" t="s">
        <v>98</v>
      </c>
      <c r="AV632" s="3" t="s">
        <v>207</v>
      </c>
      <c r="AY632" s="3" t="s">
        <v>122</v>
      </c>
      <c r="BB632" s="3"/>
      <c r="BG632" s="3" t="s">
        <v>107</v>
      </c>
      <c r="BJ632" s="3" t="s">
        <v>107</v>
      </c>
      <c r="BM632" s="3" t="s">
        <v>107</v>
      </c>
      <c r="BP632" s="3" t="s">
        <v>123</v>
      </c>
      <c r="BS632" s="3" t="s">
        <v>109</v>
      </c>
      <c r="BV632" s="3" t="s">
        <v>123</v>
      </c>
      <c r="BY632" s="3" t="s">
        <v>108</v>
      </c>
      <c r="CB632" s="3" t="s">
        <v>165</v>
      </c>
      <c r="CE632" s="3" t="s">
        <v>222</v>
      </c>
      <c r="CH632" s="3" t="s">
        <v>136</v>
      </c>
      <c r="CK632" s="3"/>
      <c r="CN632" s="3" t="s">
        <v>131</v>
      </c>
      <c r="CQ632" s="3"/>
    </row>
    <row r="633" spans="1:95" x14ac:dyDescent="0.25">
      <c r="A633">
        <v>160</v>
      </c>
      <c r="B633" s="22">
        <v>43934.692094907405</v>
      </c>
      <c r="C633" s="22">
        <v>43934.69431712963</v>
      </c>
      <c r="D633" s="3" t="s">
        <v>97</v>
      </c>
      <c r="I633" s="3" t="s">
        <v>99</v>
      </c>
      <c r="L633" s="3" t="s">
        <v>98</v>
      </c>
      <c r="O633" s="3" t="s">
        <v>318</v>
      </c>
      <c r="R633" s="3" t="s">
        <v>159</v>
      </c>
      <c r="U633" s="3" t="s">
        <v>98</v>
      </c>
      <c r="X633" s="3" t="s">
        <v>121</v>
      </c>
      <c r="AA633" s="3"/>
      <c r="AD633" s="3" t="s">
        <v>430</v>
      </c>
      <c r="AG633" s="3" t="s">
        <v>149</v>
      </c>
      <c r="AJ633" s="3"/>
      <c r="AM633" s="3" t="s">
        <v>98</v>
      </c>
      <c r="AP633" s="3" t="s">
        <v>143</v>
      </c>
      <c r="AS633" s="3" t="s">
        <v>98</v>
      </c>
      <c r="AV633" s="3" t="s">
        <v>207</v>
      </c>
      <c r="AY633" s="3" t="s">
        <v>122</v>
      </c>
      <c r="BB633" s="3"/>
      <c r="BG633" s="3" t="s">
        <v>107</v>
      </c>
      <c r="BJ633" s="3" t="s">
        <v>107</v>
      </c>
      <c r="BM633" s="3" t="s">
        <v>107</v>
      </c>
      <c r="BP633" s="3" t="s">
        <v>123</v>
      </c>
      <c r="BS633" s="3" t="s">
        <v>109</v>
      </c>
      <c r="BV633" s="3" t="s">
        <v>123</v>
      </c>
      <c r="BY633" s="3" t="s">
        <v>108</v>
      </c>
      <c r="CB633" s="3" t="s">
        <v>165</v>
      </c>
      <c r="CE633" s="3" t="s">
        <v>222</v>
      </c>
      <c r="CH633" s="3" t="s">
        <v>136</v>
      </c>
      <c r="CK633" s="3"/>
      <c r="CN633" s="3" t="s">
        <v>131</v>
      </c>
      <c r="CQ633" s="3"/>
    </row>
    <row r="634" spans="1:95" x14ac:dyDescent="0.25">
      <c r="A634">
        <v>161</v>
      </c>
      <c r="B634" s="22">
        <v>43934.691666666666</v>
      </c>
      <c r="C634" s="22">
        <v>43934.694386574076</v>
      </c>
      <c r="D634" s="3" t="s">
        <v>97</v>
      </c>
      <c r="I634" s="3" t="s">
        <v>98</v>
      </c>
      <c r="L634" s="3" t="s">
        <v>98</v>
      </c>
      <c r="O634" s="3" t="s">
        <v>319</v>
      </c>
      <c r="R634" s="3" t="s">
        <v>100</v>
      </c>
      <c r="U634" s="3" t="s">
        <v>99</v>
      </c>
      <c r="X634" s="3" t="s">
        <v>101</v>
      </c>
      <c r="AA634" s="3" t="s">
        <v>99</v>
      </c>
      <c r="AD634" s="3" t="s">
        <v>405</v>
      </c>
      <c r="AG634" s="3" t="s">
        <v>149</v>
      </c>
      <c r="AJ634" s="3"/>
      <c r="AM634" s="3" t="s">
        <v>98</v>
      </c>
      <c r="AP634" s="3" t="s">
        <v>143</v>
      </c>
      <c r="AS634" s="3" t="s">
        <v>98</v>
      </c>
      <c r="AV634" s="3" t="s">
        <v>189</v>
      </c>
      <c r="AY634" s="3" t="s">
        <v>122</v>
      </c>
      <c r="BB634" s="3"/>
      <c r="BG634" s="3" t="s">
        <v>133</v>
      </c>
      <c r="BJ634" s="3" t="s">
        <v>133</v>
      </c>
      <c r="BM634" s="3" t="s">
        <v>133</v>
      </c>
      <c r="BP634" s="3" t="s">
        <v>109</v>
      </c>
      <c r="BS634" s="3" t="s">
        <v>108</v>
      </c>
      <c r="BV634" s="3" t="s">
        <v>109</v>
      </c>
      <c r="BY634" s="3" t="s">
        <v>108</v>
      </c>
      <c r="CB634" s="3" t="s">
        <v>124</v>
      </c>
      <c r="CE634" s="3" t="s">
        <v>119</v>
      </c>
      <c r="CH634" s="3" t="s">
        <v>112</v>
      </c>
      <c r="CK634" s="3"/>
      <c r="CN634" s="3" t="s">
        <v>113</v>
      </c>
      <c r="CQ634" s="3"/>
    </row>
    <row r="635" spans="1:95" x14ac:dyDescent="0.25">
      <c r="A635">
        <v>161</v>
      </c>
      <c r="B635" s="22">
        <v>43934.691666666666</v>
      </c>
      <c r="C635" s="22">
        <v>43934.694386574076</v>
      </c>
      <c r="D635" s="3" t="s">
        <v>97</v>
      </c>
      <c r="I635" s="3" t="s">
        <v>98</v>
      </c>
      <c r="L635" s="3" t="s">
        <v>98</v>
      </c>
      <c r="O635" s="3" t="s">
        <v>319</v>
      </c>
      <c r="R635" s="3" t="s">
        <v>100</v>
      </c>
      <c r="U635" s="3" t="s">
        <v>99</v>
      </c>
      <c r="X635" s="3" t="s">
        <v>101</v>
      </c>
      <c r="AA635" s="3" t="s">
        <v>99</v>
      </c>
      <c r="AD635" s="3" t="s">
        <v>408</v>
      </c>
      <c r="AG635" s="3" t="s">
        <v>149</v>
      </c>
      <c r="AJ635" s="3"/>
      <c r="AM635" s="3" t="s">
        <v>98</v>
      </c>
      <c r="AP635" s="3" t="s">
        <v>143</v>
      </c>
      <c r="AS635" s="3" t="s">
        <v>98</v>
      </c>
      <c r="AV635" s="3" t="s">
        <v>189</v>
      </c>
      <c r="AY635" s="3" t="s">
        <v>122</v>
      </c>
      <c r="BB635" s="3"/>
      <c r="BG635" s="3" t="s">
        <v>133</v>
      </c>
      <c r="BJ635" s="3" t="s">
        <v>133</v>
      </c>
      <c r="BM635" s="3" t="s">
        <v>133</v>
      </c>
      <c r="BP635" s="3" t="s">
        <v>109</v>
      </c>
      <c r="BS635" s="3" t="s">
        <v>108</v>
      </c>
      <c r="BV635" s="3" t="s">
        <v>109</v>
      </c>
      <c r="BY635" s="3" t="s">
        <v>108</v>
      </c>
      <c r="CB635" s="3" t="s">
        <v>124</v>
      </c>
      <c r="CE635" s="3" t="s">
        <v>119</v>
      </c>
      <c r="CH635" s="3" t="s">
        <v>112</v>
      </c>
      <c r="CK635" s="3"/>
      <c r="CN635" s="3" t="s">
        <v>113</v>
      </c>
      <c r="CQ635" s="3"/>
    </row>
    <row r="636" spans="1:95" x14ac:dyDescent="0.25">
      <c r="A636">
        <v>161</v>
      </c>
      <c r="B636" s="22">
        <v>43934.691666666666</v>
      </c>
      <c r="C636" s="22">
        <v>43934.694386574076</v>
      </c>
      <c r="D636" s="3" t="s">
        <v>97</v>
      </c>
      <c r="I636" s="3" t="s">
        <v>98</v>
      </c>
      <c r="L636" s="3" t="s">
        <v>98</v>
      </c>
      <c r="O636" s="3" t="s">
        <v>319</v>
      </c>
      <c r="R636" s="3" t="s">
        <v>100</v>
      </c>
      <c r="U636" s="3" t="s">
        <v>99</v>
      </c>
      <c r="X636" s="3" t="s">
        <v>101</v>
      </c>
      <c r="AA636" s="3" t="s">
        <v>99</v>
      </c>
      <c r="AD636" s="3" t="s">
        <v>406</v>
      </c>
      <c r="AG636" s="3" t="s">
        <v>149</v>
      </c>
      <c r="AJ636" s="3"/>
      <c r="AM636" s="3" t="s">
        <v>98</v>
      </c>
      <c r="AP636" s="3" t="s">
        <v>143</v>
      </c>
      <c r="AS636" s="3" t="s">
        <v>98</v>
      </c>
      <c r="AV636" s="3" t="s">
        <v>189</v>
      </c>
      <c r="AY636" s="3" t="s">
        <v>122</v>
      </c>
      <c r="BB636" s="3"/>
      <c r="BG636" s="3" t="s">
        <v>133</v>
      </c>
      <c r="BJ636" s="3" t="s">
        <v>133</v>
      </c>
      <c r="BM636" s="3" t="s">
        <v>133</v>
      </c>
      <c r="BP636" s="3" t="s">
        <v>109</v>
      </c>
      <c r="BS636" s="3" t="s">
        <v>108</v>
      </c>
      <c r="BV636" s="3" t="s">
        <v>109</v>
      </c>
      <c r="BY636" s="3" t="s">
        <v>108</v>
      </c>
      <c r="CB636" s="3" t="s">
        <v>124</v>
      </c>
      <c r="CE636" s="3" t="s">
        <v>119</v>
      </c>
      <c r="CH636" s="3" t="s">
        <v>112</v>
      </c>
      <c r="CK636" s="3"/>
      <c r="CN636" s="3" t="s">
        <v>113</v>
      </c>
      <c r="CQ636" s="3"/>
    </row>
    <row r="637" spans="1:95" x14ac:dyDescent="0.25">
      <c r="A637">
        <v>161</v>
      </c>
      <c r="B637" s="22">
        <v>43934.691666666666</v>
      </c>
      <c r="C637" s="22">
        <v>43934.694386574076</v>
      </c>
      <c r="D637" s="3" t="s">
        <v>97</v>
      </c>
      <c r="I637" s="3" t="s">
        <v>98</v>
      </c>
      <c r="L637" s="3" t="s">
        <v>98</v>
      </c>
      <c r="O637" s="3" t="s">
        <v>319</v>
      </c>
      <c r="R637" s="3" t="s">
        <v>100</v>
      </c>
      <c r="U637" s="3" t="s">
        <v>99</v>
      </c>
      <c r="X637" s="3" t="s">
        <v>101</v>
      </c>
      <c r="AA637" s="3" t="s">
        <v>99</v>
      </c>
      <c r="AD637" s="3" t="s">
        <v>430</v>
      </c>
      <c r="AG637" s="3" t="s">
        <v>149</v>
      </c>
      <c r="AJ637" s="3"/>
      <c r="AM637" s="3" t="s">
        <v>98</v>
      </c>
      <c r="AP637" s="3" t="s">
        <v>143</v>
      </c>
      <c r="AS637" s="3" t="s">
        <v>98</v>
      </c>
      <c r="AV637" s="3" t="s">
        <v>189</v>
      </c>
      <c r="AY637" s="3" t="s">
        <v>122</v>
      </c>
      <c r="BB637" s="3"/>
      <c r="BG637" s="3" t="s">
        <v>133</v>
      </c>
      <c r="BJ637" s="3" t="s">
        <v>133</v>
      </c>
      <c r="BM637" s="3" t="s">
        <v>133</v>
      </c>
      <c r="BP637" s="3" t="s">
        <v>109</v>
      </c>
      <c r="BS637" s="3" t="s">
        <v>108</v>
      </c>
      <c r="BV637" s="3" t="s">
        <v>109</v>
      </c>
      <c r="BY637" s="3" t="s">
        <v>108</v>
      </c>
      <c r="CB637" s="3" t="s">
        <v>124</v>
      </c>
      <c r="CE637" s="3" t="s">
        <v>119</v>
      </c>
      <c r="CH637" s="3" t="s">
        <v>112</v>
      </c>
      <c r="CK637" s="3"/>
      <c r="CN637" s="3" t="s">
        <v>113</v>
      </c>
      <c r="CQ637" s="3"/>
    </row>
    <row r="638" spans="1:95" x14ac:dyDescent="0.25">
      <c r="A638">
        <v>162</v>
      </c>
      <c r="B638" s="22">
        <v>43934.694537037038</v>
      </c>
      <c r="C638" s="22">
        <v>43934.696423611109</v>
      </c>
      <c r="D638" s="3" t="s">
        <v>97</v>
      </c>
      <c r="I638" s="3" t="s">
        <v>99</v>
      </c>
      <c r="L638" s="3" t="s">
        <v>98</v>
      </c>
      <c r="O638" s="3" t="s">
        <v>320</v>
      </c>
      <c r="R638" s="3" t="s">
        <v>176</v>
      </c>
      <c r="U638" s="3" t="s">
        <v>98</v>
      </c>
      <c r="X638" s="3" t="s">
        <v>121</v>
      </c>
      <c r="AA638" s="3"/>
      <c r="AD638" s="3" t="s">
        <v>405</v>
      </c>
      <c r="AG638" s="3" t="s">
        <v>149</v>
      </c>
      <c r="AJ638" s="3"/>
      <c r="AM638" s="3" t="s">
        <v>98</v>
      </c>
      <c r="AP638" s="3" t="s">
        <v>143</v>
      </c>
      <c r="AS638" s="3" t="s">
        <v>98</v>
      </c>
      <c r="AV638" s="3" t="s">
        <v>207</v>
      </c>
      <c r="AY638" s="3" t="s">
        <v>321</v>
      </c>
      <c r="BB638" s="3"/>
      <c r="BG638" s="3" t="s">
        <v>123</v>
      </c>
      <c r="BJ638" s="3" t="s">
        <v>109</v>
      </c>
      <c r="BM638" s="3" t="s">
        <v>109</v>
      </c>
      <c r="BP638" s="3" t="s">
        <v>107</v>
      </c>
      <c r="BS638" s="3" t="s">
        <v>109</v>
      </c>
      <c r="BV638" s="3" t="s">
        <v>109</v>
      </c>
      <c r="BY638" s="3" t="s">
        <v>109</v>
      </c>
      <c r="CB638" s="3" t="s">
        <v>124</v>
      </c>
      <c r="CE638" s="3" t="s">
        <v>222</v>
      </c>
      <c r="CH638" s="3" t="s">
        <v>136</v>
      </c>
      <c r="CK638" s="3"/>
      <c r="CN638" s="3" t="s">
        <v>137</v>
      </c>
      <c r="CQ638" s="3"/>
    </row>
    <row r="639" spans="1:95" x14ac:dyDescent="0.25">
      <c r="A639">
        <v>162</v>
      </c>
      <c r="B639" s="22">
        <v>43934.694537037038</v>
      </c>
      <c r="C639" s="22">
        <v>43934.696423611109</v>
      </c>
      <c r="D639" s="3" t="s">
        <v>97</v>
      </c>
      <c r="I639" s="3" t="s">
        <v>99</v>
      </c>
      <c r="L639" s="3" t="s">
        <v>98</v>
      </c>
      <c r="O639" s="3" t="s">
        <v>320</v>
      </c>
      <c r="R639" s="3" t="s">
        <v>176</v>
      </c>
      <c r="U639" s="3" t="s">
        <v>98</v>
      </c>
      <c r="X639" s="3" t="s">
        <v>121</v>
      </c>
      <c r="AA639" s="3"/>
      <c r="AD639" s="3" t="s">
        <v>408</v>
      </c>
      <c r="AG639" s="3" t="s">
        <v>149</v>
      </c>
      <c r="AJ639" s="3"/>
      <c r="AM639" s="3" t="s">
        <v>98</v>
      </c>
      <c r="AP639" s="3" t="s">
        <v>143</v>
      </c>
      <c r="AS639" s="3" t="s">
        <v>98</v>
      </c>
      <c r="AV639" s="3" t="s">
        <v>207</v>
      </c>
      <c r="AY639" s="3" t="s">
        <v>321</v>
      </c>
      <c r="BB639" s="3"/>
      <c r="BG639" s="3" t="s">
        <v>123</v>
      </c>
      <c r="BJ639" s="3" t="s">
        <v>109</v>
      </c>
      <c r="BM639" s="3" t="s">
        <v>109</v>
      </c>
      <c r="BP639" s="3" t="s">
        <v>107</v>
      </c>
      <c r="BS639" s="3" t="s">
        <v>109</v>
      </c>
      <c r="BV639" s="3" t="s">
        <v>109</v>
      </c>
      <c r="BY639" s="3" t="s">
        <v>109</v>
      </c>
      <c r="CB639" s="3" t="s">
        <v>124</v>
      </c>
      <c r="CE639" s="3" t="s">
        <v>222</v>
      </c>
      <c r="CH639" s="3" t="s">
        <v>136</v>
      </c>
      <c r="CK639" s="3"/>
      <c r="CN639" s="3" t="s">
        <v>137</v>
      </c>
      <c r="CQ639" s="3"/>
    </row>
    <row r="640" spans="1:95" x14ac:dyDescent="0.25">
      <c r="A640">
        <v>162</v>
      </c>
      <c r="B640" s="22">
        <v>43934.694537037038</v>
      </c>
      <c r="C640" s="22">
        <v>43934.696423611109</v>
      </c>
      <c r="D640" s="3" t="s">
        <v>97</v>
      </c>
      <c r="I640" s="3" t="s">
        <v>99</v>
      </c>
      <c r="L640" s="3" t="s">
        <v>98</v>
      </c>
      <c r="O640" s="3" t="s">
        <v>320</v>
      </c>
      <c r="R640" s="3" t="s">
        <v>176</v>
      </c>
      <c r="U640" s="3" t="s">
        <v>98</v>
      </c>
      <c r="X640" s="3" t="s">
        <v>121</v>
      </c>
      <c r="AA640" s="3"/>
      <c r="AD640" s="3" t="s">
        <v>430</v>
      </c>
      <c r="AG640" s="3" t="s">
        <v>149</v>
      </c>
      <c r="AJ640" s="3"/>
      <c r="AM640" s="3" t="s">
        <v>98</v>
      </c>
      <c r="AP640" s="3" t="s">
        <v>143</v>
      </c>
      <c r="AS640" s="3" t="s">
        <v>98</v>
      </c>
      <c r="AV640" s="3" t="s">
        <v>207</v>
      </c>
      <c r="AY640" s="3" t="s">
        <v>321</v>
      </c>
      <c r="BB640" s="3"/>
      <c r="BG640" s="3" t="s">
        <v>123</v>
      </c>
      <c r="BJ640" s="3" t="s">
        <v>109</v>
      </c>
      <c r="BM640" s="3" t="s">
        <v>109</v>
      </c>
      <c r="BP640" s="3" t="s">
        <v>107</v>
      </c>
      <c r="BS640" s="3" t="s">
        <v>109</v>
      </c>
      <c r="BV640" s="3" t="s">
        <v>109</v>
      </c>
      <c r="BY640" s="3" t="s">
        <v>109</v>
      </c>
      <c r="CB640" s="3" t="s">
        <v>124</v>
      </c>
      <c r="CE640" s="3" t="s">
        <v>222</v>
      </c>
      <c r="CH640" s="3" t="s">
        <v>136</v>
      </c>
      <c r="CK640" s="3"/>
      <c r="CN640" s="3" t="s">
        <v>137</v>
      </c>
      <c r="CQ640" s="3"/>
    </row>
    <row r="641" spans="1:95" x14ac:dyDescent="0.25">
      <c r="A641">
        <v>163</v>
      </c>
      <c r="B641" s="22">
        <v>43934.696805555555</v>
      </c>
      <c r="C641" s="22">
        <v>43934.698275462964</v>
      </c>
      <c r="D641" s="3" t="s">
        <v>97</v>
      </c>
      <c r="I641" s="3" t="s">
        <v>98</v>
      </c>
      <c r="L641" s="3" t="s">
        <v>98</v>
      </c>
      <c r="O641" s="3" t="s">
        <v>322</v>
      </c>
      <c r="R641" s="3" t="s">
        <v>120</v>
      </c>
      <c r="U641" s="3" t="s">
        <v>98</v>
      </c>
      <c r="X641" s="3" t="s">
        <v>101</v>
      </c>
      <c r="AA641" s="3" t="s">
        <v>102</v>
      </c>
      <c r="AD641" s="3" t="s">
        <v>405</v>
      </c>
      <c r="AG641" s="3" t="s">
        <v>149</v>
      </c>
      <c r="AJ641" s="3"/>
      <c r="AM641" s="3" t="s">
        <v>98</v>
      </c>
      <c r="AP641" s="3" t="s">
        <v>155</v>
      </c>
      <c r="AS641" s="3" t="s">
        <v>98</v>
      </c>
      <c r="AV641" s="3" t="s">
        <v>207</v>
      </c>
      <c r="AY641" s="3" t="s">
        <v>323</v>
      </c>
      <c r="BB641" s="3"/>
      <c r="BG641" s="3" t="s">
        <v>107</v>
      </c>
      <c r="BJ641" s="3" t="s">
        <v>107</v>
      </c>
      <c r="BM641" s="3" t="s">
        <v>107</v>
      </c>
      <c r="BP641" s="3" t="s">
        <v>123</v>
      </c>
      <c r="BS641" s="3" t="s">
        <v>109</v>
      </c>
      <c r="BV641" s="3" t="s">
        <v>123</v>
      </c>
      <c r="BY641" s="3" t="s">
        <v>109</v>
      </c>
      <c r="CB641" s="3" t="s">
        <v>124</v>
      </c>
      <c r="CE641" s="3" t="s">
        <v>222</v>
      </c>
      <c r="CH641" s="3" t="s">
        <v>136</v>
      </c>
      <c r="CK641" s="3"/>
      <c r="CN641" s="3" t="s">
        <v>126</v>
      </c>
      <c r="CQ641" s="3"/>
    </row>
    <row r="642" spans="1:95" x14ac:dyDescent="0.25">
      <c r="A642">
        <v>163</v>
      </c>
      <c r="B642" s="22">
        <v>43934.696805555555</v>
      </c>
      <c r="C642" s="22">
        <v>43934.698275462964</v>
      </c>
      <c r="D642" s="3" t="s">
        <v>97</v>
      </c>
      <c r="I642" s="3" t="s">
        <v>98</v>
      </c>
      <c r="L642" s="3" t="s">
        <v>98</v>
      </c>
      <c r="O642" s="3" t="s">
        <v>322</v>
      </c>
      <c r="R642" s="3" t="s">
        <v>120</v>
      </c>
      <c r="U642" s="3" t="s">
        <v>98</v>
      </c>
      <c r="X642" s="3" t="s">
        <v>101</v>
      </c>
      <c r="AA642" s="3" t="s">
        <v>102</v>
      </c>
      <c r="AD642" s="3" t="s">
        <v>408</v>
      </c>
      <c r="AG642" s="3" t="s">
        <v>149</v>
      </c>
      <c r="AJ642" s="3"/>
      <c r="AM642" s="3" t="s">
        <v>98</v>
      </c>
      <c r="AP642" s="3" t="s">
        <v>155</v>
      </c>
      <c r="AS642" s="3" t="s">
        <v>98</v>
      </c>
      <c r="AV642" s="3" t="s">
        <v>207</v>
      </c>
      <c r="AY642" s="3" t="s">
        <v>323</v>
      </c>
      <c r="BB642" s="3"/>
      <c r="BG642" s="3" t="s">
        <v>107</v>
      </c>
      <c r="BJ642" s="3" t="s">
        <v>107</v>
      </c>
      <c r="BM642" s="3" t="s">
        <v>107</v>
      </c>
      <c r="BP642" s="3" t="s">
        <v>123</v>
      </c>
      <c r="BS642" s="3" t="s">
        <v>109</v>
      </c>
      <c r="BV642" s="3" t="s">
        <v>123</v>
      </c>
      <c r="BY642" s="3" t="s">
        <v>109</v>
      </c>
      <c r="CB642" s="3" t="s">
        <v>124</v>
      </c>
      <c r="CE642" s="3" t="s">
        <v>222</v>
      </c>
      <c r="CH642" s="3" t="s">
        <v>136</v>
      </c>
      <c r="CK642" s="3"/>
      <c r="CN642" s="3" t="s">
        <v>126</v>
      </c>
      <c r="CQ642" s="3"/>
    </row>
    <row r="643" spans="1:95" x14ac:dyDescent="0.25">
      <c r="A643">
        <v>163</v>
      </c>
      <c r="B643" s="22">
        <v>43934.696805555555</v>
      </c>
      <c r="C643" s="22">
        <v>43934.698275462964</v>
      </c>
      <c r="D643" s="3" t="s">
        <v>97</v>
      </c>
      <c r="I643" s="3" t="s">
        <v>98</v>
      </c>
      <c r="L643" s="3" t="s">
        <v>98</v>
      </c>
      <c r="O643" s="3" t="s">
        <v>322</v>
      </c>
      <c r="R643" s="3" t="s">
        <v>120</v>
      </c>
      <c r="U643" s="3" t="s">
        <v>98</v>
      </c>
      <c r="X643" s="3" t="s">
        <v>101</v>
      </c>
      <c r="AA643" s="3" t="s">
        <v>102</v>
      </c>
      <c r="AD643" s="3" t="s">
        <v>406</v>
      </c>
      <c r="AG643" s="3" t="s">
        <v>149</v>
      </c>
      <c r="AJ643" s="3"/>
      <c r="AM643" s="3" t="s">
        <v>98</v>
      </c>
      <c r="AP643" s="3" t="s">
        <v>155</v>
      </c>
      <c r="AS643" s="3" t="s">
        <v>98</v>
      </c>
      <c r="AV643" s="3" t="s">
        <v>207</v>
      </c>
      <c r="AY643" s="3" t="s">
        <v>323</v>
      </c>
      <c r="BB643" s="3"/>
      <c r="BG643" s="3" t="s">
        <v>107</v>
      </c>
      <c r="BJ643" s="3" t="s">
        <v>107</v>
      </c>
      <c r="BM643" s="3" t="s">
        <v>107</v>
      </c>
      <c r="BP643" s="3" t="s">
        <v>123</v>
      </c>
      <c r="BS643" s="3" t="s">
        <v>109</v>
      </c>
      <c r="BV643" s="3" t="s">
        <v>123</v>
      </c>
      <c r="BY643" s="3" t="s">
        <v>109</v>
      </c>
      <c r="CB643" s="3" t="s">
        <v>124</v>
      </c>
      <c r="CE643" s="3" t="s">
        <v>222</v>
      </c>
      <c r="CH643" s="3" t="s">
        <v>136</v>
      </c>
      <c r="CK643" s="3"/>
      <c r="CN643" s="3" t="s">
        <v>126</v>
      </c>
      <c r="CQ643" s="3"/>
    </row>
    <row r="644" spans="1:95" x14ac:dyDescent="0.25">
      <c r="A644">
        <v>163</v>
      </c>
      <c r="B644" s="22">
        <v>43934.696805555555</v>
      </c>
      <c r="C644" s="22">
        <v>43934.698275462964</v>
      </c>
      <c r="D644" s="3" t="s">
        <v>97</v>
      </c>
      <c r="I644" s="3" t="s">
        <v>98</v>
      </c>
      <c r="L644" s="3" t="s">
        <v>98</v>
      </c>
      <c r="O644" s="3" t="s">
        <v>322</v>
      </c>
      <c r="R644" s="3" t="s">
        <v>120</v>
      </c>
      <c r="U644" s="3" t="s">
        <v>98</v>
      </c>
      <c r="X644" s="3" t="s">
        <v>101</v>
      </c>
      <c r="AA644" s="3" t="s">
        <v>102</v>
      </c>
      <c r="AD644" s="3" t="s">
        <v>407</v>
      </c>
      <c r="AG644" s="3" t="s">
        <v>149</v>
      </c>
      <c r="AJ644" s="3"/>
      <c r="AM644" s="3" t="s">
        <v>98</v>
      </c>
      <c r="AP644" s="3" t="s">
        <v>155</v>
      </c>
      <c r="AS644" s="3" t="s">
        <v>98</v>
      </c>
      <c r="AV644" s="3" t="s">
        <v>207</v>
      </c>
      <c r="AY644" s="3" t="s">
        <v>323</v>
      </c>
      <c r="BB644" s="3"/>
      <c r="BG644" s="3" t="s">
        <v>107</v>
      </c>
      <c r="BJ644" s="3" t="s">
        <v>107</v>
      </c>
      <c r="BM644" s="3" t="s">
        <v>107</v>
      </c>
      <c r="BP644" s="3" t="s">
        <v>123</v>
      </c>
      <c r="BS644" s="3" t="s">
        <v>109</v>
      </c>
      <c r="BV644" s="3" t="s">
        <v>123</v>
      </c>
      <c r="BY644" s="3" t="s">
        <v>109</v>
      </c>
      <c r="CB644" s="3" t="s">
        <v>124</v>
      </c>
      <c r="CE644" s="3" t="s">
        <v>222</v>
      </c>
      <c r="CH644" s="3" t="s">
        <v>136</v>
      </c>
      <c r="CK644" s="3"/>
      <c r="CN644" s="3" t="s">
        <v>126</v>
      </c>
      <c r="CQ644" s="3"/>
    </row>
    <row r="645" spans="1:95" x14ac:dyDescent="0.25">
      <c r="A645">
        <v>163</v>
      </c>
      <c r="B645" s="22">
        <v>43934.696805555555</v>
      </c>
      <c r="C645" s="22">
        <v>43934.698275462964</v>
      </c>
      <c r="D645" s="3" t="s">
        <v>97</v>
      </c>
      <c r="I645" s="3" t="s">
        <v>98</v>
      </c>
      <c r="L645" s="3" t="s">
        <v>98</v>
      </c>
      <c r="O645" s="3" t="s">
        <v>322</v>
      </c>
      <c r="R645" s="3" t="s">
        <v>120</v>
      </c>
      <c r="U645" s="3" t="s">
        <v>98</v>
      </c>
      <c r="X645" s="3" t="s">
        <v>101</v>
      </c>
      <c r="AA645" s="3" t="s">
        <v>102</v>
      </c>
      <c r="AD645" s="3" t="s">
        <v>430</v>
      </c>
      <c r="AG645" s="3" t="s">
        <v>149</v>
      </c>
      <c r="AJ645" s="3"/>
      <c r="AM645" s="3" t="s">
        <v>98</v>
      </c>
      <c r="AP645" s="3" t="s">
        <v>155</v>
      </c>
      <c r="AS645" s="3" t="s">
        <v>98</v>
      </c>
      <c r="AV645" s="3" t="s">
        <v>207</v>
      </c>
      <c r="AY645" s="3" t="s">
        <v>323</v>
      </c>
      <c r="BB645" s="3"/>
      <c r="BG645" s="3" t="s">
        <v>107</v>
      </c>
      <c r="BJ645" s="3" t="s">
        <v>107</v>
      </c>
      <c r="BM645" s="3" t="s">
        <v>107</v>
      </c>
      <c r="BP645" s="3" t="s">
        <v>123</v>
      </c>
      <c r="BS645" s="3" t="s">
        <v>109</v>
      </c>
      <c r="BV645" s="3" t="s">
        <v>123</v>
      </c>
      <c r="BY645" s="3" t="s">
        <v>109</v>
      </c>
      <c r="CB645" s="3" t="s">
        <v>124</v>
      </c>
      <c r="CE645" s="3" t="s">
        <v>222</v>
      </c>
      <c r="CH645" s="3" t="s">
        <v>136</v>
      </c>
      <c r="CK645" s="3"/>
      <c r="CN645" s="3" t="s">
        <v>126</v>
      </c>
      <c r="CQ645" s="3"/>
    </row>
    <row r="646" spans="1:95" x14ac:dyDescent="0.25">
      <c r="A646">
        <v>164</v>
      </c>
      <c r="B646" s="22">
        <v>43934.698449074072</v>
      </c>
      <c r="C646" s="22">
        <v>43934.699583333335</v>
      </c>
      <c r="D646" s="3" t="s">
        <v>97</v>
      </c>
      <c r="I646" s="3" t="s">
        <v>99</v>
      </c>
      <c r="L646" s="3" t="s">
        <v>98</v>
      </c>
      <c r="O646" s="3"/>
      <c r="R646" s="3" t="s">
        <v>100</v>
      </c>
      <c r="U646" s="3" t="s">
        <v>98</v>
      </c>
      <c r="X646" s="3" t="s">
        <v>121</v>
      </c>
      <c r="AA646" s="3"/>
      <c r="AD646" s="3" t="s">
        <v>405</v>
      </c>
      <c r="AG646" s="3" t="s">
        <v>149</v>
      </c>
      <c r="AJ646" s="3"/>
      <c r="AM646" s="3" t="s">
        <v>99</v>
      </c>
      <c r="AP646" s="3"/>
      <c r="AS646" s="3" t="s">
        <v>98</v>
      </c>
      <c r="AV646" s="3" t="s">
        <v>207</v>
      </c>
      <c r="AY646" s="3" t="s">
        <v>116</v>
      </c>
      <c r="BB646" s="3"/>
      <c r="BG646" s="3" t="s">
        <v>109</v>
      </c>
      <c r="BJ646" s="3" t="s">
        <v>109</v>
      </c>
      <c r="BM646" s="3" t="s">
        <v>109</v>
      </c>
      <c r="BP646" s="3" t="s">
        <v>109</v>
      </c>
      <c r="BS646" s="3" t="s">
        <v>123</v>
      </c>
      <c r="BV646" s="3" t="s">
        <v>107</v>
      </c>
      <c r="BY646" s="3" t="s">
        <v>107</v>
      </c>
      <c r="CB646" s="3" t="s">
        <v>124</v>
      </c>
      <c r="CE646" s="3" t="s">
        <v>162</v>
      </c>
      <c r="CH646" s="3" t="s">
        <v>136</v>
      </c>
      <c r="CK646" s="3"/>
      <c r="CN646" s="3" t="s">
        <v>137</v>
      </c>
      <c r="CQ646" s="3"/>
    </row>
    <row r="647" spans="1:95" x14ac:dyDescent="0.25">
      <c r="A647">
        <v>164</v>
      </c>
      <c r="B647" s="22">
        <v>43934.698449074072</v>
      </c>
      <c r="C647" s="22">
        <v>43934.699583333335</v>
      </c>
      <c r="D647" s="3" t="s">
        <v>97</v>
      </c>
      <c r="I647" s="3" t="s">
        <v>99</v>
      </c>
      <c r="L647" s="3" t="s">
        <v>98</v>
      </c>
      <c r="O647" s="3"/>
      <c r="R647" s="3" t="s">
        <v>100</v>
      </c>
      <c r="U647" s="3" t="s">
        <v>98</v>
      </c>
      <c r="X647" s="3" t="s">
        <v>121</v>
      </c>
      <c r="AA647" s="3"/>
      <c r="AD647" s="3" t="s">
        <v>430</v>
      </c>
      <c r="AG647" s="3" t="s">
        <v>149</v>
      </c>
      <c r="AJ647" s="3"/>
      <c r="AM647" s="3" t="s">
        <v>99</v>
      </c>
      <c r="AP647" s="3"/>
      <c r="AS647" s="3" t="s">
        <v>98</v>
      </c>
      <c r="AV647" s="3" t="s">
        <v>207</v>
      </c>
      <c r="AY647" s="3" t="s">
        <v>116</v>
      </c>
      <c r="BB647" s="3"/>
      <c r="BG647" s="3" t="s">
        <v>109</v>
      </c>
      <c r="BJ647" s="3" t="s">
        <v>109</v>
      </c>
      <c r="BM647" s="3" t="s">
        <v>109</v>
      </c>
      <c r="BP647" s="3" t="s">
        <v>109</v>
      </c>
      <c r="BS647" s="3" t="s">
        <v>123</v>
      </c>
      <c r="BV647" s="3" t="s">
        <v>107</v>
      </c>
      <c r="BY647" s="3" t="s">
        <v>107</v>
      </c>
      <c r="CB647" s="3" t="s">
        <v>124</v>
      </c>
      <c r="CE647" s="3" t="s">
        <v>162</v>
      </c>
      <c r="CH647" s="3" t="s">
        <v>136</v>
      </c>
      <c r="CK647" s="3"/>
      <c r="CN647" s="3" t="s">
        <v>137</v>
      </c>
      <c r="CQ647" s="3"/>
    </row>
    <row r="648" spans="1:95" x14ac:dyDescent="0.25">
      <c r="A648">
        <v>165</v>
      </c>
      <c r="B648" s="22">
        <v>43934.701192129629</v>
      </c>
      <c r="C648" s="22">
        <v>43934.702662037038</v>
      </c>
      <c r="D648" s="3" t="s">
        <v>97</v>
      </c>
      <c r="I648" s="3" t="s">
        <v>99</v>
      </c>
      <c r="L648" s="3" t="s">
        <v>98</v>
      </c>
      <c r="O648" s="3"/>
      <c r="R648" s="3" t="s">
        <v>100</v>
      </c>
      <c r="U648" s="3" t="s">
        <v>99</v>
      </c>
      <c r="X648" s="3" t="s">
        <v>121</v>
      </c>
      <c r="AA648" s="3"/>
      <c r="AD648" s="3" t="s">
        <v>405</v>
      </c>
      <c r="AG648" s="3" t="s">
        <v>149</v>
      </c>
      <c r="AJ648" s="3"/>
      <c r="AM648" s="3" t="s">
        <v>99</v>
      </c>
      <c r="AP648" s="3"/>
      <c r="AS648" s="3" t="s">
        <v>99</v>
      </c>
      <c r="AV648" s="3"/>
      <c r="AY648" s="3" t="s">
        <v>116</v>
      </c>
      <c r="BB648" s="3"/>
      <c r="BG648" s="3" t="s">
        <v>123</v>
      </c>
      <c r="BJ648" s="3" t="s">
        <v>123</v>
      </c>
      <c r="BM648" s="3" t="s">
        <v>109</v>
      </c>
      <c r="BP648" s="3" t="s">
        <v>109</v>
      </c>
      <c r="BS648" s="3" t="s">
        <v>108</v>
      </c>
      <c r="BV648" s="3" t="s">
        <v>108</v>
      </c>
      <c r="BY648" s="3" t="s">
        <v>109</v>
      </c>
      <c r="CB648" s="3" t="s">
        <v>110</v>
      </c>
      <c r="CE648" s="3" t="s">
        <v>111</v>
      </c>
      <c r="CH648" s="3" t="s">
        <v>136</v>
      </c>
      <c r="CK648" s="3"/>
      <c r="CN648" s="3" t="s">
        <v>137</v>
      </c>
      <c r="CQ648" s="3"/>
    </row>
    <row r="649" spans="1:95" x14ac:dyDescent="0.25">
      <c r="A649">
        <v>165</v>
      </c>
      <c r="B649" s="22">
        <v>43934.701192129629</v>
      </c>
      <c r="C649" s="22">
        <v>43934.702662037038</v>
      </c>
      <c r="D649" s="3" t="s">
        <v>97</v>
      </c>
      <c r="I649" s="3" t="s">
        <v>99</v>
      </c>
      <c r="L649" s="3" t="s">
        <v>98</v>
      </c>
      <c r="O649" s="3"/>
      <c r="R649" s="3" t="s">
        <v>100</v>
      </c>
      <c r="U649" s="3" t="s">
        <v>99</v>
      </c>
      <c r="X649" s="3" t="s">
        <v>121</v>
      </c>
      <c r="AA649" s="3"/>
      <c r="AD649" s="3" t="s">
        <v>406</v>
      </c>
      <c r="AG649" s="3" t="s">
        <v>149</v>
      </c>
      <c r="AJ649" s="3"/>
      <c r="AM649" s="3" t="s">
        <v>99</v>
      </c>
      <c r="AP649" s="3"/>
      <c r="AS649" s="3" t="s">
        <v>99</v>
      </c>
      <c r="AV649" s="3"/>
      <c r="AY649" s="3" t="s">
        <v>116</v>
      </c>
      <c r="BB649" s="3"/>
      <c r="BG649" s="3" t="s">
        <v>123</v>
      </c>
      <c r="BJ649" s="3" t="s">
        <v>123</v>
      </c>
      <c r="BM649" s="3" t="s">
        <v>109</v>
      </c>
      <c r="BP649" s="3" t="s">
        <v>109</v>
      </c>
      <c r="BS649" s="3" t="s">
        <v>108</v>
      </c>
      <c r="BV649" s="3" t="s">
        <v>108</v>
      </c>
      <c r="BY649" s="3" t="s">
        <v>109</v>
      </c>
      <c r="CB649" s="3" t="s">
        <v>110</v>
      </c>
      <c r="CE649" s="3" t="s">
        <v>111</v>
      </c>
      <c r="CH649" s="3" t="s">
        <v>136</v>
      </c>
      <c r="CK649" s="3"/>
      <c r="CN649" s="3" t="s">
        <v>137</v>
      </c>
      <c r="CQ649" s="3"/>
    </row>
    <row r="650" spans="1:95" x14ac:dyDescent="0.25">
      <c r="A650">
        <v>165</v>
      </c>
      <c r="B650" s="22">
        <v>43934.701192129629</v>
      </c>
      <c r="C650" s="22">
        <v>43934.702662037038</v>
      </c>
      <c r="D650" s="3" t="s">
        <v>97</v>
      </c>
      <c r="I650" s="3" t="s">
        <v>99</v>
      </c>
      <c r="L650" s="3" t="s">
        <v>98</v>
      </c>
      <c r="O650" s="3"/>
      <c r="R650" s="3" t="s">
        <v>100</v>
      </c>
      <c r="U650" s="3" t="s">
        <v>99</v>
      </c>
      <c r="X650" s="3" t="s">
        <v>121</v>
      </c>
      <c r="AA650" s="3"/>
      <c r="AD650" s="3" t="s">
        <v>430</v>
      </c>
      <c r="AG650" s="3" t="s">
        <v>149</v>
      </c>
      <c r="AJ650" s="3"/>
      <c r="AM650" s="3" t="s">
        <v>99</v>
      </c>
      <c r="AP650" s="3"/>
      <c r="AS650" s="3" t="s">
        <v>99</v>
      </c>
      <c r="AV650" s="3"/>
      <c r="AY650" s="3" t="s">
        <v>116</v>
      </c>
      <c r="BB650" s="3"/>
      <c r="BG650" s="3" t="s">
        <v>123</v>
      </c>
      <c r="BJ650" s="3" t="s">
        <v>123</v>
      </c>
      <c r="BM650" s="3" t="s">
        <v>109</v>
      </c>
      <c r="BP650" s="3" t="s">
        <v>109</v>
      </c>
      <c r="BS650" s="3" t="s">
        <v>108</v>
      </c>
      <c r="BV650" s="3" t="s">
        <v>108</v>
      </c>
      <c r="BY650" s="3" t="s">
        <v>109</v>
      </c>
      <c r="CB650" s="3" t="s">
        <v>110</v>
      </c>
      <c r="CE650" s="3" t="s">
        <v>111</v>
      </c>
      <c r="CH650" s="3" t="s">
        <v>136</v>
      </c>
      <c r="CK650" s="3"/>
      <c r="CN650" s="3" t="s">
        <v>137</v>
      </c>
      <c r="CQ650" s="3"/>
    </row>
    <row r="651" spans="1:95" x14ac:dyDescent="0.25">
      <c r="A651">
        <v>166</v>
      </c>
      <c r="B651" s="22">
        <v>43934.739317129628</v>
      </c>
      <c r="C651" s="22">
        <v>43934.742650462962</v>
      </c>
      <c r="D651" s="3" t="s">
        <v>97</v>
      </c>
      <c r="I651" s="3" t="s">
        <v>98</v>
      </c>
      <c r="L651" s="3" t="s">
        <v>99</v>
      </c>
      <c r="O651" s="3"/>
      <c r="R651" s="3" t="s">
        <v>100</v>
      </c>
      <c r="U651" s="3" t="s">
        <v>99</v>
      </c>
      <c r="X651" s="3" t="s">
        <v>101</v>
      </c>
      <c r="AA651" s="3" t="s">
        <v>102</v>
      </c>
      <c r="AD651" s="3" t="s">
        <v>405</v>
      </c>
      <c r="AG651" s="3" t="s">
        <v>151</v>
      </c>
      <c r="AJ651" s="3"/>
      <c r="AM651" s="3" t="s">
        <v>99</v>
      </c>
      <c r="AP651" s="3"/>
      <c r="AS651" s="3" t="s">
        <v>99</v>
      </c>
      <c r="AV651" s="3"/>
      <c r="AY651" s="3" t="s">
        <v>116</v>
      </c>
      <c r="BB651" s="3"/>
      <c r="BG651" s="3" t="s">
        <v>107</v>
      </c>
      <c r="BJ651" s="3" t="s">
        <v>107</v>
      </c>
      <c r="BM651" s="3" t="s">
        <v>108</v>
      </c>
      <c r="BP651" s="3" t="s">
        <v>123</v>
      </c>
      <c r="BS651" s="3" t="s">
        <v>123</v>
      </c>
      <c r="BV651" s="3" t="s">
        <v>123</v>
      </c>
      <c r="BY651" s="3" t="s">
        <v>123</v>
      </c>
      <c r="CB651" s="3" t="s">
        <v>110</v>
      </c>
      <c r="CE651" s="3" t="s">
        <v>111</v>
      </c>
      <c r="CH651" s="3" t="s">
        <v>148</v>
      </c>
      <c r="CK651" s="3"/>
      <c r="CN651" s="3" t="s">
        <v>131</v>
      </c>
      <c r="CQ651" s="3"/>
    </row>
    <row r="652" spans="1:95" x14ac:dyDescent="0.25">
      <c r="A652">
        <v>166</v>
      </c>
      <c r="B652" s="22">
        <v>43934.739317129628</v>
      </c>
      <c r="C652" s="22">
        <v>43934.742650462962</v>
      </c>
      <c r="D652" s="3" t="s">
        <v>97</v>
      </c>
      <c r="I652" s="3" t="s">
        <v>98</v>
      </c>
      <c r="L652" s="3" t="s">
        <v>99</v>
      </c>
      <c r="O652" s="3"/>
      <c r="R652" s="3" t="s">
        <v>100</v>
      </c>
      <c r="U652" s="3" t="s">
        <v>99</v>
      </c>
      <c r="X652" s="3" t="s">
        <v>101</v>
      </c>
      <c r="AA652" s="3" t="s">
        <v>102</v>
      </c>
      <c r="AD652" s="3" t="s">
        <v>409</v>
      </c>
      <c r="AG652" s="3" t="s">
        <v>151</v>
      </c>
      <c r="AJ652" s="3"/>
      <c r="AM652" s="3" t="s">
        <v>99</v>
      </c>
      <c r="AP652" s="3"/>
      <c r="AS652" s="3" t="s">
        <v>99</v>
      </c>
      <c r="AV652" s="3"/>
      <c r="AY652" s="3" t="s">
        <v>116</v>
      </c>
      <c r="BB652" s="3"/>
      <c r="BG652" s="3" t="s">
        <v>107</v>
      </c>
      <c r="BJ652" s="3" t="s">
        <v>107</v>
      </c>
      <c r="BM652" s="3" t="s">
        <v>108</v>
      </c>
      <c r="BP652" s="3" t="s">
        <v>123</v>
      </c>
      <c r="BS652" s="3" t="s">
        <v>123</v>
      </c>
      <c r="BV652" s="3" t="s">
        <v>123</v>
      </c>
      <c r="BY652" s="3" t="s">
        <v>123</v>
      </c>
      <c r="CB652" s="3" t="s">
        <v>110</v>
      </c>
      <c r="CE652" s="3" t="s">
        <v>111</v>
      </c>
      <c r="CH652" s="3" t="s">
        <v>148</v>
      </c>
      <c r="CK652" s="3"/>
      <c r="CN652" s="3" t="s">
        <v>131</v>
      </c>
      <c r="CQ652" s="3"/>
    </row>
    <row r="653" spans="1:95" x14ac:dyDescent="0.25">
      <c r="A653">
        <v>166</v>
      </c>
      <c r="B653" s="22">
        <v>43934.739317129628</v>
      </c>
      <c r="C653" s="22">
        <v>43934.742650462962</v>
      </c>
      <c r="D653" s="3" t="s">
        <v>97</v>
      </c>
      <c r="I653" s="3" t="s">
        <v>98</v>
      </c>
      <c r="L653" s="3" t="s">
        <v>99</v>
      </c>
      <c r="O653" s="3"/>
      <c r="R653" s="3" t="s">
        <v>100</v>
      </c>
      <c r="U653" s="3" t="s">
        <v>99</v>
      </c>
      <c r="X653" s="3" t="s">
        <v>101</v>
      </c>
      <c r="AA653" s="3" t="s">
        <v>102</v>
      </c>
      <c r="AD653" s="3" t="s">
        <v>408</v>
      </c>
      <c r="AG653" s="3" t="s">
        <v>151</v>
      </c>
      <c r="AJ653" s="3"/>
      <c r="AM653" s="3" t="s">
        <v>99</v>
      </c>
      <c r="AP653" s="3"/>
      <c r="AS653" s="3" t="s">
        <v>99</v>
      </c>
      <c r="AV653" s="3"/>
      <c r="AY653" s="3" t="s">
        <v>116</v>
      </c>
      <c r="BB653" s="3"/>
      <c r="BG653" s="3" t="s">
        <v>107</v>
      </c>
      <c r="BJ653" s="3" t="s">
        <v>107</v>
      </c>
      <c r="BM653" s="3" t="s">
        <v>108</v>
      </c>
      <c r="BP653" s="3" t="s">
        <v>123</v>
      </c>
      <c r="BS653" s="3" t="s">
        <v>123</v>
      </c>
      <c r="BV653" s="3" t="s">
        <v>123</v>
      </c>
      <c r="BY653" s="3" t="s">
        <v>123</v>
      </c>
      <c r="CB653" s="3" t="s">
        <v>110</v>
      </c>
      <c r="CE653" s="3" t="s">
        <v>111</v>
      </c>
      <c r="CH653" s="3" t="s">
        <v>148</v>
      </c>
      <c r="CK653" s="3"/>
      <c r="CN653" s="3" t="s">
        <v>131</v>
      </c>
      <c r="CQ653" s="3"/>
    </row>
    <row r="654" spans="1:95" x14ac:dyDescent="0.25">
      <c r="A654">
        <v>166</v>
      </c>
      <c r="B654" s="22">
        <v>43934.739317129628</v>
      </c>
      <c r="C654" s="22">
        <v>43934.742650462962</v>
      </c>
      <c r="D654" s="3" t="s">
        <v>97</v>
      </c>
      <c r="I654" s="3" t="s">
        <v>98</v>
      </c>
      <c r="L654" s="3" t="s">
        <v>99</v>
      </c>
      <c r="O654" s="3"/>
      <c r="R654" s="3" t="s">
        <v>100</v>
      </c>
      <c r="U654" s="3" t="s">
        <v>99</v>
      </c>
      <c r="X654" s="3" t="s">
        <v>101</v>
      </c>
      <c r="AA654" s="3" t="s">
        <v>102</v>
      </c>
      <c r="AD654" s="3" t="s">
        <v>410</v>
      </c>
      <c r="AG654" s="3" t="s">
        <v>151</v>
      </c>
      <c r="AJ654" s="3"/>
      <c r="AM654" s="3" t="s">
        <v>99</v>
      </c>
      <c r="AP654" s="3"/>
      <c r="AS654" s="3" t="s">
        <v>99</v>
      </c>
      <c r="AV654" s="3"/>
      <c r="AY654" s="3" t="s">
        <v>116</v>
      </c>
      <c r="BB654" s="3"/>
      <c r="BG654" s="3" t="s">
        <v>107</v>
      </c>
      <c r="BJ654" s="3" t="s">
        <v>107</v>
      </c>
      <c r="BM654" s="3" t="s">
        <v>108</v>
      </c>
      <c r="BP654" s="3" t="s">
        <v>123</v>
      </c>
      <c r="BS654" s="3" t="s">
        <v>123</v>
      </c>
      <c r="BV654" s="3" t="s">
        <v>123</v>
      </c>
      <c r="BY654" s="3" t="s">
        <v>123</v>
      </c>
      <c r="CB654" s="3" t="s">
        <v>110</v>
      </c>
      <c r="CE654" s="3" t="s">
        <v>111</v>
      </c>
      <c r="CH654" s="3" t="s">
        <v>148</v>
      </c>
      <c r="CK654" s="3"/>
      <c r="CN654" s="3" t="s">
        <v>131</v>
      </c>
      <c r="CQ654" s="3"/>
    </row>
    <row r="655" spans="1:95" x14ac:dyDescent="0.25">
      <c r="A655">
        <v>166</v>
      </c>
      <c r="B655" s="22">
        <v>43934.739317129628</v>
      </c>
      <c r="C655" s="22">
        <v>43934.742650462962</v>
      </c>
      <c r="D655" s="3" t="s">
        <v>97</v>
      </c>
      <c r="I655" s="3" t="s">
        <v>98</v>
      </c>
      <c r="L655" s="3" t="s">
        <v>99</v>
      </c>
      <c r="O655" s="3"/>
      <c r="R655" s="3" t="s">
        <v>100</v>
      </c>
      <c r="U655" s="3" t="s">
        <v>99</v>
      </c>
      <c r="X655" s="3" t="s">
        <v>101</v>
      </c>
      <c r="AA655" s="3" t="s">
        <v>102</v>
      </c>
      <c r="AD655" s="3" t="s">
        <v>406</v>
      </c>
      <c r="AG655" s="3" t="s">
        <v>151</v>
      </c>
      <c r="AJ655" s="3"/>
      <c r="AM655" s="3" t="s">
        <v>99</v>
      </c>
      <c r="AP655" s="3"/>
      <c r="AS655" s="3" t="s">
        <v>99</v>
      </c>
      <c r="AV655" s="3"/>
      <c r="AY655" s="3" t="s">
        <v>116</v>
      </c>
      <c r="BB655" s="3"/>
      <c r="BG655" s="3" t="s">
        <v>107</v>
      </c>
      <c r="BJ655" s="3" t="s">
        <v>107</v>
      </c>
      <c r="BM655" s="3" t="s">
        <v>108</v>
      </c>
      <c r="BP655" s="3" t="s">
        <v>123</v>
      </c>
      <c r="BS655" s="3" t="s">
        <v>123</v>
      </c>
      <c r="BV655" s="3" t="s">
        <v>123</v>
      </c>
      <c r="BY655" s="3" t="s">
        <v>123</v>
      </c>
      <c r="CB655" s="3" t="s">
        <v>110</v>
      </c>
      <c r="CE655" s="3" t="s">
        <v>111</v>
      </c>
      <c r="CH655" s="3" t="s">
        <v>148</v>
      </c>
      <c r="CK655" s="3"/>
      <c r="CN655" s="3" t="s">
        <v>131</v>
      </c>
      <c r="CQ655" s="3"/>
    </row>
    <row r="656" spans="1:95" x14ac:dyDescent="0.25">
      <c r="A656">
        <v>166</v>
      </c>
      <c r="B656" s="22">
        <v>43934.739317129628</v>
      </c>
      <c r="C656" s="22">
        <v>43934.742650462962</v>
      </c>
      <c r="D656" s="3" t="s">
        <v>97</v>
      </c>
      <c r="I656" s="3" t="s">
        <v>98</v>
      </c>
      <c r="L656" s="3" t="s">
        <v>99</v>
      </c>
      <c r="O656" s="3"/>
      <c r="R656" s="3" t="s">
        <v>100</v>
      </c>
      <c r="U656" s="3" t="s">
        <v>99</v>
      </c>
      <c r="X656" s="3" t="s">
        <v>101</v>
      </c>
      <c r="AA656" s="3" t="s">
        <v>102</v>
      </c>
      <c r="AD656" s="3" t="s">
        <v>407</v>
      </c>
      <c r="AG656" s="3" t="s">
        <v>151</v>
      </c>
      <c r="AJ656" s="3"/>
      <c r="AM656" s="3" t="s">
        <v>99</v>
      </c>
      <c r="AP656" s="3"/>
      <c r="AS656" s="3" t="s">
        <v>99</v>
      </c>
      <c r="AV656" s="3"/>
      <c r="AY656" s="3" t="s">
        <v>116</v>
      </c>
      <c r="BB656" s="3"/>
      <c r="BG656" s="3" t="s">
        <v>107</v>
      </c>
      <c r="BJ656" s="3" t="s">
        <v>107</v>
      </c>
      <c r="BM656" s="3" t="s">
        <v>108</v>
      </c>
      <c r="BP656" s="3" t="s">
        <v>123</v>
      </c>
      <c r="BS656" s="3" t="s">
        <v>123</v>
      </c>
      <c r="BV656" s="3" t="s">
        <v>123</v>
      </c>
      <c r="BY656" s="3" t="s">
        <v>123</v>
      </c>
      <c r="CB656" s="3" t="s">
        <v>110</v>
      </c>
      <c r="CE656" s="3" t="s">
        <v>111</v>
      </c>
      <c r="CH656" s="3" t="s">
        <v>148</v>
      </c>
      <c r="CK656" s="3"/>
      <c r="CN656" s="3" t="s">
        <v>131</v>
      </c>
      <c r="CQ656" s="3"/>
    </row>
    <row r="657" spans="1:95" x14ac:dyDescent="0.25">
      <c r="A657">
        <v>166</v>
      </c>
      <c r="B657" s="22">
        <v>43934.739317129628</v>
      </c>
      <c r="C657" s="22">
        <v>43934.742650462962</v>
      </c>
      <c r="D657" s="3" t="s">
        <v>97</v>
      </c>
      <c r="I657" s="3" t="s">
        <v>98</v>
      </c>
      <c r="L657" s="3" t="s">
        <v>99</v>
      </c>
      <c r="O657" s="3"/>
      <c r="R657" s="3" t="s">
        <v>100</v>
      </c>
      <c r="U657" s="3" t="s">
        <v>99</v>
      </c>
      <c r="X657" s="3" t="s">
        <v>101</v>
      </c>
      <c r="AA657" s="3" t="s">
        <v>102</v>
      </c>
      <c r="AD657" s="3" t="s">
        <v>430</v>
      </c>
      <c r="AG657" s="3" t="s">
        <v>151</v>
      </c>
      <c r="AJ657" s="3"/>
      <c r="AM657" s="3" t="s">
        <v>99</v>
      </c>
      <c r="AP657" s="3"/>
      <c r="AS657" s="3" t="s">
        <v>99</v>
      </c>
      <c r="AV657" s="3"/>
      <c r="AY657" s="3" t="s">
        <v>116</v>
      </c>
      <c r="BB657" s="3"/>
      <c r="BG657" s="3" t="s">
        <v>107</v>
      </c>
      <c r="BJ657" s="3" t="s">
        <v>107</v>
      </c>
      <c r="BM657" s="3" t="s">
        <v>108</v>
      </c>
      <c r="BP657" s="3" t="s">
        <v>123</v>
      </c>
      <c r="BS657" s="3" t="s">
        <v>123</v>
      </c>
      <c r="BV657" s="3" t="s">
        <v>123</v>
      </c>
      <c r="BY657" s="3" t="s">
        <v>123</v>
      </c>
      <c r="CB657" s="3" t="s">
        <v>110</v>
      </c>
      <c r="CE657" s="3" t="s">
        <v>111</v>
      </c>
      <c r="CH657" s="3" t="s">
        <v>148</v>
      </c>
      <c r="CK657" s="3"/>
      <c r="CN657" s="3" t="s">
        <v>131</v>
      </c>
      <c r="CQ657" s="3"/>
    </row>
    <row r="658" spans="1:95" x14ac:dyDescent="0.25">
      <c r="A658">
        <v>167</v>
      </c>
      <c r="B658" s="22">
        <v>43934.816099537034</v>
      </c>
      <c r="C658" s="22">
        <v>43934.817233796297</v>
      </c>
      <c r="D658" s="3" t="s">
        <v>97</v>
      </c>
      <c r="I658" s="3" t="s">
        <v>98</v>
      </c>
      <c r="L658" s="3" t="s">
        <v>99</v>
      </c>
      <c r="O658" s="3"/>
      <c r="R658" s="3" t="s">
        <v>225</v>
      </c>
      <c r="U658" s="3" t="s">
        <v>99</v>
      </c>
      <c r="X658" s="3" t="s">
        <v>101</v>
      </c>
      <c r="AA658" s="3" t="s">
        <v>132</v>
      </c>
      <c r="AD658" s="3" t="s">
        <v>405</v>
      </c>
      <c r="AG658" s="3" t="s">
        <v>149</v>
      </c>
      <c r="AJ658" s="3"/>
      <c r="AM658" s="3" t="s">
        <v>99</v>
      </c>
      <c r="AP658" s="3"/>
      <c r="AS658" s="3" t="s">
        <v>98</v>
      </c>
      <c r="AV658" s="3" t="s">
        <v>130</v>
      </c>
      <c r="AY658" s="3" t="s">
        <v>116</v>
      </c>
      <c r="BB658" s="3"/>
      <c r="BG658" s="3" t="s">
        <v>107</v>
      </c>
      <c r="BJ658" s="3" t="s">
        <v>133</v>
      </c>
      <c r="BM658" s="3" t="s">
        <v>133</v>
      </c>
      <c r="BP658" s="3" t="s">
        <v>107</v>
      </c>
      <c r="BS658" s="3" t="s">
        <v>108</v>
      </c>
      <c r="BV658" s="3" t="s">
        <v>108</v>
      </c>
      <c r="BY658" s="3" t="s">
        <v>123</v>
      </c>
      <c r="CB658" s="3" t="s">
        <v>124</v>
      </c>
      <c r="CE658" s="3" t="s">
        <v>111</v>
      </c>
      <c r="CH658" s="3" t="s">
        <v>199</v>
      </c>
      <c r="CK658" s="3"/>
      <c r="CN658" s="3" t="s">
        <v>137</v>
      </c>
      <c r="CQ658" s="3"/>
    </row>
    <row r="659" spans="1:95" x14ac:dyDescent="0.25">
      <c r="A659">
        <v>167</v>
      </c>
      <c r="B659" s="22">
        <v>43934.816099537034</v>
      </c>
      <c r="C659" s="22">
        <v>43934.817233796297</v>
      </c>
      <c r="D659" s="3" t="s">
        <v>97</v>
      </c>
      <c r="I659" s="3" t="s">
        <v>98</v>
      </c>
      <c r="L659" s="3" t="s">
        <v>99</v>
      </c>
      <c r="O659" s="3"/>
      <c r="R659" s="3" t="s">
        <v>225</v>
      </c>
      <c r="U659" s="3" t="s">
        <v>99</v>
      </c>
      <c r="X659" s="3" t="s">
        <v>101</v>
      </c>
      <c r="AA659" s="3" t="s">
        <v>132</v>
      </c>
      <c r="AD659" s="3" t="s">
        <v>409</v>
      </c>
      <c r="AG659" s="3" t="s">
        <v>149</v>
      </c>
      <c r="AJ659" s="3"/>
      <c r="AM659" s="3" t="s">
        <v>99</v>
      </c>
      <c r="AP659" s="3"/>
      <c r="AS659" s="3" t="s">
        <v>98</v>
      </c>
      <c r="AV659" s="3" t="s">
        <v>130</v>
      </c>
      <c r="AY659" s="3" t="s">
        <v>116</v>
      </c>
      <c r="BB659" s="3"/>
      <c r="BG659" s="3" t="s">
        <v>107</v>
      </c>
      <c r="BJ659" s="3" t="s">
        <v>133</v>
      </c>
      <c r="BM659" s="3" t="s">
        <v>133</v>
      </c>
      <c r="BP659" s="3" t="s">
        <v>107</v>
      </c>
      <c r="BS659" s="3" t="s">
        <v>108</v>
      </c>
      <c r="BV659" s="3" t="s">
        <v>108</v>
      </c>
      <c r="BY659" s="3" t="s">
        <v>123</v>
      </c>
      <c r="CB659" s="3" t="s">
        <v>124</v>
      </c>
      <c r="CE659" s="3" t="s">
        <v>111</v>
      </c>
      <c r="CH659" s="3" t="s">
        <v>199</v>
      </c>
      <c r="CK659" s="3"/>
      <c r="CN659" s="3" t="s">
        <v>137</v>
      </c>
      <c r="CQ659" s="3"/>
    </row>
    <row r="660" spans="1:95" x14ac:dyDescent="0.25">
      <c r="A660">
        <v>167</v>
      </c>
      <c r="B660" s="22">
        <v>43934.816099537034</v>
      </c>
      <c r="C660" s="22">
        <v>43934.817233796297</v>
      </c>
      <c r="D660" s="3" t="s">
        <v>97</v>
      </c>
      <c r="I660" s="3" t="s">
        <v>98</v>
      </c>
      <c r="L660" s="3" t="s">
        <v>99</v>
      </c>
      <c r="O660" s="3"/>
      <c r="R660" s="3" t="s">
        <v>225</v>
      </c>
      <c r="U660" s="3" t="s">
        <v>99</v>
      </c>
      <c r="X660" s="3" t="s">
        <v>101</v>
      </c>
      <c r="AA660" s="3" t="s">
        <v>132</v>
      </c>
      <c r="AD660" s="3" t="s">
        <v>408</v>
      </c>
      <c r="AG660" s="3" t="s">
        <v>149</v>
      </c>
      <c r="AJ660" s="3"/>
      <c r="AM660" s="3" t="s">
        <v>99</v>
      </c>
      <c r="AP660" s="3"/>
      <c r="AS660" s="3" t="s">
        <v>98</v>
      </c>
      <c r="AV660" s="3" t="s">
        <v>130</v>
      </c>
      <c r="AY660" s="3" t="s">
        <v>116</v>
      </c>
      <c r="BB660" s="3"/>
      <c r="BG660" s="3" t="s">
        <v>107</v>
      </c>
      <c r="BJ660" s="3" t="s">
        <v>133</v>
      </c>
      <c r="BM660" s="3" t="s">
        <v>133</v>
      </c>
      <c r="BP660" s="3" t="s">
        <v>107</v>
      </c>
      <c r="BS660" s="3" t="s">
        <v>108</v>
      </c>
      <c r="BV660" s="3" t="s">
        <v>108</v>
      </c>
      <c r="BY660" s="3" t="s">
        <v>123</v>
      </c>
      <c r="CB660" s="3" t="s">
        <v>124</v>
      </c>
      <c r="CE660" s="3" t="s">
        <v>111</v>
      </c>
      <c r="CH660" s="3" t="s">
        <v>199</v>
      </c>
      <c r="CK660" s="3"/>
      <c r="CN660" s="3" t="s">
        <v>137</v>
      </c>
      <c r="CQ660" s="3"/>
    </row>
    <row r="661" spans="1:95" x14ac:dyDescent="0.25">
      <c r="A661">
        <v>167</v>
      </c>
      <c r="B661" s="22">
        <v>43934.816099537034</v>
      </c>
      <c r="C661" s="22">
        <v>43934.817233796297</v>
      </c>
      <c r="D661" s="3" t="s">
        <v>97</v>
      </c>
      <c r="I661" s="3" t="s">
        <v>98</v>
      </c>
      <c r="L661" s="3" t="s">
        <v>99</v>
      </c>
      <c r="O661" s="3"/>
      <c r="R661" s="3" t="s">
        <v>225</v>
      </c>
      <c r="U661" s="3" t="s">
        <v>99</v>
      </c>
      <c r="X661" s="3" t="s">
        <v>101</v>
      </c>
      <c r="AA661" s="3" t="s">
        <v>132</v>
      </c>
      <c r="AD661" s="3" t="s">
        <v>406</v>
      </c>
      <c r="AG661" s="3" t="s">
        <v>149</v>
      </c>
      <c r="AJ661" s="3"/>
      <c r="AM661" s="3" t="s">
        <v>99</v>
      </c>
      <c r="AP661" s="3"/>
      <c r="AS661" s="3" t="s">
        <v>98</v>
      </c>
      <c r="AV661" s="3" t="s">
        <v>130</v>
      </c>
      <c r="AY661" s="3" t="s">
        <v>116</v>
      </c>
      <c r="BB661" s="3"/>
      <c r="BG661" s="3" t="s">
        <v>107</v>
      </c>
      <c r="BJ661" s="3" t="s">
        <v>133</v>
      </c>
      <c r="BM661" s="3" t="s">
        <v>133</v>
      </c>
      <c r="BP661" s="3" t="s">
        <v>107</v>
      </c>
      <c r="BS661" s="3" t="s">
        <v>108</v>
      </c>
      <c r="BV661" s="3" t="s">
        <v>108</v>
      </c>
      <c r="BY661" s="3" t="s">
        <v>123</v>
      </c>
      <c r="CB661" s="3" t="s">
        <v>124</v>
      </c>
      <c r="CE661" s="3" t="s">
        <v>111</v>
      </c>
      <c r="CH661" s="3" t="s">
        <v>199</v>
      </c>
      <c r="CK661" s="3"/>
      <c r="CN661" s="3" t="s">
        <v>137</v>
      </c>
      <c r="CQ661" s="3"/>
    </row>
    <row r="662" spans="1:95" x14ac:dyDescent="0.25">
      <c r="A662">
        <v>167</v>
      </c>
      <c r="B662" s="22">
        <v>43934.816099537034</v>
      </c>
      <c r="C662" s="22">
        <v>43934.817233796297</v>
      </c>
      <c r="D662" s="3" t="s">
        <v>97</v>
      </c>
      <c r="I662" s="3" t="s">
        <v>98</v>
      </c>
      <c r="L662" s="3" t="s">
        <v>99</v>
      </c>
      <c r="O662" s="3"/>
      <c r="R662" s="3" t="s">
        <v>225</v>
      </c>
      <c r="U662" s="3" t="s">
        <v>99</v>
      </c>
      <c r="X662" s="3" t="s">
        <v>101</v>
      </c>
      <c r="AA662" s="3" t="s">
        <v>132</v>
      </c>
      <c r="AD662" s="3" t="s">
        <v>407</v>
      </c>
      <c r="AG662" s="3" t="s">
        <v>149</v>
      </c>
      <c r="AJ662" s="3"/>
      <c r="AM662" s="3" t="s">
        <v>99</v>
      </c>
      <c r="AP662" s="3"/>
      <c r="AS662" s="3" t="s">
        <v>98</v>
      </c>
      <c r="AV662" s="3" t="s">
        <v>130</v>
      </c>
      <c r="AY662" s="3" t="s">
        <v>116</v>
      </c>
      <c r="BB662" s="3"/>
      <c r="BG662" s="3" t="s">
        <v>107</v>
      </c>
      <c r="BJ662" s="3" t="s">
        <v>133</v>
      </c>
      <c r="BM662" s="3" t="s">
        <v>133</v>
      </c>
      <c r="BP662" s="3" t="s">
        <v>107</v>
      </c>
      <c r="BS662" s="3" t="s">
        <v>108</v>
      </c>
      <c r="BV662" s="3" t="s">
        <v>108</v>
      </c>
      <c r="BY662" s="3" t="s">
        <v>123</v>
      </c>
      <c r="CB662" s="3" t="s">
        <v>124</v>
      </c>
      <c r="CE662" s="3" t="s">
        <v>111</v>
      </c>
      <c r="CH662" s="3" t="s">
        <v>199</v>
      </c>
      <c r="CK662" s="3"/>
      <c r="CN662" s="3" t="s">
        <v>137</v>
      </c>
      <c r="CQ662" s="3"/>
    </row>
    <row r="663" spans="1:95" x14ac:dyDescent="0.25">
      <c r="A663">
        <v>167</v>
      </c>
      <c r="B663" s="22">
        <v>43934.816099537034</v>
      </c>
      <c r="C663" s="22">
        <v>43934.817233796297</v>
      </c>
      <c r="D663" s="3" t="s">
        <v>97</v>
      </c>
      <c r="I663" s="3" t="s">
        <v>98</v>
      </c>
      <c r="L663" s="3" t="s">
        <v>99</v>
      </c>
      <c r="O663" s="3"/>
      <c r="R663" s="3" t="s">
        <v>225</v>
      </c>
      <c r="U663" s="3" t="s">
        <v>99</v>
      </c>
      <c r="X663" s="3" t="s">
        <v>101</v>
      </c>
      <c r="AA663" s="3" t="s">
        <v>132</v>
      </c>
      <c r="AD663" s="3" t="s">
        <v>430</v>
      </c>
      <c r="AG663" s="3" t="s">
        <v>149</v>
      </c>
      <c r="AJ663" s="3"/>
      <c r="AM663" s="3" t="s">
        <v>99</v>
      </c>
      <c r="AP663" s="3"/>
      <c r="AS663" s="3" t="s">
        <v>98</v>
      </c>
      <c r="AV663" s="3" t="s">
        <v>130</v>
      </c>
      <c r="AY663" s="3" t="s">
        <v>116</v>
      </c>
      <c r="BB663" s="3"/>
      <c r="BG663" s="3" t="s">
        <v>107</v>
      </c>
      <c r="BJ663" s="3" t="s">
        <v>133</v>
      </c>
      <c r="BM663" s="3" t="s">
        <v>133</v>
      </c>
      <c r="BP663" s="3" t="s">
        <v>107</v>
      </c>
      <c r="BS663" s="3" t="s">
        <v>108</v>
      </c>
      <c r="BV663" s="3" t="s">
        <v>108</v>
      </c>
      <c r="BY663" s="3" t="s">
        <v>123</v>
      </c>
      <c r="CB663" s="3" t="s">
        <v>124</v>
      </c>
      <c r="CE663" s="3" t="s">
        <v>111</v>
      </c>
      <c r="CH663" s="3" t="s">
        <v>199</v>
      </c>
      <c r="CK663" s="3"/>
      <c r="CN663" s="3" t="s">
        <v>137</v>
      </c>
      <c r="CQ663" s="3"/>
    </row>
    <row r="664" spans="1:95" x14ac:dyDescent="0.25">
      <c r="A664">
        <v>168</v>
      </c>
      <c r="B664" s="22">
        <v>43934.83390046296</v>
      </c>
      <c r="C664" s="22">
        <v>43934.837951388887</v>
      </c>
      <c r="D664" s="3" t="s">
        <v>97</v>
      </c>
      <c r="I664" s="3" t="s">
        <v>98</v>
      </c>
      <c r="L664" s="3" t="s">
        <v>99</v>
      </c>
      <c r="O664" s="3"/>
      <c r="R664" s="3" t="s">
        <v>100</v>
      </c>
      <c r="U664" s="3" t="s">
        <v>99</v>
      </c>
      <c r="X664" s="3" t="s">
        <v>101</v>
      </c>
      <c r="AA664" s="3" t="s">
        <v>132</v>
      </c>
      <c r="AD664" s="3" t="s">
        <v>405</v>
      </c>
      <c r="AG664" s="3" t="s">
        <v>151</v>
      </c>
      <c r="AJ664" s="3"/>
      <c r="AM664" s="3" t="s">
        <v>99</v>
      </c>
      <c r="AP664" s="3"/>
      <c r="AS664" s="3" t="s">
        <v>98</v>
      </c>
      <c r="AV664" s="3" t="s">
        <v>171</v>
      </c>
      <c r="AY664" s="3" t="s">
        <v>116</v>
      </c>
      <c r="BB664" s="3"/>
      <c r="BG664" s="3" t="s">
        <v>107</v>
      </c>
      <c r="BJ664" s="3" t="s">
        <v>108</v>
      </c>
      <c r="BM664" s="3" t="s">
        <v>107</v>
      </c>
      <c r="BP664" s="3" t="s">
        <v>123</v>
      </c>
      <c r="BS664" s="3" t="s">
        <v>109</v>
      </c>
      <c r="BV664" s="3" t="s">
        <v>123</v>
      </c>
      <c r="BY664" s="3" t="s">
        <v>109</v>
      </c>
      <c r="CB664" s="3" t="s">
        <v>118</v>
      </c>
      <c r="CE664" s="3" t="s">
        <v>111</v>
      </c>
      <c r="CH664" s="3" t="s">
        <v>148</v>
      </c>
      <c r="CK664" s="3"/>
      <c r="CN664" s="3" t="s">
        <v>126</v>
      </c>
      <c r="CQ664" s="3"/>
    </row>
    <row r="665" spans="1:95" x14ac:dyDescent="0.25">
      <c r="A665">
        <v>168</v>
      </c>
      <c r="B665" s="22">
        <v>43934.83390046296</v>
      </c>
      <c r="C665" s="22">
        <v>43934.837951388887</v>
      </c>
      <c r="D665" s="3" t="s">
        <v>97</v>
      </c>
      <c r="I665" s="3" t="s">
        <v>98</v>
      </c>
      <c r="L665" s="3" t="s">
        <v>99</v>
      </c>
      <c r="O665" s="3"/>
      <c r="R665" s="3" t="s">
        <v>100</v>
      </c>
      <c r="U665" s="3" t="s">
        <v>99</v>
      </c>
      <c r="X665" s="3" t="s">
        <v>101</v>
      </c>
      <c r="AA665" s="3" t="s">
        <v>132</v>
      </c>
      <c r="AD665" s="3" t="s">
        <v>408</v>
      </c>
      <c r="AG665" s="3" t="s">
        <v>151</v>
      </c>
      <c r="AJ665" s="3"/>
      <c r="AM665" s="3" t="s">
        <v>99</v>
      </c>
      <c r="AP665" s="3"/>
      <c r="AS665" s="3" t="s">
        <v>98</v>
      </c>
      <c r="AV665" s="3" t="s">
        <v>171</v>
      </c>
      <c r="AY665" s="3" t="s">
        <v>116</v>
      </c>
      <c r="BB665" s="3"/>
      <c r="BG665" s="3" t="s">
        <v>107</v>
      </c>
      <c r="BJ665" s="3" t="s">
        <v>108</v>
      </c>
      <c r="BM665" s="3" t="s">
        <v>107</v>
      </c>
      <c r="BP665" s="3" t="s">
        <v>123</v>
      </c>
      <c r="BS665" s="3" t="s">
        <v>109</v>
      </c>
      <c r="BV665" s="3" t="s">
        <v>123</v>
      </c>
      <c r="BY665" s="3" t="s">
        <v>109</v>
      </c>
      <c r="CB665" s="3" t="s">
        <v>118</v>
      </c>
      <c r="CE665" s="3" t="s">
        <v>111</v>
      </c>
      <c r="CH665" s="3" t="s">
        <v>148</v>
      </c>
      <c r="CK665" s="3"/>
      <c r="CN665" s="3" t="s">
        <v>126</v>
      </c>
      <c r="CQ665" s="3"/>
    </row>
    <row r="666" spans="1:95" x14ac:dyDescent="0.25">
      <c r="A666">
        <v>168</v>
      </c>
      <c r="B666" s="22">
        <v>43934.83390046296</v>
      </c>
      <c r="C666" s="22">
        <v>43934.837951388887</v>
      </c>
      <c r="D666" s="3" t="s">
        <v>97</v>
      </c>
      <c r="I666" s="3" t="s">
        <v>98</v>
      </c>
      <c r="L666" s="3" t="s">
        <v>99</v>
      </c>
      <c r="O666" s="3"/>
      <c r="R666" s="3" t="s">
        <v>100</v>
      </c>
      <c r="U666" s="3" t="s">
        <v>99</v>
      </c>
      <c r="X666" s="3" t="s">
        <v>101</v>
      </c>
      <c r="AA666" s="3" t="s">
        <v>132</v>
      </c>
      <c r="AD666" s="3" t="s">
        <v>430</v>
      </c>
      <c r="AG666" s="3" t="s">
        <v>151</v>
      </c>
      <c r="AJ666" s="3"/>
      <c r="AM666" s="3" t="s">
        <v>99</v>
      </c>
      <c r="AP666" s="3"/>
      <c r="AS666" s="3" t="s">
        <v>98</v>
      </c>
      <c r="AV666" s="3" t="s">
        <v>171</v>
      </c>
      <c r="AY666" s="3" t="s">
        <v>116</v>
      </c>
      <c r="BB666" s="3"/>
      <c r="BG666" s="3" t="s">
        <v>107</v>
      </c>
      <c r="BJ666" s="3" t="s">
        <v>108</v>
      </c>
      <c r="BM666" s="3" t="s">
        <v>107</v>
      </c>
      <c r="BP666" s="3" t="s">
        <v>123</v>
      </c>
      <c r="BS666" s="3" t="s">
        <v>109</v>
      </c>
      <c r="BV666" s="3" t="s">
        <v>123</v>
      </c>
      <c r="BY666" s="3" t="s">
        <v>109</v>
      </c>
      <c r="CB666" s="3" t="s">
        <v>118</v>
      </c>
      <c r="CE666" s="3" t="s">
        <v>111</v>
      </c>
      <c r="CH666" s="3" t="s">
        <v>148</v>
      </c>
      <c r="CK666" s="3"/>
      <c r="CN666" s="3" t="s">
        <v>126</v>
      </c>
      <c r="CQ666" s="3"/>
    </row>
    <row r="667" spans="1:95" x14ac:dyDescent="0.25">
      <c r="A667">
        <v>169</v>
      </c>
      <c r="B667" s="22">
        <v>43935.036273148151</v>
      </c>
      <c r="C667" s="22">
        <v>43935.038298611114</v>
      </c>
      <c r="D667" s="3" t="s">
        <v>97</v>
      </c>
      <c r="I667" s="3" t="s">
        <v>98</v>
      </c>
      <c r="L667" s="3" t="s">
        <v>99</v>
      </c>
      <c r="O667" s="3"/>
      <c r="R667" s="3" t="s">
        <v>120</v>
      </c>
      <c r="U667" s="3" t="s">
        <v>99</v>
      </c>
      <c r="X667" s="3" t="s">
        <v>121</v>
      </c>
      <c r="AA667" s="3"/>
      <c r="AD667" s="3" t="s">
        <v>405</v>
      </c>
      <c r="AG667" s="3" t="s">
        <v>160</v>
      </c>
      <c r="AJ667" s="3"/>
      <c r="AM667" s="3" t="s">
        <v>98</v>
      </c>
      <c r="AP667" s="3" t="s">
        <v>143</v>
      </c>
      <c r="AS667" s="3" t="s">
        <v>99</v>
      </c>
      <c r="AV667" s="3"/>
      <c r="AY667" s="3" t="s">
        <v>116</v>
      </c>
      <c r="BB667" s="3"/>
      <c r="BG667" s="3" t="s">
        <v>108</v>
      </c>
      <c r="BJ667" s="3" t="s">
        <v>108</v>
      </c>
      <c r="BM667" s="3" t="s">
        <v>108</v>
      </c>
      <c r="BP667" s="3" t="s">
        <v>109</v>
      </c>
      <c r="BS667" s="3" t="s">
        <v>109</v>
      </c>
      <c r="BV667" s="3" t="s">
        <v>123</v>
      </c>
      <c r="BY667" s="3" t="s">
        <v>123</v>
      </c>
      <c r="CB667" s="3" t="s">
        <v>124</v>
      </c>
      <c r="CE667" s="3" t="s">
        <v>119</v>
      </c>
      <c r="CH667" s="3" t="s">
        <v>112</v>
      </c>
      <c r="CK667" s="3"/>
      <c r="CN667" s="3" t="s">
        <v>113</v>
      </c>
      <c r="CQ667" s="3"/>
    </row>
    <row r="668" spans="1:95" x14ac:dyDescent="0.25">
      <c r="A668">
        <v>169</v>
      </c>
      <c r="B668" s="22">
        <v>43935.036273148151</v>
      </c>
      <c r="C668" s="22">
        <v>43935.038298611114</v>
      </c>
      <c r="D668" s="3" t="s">
        <v>97</v>
      </c>
      <c r="I668" s="3" t="s">
        <v>98</v>
      </c>
      <c r="L668" s="3" t="s">
        <v>99</v>
      </c>
      <c r="O668" s="3"/>
      <c r="R668" s="3" t="s">
        <v>120</v>
      </c>
      <c r="U668" s="3" t="s">
        <v>99</v>
      </c>
      <c r="X668" s="3" t="s">
        <v>121</v>
      </c>
      <c r="AA668" s="3"/>
      <c r="AD668" s="3" t="s">
        <v>409</v>
      </c>
      <c r="AG668" s="3" t="s">
        <v>160</v>
      </c>
      <c r="AJ668" s="3"/>
      <c r="AM668" s="3" t="s">
        <v>98</v>
      </c>
      <c r="AP668" s="3" t="s">
        <v>143</v>
      </c>
      <c r="AS668" s="3" t="s">
        <v>99</v>
      </c>
      <c r="AV668" s="3"/>
      <c r="AY668" s="3" t="s">
        <v>116</v>
      </c>
      <c r="BB668" s="3"/>
      <c r="BG668" s="3" t="s">
        <v>108</v>
      </c>
      <c r="BJ668" s="3" t="s">
        <v>108</v>
      </c>
      <c r="BM668" s="3" t="s">
        <v>108</v>
      </c>
      <c r="BP668" s="3" t="s">
        <v>109</v>
      </c>
      <c r="BS668" s="3" t="s">
        <v>109</v>
      </c>
      <c r="BV668" s="3" t="s">
        <v>123</v>
      </c>
      <c r="BY668" s="3" t="s">
        <v>123</v>
      </c>
      <c r="CB668" s="3" t="s">
        <v>124</v>
      </c>
      <c r="CE668" s="3" t="s">
        <v>119</v>
      </c>
      <c r="CH668" s="3" t="s">
        <v>112</v>
      </c>
      <c r="CK668" s="3"/>
      <c r="CN668" s="3" t="s">
        <v>113</v>
      </c>
      <c r="CQ668" s="3"/>
    </row>
    <row r="669" spans="1:95" x14ac:dyDescent="0.25">
      <c r="A669">
        <v>169</v>
      </c>
      <c r="B669" s="22">
        <v>43935.036273148151</v>
      </c>
      <c r="C669" s="22">
        <v>43935.038298611114</v>
      </c>
      <c r="D669" s="3" t="s">
        <v>97</v>
      </c>
      <c r="I669" s="3" t="s">
        <v>98</v>
      </c>
      <c r="L669" s="3" t="s">
        <v>99</v>
      </c>
      <c r="O669" s="3"/>
      <c r="R669" s="3" t="s">
        <v>120</v>
      </c>
      <c r="U669" s="3" t="s">
        <v>99</v>
      </c>
      <c r="X669" s="3" t="s">
        <v>121</v>
      </c>
      <c r="AA669" s="3"/>
      <c r="AD669" s="3" t="s">
        <v>408</v>
      </c>
      <c r="AG669" s="3" t="s">
        <v>160</v>
      </c>
      <c r="AJ669" s="3"/>
      <c r="AM669" s="3" t="s">
        <v>98</v>
      </c>
      <c r="AP669" s="3" t="s">
        <v>143</v>
      </c>
      <c r="AS669" s="3" t="s">
        <v>99</v>
      </c>
      <c r="AV669" s="3"/>
      <c r="AY669" s="3" t="s">
        <v>116</v>
      </c>
      <c r="BB669" s="3"/>
      <c r="BG669" s="3" t="s">
        <v>108</v>
      </c>
      <c r="BJ669" s="3" t="s">
        <v>108</v>
      </c>
      <c r="BM669" s="3" t="s">
        <v>108</v>
      </c>
      <c r="BP669" s="3" t="s">
        <v>109</v>
      </c>
      <c r="BS669" s="3" t="s">
        <v>109</v>
      </c>
      <c r="BV669" s="3" t="s">
        <v>123</v>
      </c>
      <c r="BY669" s="3" t="s">
        <v>123</v>
      </c>
      <c r="CB669" s="3" t="s">
        <v>124</v>
      </c>
      <c r="CE669" s="3" t="s">
        <v>119</v>
      </c>
      <c r="CH669" s="3" t="s">
        <v>112</v>
      </c>
      <c r="CK669" s="3"/>
      <c r="CN669" s="3" t="s">
        <v>113</v>
      </c>
      <c r="CQ669" s="3"/>
    </row>
    <row r="670" spans="1:95" x14ac:dyDescent="0.25">
      <c r="A670">
        <v>169</v>
      </c>
      <c r="B670" s="22">
        <v>43935.036273148151</v>
      </c>
      <c r="C670" s="22">
        <v>43935.038298611114</v>
      </c>
      <c r="D670" s="3" t="s">
        <v>97</v>
      </c>
      <c r="I670" s="3" t="s">
        <v>98</v>
      </c>
      <c r="L670" s="3" t="s">
        <v>99</v>
      </c>
      <c r="O670" s="3"/>
      <c r="R670" s="3" t="s">
        <v>120</v>
      </c>
      <c r="U670" s="3" t="s">
        <v>99</v>
      </c>
      <c r="X670" s="3" t="s">
        <v>121</v>
      </c>
      <c r="AA670" s="3"/>
      <c r="AD670" s="3" t="s">
        <v>406</v>
      </c>
      <c r="AG670" s="3" t="s">
        <v>160</v>
      </c>
      <c r="AJ670" s="3"/>
      <c r="AM670" s="3" t="s">
        <v>98</v>
      </c>
      <c r="AP670" s="3" t="s">
        <v>143</v>
      </c>
      <c r="AS670" s="3" t="s">
        <v>99</v>
      </c>
      <c r="AV670" s="3"/>
      <c r="AY670" s="3" t="s">
        <v>116</v>
      </c>
      <c r="BB670" s="3"/>
      <c r="BG670" s="3" t="s">
        <v>108</v>
      </c>
      <c r="BJ670" s="3" t="s">
        <v>108</v>
      </c>
      <c r="BM670" s="3" t="s">
        <v>108</v>
      </c>
      <c r="BP670" s="3" t="s">
        <v>109</v>
      </c>
      <c r="BS670" s="3" t="s">
        <v>109</v>
      </c>
      <c r="BV670" s="3" t="s">
        <v>123</v>
      </c>
      <c r="BY670" s="3" t="s">
        <v>123</v>
      </c>
      <c r="CB670" s="3" t="s">
        <v>124</v>
      </c>
      <c r="CE670" s="3" t="s">
        <v>119</v>
      </c>
      <c r="CH670" s="3" t="s">
        <v>112</v>
      </c>
      <c r="CK670" s="3"/>
      <c r="CN670" s="3" t="s">
        <v>113</v>
      </c>
      <c r="CQ670" s="3"/>
    </row>
    <row r="671" spans="1:95" x14ac:dyDescent="0.25">
      <c r="A671">
        <v>169</v>
      </c>
      <c r="B671" s="22">
        <v>43935.036273148151</v>
      </c>
      <c r="C671" s="22">
        <v>43935.038298611114</v>
      </c>
      <c r="D671" s="3" t="s">
        <v>97</v>
      </c>
      <c r="I671" s="3" t="s">
        <v>98</v>
      </c>
      <c r="L671" s="3" t="s">
        <v>99</v>
      </c>
      <c r="O671" s="3"/>
      <c r="R671" s="3" t="s">
        <v>120</v>
      </c>
      <c r="U671" s="3" t="s">
        <v>99</v>
      </c>
      <c r="X671" s="3" t="s">
        <v>121</v>
      </c>
      <c r="AA671" s="3"/>
      <c r="AD671" s="3" t="s">
        <v>407</v>
      </c>
      <c r="AG671" s="3" t="s">
        <v>160</v>
      </c>
      <c r="AJ671" s="3"/>
      <c r="AM671" s="3" t="s">
        <v>98</v>
      </c>
      <c r="AP671" s="3" t="s">
        <v>143</v>
      </c>
      <c r="AS671" s="3" t="s">
        <v>99</v>
      </c>
      <c r="AV671" s="3"/>
      <c r="AY671" s="3" t="s">
        <v>116</v>
      </c>
      <c r="BB671" s="3"/>
      <c r="BG671" s="3" t="s">
        <v>108</v>
      </c>
      <c r="BJ671" s="3" t="s">
        <v>108</v>
      </c>
      <c r="BM671" s="3" t="s">
        <v>108</v>
      </c>
      <c r="BP671" s="3" t="s">
        <v>109</v>
      </c>
      <c r="BS671" s="3" t="s">
        <v>109</v>
      </c>
      <c r="BV671" s="3" t="s">
        <v>123</v>
      </c>
      <c r="BY671" s="3" t="s">
        <v>123</v>
      </c>
      <c r="CB671" s="3" t="s">
        <v>124</v>
      </c>
      <c r="CE671" s="3" t="s">
        <v>119</v>
      </c>
      <c r="CH671" s="3" t="s">
        <v>112</v>
      </c>
      <c r="CK671" s="3"/>
      <c r="CN671" s="3" t="s">
        <v>113</v>
      </c>
      <c r="CQ671" s="3"/>
    </row>
    <row r="672" spans="1:95" x14ac:dyDescent="0.25">
      <c r="A672">
        <v>169</v>
      </c>
      <c r="B672" s="22">
        <v>43935.036273148151</v>
      </c>
      <c r="C672" s="22">
        <v>43935.038298611114</v>
      </c>
      <c r="D672" s="3" t="s">
        <v>97</v>
      </c>
      <c r="I672" s="3" t="s">
        <v>98</v>
      </c>
      <c r="L672" s="3" t="s">
        <v>99</v>
      </c>
      <c r="O672" s="3"/>
      <c r="R672" s="3" t="s">
        <v>120</v>
      </c>
      <c r="U672" s="3" t="s">
        <v>99</v>
      </c>
      <c r="X672" s="3" t="s">
        <v>121</v>
      </c>
      <c r="AA672" s="3"/>
      <c r="AD672" s="3" t="s">
        <v>430</v>
      </c>
      <c r="AG672" s="3" t="s">
        <v>160</v>
      </c>
      <c r="AJ672" s="3"/>
      <c r="AM672" s="3" t="s">
        <v>98</v>
      </c>
      <c r="AP672" s="3" t="s">
        <v>143</v>
      </c>
      <c r="AS672" s="3" t="s">
        <v>99</v>
      </c>
      <c r="AV672" s="3"/>
      <c r="AY672" s="3" t="s">
        <v>116</v>
      </c>
      <c r="BB672" s="3"/>
      <c r="BG672" s="3" t="s">
        <v>108</v>
      </c>
      <c r="BJ672" s="3" t="s">
        <v>108</v>
      </c>
      <c r="BM672" s="3" t="s">
        <v>108</v>
      </c>
      <c r="BP672" s="3" t="s">
        <v>109</v>
      </c>
      <c r="BS672" s="3" t="s">
        <v>109</v>
      </c>
      <c r="BV672" s="3" t="s">
        <v>123</v>
      </c>
      <c r="BY672" s="3" t="s">
        <v>123</v>
      </c>
      <c r="CB672" s="3" t="s">
        <v>124</v>
      </c>
      <c r="CE672" s="3" t="s">
        <v>119</v>
      </c>
      <c r="CH672" s="3" t="s">
        <v>112</v>
      </c>
      <c r="CK672" s="3"/>
      <c r="CN672" s="3" t="s">
        <v>113</v>
      </c>
      <c r="CQ672" s="3"/>
    </row>
    <row r="673" spans="1:95" x14ac:dyDescent="0.25">
      <c r="A673">
        <v>170</v>
      </c>
      <c r="B673" s="22">
        <v>43935.361215277779</v>
      </c>
      <c r="C673" s="22">
        <v>43935.365486111114</v>
      </c>
      <c r="D673" s="3" t="s">
        <v>97</v>
      </c>
      <c r="I673" s="3" t="s">
        <v>99</v>
      </c>
      <c r="L673" s="3" t="s">
        <v>99</v>
      </c>
      <c r="O673" s="3"/>
      <c r="R673" s="3" t="s">
        <v>100</v>
      </c>
      <c r="U673" s="3" t="s">
        <v>99</v>
      </c>
      <c r="X673" s="3" t="s">
        <v>101</v>
      </c>
      <c r="AA673" s="3" t="s">
        <v>102</v>
      </c>
      <c r="AD673" s="3" t="s">
        <v>405</v>
      </c>
      <c r="AG673" s="3" t="s">
        <v>149</v>
      </c>
      <c r="AJ673" s="3"/>
      <c r="AM673" s="3" t="s">
        <v>99</v>
      </c>
      <c r="AP673" s="3"/>
      <c r="AS673" s="3" t="s">
        <v>98</v>
      </c>
      <c r="AV673" s="3" t="s">
        <v>291</v>
      </c>
      <c r="AY673" s="3" t="s">
        <v>116</v>
      </c>
      <c r="BB673" s="3"/>
      <c r="BG673" s="3" t="s">
        <v>108</v>
      </c>
      <c r="BJ673" s="3" t="s">
        <v>107</v>
      </c>
      <c r="BM673" s="3" t="s">
        <v>133</v>
      </c>
      <c r="BP673" s="3" t="s">
        <v>109</v>
      </c>
      <c r="BS673" s="3" t="s">
        <v>109</v>
      </c>
      <c r="BV673" s="3" t="s">
        <v>108</v>
      </c>
      <c r="BY673" s="3" t="s">
        <v>109</v>
      </c>
      <c r="CB673" s="3" t="s">
        <v>118</v>
      </c>
      <c r="CE673" s="3" t="s">
        <v>135</v>
      </c>
      <c r="CH673" s="3" t="s">
        <v>112</v>
      </c>
      <c r="CK673" s="3"/>
      <c r="CN673" s="3" t="s">
        <v>113</v>
      </c>
      <c r="CQ673" s="3"/>
    </row>
    <row r="674" spans="1:95" x14ac:dyDescent="0.25">
      <c r="A674">
        <v>170</v>
      </c>
      <c r="B674" s="22">
        <v>43935.361215277779</v>
      </c>
      <c r="C674" s="22">
        <v>43935.365486111114</v>
      </c>
      <c r="D674" s="3" t="s">
        <v>97</v>
      </c>
      <c r="I674" s="3" t="s">
        <v>99</v>
      </c>
      <c r="L674" s="3" t="s">
        <v>99</v>
      </c>
      <c r="O674" s="3"/>
      <c r="R674" s="3" t="s">
        <v>100</v>
      </c>
      <c r="U674" s="3" t="s">
        <v>99</v>
      </c>
      <c r="X674" s="3" t="s">
        <v>101</v>
      </c>
      <c r="AA674" s="3" t="s">
        <v>102</v>
      </c>
      <c r="AD674" s="3" t="s">
        <v>406</v>
      </c>
      <c r="AG674" s="3" t="s">
        <v>149</v>
      </c>
      <c r="AJ674" s="3"/>
      <c r="AM674" s="3" t="s">
        <v>99</v>
      </c>
      <c r="AP674" s="3"/>
      <c r="AS674" s="3" t="s">
        <v>98</v>
      </c>
      <c r="AV674" s="3" t="s">
        <v>291</v>
      </c>
      <c r="AY674" s="3" t="s">
        <v>116</v>
      </c>
      <c r="BB674" s="3"/>
      <c r="BG674" s="3" t="s">
        <v>108</v>
      </c>
      <c r="BJ674" s="3" t="s">
        <v>107</v>
      </c>
      <c r="BM674" s="3" t="s">
        <v>133</v>
      </c>
      <c r="BP674" s="3" t="s">
        <v>109</v>
      </c>
      <c r="BS674" s="3" t="s">
        <v>109</v>
      </c>
      <c r="BV674" s="3" t="s">
        <v>108</v>
      </c>
      <c r="BY674" s="3" t="s">
        <v>109</v>
      </c>
      <c r="CB674" s="3" t="s">
        <v>118</v>
      </c>
      <c r="CE674" s="3" t="s">
        <v>135</v>
      </c>
      <c r="CH674" s="3" t="s">
        <v>112</v>
      </c>
      <c r="CK674" s="3"/>
      <c r="CN674" s="3" t="s">
        <v>113</v>
      </c>
      <c r="CQ674" s="3"/>
    </row>
    <row r="675" spans="1:95" x14ac:dyDescent="0.25">
      <c r="A675">
        <v>170</v>
      </c>
      <c r="B675" s="22">
        <v>43935.361215277779</v>
      </c>
      <c r="C675" s="22">
        <v>43935.365486111114</v>
      </c>
      <c r="D675" s="3" t="s">
        <v>97</v>
      </c>
      <c r="I675" s="3" t="s">
        <v>99</v>
      </c>
      <c r="L675" s="3" t="s">
        <v>99</v>
      </c>
      <c r="O675" s="3"/>
      <c r="R675" s="3" t="s">
        <v>100</v>
      </c>
      <c r="U675" s="3" t="s">
        <v>99</v>
      </c>
      <c r="X675" s="3" t="s">
        <v>101</v>
      </c>
      <c r="AA675" s="3" t="s">
        <v>102</v>
      </c>
      <c r="AD675" s="3" t="s">
        <v>430</v>
      </c>
      <c r="AG675" s="3" t="s">
        <v>149</v>
      </c>
      <c r="AJ675" s="3"/>
      <c r="AM675" s="3" t="s">
        <v>99</v>
      </c>
      <c r="AP675" s="3"/>
      <c r="AS675" s="3" t="s">
        <v>98</v>
      </c>
      <c r="AV675" s="3" t="s">
        <v>291</v>
      </c>
      <c r="AY675" s="3" t="s">
        <v>116</v>
      </c>
      <c r="BB675" s="3"/>
      <c r="BG675" s="3" t="s">
        <v>108</v>
      </c>
      <c r="BJ675" s="3" t="s">
        <v>107</v>
      </c>
      <c r="BM675" s="3" t="s">
        <v>133</v>
      </c>
      <c r="BP675" s="3" t="s">
        <v>109</v>
      </c>
      <c r="BS675" s="3" t="s">
        <v>109</v>
      </c>
      <c r="BV675" s="3" t="s">
        <v>108</v>
      </c>
      <c r="BY675" s="3" t="s">
        <v>109</v>
      </c>
      <c r="CB675" s="3" t="s">
        <v>118</v>
      </c>
      <c r="CE675" s="3" t="s">
        <v>135</v>
      </c>
      <c r="CH675" s="3" t="s">
        <v>112</v>
      </c>
      <c r="CK675" s="3"/>
      <c r="CN675" s="3" t="s">
        <v>113</v>
      </c>
      <c r="CQ675" s="3"/>
    </row>
    <row r="676" spans="1:95" x14ac:dyDescent="0.25">
      <c r="A676">
        <v>171</v>
      </c>
      <c r="B676" s="22">
        <v>43935.370115740741</v>
      </c>
      <c r="C676" s="22">
        <v>43935.372372685182</v>
      </c>
      <c r="D676" s="3" t="s">
        <v>97</v>
      </c>
      <c r="I676" s="3" t="s">
        <v>98</v>
      </c>
      <c r="L676" s="3" t="s">
        <v>99</v>
      </c>
      <c r="O676" s="3"/>
      <c r="R676" s="3" t="s">
        <v>120</v>
      </c>
      <c r="U676" s="3" t="s">
        <v>98</v>
      </c>
      <c r="X676" s="3" t="s">
        <v>101</v>
      </c>
      <c r="AA676" s="3" t="s">
        <v>102</v>
      </c>
      <c r="AD676" s="3" t="s">
        <v>405</v>
      </c>
      <c r="AG676" s="3" t="s">
        <v>149</v>
      </c>
      <c r="AJ676" s="3"/>
      <c r="AM676" s="3" t="s">
        <v>99</v>
      </c>
      <c r="AP676" s="3"/>
      <c r="AS676" s="3" t="s">
        <v>98</v>
      </c>
      <c r="AV676" s="3" t="s">
        <v>189</v>
      </c>
      <c r="AY676" s="3" t="s">
        <v>116</v>
      </c>
      <c r="BB676" s="3"/>
      <c r="BG676" s="3" t="s">
        <v>108</v>
      </c>
      <c r="BJ676" s="3" t="s">
        <v>123</v>
      </c>
      <c r="BM676" s="3" t="s">
        <v>109</v>
      </c>
      <c r="BP676" s="3" t="s">
        <v>123</v>
      </c>
      <c r="BS676" s="3" t="s">
        <v>109</v>
      </c>
      <c r="BV676" s="3" t="s">
        <v>109</v>
      </c>
      <c r="BY676" s="3" t="s">
        <v>123</v>
      </c>
      <c r="CB676" s="3" t="s">
        <v>110</v>
      </c>
      <c r="CE676" s="3" t="s">
        <v>111</v>
      </c>
      <c r="CH676" s="3" t="s">
        <v>148</v>
      </c>
      <c r="CK676" s="3"/>
      <c r="CN676" s="3" t="s">
        <v>141</v>
      </c>
      <c r="CQ676" s="3"/>
    </row>
    <row r="677" spans="1:95" x14ac:dyDescent="0.25">
      <c r="A677">
        <v>171</v>
      </c>
      <c r="B677" s="22">
        <v>43935.370115740741</v>
      </c>
      <c r="C677" s="22">
        <v>43935.372372685182</v>
      </c>
      <c r="D677" s="3" t="s">
        <v>97</v>
      </c>
      <c r="I677" s="3" t="s">
        <v>98</v>
      </c>
      <c r="L677" s="3" t="s">
        <v>99</v>
      </c>
      <c r="O677" s="3"/>
      <c r="R677" s="3" t="s">
        <v>120</v>
      </c>
      <c r="U677" s="3" t="s">
        <v>98</v>
      </c>
      <c r="X677" s="3" t="s">
        <v>101</v>
      </c>
      <c r="AA677" s="3" t="s">
        <v>102</v>
      </c>
      <c r="AD677" s="3" t="s">
        <v>408</v>
      </c>
      <c r="AG677" s="3" t="s">
        <v>149</v>
      </c>
      <c r="AJ677" s="3"/>
      <c r="AM677" s="3" t="s">
        <v>99</v>
      </c>
      <c r="AP677" s="3"/>
      <c r="AS677" s="3" t="s">
        <v>98</v>
      </c>
      <c r="AV677" s="3" t="s">
        <v>189</v>
      </c>
      <c r="AY677" s="3" t="s">
        <v>116</v>
      </c>
      <c r="BB677" s="3"/>
      <c r="BG677" s="3" t="s">
        <v>108</v>
      </c>
      <c r="BJ677" s="3" t="s">
        <v>123</v>
      </c>
      <c r="BM677" s="3" t="s">
        <v>109</v>
      </c>
      <c r="BP677" s="3" t="s">
        <v>123</v>
      </c>
      <c r="BS677" s="3" t="s">
        <v>109</v>
      </c>
      <c r="BV677" s="3" t="s">
        <v>109</v>
      </c>
      <c r="BY677" s="3" t="s">
        <v>123</v>
      </c>
      <c r="CB677" s="3" t="s">
        <v>110</v>
      </c>
      <c r="CE677" s="3" t="s">
        <v>111</v>
      </c>
      <c r="CH677" s="3" t="s">
        <v>148</v>
      </c>
      <c r="CK677" s="3"/>
      <c r="CN677" s="3" t="s">
        <v>141</v>
      </c>
      <c r="CQ677" s="3"/>
    </row>
    <row r="678" spans="1:95" x14ac:dyDescent="0.25">
      <c r="A678">
        <v>171</v>
      </c>
      <c r="B678" s="22">
        <v>43935.370115740741</v>
      </c>
      <c r="C678" s="22">
        <v>43935.372372685182</v>
      </c>
      <c r="D678" s="3" t="s">
        <v>97</v>
      </c>
      <c r="I678" s="3" t="s">
        <v>98</v>
      </c>
      <c r="L678" s="3" t="s">
        <v>99</v>
      </c>
      <c r="O678" s="3"/>
      <c r="R678" s="3" t="s">
        <v>120</v>
      </c>
      <c r="U678" s="3" t="s">
        <v>98</v>
      </c>
      <c r="X678" s="3" t="s">
        <v>101</v>
      </c>
      <c r="AA678" s="3" t="s">
        <v>102</v>
      </c>
      <c r="AD678" s="3" t="s">
        <v>406</v>
      </c>
      <c r="AG678" s="3" t="s">
        <v>149</v>
      </c>
      <c r="AJ678" s="3"/>
      <c r="AM678" s="3" t="s">
        <v>99</v>
      </c>
      <c r="AP678" s="3"/>
      <c r="AS678" s="3" t="s">
        <v>98</v>
      </c>
      <c r="AV678" s="3" t="s">
        <v>189</v>
      </c>
      <c r="AY678" s="3" t="s">
        <v>116</v>
      </c>
      <c r="BB678" s="3"/>
      <c r="BG678" s="3" t="s">
        <v>108</v>
      </c>
      <c r="BJ678" s="3" t="s">
        <v>123</v>
      </c>
      <c r="BM678" s="3" t="s">
        <v>109</v>
      </c>
      <c r="BP678" s="3" t="s">
        <v>123</v>
      </c>
      <c r="BS678" s="3" t="s">
        <v>109</v>
      </c>
      <c r="BV678" s="3" t="s">
        <v>109</v>
      </c>
      <c r="BY678" s="3" t="s">
        <v>123</v>
      </c>
      <c r="CB678" s="3" t="s">
        <v>110</v>
      </c>
      <c r="CE678" s="3" t="s">
        <v>111</v>
      </c>
      <c r="CH678" s="3" t="s">
        <v>148</v>
      </c>
      <c r="CK678" s="3"/>
      <c r="CN678" s="3" t="s">
        <v>141</v>
      </c>
      <c r="CQ678" s="3"/>
    </row>
    <row r="679" spans="1:95" x14ac:dyDescent="0.25">
      <c r="A679">
        <v>171</v>
      </c>
      <c r="B679" s="22">
        <v>43935.370115740741</v>
      </c>
      <c r="C679" s="22">
        <v>43935.372372685182</v>
      </c>
      <c r="D679" s="3" t="s">
        <v>97</v>
      </c>
      <c r="I679" s="3" t="s">
        <v>98</v>
      </c>
      <c r="L679" s="3" t="s">
        <v>99</v>
      </c>
      <c r="O679" s="3"/>
      <c r="R679" s="3" t="s">
        <v>120</v>
      </c>
      <c r="U679" s="3" t="s">
        <v>98</v>
      </c>
      <c r="X679" s="3" t="s">
        <v>101</v>
      </c>
      <c r="AA679" s="3" t="s">
        <v>102</v>
      </c>
      <c r="AD679" s="3" t="s">
        <v>407</v>
      </c>
      <c r="AG679" s="3" t="s">
        <v>149</v>
      </c>
      <c r="AJ679" s="3"/>
      <c r="AM679" s="3" t="s">
        <v>99</v>
      </c>
      <c r="AP679" s="3"/>
      <c r="AS679" s="3" t="s">
        <v>98</v>
      </c>
      <c r="AV679" s="3" t="s">
        <v>189</v>
      </c>
      <c r="AY679" s="3" t="s">
        <v>116</v>
      </c>
      <c r="BB679" s="3"/>
      <c r="BG679" s="3" t="s">
        <v>108</v>
      </c>
      <c r="BJ679" s="3" t="s">
        <v>123</v>
      </c>
      <c r="BM679" s="3" t="s">
        <v>109</v>
      </c>
      <c r="BP679" s="3" t="s">
        <v>123</v>
      </c>
      <c r="BS679" s="3" t="s">
        <v>109</v>
      </c>
      <c r="BV679" s="3" t="s">
        <v>109</v>
      </c>
      <c r="BY679" s="3" t="s">
        <v>123</v>
      </c>
      <c r="CB679" s="3" t="s">
        <v>110</v>
      </c>
      <c r="CE679" s="3" t="s">
        <v>111</v>
      </c>
      <c r="CH679" s="3" t="s">
        <v>148</v>
      </c>
      <c r="CK679" s="3"/>
      <c r="CN679" s="3" t="s">
        <v>141</v>
      </c>
      <c r="CQ679" s="3"/>
    </row>
    <row r="680" spans="1:95" x14ac:dyDescent="0.25">
      <c r="A680">
        <v>171</v>
      </c>
      <c r="B680" s="22">
        <v>43935.370115740741</v>
      </c>
      <c r="C680" s="22">
        <v>43935.372372685182</v>
      </c>
      <c r="D680" s="3" t="s">
        <v>97</v>
      </c>
      <c r="I680" s="3" t="s">
        <v>98</v>
      </c>
      <c r="L680" s="3" t="s">
        <v>99</v>
      </c>
      <c r="O680" s="3"/>
      <c r="R680" s="3" t="s">
        <v>120</v>
      </c>
      <c r="U680" s="3" t="s">
        <v>98</v>
      </c>
      <c r="X680" s="3" t="s">
        <v>101</v>
      </c>
      <c r="AA680" s="3" t="s">
        <v>102</v>
      </c>
      <c r="AD680" s="3" t="s">
        <v>430</v>
      </c>
      <c r="AG680" s="3" t="s">
        <v>149</v>
      </c>
      <c r="AJ680" s="3"/>
      <c r="AM680" s="3" t="s">
        <v>99</v>
      </c>
      <c r="AP680" s="3"/>
      <c r="AS680" s="3" t="s">
        <v>98</v>
      </c>
      <c r="AV680" s="3" t="s">
        <v>189</v>
      </c>
      <c r="AY680" s="3" t="s">
        <v>116</v>
      </c>
      <c r="BB680" s="3"/>
      <c r="BG680" s="3" t="s">
        <v>108</v>
      </c>
      <c r="BJ680" s="3" t="s">
        <v>123</v>
      </c>
      <c r="BM680" s="3" t="s">
        <v>109</v>
      </c>
      <c r="BP680" s="3" t="s">
        <v>123</v>
      </c>
      <c r="BS680" s="3" t="s">
        <v>109</v>
      </c>
      <c r="BV680" s="3" t="s">
        <v>109</v>
      </c>
      <c r="BY680" s="3" t="s">
        <v>123</v>
      </c>
      <c r="CB680" s="3" t="s">
        <v>110</v>
      </c>
      <c r="CE680" s="3" t="s">
        <v>111</v>
      </c>
      <c r="CH680" s="3" t="s">
        <v>148</v>
      </c>
      <c r="CK680" s="3"/>
      <c r="CN680" s="3" t="s">
        <v>141</v>
      </c>
      <c r="CQ680" s="3"/>
    </row>
    <row r="681" spans="1:95" x14ac:dyDescent="0.25">
      <c r="A681">
        <v>172</v>
      </c>
      <c r="B681" s="22">
        <v>43935.384768518517</v>
      </c>
      <c r="C681" s="22">
        <v>43935.38722222222</v>
      </c>
      <c r="D681" s="3" t="s">
        <v>97</v>
      </c>
      <c r="I681" s="3" t="s">
        <v>99</v>
      </c>
      <c r="L681" s="3" t="s">
        <v>98</v>
      </c>
      <c r="O681" s="3"/>
      <c r="R681" s="3" t="s">
        <v>100</v>
      </c>
      <c r="U681" s="3" t="s">
        <v>98</v>
      </c>
      <c r="X681" s="3" t="s">
        <v>121</v>
      </c>
      <c r="AA681" s="3"/>
      <c r="AD681" s="3" t="s">
        <v>405</v>
      </c>
      <c r="AG681" s="3" t="s">
        <v>149</v>
      </c>
      <c r="AJ681" s="3"/>
      <c r="AM681" s="3" t="s">
        <v>99</v>
      </c>
      <c r="AP681" s="3"/>
      <c r="AS681" s="3" t="s">
        <v>98</v>
      </c>
      <c r="AV681" s="3" t="s">
        <v>189</v>
      </c>
      <c r="AY681" s="3" t="s">
        <v>116</v>
      </c>
      <c r="BB681" s="3"/>
      <c r="BG681" s="3" t="s">
        <v>123</v>
      </c>
      <c r="BJ681" s="3" t="s">
        <v>123</v>
      </c>
      <c r="BM681" s="3" t="s">
        <v>109</v>
      </c>
      <c r="BP681" s="3" t="s">
        <v>123</v>
      </c>
      <c r="BS681" s="3" t="s">
        <v>123</v>
      </c>
      <c r="BV681" s="3" t="s">
        <v>109</v>
      </c>
      <c r="BY681" s="3" t="s">
        <v>109</v>
      </c>
      <c r="CB681" s="3" t="s">
        <v>124</v>
      </c>
      <c r="CE681" s="3" t="s">
        <v>119</v>
      </c>
      <c r="CH681" s="3" t="s">
        <v>148</v>
      </c>
      <c r="CK681" s="3"/>
      <c r="CN681" s="3" t="s">
        <v>131</v>
      </c>
      <c r="CQ681" s="3"/>
    </row>
    <row r="682" spans="1:95" x14ac:dyDescent="0.25">
      <c r="A682">
        <v>172</v>
      </c>
      <c r="B682" s="22">
        <v>43935.384768518517</v>
      </c>
      <c r="C682" s="22">
        <v>43935.38722222222</v>
      </c>
      <c r="D682" s="3" t="s">
        <v>97</v>
      </c>
      <c r="I682" s="3" t="s">
        <v>99</v>
      </c>
      <c r="L682" s="3" t="s">
        <v>98</v>
      </c>
      <c r="O682" s="3"/>
      <c r="R682" s="3" t="s">
        <v>100</v>
      </c>
      <c r="U682" s="3" t="s">
        <v>98</v>
      </c>
      <c r="X682" s="3" t="s">
        <v>121</v>
      </c>
      <c r="AA682" s="3"/>
      <c r="AD682" s="3" t="s">
        <v>430</v>
      </c>
      <c r="AG682" s="3" t="s">
        <v>149</v>
      </c>
      <c r="AJ682" s="3"/>
      <c r="AM682" s="3" t="s">
        <v>99</v>
      </c>
      <c r="AP682" s="3"/>
      <c r="AS682" s="3" t="s">
        <v>98</v>
      </c>
      <c r="AV682" s="3" t="s">
        <v>189</v>
      </c>
      <c r="AY682" s="3" t="s">
        <v>116</v>
      </c>
      <c r="BB682" s="3"/>
      <c r="BG682" s="3" t="s">
        <v>123</v>
      </c>
      <c r="BJ682" s="3" t="s">
        <v>123</v>
      </c>
      <c r="BM682" s="3" t="s">
        <v>109</v>
      </c>
      <c r="BP682" s="3" t="s">
        <v>123</v>
      </c>
      <c r="BS682" s="3" t="s">
        <v>123</v>
      </c>
      <c r="BV682" s="3" t="s">
        <v>109</v>
      </c>
      <c r="BY682" s="3" t="s">
        <v>109</v>
      </c>
      <c r="CB682" s="3" t="s">
        <v>124</v>
      </c>
      <c r="CE682" s="3" t="s">
        <v>119</v>
      </c>
      <c r="CH682" s="3" t="s">
        <v>148</v>
      </c>
      <c r="CK682" s="3"/>
      <c r="CN682" s="3" t="s">
        <v>131</v>
      </c>
      <c r="CQ682" s="3"/>
    </row>
    <row r="683" spans="1:95" x14ac:dyDescent="0.25">
      <c r="A683">
        <v>173</v>
      </c>
      <c r="B683" s="22">
        <v>43935.398599537039</v>
      </c>
      <c r="C683" s="22">
        <v>43935.437037037038</v>
      </c>
      <c r="D683" s="3" t="s">
        <v>97</v>
      </c>
      <c r="I683" s="3" t="s">
        <v>98</v>
      </c>
      <c r="L683" s="3" t="s">
        <v>99</v>
      </c>
      <c r="O683" s="3"/>
      <c r="R683" s="3" t="s">
        <v>100</v>
      </c>
      <c r="U683" s="3" t="s">
        <v>99</v>
      </c>
      <c r="X683" s="3" t="s">
        <v>101</v>
      </c>
      <c r="AA683" s="3" t="s">
        <v>132</v>
      </c>
      <c r="AD683" s="3" t="s">
        <v>405</v>
      </c>
      <c r="AG683" s="3" t="s">
        <v>137</v>
      </c>
      <c r="AJ683" s="3" t="s">
        <v>324</v>
      </c>
      <c r="AM683" s="3" t="s">
        <v>99</v>
      </c>
      <c r="AP683" s="3"/>
      <c r="AS683" s="3" t="s">
        <v>99</v>
      </c>
      <c r="AV683" s="3"/>
      <c r="AY683" s="3" t="s">
        <v>116</v>
      </c>
      <c r="BB683" s="3"/>
      <c r="BG683" s="3" t="s">
        <v>109</v>
      </c>
      <c r="BJ683" s="3" t="s">
        <v>108</v>
      </c>
      <c r="BM683" s="3" t="s">
        <v>107</v>
      </c>
      <c r="BP683" s="3" t="s">
        <v>123</v>
      </c>
      <c r="BS683" s="3" t="s">
        <v>109</v>
      </c>
      <c r="BV683" s="3" t="s">
        <v>123</v>
      </c>
      <c r="BY683" s="3" t="s">
        <v>109</v>
      </c>
      <c r="CB683" s="3" t="s">
        <v>118</v>
      </c>
      <c r="CE683" s="3" t="s">
        <v>147</v>
      </c>
      <c r="CH683" s="3" t="s">
        <v>137</v>
      </c>
      <c r="CK683" s="3" t="s">
        <v>325</v>
      </c>
      <c r="CN683" s="3" t="s">
        <v>126</v>
      </c>
      <c r="CQ683" s="3"/>
    </row>
    <row r="684" spans="1:95" x14ac:dyDescent="0.25">
      <c r="A684">
        <v>173</v>
      </c>
      <c r="B684" s="22">
        <v>43935.398599537039</v>
      </c>
      <c r="C684" s="22">
        <v>43935.437037037038</v>
      </c>
      <c r="D684" s="3" t="s">
        <v>97</v>
      </c>
      <c r="I684" s="3" t="s">
        <v>98</v>
      </c>
      <c r="L684" s="3" t="s">
        <v>99</v>
      </c>
      <c r="O684" s="3"/>
      <c r="R684" s="3" t="s">
        <v>100</v>
      </c>
      <c r="U684" s="3" t="s">
        <v>99</v>
      </c>
      <c r="X684" s="3" t="s">
        <v>101</v>
      </c>
      <c r="AA684" s="3" t="s">
        <v>132</v>
      </c>
      <c r="AD684" s="3" t="s">
        <v>409</v>
      </c>
      <c r="AG684" s="3" t="s">
        <v>137</v>
      </c>
      <c r="AJ684" s="3" t="s">
        <v>324</v>
      </c>
      <c r="AM684" s="3" t="s">
        <v>99</v>
      </c>
      <c r="AP684" s="3"/>
      <c r="AS684" s="3" t="s">
        <v>99</v>
      </c>
      <c r="AV684" s="3"/>
      <c r="AY684" s="3" t="s">
        <v>116</v>
      </c>
      <c r="BB684" s="3"/>
      <c r="BG684" s="3" t="s">
        <v>109</v>
      </c>
      <c r="BJ684" s="3" t="s">
        <v>108</v>
      </c>
      <c r="BM684" s="3" t="s">
        <v>107</v>
      </c>
      <c r="BP684" s="3" t="s">
        <v>123</v>
      </c>
      <c r="BS684" s="3" t="s">
        <v>109</v>
      </c>
      <c r="BV684" s="3" t="s">
        <v>123</v>
      </c>
      <c r="BY684" s="3" t="s">
        <v>109</v>
      </c>
      <c r="CB684" s="3" t="s">
        <v>118</v>
      </c>
      <c r="CE684" s="3" t="s">
        <v>147</v>
      </c>
      <c r="CH684" s="3" t="s">
        <v>137</v>
      </c>
      <c r="CK684" s="3" t="s">
        <v>325</v>
      </c>
      <c r="CN684" s="3" t="s">
        <v>126</v>
      </c>
      <c r="CQ684" s="3"/>
    </row>
    <row r="685" spans="1:95" x14ac:dyDescent="0.25">
      <c r="A685">
        <v>173</v>
      </c>
      <c r="B685" s="22">
        <v>43935.398599537039</v>
      </c>
      <c r="C685" s="22">
        <v>43935.437037037038</v>
      </c>
      <c r="D685" s="3" t="s">
        <v>97</v>
      </c>
      <c r="I685" s="3" t="s">
        <v>98</v>
      </c>
      <c r="L685" s="3" t="s">
        <v>99</v>
      </c>
      <c r="O685" s="3"/>
      <c r="R685" s="3" t="s">
        <v>100</v>
      </c>
      <c r="U685" s="3" t="s">
        <v>99</v>
      </c>
      <c r="X685" s="3" t="s">
        <v>101</v>
      </c>
      <c r="AA685" s="3" t="s">
        <v>132</v>
      </c>
      <c r="AD685" s="3" t="s">
        <v>408</v>
      </c>
      <c r="AG685" s="3" t="s">
        <v>137</v>
      </c>
      <c r="AJ685" s="3" t="s">
        <v>324</v>
      </c>
      <c r="AM685" s="3" t="s">
        <v>99</v>
      </c>
      <c r="AP685" s="3"/>
      <c r="AS685" s="3" t="s">
        <v>99</v>
      </c>
      <c r="AV685" s="3"/>
      <c r="AY685" s="3" t="s">
        <v>116</v>
      </c>
      <c r="BB685" s="3"/>
      <c r="BG685" s="3" t="s">
        <v>109</v>
      </c>
      <c r="BJ685" s="3" t="s">
        <v>108</v>
      </c>
      <c r="BM685" s="3" t="s">
        <v>107</v>
      </c>
      <c r="BP685" s="3" t="s">
        <v>123</v>
      </c>
      <c r="BS685" s="3" t="s">
        <v>109</v>
      </c>
      <c r="BV685" s="3" t="s">
        <v>123</v>
      </c>
      <c r="BY685" s="3" t="s">
        <v>109</v>
      </c>
      <c r="CB685" s="3" t="s">
        <v>118</v>
      </c>
      <c r="CE685" s="3" t="s">
        <v>147</v>
      </c>
      <c r="CH685" s="3" t="s">
        <v>137</v>
      </c>
      <c r="CK685" s="3" t="s">
        <v>325</v>
      </c>
      <c r="CN685" s="3" t="s">
        <v>126</v>
      </c>
      <c r="CQ685" s="3"/>
    </row>
    <row r="686" spans="1:95" x14ac:dyDescent="0.25">
      <c r="A686">
        <v>173</v>
      </c>
      <c r="B686" s="22">
        <v>43935.398599537039</v>
      </c>
      <c r="C686" s="22">
        <v>43935.437037037038</v>
      </c>
      <c r="D686" s="3" t="s">
        <v>97</v>
      </c>
      <c r="I686" s="3" t="s">
        <v>98</v>
      </c>
      <c r="L686" s="3" t="s">
        <v>99</v>
      </c>
      <c r="O686" s="3"/>
      <c r="R686" s="3" t="s">
        <v>100</v>
      </c>
      <c r="U686" s="3" t="s">
        <v>99</v>
      </c>
      <c r="X686" s="3" t="s">
        <v>101</v>
      </c>
      <c r="AA686" s="3" t="s">
        <v>132</v>
      </c>
      <c r="AD686" s="3" t="s">
        <v>410</v>
      </c>
      <c r="AG686" s="3" t="s">
        <v>137</v>
      </c>
      <c r="AJ686" s="3" t="s">
        <v>324</v>
      </c>
      <c r="AM686" s="3" t="s">
        <v>99</v>
      </c>
      <c r="AP686" s="3"/>
      <c r="AS686" s="3" t="s">
        <v>99</v>
      </c>
      <c r="AV686" s="3"/>
      <c r="AY686" s="3" t="s">
        <v>116</v>
      </c>
      <c r="BB686" s="3"/>
      <c r="BG686" s="3" t="s">
        <v>109</v>
      </c>
      <c r="BJ686" s="3" t="s">
        <v>108</v>
      </c>
      <c r="BM686" s="3" t="s">
        <v>107</v>
      </c>
      <c r="BP686" s="3" t="s">
        <v>123</v>
      </c>
      <c r="BS686" s="3" t="s">
        <v>109</v>
      </c>
      <c r="BV686" s="3" t="s">
        <v>123</v>
      </c>
      <c r="BY686" s="3" t="s">
        <v>109</v>
      </c>
      <c r="CB686" s="3" t="s">
        <v>118</v>
      </c>
      <c r="CE686" s="3" t="s">
        <v>147</v>
      </c>
      <c r="CH686" s="3" t="s">
        <v>137</v>
      </c>
      <c r="CK686" s="3" t="s">
        <v>325</v>
      </c>
      <c r="CN686" s="3" t="s">
        <v>126</v>
      </c>
      <c r="CQ686" s="3"/>
    </row>
    <row r="687" spans="1:95" x14ac:dyDescent="0.25">
      <c r="A687">
        <v>173</v>
      </c>
      <c r="B687" s="22">
        <v>43935.398599537039</v>
      </c>
      <c r="C687" s="22">
        <v>43935.437037037038</v>
      </c>
      <c r="D687" s="3" t="s">
        <v>97</v>
      </c>
      <c r="I687" s="3" t="s">
        <v>98</v>
      </c>
      <c r="L687" s="3" t="s">
        <v>99</v>
      </c>
      <c r="O687" s="3"/>
      <c r="R687" s="3" t="s">
        <v>100</v>
      </c>
      <c r="U687" s="3" t="s">
        <v>99</v>
      </c>
      <c r="X687" s="3" t="s">
        <v>101</v>
      </c>
      <c r="AA687" s="3" t="s">
        <v>132</v>
      </c>
      <c r="AD687" s="3" t="s">
        <v>406</v>
      </c>
      <c r="AG687" s="3" t="s">
        <v>137</v>
      </c>
      <c r="AJ687" s="3" t="s">
        <v>324</v>
      </c>
      <c r="AM687" s="3" t="s">
        <v>99</v>
      </c>
      <c r="AP687" s="3"/>
      <c r="AS687" s="3" t="s">
        <v>99</v>
      </c>
      <c r="AV687" s="3"/>
      <c r="AY687" s="3" t="s">
        <v>116</v>
      </c>
      <c r="BB687" s="3"/>
      <c r="BG687" s="3" t="s">
        <v>109</v>
      </c>
      <c r="BJ687" s="3" t="s">
        <v>108</v>
      </c>
      <c r="BM687" s="3" t="s">
        <v>107</v>
      </c>
      <c r="BP687" s="3" t="s">
        <v>123</v>
      </c>
      <c r="BS687" s="3" t="s">
        <v>109</v>
      </c>
      <c r="BV687" s="3" t="s">
        <v>123</v>
      </c>
      <c r="BY687" s="3" t="s">
        <v>109</v>
      </c>
      <c r="CB687" s="3" t="s">
        <v>118</v>
      </c>
      <c r="CE687" s="3" t="s">
        <v>147</v>
      </c>
      <c r="CH687" s="3" t="s">
        <v>137</v>
      </c>
      <c r="CK687" s="3" t="s">
        <v>325</v>
      </c>
      <c r="CN687" s="3" t="s">
        <v>126</v>
      </c>
      <c r="CQ687" s="3"/>
    </row>
    <row r="688" spans="1:95" x14ac:dyDescent="0.25">
      <c r="A688">
        <v>173</v>
      </c>
      <c r="B688" s="22">
        <v>43935.398599537039</v>
      </c>
      <c r="C688" s="22">
        <v>43935.437037037038</v>
      </c>
      <c r="D688" s="3" t="s">
        <v>97</v>
      </c>
      <c r="I688" s="3" t="s">
        <v>98</v>
      </c>
      <c r="L688" s="3" t="s">
        <v>99</v>
      </c>
      <c r="O688" s="3"/>
      <c r="R688" s="3" t="s">
        <v>100</v>
      </c>
      <c r="U688" s="3" t="s">
        <v>99</v>
      </c>
      <c r="X688" s="3" t="s">
        <v>101</v>
      </c>
      <c r="AA688" s="3" t="s">
        <v>132</v>
      </c>
      <c r="AD688" s="3" t="s">
        <v>430</v>
      </c>
      <c r="AG688" s="3" t="s">
        <v>137</v>
      </c>
      <c r="AJ688" s="3" t="s">
        <v>324</v>
      </c>
      <c r="AM688" s="3" t="s">
        <v>99</v>
      </c>
      <c r="AP688" s="3"/>
      <c r="AS688" s="3" t="s">
        <v>99</v>
      </c>
      <c r="AV688" s="3"/>
      <c r="AY688" s="3" t="s">
        <v>116</v>
      </c>
      <c r="BB688" s="3"/>
      <c r="BG688" s="3" t="s">
        <v>109</v>
      </c>
      <c r="BJ688" s="3" t="s">
        <v>108</v>
      </c>
      <c r="BM688" s="3" t="s">
        <v>107</v>
      </c>
      <c r="BP688" s="3" t="s">
        <v>123</v>
      </c>
      <c r="BS688" s="3" t="s">
        <v>109</v>
      </c>
      <c r="BV688" s="3" t="s">
        <v>123</v>
      </c>
      <c r="BY688" s="3" t="s">
        <v>109</v>
      </c>
      <c r="CB688" s="3" t="s">
        <v>118</v>
      </c>
      <c r="CE688" s="3" t="s">
        <v>147</v>
      </c>
      <c r="CH688" s="3" t="s">
        <v>137</v>
      </c>
      <c r="CK688" s="3" t="s">
        <v>325</v>
      </c>
      <c r="CN688" s="3" t="s">
        <v>126</v>
      </c>
      <c r="CQ688" s="3"/>
    </row>
    <row r="689" spans="1:95" x14ac:dyDescent="0.25">
      <c r="A689">
        <v>174</v>
      </c>
      <c r="B689" s="22">
        <v>43935.462222222224</v>
      </c>
      <c r="C689" s="22">
        <v>43935.465694444443</v>
      </c>
      <c r="D689" s="3" t="s">
        <v>97</v>
      </c>
      <c r="I689" s="3" t="s">
        <v>99</v>
      </c>
      <c r="L689" s="3" t="s">
        <v>98</v>
      </c>
      <c r="O689" s="3" t="s">
        <v>326</v>
      </c>
      <c r="R689" s="3" t="s">
        <v>176</v>
      </c>
      <c r="U689" s="3" t="s">
        <v>99</v>
      </c>
      <c r="X689" s="3" t="s">
        <v>101</v>
      </c>
      <c r="AA689" s="3" t="s">
        <v>132</v>
      </c>
      <c r="AD689" s="3" t="s">
        <v>405</v>
      </c>
      <c r="AG689" s="3" t="s">
        <v>149</v>
      </c>
      <c r="AJ689" s="3"/>
      <c r="AM689" s="3" t="s">
        <v>99</v>
      </c>
      <c r="AP689" s="3"/>
      <c r="AS689" s="3" t="s">
        <v>98</v>
      </c>
      <c r="AV689" s="3" t="s">
        <v>291</v>
      </c>
      <c r="AY689" s="3" t="s">
        <v>122</v>
      </c>
      <c r="BB689" s="3"/>
      <c r="BG689" s="3" t="s">
        <v>107</v>
      </c>
      <c r="BJ689" s="3" t="s">
        <v>108</v>
      </c>
      <c r="BM689" s="3" t="s">
        <v>107</v>
      </c>
      <c r="BP689" s="3" t="s">
        <v>109</v>
      </c>
      <c r="BS689" s="3" t="s">
        <v>109</v>
      </c>
      <c r="BV689" s="3" t="s">
        <v>109</v>
      </c>
      <c r="BY689" s="3" t="s">
        <v>109</v>
      </c>
      <c r="CB689" s="3" t="s">
        <v>118</v>
      </c>
      <c r="CE689" s="3" t="s">
        <v>111</v>
      </c>
      <c r="CH689" s="3" t="s">
        <v>136</v>
      </c>
      <c r="CK689" s="3"/>
      <c r="CN689" s="3" t="s">
        <v>137</v>
      </c>
      <c r="CQ689" s="3"/>
    </row>
    <row r="690" spans="1:95" x14ac:dyDescent="0.25">
      <c r="A690">
        <v>174</v>
      </c>
      <c r="B690" s="22">
        <v>43935.462222222224</v>
      </c>
      <c r="C690" s="22">
        <v>43935.465694444443</v>
      </c>
      <c r="D690" s="3" t="s">
        <v>97</v>
      </c>
      <c r="I690" s="3" t="s">
        <v>99</v>
      </c>
      <c r="L690" s="3" t="s">
        <v>98</v>
      </c>
      <c r="O690" s="3" t="s">
        <v>326</v>
      </c>
      <c r="R690" s="3" t="s">
        <v>176</v>
      </c>
      <c r="U690" s="3" t="s">
        <v>99</v>
      </c>
      <c r="X690" s="3" t="s">
        <v>101</v>
      </c>
      <c r="AA690" s="3" t="s">
        <v>132</v>
      </c>
      <c r="AD690" s="3" t="s">
        <v>408</v>
      </c>
      <c r="AG690" s="3" t="s">
        <v>149</v>
      </c>
      <c r="AJ690" s="3"/>
      <c r="AM690" s="3" t="s">
        <v>99</v>
      </c>
      <c r="AP690" s="3"/>
      <c r="AS690" s="3" t="s">
        <v>98</v>
      </c>
      <c r="AV690" s="3" t="s">
        <v>291</v>
      </c>
      <c r="AY690" s="3" t="s">
        <v>122</v>
      </c>
      <c r="BB690" s="3"/>
      <c r="BG690" s="3" t="s">
        <v>107</v>
      </c>
      <c r="BJ690" s="3" t="s">
        <v>108</v>
      </c>
      <c r="BM690" s="3" t="s">
        <v>107</v>
      </c>
      <c r="BP690" s="3" t="s">
        <v>109</v>
      </c>
      <c r="BS690" s="3" t="s">
        <v>109</v>
      </c>
      <c r="BV690" s="3" t="s">
        <v>109</v>
      </c>
      <c r="BY690" s="3" t="s">
        <v>109</v>
      </c>
      <c r="CB690" s="3" t="s">
        <v>118</v>
      </c>
      <c r="CE690" s="3" t="s">
        <v>111</v>
      </c>
      <c r="CH690" s="3" t="s">
        <v>136</v>
      </c>
      <c r="CK690" s="3"/>
      <c r="CN690" s="3" t="s">
        <v>137</v>
      </c>
      <c r="CQ690" s="3"/>
    </row>
    <row r="691" spans="1:95" x14ac:dyDescent="0.25">
      <c r="A691">
        <v>174</v>
      </c>
      <c r="B691" s="22">
        <v>43935.462222222224</v>
      </c>
      <c r="C691" s="22">
        <v>43935.465694444443</v>
      </c>
      <c r="D691" s="3" t="s">
        <v>97</v>
      </c>
      <c r="I691" s="3" t="s">
        <v>99</v>
      </c>
      <c r="L691" s="3" t="s">
        <v>98</v>
      </c>
      <c r="O691" s="3" t="s">
        <v>326</v>
      </c>
      <c r="R691" s="3" t="s">
        <v>176</v>
      </c>
      <c r="U691" s="3" t="s">
        <v>99</v>
      </c>
      <c r="X691" s="3" t="s">
        <v>101</v>
      </c>
      <c r="AA691" s="3" t="s">
        <v>132</v>
      </c>
      <c r="AD691" s="3" t="s">
        <v>406</v>
      </c>
      <c r="AG691" s="3" t="s">
        <v>149</v>
      </c>
      <c r="AJ691" s="3"/>
      <c r="AM691" s="3" t="s">
        <v>99</v>
      </c>
      <c r="AP691" s="3"/>
      <c r="AS691" s="3" t="s">
        <v>98</v>
      </c>
      <c r="AV691" s="3" t="s">
        <v>291</v>
      </c>
      <c r="AY691" s="3" t="s">
        <v>122</v>
      </c>
      <c r="BB691" s="3"/>
      <c r="BG691" s="3" t="s">
        <v>107</v>
      </c>
      <c r="BJ691" s="3" t="s">
        <v>108</v>
      </c>
      <c r="BM691" s="3" t="s">
        <v>107</v>
      </c>
      <c r="BP691" s="3" t="s">
        <v>109</v>
      </c>
      <c r="BS691" s="3" t="s">
        <v>109</v>
      </c>
      <c r="BV691" s="3" t="s">
        <v>109</v>
      </c>
      <c r="BY691" s="3" t="s">
        <v>109</v>
      </c>
      <c r="CB691" s="3" t="s">
        <v>118</v>
      </c>
      <c r="CE691" s="3" t="s">
        <v>111</v>
      </c>
      <c r="CH691" s="3" t="s">
        <v>136</v>
      </c>
      <c r="CK691" s="3"/>
      <c r="CN691" s="3" t="s">
        <v>137</v>
      </c>
      <c r="CQ691" s="3"/>
    </row>
    <row r="692" spans="1:95" x14ac:dyDescent="0.25">
      <c r="A692">
        <v>174</v>
      </c>
      <c r="B692" s="22">
        <v>43935.462222222224</v>
      </c>
      <c r="C692" s="22">
        <v>43935.465694444443</v>
      </c>
      <c r="D692" s="3" t="s">
        <v>97</v>
      </c>
      <c r="I692" s="3" t="s">
        <v>99</v>
      </c>
      <c r="L692" s="3" t="s">
        <v>98</v>
      </c>
      <c r="O692" s="3" t="s">
        <v>326</v>
      </c>
      <c r="R692" s="3" t="s">
        <v>176</v>
      </c>
      <c r="U692" s="3" t="s">
        <v>99</v>
      </c>
      <c r="X692" s="3" t="s">
        <v>101</v>
      </c>
      <c r="AA692" s="3" t="s">
        <v>132</v>
      </c>
      <c r="AD692" s="3" t="s">
        <v>407</v>
      </c>
      <c r="AG692" s="3" t="s">
        <v>149</v>
      </c>
      <c r="AJ692" s="3"/>
      <c r="AM692" s="3" t="s">
        <v>99</v>
      </c>
      <c r="AP692" s="3"/>
      <c r="AS692" s="3" t="s">
        <v>98</v>
      </c>
      <c r="AV692" s="3" t="s">
        <v>291</v>
      </c>
      <c r="AY692" s="3" t="s">
        <v>122</v>
      </c>
      <c r="BB692" s="3"/>
      <c r="BG692" s="3" t="s">
        <v>107</v>
      </c>
      <c r="BJ692" s="3" t="s">
        <v>108</v>
      </c>
      <c r="BM692" s="3" t="s">
        <v>107</v>
      </c>
      <c r="BP692" s="3" t="s">
        <v>109</v>
      </c>
      <c r="BS692" s="3" t="s">
        <v>109</v>
      </c>
      <c r="BV692" s="3" t="s">
        <v>109</v>
      </c>
      <c r="BY692" s="3" t="s">
        <v>109</v>
      </c>
      <c r="CB692" s="3" t="s">
        <v>118</v>
      </c>
      <c r="CE692" s="3" t="s">
        <v>111</v>
      </c>
      <c r="CH692" s="3" t="s">
        <v>136</v>
      </c>
      <c r="CK692" s="3"/>
      <c r="CN692" s="3" t="s">
        <v>137</v>
      </c>
      <c r="CQ692" s="3"/>
    </row>
    <row r="693" spans="1:95" x14ac:dyDescent="0.25">
      <c r="A693">
        <v>174</v>
      </c>
      <c r="B693" s="22">
        <v>43935.462222222224</v>
      </c>
      <c r="C693" s="22">
        <v>43935.465694444443</v>
      </c>
      <c r="D693" s="3" t="s">
        <v>97</v>
      </c>
      <c r="I693" s="3" t="s">
        <v>99</v>
      </c>
      <c r="L693" s="3" t="s">
        <v>98</v>
      </c>
      <c r="O693" s="3" t="s">
        <v>326</v>
      </c>
      <c r="R693" s="3" t="s">
        <v>176</v>
      </c>
      <c r="U693" s="3" t="s">
        <v>99</v>
      </c>
      <c r="X693" s="3" t="s">
        <v>101</v>
      </c>
      <c r="AA693" s="3" t="s">
        <v>132</v>
      </c>
      <c r="AD693" s="3" t="s">
        <v>430</v>
      </c>
      <c r="AG693" s="3" t="s">
        <v>149</v>
      </c>
      <c r="AJ693" s="3"/>
      <c r="AM693" s="3" t="s">
        <v>99</v>
      </c>
      <c r="AP693" s="3"/>
      <c r="AS693" s="3" t="s">
        <v>98</v>
      </c>
      <c r="AV693" s="3" t="s">
        <v>291</v>
      </c>
      <c r="AY693" s="3" t="s">
        <v>122</v>
      </c>
      <c r="BB693" s="3"/>
      <c r="BG693" s="3" t="s">
        <v>107</v>
      </c>
      <c r="BJ693" s="3" t="s">
        <v>108</v>
      </c>
      <c r="BM693" s="3" t="s">
        <v>107</v>
      </c>
      <c r="BP693" s="3" t="s">
        <v>109</v>
      </c>
      <c r="BS693" s="3" t="s">
        <v>109</v>
      </c>
      <c r="BV693" s="3" t="s">
        <v>109</v>
      </c>
      <c r="BY693" s="3" t="s">
        <v>109</v>
      </c>
      <c r="CB693" s="3" t="s">
        <v>118</v>
      </c>
      <c r="CE693" s="3" t="s">
        <v>111</v>
      </c>
      <c r="CH693" s="3" t="s">
        <v>136</v>
      </c>
      <c r="CK693" s="3"/>
      <c r="CN693" s="3" t="s">
        <v>137</v>
      </c>
      <c r="CQ693" s="3"/>
    </row>
    <row r="694" spans="1:95" x14ac:dyDescent="0.25">
      <c r="A694">
        <v>175</v>
      </c>
      <c r="B694" s="22">
        <v>43935.472372685188</v>
      </c>
      <c r="C694" s="22">
        <v>43935.479988425926</v>
      </c>
      <c r="D694" s="3" t="s">
        <v>97</v>
      </c>
      <c r="I694" s="3" t="s">
        <v>98</v>
      </c>
      <c r="L694" s="3" t="s">
        <v>99</v>
      </c>
      <c r="O694" s="3"/>
      <c r="R694" s="3" t="s">
        <v>100</v>
      </c>
      <c r="U694" s="3" t="s">
        <v>99</v>
      </c>
      <c r="X694" s="3" t="s">
        <v>101</v>
      </c>
      <c r="AA694" s="3" t="s">
        <v>102</v>
      </c>
      <c r="AD694" s="3" t="s">
        <v>405</v>
      </c>
      <c r="AG694" s="3" t="s">
        <v>149</v>
      </c>
      <c r="AJ694" s="3"/>
      <c r="AM694" s="3" t="s">
        <v>99</v>
      </c>
      <c r="AP694" s="3"/>
      <c r="AS694" s="3" t="s">
        <v>98</v>
      </c>
      <c r="AV694" s="3" t="s">
        <v>183</v>
      </c>
      <c r="AY694" s="3" t="s">
        <v>122</v>
      </c>
      <c r="BB694" s="3"/>
      <c r="BG694" s="3" t="s">
        <v>123</v>
      </c>
      <c r="BJ694" s="3" t="s">
        <v>123</v>
      </c>
      <c r="BM694" s="3" t="s">
        <v>109</v>
      </c>
      <c r="BP694" s="3" t="s">
        <v>108</v>
      </c>
      <c r="BS694" s="3" t="s">
        <v>108</v>
      </c>
      <c r="BV694" s="3" t="s">
        <v>109</v>
      </c>
      <c r="BY694" s="3" t="s">
        <v>123</v>
      </c>
      <c r="CB694" s="3" t="s">
        <v>110</v>
      </c>
      <c r="CE694" s="3" t="s">
        <v>111</v>
      </c>
      <c r="CH694" s="3" t="s">
        <v>112</v>
      </c>
      <c r="CK694" s="3"/>
      <c r="CN694" s="3" t="s">
        <v>126</v>
      </c>
      <c r="CQ694" s="3"/>
    </row>
    <row r="695" spans="1:95" x14ac:dyDescent="0.25">
      <c r="A695">
        <v>175</v>
      </c>
      <c r="B695" s="22">
        <v>43935.472372685188</v>
      </c>
      <c r="C695" s="22">
        <v>43935.479988425926</v>
      </c>
      <c r="D695" s="3" t="s">
        <v>97</v>
      </c>
      <c r="I695" s="3" t="s">
        <v>98</v>
      </c>
      <c r="L695" s="3" t="s">
        <v>99</v>
      </c>
      <c r="O695" s="3"/>
      <c r="R695" s="3" t="s">
        <v>100</v>
      </c>
      <c r="U695" s="3" t="s">
        <v>99</v>
      </c>
      <c r="X695" s="3" t="s">
        <v>101</v>
      </c>
      <c r="AA695" s="3" t="s">
        <v>102</v>
      </c>
      <c r="AD695" s="3" t="s">
        <v>408</v>
      </c>
      <c r="AG695" s="3" t="s">
        <v>149</v>
      </c>
      <c r="AJ695" s="3"/>
      <c r="AM695" s="3" t="s">
        <v>99</v>
      </c>
      <c r="AP695" s="3"/>
      <c r="AS695" s="3" t="s">
        <v>98</v>
      </c>
      <c r="AV695" s="3" t="s">
        <v>183</v>
      </c>
      <c r="AY695" s="3" t="s">
        <v>122</v>
      </c>
      <c r="BB695" s="3"/>
      <c r="BG695" s="3" t="s">
        <v>123</v>
      </c>
      <c r="BJ695" s="3" t="s">
        <v>123</v>
      </c>
      <c r="BM695" s="3" t="s">
        <v>109</v>
      </c>
      <c r="BP695" s="3" t="s">
        <v>108</v>
      </c>
      <c r="BS695" s="3" t="s">
        <v>108</v>
      </c>
      <c r="BV695" s="3" t="s">
        <v>109</v>
      </c>
      <c r="BY695" s="3" t="s">
        <v>123</v>
      </c>
      <c r="CB695" s="3" t="s">
        <v>110</v>
      </c>
      <c r="CE695" s="3" t="s">
        <v>111</v>
      </c>
      <c r="CH695" s="3" t="s">
        <v>112</v>
      </c>
      <c r="CK695" s="3"/>
      <c r="CN695" s="3" t="s">
        <v>126</v>
      </c>
      <c r="CQ695" s="3"/>
    </row>
    <row r="696" spans="1:95" x14ac:dyDescent="0.25">
      <c r="A696">
        <v>175</v>
      </c>
      <c r="B696" s="22">
        <v>43935.472372685188</v>
      </c>
      <c r="C696" s="22">
        <v>43935.479988425926</v>
      </c>
      <c r="D696" s="3" t="s">
        <v>97</v>
      </c>
      <c r="I696" s="3" t="s">
        <v>98</v>
      </c>
      <c r="L696" s="3" t="s">
        <v>99</v>
      </c>
      <c r="O696" s="3"/>
      <c r="R696" s="3" t="s">
        <v>100</v>
      </c>
      <c r="U696" s="3" t="s">
        <v>99</v>
      </c>
      <c r="X696" s="3" t="s">
        <v>101</v>
      </c>
      <c r="AA696" s="3" t="s">
        <v>102</v>
      </c>
      <c r="AD696" s="3" t="s">
        <v>406</v>
      </c>
      <c r="AG696" s="3" t="s">
        <v>149</v>
      </c>
      <c r="AJ696" s="3"/>
      <c r="AM696" s="3" t="s">
        <v>99</v>
      </c>
      <c r="AP696" s="3"/>
      <c r="AS696" s="3" t="s">
        <v>98</v>
      </c>
      <c r="AV696" s="3" t="s">
        <v>183</v>
      </c>
      <c r="AY696" s="3" t="s">
        <v>122</v>
      </c>
      <c r="BB696" s="3"/>
      <c r="BG696" s="3" t="s">
        <v>123</v>
      </c>
      <c r="BJ696" s="3" t="s">
        <v>123</v>
      </c>
      <c r="BM696" s="3" t="s">
        <v>109</v>
      </c>
      <c r="BP696" s="3" t="s">
        <v>108</v>
      </c>
      <c r="BS696" s="3" t="s">
        <v>108</v>
      </c>
      <c r="BV696" s="3" t="s">
        <v>109</v>
      </c>
      <c r="BY696" s="3" t="s">
        <v>123</v>
      </c>
      <c r="CB696" s="3" t="s">
        <v>110</v>
      </c>
      <c r="CE696" s="3" t="s">
        <v>111</v>
      </c>
      <c r="CH696" s="3" t="s">
        <v>112</v>
      </c>
      <c r="CK696" s="3"/>
      <c r="CN696" s="3" t="s">
        <v>126</v>
      </c>
      <c r="CQ696" s="3"/>
    </row>
    <row r="697" spans="1:95" x14ac:dyDescent="0.25">
      <c r="A697">
        <v>175</v>
      </c>
      <c r="B697" s="22">
        <v>43935.472372685188</v>
      </c>
      <c r="C697" s="22">
        <v>43935.479988425926</v>
      </c>
      <c r="D697" s="3" t="s">
        <v>97</v>
      </c>
      <c r="I697" s="3" t="s">
        <v>98</v>
      </c>
      <c r="L697" s="3" t="s">
        <v>99</v>
      </c>
      <c r="O697" s="3"/>
      <c r="R697" s="3" t="s">
        <v>100</v>
      </c>
      <c r="U697" s="3" t="s">
        <v>99</v>
      </c>
      <c r="X697" s="3" t="s">
        <v>101</v>
      </c>
      <c r="AA697" s="3" t="s">
        <v>102</v>
      </c>
      <c r="AD697" s="3" t="s">
        <v>407</v>
      </c>
      <c r="AG697" s="3" t="s">
        <v>149</v>
      </c>
      <c r="AJ697" s="3"/>
      <c r="AM697" s="3" t="s">
        <v>99</v>
      </c>
      <c r="AP697" s="3"/>
      <c r="AS697" s="3" t="s">
        <v>98</v>
      </c>
      <c r="AV697" s="3" t="s">
        <v>183</v>
      </c>
      <c r="AY697" s="3" t="s">
        <v>122</v>
      </c>
      <c r="BB697" s="3"/>
      <c r="BG697" s="3" t="s">
        <v>123</v>
      </c>
      <c r="BJ697" s="3" t="s">
        <v>123</v>
      </c>
      <c r="BM697" s="3" t="s">
        <v>109</v>
      </c>
      <c r="BP697" s="3" t="s">
        <v>108</v>
      </c>
      <c r="BS697" s="3" t="s">
        <v>108</v>
      </c>
      <c r="BV697" s="3" t="s">
        <v>109</v>
      </c>
      <c r="BY697" s="3" t="s">
        <v>123</v>
      </c>
      <c r="CB697" s="3" t="s">
        <v>110</v>
      </c>
      <c r="CE697" s="3" t="s">
        <v>111</v>
      </c>
      <c r="CH697" s="3" t="s">
        <v>112</v>
      </c>
      <c r="CK697" s="3"/>
      <c r="CN697" s="3" t="s">
        <v>126</v>
      </c>
      <c r="CQ697" s="3"/>
    </row>
    <row r="698" spans="1:95" x14ac:dyDescent="0.25">
      <c r="A698">
        <v>175</v>
      </c>
      <c r="B698" s="22">
        <v>43935.472372685188</v>
      </c>
      <c r="C698" s="22">
        <v>43935.479988425926</v>
      </c>
      <c r="D698" s="3" t="s">
        <v>97</v>
      </c>
      <c r="I698" s="3" t="s">
        <v>98</v>
      </c>
      <c r="L698" s="3" t="s">
        <v>99</v>
      </c>
      <c r="O698" s="3"/>
      <c r="R698" s="3" t="s">
        <v>100</v>
      </c>
      <c r="U698" s="3" t="s">
        <v>99</v>
      </c>
      <c r="X698" s="3" t="s">
        <v>101</v>
      </c>
      <c r="AA698" s="3" t="s">
        <v>102</v>
      </c>
      <c r="AD698" s="3" t="s">
        <v>430</v>
      </c>
      <c r="AG698" s="3" t="s">
        <v>149</v>
      </c>
      <c r="AJ698" s="3"/>
      <c r="AM698" s="3" t="s">
        <v>99</v>
      </c>
      <c r="AP698" s="3"/>
      <c r="AS698" s="3" t="s">
        <v>98</v>
      </c>
      <c r="AV698" s="3" t="s">
        <v>183</v>
      </c>
      <c r="AY698" s="3" t="s">
        <v>122</v>
      </c>
      <c r="BB698" s="3"/>
      <c r="BG698" s="3" t="s">
        <v>123</v>
      </c>
      <c r="BJ698" s="3" t="s">
        <v>123</v>
      </c>
      <c r="BM698" s="3" t="s">
        <v>109</v>
      </c>
      <c r="BP698" s="3" t="s">
        <v>108</v>
      </c>
      <c r="BS698" s="3" t="s">
        <v>108</v>
      </c>
      <c r="BV698" s="3" t="s">
        <v>109</v>
      </c>
      <c r="BY698" s="3" t="s">
        <v>123</v>
      </c>
      <c r="CB698" s="3" t="s">
        <v>110</v>
      </c>
      <c r="CE698" s="3" t="s">
        <v>111</v>
      </c>
      <c r="CH698" s="3" t="s">
        <v>112</v>
      </c>
      <c r="CK698" s="3"/>
      <c r="CN698" s="3" t="s">
        <v>126</v>
      </c>
      <c r="CQ698" s="3"/>
    </row>
    <row r="699" spans="1:95" x14ac:dyDescent="0.25">
      <c r="A699">
        <v>176</v>
      </c>
      <c r="B699" s="22">
        <v>43935.507893518516</v>
      </c>
      <c r="C699" s="22">
        <v>43935.513865740744</v>
      </c>
      <c r="D699" s="3" t="s">
        <v>97</v>
      </c>
      <c r="I699" s="3" t="s">
        <v>98</v>
      </c>
      <c r="L699" s="3" t="s">
        <v>98</v>
      </c>
      <c r="O699" s="3" t="s">
        <v>327</v>
      </c>
      <c r="R699" s="3" t="s">
        <v>120</v>
      </c>
      <c r="U699" s="3" t="s">
        <v>99</v>
      </c>
      <c r="X699" s="3" t="s">
        <v>101</v>
      </c>
      <c r="AA699" s="3" t="s">
        <v>102</v>
      </c>
      <c r="AD699" s="3" t="s">
        <v>405</v>
      </c>
      <c r="AG699" s="3" t="s">
        <v>149</v>
      </c>
      <c r="AJ699" s="3"/>
      <c r="AM699" s="3" t="s">
        <v>99</v>
      </c>
      <c r="AP699" s="3"/>
      <c r="AS699" s="3" t="s">
        <v>99</v>
      </c>
      <c r="AV699" s="3"/>
      <c r="AY699" s="3" t="s">
        <v>116</v>
      </c>
      <c r="BB699" s="3"/>
      <c r="BG699" s="3" t="s">
        <v>108</v>
      </c>
      <c r="BJ699" s="3" t="s">
        <v>108</v>
      </c>
      <c r="BM699" s="3" t="s">
        <v>107</v>
      </c>
      <c r="BP699" s="3" t="s">
        <v>123</v>
      </c>
      <c r="BS699" s="3" t="s">
        <v>109</v>
      </c>
      <c r="BV699" s="3" t="s">
        <v>123</v>
      </c>
      <c r="BY699" s="3" t="s">
        <v>123</v>
      </c>
      <c r="CB699" s="3" t="s">
        <v>124</v>
      </c>
      <c r="CE699" s="3" t="s">
        <v>222</v>
      </c>
      <c r="CH699" s="3" t="s">
        <v>136</v>
      </c>
      <c r="CK699" s="3"/>
      <c r="CN699" s="3" t="s">
        <v>137</v>
      </c>
      <c r="CQ699" s="3"/>
    </row>
    <row r="700" spans="1:95" x14ac:dyDescent="0.25">
      <c r="A700">
        <v>176</v>
      </c>
      <c r="B700" s="22">
        <v>43935.507893518516</v>
      </c>
      <c r="C700" s="22">
        <v>43935.513865740744</v>
      </c>
      <c r="D700" s="3" t="s">
        <v>97</v>
      </c>
      <c r="I700" s="3" t="s">
        <v>98</v>
      </c>
      <c r="L700" s="3" t="s">
        <v>98</v>
      </c>
      <c r="O700" s="3" t="s">
        <v>327</v>
      </c>
      <c r="R700" s="3" t="s">
        <v>120</v>
      </c>
      <c r="U700" s="3" t="s">
        <v>99</v>
      </c>
      <c r="X700" s="3" t="s">
        <v>101</v>
      </c>
      <c r="AA700" s="3" t="s">
        <v>102</v>
      </c>
      <c r="AD700" s="3" t="s">
        <v>409</v>
      </c>
      <c r="AG700" s="3" t="s">
        <v>149</v>
      </c>
      <c r="AJ700" s="3"/>
      <c r="AM700" s="3" t="s">
        <v>99</v>
      </c>
      <c r="AP700" s="3"/>
      <c r="AS700" s="3" t="s">
        <v>99</v>
      </c>
      <c r="AV700" s="3"/>
      <c r="AY700" s="3" t="s">
        <v>116</v>
      </c>
      <c r="BB700" s="3"/>
      <c r="BG700" s="3" t="s">
        <v>108</v>
      </c>
      <c r="BJ700" s="3" t="s">
        <v>108</v>
      </c>
      <c r="BM700" s="3" t="s">
        <v>107</v>
      </c>
      <c r="BP700" s="3" t="s">
        <v>123</v>
      </c>
      <c r="BS700" s="3" t="s">
        <v>109</v>
      </c>
      <c r="BV700" s="3" t="s">
        <v>123</v>
      </c>
      <c r="BY700" s="3" t="s">
        <v>123</v>
      </c>
      <c r="CB700" s="3" t="s">
        <v>124</v>
      </c>
      <c r="CE700" s="3" t="s">
        <v>222</v>
      </c>
      <c r="CH700" s="3" t="s">
        <v>136</v>
      </c>
      <c r="CK700" s="3"/>
      <c r="CN700" s="3" t="s">
        <v>137</v>
      </c>
      <c r="CQ700" s="3"/>
    </row>
    <row r="701" spans="1:95" x14ac:dyDescent="0.25">
      <c r="A701">
        <v>176</v>
      </c>
      <c r="B701" s="22">
        <v>43935.507893518516</v>
      </c>
      <c r="C701" s="22">
        <v>43935.513865740744</v>
      </c>
      <c r="D701" s="3" t="s">
        <v>97</v>
      </c>
      <c r="I701" s="3" t="s">
        <v>98</v>
      </c>
      <c r="L701" s="3" t="s">
        <v>98</v>
      </c>
      <c r="O701" s="3" t="s">
        <v>327</v>
      </c>
      <c r="R701" s="3" t="s">
        <v>120</v>
      </c>
      <c r="U701" s="3" t="s">
        <v>99</v>
      </c>
      <c r="X701" s="3" t="s">
        <v>101</v>
      </c>
      <c r="AA701" s="3" t="s">
        <v>102</v>
      </c>
      <c r="AD701" s="3" t="s">
        <v>408</v>
      </c>
      <c r="AG701" s="3" t="s">
        <v>149</v>
      </c>
      <c r="AJ701" s="3"/>
      <c r="AM701" s="3" t="s">
        <v>99</v>
      </c>
      <c r="AP701" s="3"/>
      <c r="AS701" s="3" t="s">
        <v>99</v>
      </c>
      <c r="AV701" s="3"/>
      <c r="AY701" s="3" t="s">
        <v>116</v>
      </c>
      <c r="BB701" s="3"/>
      <c r="BG701" s="3" t="s">
        <v>108</v>
      </c>
      <c r="BJ701" s="3" t="s">
        <v>108</v>
      </c>
      <c r="BM701" s="3" t="s">
        <v>107</v>
      </c>
      <c r="BP701" s="3" t="s">
        <v>123</v>
      </c>
      <c r="BS701" s="3" t="s">
        <v>109</v>
      </c>
      <c r="BV701" s="3" t="s">
        <v>123</v>
      </c>
      <c r="BY701" s="3" t="s">
        <v>123</v>
      </c>
      <c r="CB701" s="3" t="s">
        <v>124</v>
      </c>
      <c r="CE701" s="3" t="s">
        <v>222</v>
      </c>
      <c r="CH701" s="3" t="s">
        <v>136</v>
      </c>
      <c r="CK701" s="3"/>
      <c r="CN701" s="3" t="s">
        <v>137</v>
      </c>
      <c r="CQ701" s="3"/>
    </row>
    <row r="702" spans="1:95" x14ac:dyDescent="0.25">
      <c r="A702">
        <v>176</v>
      </c>
      <c r="B702" s="22">
        <v>43935.507893518516</v>
      </c>
      <c r="C702" s="22">
        <v>43935.513865740744</v>
      </c>
      <c r="D702" s="3" t="s">
        <v>97</v>
      </c>
      <c r="I702" s="3" t="s">
        <v>98</v>
      </c>
      <c r="L702" s="3" t="s">
        <v>98</v>
      </c>
      <c r="O702" s="3" t="s">
        <v>327</v>
      </c>
      <c r="R702" s="3" t="s">
        <v>120</v>
      </c>
      <c r="U702" s="3" t="s">
        <v>99</v>
      </c>
      <c r="X702" s="3" t="s">
        <v>101</v>
      </c>
      <c r="AA702" s="3" t="s">
        <v>102</v>
      </c>
      <c r="AD702" s="3" t="s">
        <v>406</v>
      </c>
      <c r="AG702" s="3" t="s">
        <v>149</v>
      </c>
      <c r="AJ702" s="3"/>
      <c r="AM702" s="3" t="s">
        <v>99</v>
      </c>
      <c r="AP702" s="3"/>
      <c r="AS702" s="3" t="s">
        <v>99</v>
      </c>
      <c r="AV702" s="3"/>
      <c r="AY702" s="3" t="s">
        <v>116</v>
      </c>
      <c r="BB702" s="3"/>
      <c r="BG702" s="3" t="s">
        <v>108</v>
      </c>
      <c r="BJ702" s="3" t="s">
        <v>108</v>
      </c>
      <c r="BM702" s="3" t="s">
        <v>107</v>
      </c>
      <c r="BP702" s="3" t="s">
        <v>123</v>
      </c>
      <c r="BS702" s="3" t="s">
        <v>109</v>
      </c>
      <c r="BV702" s="3" t="s">
        <v>123</v>
      </c>
      <c r="BY702" s="3" t="s">
        <v>123</v>
      </c>
      <c r="CB702" s="3" t="s">
        <v>124</v>
      </c>
      <c r="CE702" s="3" t="s">
        <v>222</v>
      </c>
      <c r="CH702" s="3" t="s">
        <v>136</v>
      </c>
      <c r="CK702" s="3"/>
      <c r="CN702" s="3" t="s">
        <v>137</v>
      </c>
      <c r="CQ702" s="3"/>
    </row>
    <row r="703" spans="1:95" x14ac:dyDescent="0.25">
      <c r="A703">
        <v>176</v>
      </c>
      <c r="B703" s="22">
        <v>43935.507893518516</v>
      </c>
      <c r="C703" s="22">
        <v>43935.513865740744</v>
      </c>
      <c r="D703" s="3" t="s">
        <v>97</v>
      </c>
      <c r="I703" s="3" t="s">
        <v>98</v>
      </c>
      <c r="L703" s="3" t="s">
        <v>98</v>
      </c>
      <c r="O703" s="3" t="s">
        <v>327</v>
      </c>
      <c r="R703" s="3" t="s">
        <v>120</v>
      </c>
      <c r="U703" s="3" t="s">
        <v>99</v>
      </c>
      <c r="X703" s="3" t="s">
        <v>101</v>
      </c>
      <c r="AA703" s="3" t="s">
        <v>102</v>
      </c>
      <c r="AD703" s="3" t="s">
        <v>407</v>
      </c>
      <c r="AG703" s="3" t="s">
        <v>149</v>
      </c>
      <c r="AJ703" s="3"/>
      <c r="AM703" s="3" t="s">
        <v>99</v>
      </c>
      <c r="AP703" s="3"/>
      <c r="AS703" s="3" t="s">
        <v>99</v>
      </c>
      <c r="AV703" s="3"/>
      <c r="AY703" s="3" t="s">
        <v>116</v>
      </c>
      <c r="BB703" s="3"/>
      <c r="BG703" s="3" t="s">
        <v>108</v>
      </c>
      <c r="BJ703" s="3" t="s">
        <v>108</v>
      </c>
      <c r="BM703" s="3" t="s">
        <v>107</v>
      </c>
      <c r="BP703" s="3" t="s">
        <v>123</v>
      </c>
      <c r="BS703" s="3" t="s">
        <v>109</v>
      </c>
      <c r="BV703" s="3" t="s">
        <v>123</v>
      </c>
      <c r="BY703" s="3" t="s">
        <v>123</v>
      </c>
      <c r="CB703" s="3" t="s">
        <v>124</v>
      </c>
      <c r="CE703" s="3" t="s">
        <v>222</v>
      </c>
      <c r="CH703" s="3" t="s">
        <v>136</v>
      </c>
      <c r="CK703" s="3"/>
      <c r="CN703" s="3" t="s">
        <v>137</v>
      </c>
      <c r="CQ703" s="3"/>
    </row>
    <row r="704" spans="1:95" x14ac:dyDescent="0.25">
      <c r="A704">
        <v>176</v>
      </c>
      <c r="B704" s="22">
        <v>43935.507893518516</v>
      </c>
      <c r="C704" s="22">
        <v>43935.513865740744</v>
      </c>
      <c r="D704" s="3" t="s">
        <v>97</v>
      </c>
      <c r="I704" s="3" t="s">
        <v>98</v>
      </c>
      <c r="L704" s="3" t="s">
        <v>98</v>
      </c>
      <c r="O704" s="3" t="s">
        <v>327</v>
      </c>
      <c r="R704" s="3" t="s">
        <v>120</v>
      </c>
      <c r="U704" s="3" t="s">
        <v>99</v>
      </c>
      <c r="X704" s="3" t="s">
        <v>101</v>
      </c>
      <c r="AA704" s="3" t="s">
        <v>102</v>
      </c>
      <c r="AD704" s="3" t="s">
        <v>430</v>
      </c>
      <c r="AG704" s="3" t="s">
        <v>149</v>
      </c>
      <c r="AJ704" s="3"/>
      <c r="AM704" s="3" t="s">
        <v>99</v>
      </c>
      <c r="AP704" s="3"/>
      <c r="AS704" s="3" t="s">
        <v>99</v>
      </c>
      <c r="AV704" s="3"/>
      <c r="AY704" s="3" t="s">
        <v>116</v>
      </c>
      <c r="BB704" s="3"/>
      <c r="BG704" s="3" t="s">
        <v>108</v>
      </c>
      <c r="BJ704" s="3" t="s">
        <v>108</v>
      </c>
      <c r="BM704" s="3" t="s">
        <v>107</v>
      </c>
      <c r="BP704" s="3" t="s">
        <v>123</v>
      </c>
      <c r="BS704" s="3" t="s">
        <v>109</v>
      </c>
      <c r="BV704" s="3" t="s">
        <v>123</v>
      </c>
      <c r="BY704" s="3" t="s">
        <v>123</v>
      </c>
      <c r="CB704" s="3" t="s">
        <v>124</v>
      </c>
      <c r="CE704" s="3" t="s">
        <v>222</v>
      </c>
      <c r="CH704" s="3" t="s">
        <v>136</v>
      </c>
      <c r="CK704" s="3"/>
      <c r="CN704" s="3" t="s">
        <v>137</v>
      </c>
      <c r="CQ704" s="3"/>
    </row>
    <row r="705" spans="1:95" x14ac:dyDescent="0.25">
      <c r="A705">
        <v>177</v>
      </c>
      <c r="B705" s="22">
        <v>43935.525347222225</v>
      </c>
      <c r="C705" s="22">
        <v>43935.527928240743</v>
      </c>
      <c r="D705" s="3" t="s">
        <v>97</v>
      </c>
      <c r="I705" s="3" t="s">
        <v>99</v>
      </c>
      <c r="L705" s="3" t="s">
        <v>99</v>
      </c>
      <c r="O705" s="3"/>
      <c r="R705" s="3" t="s">
        <v>100</v>
      </c>
      <c r="U705" s="3" t="s">
        <v>99</v>
      </c>
      <c r="X705" s="3" t="s">
        <v>121</v>
      </c>
      <c r="AA705" s="3"/>
      <c r="AD705" s="3" t="s">
        <v>405</v>
      </c>
      <c r="AG705" s="3" t="s">
        <v>160</v>
      </c>
      <c r="AJ705" s="3"/>
      <c r="AM705" s="3" t="s">
        <v>99</v>
      </c>
      <c r="AP705" s="3"/>
      <c r="AS705" s="3" t="s">
        <v>99</v>
      </c>
      <c r="AV705" s="3"/>
      <c r="AY705" s="3" t="s">
        <v>116</v>
      </c>
      <c r="BB705" s="3"/>
      <c r="BG705" s="3" t="s">
        <v>108</v>
      </c>
      <c r="BJ705" s="3" t="s">
        <v>109</v>
      </c>
      <c r="BM705" s="3" t="s">
        <v>109</v>
      </c>
      <c r="BP705" s="3" t="s">
        <v>109</v>
      </c>
      <c r="BS705" s="3" t="s">
        <v>107</v>
      </c>
      <c r="BV705" s="3" t="s">
        <v>109</v>
      </c>
      <c r="BY705" s="3" t="s">
        <v>108</v>
      </c>
      <c r="CB705" s="3" t="s">
        <v>118</v>
      </c>
      <c r="CE705" s="3" t="s">
        <v>111</v>
      </c>
      <c r="CH705" s="3" t="s">
        <v>112</v>
      </c>
      <c r="CK705" s="3"/>
      <c r="CN705" s="3" t="s">
        <v>113</v>
      </c>
      <c r="CQ705" s="3"/>
    </row>
    <row r="706" spans="1:95" x14ac:dyDescent="0.25">
      <c r="A706">
        <v>177</v>
      </c>
      <c r="B706" s="22">
        <v>43935.525347222225</v>
      </c>
      <c r="C706" s="22">
        <v>43935.527928240743</v>
      </c>
      <c r="D706" s="3" t="s">
        <v>97</v>
      </c>
      <c r="I706" s="3" t="s">
        <v>99</v>
      </c>
      <c r="L706" s="3" t="s">
        <v>99</v>
      </c>
      <c r="O706" s="3"/>
      <c r="R706" s="3" t="s">
        <v>100</v>
      </c>
      <c r="U706" s="3" t="s">
        <v>99</v>
      </c>
      <c r="X706" s="3" t="s">
        <v>121</v>
      </c>
      <c r="AA706" s="3"/>
      <c r="AD706" s="3" t="s">
        <v>406</v>
      </c>
      <c r="AG706" s="3" t="s">
        <v>160</v>
      </c>
      <c r="AJ706" s="3"/>
      <c r="AM706" s="3" t="s">
        <v>99</v>
      </c>
      <c r="AP706" s="3"/>
      <c r="AS706" s="3" t="s">
        <v>99</v>
      </c>
      <c r="AV706" s="3"/>
      <c r="AY706" s="3" t="s">
        <v>116</v>
      </c>
      <c r="BB706" s="3"/>
      <c r="BG706" s="3" t="s">
        <v>108</v>
      </c>
      <c r="BJ706" s="3" t="s">
        <v>109</v>
      </c>
      <c r="BM706" s="3" t="s">
        <v>109</v>
      </c>
      <c r="BP706" s="3" t="s">
        <v>109</v>
      </c>
      <c r="BS706" s="3" t="s">
        <v>107</v>
      </c>
      <c r="BV706" s="3" t="s">
        <v>109</v>
      </c>
      <c r="BY706" s="3" t="s">
        <v>108</v>
      </c>
      <c r="CB706" s="3" t="s">
        <v>118</v>
      </c>
      <c r="CE706" s="3" t="s">
        <v>111</v>
      </c>
      <c r="CH706" s="3" t="s">
        <v>112</v>
      </c>
      <c r="CK706" s="3"/>
      <c r="CN706" s="3" t="s">
        <v>113</v>
      </c>
      <c r="CQ706" s="3"/>
    </row>
    <row r="707" spans="1:95" x14ac:dyDescent="0.25">
      <c r="A707">
        <v>177</v>
      </c>
      <c r="B707" s="22">
        <v>43935.525347222225</v>
      </c>
      <c r="C707" s="22">
        <v>43935.527928240743</v>
      </c>
      <c r="D707" s="3" t="s">
        <v>97</v>
      </c>
      <c r="I707" s="3" t="s">
        <v>99</v>
      </c>
      <c r="L707" s="3" t="s">
        <v>99</v>
      </c>
      <c r="O707" s="3"/>
      <c r="R707" s="3" t="s">
        <v>100</v>
      </c>
      <c r="U707" s="3" t="s">
        <v>99</v>
      </c>
      <c r="X707" s="3" t="s">
        <v>121</v>
      </c>
      <c r="AA707" s="3"/>
      <c r="AD707" s="3" t="s">
        <v>407</v>
      </c>
      <c r="AG707" s="3" t="s">
        <v>160</v>
      </c>
      <c r="AJ707" s="3"/>
      <c r="AM707" s="3" t="s">
        <v>99</v>
      </c>
      <c r="AP707" s="3"/>
      <c r="AS707" s="3" t="s">
        <v>99</v>
      </c>
      <c r="AV707" s="3"/>
      <c r="AY707" s="3" t="s">
        <v>116</v>
      </c>
      <c r="BB707" s="3"/>
      <c r="BG707" s="3" t="s">
        <v>108</v>
      </c>
      <c r="BJ707" s="3" t="s">
        <v>109</v>
      </c>
      <c r="BM707" s="3" t="s">
        <v>109</v>
      </c>
      <c r="BP707" s="3" t="s">
        <v>109</v>
      </c>
      <c r="BS707" s="3" t="s">
        <v>107</v>
      </c>
      <c r="BV707" s="3" t="s">
        <v>109</v>
      </c>
      <c r="BY707" s="3" t="s">
        <v>108</v>
      </c>
      <c r="CB707" s="3" t="s">
        <v>118</v>
      </c>
      <c r="CE707" s="3" t="s">
        <v>111</v>
      </c>
      <c r="CH707" s="3" t="s">
        <v>112</v>
      </c>
      <c r="CK707" s="3"/>
      <c r="CN707" s="3" t="s">
        <v>113</v>
      </c>
      <c r="CQ707" s="3"/>
    </row>
    <row r="708" spans="1:95" x14ac:dyDescent="0.25">
      <c r="A708">
        <v>177</v>
      </c>
      <c r="B708" s="22">
        <v>43935.525347222225</v>
      </c>
      <c r="C708" s="22">
        <v>43935.527928240743</v>
      </c>
      <c r="D708" s="3" t="s">
        <v>97</v>
      </c>
      <c r="I708" s="3" t="s">
        <v>99</v>
      </c>
      <c r="L708" s="3" t="s">
        <v>99</v>
      </c>
      <c r="O708" s="3"/>
      <c r="R708" s="3" t="s">
        <v>100</v>
      </c>
      <c r="U708" s="3" t="s">
        <v>99</v>
      </c>
      <c r="X708" s="3" t="s">
        <v>121</v>
      </c>
      <c r="AA708" s="3"/>
      <c r="AD708" s="3" t="s">
        <v>430</v>
      </c>
      <c r="AG708" s="3" t="s">
        <v>160</v>
      </c>
      <c r="AJ708" s="3"/>
      <c r="AM708" s="3" t="s">
        <v>99</v>
      </c>
      <c r="AP708" s="3"/>
      <c r="AS708" s="3" t="s">
        <v>99</v>
      </c>
      <c r="AV708" s="3"/>
      <c r="AY708" s="3" t="s">
        <v>116</v>
      </c>
      <c r="BB708" s="3"/>
      <c r="BG708" s="3" t="s">
        <v>108</v>
      </c>
      <c r="BJ708" s="3" t="s">
        <v>109</v>
      </c>
      <c r="BM708" s="3" t="s">
        <v>109</v>
      </c>
      <c r="BP708" s="3" t="s">
        <v>109</v>
      </c>
      <c r="BS708" s="3" t="s">
        <v>107</v>
      </c>
      <c r="BV708" s="3" t="s">
        <v>109</v>
      </c>
      <c r="BY708" s="3" t="s">
        <v>108</v>
      </c>
      <c r="CB708" s="3" t="s">
        <v>118</v>
      </c>
      <c r="CE708" s="3" t="s">
        <v>111</v>
      </c>
      <c r="CH708" s="3" t="s">
        <v>112</v>
      </c>
      <c r="CK708" s="3"/>
      <c r="CN708" s="3" t="s">
        <v>113</v>
      </c>
      <c r="CQ708" s="3"/>
    </row>
    <row r="709" spans="1:95" x14ac:dyDescent="0.25">
      <c r="A709">
        <v>178</v>
      </c>
      <c r="B709" s="22">
        <v>43935.514166666668</v>
      </c>
      <c r="C709" s="22">
        <v>43935.532673611109</v>
      </c>
      <c r="D709" s="3" t="s">
        <v>97</v>
      </c>
      <c r="I709" s="3" t="s">
        <v>98</v>
      </c>
      <c r="L709" s="3" t="s">
        <v>99</v>
      </c>
      <c r="O709" s="3"/>
      <c r="R709" s="3" t="s">
        <v>185</v>
      </c>
      <c r="U709" s="3" t="s">
        <v>99</v>
      </c>
      <c r="X709" s="3" t="s">
        <v>121</v>
      </c>
      <c r="AA709" s="3"/>
      <c r="AD709" s="3" t="s">
        <v>405</v>
      </c>
      <c r="AG709" s="3" t="s">
        <v>149</v>
      </c>
      <c r="AJ709" s="3"/>
      <c r="AM709" s="3" t="s">
        <v>99</v>
      </c>
      <c r="AP709" s="3"/>
      <c r="AS709" s="3" t="s">
        <v>99</v>
      </c>
      <c r="AV709" s="3"/>
      <c r="AY709" s="3" t="s">
        <v>122</v>
      </c>
      <c r="BB709" s="3"/>
      <c r="BG709" s="3" t="s">
        <v>109</v>
      </c>
      <c r="BJ709" s="3" t="s">
        <v>108</v>
      </c>
      <c r="BM709" s="3" t="s">
        <v>109</v>
      </c>
      <c r="BP709" s="3" t="s">
        <v>109</v>
      </c>
      <c r="BS709" s="3" t="s">
        <v>109</v>
      </c>
      <c r="BV709" s="3" t="s">
        <v>109</v>
      </c>
      <c r="BY709" s="3" t="s">
        <v>109</v>
      </c>
      <c r="CB709" s="3" t="s">
        <v>124</v>
      </c>
      <c r="CE709" s="3" t="s">
        <v>111</v>
      </c>
      <c r="CH709" s="3" t="s">
        <v>112</v>
      </c>
      <c r="CK709" s="3"/>
      <c r="CN709" s="3" t="s">
        <v>113</v>
      </c>
      <c r="CQ709" s="3"/>
    </row>
    <row r="710" spans="1:95" x14ac:dyDescent="0.25">
      <c r="A710">
        <v>178</v>
      </c>
      <c r="B710" s="22">
        <v>43935.514166666668</v>
      </c>
      <c r="C710" s="22">
        <v>43935.532673611109</v>
      </c>
      <c r="D710" s="3" t="s">
        <v>97</v>
      </c>
      <c r="I710" s="3" t="s">
        <v>98</v>
      </c>
      <c r="L710" s="3" t="s">
        <v>99</v>
      </c>
      <c r="O710" s="3"/>
      <c r="R710" s="3" t="s">
        <v>185</v>
      </c>
      <c r="U710" s="3" t="s">
        <v>99</v>
      </c>
      <c r="X710" s="3" t="s">
        <v>121</v>
      </c>
      <c r="AA710" s="3"/>
      <c r="AD710" s="3" t="s">
        <v>409</v>
      </c>
      <c r="AG710" s="3" t="s">
        <v>149</v>
      </c>
      <c r="AJ710" s="3"/>
      <c r="AM710" s="3" t="s">
        <v>99</v>
      </c>
      <c r="AP710" s="3"/>
      <c r="AS710" s="3" t="s">
        <v>99</v>
      </c>
      <c r="AV710" s="3"/>
      <c r="AY710" s="3" t="s">
        <v>122</v>
      </c>
      <c r="BB710" s="3"/>
      <c r="BG710" s="3" t="s">
        <v>109</v>
      </c>
      <c r="BJ710" s="3" t="s">
        <v>108</v>
      </c>
      <c r="BM710" s="3" t="s">
        <v>109</v>
      </c>
      <c r="BP710" s="3" t="s">
        <v>109</v>
      </c>
      <c r="BS710" s="3" t="s">
        <v>109</v>
      </c>
      <c r="BV710" s="3" t="s">
        <v>109</v>
      </c>
      <c r="BY710" s="3" t="s">
        <v>109</v>
      </c>
      <c r="CB710" s="3" t="s">
        <v>124</v>
      </c>
      <c r="CE710" s="3" t="s">
        <v>111</v>
      </c>
      <c r="CH710" s="3" t="s">
        <v>112</v>
      </c>
      <c r="CK710" s="3"/>
      <c r="CN710" s="3" t="s">
        <v>113</v>
      </c>
      <c r="CQ710" s="3"/>
    </row>
    <row r="711" spans="1:95" x14ac:dyDescent="0.25">
      <c r="A711">
        <v>178</v>
      </c>
      <c r="B711" s="22">
        <v>43935.514166666668</v>
      </c>
      <c r="C711" s="22">
        <v>43935.532673611109</v>
      </c>
      <c r="D711" s="3" t="s">
        <v>97</v>
      </c>
      <c r="I711" s="3" t="s">
        <v>98</v>
      </c>
      <c r="L711" s="3" t="s">
        <v>99</v>
      </c>
      <c r="O711" s="3"/>
      <c r="R711" s="3" t="s">
        <v>185</v>
      </c>
      <c r="U711" s="3" t="s">
        <v>99</v>
      </c>
      <c r="X711" s="3" t="s">
        <v>121</v>
      </c>
      <c r="AA711" s="3"/>
      <c r="AD711" s="3" t="s">
        <v>408</v>
      </c>
      <c r="AG711" s="3" t="s">
        <v>149</v>
      </c>
      <c r="AJ711" s="3"/>
      <c r="AM711" s="3" t="s">
        <v>99</v>
      </c>
      <c r="AP711" s="3"/>
      <c r="AS711" s="3" t="s">
        <v>99</v>
      </c>
      <c r="AV711" s="3"/>
      <c r="AY711" s="3" t="s">
        <v>122</v>
      </c>
      <c r="BB711" s="3"/>
      <c r="BG711" s="3" t="s">
        <v>109</v>
      </c>
      <c r="BJ711" s="3" t="s">
        <v>108</v>
      </c>
      <c r="BM711" s="3" t="s">
        <v>109</v>
      </c>
      <c r="BP711" s="3" t="s">
        <v>109</v>
      </c>
      <c r="BS711" s="3" t="s">
        <v>109</v>
      </c>
      <c r="BV711" s="3" t="s">
        <v>109</v>
      </c>
      <c r="BY711" s="3" t="s">
        <v>109</v>
      </c>
      <c r="CB711" s="3" t="s">
        <v>124</v>
      </c>
      <c r="CE711" s="3" t="s">
        <v>111</v>
      </c>
      <c r="CH711" s="3" t="s">
        <v>112</v>
      </c>
      <c r="CK711" s="3"/>
      <c r="CN711" s="3" t="s">
        <v>113</v>
      </c>
      <c r="CQ711" s="3"/>
    </row>
    <row r="712" spans="1:95" x14ac:dyDescent="0.25">
      <c r="A712">
        <v>178</v>
      </c>
      <c r="B712" s="22">
        <v>43935.514166666668</v>
      </c>
      <c r="C712" s="22">
        <v>43935.532673611109</v>
      </c>
      <c r="D712" s="3" t="s">
        <v>97</v>
      </c>
      <c r="I712" s="3" t="s">
        <v>98</v>
      </c>
      <c r="L712" s="3" t="s">
        <v>99</v>
      </c>
      <c r="O712" s="3"/>
      <c r="R712" s="3" t="s">
        <v>185</v>
      </c>
      <c r="U712" s="3" t="s">
        <v>99</v>
      </c>
      <c r="X712" s="3" t="s">
        <v>121</v>
      </c>
      <c r="AA712" s="3"/>
      <c r="AD712" s="3" t="s">
        <v>406</v>
      </c>
      <c r="AG712" s="3" t="s">
        <v>149</v>
      </c>
      <c r="AJ712" s="3"/>
      <c r="AM712" s="3" t="s">
        <v>99</v>
      </c>
      <c r="AP712" s="3"/>
      <c r="AS712" s="3" t="s">
        <v>99</v>
      </c>
      <c r="AV712" s="3"/>
      <c r="AY712" s="3" t="s">
        <v>122</v>
      </c>
      <c r="BB712" s="3"/>
      <c r="BG712" s="3" t="s">
        <v>109</v>
      </c>
      <c r="BJ712" s="3" t="s">
        <v>108</v>
      </c>
      <c r="BM712" s="3" t="s">
        <v>109</v>
      </c>
      <c r="BP712" s="3" t="s">
        <v>109</v>
      </c>
      <c r="BS712" s="3" t="s">
        <v>109</v>
      </c>
      <c r="BV712" s="3" t="s">
        <v>109</v>
      </c>
      <c r="BY712" s="3" t="s">
        <v>109</v>
      </c>
      <c r="CB712" s="3" t="s">
        <v>124</v>
      </c>
      <c r="CE712" s="3" t="s">
        <v>111</v>
      </c>
      <c r="CH712" s="3" t="s">
        <v>112</v>
      </c>
      <c r="CK712" s="3"/>
      <c r="CN712" s="3" t="s">
        <v>113</v>
      </c>
      <c r="CQ712" s="3"/>
    </row>
    <row r="713" spans="1:95" x14ac:dyDescent="0.25">
      <c r="A713">
        <v>178</v>
      </c>
      <c r="B713" s="22">
        <v>43935.514166666668</v>
      </c>
      <c r="C713" s="22">
        <v>43935.532673611109</v>
      </c>
      <c r="D713" s="3" t="s">
        <v>97</v>
      </c>
      <c r="I713" s="3" t="s">
        <v>98</v>
      </c>
      <c r="L713" s="3" t="s">
        <v>99</v>
      </c>
      <c r="O713" s="3"/>
      <c r="R713" s="3" t="s">
        <v>185</v>
      </c>
      <c r="U713" s="3" t="s">
        <v>99</v>
      </c>
      <c r="X713" s="3" t="s">
        <v>121</v>
      </c>
      <c r="AA713" s="3"/>
      <c r="AD713" s="3" t="s">
        <v>430</v>
      </c>
      <c r="AG713" s="3" t="s">
        <v>149</v>
      </c>
      <c r="AJ713" s="3"/>
      <c r="AM713" s="3" t="s">
        <v>99</v>
      </c>
      <c r="AP713" s="3"/>
      <c r="AS713" s="3" t="s">
        <v>99</v>
      </c>
      <c r="AV713" s="3"/>
      <c r="AY713" s="3" t="s">
        <v>122</v>
      </c>
      <c r="BB713" s="3"/>
      <c r="BG713" s="3" t="s">
        <v>109</v>
      </c>
      <c r="BJ713" s="3" t="s">
        <v>108</v>
      </c>
      <c r="BM713" s="3" t="s">
        <v>109</v>
      </c>
      <c r="BP713" s="3" t="s">
        <v>109</v>
      </c>
      <c r="BS713" s="3" t="s">
        <v>109</v>
      </c>
      <c r="BV713" s="3" t="s">
        <v>109</v>
      </c>
      <c r="BY713" s="3" t="s">
        <v>109</v>
      </c>
      <c r="CB713" s="3" t="s">
        <v>124</v>
      </c>
      <c r="CE713" s="3" t="s">
        <v>111</v>
      </c>
      <c r="CH713" s="3" t="s">
        <v>112</v>
      </c>
      <c r="CK713" s="3"/>
      <c r="CN713" s="3" t="s">
        <v>113</v>
      </c>
      <c r="CQ713" s="3"/>
    </row>
    <row r="714" spans="1:95" x14ac:dyDescent="0.25">
      <c r="A714">
        <v>179</v>
      </c>
      <c r="B714" s="22">
        <v>43935.533449074072</v>
      </c>
      <c r="C714" s="22">
        <v>43935.543182870373</v>
      </c>
      <c r="D714" s="3" t="s">
        <v>97</v>
      </c>
      <c r="I714" s="3" t="s">
        <v>98</v>
      </c>
      <c r="L714" s="3" t="s">
        <v>98</v>
      </c>
      <c r="O714" s="3"/>
      <c r="R714" s="3" t="s">
        <v>225</v>
      </c>
      <c r="U714" s="3" t="s">
        <v>98</v>
      </c>
      <c r="X714" s="3" t="s">
        <v>101</v>
      </c>
      <c r="AA714" s="3" t="s">
        <v>132</v>
      </c>
      <c r="AD714" s="3" t="s">
        <v>405</v>
      </c>
      <c r="AG714" s="3" t="s">
        <v>149</v>
      </c>
      <c r="AJ714" s="3"/>
      <c r="AM714" s="3" t="s">
        <v>99</v>
      </c>
      <c r="AP714" s="3"/>
      <c r="AS714" s="3" t="s">
        <v>98</v>
      </c>
      <c r="AV714" s="3" t="s">
        <v>130</v>
      </c>
      <c r="AY714" s="3" t="s">
        <v>116</v>
      </c>
      <c r="BB714" s="3"/>
      <c r="BG714" s="3" t="s">
        <v>107</v>
      </c>
      <c r="BJ714" s="3" t="s">
        <v>108</v>
      </c>
      <c r="BM714" s="3" t="s">
        <v>108</v>
      </c>
      <c r="BP714" s="3" t="s">
        <v>123</v>
      </c>
      <c r="BS714" s="3" t="s">
        <v>123</v>
      </c>
      <c r="BV714" s="3" t="s">
        <v>123</v>
      </c>
      <c r="BY714" s="3" t="s">
        <v>123</v>
      </c>
      <c r="CB714" s="3"/>
      <c r="CE714" s="3"/>
      <c r="CH714" s="3" t="s">
        <v>136</v>
      </c>
      <c r="CK714" s="3"/>
      <c r="CN714" s="3" t="s">
        <v>137</v>
      </c>
      <c r="CQ714" s="3"/>
    </row>
    <row r="715" spans="1:95" x14ac:dyDescent="0.25">
      <c r="A715">
        <v>179</v>
      </c>
      <c r="B715" s="22">
        <v>43935.533449074072</v>
      </c>
      <c r="C715" s="22">
        <v>43935.543182870373</v>
      </c>
      <c r="D715" s="3" t="s">
        <v>97</v>
      </c>
      <c r="I715" s="3" t="s">
        <v>98</v>
      </c>
      <c r="L715" s="3" t="s">
        <v>98</v>
      </c>
      <c r="O715" s="3"/>
      <c r="R715" s="3" t="s">
        <v>225</v>
      </c>
      <c r="U715" s="3" t="s">
        <v>98</v>
      </c>
      <c r="X715" s="3" t="s">
        <v>101</v>
      </c>
      <c r="AA715" s="3" t="s">
        <v>132</v>
      </c>
      <c r="AD715" s="3" t="s">
        <v>408</v>
      </c>
      <c r="AG715" s="3" t="s">
        <v>149</v>
      </c>
      <c r="AJ715" s="3"/>
      <c r="AM715" s="3" t="s">
        <v>99</v>
      </c>
      <c r="AP715" s="3"/>
      <c r="AS715" s="3" t="s">
        <v>98</v>
      </c>
      <c r="AV715" s="3" t="s">
        <v>130</v>
      </c>
      <c r="AY715" s="3" t="s">
        <v>116</v>
      </c>
      <c r="BB715" s="3"/>
      <c r="BG715" s="3" t="s">
        <v>107</v>
      </c>
      <c r="BJ715" s="3" t="s">
        <v>108</v>
      </c>
      <c r="BM715" s="3" t="s">
        <v>108</v>
      </c>
      <c r="BP715" s="3" t="s">
        <v>123</v>
      </c>
      <c r="BS715" s="3" t="s">
        <v>123</v>
      </c>
      <c r="BV715" s="3" t="s">
        <v>123</v>
      </c>
      <c r="BY715" s="3" t="s">
        <v>123</v>
      </c>
      <c r="CB715" s="3"/>
      <c r="CE715" s="3"/>
      <c r="CH715" s="3" t="s">
        <v>136</v>
      </c>
      <c r="CK715" s="3"/>
      <c r="CN715" s="3" t="s">
        <v>137</v>
      </c>
      <c r="CQ715" s="3"/>
    </row>
    <row r="716" spans="1:95" x14ac:dyDescent="0.25">
      <c r="A716">
        <v>179</v>
      </c>
      <c r="B716" s="22">
        <v>43935.533449074072</v>
      </c>
      <c r="C716" s="22">
        <v>43935.543182870373</v>
      </c>
      <c r="D716" s="3" t="s">
        <v>97</v>
      </c>
      <c r="I716" s="3" t="s">
        <v>98</v>
      </c>
      <c r="L716" s="3" t="s">
        <v>98</v>
      </c>
      <c r="O716" s="3"/>
      <c r="R716" s="3" t="s">
        <v>225</v>
      </c>
      <c r="U716" s="3" t="s">
        <v>98</v>
      </c>
      <c r="X716" s="3" t="s">
        <v>101</v>
      </c>
      <c r="AA716" s="3" t="s">
        <v>132</v>
      </c>
      <c r="AD716" s="3" t="s">
        <v>406</v>
      </c>
      <c r="AG716" s="3" t="s">
        <v>149</v>
      </c>
      <c r="AJ716" s="3"/>
      <c r="AM716" s="3" t="s">
        <v>99</v>
      </c>
      <c r="AP716" s="3"/>
      <c r="AS716" s="3" t="s">
        <v>98</v>
      </c>
      <c r="AV716" s="3" t="s">
        <v>130</v>
      </c>
      <c r="AY716" s="3" t="s">
        <v>116</v>
      </c>
      <c r="BB716" s="3"/>
      <c r="BG716" s="3" t="s">
        <v>107</v>
      </c>
      <c r="BJ716" s="3" t="s">
        <v>108</v>
      </c>
      <c r="BM716" s="3" t="s">
        <v>108</v>
      </c>
      <c r="BP716" s="3" t="s">
        <v>123</v>
      </c>
      <c r="BS716" s="3" t="s">
        <v>123</v>
      </c>
      <c r="BV716" s="3" t="s">
        <v>123</v>
      </c>
      <c r="BY716" s="3" t="s">
        <v>123</v>
      </c>
      <c r="CB716" s="3"/>
      <c r="CE716" s="3"/>
      <c r="CH716" s="3" t="s">
        <v>136</v>
      </c>
      <c r="CK716" s="3"/>
      <c r="CN716" s="3" t="s">
        <v>137</v>
      </c>
      <c r="CQ716" s="3"/>
    </row>
    <row r="717" spans="1:95" x14ac:dyDescent="0.25">
      <c r="A717">
        <v>179</v>
      </c>
      <c r="B717" s="22">
        <v>43935.533449074072</v>
      </c>
      <c r="C717" s="22">
        <v>43935.543182870373</v>
      </c>
      <c r="D717" s="3" t="s">
        <v>97</v>
      </c>
      <c r="I717" s="3" t="s">
        <v>98</v>
      </c>
      <c r="L717" s="3" t="s">
        <v>98</v>
      </c>
      <c r="O717" s="3"/>
      <c r="R717" s="3" t="s">
        <v>225</v>
      </c>
      <c r="U717" s="3" t="s">
        <v>98</v>
      </c>
      <c r="X717" s="3" t="s">
        <v>101</v>
      </c>
      <c r="AA717" s="3" t="s">
        <v>132</v>
      </c>
      <c r="AD717" s="3" t="s">
        <v>407</v>
      </c>
      <c r="AG717" s="3" t="s">
        <v>149</v>
      </c>
      <c r="AJ717" s="3"/>
      <c r="AM717" s="3" t="s">
        <v>99</v>
      </c>
      <c r="AP717" s="3"/>
      <c r="AS717" s="3" t="s">
        <v>98</v>
      </c>
      <c r="AV717" s="3" t="s">
        <v>130</v>
      </c>
      <c r="AY717" s="3" t="s">
        <v>116</v>
      </c>
      <c r="BB717" s="3"/>
      <c r="BG717" s="3" t="s">
        <v>107</v>
      </c>
      <c r="BJ717" s="3" t="s">
        <v>108</v>
      </c>
      <c r="BM717" s="3" t="s">
        <v>108</v>
      </c>
      <c r="BP717" s="3" t="s">
        <v>123</v>
      </c>
      <c r="BS717" s="3" t="s">
        <v>123</v>
      </c>
      <c r="BV717" s="3" t="s">
        <v>123</v>
      </c>
      <c r="BY717" s="3" t="s">
        <v>123</v>
      </c>
      <c r="CB717" s="3"/>
      <c r="CE717" s="3"/>
      <c r="CH717" s="3" t="s">
        <v>136</v>
      </c>
      <c r="CK717" s="3"/>
      <c r="CN717" s="3" t="s">
        <v>137</v>
      </c>
      <c r="CQ717" s="3"/>
    </row>
    <row r="718" spans="1:95" x14ac:dyDescent="0.25">
      <c r="A718">
        <v>179</v>
      </c>
      <c r="B718" s="22">
        <v>43935.533449074072</v>
      </c>
      <c r="C718" s="22">
        <v>43935.543182870373</v>
      </c>
      <c r="D718" s="3" t="s">
        <v>97</v>
      </c>
      <c r="I718" s="3" t="s">
        <v>98</v>
      </c>
      <c r="L718" s="3" t="s">
        <v>98</v>
      </c>
      <c r="O718" s="3"/>
      <c r="R718" s="3" t="s">
        <v>225</v>
      </c>
      <c r="U718" s="3" t="s">
        <v>98</v>
      </c>
      <c r="X718" s="3" t="s">
        <v>101</v>
      </c>
      <c r="AA718" s="3" t="s">
        <v>132</v>
      </c>
      <c r="AD718" s="3" t="s">
        <v>430</v>
      </c>
      <c r="AG718" s="3" t="s">
        <v>149</v>
      </c>
      <c r="AJ718" s="3"/>
      <c r="AM718" s="3" t="s">
        <v>99</v>
      </c>
      <c r="AP718" s="3"/>
      <c r="AS718" s="3" t="s">
        <v>98</v>
      </c>
      <c r="AV718" s="3" t="s">
        <v>130</v>
      </c>
      <c r="AY718" s="3" t="s">
        <v>116</v>
      </c>
      <c r="BB718" s="3"/>
      <c r="BG718" s="3" t="s">
        <v>107</v>
      </c>
      <c r="BJ718" s="3" t="s">
        <v>108</v>
      </c>
      <c r="BM718" s="3" t="s">
        <v>108</v>
      </c>
      <c r="BP718" s="3" t="s">
        <v>123</v>
      </c>
      <c r="BS718" s="3" t="s">
        <v>123</v>
      </c>
      <c r="BV718" s="3" t="s">
        <v>123</v>
      </c>
      <c r="BY718" s="3" t="s">
        <v>123</v>
      </c>
      <c r="CB718" s="3"/>
      <c r="CE718" s="3"/>
      <c r="CH718" s="3" t="s">
        <v>136</v>
      </c>
      <c r="CK718" s="3"/>
      <c r="CN718" s="3" t="s">
        <v>137</v>
      </c>
      <c r="CQ718" s="3"/>
    </row>
    <row r="719" spans="1:95" x14ac:dyDescent="0.25">
      <c r="A719">
        <v>180</v>
      </c>
      <c r="B719" s="22">
        <v>43935.789166666669</v>
      </c>
      <c r="C719" s="22">
        <v>43935.793993055559</v>
      </c>
      <c r="D719" s="3" t="s">
        <v>97</v>
      </c>
      <c r="I719" s="3" t="s">
        <v>98</v>
      </c>
      <c r="L719" s="3" t="s">
        <v>98</v>
      </c>
      <c r="O719" s="3" t="s">
        <v>328</v>
      </c>
      <c r="R719" s="3" t="s">
        <v>100</v>
      </c>
      <c r="U719" s="3" t="s">
        <v>98</v>
      </c>
      <c r="X719" s="3" t="s">
        <v>121</v>
      </c>
      <c r="AA719" s="3"/>
      <c r="AD719" s="3" t="s">
        <v>408</v>
      </c>
      <c r="AG719" s="3" t="s">
        <v>149</v>
      </c>
      <c r="AJ719" s="3"/>
      <c r="AM719" s="3" t="s">
        <v>98</v>
      </c>
      <c r="AP719" s="3" t="s">
        <v>155</v>
      </c>
      <c r="AS719" s="3" t="s">
        <v>98</v>
      </c>
      <c r="AV719" s="3" t="s">
        <v>207</v>
      </c>
      <c r="AY719" s="3" t="s">
        <v>116</v>
      </c>
      <c r="BB719" s="3"/>
      <c r="BG719" s="3" t="s">
        <v>107</v>
      </c>
      <c r="BJ719" s="3" t="s">
        <v>107</v>
      </c>
      <c r="BM719" s="3" t="s">
        <v>107</v>
      </c>
      <c r="BP719" s="3" t="s">
        <v>108</v>
      </c>
      <c r="BS719" s="3" t="s">
        <v>108</v>
      </c>
      <c r="BV719" s="3" t="s">
        <v>109</v>
      </c>
      <c r="BY719" s="3" t="s">
        <v>108</v>
      </c>
      <c r="CB719" s="3" t="s">
        <v>124</v>
      </c>
      <c r="CE719" s="3" t="s">
        <v>222</v>
      </c>
      <c r="CH719" s="3" t="s">
        <v>136</v>
      </c>
      <c r="CK719" s="3"/>
      <c r="CN719" s="3" t="s">
        <v>131</v>
      </c>
      <c r="CQ719" s="3"/>
    </row>
    <row r="720" spans="1:95" x14ac:dyDescent="0.25">
      <c r="A720">
        <v>180</v>
      </c>
      <c r="B720" s="22">
        <v>43935.789166666669</v>
      </c>
      <c r="C720" s="22">
        <v>43935.793993055559</v>
      </c>
      <c r="D720" s="3" t="s">
        <v>97</v>
      </c>
      <c r="I720" s="3" t="s">
        <v>98</v>
      </c>
      <c r="L720" s="3" t="s">
        <v>98</v>
      </c>
      <c r="O720" s="3" t="s">
        <v>328</v>
      </c>
      <c r="R720" s="3" t="s">
        <v>100</v>
      </c>
      <c r="U720" s="3" t="s">
        <v>98</v>
      </c>
      <c r="X720" s="3" t="s">
        <v>121</v>
      </c>
      <c r="AA720" s="3"/>
      <c r="AD720" s="3" t="s">
        <v>430</v>
      </c>
      <c r="AG720" s="3" t="s">
        <v>149</v>
      </c>
      <c r="AJ720" s="3"/>
      <c r="AM720" s="3" t="s">
        <v>98</v>
      </c>
      <c r="AP720" s="3" t="s">
        <v>155</v>
      </c>
      <c r="AS720" s="3" t="s">
        <v>98</v>
      </c>
      <c r="AV720" s="3" t="s">
        <v>207</v>
      </c>
      <c r="AY720" s="3" t="s">
        <v>116</v>
      </c>
      <c r="BB720" s="3"/>
      <c r="BG720" s="3" t="s">
        <v>107</v>
      </c>
      <c r="BJ720" s="3" t="s">
        <v>107</v>
      </c>
      <c r="BM720" s="3" t="s">
        <v>107</v>
      </c>
      <c r="BP720" s="3" t="s">
        <v>108</v>
      </c>
      <c r="BS720" s="3" t="s">
        <v>108</v>
      </c>
      <c r="BV720" s="3" t="s">
        <v>109</v>
      </c>
      <c r="BY720" s="3" t="s">
        <v>108</v>
      </c>
      <c r="CB720" s="3" t="s">
        <v>124</v>
      </c>
      <c r="CE720" s="3" t="s">
        <v>222</v>
      </c>
      <c r="CH720" s="3" t="s">
        <v>136</v>
      </c>
      <c r="CK720" s="3"/>
      <c r="CN720" s="3" t="s">
        <v>131</v>
      </c>
      <c r="CQ720" s="3"/>
    </row>
    <row r="721" spans="1:95" x14ac:dyDescent="0.25">
      <c r="A721">
        <v>181</v>
      </c>
      <c r="B721" s="22">
        <v>43935.79210648148</v>
      </c>
      <c r="C721" s="22">
        <v>43935.795046296298</v>
      </c>
      <c r="D721" s="3" t="s">
        <v>97</v>
      </c>
      <c r="I721" s="3" t="s">
        <v>98</v>
      </c>
      <c r="L721" s="3" t="s">
        <v>98</v>
      </c>
      <c r="O721" s="3"/>
      <c r="R721" s="3" t="s">
        <v>100</v>
      </c>
      <c r="U721" s="3" t="s">
        <v>99</v>
      </c>
      <c r="X721" s="3" t="s">
        <v>121</v>
      </c>
      <c r="AA721" s="3"/>
      <c r="AD721" s="3" t="s">
        <v>411</v>
      </c>
      <c r="AG721" s="3" t="s">
        <v>149</v>
      </c>
      <c r="AJ721" s="3"/>
      <c r="AM721" s="3" t="s">
        <v>99</v>
      </c>
      <c r="AP721" s="3"/>
      <c r="AS721" s="3" t="s">
        <v>98</v>
      </c>
      <c r="AV721" s="3" t="s">
        <v>207</v>
      </c>
      <c r="AY721" s="3" t="s">
        <v>116</v>
      </c>
      <c r="BB721" s="3"/>
      <c r="BG721" s="3" t="s">
        <v>123</v>
      </c>
      <c r="BJ721" s="3" t="s">
        <v>123</v>
      </c>
      <c r="BM721" s="3" t="s">
        <v>109</v>
      </c>
      <c r="BP721" s="3" t="s">
        <v>109</v>
      </c>
      <c r="BS721" s="3" t="s">
        <v>109</v>
      </c>
      <c r="BV721" s="3" t="s">
        <v>108</v>
      </c>
      <c r="BY721" s="3" t="s">
        <v>109</v>
      </c>
      <c r="CB721" s="3" t="s">
        <v>165</v>
      </c>
      <c r="CE721" s="3" t="s">
        <v>222</v>
      </c>
      <c r="CH721" s="3" t="s">
        <v>136</v>
      </c>
      <c r="CK721" s="3"/>
      <c r="CN721" s="3" t="s">
        <v>131</v>
      </c>
      <c r="CQ721" s="3"/>
    </row>
    <row r="722" spans="1:95" x14ac:dyDescent="0.25">
      <c r="A722">
        <v>181</v>
      </c>
      <c r="B722" s="22">
        <v>43935.79210648148</v>
      </c>
      <c r="C722" s="22">
        <v>43935.795046296298</v>
      </c>
      <c r="D722" s="3" t="s">
        <v>97</v>
      </c>
      <c r="I722" s="3" t="s">
        <v>98</v>
      </c>
      <c r="L722" s="3" t="s">
        <v>98</v>
      </c>
      <c r="O722" s="3"/>
      <c r="R722" s="3" t="s">
        <v>100</v>
      </c>
      <c r="U722" s="3" t="s">
        <v>99</v>
      </c>
      <c r="X722" s="3" t="s">
        <v>121</v>
      </c>
      <c r="AA722" s="3"/>
      <c r="AD722" s="3" t="s">
        <v>430</v>
      </c>
      <c r="AG722" s="3" t="s">
        <v>149</v>
      </c>
      <c r="AJ722" s="3"/>
      <c r="AM722" s="3" t="s">
        <v>99</v>
      </c>
      <c r="AP722" s="3"/>
      <c r="AS722" s="3" t="s">
        <v>98</v>
      </c>
      <c r="AV722" s="3" t="s">
        <v>207</v>
      </c>
      <c r="AY722" s="3" t="s">
        <v>116</v>
      </c>
      <c r="BB722" s="3"/>
      <c r="BG722" s="3" t="s">
        <v>123</v>
      </c>
      <c r="BJ722" s="3" t="s">
        <v>123</v>
      </c>
      <c r="BM722" s="3" t="s">
        <v>109</v>
      </c>
      <c r="BP722" s="3" t="s">
        <v>109</v>
      </c>
      <c r="BS722" s="3" t="s">
        <v>109</v>
      </c>
      <c r="BV722" s="3" t="s">
        <v>108</v>
      </c>
      <c r="BY722" s="3" t="s">
        <v>109</v>
      </c>
      <c r="CB722" s="3" t="s">
        <v>165</v>
      </c>
      <c r="CE722" s="3" t="s">
        <v>222</v>
      </c>
      <c r="CH722" s="3" t="s">
        <v>136</v>
      </c>
      <c r="CK722" s="3"/>
      <c r="CN722" s="3" t="s">
        <v>131</v>
      </c>
      <c r="CQ722" s="3"/>
    </row>
    <row r="723" spans="1:95" x14ac:dyDescent="0.25">
      <c r="A723">
        <v>182</v>
      </c>
      <c r="B723" s="22">
        <v>43935.796967592592</v>
      </c>
      <c r="C723" s="22">
        <v>43935.798368055555</v>
      </c>
      <c r="D723" s="3" t="s">
        <v>97</v>
      </c>
      <c r="I723" s="3" t="s">
        <v>98</v>
      </c>
      <c r="L723" s="3" t="s">
        <v>99</v>
      </c>
      <c r="O723" s="3"/>
      <c r="R723" s="3" t="s">
        <v>100</v>
      </c>
      <c r="U723" s="3" t="s">
        <v>99</v>
      </c>
      <c r="X723" s="3" t="s">
        <v>121</v>
      </c>
      <c r="AA723" s="3"/>
      <c r="AD723" s="3" t="s">
        <v>411</v>
      </c>
      <c r="AG723" s="3" t="s">
        <v>149</v>
      </c>
      <c r="AJ723" s="3"/>
      <c r="AM723" s="3" t="s">
        <v>98</v>
      </c>
      <c r="AP723" s="3" t="s">
        <v>155</v>
      </c>
      <c r="AS723" s="3" t="s">
        <v>98</v>
      </c>
      <c r="AV723" s="3" t="s">
        <v>207</v>
      </c>
      <c r="AY723" s="3" t="s">
        <v>201</v>
      </c>
      <c r="BB723" s="3"/>
      <c r="BG723" s="3" t="s">
        <v>109</v>
      </c>
      <c r="BJ723" s="3" t="s">
        <v>109</v>
      </c>
      <c r="BM723" s="3" t="s">
        <v>109</v>
      </c>
      <c r="BP723" s="3" t="s">
        <v>108</v>
      </c>
      <c r="BS723" s="3" t="s">
        <v>108</v>
      </c>
      <c r="BV723" s="3" t="s">
        <v>123</v>
      </c>
      <c r="BY723" s="3" t="s">
        <v>109</v>
      </c>
      <c r="CB723" s="3" t="s">
        <v>124</v>
      </c>
      <c r="CE723" s="3" t="s">
        <v>222</v>
      </c>
      <c r="CH723" s="3" t="s">
        <v>136</v>
      </c>
      <c r="CK723" s="3"/>
      <c r="CN723" s="3" t="s">
        <v>126</v>
      </c>
      <c r="CQ723" s="3"/>
    </row>
    <row r="724" spans="1:95" x14ac:dyDescent="0.25">
      <c r="A724">
        <v>182</v>
      </c>
      <c r="B724" s="22">
        <v>43935.796967592592</v>
      </c>
      <c r="C724" s="22">
        <v>43935.798368055555</v>
      </c>
      <c r="D724" s="3" t="s">
        <v>97</v>
      </c>
      <c r="I724" s="3" t="s">
        <v>98</v>
      </c>
      <c r="L724" s="3" t="s">
        <v>99</v>
      </c>
      <c r="O724" s="3"/>
      <c r="R724" s="3" t="s">
        <v>100</v>
      </c>
      <c r="U724" s="3" t="s">
        <v>99</v>
      </c>
      <c r="X724" s="3" t="s">
        <v>121</v>
      </c>
      <c r="AA724" s="3"/>
      <c r="AD724" s="3" t="s">
        <v>430</v>
      </c>
      <c r="AG724" s="3" t="s">
        <v>149</v>
      </c>
      <c r="AJ724" s="3"/>
      <c r="AM724" s="3" t="s">
        <v>98</v>
      </c>
      <c r="AP724" s="3" t="s">
        <v>155</v>
      </c>
      <c r="AS724" s="3" t="s">
        <v>98</v>
      </c>
      <c r="AV724" s="3" t="s">
        <v>207</v>
      </c>
      <c r="AY724" s="3" t="s">
        <v>201</v>
      </c>
      <c r="BB724" s="3"/>
      <c r="BG724" s="3" t="s">
        <v>109</v>
      </c>
      <c r="BJ724" s="3" t="s">
        <v>109</v>
      </c>
      <c r="BM724" s="3" t="s">
        <v>109</v>
      </c>
      <c r="BP724" s="3" t="s">
        <v>108</v>
      </c>
      <c r="BS724" s="3" t="s">
        <v>108</v>
      </c>
      <c r="BV724" s="3" t="s">
        <v>123</v>
      </c>
      <c r="BY724" s="3" t="s">
        <v>109</v>
      </c>
      <c r="CB724" s="3" t="s">
        <v>124</v>
      </c>
      <c r="CE724" s="3" t="s">
        <v>222</v>
      </c>
      <c r="CH724" s="3" t="s">
        <v>136</v>
      </c>
      <c r="CK724" s="3"/>
      <c r="CN724" s="3" t="s">
        <v>126</v>
      </c>
      <c r="CQ724" s="3"/>
    </row>
    <row r="725" spans="1:95" x14ac:dyDescent="0.25">
      <c r="A725">
        <v>183</v>
      </c>
      <c r="B725" s="22">
        <v>43935.798495370371</v>
      </c>
      <c r="C725" s="22">
        <v>43935.800381944442</v>
      </c>
      <c r="D725" s="3" t="s">
        <v>97</v>
      </c>
      <c r="I725" s="3" t="s">
        <v>99</v>
      </c>
      <c r="L725" s="3" t="s">
        <v>98</v>
      </c>
      <c r="O725" s="3" t="s">
        <v>229</v>
      </c>
      <c r="R725" s="3" t="s">
        <v>100</v>
      </c>
      <c r="U725" s="3" t="s">
        <v>99</v>
      </c>
      <c r="X725" s="3" t="s">
        <v>101</v>
      </c>
      <c r="AA725" s="3" t="s">
        <v>99</v>
      </c>
      <c r="AD725" s="3" t="s">
        <v>405</v>
      </c>
      <c r="AG725" s="3" t="s">
        <v>149</v>
      </c>
      <c r="AJ725" s="3"/>
      <c r="AM725" s="3" t="s">
        <v>99</v>
      </c>
      <c r="AP725" s="3"/>
      <c r="AS725" s="3" t="s">
        <v>99</v>
      </c>
      <c r="AV725" s="3"/>
      <c r="AY725" s="3" t="s">
        <v>201</v>
      </c>
      <c r="BB725" s="3"/>
      <c r="BG725" s="3" t="s">
        <v>109</v>
      </c>
      <c r="BJ725" s="3" t="s">
        <v>109</v>
      </c>
      <c r="BM725" s="3" t="s">
        <v>109</v>
      </c>
      <c r="BP725" s="3" t="s">
        <v>109</v>
      </c>
      <c r="BS725" s="3" t="s">
        <v>123</v>
      </c>
      <c r="BV725" s="3" t="s">
        <v>123</v>
      </c>
      <c r="BY725" s="3" t="s">
        <v>123</v>
      </c>
      <c r="CB725" s="3" t="s">
        <v>165</v>
      </c>
      <c r="CE725" s="3" t="s">
        <v>135</v>
      </c>
      <c r="CH725" s="3" t="s">
        <v>136</v>
      </c>
      <c r="CK725" s="3"/>
      <c r="CN725" s="3" t="s">
        <v>131</v>
      </c>
      <c r="CQ725" s="3"/>
    </row>
    <row r="726" spans="1:95" x14ac:dyDescent="0.25">
      <c r="A726">
        <v>183</v>
      </c>
      <c r="B726" s="22">
        <v>43935.798495370371</v>
      </c>
      <c r="C726" s="22">
        <v>43935.800381944442</v>
      </c>
      <c r="D726" s="3" t="s">
        <v>97</v>
      </c>
      <c r="I726" s="3" t="s">
        <v>99</v>
      </c>
      <c r="L726" s="3" t="s">
        <v>98</v>
      </c>
      <c r="O726" s="3" t="s">
        <v>229</v>
      </c>
      <c r="R726" s="3" t="s">
        <v>100</v>
      </c>
      <c r="U726" s="3" t="s">
        <v>99</v>
      </c>
      <c r="X726" s="3" t="s">
        <v>101</v>
      </c>
      <c r="AA726" s="3" t="s">
        <v>99</v>
      </c>
      <c r="AD726" s="3" t="s">
        <v>406</v>
      </c>
      <c r="AG726" s="3" t="s">
        <v>149</v>
      </c>
      <c r="AJ726" s="3"/>
      <c r="AM726" s="3" t="s">
        <v>99</v>
      </c>
      <c r="AP726" s="3"/>
      <c r="AS726" s="3" t="s">
        <v>99</v>
      </c>
      <c r="AV726" s="3"/>
      <c r="AY726" s="3" t="s">
        <v>201</v>
      </c>
      <c r="BB726" s="3"/>
      <c r="BG726" s="3" t="s">
        <v>109</v>
      </c>
      <c r="BJ726" s="3" t="s">
        <v>109</v>
      </c>
      <c r="BM726" s="3" t="s">
        <v>109</v>
      </c>
      <c r="BP726" s="3" t="s">
        <v>109</v>
      </c>
      <c r="BS726" s="3" t="s">
        <v>123</v>
      </c>
      <c r="BV726" s="3" t="s">
        <v>123</v>
      </c>
      <c r="BY726" s="3" t="s">
        <v>123</v>
      </c>
      <c r="CB726" s="3" t="s">
        <v>165</v>
      </c>
      <c r="CE726" s="3" t="s">
        <v>135</v>
      </c>
      <c r="CH726" s="3" t="s">
        <v>136</v>
      </c>
      <c r="CK726" s="3"/>
      <c r="CN726" s="3" t="s">
        <v>131</v>
      </c>
      <c r="CQ726" s="3"/>
    </row>
    <row r="727" spans="1:95" x14ac:dyDescent="0.25">
      <c r="A727">
        <v>183</v>
      </c>
      <c r="B727" s="22">
        <v>43935.798495370371</v>
      </c>
      <c r="C727" s="22">
        <v>43935.800381944442</v>
      </c>
      <c r="D727" s="3" t="s">
        <v>97</v>
      </c>
      <c r="I727" s="3" t="s">
        <v>99</v>
      </c>
      <c r="L727" s="3" t="s">
        <v>98</v>
      </c>
      <c r="O727" s="3" t="s">
        <v>229</v>
      </c>
      <c r="R727" s="3" t="s">
        <v>100</v>
      </c>
      <c r="U727" s="3" t="s">
        <v>99</v>
      </c>
      <c r="X727" s="3" t="s">
        <v>101</v>
      </c>
      <c r="AA727" s="3" t="s">
        <v>99</v>
      </c>
      <c r="AD727" s="3" t="s">
        <v>430</v>
      </c>
      <c r="AG727" s="3" t="s">
        <v>149</v>
      </c>
      <c r="AJ727" s="3"/>
      <c r="AM727" s="3" t="s">
        <v>99</v>
      </c>
      <c r="AP727" s="3"/>
      <c r="AS727" s="3" t="s">
        <v>99</v>
      </c>
      <c r="AV727" s="3"/>
      <c r="AY727" s="3" t="s">
        <v>201</v>
      </c>
      <c r="BB727" s="3"/>
      <c r="BG727" s="3" t="s">
        <v>109</v>
      </c>
      <c r="BJ727" s="3" t="s">
        <v>109</v>
      </c>
      <c r="BM727" s="3" t="s">
        <v>109</v>
      </c>
      <c r="BP727" s="3" t="s">
        <v>109</v>
      </c>
      <c r="BS727" s="3" t="s">
        <v>123</v>
      </c>
      <c r="BV727" s="3" t="s">
        <v>123</v>
      </c>
      <c r="BY727" s="3" t="s">
        <v>123</v>
      </c>
      <c r="CB727" s="3" t="s">
        <v>165</v>
      </c>
      <c r="CE727" s="3" t="s">
        <v>135</v>
      </c>
      <c r="CH727" s="3" t="s">
        <v>136</v>
      </c>
      <c r="CK727" s="3"/>
      <c r="CN727" s="3" t="s">
        <v>131</v>
      </c>
      <c r="CQ727" s="3"/>
    </row>
    <row r="728" spans="1:95" x14ac:dyDescent="0.25">
      <c r="A728">
        <v>184</v>
      </c>
      <c r="B728" s="22">
        <v>43935.802430555559</v>
      </c>
      <c r="C728" s="22">
        <v>43935.804062499999</v>
      </c>
      <c r="D728" s="3" t="s">
        <v>97</v>
      </c>
      <c r="I728" s="3" t="s">
        <v>99</v>
      </c>
      <c r="L728" s="3" t="s">
        <v>98</v>
      </c>
      <c r="O728" s="3"/>
      <c r="R728" s="3" t="s">
        <v>329</v>
      </c>
      <c r="U728" s="3" t="s">
        <v>98</v>
      </c>
      <c r="X728" s="3" t="s">
        <v>121</v>
      </c>
      <c r="AA728" s="3"/>
      <c r="AD728" s="3" t="s">
        <v>405</v>
      </c>
      <c r="AG728" s="3" t="s">
        <v>151</v>
      </c>
      <c r="AJ728" s="3"/>
      <c r="AM728" s="3" t="s">
        <v>99</v>
      </c>
      <c r="AP728" s="3"/>
      <c r="AS728" s="3" t="s">
        <v>99</v>
      </c>
      <c r="AV728" s="3"/>
      <c r="AY728" s="3" t="s">
        <v>321</v>
      </c>
      <c r="BB728" s="3"/>
      <c r="BG728" s="3" t="s">
        <v>123</v>
      </c>
      <c r="BJ728" s="3" t="s">
        <v>123</v>
      </c>
      <c r="BM728" s="3" t="s">
        <v>123</v>
      </c>
      <c r="BP728" s="3" t="s">
        <v>109</v>
      </c>
      <c r="BS728" s="3" t="s">
        <v>109</v>
      </c>
      <c r="BV728" s="3" t="s">
        <v>123</v>
      </c>
      <c r="BY728" s="3" t="s">
        <v>123</v>
      </c>
      <c r="CB728" s="3" t="s">
        <v>124</v>
      </c>
      <c r="CE728" s="3" t="s">
        <v>135</v>
      </c>
      <c r="CH728" s="3" t="s">
        <v>136</v>
      </c>
      <c r="CK728" s="3"/>
      <c r="CN728" s="3" t="s">
        <v>137</v>
      </c>
      <c r="CQ728" s="3"/>
    </row>
    <row r="729" spans="1:95" x14ac:dyDescent="0.25">
      <c r="A729">
        <v>184</v>
      </c>
      <c r="B729" s="22">
        <v>43935.802430555559</v>
      </c>
      <c r="C729" s="22">
        <v>43935.804062499999</v>
      </c>
      <c r="D729" s="3" t="s">
        <v>97</v>
      </c>
      <c r="I729" s="3" t="s">
        <v>99</v>
      </c>
      <c r="L729" s="3" t="s">
        <v>98</v>
      </c>
      <c r="O729" s="3"/>
      <c r="R729" s="3" t="s">
        <v>329</v>
      </c>
      <c r="U729" s="3" t="s">
        <v>98</v>
      </c>
      <c r="X729" s="3" t="s">
        <v>121</v>
      </c>
      <c r="AA729" s="3"/>
      <c r="AD729" s="3" t="s">
        <v>408</v>
      </c>
      <c r="AG729" s="3" t="s">
        <v>151</v>
      </c>
      <c r="AJ729" s="3"/>
      <c r="AM729" s="3" t="s">
        <v>99</v>
      </c>
      <c r="AP729" s="3"/>
      <c r="AS729" s="3" t="s">
        <v>99</v>
      </c>
      <c r="AV729" s="3"/>
      <c r="AY729" s="3" t="s">
        <v>321</v>
      </c>
      <c r="BB729" s="3"/>
      <c r="BG729" s="3" t="s">
        <v>123</v>
      </c>
      <c r="BJ729" s="3" t="s">
        <v>123</v>
      </c>
      <c r="BM729" s="3" t="s">
        <v>123</v>
      </c>
      <c r="BP729" s="3" t="s">
        <v>109</v>
      </c>
      <c r="BS729" s="3" t="s">
        <v>109</v>
      </c>
      <c r="BV729" s="3" t="s">
        <v>123</v>
      </c>
      <c r="BY729" s="3" t="s">
        <v>123</v>
      </c>
      <c r="CB729" s="3" t="s">
        <v>124</v>
      </c>
      <c r="CE729" s="3" t="s">
        <v>135</v>
      </c>
      <c r="CH729" s="3" t="s">
        <v>136</v>
      </c>
      <c r="CK729" s="3"/>
      <c r="CN729" s="3" t="s">
        <v>137</v>
      </c>
      <c r="CQ729" s="3"/>
    </row>
    <row r="730" spans="1:95" x14ac:dyDescent="0.25">
      <c r="A730">
        <v>184</v>
      </c>
      <c r="B730" s="22">
        <v>43935.802430555559</v>
      </c>
      <c r="C730" s="22">
        <v>43935.804062499999</v>
      </c>
      <c r="D730" s="3" t="s">
        <v>97</v>
      </c>
      <c r="I730" s="3" t="s">
        <v>99</v>
      </c>
      <c r="L730" s="3" t="s">
        <v>98</v>
      </c>
      <c r="O730" s="3"/>
      <c r="R730" s="3" t="s">
        <v>329</v>
      </c>
      <c r="U730" s="3" t="s">
        <v>98</v>
      </c>
      <c r="X730" s="3" t="s">
        <v>121</v>
      </c>
      <c r="AA730" s="3"/>
      <c r="AD730" s="3" t="s">
        <v>430</v>
      </c>
      <c r="AG730" s="3" t="s">
        <v>151</v>
      </c>
      <c r="AJ730" s="3"/>
      <c r="AM730" s="3" t="s">
        <v>99</v>
      </c>
      <c r="AP730" s="3"/>
      <c r="AS730" s="3" t="s">
        <v>99</v>
      </c>
      <c r="AV730" s="3"/>
      <c r="AY730" s="3" t="s">
        <v>321</v>
      </c>
      <c r="BB730" s="3"/>
      <c r="BG730" s="3" t="s">
        <v>123</v>
      </c>
      <c r="BJ730" s="3" t="s">
        <v>123</v>
      </c>
      <c r="BM730" s="3" t="s">
        <v>123</v>
      </c>
      <c r="BP730" s="3" t="s">
        <v>109</v>
      </c>
      <c r="BS730" s="3" t="s">
        <v>109</v>
      </c>
      <c r="BV730" s="3" t="s">
        <v>123</v>
      </c>
      <c r="BY730" s="3" t="s">
        <v>123</v>
      </c>
      <c r="CB730" s="3" t="s">
        <v>124</v>
      </c>
      <c r="CE730" s="3" t="s">
        <v>135</v>
      </c>
      <c r="CH730" s="3" t="s">
        <v>136</v>
      </c>
      <c r="CK730" s="3"/>
      <c r="CN730" s="3" t="s">
        <v>137</v>
      </c>
      <c r="CQ730" s="3"/>
    </row>
    <row r="731" spans="1:95" x14ac:dyDescent="0.25">
      <c r="A731">
        <v>185</v>
      </c>
      <c r="B731" s="22">
        <v>43935.805358796293</v>
      </c>
      <c r="C731" s="22">
        <v>43935.825891203705</v>
      </c>
      <c r="D731" s="3" t="s">
        <v>97</v>
      </c>
      <c r="I731" s="3" t="s">
        <v>99</v>
      </c>
      <c r="L731" s="3" t="s">
        <v>99</v>
      </c>
      <c r="O731" s="3"/>
      <c r="R731" s="3" t="s">
        <v>120</v>
      </c>
      <c r="U731" s="3" t="s">
        <v>99</v>
      </c>
      <c r="X731" s="3" t="s">
        <v>121</v>
      </c>
      <c r="AA731" s="3"/>
      <c r="AD731" s="3" t="s">
        <v>405</v>
      </c>
      <c r="AG731" s="3" t="s">
        <v>149</v>
      </c>
      <c r="AJ731" s="3"/>
      <c r="AM731" s="3" t="s">
        <v>99</v>
      </c>
      <c r="AP731" s="3"/>
      <c r="AS731" s="3" t="s">
        <v>99</v>
      </c>
      <c r="AV731" s="3"/>
      <c r="AY731" s="3" t="s">
        <v>116</v>
      </c>
      <c r="BB731" s="3"/>
      <c r="BG731" s="3" t="s">
        <v>123</v>
      </c>
      <c r="BJ731" s="3" t="s">
        <v>123</v>
      </c>
      <c r="BM731" s="3" t="s">
        <v>107</v>
      </c>
      <c r="BP731" s="3" t="s">
        <v>107</v>
      </c>
      <c r="BS731" s="3" t="s">
        <v>107</v>
      </c>
      <c r="BV731" s="3" t="s">
        <v>107</v>
      </c>
      <c r="BY731" s="3" t="s">
        <v>109</v>
      </c>
      <c r="CB731" s="3" t="s">
        <v>118</v>
      </c>
      <c r="CE731" s="3" t="s">
        <v>162</v>
      </c>
      <c r="CH731" s="3" t="s">
        <v>136</v>
      </c>
      <c r="CK731" s="3"/>
      <c r="CN731" s="3" t="s">
        <v>131</v>
      </c>
      <c r="CQ731" s="3"/>
    </row>
    <row r="732" spans="1:95" x14ac:dyDescent="0.25">
      <c r="A732">
        <v>185</v>
      </c>
      <c r="B732" s="22">
        <v>43935.805358796293</v>
      </c>
      <c r="C732" s="22">
        <v>43935.825891203705</v>
      </c>
      <c r="D732" s="3" t="s">
        <v>97</v>
      </c>
      <c r="I732" s="3" t="s">
        <v>99</v>
      </c>
      <c r="L732" s="3" t="s">
        <v>99</v>
      </c>
      <c r="O732" s="3"/>
      <c r="R732" s="3" t="s">
        <v>120</v>
      </c>
      <c r="U732" s="3" t="s">
        <v>99</v>
      </c>
      <c r="X732" s="3" t="s">
        <v>121</v>
      </c>
      <c r="AA732" s="3"/>
      <c r="AD732" s="3" t="s">
        <v>409</v>
      </c>
      <c r="AG732" s="3" t="s">
        <v>149</v>
      </c>
      <c r="AJ732" s="3"/>
      <c r="AM732" s="3" t="s">
        <v>99</v>
      </c>
      <c r="AP732" s="3"/>
      <c r="AS732" s="3" t="s">
        <v>99</v>
      </c>
      <c r="AV732" s="3"/>
      <c r="AY732" s="3" t="s">
        <v>116</v>
      </c>
      <c r="BB732" s="3"/>
      <c r="BG732" s="3" t="s">
        <v>123</v>
      </c>
      <c r="BJ732" s="3" t="s">
        <v>123</v>
      </c>
      <c r="BM732" s="3" t="s">
        <v>107</v>
      </c>
      <c r="BP732" s="3" t="s">
        <v>107</v>
      </c>
      <c r="BS732" s="3" t="s">
        <v>107</v>
      </c>
      <c r="BV732" s="3" t="s">
        <v>107</v>
      </c>
      <c r="BY732" s="3" t="s">
        <v>109</v>
      </c>
      <c r="CB732" s="3" t="s">
        <v>118</v>
      </c>
      <c r="CE732" s="3" t="s">
        <v>162</v>
      </c>
      <c r="CH732" s="3" t="s">
        <v>136</v>
      </c>
      <c r="CK732" s="3"/>
      <c r="CN732" s="3" t="s">
        <v>131</v>
      </c>
      <c r="CQ732" s="3"/>
    </row>
    <row r="733" spans="1:95" x14ac:dyDescent="0.25">
      <c r="A733">
        <v>185</v>
      </c>
      <c r="B733" s="22">
        <v>43935.805358796293</v>
      </c>
      <c r="C733" s="22">
        <v>43935.825891203705</v>
      </c>
      <c r="D733" s="3" t="s">
        <v>97</v>
      </c>
      <c r="I733" s="3" t="s">
        <v>99</v>
      </c>
      <c r="L733" s="3" t="s">
        <v>99</v>
      </c>
      <c r="O733" s="3"/>
      <c r="R733" s="3" t="s">
        <v>120</v>
      </c>
      <c r="U733" s="3" t="s">
        <v>99</v>
      </c>
      <c r="X733" s="3" t="s">
        <v>121</v>
      </c>
      <c r="AA733" s="3"/>
      <c r="AD733" s="3" t="s">
        <v>406</v>
      </c>
      <c r="AG733" s="3" t="s">
        <v>149</v>
      </c>
      <c r="AJ733" s="3"/>
      <c r="AM733" s="3" t="s">
        <v>99</v>
      </c>
      <c r="AP733" s="3"/>
      <c r="AS733" s="3" t="s">
        <v>99</v>
      </c>
      <c r="AV733" s="3"/>
      <c r="AY733" s="3" t="s">
        <v>116</v>
      </c>
      <c r="BB733" s="3"/>
      <c r="BG733" s="3" t="s">
        <v>123</v>
      </c>
      <c r="BJ733" s="3" t="s">
        <v>123</v>
      </c>
      <c r="BM733" s="3" t="s">
        <v>107</v>
      </c>
      <c r="BP733" s="3" t="s">
        <v>107</v>
      </c>
      <c r="BS733" s="3" t="s">
        <v>107</v>
      </c>
      <c r="BV733" s="3" t="s">
        <v>107</v>
      </c>
      <c r="BY733" s="3" t="s">
        <v>109</v>
      </c>
      <c r="CB733" s="3" t="s">
        <v>118</v>
      </c>
      <c r="CE733" s="3" t="s">
        <v>162</v>
      </c>
      <c r="CH733" s="3" t="s">
        <v>136</v>
      </c>
      <c r="CK733" s="3"/>
      <c r="CN733" s="3" t="s">
        <v>131</v>
      </c>
      <c r="CQ733" s="3"/>
    </row>
    <row r="734" spans="1:95" x14ac:dyDescent="0.25">
      <c r="A734">
        <v>185</v>
      </c>
      <c r="B734" s="22">
        <v>43935.805358796293</v>
      </c>
      <c r="C734" s="22">
        <v>43935.825891203705</v>
      </c>
      <c r="D734" s="3" t="s">
        <v>97</v>
      </c>
      <c r="I734" s="3" t="s">
        <v>99</v>
      </c>
      <c r="L734" s="3" t="s">
        <v>99</v>
      </c>
      <c r="O734" s="3"/>
      <c r="R734" s="3" t="s">
        <v>120</v>
      </c>
      <c r="U734" s="3" t="s">
        <v>99</v>
      </c>
      <c r="X734" s="3" t="s">
        <v>121</v>
      </c>
      <c r="AA734" s="3"/>
      <c r="AD734" s="3" t="s">
        <v>407</v>
      </c>
      <c r="AG734" s="3" t="s">
        <v>149</v>
      </c>
      <c r="AJ734" s="3"/>
      <c r="AM734" s="3" t="s">
        <v>99</v>
      </c>
      <c r="AP734" s="3"/>
      <c r="AS734" s="3" t="s">
        <v>99</v>
      </c>
      <c r="AV734" s="3"/>
      <c r="AY734" s="3" t="s">
        <v>116</v>
      </c>
      <c r="BB734" s="3"/>
      <c r="BG734" s="3" t="s">
        <v>123</v>
      </c>
      <c r="BJ734" s="3" t="s">
        <v>123</v>
      </c>
      <c r="BM734" s="3" t="s">
        <v>107</v>
      </c>
      <c r="BP734" s="3" t="s">
        <v>107</v>
      </c>
      <c r="BS734" s="3" t="s">
        <v>107</v>
      </c>
      <c r="BV734" s="3" t="s">
        <v>107</v>
      </c>
      <c r="BY734" s="3" t="s">
        <v>109</v>
      </c>
      <c r="CB734" s="3" t="s">
        <v>118</v>
      </c>
      <c r="CE734" s="3" t="s">
        <v>162</v>
      </c>
      <c r="CH734" s="3" t="s">
        <v>136</v>
      </c>
      <c r="CK734" s="3"/>
      <c r="CN734" s="3" t="s">
        <v>131</v>
      </c>
      <c r="CQ734" s="3"/>
    </row>
    <row r="735" spans="1:95" x14ac:dyDescent="0.25">
      <c r="A735">
        <v>185</v>
      </c>
      <c r="B735" s="22">
        <v>43935.805358796293</v>
      </c>
      <c r="C735" s="22">
        <v>43935.825891203705</v>
      </c>
      <c r="D735" s="3" t="s">
        <v>97</v>
      </c>
      <c r="I735" s="3" t="s">
        <v>99</v>
      </c>
      <c r="L735" s="3" t="s">
        <v>99</v>
      </c>
      <c r="O735" s="3"/>
      <c r="R735" s="3" t="s">
        <v>120</v>
      </c>
      <c r="U735" s="3" t="s">
        <v>99</v>
      </c>
      <c r="X735" s="3" t="s">
        <v>121</v>
      </c>
      <c r="AA735" s="3"/>
      <c r="AD735" s="3" t="s">
        <v>430</v>
      </c>
      <c r="AG735" s="3" t="s">
        <v>149</v>
      </c>
      <c r="AJ735" s="3"/>
      <c r="AM735" s="3" t="s">
        <v>99</v>
      </c>
      <c r="AP735" s="3"/>
      <c r="AS735" s="3" t="s">
        <v>99</v>
      </c>
      <c r="AV735" s="3"/>
      <c r="AY735" s="3" t="s">
        <v>116</v>
      </c>
      <c r="BB735" s="3"/>
      <c r="BG735" s="3" t="s">
        <v>123</v>
      </c>
      <c r="BJ735" s="3" t="s">
        <v>123</v>
      </c>
      <c r="BM735" s="3" t="s">
        <v>107</v>
      </c>
      <c r="BP735" s="3" t="s">
        <v>107</v>
      </c>
      <c r="BS735" s="3" t="s">
        <v>107</v>
      </c>
      <c r="BV735" s="3" t="s">
        <v>107</v>
      </c>
      <c r="BY735" s="3" t="s">
        <v>109</v>
      </c>
      <c r="CB735" s="3" t="s">
        <v>118</v>
      </c>
      <c r="CE735" s="3" t="s">
        <v>162</v>
      </c>
      <c r="CH735" s="3" t="s">
        <v>136</v>
      </c>
      <c r="CK735" s="3"/>
      <c r="CN735" s="3" t="s">
        <v>131</v>
      </c>
      <c r="CQ735" s="3"/>
    </row>
    <row r="736" spans="1:95" x14ac:dyDescent="0.25">
      <c r="A736">
        <v>186</v>
      </c>
      <c r="B736" s="22">
        <v>43935.980613425927</v>
      </c>
      <c r="C736" s="22">
        <v>43935.983020833337</v>
      </c>
      <c r="D736" s="3" t="s">
        <v>97</v>
      </c>
      <c r="I736" s="3" t="s">
        <v>98</v>
      </c>
      <c r="L736" s="3" t="s">
        <v>99</v>
      </c>
      <c r="O736" s="3"/>
      <c r="R736" s="3" t="s">
        <v>100</v>
      </c>
      <c r="U736" s="3" t="s">
        <v>99</v>
      </c>
      <c r="X736" s="3" t="s">
        <v>121</v>
      </c>
      <c r="AA736" s="3"/>
      <c r="AD736" s="3" t="s">
        <v>405</v>
      </c>
      <c r="AG736" s="3" t="s">
        <v>149</v>
      </c>
      <c r="AJ736" s="3"/>
      <c r="AM736" s="3" t="s">
        <v>99</v>
      </c>
      <c r="AP736" s="3"/>
      <c r="AS736" s="3" t="s">
        <v>99</v>
      </c>
      <c r="AV736" s="3"/>
      <c r="AY736" s="3" t="s">
        <v>116</v>
      </c>
      <c r="BB736" s="3"/>
      <c r="BG736" s="3" t="s">
        <v>109</v>
      </c>
      <c r="BJ736" s="3" t="s">
        <v>109</v>
      </c>
      <c r="BM736" s="3" t="s">
        <v>109</v>
      </c>
      <c r="BP736" s="3" t="s">
        <v>123</v>
      </c>
      <c r="BS736" s="3" t="s">
        <v>109</v>
      </c>
      <c r="BV736" s="3" t="s">
        <v>123</v>
      </c>
      <c r="BY736" s="3" t="s">
        <v>123</v>
      </c>
      <c r="CB736" s="3" t="s">
        <v>110</v>
      </c>
      <c r="CE736" s="3" t="s">
        <v>119</v>
      </c>
      <c r="CH736" s="3" t="s">
        <v>136</v>
      </c>
      <c r="CK736" s="3"/>
      <c r="CN736" s="3" t="s">
        <v>126</v>
      </c>
      <c r="CQ736" s="3"/>
    </row>
    <row r="737" spans="1:95" x14ac:dyDescent="0.25">
      <c r="A737">
        <v>186</v>
      </c>
      <c r="B737" s="22">
        <v>43935.980613425927</v>
      </c>
      <c r="C737" s="22">
        <v>43935.983020833337</v>
      </c>
      <c r="D737" s="3" t="s">
        <v>97</v>
      </c>
      <c r="I737" s="3" t="s">
        <v>98</v>
      </c>
      <c r="L737" s="3" t="s">
        <v>99</v>
      </c>
      <c r="O737" s="3"/>
      <c r="R737" s="3" t="s">
        <v>100</v>
      </c>
      <c r="U737" s="3" t="s">
        <v>99</v>
      </c>
      <c r="X737" s="3" t="s">
        <v>121</v>
      </c>
      <c r="AA737" s="3"/>
      <c r="AD737" s="3" t="s">
        <v>430</v>
      </c>
      <c r="AG737" s="3" t="s">
        <v>149</v>
      </c>
      <c r="AJ737" s="3"/>
      <c r="AM737" s="3" t="s">
        <v>99</v>
      </c>
      <c r="AP737" s="3"/>
      <c r="AS737" s="3" t="s">
        <v>99</v>
      </c>
      <c r="AV737" s="3"/>
      <c r="AY737" s="3" t="s">
        <v>116</v>
      </c>
      <c r="BB737" s="3"/>
      <c r="BG737" s="3" t="s">
        <v>109</v>
      </c>
      <c r="BJ737" s="3" t="s">
        <v>109</v>
      </c>
      <c r="BM737" s="3" t="s">
        <v>109</v>
      </c>
      <c r="BP737" s="3" t="s">
        <v>123</v>
      </c>
      <c r="BS737" s="3" t="s">
        <v>109</v>
      </c>
      <c r="BV737" s="3" t="s">
        <v>123</v>
      </c>
      <c r="BY737" s="3" t="s">
        <v>123</v>
      </c>
      <c r="CB737" s="3" t="s">
        <v>110</v>
      </c>
      <c r="CE737" s="3" t="s">
        <v>119</v>
      </c>
      <c r="CH737" s="3" t="s">
        <v>136</v>
      </c>
      <c r="CK737" s="3"/>
      <c r="CN737" s="3" t="s">
        <v>126</v>
      </c>
      <c r="CQ737" s="3"/>
    </row>
    <row r="738" spans="1:95" x14ac:dyDescent="0.25">
      <c r="A738">
        <v>187</v>
      </c>
      <c r="B738" s="22">
        <v>43936.358784722222</v>
      </c>
      <c r="C738" s="22">
        <v>43936.375416666669</v>
      </c>
      <c r="D738" s="3" t="s">
        <v>97</v>
      </c>
      <c r="I738" s="3" t="s">
        <v>98</v>
      </c>
      <c r="L738" s="3" t="s">
        <v>98</v>
      </c>
      <c r="O738" s="3"/>
      <c r="R738" s="3" t="s">
        <v>100</v>
      </c>
      <c r="U738" s="3" t="s">
        <v>99</v>
      </c>
      <c r="X738" s="3" t="s">
        <v>101</v>
      </c>
      <c r="AA738" s="3" t="s">
        <v>132</v>
      </c>
      <c r="AD738" s="3" t="s">
        <v>405</v>
      </c>
      <c r="AG738" s="3" t="s">
        <v>149</v>
      </c>
      <c r="AJ738" s="3"/>
      <c r="AM738" s="3" t="s">
        <v>98</v>
      </c>
      <c r="AP738" s="3" t="s">
        <v>186</v>
      </c>
      <c r="AS738" s="3" t="s">
        <v>99</v>
      </c>
      <c r="AV738" s="3"/>
      <c r="AY738" s="3" t="s">
        <v>116</v>
      </c>
      <c r="BB738" s="3"/>
      <c r="BG738" s="3" t="s">
        <v>107</v>
      </c>
      <c r="BJ738" s="3" t="s">
        <v>107</v>
      </c>
      <c r="BM738" s="3" t="s">
        <v>107</v>
      </c>
      <c r="BP738" s="3" t="s">
        <v>109</v>
      </c>
      <c r="BS738" s="3" t="s">
        <v>109</v>
      </c>
      <c r="BV738" s="3" t="s">
        <v>109</v>
      </c>
      <c r="BY738" s="3" t="s">
        <v>109</v>
      </c>
      <c r="CB738" s="3" t="s">
        <v>124</v>
      </c>
      <c r="CE738" s="3" t="s">
        <v>135</v>
      </c>
      <c r="CH738" s="3" t="s">
        <v>136</v>
      </c>
      <c r="CK738" s="3"/>
      <c r="CN738" s="3" t="s">
        <v>137</v>
      </c>
      <c r="CQ738" s="3"/>
    </row>
    <row r="739" spans="1:95" x14ac:dyDescent="0.25">
      <c r="A739">
        <v>187</v>
      </c>
      <c r="B739" s="22">
        <v>43936.358784722222</v>
      </c>
      <c r="C739" s="22">
        <v>43936.375416666669</v>
      </c>
      <c r="D739" s="3" t="s">
        <v>97</v>
      </c>
      <c r="I739" s="3" t="s">
        <v>98</v>
      </c>
      <c r="L739" s="3" t="s">
        <v>98</v>
      </c>
      <c r="O739" s="3"/>
      <c r="R739" s="3" t="s">
        <v>100</v>
      </c>
      <c r="U739" s="3" t="s">
        <v>99</v>
      </c>
      <c r="X739" s="3" t="s">
        <v>101</v>
      </c>
      <c r="AA739" s="3" t="s">
        <v>132</v>
      </c>
      <c r="AD739" s="3" t="s">
        <v>409</v>
      </c>
      <c r="AG739" s="3" t="s">
        <v>149</v>
      </c>
      <c r="AJ739" s="3"/>
      <c r="AM739" s="3" t="s">
        <v>98</v>
      </c>
      <c r="AP739" s="3" t="s">
        <v>186</v>
      </c>
      <c r="AS739" s="3" t="s">
        <v>99</v>
      </c>
      <c r="AV739" s="3"/>
      <c r="AY739" s="3" t="s">
        <v>116</v>
      </c>
      <c r="BB739" s="3"/>
      <c r="BG739" s="3" t="s">
        <v>107</v>
      </c>
      <c r="BJ739" s="3" t="s">
        <v>107</v>
      </c>
      <c r="BM739" s="3" t="s">
        <v>107</v>
      </c>
      <c r="BP739" s="3" t="s">
        <v>109</v>
      </c>
      <c r="BS739" s="3" t="s">
        <v>109</v>
      </c>
      <c r="BV739" s="3" t="s">
        <v>109</v>
      </c>
      <c r="BY739" s="3" t="s">
        <v>109</v>
      </c>
      <c r="CB739" s="3" t="s">
        <v>124</v>
      </c>
      <c r="CE739" s="3" t="s">
        <v>135</v>
      </c>
      <c r="CH739" s="3" t="s">
        <v>136</v>
      </c>
      <c r="CK739" s="3"/>
      <c r="CN739" s="3" t="s">
        <v>137</v>
      </c>
      <c r="CQ739" s="3"/>
    </row>
    <row r="740" spans="1:95" x14ac:dyDescent="0.25">
      <c r="A740">
        <v>187</v>
      </c>
      <c r="B740" s="22">
        <v>43936.358784722222</v>
      </c>
      <c r="C740" s="22">
        <v>43936.375416666669</v>
      </c>
      <c r="D740" s="3" t="s">
        <v>97</v>
      </c>
      <c r="I740" s="3" t="s">
        <v>98</v>
      </c>
      <c r="L740" s="3" t="s">
        <v>98</v>
      </c>
      <c r="O740" s="3"/>
      <c r="R740" s="3" t="s">
        <v>100</v>
      </c>
      <c r="U740" s="3" t="s">
        <v>99</v>
      </c>
      <c r="X740" s="3" t="s">
        <v>101</v>
      </c>
      <c r="AA740" s="3" t="s">
        <v>132</v>
      </c>
      <c r="AD740" s="3" t="s">
        <v>406</v>
      </c>
      <c r="AG740" s="3" t="s">
        <v>149</v>
      </c>
      <c r="AJ740" s="3"/>
      <c r="AM740" s="3" t="s">
        <v>98</v>
      </c>
      <c r="AP740" s="3" t="s">
        <v>186</v>
      </c>
      <c r="AS740" s="3" t="s">
        <v>99</v>
      </c>
      <c r="AV740" s="3"/>
      <c r="AY740" s="3" t="s">
        <v>116</v>
      </c>
      <c r="BB740" s="3"/>
      <c r="BG740" s="3" t="s">
        <v>107</v>
      </c>
      <c r="BJ740" s="3" t="s">
        <v>107</v>
      </c>
      <c r="BM740" s="3" t="s">
        <v>107</v>
      </c>
      <c r="BP740" s="3" t="s">
        <v>109</v>
      </c>
      <c r="BS740" s="3" t="s">
        <v>109</v>
      </c>
      <c r="BV740" s="3" t="s">
        <v>109</v>
      </c>
      <c r="BY740" s="3" t="s">
        <v>109</v>
      </c>
      <c r="CB740" s="3" t="s">
        <v>124</v>
      </c>
      <c r="CE740" s="3" t="s">
        <v>135</v>
      </c>
      <c r="CH740" s="3" t="s">
        <v>136</v>
      </c>
      <c r="CK740" s="3"/>
      <c r="CN740" s="3" t="s">
        <v>137</v>
      </c>
      <c r="CQ740" s="3"/>
    </row>
    <row r="741" spans="1:95" x14ac:dyDescent="0.25">
      <c r="A741">
        <v>187</v>
      </c>
      <c r="B741" s="22">
        <v>43936.358784722222</v>
      </c>
      <c r="C741" s="22">
        <v>43936.375416666669</v>
      </c>
      <c r="D741" s="3" t="s">
        <v>97</v>
      </c>
      <c r="I741" s="3" t="s">
        <v>98</v>
      </c>
      <c r="L741" s="3" t="s">
        <v>98</v>
      </c>
      <c r="O741" s="3"/>
      <c r="R741" s="3" t="s">
        <v>100</v>
      </c>
      <c r="U741" s="3" t="s">
        <v>99</v>
      </c>
      <c r="X741" s="3" t="s">
        <v>101</v>
      </c>
      <c r="AA741" s="3" t="s">
        <v>132</v>
      </c>
      <c r="AD741" s="3" t="s">
        <v>407</v>
      </c>
      <c r="AG741" s="3" t="s">
        <v>149</v>
      </c>
      <c r="AJ741" s="3"/>
      <c r="AM741" s="3" t="s">
        <v>98</v>
      </c>
      <c r="AP741" s="3" t="s">
        <v>186</v>
      </c>
      <c r="AS741" s="3" t="s">
        <v>99</v>
      </c>
      <c r="AV741" s="3"/>
      <c r="AY741" s="3" t="s">
        <v>116</v>
      </c>
      <c r="BB741" s="3"/>
      <c r="BG741" s="3" t="s">
        <v>107</v>
      </c>
      <c r="BJ741" s="3" t="s">
        <v>107</v>
      </c>
      <c r="BM741" s="3" t="s">
        <v>107</v>
      </c>
      <c r="BP741" s="3" t="s">
        <v>109</v>
      </c>
      <c r="BS741" s="3" t="s">
        <v>109</v>
      </c>
      <c r="BV741" s="3" t="s">
        <v>109</v>
      </c>
      <c r="BY741" s="3" t="s">
        <v>109</v>
      </c>
      <c r="CB741" s="3" t="s">
        <v>124</v>
      </c>
      <c r="CE741" s="3" t="s">
        <v>135</v>
      </c>
      <c r="CH741" s="3" t="s">
        <v>136</v>
      </c>
      <c r="CK741" s="3"/>
      <c r="CN741" s="3" t="s">
        <v>137</v>
      </c>
      <c r="CQ741" s="3"/>
    </row>
    <row r="742" spans="1:95" x14ac:dyDescent="0.25">
      <c r="A742">
        <v>187</v>
      </c>
      <c r="B742" s="22">
        <v>43936.358784722222</v>
      </c>
      <c r="C742" s="22">
        <v>43936.375416666669</v>
      </c>
      <c r="D742" s="3" t="s">
        <v>97</v>
      </c>
      <c r="I742" s="3" t="s">
        <v>98</v>
      </c>
      <c r="L742" s="3" t="s">
        <v>98</v>
      </c>
      <c r="O742" s="3"/>
      <c r="R742" s="3" t="s">
        <v>100</v>
      </c>
      <c r="U742" s="3" t="s">
        <v>99</v>
      </c>
      <c r="X742" s="3" t="s">
        <v>101</v>
      </c>
      <c r="AA742" s="3" t="s">
        <v>132</v>
      </c>
      <c r="AD742" s="3" t="s">
        <v>430</v>
      </c>
      <c r="AG742" s="3" t="s">
        <v>149</v>
      </c>
      <c r="AJ742" s="3"/>
      <c r="AM742" s="3" t="s">
        <v>98</v>
      </c>
      <c r="AP742" s="3" t="s">
        <v>186</v>
      </c>
      <c r="AS742" s="3" t="s">
        <v>99</v>
      </c>
      <c r="AV742" s="3"/>
      <c r="AY742" s="3" t="s">
        <v>116</v>
      </c>
      <c r="BB742" s="3"/>
      <c r="BG742" s="3" t="s">
        <v>107</v>
      </c>
      <c r="BJ742" s="3" t="s">
        <v>107</v>
      </c>
      <c r="BM742" s="3" t="s">
        <v>107</v>
      </c>
      <c r="BP742" s="3" t="s">
        <v>109</v>
      </c>
      <c r="BS742" s="3" t="s">
        <v>109</v>
      </c>
      <c r="BV742" s="3" t="s">
        <v>109</v>
      </c>
      <c r="BY742" s="3" t="s">
        <v>109</v>
      </c>
      <c r="CB742" s="3" t="s">
        <v>124</v>
      </c>
      <c r="CE742" s="3" t="s">
        <v>135</v>
      </c>
      <c r="CH742" s="3" t="s">
        <v>136</v>
      </c>
      <c r="CK742" s="3"/>
      <c r="CN742" s="3" t="s">
        <v>137</v>
      </c>
      <c r="CQ742" s="3"/>
    </row>
    <row r="743" spans="1:95" x14ac:dyDescent="0.25">
      <c r="A743">
        <v>188</v>
      </c>
      <c r="B743" s="22">
        <v>43936.748923611114</v>
      </c>
      <c r="C743" s="22">
        <v>43936.752685185187</v>
      </c>
      <c r="D743" s="3" t="s">
        <v>97</v>
      </c>
      <c r="I743" s="3" t="s">
        <v>98</v>
      </c>
      <c r="L743" s="3" t="s">
        <v>98</v>
      </c>
      <c r="O743" s="3" t="s">
        <v>330</v>
      </c>
      <c r="R743" s="3" t="s">
        <v>120</v>
      </c>
      <c r="U743" s="3" t="s">
        <v>99</v>
      </c>
      <c r="X743" s="3" t="s">
        <v>101</v>
      </c>
      <c r="AA743" s="3" t="s">
        <v>132</v>
      </c>
      <c r="AD743" s="3" t="s">
        <v>405</v>
      </c>
      <c r="AG743" s="3" t="s">
        <v>149</v>
      </c>
      <c r="AJ743" s="3"/>
      <c r="AM743" s="3" t="s">
        <v>99</v>
      </c>
      <c r="AP743" s="3"/>
      <c r="AS743" s="3" t="s">
        <v>98</v>
      </c>
      <c r="AV743" s="3" t="s">
        <v>130</v>
      </c>
      <c r="AY743" s="3" t="s">
        <v>116</v>
      </c>
      <c r="BB743" s="3"/>
      <c r="BG743" s="3" t="s">
        <v>109</v>
      </c>
      <c r="BJ743" s="3" t="s">
        <v>108</v>
      </c>
      <c r="BM743" s="3" t="s">
        <v>109</v>
      </c>
      <c r="BP743" s="3" t="s">
        <v>109</v>
      </c>
      <c r="BS743" s="3" t="s">
        <v>109</v>
      </c>
      <c r="BV743" s="3" t="s">
        <v>108</v>
      </c>
      <c r="BY743" s="3" t="s">
        <v>123</v>
      </c>
      <c r="CB743" s="3" t="s">
        <v>110</v>
      </c>
      <c r="CE743" s="3" t="s">
        <v>111</v>
      </c>
      <c r="CH743" s="3" t="s">
        <v>137</v>
      </c>
      <c r="CK743" s="3" t="s">
        <v>332</v>
      </c>
      <c r="CN743" s="3" t="s">
        <v>126</v>
      </c>
      <c r="CQ743" s="3"/>
    </row>
    <row r="744" spans="1:95" x14ac:dyDescent="0.25">
      <c r="A744">
        <v>188</v>
      </c>
      <c r="B744" s="22">
        <v>43936.748923611114</v>
      </c>
      <c r="C744" s="22">
        <v>43936.752685185187</v>
      </c>
      <c r="D744" s="3" t="s">
        <v>97</v>
      </c>
      <c r="I744" s="3" t="s">
        <v>98</v>
      </c>
      <c r="L744" s="3" t="s">
        <v>98</v>
      </c>
      <c r="O744" s="3" t="s">
        <v>330</v>
      </c>
      <c r="R744" s="3" t="s">
        <v>120</v>
      </c>
      <c r="U744" s="3" t="s">
        <v>99</v>
      </c>
      <c r="X744" s="3" t="s">
        <v>101</v>
      </c>
      <c r="AA744" s="3" t="s">
        <v>132</v>
      </c>
      <c r="AD744" s="3" t="s">
        <v>409</v>
      </c>
      <c r="AG744" s="3" t="s">
        <v>149</v>
      </c>
      <c r="AJ744" s="3"/>
      <c r="AM744" s="3" t="s">
        <v>99</v>
      </c>
      <c r="AP744" s="3"/>
      <c r="AS744" s="3" t="s">
        <v>98</v>
      </c>
      <c r="AV744" s="3" t="s">
        <v>130</v>
      </c>
      <c r="AY744" s="3" t="s">
        <v>116</v>
      </c>
      <c r="BB744" s="3"/>
      <c r="BG744" s="3" t="s">
        <v>109</v>
      </c>
      <c r="BJ744" s="3" t="s">
        <v>108</v>
      </c>
      <c r="BM744" s="3" t="s">
        <v>109</v>
      </c>
      <c r="BP744" s="3" t="s">
        <v>109</v>
      </c>
      <c r="BS744" s="3" t="s">
        <v>109</v>
      </c>
      <c r="BV744" s="3" t="s">
        <v>108</v>
      </c>
      <c r="BY744" s="3" t="s">
        <v>123</v>
      </c>
      <c r="CB744" s="3" t="s">
        <v>110</v>
      </c>
      <c r="CE744" s="3" t="s">
        <v>111</v>
      </c>
      <c r="CH744" s="3" t="s">
        <v>137</v>
      </c>
      <c r="CK744" s="3" t="s">
        <v>332</v>
      </c>
      <c r="CN744" s="3" t="s">
        <v>126</v>
      </c>
      <c r="CQ744" s="3"/>
    </row>
    <row r="745" spans="1:95" x14ac:dyDescent="0.25">
      <c r="A745">
        <v>188</v>
      </c>
      <c r="B745" s="22">
        <v>43936.748923611114</v>
      </c>
      <c r="C745" s="22">
        <v>43936.752685185187</v>
      </c>
      <c r="D745" s="3" t="s">
        <v>97</v>
      </c>
      <c r="I745" s="3" t="s">
        <v>98</v>
      </c>
      <c r="L745" s="3" t="s">
        <v>98</v>
      </c>
      <c r="O745" s="3" t="s">
        <v>330</v>
      </c>
      <c r="R745" s="3" t="s">
        <v>120</v>
      </c>
      <c r="U745" s="3" t="s">
        <v>99</v>
      </c>
      <c r="X745" s="3" t="s">
        <v>101</v>
      </c>
      <c r="AA745" s="3" t="s">
        <v>132</v>
      </c>
      <c r="AD745" s="3" t="s">
        <v>408</v>
      </c>
      <c r="AG745" s="3" t="s">
        <v>149</v>
      </c>
      <c r="AJ745" s="3"/>
      <c r="AM745" s="3" t="s">
        <v>99</v>
      </c>
      <c r="AP745" s="3"/>
      <c r="AS745" s="3" t="s">
        <v>98</v>
      </c>
      <c r="AV745" s="3" t="s">
        <v>130</v>
      </c>
      <c r="AY745" s="3" t="s">
        <v>116</v>
      </c>
      <c r="BB745" s="3"/>
      <c r="BG745" s="3" t="s">
        <v>109</v>
      </c>
      <c r="BJ745" s="3" t="s">
        <v>108</v>
      </c>
      <c r="BM745" s="3" t="s">
        <v>109</v>
      </c>
      <c r="BP745" s="3" t="s">
        <v>109</v>
      </c>
      <c r="BS745" s="3" t="s">
        <v>109</v>
      </c>
      <c r="BV745" s="3" t="s">
        <v>108</v>
      </c>
      <c r="BY745" s="3" t="s">
        <v>123</v>
      </c>
      <c r="CB745" s="3" t="s">
        <v>110</v>
      </c>
      <c r="CE745" s="3" t="s">
        <v>111</v>
      </c>
      <c r="CH745" s="3" t="s">
        <v>137</v>
      </c>
      <c r="CK745" s="3" t="s">
        <v>332</v>
      </c>
      <c r="CN745" s="3" t="s">
        <v>126</v>
      </c>
      <c r="CQ745" s="3"/>
    </row>
    <row r="746" spans="1:95" x14ac:dyDescent="0.25">
      <c r="A746">
        <v>188</v>
      </c>
      <c r="B746" s="22">
        <v>43936.748923611114</v>
      </c>
      <c r="C746" s="22">
        <v>43936.752685185187</v>
      </c>
      <c r="D746" s="3" t="s">
        <v>97</v>
      </c>
      <c r="I746" s="3" t="s">
        <v>98</v>
      </c>
      <c r="L746" s="3" t="s">
        <v>98</v>
      </c>
      <c r="O746" s="3" t="s">
        <v>330</v>
      </c>
      <c r="R746" s="3" t="s">
        <v>120</v>
      </c>
      <c r="U746" s="3" t="s">
        <v>99</v>
      </c>
      <c r="X746" s="3" t="s">
        <v>101</v>
      </c>
      <c r="AA746" s="3" t="s">
        <v>132</v>
      </c>
      <c r="AD746" s="3" t="s">
        <v>430</v>
      </c>
      <c r="AG746" s="3" t="s">
        <v>149</v>
      </c>
      <c r="AJ746" s="3"/>
      <c r="AM746" s="3" t="s">
        <v>99</v>
      </c>
      <c r="AP746" s="3"/>
      <c r="AS746" s="3" t="s">
        <v>98</v>
      </c>
      <c r="AV746" s="3" t="s">
        <v>130</v>
      </c>
      <c r="AY746" s="3" t="s">
        <v>116</v>
      </c>
      <c r="BB746" s="3"/>
      <c r="BG746" s="3" t="s">
        <v>109</v>
      </c>
      <c r="BJ746" s="3" t="s">
        <v>108</v>
      </c>
      <c r="BM746" s="3" t="s">
        <v>109</v>
      </c>
      <c r="BP746" s="3" t="s">
        <v>109</v>
      </c>
      <c r="BS746" s="3" t="s">
        <v>109</v>
      </c>
      <c r="BV746" s="3" t="s">
        <v>108</v>
      </c>
      <c r="BY746" s="3" t="s">
        <v>123</v>
      </c>
      <c r="CB746" s="3" t="s">
        <v>110</v>
      </c>
      <c r="CE746" s="3" t="s">
        <v>111</v>
      </c>
      <c r="CH746" s="3" t="s">
        <v>137</v>
      </c>
      <c r="CK746" s="3" t="s">
        <v>332</v>
      </c>
      <c r="CN746" s="3" t="s">
        <v>126</v>
      </c>
      <c r="CQ746" s="3"/>
    </row>
    <row r="747" spans="1:95" x14ac:dyDescent="0.25">
      <c r="A747">
        <v>189</v>
      </c>
      <c r="B747" s="22">
        <v>43936.762094907404</v>
      </c>
      <c r="C747" s="22">
        <v>43936.764930555553</v>
      </c>
      <c r="D747" s="3" t="s">
        <v>97</v>
      </c>
      <c r="I747" s="3" t="s">
        <v>98</v>
      </c>
      <c r="L747" s="3" t="s">
        <v>98</v>
      </c>
      <c r="O747" s="3"/>
      <c r="R747" s="3" t="s">
        <v>100</v>
      </c>
      <c r="U747" s="3" t="s">
        <v>99</v>
      </c>
      <c r="X747" s="3" t="s">
        <v>101</v>
      </c>
      <c r="AA747" s="3" t="s">
        <v>132</v>
      </c>
      <c r="AD747" s="3" t="s">
        <v>405</v>
      </c>
      <c r="AG747" s="3" t="s">
        <v>149</v>
      </c>
      <c r="AJ747" s="3"/>
      <c r="AM747" s="3" t="s">
        <v>99</v>
      </c>
      <c r="AP747" s="3"/>
      <c r="AS747" s="3" t="s">
        <v>99</v>
      </c>
      <c r="AV747" s="3"/>
      <c r="AY747" s="3" t="s">
        <v>116</v>
      </c>
      <c r="BB747" s="3"/>
      <c r="BG747" s="3" t="s">
        <v>108</v>
      </c>
      <c r="BJ747" s="3" t="s">
        <v>108</v>
      </c>
      <c r="BM747" s="3" t="s">
        <v>109</v>
      </c>
      <c r="BP747" s="3" t="s">
        <v>123</v>
      </c>
      <c r="BS747" s="3" t="s">
        <v>109</v>
      </c>
      <c r="BV747" s="3" t="s">
        <v>123</v>
      </c>
      <c r="BY747" s="3" t="s">
        <v>123</v>
      </c>
      <c r="CB747" s="3" t="s">
        <v>118</v>
      </c>
      <c r="CE747" s="3" t="s">
        <v>162</v>
      </c>
      <c r="CH747" s="3" t="s">
        <v>199</v>
      </c>
      <c r="CK747" s="3"/>
      <c r="CN747" s="3" t="s">
        <v>137</v>
      </c>
      <c r="CQ747" s="3"/>
    </row>
    <row r="748" spans="1:95" x14ac:dyDescent="0.25">
      <c r="A748">
        <v>189</v>
      </c>
      <c r="B748" s="22">
        <v>43936.762094907404</v>
      </c>
      <c r="C748" s="22">
        <v>43936.764930555553</v>
      </c>
      <c r="D748" s="3" t="s">
        <v>97</v>
      </c>
      <c r="I748" s="3" t="s">
        <v>98</v>
      </c>
      <c r="L748" s="3" t="s">
        <v>98</v>
      </c>
      <c r="O748" s="3"/>
      <c r="R748" s="3" t="s">
        <v>100</v>
      </c>
      <c r="U748" s="3" t="s">
        <v>99</v>
      </c>
      <c r="X748" s="3" t="s">
        <v>101</v>
      </c>
      <c r="AA748" s="3" t="s">
        <v>132</v>
      </c>
      <c r="AD748" s="3" t="s">
        <v>410</v>
      </c>
      <c r="AG748" s="3" t="s">
        <v>149</v>
      </c>
      <c r="AJ748" s="3"/>
      <c r="AM748" s="3" t="s">
        <v>99</v>
      </c>
      <c r="AP748" s="3"/>
      <c r="AS748" s="3" t="s">
        <v>99</v>
      </c>
      <c r="AV748" s="3"/>
      <c r="AY748" s="3" t="s">
        <v>116</v>
      </c>
      <c r="BB748" s="3"/>
      <c r="BG748" s="3" t="s">
        <v>108</v>
      </c>
      <c r="BJ748" s="3" t="s">
        <v>108</v>
      </c>
      <c r="BM748" s="3" t="s">
        <v>109</v>
      </c>
      <c r="BP748" s="3" t="s">
        <v>123</v>
      </c>
      <c r="BS748" s="3" t="s">
        <v>109</v>
      </c>
      <c r="BV748" s="3" t="s">
        <v>123</v>
      </c>
      <c r="BY748" s="3" t="s">
        <v>123</v>
      </c>
      <c r="CB748" s="3" t="s">
        <v>118</v>
      </c>
      <c r="CE748" s="3" t="s">
        <v>162</v>
      </c>
      <c r="CH748" s="3" t="s">
        <v>199</v>
      </c>
      <c r="CK748" s="3"/>
      <c r="CN748" s="3" t="s">
        <v>137</v>
      </c>
      <c r="CQ748" s="3"/>
    </row>
    <row r="749" spans="1:95" x14ac:dyDescent="0.25">
      <c r="A749">
        <v>189</v>
      </c>
      <c r="B749" s="22">
        <v>43936.762094907404</v>
      </c>
      <c r="C749" s="22">
        <v>43936.764930555553</v>
      </c>
      <c r="D749" s="3" t="s">
        <v>97</v>
      </c>
      <c r="I749" s="3" t="s">
        <v>98</v>
      </c>
      <c r="L749" s="3" t="s">
        <v>98</v>
      </c>
      <c r="O749" s="3"/>
      <c r="R749" s="3" t="s">
        <v>100</v>
      </c>
      <c r="U749" s="3" t="s">
        <v>99</v>
      </c>
      <c r="X749" s="3" t="s">
        <v>101</v>
      </c>
      <c r="AA749" s="3" t="s">
        <v>132</v>
      </c>
      <c r="AD749" s="3" t="s">
        <v>406</v>
      </c>
      <c r="AG749" s="3" t="s">
        <v>149</v>
      </c>
      <c r="AJ749" s="3"/>
      <c r="AM749" s="3" t="s">
        <v>99</v>
      </c>
      <c r="AP749" s="3"/>
      <c r="AS749" s="3" t="s">
        <v>99</v>
      </c>
      <c r="AV749" s="3"/>
      <c r="AY749" s="3" t="s">
        <v>116</v>
      </c>
      <c r="BB749" s="3"/>
      <c r="BG749" s="3" t="s">
        <v>108</v>
      </c>
      <c r="BJ749" s="3" t="s">
        <v>108</v>
      </c>
      <c r="BM749" s="3" t="s">
        <v>109</v>
      </c>
      <c r="BP749" s="3" t="s">
        <v>123</v>
      </c>
      <c r="BS749" s="3" t="s">
        <v>109</v>
      </c>
      <c r="BV749" s="3" t="s">
        <v>123</v>
      </c>
      <c r="BY749" s="3" t="s">
        <v>123</v>
      </c>
      <c r="CB749" s="3" t="s">
        <v>118</v>
      </c>
      <c r="CE749" s="3" t="s">
        <v>162</v>
      </c>
      <c r="CH749" s="3" t="s">
        <v>199</v>
      </c>
      <c r="CK749" s="3"/>
      <c r="CN749" s="3" t="s">
        <v>137</v>
      </c>
      <c r="CQ749" s="3"/>
    </row>
    <row r="750" spans="1:95" x14ac:dyDescent="0.25">
      <c r="A750">
        <v>189</v>
      </c>
      <c r="B750" s="22">
        <v>43936.762094907404</v>
      </c>
      <c r="C750" s="22">
        <v>43936.764930555553</v>
      </c>
      <c r="D750" s="3" t="s">
        <v>97</v>
      </c>
      <c r="I750" s="3" t="s">
        <v>98</v>
      </c>
      <c r="L750" s="3" t="s">
        <v>98</v>
      </c>
      <c r="O750" s="3"/>
      <c r="R750" s="3" t="s">
        <v>100</v>
      </c>
      <c r="U750" s="3" t="s">
        <v>99</v>
      </c>
      <c r="X750" s="3" t="s">
        <v>101</v>
      </c>
      <c r="AA750" s="3" t="s">
        <v>132</v>
      </c>
      <c r="AD750" s="3" t="s">
        <v>430</v>
      </c>
      <c r="AG750" s="3" t="s">
        <v>149</v>
      </c>
      <c r="AJ750" s="3"/>
      <c r="AM750" s="3" t="s">
        <v>99</v>
      </c>
      <c r="AP750" s="3"/>
      <c r="AS750" s="3" t="s">
        <v>99</v>
      </c>
      <c r="AV750" s="3"/>
      <c r="AY750" s="3" t="s">
        <v>116</v>
      </c>
      <c r="BB750" s="3"/>
      <c r="BG750" s="3" t="s">
        <v>108</v>
      </c>
      <c r="BJ750" s="3" t="s">
        <v>108</v>
      </c>
      <c r="BM750" s="3" t="s">
        <v>109</v>
      </c>
      <c r="BP750" s="3" t="s">
        <v>123</v>
      </c>
      <c r="BS750" s="3" t="s">
        <v>109</v>
      </c>
      <c r="BV750" s="3" t="s">
        <v>123</v>
      </c>
      <c r="BY750" s="3" t="s">
        <v>123</v>
      </c>
      <c r="CB750" s="3" t="s">
        <v>118</v>
      </c>
      <c r="CE750" s="3" t="s">
        <v>162</v>
      </c>
      <c r="CH750" s="3" t="s">
        <v>199</v>
      </c>
      <c r="CK750" s="3"/>
      <c r="CN750" s="3" t="s">
        <v>137</v>
      </c>
      <c r="CQ750" s="3"/>
    </row>
    <row r="751" spans="1:95" x14ac:dyDescent="0.25">
      <c r="A751">
        <v>190</v>
      </c>
      <c r="B751" s="22">
        <v>43936.872997685183</v>
      </c>
      <c r="C751" s="22">
        <v>43936.881493055553</v>
      </c>
      <c r="D751" s="3" t="s">
        <v>97</v>
      </c>
      <c r="I751" s="3" t="s">
        <v>98</v>
      </c>
      <c r="L751" s="3" t="s">
        <v>98</v>
      </c>
      <c r="O751" s="3" t="s">
        <v>333</v>
      </c>
      <c r="R751" s="3" t="s">
        <v>120</v>
      </c>
      <c r="U751" s="3" t="s">
        <v>99</v>
      </c>
      <c r="X751" s="3" t="s">
        <v>121</v>
      </c>
      <c r="AA751" s="3"/>
      <c r="AD751" s="3" t="s">
        <v>405</v>
      </c>
      <c r="AG751" s="3" t="s">
        <v>149</v>
      </c>
      <c r="AJ751" s="3"/>
      <c r="AM751" s="3" t="s">
        <v>99</v>
      </c>
      <c r="AP751" s="3"/>
      <c r="AS751" s="3" t="s">
        <v>98</v>
      </c>
      <c r="AV751" s="3" t="s">
        <v>265</v>
      </c>
      <c r="AY751" s="3" t="s">
        <v>220</v>
      </c>
      <c r="BB751" s="3" t="s">
        <v>334</v>
      </c>
      <c r="BG751" s="3" t="s">
        <v>108</v>
      </c>
      <c r="BJ751" s="3" t="s">
        <v>109</v>
      </c>
      <c r="BM751" s="3" t="s">
        <v>109</v>
      </c>
      <c r="BP751" s="3" t="s">
        <v>123</v>
      </c>
      <c r="BS751" s="3" t="s">
        <v>123</v>
      </c>
      <c r="BV751" s="3" t="s">
        <v>123</v>
      </c>
      <c r="BY751" s="3" t="s">
        <v>123</v>
      </c>
      <c r="CB751" s="3" t="s">
        <v>118</v>
      </c>
      <c r="CE751" s="3" t="s">
        <v>111</v>
      </c>
      <c r="CH751" s="3" t="s">
        <v>156</v>
      </c>
      <c r="CK751" s="3"/>
      <c r="CN751" s="3" t="s">
        <v>131</v>
      </c>
      <c r="CQ751" s="3" t="s">
        <v>335</v>
      </c>
    </row>
    <row r="752" spans="1:95" x14ac:dyDescent="0.25">
      <c r="A752">
        <v>190</v>
      </c>
      <c r="B752" s="22">
        <v>43936.872997685183</v>
      </c>
      <c r="C752" s="22">
        <v>43936.881493055553</v>
      </c>
      <c r="D752" s="3" t="s">
        <v>97</v>
      </c>
      <c r="I752" s="3" t="s">
        <v>98</v>
      </c>
      <c r="L752" s="3" t="s">
        <v>98</v>
      </c>
      <c r="O752" s="3" t="s">
        <v>333</v>
      </c>
      <c r="R752" s="3" t="s">
        <v>120</v>
      </c>
      <c r="U752" s="3" t="s">
        <v>99</v>
      </c>
      <c r="X752" s="3" t="s">
        <v>121</v>
      </c>
      <c r="AA752" s="3"/>
      <c r="AD752" s="3" t="s">
        <v>408</v>
      </c>
      <c r="AG752" s="3" t="s">
        <v>149</v>
      </c>
      <c r="AJ752" s="3"/>
      <c r="AM752" s="3" t="s">
        <v>99</v>
      </c>
      <c r="AP752" s="3"/>
      <c r="AS752" s="3" t="s">
        <v>98</v>
      </c>
      <c r="AV752" s="3" t="s">
        <v>265</v>
      </c>
      <c r="AY752" s="3" t="s">
        <v>220</v>
      </c>
      <c r="BB752" s="3" t="s">
        <v>334</v>
      </c>
      <c r="BG752" s="3" t="s">
        <v>108</v>
      </c>
      <c r="BJ752" s="3" t="s">
        <v>109</v>
      </c>
      <c r="BM752" s="3" t="s">
        <v>109</v>
      </c>
      <c r="BP752" s="3" t="s">
        <v>123</v>
      </c>
      <c r="BS752" s="3" t="s">
        <v>123</v>
      </c>
      <c r="BV752" s="3" t="s">
        <v>123</v>
      </c>
      <c r="BY752" s="3" t="s">
        <v>123</v>
      </c>
      <c r="CB752" s="3" t="s">
        <v>118</v>
      </c>
      <c r="CE752" s="3" t="s">
        <v>111</v>
      </c>
      <c r="CH752" s="3" t="s">
        <v>156</v>
      </c>
      <c r="CK752" s="3"/>
      <c r="CN752" s="3" t="s">
        <v>131</v>
      </c>
      <c r="CQ752" s="3" t="s">
        <v>335</v>
      </c>
    </row>
    <row r="753" spans="1:95" x14ac:dyDescent="0.25">
      <c r="A753">
        <v>190</v>
      </c>
      <c r="B753" s="22">
        <v>43936.872997685183</v>
      </c>
      <c r="C753" s="22">
        <v>43936.881493055553</v>
      </c>
      <c r="D753" s="3" t="s">
        <v>97</v>
      </c>
      <c r="I753" s="3" t="s">
        <v>98</v>
      </c>
      <c r="L753" s="3" t="s">
        <v>98</v>
      </c>
      <c r="O753" s="3" t="s">
        <v>333</v>
      </c>
      <c r="R753" s="3" t="s">
        <v>120</v>
      </c>
      <c r="U753" s="3" t="s">
        <v>99</v>
      </c>
      <c r="X753" s="3" t="s">
        <v>121</v>
      </c>
      <c r="AA753" s="3"/>
      <c r="AD753" s="3" t="s">
        <v>410</v>
      </c>
      <c r="AG753" s="3" t="s">
        <v>149</v>
      </c>
      <c r="AJ753" s="3"/>
      <c r="AM753" s="3" t="s">
        <v>99</v>
      </c>
      <c r="AP753" s="3"/>
      <c r="AS753" s="3" t="s">
        <v>98</v>
      </c>
      <c r="AV753" s="3" t="s">
        <v>265</v>
      </c>
      <c r="AY753" s="3" t="s">
        <v>220</v>
      </c>
      <c r="BB753" s="3" t="s">
        <v>334</v>
      </c>
      <c r="BG753" s="3" t="s">
        <v>108</v>
      </c>
      <c r="BJ753" s="3" t="s">
        <v>109</v>
      </c>
      <c r="BM753" s="3" t="s">
        <v>109</v>
      </c>
      <c r="BP753" s="3" t="s">
        <v>123</v>
      </c>
      <c r="BS753" s="3" t="s">
        <v>123</v>
      </c>
      <c r="BV753" s="3" t="s">
        <v>123</v>
      </c>
      <c r="BY753" s="3" t="s">
        <v>123</v>
      </c>
      <c r="CB753" s="3" t="s">
        <v>118</v>
      </c>
      <c r="CE753" s="3" t="s">
        <v>111</v>
      </c>
      <c r="CH753" s="3" t="s">
        <v>156</v>
      </c>
      <c r="CK753" s="3"/>
      <c r="CN753" s="3" t="s">
        <v>131</v>
      </c>
      <c r="CQ753" s="3" t="s">
        <v>335</v>
      </c>
    </row>
    <row r="754" spans="1:95" x14ac:dyDescent="0.25">
      <c r="A754">
        <v>190</v>
      </c>
      <c r="B754" s="22">
        <v>43936.872997685183</v>
      </c>
      <c r="C754" s="22">
        <v>43936.881493055553</v>
      </c>
      <c r="D754" s="3" t="s">
        <v>97</v>
      </c>
      <c r="I754" s="3" t="s">
        <v>98</v>
      </c>
      <c r="L754" s="3" t="s">
        <v>98</v>
      </c>
      <c r="O754" s="3" t="s">
        <v>333</v>
      </c>
      <c r="R754" s="3" t="s">
        <v>120</v>
      </c>
      <c r="U754" s="3" t="s">
        <v>99</v>
      </c>
      <c r="X754" s="3" t="s">
        <v>121</v>
      </c>
      <c r="AA754" s="3"/>
      <c r="AD754" s="3" t="s">
        <v>406</v>
      </c>
      <c r="AG754" s="3" t="s">
        <v>149</v>
      </c>
      <c r="AJ754" s="3"/>
      <c r="AM754" s="3" t="s">
        <v>99</v>
      </c>
      <c r="AP754" s="3"/>
      <c r="AS754" s="3" t="s">
        <v>98</v>
      </c>
      <c r="AV754" s="3" t="s">
        <v>265</v>
      </c>
      <c r="AY754" s="3" t="s">
        <v>220</v>
      </c>
      <c r="BB754" s="3" t="s">
        <v>334</v>
      </c>
      <c r="BG754" s="3" t="s">
        <v>108</v>
      </c>
      <c r="BJ754" s="3" t="s">
        <v>109</v>
      </c>
      <c r="BM754" s="3" t="s">
        <v>109</v>
      </c>
      <c r="BP754" s="3" t="s">
        <v>123</v>
      </c>
      <c r="BS754" s="3" t="s">
        <v>123</v>
      </c>
      <c r="BV754" s="3" t="s">
        <v>123</v>
      </c>
      <c r="BY754" s="3" t="s">
        <v>123</v>
      </c>
      <c r="CB754" s="3" t="s">
        <v>118</v>
      </c>
      <c r="CE754" s="3" t="s">
        <v>111</v>
      </c>
      <c r="CH754" s="3" t="s">
        <v>156</v>
      </c>
      <c r="CK754" s="3"/>
      <c r="CN754" s="3" t="s">
        <v>131</v>
      </c>
      <c r="CQ754" s="3" t="s">
        <v>335</v>
      </c>
    </row>
    <row r="755" spans="1:95" x14ac:dyDescent="0.25">
      <c r="A755">
        <v>190</v>
      </c>
      <c r="B755" s="22">
        <v>43936.872997685183</v>
      </c>
      <c r="C755" s="22">
        <v>43936.881493055553</v>
      </c>
      <c r="D755" s="3" t="s">
        <v>97</v>
      </c>
      <c r="I755" s="3" t="s">
        <v>98</v>
      </c>
      <c r="L755" s="3" t="s">
        <v>98</v>
      </c>
      <c r="O755" s="3" t="s">
        <v>333</v>
      </c>
      <c r="R755" s="3" t="s">
        <v>120</v>
      </c>
      <c r="U755" s="3" t="s">
        <v>99</v>
      </c>
      <c r="X755" s="3" t="s">
        <v>121</v>
      </c>
      <c r="AA755" s="3"/>
      <c r="AD755" s="3" t="s">
        <v>407</v>
      </c>
      <c r="AG755" s="3" t="s">
        <v>149</v>
      </c>
      <c r="AJ755" s="3"/>
      <c r="AM755" s="3" t="s">
        <v>99</v>
      </c>
      <c r="AP755" s="3"/>
      <c r="AS755" s="3" t="s">
        <v>98</v>
      </c>
      <c r="AV755" s="3" t="s">
        <v>265</v>
      </c>
      <c r="AY755" s="3" t="s">
        <v>220</v>
      </c>
      <c r="BB755" s="3" t="s">
        <v>334</v>
      </c>
      <c r="BG755" s="3" t="s">
        <v>108</v>
      </c>
      <c r="BJ755" s="3" t="s">
        <v>109</v>
      </c>
      <c r="BM755" s="3" t="s">
        <v>109</v>
      </c>
      <c r="BP755" s="3" t="s">
        <v>123</v>
      </c>
      <c r="BS755" s="3" t="s">
        <v>123</v>
      </c>
      <c r="BV755" s="3" t="s">
        <v>123</v>
      </c>
      <c r="BY755" s="3" t="s">
        <v>123</v>
      </c>
      <c r="CB755" s="3" t="s">
        <v>118</v>
      </c>
      <c r="CE755" s="3" t="s">
        <v>111</v>
      </c>
      <c r="CH755" s="3" t="s">
        <v>156</v>
      </c>
      <c r="CK755" s="3"/>
      <c r="CN755" s="3" t="s">
        <v>131</v>
      </c>
      <c r="CQ755" s="3" t="s">
        <v>335</v>
      </c>
    </row>
    <row r="756" spans="1:95" x14ac:dyDescent="0.25">
      <c r="A756">
        <v>190</v>
      </c>
      <c r="B756" s="22">
        <v>43936.872997685183</v>
      </c>
      <c r="C756" s="22">
        <v>43936.881493055553</v>
      </c>
      <c r="D756" s="3" t="s">
        <v>97</v>
      </c>
      <c r="I756" s="3" t="s">
        <v>98</v>
      </c>
      <c r="L756" s="3" t="s">
        <v>98</v>
      </c>
      <c r="O756" s="3" t="s">
        <v>333</v>
      </c>
      <c r="R756" s="3" t="s">
        <v>120</v>
      </c>
      <c r="U756" s="3" t="s">
        <v>99</v>
      </c>
      <c r="X756" s="3" t="s">
        <v>121</v>
      </c>
      <c r="AA756" s="3"/>
      <c r="AD756" s="3" t="s">
        <v>430</v>
      </c>
      <c r="AG756" s="3" t="s">
        <v>149</v>
      </c>
      <c r="AJ756" s="3"/>
      <c r="AM756" s="3" t="s">
        <v>99</v>
      </c>
      <c r="AP756" s="3"/>
      <c r="AS756" s="3" t="s">
        <v>98</v>
      </c>
      <c r="AV756" s="3" t="s">
        <v>265</v>
      </c>
      <c r="AY756" s="3" t="s">
        <v>220</v>
      </c>
      <c r="BB756" s="3" t="s">
        <v>334</v>
      </c>
      <c r="BG756" s="3" t="s">
        <v>108</v>
      </c>
      <c r="BJ756" s="3" t="s">
        <v>109</v>
      </c>
      <c r="BM756" s="3" t="s">
        <v>109</v>
      </c>
      <c r="BP756" s="3" t="s">
        <v>123</v>
      </c>
      <c r="BS756" s="3" t="s">
        <v>123</v>
      </c>
      <c r="BV756" s="3" t="s">
        <v>123</v>
      </c>
      <c r="BY756" s="3" t="s">
        <v>123</v>
      </c>
      <c r="CB756" s="3" t="s">
        <v>118</v>
      </c>
      <c r="CE756" s="3" t="s">
        <v>111</v>
      </c>
      <c r="CH756" s="3" t="s">
        <v>156</v>
      </c>
      <c r="CK756" s="3"/>
      <c r="CN756" s="3" t="s">
        <v>131</v>
      </c>
      <c r="CQ756" s="3" t="s">
        <v>335</v>
      </c>
    </row>
    <row r="757" spans="1:95" x14ac:dyDescent="0.25">
      <c r="A757">
        <v>191</v>
      </c>
      <c r="B757" s="22">
        <v>43936.922372685185</v>
      </c>
      <c r="C757" s="22">
        <v>43936.930023148147</v>
      </c>
      <c r="D757" s="3" t="s">
        <v>97</v>
      </c>
      <c r="I757" s="3" t="s">
        <v>99</v>
      </c>
      <c r="L757" s="3" t="s">
        <v>98</v>
      </c>
      <c r="O757" s="3" t="s">
        <v>336</v>
      </c>
      <c r="R757" s="3" t="s">
        <v>100</v>
      </c>
      <c r="U757" s="3" t="s">
        <v>99</v>
      </c>
      <c r="X757" s="3" t="s">
        <v>121</v>
      </c>
      <c r="AA757" s="3"/>
      <c r="AD757" s="3" t="s">
        <v>405</v>
      </c>
      <c r="AG757" s="3" t="s">
        <v>149</v>
      </c>
      <c r="AJ757" s="3"/>
      <c r="AM757" s="3" t="s">
        <v>99</v>
      </c>
      <c r="AP757" s="3"/>
      <c r="AS757" s="3" t="s">
        <v>98</v>
      </c>
      <c r="AV757" s="3" t="s">
        <v>337</v>
      </c>
      <c r="AY757" s="3" t="s">
        <v>116</v>
      </c>
      <c r="BB757" s="3"/>
      <c r="BG757" s="3" t="s">
        <v>108</v>
      </c>
      <c r="BJ757" s="3" t="s">
        <v>108</v>
      </c>
      <c r="BM757" s="3" t="s">
        <v>123</v>
      </c>
      <c r="BP757" s="3" t="s">
        <v>123</v>
      </c>
      <c r="BS757" s="3" t="s">
        <v>123</v>
      </c>
      <c r="BV757" s="3" t="s">
        <v>123</v>
      </c>
      <c r="BY757" s="3" t="s">
        <v>123</v>
      </c>
      <c r="CB757" s="3" t="s">
        <v>110</v>
      </c>
      <c r="CE757" s="3" t="s">
        <v>166</v>
      </c>
      <c r="CH757" s="3" t="s">
        <v>156</v>
      </c>
      <c r="CK757" s="3"/>
      <c r="CN757" s="3" t="s">
        <v>137</v>
      </c>
      <c r="CQ757" s="3" t="s">
        <v>338</v>
      </c>
    </row>
    <row r="758" spans="1:95" x14ac:dyDescent="0.25">
      <c r="A758">
        <v>191</v>
      </c>
      <c r="B758" s="22">
        <v>43936.922372685185</v>
      </c>
      <c r="C758" s="22">
        <v>43936.930023148147</v>
      </c>
      <c r="D758" s="3" t="s">
        <v>97</v>
      </c>
      <c r="I758" s="3" t="s">
        <v>99</v>
      </c>
      <c r="L758" s="3" t="s">
        <v>98</v>
      </c>
      <c r="O758" s="3" t="s">
        <v>336</v>
      </c>
      <c r="R758" s="3" t="s">
        <v>100</v>
      </c>
      <c r="U758" s="3" t="s">
        <v>99</v>
      </c>
      <c r="X758" s="3" t="s">
        <v>121</v>
      </c>
      <c r="AA758" s="3"/>
      <c r="AD758" s="3" t="s">
        <v>406</v>
      </c>
      <c r="AG758" s="3" t="s">
        <v>149</v>
      </c>
      <c r="AJ758" s="3"/>
      <c r="AM758" s="3" t="s">
        <v>99</v>
      </c>
      <c r="AP758" s="3"/>
      <c r="AS758" s="3" t="s">
        <v>98</v>
      </c>
      <c r="AV758" s="3" t="s">
        <v>337</v>
      </c>
      <c r="AY758" s="3" t="s">
        <v>116</v>
      </c>
      <c r="BB758" s="3"/>
      <c r="BG758" s="3" t="s">
        <v>108</v>
      </c>
      <c r="BJ758" s="3" t="s">
        <v>108</v>
      </c>
      <c r="BM758" s="3" t="s">
        <v>123</v>
      </c>
      <c r="BP758" s="3" t="s">
        <v>123</v>
      </c>
      <c r="BS758" s="3" t="s">
        <v>123</v>
      </c>
      <c r="BV758" s="3" t="s">
        <v>123</v>
      </c>
      <c r="BY758" s="3" t="s">
        <v>123</v>
      </c>
      <c r="CB758" s="3" t="s">
        <v>110</v>
      </c>
      <c r="CE758" s="3" t="s">
        <v>166</v>
      </c>
      <c r="CH758" s="3" t="s">
        <v>156</v>
      </c>
      <c r="CK758" s="3"/>
      <c r="CN758" s="3" t="s">
        <v>137</v>
      </c>
      <c r="CQ758" s="3" t="s">
        <v>338</v>
      </c>
    </row>
    <row r="759" spans="1:95" x14ac:dyDescent="0.25">
      <c r="A759">
        <v>191</v>
      </c>
      <c r="B759" s="22">
        <v>43936.922372685185</v>
      </c>
      <c r="C759" s="22">
        <v>43936.930023148147</v>
      </c>
      <c r="D759" s="3" t="s">
        <v>97</v>
      </c>
      <c r="I759" s="3" t="s">
        <v>99</v>
      </c>
      <c r="L759" s="3" t="s">
        <v>98</v>
      </c>
      <c r="O759" s="3" t="s">
        <v>336</v>
      </c>
      <c r="R759" s="3" t="s">
        <v>100</v>
      </c>
      <c r="U759" s="3" t="s">
        <v>99</v>
      </c>
      <c r="X759" s="3" t="s">
        <v>121</v>
      </c>
      <c r="AA759" s="3"/>
      <c r="AD759" s="3" t="s">
        <v>430</v>
      </c>
      <c r="AG759" s="3" t="s">
        <v>149</v>
      </c>
      <c r="AJ759" s="3"/>
      <c r="AM759" s="3" t="s">
        <v>99</v>
      </c>
      <c r="AP759" s="3"/>
      <c r="AS759" s="3" t="s">
        <v>98</v>
      </c>
      <c r="AV759" s="3" t="s">
        <v>337</v>
      </c>
      <c r="AY759" s="3" t="s">
        <v>116</v>
      </c>
      <c r="BB759" s="3"/>
      <c r="BG759" s="3" t="s">
        <v>108</v>
      </c>
      <c r="BJ759" s="3" t="s">
        <v>108</v>
      </c>
      <c r="BM759" s="3" t="s">
        <v>123</v>
      </c>
      <c r="BP759" s="3" t="s">
        <v>123</v>
      </c>
      <c r="BS759" s="3" t="s">
        <v>123</v>
      </c>
      <c r="BV759" s="3" t="s">
        <v>123</v>
      </c>
      <c r="BY759" s="3" t="s">
        <v>123</v>
      </c>
      <c r="CB759" s="3" t="s">
        <v>110</v>
      </c>
      <c r="CE759" s="3" t="s">
        <v>166</v>
      </c>
      <c r="CH759" s="3" t="s">
        <v>156</v>
      </c>
      <c r="CK759" s="3"/>
      <c r="CN759" s="3" t="s">
        <v>137</v>
      </c>
      <c r="CQ759" s="3" t="s">
        <v>338</v>
      </c>
    </row>
    <row r="760" spans="1:95" x14ac:dyDescent="0.25">
      <c r="A760">
        <v>192</v>
      </c>
      <c r="B760" s="22">
        <v>43936.923530092594</v>
      </c>
      <c r="C760" s="22">
        <v>43936.931296296294</v>
      </c>
      <c r="D760" s="3" t="s">
        <v>97</v>
      </c>
      <c r="I760" s="3" t="s">
        <v>98</v>
      </c>
      <c r="L760" s="3" t="s">
        <v>99</v>
      </c>
      <c r="O760" s="3"/>
      <c r="R760" s="3" t="s">
        <v>100</v>
      </c>
      <c r="U760" s="3" t="s">
        <v>99</v>
      </c>
      <c r="X760" s="3" t="s">
        <v>101</v>
      </c>
      <c r="AA760" s="3" t="s">
        <v>99</v>
      </c>
      <c r="AD760" s="3" t="s">
        <v>405</v>
      </c>
      <c r="AG760" s="3" t="s">
        <v>139</v>
      </c>
      <c r="AJ760" s="3"/>
      <c r="AM760" s="3" t="s">
        <v>99</v>
      </c>
      <c r="AP760" s="3"/>
      <c r="AS760" s="3" t="s">
        <v>99</v>
      </c>
      <c r="AV760" s="3"/>
      <c r="AY760" s="3" t="s">
        <v>116</v>
      </c>
      <c r="BB760" s="3"/>
      <c r="BG760" s="3" t="s">
        <v>108</v>
      </c>
      <c r="BJ760" s="3" t="s">
        <v>109</v>
      </c>
      <c r="BM760" s="3" t="s">
        <v>109</v>
      </c>
      <c r="BP760" s="3" t="s">
        <v>109</v>
      </c>
      <c r="BS760" s="3" t="s">
        <v>109</v>
      </c>
      <c r="BV760" s="3" t="s">
        <v>109</v>
      </c>
      <c r="BY760" s="3" t="s">
        <v>109</v>
      </c>
      <c r="CB760" s="3" t="s">
        <v>118</v>
      </c>
      <c r="CE760" s="3" t="s">
        <v>147</v>
      </c>
      <c r="CH760" s="3" t="s">
        <v>137</v>
      </c>
      <c r="CK760" s="3" t="s">
        <v>339</v>
      </c>
      <c r="CN760" s="3" t="s">
        <v>126</v>
      </c>
      <c r="CQ760" s="3"/>
    </row>
    <row r="761" spans="1:95" x14ac:dyDescent="0.25">
      <c r="A761">
        <v>192</v>
      </c>
      <c r="B761" s="22">
        <v>43936.923530092594</v>
      </c>
      <c r="C761" s="22">
        <v>43936.931296296294</v>
      </c>
      <c r="D761" s="3" t="s">
        <v>97</v>
      </c>
      <c r="I761" s="3" t="s">
        <v>98</v>
      </c>
      <c r="L761" s="3" t="s">
        <v>99</v>
      </c>
      <c r="O761" s="3"/>
      <c r="R761" s="3" t="s">
        <v>100</v>
      </c>
      <c r="U761" s="3" t="s">
        <v>99</v>
      </c>
      <c r="X761" s="3" t="s">
        <v>101</v>
      </c>
      <c r="AA761" s="3" t="s">
        <v>99</v>
      </c>
      <c r="AD761" s="3" t="s">
        <v>406</v>
      </c>
      <c r="AG761" s="3" t="s">
        <v>139</v>
      </c>
      <c r="AJ761" s="3"/>
      <c r="AM761" s="3" t="s">
        <v>99</v>
      </c>
      <c r="AP761" s="3"/>
      <c r="AS761" s="3" t="s">
        <v>99</v>
      </c>
      <c r="AV761" s="3"/>
      <c r="AY761" s="3" t="s">
        <v>116</v>
      </c>
      <c r="BB761" s="3"/>
      <c r="BG761" s="3" t="s">
        <v>108</v>
      </c>
      <c r="BJ761" s="3" t="s">
        <v>109</v>
      </c>
      <c r="BM761" s="3" t="s">
        <v>109</v>
      </c>
      <c r="BP761" s="3" t="s">
        <v>109</v>
      </c>
      <c r="BS761" s="3" t="s">
        <v>109</v>
      </c>
      <c r="BV761" s="3" t="s">
        <v>109</v>
      </c>
      <c r="BY761" s="3" t="s">
        <v>109</v>
      </c>
      <c r="CB761" s="3" t="s">
        <v>118</v>
      </c>
      <c r="CE761" s="3" t="s">
        <v>147</v>
      </c>
      <c r="CH761" s="3" t="s">
        <v>137</v>
      </c>
      <c r="CK761" s="3" t="s">
        <v>339</v>
      </c>
      <c r="CN761" s="3" t="s">
        <v>126</v>
      </c>
      <c r="CQ761" s="3"/>
    </row>
    <row r="762" spans="1:95" x14ac:dyDescent="0.25">
      <c r="A762">
        <v>192</v>
      </c>
      <c r="B762" s="22">
        <v>43936.923530092594</v>
      </c>
      <c r="C762" s="22">
        <v>43936.931296296294</v>
      </c>
      <c r="D762" s="3" t="s">
        <v>97</v>
      </c>
      <c r="I762" s="3" t="s">
        <v>98</v>
      </c>
      <c r="L762" s="3" t="s">
        <v>99</v>
      </c>
      <c r="O762" s="3"/>
      <c r="R762" s="3" t="s">
        <v>100</v>
      </c>
      <c r="U762" s="3" t="s">
        <v>99</v>
      </c>
      <c r="X762" s="3" t="s">
        <v>101</v>
      </c>
      <c r="AA762" s="3" t="s">
        <v>99</v>
      </c>
      <c r="AD762" s="3" t="s">
        <v>407</v>
      </c>
      <c r="AG762" s="3" t="s">
        <v>139</v>
      </c>
      <c r="AJ762" s="3"/>
      <c r="AM762" s="3" t="s">
        <v>99</v>
      </c>
      <c r="AP762" s="3"/>
      <c r="AS762" s="3" t="s">
        <v>99</v>
      </c>
      <c r="AV762" s="3"/>
      <c r="AY762" s="3" t="s">
        <v>116</v>
      </c>
      <c r="BB762" s="3"/>
      <c r="BG762" s="3" t="s">
        <v>108</v>
      </c>
      <c r="BJ762" s="3" t="s">
        <v>109</v>
      </c>
      <c r="BM762" s="3" t="s">
        <v>109</v>
      </c>
      <c r="BP762" s="3" t="s">
        <v>109</v>
      </c>
      <c r="BS762" s="3" t="s">
        <v>109</v>
      </c>
      <c r="BV762" s="3" t="s">
        <v>109</v>
      </c>
      <c r="BY762" s="3" t="s">
        <v>109</v>
      </c>
      <c r="CB762" s="3" t="s">
        <v>118</v>
      </c>
      <c r="CE762" s="3" t="s">
        <v>147</v>
      </c>
      <c r="CH762" s="3" t="s">
        <v>137</v>
      </c>
      <c r="CK762" s="3" t="s">
        <v>339</v>
      </c>
      <c r="CN762" s="3" t="s">
        <v>126</v>
      </c>
      <c r="CQ762" s="3"/>
    </row>
    <row r="763" spans="1:95" x14ac:dyDescent="0.25">
      <c r="A763">
        <v>192</v>
      </c>
      <c r="B763" s="22">
        <v>43936.923530092594</v>
      </c>
      <c r="C763" s="22">
        <v>43936.931296296294</v>
      </c>
      <c r="D763" s="3" t="s">
        <v>97</v>
      </c>
      <c r="I763" s="3" t="s">
        <v>98</v>
      </c>
      <c r="L763" s="3" t="s">
        <v>99</v>
      </c>
      <c r="O763" s="3"/>
      <c r="R763" s="3" t="s">
        <v>100</v>
      </c>
      <c r="U763" s="3" t="s">
        <v>99</v>
      </c>
      <c r="X763" s="3" t="s">
        <v>101</v>
      </c>
      <c r="AA763" s="3" t="s">
        <v>99</v>
      </c>
      <c r="AD763" s="3" t="s">
        <v>430</v>
      </c>
      <c r="AG763" s="3" t="s">
        <v>139</v>
      </c>
      <c r="AJ763" s="3"/>
      <c r="AM763" s="3" t="s">
        <v>99</v>
      </c>
      <c r="AP763" s="3"/>
      <c r="AS763" s="3" t="s">
        <v>99</v>
      </c>
      <c r="AV763" s="3"/>
      <c r="AY763" s="3" t="s">
        <v>116</v>
      </c>
      <c r="BB763" s="3"/>
      <c r="BG763" s="3" t="s">
        <v>108</v>
      </c>
      <c r="BJ763" s="3" t="s">
        <v>109</v>
      </c>
      <c r="BM763" s="3" t="s">
        <v>109</v>
      </c>
      <c r="BP763" s="3" t="s">
        <v>109</v>
      </c>
      <c r="BS763" s="3" t="s">
        <v>109</v>
      </c>
      <c r="BV763" s="3" t="s">
        <v>109</v>
      </c>
      <c r="BY763" s="3" t="s">
        <v>109</v>
      </c>
      <c r="CB763" s="3" t="s">
        <v>118</v>
      </c>
      <c r="CE763" s="3" t="s">
        <v>147</v>
      </c>
      <c r="CH763" s="3" t="s">
        <v>137</v>
      </c>
      <c r="CK763" s="3" t="s">
        <v>339</v>
      </c>
      <c r="CN763" s="3" t="s">
        <v>126</v>
      </c>
      <c r="CQ763" s="3"/>
    </row>
    <row r="764" spans="1:95" x14ac:dyDescent="0.25">
      <c r="A764">
        <v>193</v>
      </c>
      <c r="B764" s="22">
        <v>43936.957418981481</v>
      </c>
      <c r="C764" s="22">
        <v>43936.959953703707</v>
      </c>
      <c r="D764" s="3" t="s">
        <v>97</v>
      </c>
      <c r="I764" s="3" t="s">
        <v>99</v>
      </c>
      <c r="L764" s="3" t="s">
        <v>99</v>
      </c>
      <c r="O764" s="3"/>
      <c r="R764" s="3" t="s">
        <v>120</v>
      </c>
      <c r="U764" s="3" t="s">
        <v>99</v>
      </c>
      <c r="X764" s="3" t="s">
        <v>101</v>
      </c>
      <c r="AA764" s="3" t="s">
        <v>102</v>
      </c>
      <c r="AD764" s="3" t="s">
        <v>405</v>
      </c>
      <c r="AG764" s="3" t="s">
        <v>149</v>
      </c>
      <c r="AJ764" s="3"/>
      <c r="AM764" s="3" t="s">
        <v>99</v>
      </c>
      <c r="AP764" s="3"/>
      <c r="AS764" s="3" t="s">
        <v>98</v>
      </c>
      <c r="AV764" s="3" t="s">
        <v>189</v>
      </c>
      <c r="AY764" s="3" t="s">
        <v>116</v>
      </c>
      <c r="BB764" s="3"/>
      <c r="BG764" s="3" t="s">
        <v>123</v>
      </c>
      <c r="BJ764" s="3" t="s">
        <v>107</v>
      </c>
      <c r="BM764" s="3" t="s">
        <v>107</v>
      </c>
      <c r="BP764" s="3" t="s">
        <v>133</v>
      </c>
      <c r="BS764" s="3" t="s">
        <v>109</v>
      </c>
      <c r="BV764" s="3" t="s">
        <v>108</v>
      </c>
      <c r="BY764" s="3" t="s">
        <v>109</v>
      </c>
      <c r="CB764" s="3" t="s">
        <v>118</v>
      </c>
      <c r="CE764" s="3" t="s">
        <v>111</v>
      </c>
      <c r="CH764" s="3" t="s">
        <v>137</v>
      </c>
      <c r="CK764" s="3" t="s">
        <v>340</v>
      </c>
      <c r="CN764" s="3" t="s">
        <v>126</v>
      </c>
      <c r="CQ764" s="3"/>
    </row>
    <row r="765" spans="1:95" x14ac:dyDescent="0.25">
      <c r="A765">
        <v>193</v>
      </c>
      <c r="B765" s="22">
        <v>43936.957418981481</v>
      </c>
      <c r="C765" s="22">
        <v>43936.959953703707</v>
      </c>
      <c r="D765" s="3" t="s">
        <v>97</v>
      </c>
      <c r="I765" s="3" t="s">
        <v>99</v>
      </c>
      <c r="L765" s="3" t="s">
        <v>99</v>
      </c>
      <c r="O765" s="3"/>
      <c r="R765" s="3" t="s">
        <v>120</v>
      </c>
      <c r="U765" s="3" t="s">
        <v>99</v>
      </c>
      <c r="X765" s="3" t="s">
        <v>101</v>
      </c>
      <c r="AA765" s="3" t="s">
        <v>102</v>
      </c>
      <c r="AD765" s="3" t="s">
        <v>409</v>
      </c>
      <c r="AG765" s="3" t="s">
        <v>149</v>
      </c>
      <c r="AJ765" s="3"/>
      <c r="AM765" s="3" t="s">
        <v>99</v>
      </c>
      <c r="AP765" s="3"/>
      <c r="AS765" s="3" t="s">
        <v>98</v>
      </c>
      <c r="AV765" s="3" t="s">
        <v>189</v>
      </c>
      <c r="AY765" s="3" t="s">
        <v>116</v>
      </c>
      <c r="BB765" s="3"/>
      <c r="BG765" s="3" t="s">
        <v>123</v>
      </c>
      <c r="BJ765" s="3" t="s">
        <v>107</v>
      </c>
      <c r="BM765" s="3" t="s">
        <v>107</v>
      </c>
      <c r="BP765" s="3" t="s">
        <v>133</v>
      </c>
      <c r="BS765" s="3" t="s">
        <v>109</v>
      </c>
      <c r="BV765" s="3" t="s">
        <v>108</v>
      </c>
      <c r="BY765" s="3" t="s">
        <v>109</v>
      </c>
      <c r="CB765" s="3" t="s">
        <v>118</v>
      </c>
      <c r="CE765" s="3" t="s">
        <v>111</v>
      </c>
      <c r="CH765" s="3" t="s">
        <v>137</v>
      </c>
      <c r="CK765" s="3" t="s">
        <v>340</v>
      </c>
      <c r="CN765" s="3" t="s">
        <v>126</v>
      </c>
      <c r="CQ765" s="3"/>
    </row>
    <row r="766" spans="1:95" x14ac:dyDescent="0.25">
      <c r="A766">
        <v>193</v>
      </c>
      <c r="B766" s="22">
        <v>43936.957418981481</v>
      </c>
      <c r="C766" s="22">
        <v>43936.959953703707</v>
      </c>
      <c r="D766" s="3" t="s">
        <v>97</v>
      </c>
      <c r="I766" s="3" t="s">
        <v>99</v>
      </c>
      <c r="L766" s="3" t="s">
        <v>99</v>
      </c>
      <c r="O766" s="3"/>
      <c r="R766" s="3" t="s">
        <v>120</v>
      </c>
      <c r="U766" s="3" t="s">
        <v>99</v>
      </c>
      <c r="X766" s="3" t="s">
        <v>101</v>
      </c>
      <c r="AA766" s="3" t="s">
        <v>102</v>
      </c>
      <c r="AD766" s="3" t="s">
        <v>408</v>
      </c>
      <c r="AG766" s="3" t="s">
        <v>149</v>
      </c>
      <c r="AJ766" s="3"/>
      <c r="AM766" s="3" t="s">
        <v>99</v>
      </c>
      <c r="AP766" s="3"/>
      <c r="AS766" s="3" t="s">
        <v>98</v>
      </c>
      <c r="AV766" s="3" t="s">
        <v>189</v>
      </c>
      <c r="AY766" s="3" t="s">
        <v>116</v>
      </c>
      <c r="BB766" s="3"/>
      <c r="BG766" s="3" t="s">
        <v>123</v>
      </c>
      <c r="BJ766" s="3" t="s">
        <v>107</v>
      </c>
      <c r="BM766" s="3" t="s">
        <v>107</v>
      </c>
      <c r="BP766" s="3" t="s">
        <v>133</v>
      </c>
      <c r="BS766" s="3" t="s">
        <v>109</v>
      </c>
      <c r="BV766" s="3" t="s">
        <v>108</v>
      </c>
      <c r="BY766" s="3" t="s">
        <v>109</v>
      </c>
      <c r="CB766" s="3" t="s">
        <v>118</v>
      </c>
      <c r="CE766" s="3" t="s">
        <v>111</v>
      </c>
      <c r="CH766" s="3" t="s">
        <v>137</v>
      </c>
      <c r="CK766" s="3" t="s">
        <v>340</v>
      </c>
      <c r="CN766" s="3" t="s">
        <v>126</v>
      </c>
      <c r="CQ766" s="3"/>
    </row>
    <row r="767" spans="1:95" x14ac:dyDescent="0.25">
      <c r="A767">
        <v>193</v>
      </c>
      <c r="B767" s="22">
        <v>43936.957418981481</v>
      </c>
      <c r="C767" s="22">
        <v>43936.959953703707</v>
      </c>
      <c r="D767" s="3" t="s">
        <v>97</v>
      </c>
      <c r="I767" s="3" t="s">
        <v>99</v>
      </c>
      <c r="L767" s="3" t="s">
        <v>99</v>
      </c>
      <c r="O767" s="3"/>
      <c r="R767" s="3" t="s">
        <v>120</v>
      </c>
      <c r="U767" s="3" t="s">
        <v>99</v>
      </c>
      <c r="X767" s="3" t="s">
        <v>101</v>
      </c>
      <c r="AA767" s="3" t="s">
        <v>102</v>
      </c>
      <c r="AD767" s="3" t="s">
        <v>406</v>
      </c>
      <c r="AG767" s="3" t="s">
        <v>149</v>
      </c>
      <c r="AJ767" s="3"/>
      <c r="AM767" s="3" t="s">
        <v>99</v>
      </c>
      <c r="AP767" s="3"/>
      <c r="AS767" s="3" t="s">
        <v>98</v>
      </c>
      <c r="AV767" s="3" t="s">
        <v>189</v>
      </c>
      <c r="AY767" s="3" t="s">
        <v>116</v>
      </c>
      <c r="BB767" s="3"/>
      <c r="BG767" s="3" t="s">
        <v>123</v>
      </c>
      <c r="BJ767" s="3" t="s">
        <v>107</v>
      </c>
      <c r="BM767" s="3" t="s">
        <v>107</v>
      </c>
      <c r="BP767" s="3" t="s">
        <v>133</v>
      </c>
      <c r="BS767" s="3" t="s">
        <v>109</v>
      </c>
      <c r="BV767" s="3" t="s">
        <v>108</v>
      </c>
      <c r="BY767" s="3" t="s">
        <v>109</v>
      </c>
      <c r="CB767" s="3" t="s">
        <v>118</v>
      </c>
      <c r="CE767" s="3" t="s">
        <v>111</v>
      </c>
      <c r="CH767" s="3" t="s">
        <v>137</v>
      </c>
      <c r="CK767" s="3" t="s">
        <v>340</v>
      </c>
      <c r="CN767" s="3" t="s">
        <v>126</v>
      </c>
      <c r="CQ767" s="3"/>
    </row>
    <row r="768" spans="1:95" x14ac:dyDescent="0.25">
      <c r="A768">
        <v>193</v>
      </c>
      <c r="B768" s="22">
        <v>43936.957418981481</v>
      </c>
      <c r="C768" s="22">
        <v>43936.959953703707</v>
      </c>
      <c r="D768" s="3" t="s">
        <v>97</v>
      </c>
      <c r="I768" s="3" t="s">
        <v>99</v>
      </c>
      <c r="L768" s="3" t="s">
        <v>99</v>
      </c>
      <c r="O768" s="3"/>
      <c r="R768" s="3" t="s">
        <v>120</v>
      </c>
      <c r="U768" s="3" t="s">
        <v>99</v>
      </c>
      <c r="X768" s="3" t="s">
        <v>101</v>
      </c>
      <c r="AA768" s="3" t="s">
        <v>102</v>
      </c>
      <c r="AD768" s="3" t="s">
        <v>407</v>
      </c>
      <c r="AG768" s="3" t="s">
        <v>149</v>
      </c>
      <c r="AJ768" s="3"/>
      <c r="AM768" s="3" t="s">
        <v>99</v>
      </c>
      <c r="AP768" s="3"/>
      <c r="AS768" s="3" t="s">
        <v>98</v>
      </c>
      <c r="AV768" s="3" t="s">
        <v>189</v>
      </c>
      <c r="AY768" s="3" t="s">
        <v>116</v>
      </c>
      <c r="BB768" s="3"/>
      <c r="BG768" s="3" t="s">
        <v>123</v>
      </c>
      <c r="BJ768" s="3" t="s">
        <v>107</v>
      </c>
      <c r="BM768" s="3" t="s">
        <v>107</v>
      </c>
      <c r="BP768" s="3" t="s">
        <v>133</v>
      </c>
      <c r="BS768" s="3" t="s">
        <v>109</v>
      </c>
      <c r="BV768" s="3" t="s">
        <v>108</v>
      </c>
      <c r="BY768" s="3" t="s">
        <v>109</v>
      </c>
      <c r="CB768" s="3" t="s">
        <v>118</v>
      </c>
      <c r="CE768" s="3" t="s">
        <v>111</v>
      </c>
      <c r="CH768" s="3" t="s">
        <v>137</v>
      </c>
      <c r="CK768" s="3" t="s">
        <v>340</v>
      </c>
      <c r="CN768" s="3" t="s">
        <v>126</v>
      </c>
      <c r="CQ768" s="3"/>
    </row>
    <row r="769" spans="1:95" x14ac:dyDescent="0.25">
      <c r="A769">
        <v>193</v>
      </c>
      <c r="B769" s="22">
        <v>43936.957418981481</v>
      </c>
      <c r="C769" s="22">
        <v>43936.959953703707</v>
      </c>
      <c r="D769" s="3" t="s">
        <v>97</v>
      </c>
      <c r="I769" s="3" t="s">
        <v>99</v>
      </c>
      <c r="L769" s="3" t="s">
        <v>99</v>
      </c>
      <c r="O769" s="3"/>
      <c r="R769" s="3" t="s">
        <v>120</v>
      </c>
      <c r="U769" s="3" t="s">
        <v>99</v>
      </c>
      <c r="X769" s="3" t="s">
        <v>101</v>
      </c>
      <c r="AA769" s="3" t="s">
        <v>102</v>
      </c>
      <c r="AD769" s="3" t="s">
        <v>430</v>
      </c>
      <c r="AG769" s="3" t="s">
        <v>149</v>
      </c>
      <c r="AJ769" s="3"/>
      <c r="AM769" s="3" t="s">
        <v>99</v>
      </c>
      <c r="AP769" s="3"/>
      <c r="AS769" s="3" t="s">
        <v>98</v>
      </c>
      <c r="AV769" s="3" t="s">
        <v>189</v>
      </c>
      <c r="AY769" s="3" t="s">
        <v>116</v>
      </c>
      <c r="BB769" s="3"/>
      <c r="BG769" s="3" t="s">
        <v>123</v>
      </c>
      <c r="BJ769" s="3" t="s">
        <v>107</v>
      </c>
      <c r="BM769" s="3" t="s">
        <v>107</v>
      </c>
      <c r="BP769" s="3" t="s">
        <v>133</v>
      </c>
      <c r="BS769" s="3" t="s">
        <v>109</v>
      </c>
      <c r="BV769" s="3" t="s">
        <v>108</v>
      </c>
      <c r="BY769" s="3" t="s">
        <v>109</v>
      </c>
      <c r="CB769" s="3" t="s">
        <v>118</v>
      </c>
      <c r="CE769" s="3" t="s">
        <v>111</v>
      </c>
      <c r="CH769" s="3" t="s">
        <v>137</v>
      </c>
      <c r="CK769" s="3" t="s">
        <v>340</v>
      </c>
      <c r="CN769" s="3" t="s">
        <v>126</v>
      </c>
      <c r="CQ769" s="3"/>
    </row>
    <row r="770" spans="1:95" x14ac:dyDescent="0.25">
      <c r="A770">
        <v>194</v>
      </c>
      <c r="B770" s="22">
        <v>43937.424942129626</v>
      </c>
      <c r="C770" s="22">
        <v>43937.427164351851</v>
      </c>
      <c r="D770" s="3" t="s">
        <v>97</v>
      </c>
      <c r="I770" s="3" t="s">
        <v>98</v>
      </c>
      <c r="L770" s="3" t="s">
        <v>99</v>
      </c>
      <c r="O770" s="3"/>
      <c r="R770" s="3" t="s">
        <v>120</v>
      </c>
      <c r="U770" s="3" t="s">
        <v>99</v>
      </c>
      <c r="X770" s="3" t="s">
        <v>101</v>
      </c>
      <c r="AA770" s="3" t="s">
        <v>132</v>
      </c>
      <c r="AD770" s="3" t="s">
        <v>405</v>
      </c>
      <c r="AG770" s="3" t="s">
        <v>149</v>
      </c>
      <c r="AJ770" s="3"/>
      <c r="AM770" s="3" t="s">
        <v>98</v>
      </c>
      <c r="AP770" s="3" t="s">
        <v>143</v>
      </c>
      <c r="AS770" s="3" t="s">
        <v>98</v>
      </c>
      <c r="AV770" s="3" t="s">
        <v>189</v>
      </c>
      <c r="AY770" s="3" t="s">
        <v>116</v>
      </c>
      <c r="BB770" s="3"/>
      <c r="BG770" s="3" t="s">
        <v>108</v>
      </c>
      <c r="BJ770" s="3" t="s">
        <v>108</v>
      </c>
      <c r="BM770" s="3" t="s">
        <v>108</v>
      </c>
      <c r="BP770" s="3" t="s">
        <v>107</v>
      </c>
      <c r="BS770" s="3" t="s">
        <v>107</v>
      </c>
      <c r="BV770" s="3" t="s">
        <v>107</v>
      </c>
      <c r="BY770" s="3" t="s">
        <v>109</v>
      </c>
      <c r="CB770" s="3" t="s">
        <v>118</v>
      </c>
      <c r="CE770" s="3" t="s">
        <v>111</v>
      </c>
      <c r="CH770" s="3" t="s">
        <v>137</v>
      </c>
      <c r="CK770" s="3" t="s">
        <v>341</v>
      </c>
      <c r="CN770" s="3" t="s">
        <v>137</v>
      </c>
      <c r="CQ770" s="3"/>
    </row>
    <row r="771" spans="1:95" x14ac:dyDescent="0.25">
      <c r="A771">
        <v>194</v>
      </c>
      <c r="B771" s="22">
        <v>43937.424942129626</v>
      </c>
      <c r="C771" s="22">
        <v>43937.427164351851</v>
      </c>
      <c r="D771" s="3" t="s">
        <v>97</v>
      </c>
      <c r="I771" s="3" t="s">
        <v>98</v>
      </c>
      <c r="L771" s="3" t="s">
        <v>99</v>
      </c>
      <c r="O771" s="3"/>
      <c r="R771" s="3" t="s">
        <v>120</v>
      </c>
      <c r="U771" s="3" t="s">
        <v>99</v>
      </c>
      <c r="X771" s="3" t="s">
        <v>101</v>
      </c>
      <c r="AA771" s="3" t="s">
        <v>132</v>
      </c>
      <c r="AD771" s="3" t="s">
        <v>408</v>
      </c>
      <c r="AG771" s="3" t="s">
        <v>149</v>
      </c>
      <c r="AJ771" s="3"/>
      <c r="AM771" s="3" t="s">
        <v>98</v>
      </c>
      <c r="AP771" s="3" t="s">
        <v>143</v>
      </c>
      <c r="AS771" s="3" t="s">
        <v>98</v>
      </c>
      <c r="AV771" s="3" t="s">
        <v>189</v>
      </c>
      <c r="AY771" s="3" t="s">
        <v>116</v>
      </c>
      <c r="BB771" s="3"/>
      <c r="BG771" s="3" t="s">
        <v>108</v>
      </c>
      <c r="BJ771" s="3" t="s">
        <v>108</v>
      </c>
      <c r="BM771" s="3" t="s">
        <v>108</v>
      </c>
      <c r="BP771" s="3" t="s">
        <v>107</v>
      </c>
      <c r="BS771" s="3" t="s">
        <v>107</v>
      </c>
      <c r="BV771" s="3" t="s">
        <v>107</v>
      </c>
      <c r="BY771" s="3" t="s">
        <v>109</v>
      </c>
      <c r="CB771" s="3" t="s">
        <v>118</v>
      </c>
      <c r="CE771" s="3" t="s">
        <v>111</v>
      </c>
      <c r="CH771" s="3" t="s">
        <v>137</v>
      </c>
      <c r="CK771" s="3" t="s">
        <v>341</v>
      </c>
      <c r="CN771" s="3" t="s">
        <v>137</v>
      </c>
      <c r="CQ771" s="3"/>
    </row>
    <row r="772" spans="1:95" x14ac:dyDescent="0.25">
      <c r="A772">
        <v>194</v>
      </c>
      <c r="B772" s="22">
        <v>43937.424942129626</v>
      </c>
      <c r="C772" s="22">
        <v>43937.427164351851</v>
      </c>
      <c r="D772" s="3" t="s">
        <v>97</v>
      </c>
      <c r="I772" s="3" t="s">
        <v>98</v>
      </c>
      <c r="L772" s="3" t="s">
        <v>99</v>
      </c>
      <c r="O772" s="3"/>
      <c r="R772" s="3" t="s">
        <v>120</v>
      </c>
      <c r="U772" s="3" t="s">
        <v>99</v>
      </c>
      <c r="X772" s="3" t="s">
        <v>101</v>
      </c>
      <c r="AA772" s="3" t="s">
        <v>132</v>
      </c>
      <c r="AD772" s="3" t="s">
        <v>406</v>
      </c>
      <c r="AG772" s="3" t="s">
        <v>149</v>
      </c>
      <c r="AJ772" s="3"/>
      <c r="AM772" s="3" t="s">
        <v>98</v>
      </c>
      <c r="AP772" s="3" t="s">
        <v>143</v>
      </c>
      <c r="AS772" s="3" t="s">
        <v>98</v>
      </c>
      <c r="AV772" s="3" t="s">
        <v>189</v>
      </c>
      <c r="AY772" s="3" t="s">
        <v>116</v>
      </c>
      <c r="BB772" s="3"/>
      <c r="BG772" s="3" t="s">
        <v>108</v>
      </c>
      <c r="BJ772" s="3" t="s">
        <v>108</v>
      </c>
      <c r="BM772" s="3" t="s">
        <v>108</v>
      </c>
      <c r="BP772" s="3" t="s">
        <v>107</v>
      </c>
      <c r="BS772" s="3" t="s">
        <v>107</v>
      </c>
      <c r="BV772" s="3" t="s">
        <v>107</v>
      </c>
      <c r="BY772" s="3" t="s">
        <v>109</v>
      </c>
      <c r="CB772" s="3" t="s">
        <v>118</v>
      </c>
      <c r="CE772" s="3" t="s">
        <v>111</v>
      </c>
      <c r="CH772" s="3" t="s">
        <v>137</v>
      </c>
      <c r="CK772" s="3" t="s">
        <v>341</v>
      </c>
      <c r="CN772" s="3" t="s">
        <v>137</v>
      </c>
      <c r="CQ772" s="3"/>
    </row>
    <row r="773" spans="1:95" x14ac:dyDescent="0.25">
      <c r="A773">
        <v>194</v>
      </c>
      <c r="B773" s="22">
        <v>43937.424942129626</v>
      </c>
      <c r="C773" s="22">
        <v>43937.427164351851</v>
      </c>
      <c r="D773" s="3" t="s">
        <v>97</v>
      </c>
      <c r="I773" s="3" t="s">
        <v>98</v>
      </c>
      <c r="L773" s="3" t="s">
        <v>99</v>
      </c>
      <c r="O773" s="3"/>
      <c r="R773" s="3" t="s">
        <v>120</v>
      </c>
      <c r="U773" s="3" t="s">
        <v>99</v>
      </c>
      <c r="X773" s="3" t="s">
        <v>101</v>
      </c>
      <c r="AA773" s="3" t="s">
        <v>132</v>
      </c>
      <c r="AD773" s="3" t="s">
        <v>407</v>
      </c>
      <c r="AG773" s="3" t="s">
        <v>149</v>
      </c>
      <c r="AJ773" s="3"/>
      <c r="AM773" s="3" t="s">
        <v>98</v>
      </c>
      <c r="AP773" s="3" t="s">
        <v>143</v>
      </c>
      <c r="AS773" s="3" t="s">
        <v>98</v>
      </c>
      <c r="AV773" s="3" t="s">
        <v>189</v>
      </c>
      <c r="AY773" s="3" t="s">
        <v>116</v>
      </c>
      <c r="BB773" s="3"/>
      <c r="BG773" s="3" t="s">
        <v>108</v>
      </c>
      <c r="BJ773" s="3" t="s">
        <v>108</v>
      </c>
      <c r="BM773" s="3" t="s">
        <v>108</v>
      </c>
      <c r="BP773" s="3" t="s">
        <v>107</v>
      </c>
      <c r="BS773" s="3" t="s">
        <v>107</v>
      </c>
      <c r="BV773" s="3" t="s">
        <v>107</v>
      </c>
      <c r="BY773" s="3" t="s">
        <v>109</v>
      </c>
      <c r="CB773" s="3" t="s">
        <v>118</v>
      </c>
      <c r="CE773" s="3" t="s">
        <v>111</v>
      </c>
      <c r="CH773" s="3" t="s">
        <v>137</v>
      </c>
      <c r="CK773" s="3" t="s">
        <v>341</v>
      </c>
      <c r="CN773" s="3" t="s">
        <v>137</v>
      </c>
      <c r="CQ773" s="3"/>
    </row>
    <row r="774" spans="1:95" x14ac:dyDescent="0.25">
      <c r="A774">
        <v>194</v>
      </c>
      <c r="B774" s="22">
        <v>43937.424942129626</v>
      </c>
      <c r="C774" s="22">
        <v>43937.427164351851</v>
      </c>
      <c r="D774" s="3" t="s">
        <v>97</v>
      </c>
      <c r="I774" s="3" t="s">
        <v>98</v>
      </c>
      <c r="L774" s="3" t="s">
        <v>99</v>
      </c>
      <c r="O774" s="3"/>
      <c r="R774" s="3" t="s">
        <v>120</v>
      </c>
      <c r="U774" s="3" t="s">
        <v>99</v>
      </c>
      <c r="X774" s="3" t="s">
        <v>101</v>
      </c>
      <c r="AA774" s="3" t="s">
        <v>132</v>
      </c>
      <c r="AD774" s="3" t="s">
        <v>430</v>
      </c>
      <c r="AG774" s="3" t="s">
        <v>149</v>
      </c>
      <c r="AJ774" s="3"/>
      <c r="AM774" s="3" t="s">
        <v>98</v>
      </c>
      <c r="AP774" s="3" t="s">
        <v>143</v>
      </c>
      <c r="AS774" s="3" t="s">
        <v>98</v>
      </c>
      <c r="AV774" s="3" t="s">
        <v>189</v>
      </c>
      <c r="AY774" s="3" t="s">
        <v>116</v>
      </c>
      <c r="BB774" s="3"/>
      <c r="BG774" s="3" t="s">
        <v>108</v>
      </c>
      <c r="BJ774" s="3" t="s">
        <v>108</v>
      </c>
      <c r="BM774" s="3" t="s">
        <v>108</v>
      </c>
      <c r="BP774" s="3" t="s">
        <v>107</v>
      </c>
      <c r="BS774" s="3" t="s">
        <v>107</v>
      </c>
      <c r="BV774" s="3" t="s">
        <v>107</v>
      </c>
      <c r="BY774" s="3" t="s">
        <v>109</v>
      </c>
      <c r="CB774" s="3" t="s">
        <v>118</v>
      </c>
      <c r="CE774" s="3" t="s">
        <v>111</v>
      </c>
      <c r="CH774" s="3" t="s">
        <v>137</v>
      </c>
      <c r="CK774" s="3" t="s">
        <v>341</v>
      </c>
      <c r="CN774" s="3" t="s">
        <v>137</v>
      </c>
      <c r="CQ774" s="3"/>
    </row>
    <row r="775" spans="1:95" x14ac:dyDescent="0.25">
      <c r="A775">
        <v>195</v>
      </c>
      <c r="B775" s="22">
        <v>43937.471921296295</v>
      </c>
      <c r="C775" s="22">
        <v>43937.473611111112</v>
      </c>
      <c r="D775" s="3" t="s">
        <v>97</v>
      </c>
      <c r="I775" s="3" t="s">
        <v>99</v>
      </c>
      <c r="L775" s="3" t="s">
        <v>99</v>
      </c>
      <c r="O775" s="3"/>
      <c r="R775" s="3" t="s">
        <v>120</v>
      </c>
      <c r="U775" s="3" t="s">
        <v>99</v>
      </c>
      <c r="X775" s="3" t="s">
        <v>101</v>
      </c>
      <c r="AA775" s="3" t="s">
        <v>132</v>
      </c>
      <c r="AD775" s="3" t="s">
        <v>405</v>
      </c>
      <c r="AG775" s="3" t="s">
        <v>149</v>
      </c>
      <c r="AJ775" s="3"/>
      <c r="AM775" s="3" t="s">
        <v>99</v>
      </c>
      <c r="AP775" s="3"/>
      <c r="AS775" s="3" t="s">
        <v>99</v>
      </c>
      <c r="AV775" s="3"/>
      <c r="AY775" s="3" t="s">
        <v>116</v>
      </c>
      <c r="BB775" s="3"/>
      <c r="BG775" s="3" t="s">
        <v>107</v>
      </c>
      <c r="BJ775" s="3" t="s">
        <v>107</v>
      </c>
      <c r="BM775" s="3" t="s">
        <v>109</v>
      </c>
      <c r="BP775" s="3" t="s">
        <v>109</v>
      </c>
      <c r="BS775" s="3" t="s">
        <v>123</v>
      </c>
      <c r="BV775" s="3" t="s">
        <v>109</v>
      </c>
      <c r="BY775" s="3" t="s">
        <v>109</v>
      </c>
      <c r="CB775" s="3" t="s">
        <v>118</v>
      </c>
      <c r="CE775" s="3" t="s">
        <v>111</v>
      </c>
      <c r="CH775" s="3" t="s">
        <v>136</v>
      </c>
      <c r="CK775" s="3"/>
      <c r="CN775" s="3" t="s">
        <v>126</v>
      </c>
      <c r="CQ775" s="3"/>
    </row>
    <row r="776" spans="1:95" x14ac:dyDescent="0.25">
      <c r="A776">
        <v>195</v>
      </c>
      <c r="B776" s="22">
        <v>43937.471921296295</v>
      </c>
      <c r="C776" s="22">
        <v>43937.473611111112</v>
      </c>
      <c r="D776" s="3" t="s">
        <v>97</v>
      </c>
      <c r="I776" s="3" t="s">
        <v>99</v>
      </c>
      <c r="L776" s="3" t="s">
        <v>99</v>
      </c>
      <c r="O776" s="3"/>
      <c r="R776" s="3" t="s">
        <v>120</v>
      </c>
      <c r="U776" s="3" t="s">
        <v>99</v>
      </c>
      <c r="X776" s="3" t="s">
        <v>101</v>
      </c>
      <c r="AA776" s="3" t="s">
        <v>132</v>
      </c>
      <c r="AD776" s="3" t="s">
        <v>408</v>
      </c>
      <c r="AG776" s="3" t="s">
        <v>149</v>
      </c>
      <c r="AJ776" s="3"/>
      <c r="AM776" s="3" t="s">
        <v>99</v>
      </c>
      <c r="AP776" s="3"/>
      <c r="AS776" s="3" t="s">
        <v>99</v>
      </c>
      <c r="AV776" s="3"/>
      <c r="AY776" s="3" t="s">
        <v>116</v>
      </c>
      <c r="BB776" s="3"/>
      <c r="BG776" s="3" t="s">
        <v>107</v>
      </c>
      <c r="BJ776" s="3" t="s">
        <v>107</v>
      </c>
      <c r="BM776" s="3" t="s">
        <v>109</v>
      </c>
      <c r="BP776" s="3" t="s">
        <v>109</v>
      </c>
      <c r="BS776" s="3" t="s">
        <v>123</v>
      </c>
      <c r="BV776" s="3" t="s">
        <v>109</v>
      </c>
      <c r="BY776" s="3" t="s">
        <v>109</v>
      </c>
      <c r="CB776" s="3" t="s">
        <v>118</v>
      </c>
      <c r="CE776" s="3" t="s">
        <v>111</v>
      </c>
      <c r="CH776" s="3" t="s">
        <v>136</v>
      </c>
      <c r="CK776" s="3"/>
      <c r="CN776" s="3" t="s">
        <v>126</v>
      </c>
      <c r="CQ776" s="3"/>
    </row>
    <row r="777" spans="1:95" x14ac:dyDescent="0.25">
      <c r="A777">
        <v>195</v>
      </c>
      <c r="B777" s="22">
        <v>43937.471921296295</v>
      </c>
      <c r="C777" s="22">
        <v>43937.473611111112</v>
      </c>
      <c r="D777" s="3" t="s">
        <v>97</v>
      </c>
      <c r="I777" s="3" t="s">
        <v>99</v>
      </c>
      <c r="L777" s="3" t="s">
        <v>99</v>
      </c>
      <c r="O777" s="3"/>
      <c r="R777" s="3" t="s">
        <v>120</v>
      </c>
      <c r="U777" s="3" t="s">
        <v>99</v>
      </c>
      <c r="X777" s="3" t="s">
        <v>101</v>
      </c>
      <c r="AA777" s="3" t="s">
        <v>132</v>
      </c>
      <c r="AD777" s="3" t="s">
        <v>406</v>
      </c>
      <c r="AG777" s="3" t="s">
        <v>149</v>
      </c>
      <c r="AJ777" s="3"/>
      <c r="AM777" s="3" t="s">
        <v>99</v>
      </c>
      <c r="AP777" s="3"/>
      <c r="AS777" s="3" t="s">
        <v>99</v>
      </c>
      <c r="AV777" s="3"/>
      <c r="AY777" s="3" t="s">
        <v>116</v>
      </c>
      <c r="BB777" s="3"/>
      <c r="BG777" s="3" t="s">
        <v>107</v>
      </c>
      <c r="BJ777" s="3" t="s">
        <v>107</v>
      </c>
      <c r="BM777" s="3" t="s">
        <v>109</v>
      </c>
      <c r="BP777" s="3" t="s">
        <v>109</v>
      </c>
      <c r="BS777" s="3" t="s">
        <v>123</v>
      </c>
      <c r="BV777" s="3" t="s">
        <v>109</v>
      </c>
      <c r="BY777" s="3" t="s">
        <v>109</v>
      </c>
      <c r="CB777" s="3" t="s">
        <v>118</v>
      </c>
      <c r="CE777" s="3" t="s">
        <v>111</v>
      </c>
      <c r="CH777" s="3" t="s">
        <v>136</v>
      </c>
      <c r="CK777" s="3"/>
      <c r="CN777" s="3" t="s">
        <v>126</v>
      </c>
      <c r="CQ777" s="3"/>
    </row>
    <row r="778" spans="1:95" x14ac:dyDescent="0.25">
      <c r="A778">
        <v>195</v>
      </c>
      <c r="B778" s="22">
        <v>43937.471921296295</v>
      </c>
      <c r="C778" s="22">
        <v>43937.473611111112</v>
      </c>
      <c r="D778" s="3" t="s">
        <v>97</v>
      </c>
      <c r="I778" s="3" t="s">
        <v>99</v>
      </c>
      <c r="L778" s="3" t="s">
        <v>99</v>
      </c>
      <c r="O778" s="3"/>
      <c r="R778" s="3" t="s">
        <v>120</v>
      </c>
      <c r="U778" s="3" t="s">
        <v>99</v>
      </c>
      <c r="X778" s="3" t="s">
        <v>101</v>
      </c>
      <c r="AA778" s="3" t="s">
        <v>132</v>
      </c>
      <c r="AD778" s="3" t="s">
        <v>407</v>
      </c>
      <c r="AG778" s="3" t="s">
        <v>149</v>
      </c>
      <c r="AJ778" s="3"/>
      <c r="AM778" s="3" t="s">
        <v>99</v>
      </c>
      <c r="AP778" s="3"/>
      <c r="AS778" s="3" t="s">
        <v>99</v>
      </c>
      <c r="AV778" s="3"/>
      <c r="AY778" s="3" t="s">
        <v>116</v>
      </c>
      <c r="BB778" s="3"/>
      <c r="BG778" s="3" t="s">
        <v>107</v>
      </c>
      <c r="BJ778" s="3" t="s">
        <v>107</v>
      </c>
      <c r="BM778" s="3" t="s">
        <v>109</v>
      </c>
      <c r="BP778" s="3" t="s">
        <v>109</v>
      </c>
      <c r="BS778" s="3" t="s">
        <v>123</v>
      </c>
      <c r="BV778" s="3" t="s">
        <v>109</v>
      </c>
      <c r="BY778" s="3" t="s">
        <v>109</v>
      </c>
      <c r="CB778" s="3" t="s">
        <v>118</v>
      </c>
      <c r="CE778" s="3" t="s">
        <v>111</v>
      </c>
      <c r="CH778" s="3" t="s">
        <v>136</v>
      </c>
      <c r="CK778" s="3"/>
      <c r="CN778" s="3" t="s">
        <v>126</v>
      </c>
      <c r="CQ778" s="3"/>
    </row>
    <row r="779" spans="1:95" x14ac:dyDescent="0.25">
      <c r="A779">
        <v>195</v>
      </c>
      <c r="B779" s="22">
        <v>43937.471921296295</v>
      </c>
      <c r="C779" s="22">
        <v>43937.473611111112</v>
      </c>
      <c r="D779" s="3" t="s">
        <v>97</v>
      </c>
      <c r="I779" s="3" t="s">
        <v>99</v>
      </c>
      <c r="L779" s="3" t="s">
        <v>99</v>
      </c>
      <c r="O779" s="3"/>
      <c r="R779" s="3" t="s">
        <v>120</v>
      </c>
      <c r="U779" s="3" t="s">
        <v>99</v>
      </c>
      <c r="X779" s="3" t="s">
        <v>101</v>
      </c>
      <c r="AA779" s="3" t="s">
        <v>132</v>
      </c>
      <c r="AD779" s="3" t="s">
        <v>430</v>
      </c>
      <c r="AG779" s="3" t="s">
        <v>149</v>
      </c>
      <c r="AJ779" s="3"/>
      <c r="AM779" s="3" t="s">
        <v>99</v>
      </c>
      <c r="AP779" s="3"/>
      <c r="AS779" s="3" t="s">
        <v>99</v>
      </c>
      <c r="AV779" s="3"/>
      <c r="AY779" s="3" t="s">
        <v>116</v>
      </c>
      <c r="BB779" s="3"/>
      <c r="BG779" s="3" t="s">
        <v>107</v>
      </c>
      <c r="BJ779" s="3" t="s">
        <v>107</v>
      </c>
      <c r="BM779" s="3" t="s">
        <v>109</v>
      </c>
      <c r="BP779" s="3" t="s">
        <v>109</v>
      </c>
      <c r="BS779" s="3" t="s">
        <v>123</v>
      </c>
      <c r="BV779" s="3" t="s">
        <v>109</v>
      </c>
      <c r="BY779" s="3" t="s">
        <v>109</v>
      </c>
      <c r="CB779" s="3" t="s">
        <v>118</v>
      </c>
      <c r="CE779" s="3" t="s">
        <v>111</v>
      </c>
      <c r="CH779" s="3" t="s">
        <v>136</v>
      </c>
      <c r="CK779" s="3"/>
      <c r="CN779" s="3" t="s">
        <v>126</v>
      </c>
      <c r="CQ779" s="3"/>
    </row>
    <row r="780" spans="1:95" x14ac:dyDescent="0.25">
      <c r="A780">
        <v>196</v>
      </c>
      <c r="B780" s="22">
        <v>43937.546469907407</v>
      </c>
      <c r="C780" s="22">
        <v>43937.549895833334</v>
      </c>
      <c r="D780" s="3" t="s">
        <v>97</v>
      </c>
      <c r="I780" s="3" t="s">
        <v>98</v>
      </c>
      <c r="L780" s="3" t="s">
        <v>99</v>
      </c>
      <c r="O780" s="3"/>
      <c r="R780" s="3" t="s">
        <v>100</v>
      </c>
      <c r="U780" s="3" t="s">
        <v>99</v>
      </c>
      <c r="X780" s="3" t="s">
        <v>101</v>
      </c>
      <c r="AA780" s="3" t="s">
        <v>102</v>
      </c>
      <c r="AD780" s="3" t="s">
        <v>405</v>
      </c>
      <c r="AG780" s="3" t="s">
        <v>137</v>
      </c>
      <c r="AJ780" s="3" t="s">
        <v>342</v>
      </c>
      <c r="AM780" s="3" t="s">
        <v>99</v>
      </c>
      <c r="AP780" s="3"/>
      <c r="AS780" s="3" t="s">
        <v>98</v>
      </c>
      <c r="AV780" s="3" t="s">
        <v>183</v>
      </c>
      <c r="AY780" s="3" t="s">
        <v>116</v>
      </c>
      <c r="BB780" s="3"/>
      <c r="BG780" s="3" t="s">
        <v>108</v>
      </c>
      <c r="BJ780" s="3" t="s">
        <v>108</v>
      </c>
      <c r="BM780" s="3" t="s">
        <v>107</v>
      </c>
      <c r="BP780" s="3" t="s">
        <v>109</v>
      </c>
      <c r="BS780" s="3" t="s">
        <v>109</v>
      </c>
      <c r="BV780" s="3" t="s">
        <v>109</v>
      </c>
      <c r="BY780" s="3" t="s">
        <v>108</v>
      </c>
      <c r="CB780" s="3" t="s">
        <v>118</v>
      </c>
      <c r="CE780" s="3" t="s">
        <v>119</v>
      </c>
      <c r="CH780" s="3" t="s">
        <v>112</v>
      </c>
      <c r="CK780" s="3"/>
      <c r="CN780" s="3" t="s">
        <v>126</v>
      </c>
      <c r="CQ780" s="3"/>
    </row>
    <row r="781" spans="1:95" x14ac:dyDescent="0.25">
      <c r="A781">
        <v>196</v>
      </c>
      <c r="B781" s="22">
        <v>43937.546469907407</v>
      </c>
      <c r="C781" s="22">
        <v>43937.549895833334</v>
      </c>
      <c r="D781" s="3" t="s">
        <v>97</v>
      </c>
      <c r="I781" s="3" t="s">
        <v>98</v>
      </c>
      <c r="L781" s="3" t="s">
        <v>99</v>
      </c>
      <c r="O781" s="3"/>
      <c r="R781" s="3" t="s">
        <v>100</v>
      </c>
      <c r="U781" s="3" t="s">
        <v>99</v>
      </c>
      <c r="X781" s="3" t="s">
        <v>101</v>
      </c>
      <c r="AA781" s="3" t="s">
        <v>102</v>
      </c>
      <c r="AD781" s="3" t="s">
        <v>408</v>
      </c>
      <c r="AG781" s="3" t="s">
        <v>137</v>
      </c>
      <c r="AJ781" s="3" t="s">
        <v>342</v>
      </c>
      <c r="AM781" s="3" t="s">
        <v>99</v>
      </c>
      <c r="AP781" s="3"/>
      <c r="AS781" s="3" t="s">
        <v>98</v>
      </c>
      <c r="AV781" s="3" t="s">
        <v>183</v>
      </c>
      <c r="AY781" s="3" t="s">
        <v>116</v>
      </c>
      <c r="BB781" s="3"/>
      <c r="BG781" s="3" t="s">
        <v>108</v>
      </c>
      <c r="BJ781" s="3" t="s">
        <v>108</v>
      </c>
      <c r="BM781" s="3" t="s">
        <v>107</v>
      </c>
      <c r="BP781" s="3" t="s">
        <v>109</v>
      </c>
      <c r="BS781" s="3" t="s">
        <v>109</v>
      </c>
      <c r="BV781" s="3" t="s">
        <v>109</v>
      </c>
      <c r="BY781" s="3" t="s">
        <v>108</v>
      </c>
      <c r="CB781" s="3" t="s">
        <v>118</v>
      </c>
      <c r="CE781" s="3" t="s">
        <v>119</v>
      </c>
      <c r="CH781" s="3" t="s">
        <v>112</v>
      </c>
      <c r="CK781" s="3"/>
      <c r="CN781" s="3" t="s">
        <v>126</v>
      </c>
      <c r="CQ781" s="3"/>
    </row>
    <row r="782" spans="1:95" x14ac:dyDescent="0.25">
      <c r="A782">
        <v>196</v>
      </c>
      <c r="B782" s="22">
        <v>43937.546469907407</v>
      </c>
      <c r="C782" s="22">
        <v>43937.549895833334</v>
      </c>
      <c r="D782" s="3" t="s">
        <v>97</v>
      </c>
      <c r="I782" s="3" t="s">
        <v>98</v>
      </c>
      <c r="L782" s="3" t="s">
        <v>99</v>
      </c>
      <c r="O782" s="3"/>
      <c r="R782" s="3" t="s">
        <v>100</v>
      </c>
      <c r="U782" s="3" t="s">
        <v>99</v>
      </c>
      <c r="X782" s="3" t="s">
        <v>101</v>
      </c>
      <c r="AA782" s="3" t="s">
        <v>102</v>
      </c>
      <c r="AD782" s="3" t="s">
        <v>410</v>
      </c>
      <c r="AG782" s="3" t="s">
        <v>137</v>
      </c>
      <c r="AJ782" s="3" t="s">
        <v>342</v>
      </c>
      <c r="AM782" s="3" t="s">
        <v>99</v>
      </c>
      <c r="AP782" s="3"/>
      <c r="AS782" s="3" t="s">
        <v>98</v>
      </c>
      <c r="AV782" s="3" t="s">
        <v>183</v>
      </c>
      <c r="AY782" s="3" t="s">
        <v>116</v>
      </c>
      <c r="BB782" s="3"/>
      <c r="BG782" s="3" t="s">
        <v>108</v>
      </c>
      <c r="BJ782" s="3" t="s">
        <v>108</v>
      </c>
      <c r="BM782" s="3" t="s">
        <v>107</v>
      </c>
      <c r="BP782" s="3" t="s">
        <v>109</v>
      </c>
      <c r="BS782" s="3" t="s">
        <v>109</v>
      </c>
      <c r="BV782" s="3" t="s">
        <v>109</v>
      </c>
      <c r="BY782" s="3" t="s">
        <v>108</v>
      </c>
      <c r="CB782" s="3" t="s">
        <v>118</v>
      </c>
      <c r="CE782" s="3" t="s">
        <v>119</v>
      </c>
      <c r="CH782" s="3" t="s">
        <v>112</v>
      </c>
      <c r="CK782" s="3"/>
      <c r="CN782" s="3" t="s">
        <v>126</v>
      </c>
      <c r="CQ782" s="3"/>
    </row>
    <row r="783" spans="1:95" x14ac:dyDescent="0.25">
      <c r="A783">
        <v>196</v>
      </c>
      <c r="B783" s="22">
        <v>43937.546469907407</v>
      </c>
      <c r="C783" s="22">
        <v>43937.549895833334</v>
      </c>
      <c r="D783" s="3" t="s">
        <v>97</v>
      </c>
      <c r="I783" s="3" t="s">
        <v>98</v>
      </c>
      <c r="L783" s="3" t="s">
        <v>99</v>
      </c>
      <c r="O783" s="3"/>
      <c r="R783" s="3" t="s">
        <v>100</v>
      </c>
      <c r="U783" s="3" t="s">
        <v>99</v>
      </c>
      <c r="X783" s="3" t="s">
        <v>101</v>
      </c>
      <c r="AA783" s="3" t="s">
        <v>102</v>
      </c>
      <c r="AD783" s="3" t="s">
        <v>406</v>
      </c>
      <c r="AG783" s="3" t="s">
        <v>137</v>
      </c>
      <c r="AJ783" s="3" t="s">
        <v>342</v>
      </c>
      <c r="AM783" s="3" t="s">
        <v>99</v>
      </c>
      <c r="AP783" s="3"/>
      <c r="AS783" s="3" t="s">
        <v>98</v>
      </c>
      <c r="AV783" s="3" t="s">
        <v>183</v>
      </c>
      <c r="AY783" s="3" t="s">
        <v>116</v>
      </c>
      <c r="BB783" s="3"/>
      <c r="BG783" s="3" t="s">
        <v>108</v>
      </c>
      <c r="BJ783" s="3" t="s">
        <v>108</v>
      </c>
      <c r="BM783" s="3" t="s">
        <v>107</v>
      </c>
      <c r="BP783" s="3" t="s">
        <v>109</v>
      </c>
      <c r="BS783" s="3" t="s">
        <v>109</v>
      </c>
      <c r="BV783" s="3" t="s">
        <v>109</v>
      </c>
      <c r="BY783" s="3" t="s">
        <v>108</v>
      </c>
      <c r="CB783" s="3" t="s">
        <v>118</v>
      </c>
      <c r="CE783" s="3" t="s">
        <v>119</v>
      </c>
      <c r="CH783" s="3" t="s">
        <v>112</v>
      </c>
      <c r="CK783" s="3"/>
      <c r="CN783" s="3" t="s">
        <v>126</v>
      </c>
      <c r="CQ783" s="3"/>
    </row>
    <row r="784" spans="1:95" x14ac:dyDescent="0.25">
      <c r="A784">
        <v>196</v>
      </c>
      <c r="B784" s="22">
        <v>43937.546469907407</v>
      </c>
      <c r="C784" s="22">
        <v>43937.549895833334</v>
      </c>
      <c r="D784" s="3" t="s">
        <v>97</v>
      </c>
      <c r="I784" s="3" t="s">
        <v>98</v>
      </c>
      <c r="L784" s="3" t="s">
        <v>99</v>
      </c>
      <c r="O784" s="3"/>
      <c r="R784" s="3" t="s">
        <v>100</v>
      </c>
      <c r="U784" s="3" t="s">
        <v>99</v>
      </c>
      <c r="X784" s="3" t="s">
        <v>101</v>
      </c>
      <c r="AA784" s="3" t="s">
        <v>102</v>
      </c>
      <c r="AD784" s="3" t="s">
        <v>430</v>
      </c>
      <c r="AG784" s="3" t="s">
        <v>137</v>
      </c>
      <c r="AJ784" s="3" t="s">
        <v>342</v>
      </c>
      <c r="AM784" s="3" t="s">
        <v>99</v>
      </c>
      <c r="AP784" s="3"/>
      <c r="AS784" s="3" t="s">
        <v>98</v>
      </c>
      <c r="AV784" s="3" t="s">
        <v>183</v>
      </c>
      <c r="AY784" s="3" t="s">
        <v>116</v>
      </c>
      <c r="BB784" s="3"/>
      <c r="BG784" s="3" t="s">
        <v>108</v>
      </c>
      <c r="BJ784" s="3" t="s">
        <v>108</v>
      </c>
      <c r="BM784" s="3" t="s">
        <v>107</v>
      </c>
      <c r="BP784" s="3" t="s">
        <v>109</v>
      </c>
      <c r="BS784" s="3" t="s">
        <v>109</v>
      </c>
      <c r="BV784" s="3" t="s">
        <v>109</v>
      </c>
      <c r="BY784" s="3" t="s">
        <v>108</v>
      </c>
      <c r="CB784" s="3" t="s">
        <v>118</v>
      </c>
      <c r="CE784" s="3" t="s">
        <v>119</v>
      </c>
      <c r="CH784" s="3" t="s">
        <v>112</v>
      </c>
      <c r="CK784" s="3"/>
      <c r="CN784" s="3" t="s">
        <v>126</v>
      </c>
      <c r="CQ784" s="3"/>
    </row>
    <row r="785" spans="1:95" x14ac:dyDescent="0.25">
      <c r="A785">
        <v>197</v>
      </c>
      <c r="B785" s="22">
        <v>43937.585370370369</v>
      </c>
      <c r="C785" s="22">
        <v>43937.593530092592</v>
      </c>
      <c r="D785" s="3" t="s">
        <v>97</v>
      </c>
      <c r="I785" s="3" t="s">
        <v>98</v>
      </c>
      <c r="L785" s="3" t="s">
        <v>99</v>
      </c>
      <c r="O785" s="3"/>
      <c r="R785" s="3" t="s">
        <v>100</v>
      </c>
      <c r="U785" s="3" t="s">
        <v>99</v>
      </c>
      <c r="X785" s="3" t="s">
        <v>121</v>
      </c>
      <c r="AA785" s="3"/>
      <c r="AD785" s="3" t="s">
        <v>405</v>
      </c>
      <c r="AG785" s="3" t="s">
        <v>151</v>
      </c>
      <c r="AJ785" s="3"/>
      <c r="AM785" s="3" t="s">
        <v>99</v>
      </c>
      <c r="AP785" s="3"/>
      <c r="AS785" s="3" t="s">
        <v>98</v>
      </c>
      <c r="AV785" s="3" t="s">
        <v>343</v>
      </c>
      <c r="AY785" s="3" t="s">
        <v>116</v>
      </c>
      <c r="BB785" s="3" t="s">
        <v>344</v>
      </c>
      <c r="BG785" s="3" t="s">
        <v>123</v>
      </c>
      <c r="BJ785" s="3" t="s">
        <v>109</v>
      </c>
      <c r="BM785" s="3" t="s">
        <v>109</v>
      </c>
      <c r="BP785" s="3" t="s">
        <v>123</v>
      </c>
      <c r="BS785" s="3" t="s">
        <v>109</v>
      </c>
      <c r="BV785" s="3" t="s">
        <v>109</v>
      </c>
      <c r="BY785" s="3" t="s">
        <v>109</v>
      </c>
      <c r="CB785" s="3" t="s">
        <v>118</v>
      </c>
      <c r="CE785" s="3" t="s">
        <v>119</v>
      </c>
      <c r="CH785" s="3" t="s">
        <v>112</v>
      </c>
      <c r="CK785" s="3"/>
      <c r="CN785" s="3" t="s">
        <v>113</v>
      </c>
      <c r="CQ785" s="3"/>
    </row>
    <row r="786" spans="1:95" x14ac:dyDescent="0.25">
      <c r="A786">
        <v>197</v>
      </c>
      <c r="B786" s="22">
        <v>43937.585370370369</v>
      </c>
      <c r="C786" s="22">
        <v>43937.593530092592</v>
      </c>
      <c r="D786" s="3" t="s">
        <v>97</v>
      </c>
      <c r="I786" s="3" t="s">
        <v>98</v>
      </c>
      <c r="L786" s="3" t="s">
        <v>99</v>
      </c>
      <c r="O786" s="3"/>
      <c r="R786" s="3" t="s">
        <v>100</v>
      </c>
      <c r="U786" s="3" t="s">
        <v>99</v>
      </c>
      <c r="X786" s="3" t="s">
        <v>121</v>
      </c>
      <c r="AA786" s="3"/>
      <c r="AD786" s="3" t="s">
        <v>408</v>
      </c>
      <c r="AG786" s="3" t="s">
        <v>151</v>
      </c>
      <c r="AJ786" s="3"/>
      <c r="AM786" s="3" t="s">
        <v>99</v>
      </c>
      <c r="AP786" s="3"/>
      <c r="AS786" s="3" t="s">
        <v>98</v>
      </c>
      <c r="AV786" s="3" t="s">
        <v>343</v>
      </c>
      <c r="AY786" s="3" t="s">
        <v>116</v>
      </c>
      <c r="BB786" s="3" t="s">
        <v>344</v>
      </c>
      <c r="BG786" s="3" t="s">
        <v>123</v>
      </c>
      <c r="BJ786" s="3" t="s">
        <v>109</v>
      </c>
      <c r="BM786" s="3" t="s">
        <v>109</v>
      </c>
      <c r="BP786" s="3" t="s">
        <v>123</v>
      </c>
      <c r="BS786" s="3" t="s">
        <v>109</v>
      </c>
      <c r="BV786" s="3" t="s">
        <v>109</v>
      </c>
      <c r="BY786" s="3" t="s">
        <v>109</v>
      </c>
      <c r="CB786" s="3" t="s">
        <v>118</v>
      </c>
      <c r="CE786" s="3" t="s">
        <v>119</v>
      </c>
      <c r="CH786" s="3" t="s">
        <v>112</v>
      </c>
      <c r="CK786" s="3"/>
      <c r="CN786" s="3" t="s">
        <v>113</v>
      </c>
      <c r="CQ786" s="3"/>
    </row>
    <row r="787" spans="1:95" x14ac:dyDescent="0.25">
      <c r="A787">
        <v>197</v>
      </c>
      <c r="B787" s="22">
        <v>43937.585370370369</v>
      </c>
      <c r="C787" s="22">
        <v>43937.593530092592</v>
      </c>
      <c r="D787" s="3" t="s">
        <v>97</v>
      </c>
      <c r="I787" s="3" t="s">
        <v>98</v>
      </c>
      <c r="L787" s="3" t="s">
        <v>99</v>
      </c>
      <c r="O787" s="3"/>
      <c r="R787" s="3" t="s">
        <v>100</v>
      </c>
      <c r="U787" s="3" t="s">
        <v>99</v>
      </c>
      <c r="X787" s="3" t="s">
        <v>121</v>
      </c>
      <c r="AA787" s="3"/>
      <c r="AD787" s="3" t="s">
        <v>410</v>
      </c>
      <c r="AG787" s="3" t="s">
        <v>151</v>
      </c>
      <c r="AJ787" s="3"/>
      <c r="AM787" s="3" t="s">
        <v>99</v>
      </c>
      <c r="AP787" s="3"/>
      <c r="AS787" s="3" t="s">
        <v>98</v>
      </c>
      <c r="AV787" s="3" t="s">
        <v>343</v>
      </c>
      <c r="AY787" s="3" t="s">
        <v>116</v>
      </c>
      <c r="BB787" s="3" t="s">
        <v>344</v>
      </c>
      <c r="BG787" s="3" t="s">
        <v>123</v>
      </c>
      <c r="BJ787" s="3" t="s">
        <v>109</v>
      </c>
      <c r="BM787" s="3" t="s">
        <v>109</v>
      </c>
      <c r="BP787" s="3" t="s">
        <v>123</v>
      </c>
      <c r="BS787" s="3" t="s">
        <v>109</v>
      </c>
      <c r="BV787" s="3" t="s">
        <v>109</v>
      </c>
      <c r="BY787" s="3" t="s">
        <v>109</v>
      </c>
      <c r="CB787" s="3" t="s">
        <v>118</v>
      </c>
      <c r="CE787" s="3" t="s">
        <v>119</v>
      </c>
      <c r="CH787" s="3" t="s">
        <v>112</v>
      </c>
      <c r="CK787" s="3"/>
      <c r="CN787" s="3" t="s">
        <v>113</v>
      </c>
      <c r="CQ787" s="3"/>
    </row>
    <row r="788" spans="1:95" x14ac:dyDescent="0.25">
      <c r="A788">
        <v>197</v>
      </c>
      <c r="B788" s="22">
        <v>43937.585370370369</v>
      </c>
      <c r="C788" s="22">
        <v>43937.593530092592</v>
      </c>
      <c r="D788" s="3" t="s">
        <v>97</v>
      </c>
      <c r="I788" s="3" t="s">
        <v>98</v>
      </c>
      <c r="L788" s="3" t="s">
        <v>99</v>
      </c>
      <c r="O788" s="3"/>
      <c r="R788" s="3" t="s">
        <v>100</v>
      </c>
      <c r="U788" s="3" t="s">
        <v>99</v>
      </c>
      <c r="X788" s="3" t="s">
        <v>121</v>
      </c>
      <c r="AA788" s="3"/>
      <c r="AD788" s="3" t="s">
        <v>406</v>
      </c>
      <c r="AG788" s="3" t="s">
        <v>151</v>
      </c>
      <c r="AJ788" s="3"/>
      <c r="AM788" s="3" t="s">
        <v>99</v>
      </c>
      <c r="AP788" s="3"/>
      <c r="AS788" s="3" t="s">
        <v>98</v>
      </c>
      <c r="AV788" s="3" t="s">
        <v>343</v>
      </c>
      <c r="AY788" s="3" t="s">
        <v>116</v>
      </c>
      <c r="BB788" s="3" t="s">
        <v>344</v>
      </c>
      <c r="BG788" s="3" t="s">
        <v>123</v>
      </c>
      <c r="BJ788" s="3" t="s">
        <v>109</v>
      </c>
      <c r="BM788" s="3" t="s">
        <v>109</v>
      </c>
      <c r="BP788" s="3" t="s">
        <v>123</v>
      </c>
      <c r="BS788" s="3" t="s">
        <v>109</v>
      </c>
      <c r="BV788" s="3" t="s">
        <v>109</v>
      </c>
      <c r="BY788" s="3" t="s">
        <v>109</v>
      </c>
      <c r="CB788" s="3" t="s">
        <v>118</v>
      </c>
      <c r="CE788" s="3" t="s">
        <v>119</v>
      </c>
      <c r="CH788" s="3" t="s">
        <v>112</v>
      </c>
      <c r="CK788" s="3"/>
      <c r="CN788" s="3" t="s">
        <v>113</v>
      </c>
      <c r="CQ788" s="3"/>
    </row>
    <row r="789" spans="1:95" x14ac:dyDescent="0.25">
      <c r="A789">
        <v>197</v>
      </c>
      <c r="B789" s="22">
        <v>43937.585370370369</v>
      </c>
      <c r="C789" s="22">
        <v>43937.593530092592</v>
      </c>
      <c r="D789" s="3" t="s">
        <v>97</v>
      </c>
      <c r="I789" s="3" t="s">
        <v>98</v>
      </c>
      <c r="L789" s="3" t="s">
        <v>99</v>
      </c>
      <c r="O789" s="3"/>
      <c r="R789" s="3" t="s">
        <v>100</v>
      </c>
      <c r="U789" s="3" t="s">
        <v>99</v>
      </c>
      <c r="X789" s="3" t="s">
        <v>121</v>
      </c>
      <c r="AA789" s="3"/>
      <c r="AD789" s="3" t="s">
        <v>430</v>
      </c>
      <c r="AG789" s="3" t="s">
        <v>151</v>
      </c>
      <c r="AJ789" s="3"/>
      <c r="AM789" s="3" t="s">
        <v>99</v>
      </c>
      <c r="AP789" s="3"/>
      <c r="AS789" s="3" t="s">
        <v>98</v>
      </c>
      <c r="AV789" s="3" t="s">
        <v>343</v>
      </c>
      <c r="AY789" s="3" t="s">
        <v>116</v>
      </c>
      <c r="BB789" s="3" t="s">
        <v>344</v>
      </c>
      <c r="BG789" s="3" t="s">
        <v>123</v>
      </c>
      <c r="BJ789" s="3" t="s">
        <v>109</v>
      </c>
      <c r="BM789" s="3" t="s">
        <v>109</v>
      </c>
      <c r="BP789" s="3" t="s">
        <v>123</v>
      </c>
      <c r="BS789" s="3" t="s">
        <v>109</v>
      </c>
      <c r="BV789" s="3" t="s">
        <v>109</v>
      </c>
      <c r="BY789" s="3" t="s">
        <v>109</v>
      </c>
      <c r="CB789" s="3" t="s">
        <v>118</v>
      </c>
      <c r="CE789" s="3" t="s">
        <v>119</v>
      </c>
      <c r="CH789" s="3" t="s">
        <v>112</v>
      </c>
      <c r="CK789" s="3"/>
      <c r="CN789" s="3" t="s">
        <v>113</v>
      </c>
      <c r="CQ789" s="3"/>
    </row>
    <row r="790" spans="1:95" x14ac:dyDescent="0.25">
      <c r="A790">
        <v>198</v>
      </c>
      <c r="B790" s="22">
        <v>43937.599282407406</v>
      </c>
      <c r="C790" s="22">
        <v>43937.60292824074</v>
      </c>
      <c r="D790" s="3" t="s">
        <v>97</v>
      </c>
      <c r="I790" s="3" t="s">
        <v>98</v>
      </c>
      <c r="L790" s="3" t="s">
        <v>99</v>
      </c>
      <c r="O790" s="3"/>
      <c r="R790" s="3" t="s">
        <v>100</v>
      </c>
      <c r="U790" s="3" t="s">
        <v>99</v>
      </c>
      <c r="X790" s="3" t="s">
        <v>101</v>
      </c>
      <c r="AA790" s="3" t="s">
        <v>99</v>
      </c>
      <c r="AD790" s="3" t="s">
        <v>405</v>
      </c>
      <c r="AG790" s="3" t="s">
        <v>149</v>
      </c>
      <c r="AJ790" s="3"/>
      <c r="AM790" s="3" t="s">
        <v>99</v>
      </c>
      <c r="AP790" s="3"/>
      <c r="AS790" s="3" t="s">
        <v>98</v>
      </c>
      <c r="AV790" s="3" t="s">
        <v>265</v>
      </c>
      <c r="AY790" s="3" t="s">
        <v>116</v>
      </c>
      <c r="BB790" s="3"/>
      <c r="BG790" s="3" t="s">
        <v>109</v>
      </c>
      <c r="BJ790" s="3" t="s">
        <v>108</v>
      </c>
      <c r="BM790" s="3" t="s">
        <v>123</v>
      </c>
      <c r="BP790" s="3" t="s">
        <v>123</v>
      </c>
      <c r="BS790" s="3" t="s">
        <v>123</v>
      </c>
      <c r="BV790" s="3" t="s">
        <v>133</v>
      </c>
      <c r="BY790" s="3" t="s">
        <v>123</v>
      </c>
      <c r="CB790" s="3" t="s">
        <v>118</v>
      </c>
      <c r="CE790" s="3" t="s">
        <v>111</v>
      </c>
      <c r="CH790" s="3" t="s">
        <v>148</v>
      </c>
      <c r="CK790" s="3"/>
      <c r="CN790" s="3" t="s">
        <v>131</v>
      </c>
      <c r="CQ790" s="3"/>
    </row>
    <row r="791" spans="1:95" x14ac:dyDescent="0.25">
      <c r="A791">
        <v>198</v>
      </c>
      <c r="B791" s="22">
        <v>43937.599282407406</v>
      </c>
      <c r="C791" s="22">
        <v>43937.60292824074</v>
      </c>
      <c r="D791" s="3" t="s">
        <v>97</v>
      </c>
      <c r="I791" s="3" t="s">
        <v>98</v>
      </c>
      <c r="L791" s="3" t="s">
        <v>99</v>
      </c>
      <c r="O791" s="3"/>
      <c r="R791" s="3" t="s">
        <v>100</v>
      </c>
      <c r="U791" s="3" t="s">
        <v>99</v>
      </c>
      <c r="X791" s="3" t="s">
        <v>101</v>
      </c>
      <c r="AA791" s="3" t="s">
        <v>99</v>
      </c>
      <c r="AD791" s="3" t="s">
        <v>406</v>
      </c>
      <c r="AG791" s="3" t="s">
        <v>149</v>
      </c>
      <c r="AJ791" s="3"/>
      <c r="AM791" s="3" t="s">
        <v>99</v>
      </c>
      <c r="AP791" s="3"/>
      <c r="AS791" s="3" t="s">
        <v>98</v>
      </c>
      <c r="AV791" s="3" t="s">
        <v>265</v>
      </c>
      <c r="AY791" s="3" t="s">
        <v>116</v>
      </c>
      <c r="BB791" s="3"/>
      <c r="BG791" s="3" t="s">
        <v>109</v>
      </c>
      <c r="BJ791" s="3" t="s">
        <v>108</v>
      </c>
      <c r="BM791" s="3" t="s">
        <v>123</v>
      </c>
      <c r="BP791" s="3" t="s">
        <v>123</v>
      </c>
      <c r="BS791" s="3" t="s">
        <v>123</v>
      </c>
      <c r="BV791" s="3" t="s">
        <v>133</v>
      </c>
      <c r="BY791" s="3" t="s">
        <v>123</v>
      </c>
      <c r="CB791" s="3" t="s">
        <v>118</v>
      </c>
      <c r="CE791" s="3" t="s">
        <v>111</v>
      </c>
      <c r="CH791" s="3" t="s">
        <v>148</v>
      </c>
      <c r="CK791" s="3"/>
      <c r="CN791" s="3" t="s">
        <v>131</v>
      </c>
      <c r="CQ791" s="3"/>
    </row>
    <row r="792" spans="1:95" x14ac:dyDescent="0.25">
      <c r="A792">
        <v>198</v>
      </c>
      <c r="B792" s="22">
        <v>43937.599282407406</v>
      </c>
      <c r="C792" s="22">
        <v>43937.60292824074</v>
      </c>
      <c r="D792" s="3" t="s">
        <v>97</v>
      </c>
      <c r="I792" s="3" t="s">
        <v>98</v>
      </c>
      <c r="L792" s="3" t="s">
        <v>99</v>
      </c>
      <c r="O792" s="3"/>
      <c r="R792" s="3" t="s">
        <v>100</v>
      </c>
      <c r="U792" s="3" t="s">
        <v>99</v>
      </c>
      <c r="X792" s="3" t="s">
        <v>101</v>
      </c>
      <c r="AA792" s="3" t="s">
        <v>99</v>
      </c>
      <c r="AD792" s="3" t="s">
        <v>430</v>
      </c>
      <c r="AG792" s="3" t="s">
        <v>149</v>
      </c>
      <c r="AJ792" s="3"/>
      <c r="AM792" s="3" t="s">
        <v>99</v>
      </c>
      <c r="AP792" s="3"/>
      <c r="AS792" s="3" t="s">
        <v>98</v>
      </c>
      <c r="AV792" s="3" t="s">
        <v>265</v>
      </c>
      <c r="AY792" s="3" t="s">
        <v>116</v>
      </c>
      <c r="BB792" s="3"/>
      <c r="BG792" s="3" t="s">
        <v>109</v>
      </c>
      <c r="BJ792" s="3" t="s">
        <v>108</v>
      </c>
      <c r="BM792" s="3" t="s">
        <v>123</v>
      </c>
      <c r="BP792" s="3" t="s">
        <v>123</v>
      </c>
      <c r="BS792" s="3" t="s">
        <v>123</v>
      </c>
      <c r="BV792" s="3" t="s">
        <v>133</v>
      </c>
      <c r="BY792" s="3" t="s">
        <v>123</v>
      </c>
      <c r="CB792" s="3" t="s">
        <v>118</v>
      </c>
      <c r="CE792" s="3" t="s">
        <v>111</v>
      </c>
      <c r="CH792" s="3" t="s">
        <v>148</v>
      </c>
      <c r="CK792" s="3"/>
      <c r="CN792" s="3" t="s">
        <v>131</v>
      </c>
      <c r="CQ792" s="3"/>
    </row>
    <row r="793" spans="1:95" x14ac:dyDescent="0.25">
      <c r="A793">
        <v>199</v>
      </c>
      <c r="B793" s="22">
        <v>43937.742060185185</v>
      </c>
      <c r="C793" s="22">
        <v>43937.743726851855</v>
      </c>
      <c r="D793" s="3" t="s">
        <v>97</v>
      </c>
      <c r="I793" s="3" t="s">
        <v>98</v>
      </c>
      <c r="L793" s="3" t="s">
        <v>99</v>
      </c>
      <c r="O793" s="3"/>
      <c r="R793" s="3" t="s">
        <v>120</v>
      </c>
      <c r="U793" s="3" t="s">
        <v>99</v>
      </c>
      <c r="X793" s="3" t="s">
        <v>101</v>
      </c>
      <c r="AA793" s="3" t="s">
        <v>99</v>
      </c>
      <c r="AD793" s="3" t="s">
        <v>405</v>
      </c>
      <c r="AG793" s="3" t="s">
        <v>160</v>
      </c>
      <c r="AJ793" s="3"/>
      <c r="AM793" s="3" t="s">
        <v>99</v>
      </c>
      <c r="AP793" s="3"/>
      <c r="AS793" s="3" t="s">
        <v>99</v>
      </c>
      <c r="AV793" s="3"/>
      <c r="AY793" s="3" t="s">
        <v>116</v>
      </c>
      <c r="BB793" s="3"/>
      <c r="BG793" s="3" t="s">
        <v>107</v>
      </c>
      <c r="BJ793" s="3" t="s">
        <v>107</v>
      </c>
      <c r="BM793" s="3" t="s">
        <v>108</v>
      </c>
      <c r="BP793" s="3" t="s">
        <v>109</v>
      </c>
      <c r="BS793" s="3" t="s">
        <v>109</v>
      </c>
      <c r="BV793" s="3" t="s">
        <v>109</v>
      </c>
      <c r="BY793" s="3" t="s">
        <v>109</v>
      </c>
      <c r="CB793" s="3" t="s">
        <v>118</v>
      </c>
      <c r="CE793" s="3" t="s">
        <v>119</v>
      </c>
      <c r="CH793" s="3" t="s">
        <v>112</v>
      </c>
      <c r="CK793" s="3"/>
      <c r="CN793" s="3" t="s">
        <v>113</v>
      </c>
      <c r="CQ793" s="3"/>
    </row>
    <row r="794" spans="1:95" x14ac:dyDescent="0.25">
      <c r="A794">
        <v>199</v>
      </c>
      <c r="B794" s="22">
        <v>43937.742060185185</v>
      </c>
      <c r="C794" s="22">
        <v>43937.743726851855</v>
      </c>
      <c r="D794" s="3" t="s">
        <v>97</v>
      </c>
      <c r="I794" s="3" t="s">
        <v>98</v>
      </c>
      <c r="L794" s="3" t="s">
        <v>99</v>
      </c>
      <c r="O794" s="3"/>
      <c r="R794" s="3" t="s">
        <v>120</v>
      </c>
      <c r="U794" s="3" t="s">
        <v>99</v>
      </c>
      <c r="X794" s="3" t="s">
        <v>101</v>
      </c>
      <c r="AA794" s="3" t="s">
        <v>99</v>
      </c>
      <c r="AD794" s="3" t="s">
        <v>430</v>
      </c>
      <c r="AG794" s="3" t="s">
        <v>160</v>
      </c>
      <c r="AJ794" s="3"/>
      <c r="AM794" s="3" t="s">
        <v>99</v>
      </c>
      <c r="AP794" s="3"/>
      <c r="AS794" s="3" t="s">
        <v>99</v>
      </c>
      <c r="AV794" s="3"/>
      <c r="AY794" s="3" t="s">
        <v>116</v>
      </c>
      <c r="BB794" s="3"/>
      <c r="BG794" s="3" t="s">
        <v>107</v>
      </c>
      <c r="BJ794" s="3" t="s">
        <v>107</v>
      </c>
      <c r="BM794" s="3" t="s">
        <v>108</v>
      </c>
      <c r="BP794" s="3" t="s">
        <v>109</v>
      </c>
      <c r="BS794" s="3" t="s">
        <v>109</v>
      </c>
      <c r="BV794" s="3" t="s">
        <v>109</v>
      </c>
      <c r="BY794" s="3" t="s">
        <v>109</v>
      </c>
      <c r="CB794" s="3" t="s">
        <v>118</v>
      </c>
      <c r="CE794" s="3" t="s">
        <v>119</v>
      </c>
      <c r="CH794" s="3" t="s">
        <v>112</v>
      </c>
      <c r="CK794" s="3"/>
      <c r="CN794" s="3" t="s">
        <v>113</v>
      </c>
      <c r="CQ794" s="3"/>
    </row>
    <row r="795" spans="1:95" x14ac:dyDescent="0.25">
      <c r="A795">
        <v>200</v>
      </c>
      <c r="B795" s="22">
        <v>43937.846412037034</v>
      </c>
      <c r="C795" s="22">
        <v>43937.854664351849</v>
      </c>
      <c r="D795" s="3" t="s">
        <v>97</v>
      </c>
      <c r="I795" s="3" t="s">
        <v>98</v>
      </c>
      <c r="L795" s="3" t="s">
        <v>99</v>
      </c>
      <c r="O795" s="3"/>
      <c r="R795" s="3" t="s">
        <v>120</v>
      </c>
      <c r="U795" s="3" t="s">
        <v>99</v>
      </c>
      <c r="X795" s="3" t="s">
        <v>121</v>
      </c>
      <c r="AA795" s="3"/>
      <c r="AD795" s="3" t="s">
        <v>405</v>
      </c>
      <c r="AG795" s="3" t="s">
        <v>139</v>
      </c>
      <c r="AJ795" s="3"/>
      <c r="AM795" s="3" t="s">
        <v>98</v>
      </c>
      <c r="AP795" s="3" t="s">
        <v>155</v>
      </c>
      <c r="AS795" s="3" t="s">
        <v>99</v>
      </c>
      <c r="AV795" s="3"/>
      <c r="AY795" s="3" t="s">
        <v>116</v>
      </c>
      <c r="BB795" s="3"/>
      <c r="BG795" s="3" t="s">
        <v>123</v>
      </c>
      <c r="BJ795" s="3" t="s">
        <v>123</v>
      </c>
      <c r="BM795" s="3" t="s">
        <v>133</v>
      </c>
      <c r="BP795" s="3" t="s">
        <v>133</v>
      </c>
      <c r="BS795" s="3" t="s">
        <v>133</v>
      </c>
      <c r="BV795" s="3" t="s">
        <v>107</v>
      </c>
      <c r="BY795" s="3" t="s">
        <v>123</v>
      </c>
      <c r="CB795" s="3" t="s">
        <v>110</v>
      </c>
      <c r="CE795" s="3" t="s">
        <v>119</v>
      </c>
      <c r="CH795" s="3" t="s">
        <v>236</v>
      </c>
      <c r="CK795" s="3"/>
      <c r="CN795" s="3" t="s">
        <v>113</v>
      </c>
      <c r="CQ795" s="3"/>
    </row>
    <row r="796" spans="1:95" x14ac:dyDescent="0.25">
      <c r="A796">
        <v>200</v>
      </c>
      <c r="B796" s="22">
        <v>43937.846412037034</v>
      </c>
      <c r="C796" s="22">
        <v>43937.854664351849</v>
      </c>
      <c r="D796" s="3" t="s">
        <v>97</v>
      </c>
      <c r="I796" s="3" t="s">
        <v>98</v>
      </c>
      <c r="L796" s="3" t="s">
        <v>99</v>
      </c>
      <c r="O796" s="3"/>
      <c r="R796" s="3" t="s">
        <v>120</v>
      </c>
      <c r="U796" s="3" t="s">
        <v>99</v>
      </c>
      <c r="X796" s="3" t="s">
        <v>121</v>
      </c>
      <c r="AA796" s="3"/>
      <c r="AD796" s="3" t="s">
        <v>406</v>
      </c>
      <c r="AG796" s="3" t="s">
        <v>139</v>
      </c>
      <c r="AJ796" s="3"/>
      <c r="AM796" s="3" t="s">
        <v>98</v>
      </c>
      <c r="AP796" s="3" t="s">
        <v>155</v>
      </c>
      <c r="AS796" s="3" t="s">
        <v>99</v>
      </c>
      <c r="AV796" s="3"/>
      <c r="AY796" s="3" t="s">
        <v>116</v>
      </c>
      <c r="BB796" s="3"/>
      <c r="BG796" s="3" t="s">
        <v>123</v>
      </c>
      <c r="BJ796" s="3" t="s">
        <v>123</v>
      </c>
      <c r="BM796" s="3" t="s">
        <v>133</v>
      </c>
      <c r="BP796" s="3" t="s">
        <v>133</v>
      </c>
      <c r="BS796" s="3" t="s">
        <v>133</v>
      </c>
      <c r="BV796" s="3" t="s">
        <v>107</v>
      </c>
      <c r="BY796" s="3" t="s">
        <v>123</v>
      </c>
      <c r="CB796" s="3" t="s">
        <v>110</v>
      </c>
      <c r="CE796" s="3" t="s">
        <v>119</v>
      </c>
      <c r="CH796" s="3" t="s">
        <v>236</v>
      </c>
      <c r="CK796" s="3"/>
      <c r="CN796" s="3" t="s">
        <v>113</v>
      </c>
      <c r="CQ796" s="3"/>
    </row>
    <row r="797" spans="1:95" x14ac:dyDescent="0.25">
      <c r="A797">
        <v>200</v>
      </c>
      <c r="B797" s="22">
        <v>43937.846412037034</v>
      </c>
      <c r="C797" s="22">
        <v>43937.854664351849</v>
      </c>
      <c r="D797" s="3" t="s">
        <v>97</v>
      </c>
      <c r="I797" s="3" t="s">
        <v>98</v>
      </c>
      <c r="L797" s="3" t="s">
        <v>99</v>
      </c>
      <c r="O797" s="3"/>
      <c r="R797" s="3" t="s">
        <v>120</v>
      </c>
      <c r="U797" s="3" t="s">
        <v>99</v>
      </c>
      <c r="X797" s="3" t="s">
        <v>121</v>
      </c>
      <c r="AA797" s="3"/>
      <c r="AD797" s="3" t="s">
        <v>430</v>
      </c>
      <c r="AG797" s="3" t="s">
        <v>139</v>
      </c>
      <c r="AJ797" s="3"/>
      <c r="AM797" s="3" t="s">
        <v>98</v>
      </c>
      <c r="AP797" s="3" t="s">
        <v>155</v>
      </c>
      <c r="AS797" s="3" t="s">
        <v>99</v>
      </c>
      <c r="AV797" s="3"/>
      <c r="AY797" s="3" t="s">
        <v>116</v>
      </c>
      <c r="BB797" s="3"/>
      <c r="BG797" s="3" t="s">
        <v>123</v>
      </c>
      <c r="BJ797" s="3" t="s">
        <v>123</v>
      </c>
      <c r="BM797" s="3" t="s">
        <v>133</v>
      </c>
      <c r="BP797" s="3" t="s">
        <v>133</v>
      </c>
      <c r="BS797" s="3" t="s">
        <v>133</v>
      </c>
      <c r="BV797" s="3" t="s">
        <v>107</v>
      </c>
      <c r="BY797" s="3" t="s">
        <v>123</v>
      </c>
      <c r="CB797" s="3" t="s">
        <v>110</v>
      </c>
      <c r="CE797" s="3" t="s">
        <v>119</v>
      </c>
      <c r="CH797" s="3" t="s">
        <v>236</v>
      </c>
      <c r="CK797" s="3"/>
      <c r="CN797" s="3" t="s">
        <v>113</v>
      </c>
      <c r="CQ797" s="3"/>
    </row>
    <row r="798" spans="1:95" x14ac:dyDescent="0.25">
      <c r="A798">
        <v>201</v>
      </c>
      <c r="B798" s="22">
        <v>43937.922083333331</v>
      </c>
      <c r="C798" s="22">
        <v>43937.927627314813</v>
      </c>
      <c r="D798" s="3" t="s">
        <v>97</v>
      </c>
      <c r="I798" s="3" t="s">
        <v>98</v>
      </c>
      <c r="L798" s="3" t="s">
        <v>98</v>
      </c>
      <c r="O798" s="3" t="s">
        <v>345</v>
      </c>
      <c r="R798" s="3" t="s">
        <v>100</v>
      </c>
      <c r="U798" s="3" t="s">
        <v>99</v>
      </c>
      <c r="X798" s="3" t="s">
        <v>101</v>
      </c>
      <c r="AA798" s="3" t="s">
        <v>132</v>
      </c>
      <c r="AD798" s="3" t="s">
        <v>405</v>
      </c>
      <c r="AG798" s="3" t="s">
        <v>149</v>
      </c>
      <c r="AJ798" s="3"/>
      <c r="AM798" s="3" t="s">
        <v>99</v>
      </c>
      <c r="AP798" s="3"/>
      <c r="AS798" s="3" t="s">
        <v>98</v>
      </c>
      <c r="AV798" s="3" t="s">
        <v>291</v>
      </c>
      <c r="AY798" s="3" t="s">
        <v>116</v>
      </c>
      <c r="BB798" s="3"/>
      <c r="BG798" s="3" t="s">
        <v>107</v>
      </c>
      <c r="BJ798" s="3" t="s">
        <v>107</v>
      </c>
      <c r="BM798" s="3" t="s">
        <v>107</v>
      </c>
      <c r="BP798" s="3" t="s">
        <v>108</v>
      </c>
      <c r="BS798" s="3" t="s">
        <v>107</v>
      </c>
      <c r="BV798" s="3" t="s">
        <v>108</v>
      </c>
      <c r="BY798" s="3" t="s">
        <v>107</v>
      </c>
      <c r="CB798" s="3" t="s">
        <v>124</v>
      </c>
      <c r="CE798" s="3" t="s">
        <v>111</v>
      </c>
      <c r="CH798" s="3" t="s">
        <v>199</v>
      </c>
      <c r="CK798" s="3"/>
      <c r="CN798" s="3" t="s">
        <v>131</v>
      </c>
      <c r="CQ798" s="3"/>
    </row>
    <row r="799" spans="1:95" x14ac:dyDescent="0.25">
      <c r="A799">
        <v>201</v>
      </c>
      <c r="B799" s="22">
        <v>43937.922083333331</v>
      </c>
      <c r="C799" s="22">
        <v>43937.927627314813</v>
      </c>
      <c r="D799" s="3" t="s">
        <v>97</v>
      </c>
      <c r="I799" s="3" t="s">
        <v>98</v>
      </c>
      <c r="L799" s="3" t="s">
        <v>98</v>
      </c>
      <c r="O799" s="3" t="s">
        <v>345</v>
      </c>
      <c r="R799" s="3" t="s">
        <v>100</v>
      </c>
      <c r="U799" s="3" t="s">
        <v>99</v>
      </c>
      <c r="X799" s="3" t="s">
        <v>101</v>
      </c>
      <c r="AA799" s="3" t="s">
        <v>132</v>
      </c>
      <c r="AD799" s="3" t="s">
        <v>408</v>
      </c>
      <c r="AG799" s="3" t="s">
        <v>149</v>
      </c>
      <c r="AJ799" s="3"/>
      <c r="AM799" s="3" t="s">
        <v>99</v>
      </c>
      <c r="AP799" s="3"/>
      <c r="AS799" s="3" t="s">
        <v>98</v>
      </c>
      <c r="AV799" s="3" t="s">
        <v>291</v>
      </c>
      <c r="AY799" s="3" t="s">
        <v>116</v>
      </c>
      <c r="BB799" s="3"/>
      <c r="BG799" s="3" t="s">
        <v>107</v>
      </c>
      <c r="BJ799" s="3" t="s">
        <v>107</v>
      </c>
      <c r="BM799" s="3" t="s">
        <v>107</v>
      </c>
      <c r="BP799" s="3" t="s">
        <v>108</v>
      </c>
      <c r="BS799" s="3" t="s">
        <v>107</v>
      </c>
      <c r="BV799" s="3" t="s">
        <v>108</v>
      </c>
      <c r="BY799" s="3" t="s">
        <v>107</v>
      </c>
      <c r="CB799" s="3" t="s">
        <v>124</v>
      </c>
      <c r="CE799" s="3" t="s">
        <v>111</v>
      </c>
      <c r="CH799" s="3" t="s">
        <v>199</v>
      </c>
      <c r="CK799" s="3"/>
      <c r="CN799" s="3" t="s">
        <v>131</v>
      </c>
      <c r="CQ799" s="3"/>
    </row>
    <row r="800" spans="1:95" x14ac:dyDescent="0.25">
      <c r="A800">
        <v>201</v>
      </c>
      <c r="B800" s="22">
        <v>43937.922083333331</v>
      </c>
      <c r="C800" s="22">
        <v>43937.927627314813</v>
      </c>
      <c r="D800" s="3" t="s">
        <v>97</v>
      </c>
      <c r="I800" s="3" t="s">
        <v>98</v>
      </c>
      <c r="L800" s="3" t="s">
        <v>98</v>
      </c>
      <c r="O800" s="3" t="s">
        <v>345</v>
      </c>
      <c r="R800" s="3" t="s">
        <v>100</v>
      </c>
      <c r="U800" s="3" t="s">
        <v>99</v>
      </c>
      <c r="X800" s="3" t="s">
        <v>101</v>
      </c>
      <c r="AA800" s="3" t="s">
        <v>132</v>
      </c>
      <c r="AD800" s="3" t="s">
        <v>410</v>
      </c>
      <c r="AG800" s="3" t="s">
        <v>149</v>
      </c>
      <c r="AJ800" s="3"/>
      <c r="AM800" s="3" t="s">
        <v>99</v>
      </c>
      <c r="AP800" s="3"/>
      <c r="AS800" s="3" t="s">
        <v>98</v>
      </c>
      <c r="AV800" s="3" t="s">
        <v>291</v>
      </c>
      <c r="AY800" s="3" t="s">
        <v>116</v>
      </c>
      <c r="BB800" s="3"/>
      <c r="BG800" s="3" t="s">
        <v>107</v>
      </c>
      <c r="BJ800" s="3" t="s">
        <v>107</v>
      </c>
      <c r="BM800" s="3" t="s">
        <v>107</v>
      </c>
      <c r="BP800" s="3" t="s">
        <v>108</v>
      </c>
      <c r="BS800" s="3" t="s">
        <v>107</v>
      </c>
      <c r="BV800" s="3" t="s">
        <v>108</v>
      </c>
      <c r="BY800" s="3" t="s">
        <v>107</v>
      </c>
      <c r="CB800" s="3" t="s">
        <v>124</v>
      </c>
      <c r="CE800" s="3" t="s">
        <v>111</v>
      </c>
      <c r="CH800" s="3" t="s">
        <v>199</v>
      </c>
      <c r="CK800" s="3"/>
      <c r="CN800" s="3" t="s">
        <v>131</v>
      </c>
      <c r="CQ800" s="3"/>
    </row>
    <row r="801" spans="1:95" x14ac:dyDescent="0.25">
      <c r="A801">
        <v>201</v>
      </c>
      <c r="B801" s="22">
        <v>43937.922083333331</v>
      </c>
      <c r="C801" s="22">
        <v>43937.927627314813</v>
      </c>
      <c r="D801" s="3" t="s">
        <v>97</v>
      </c>
      <c r="I801" s="3" t="s">
        <v>98</v>
      </c>
      <c r="L801" s="3" t="s">
        <v>98</v>
      </c>
      <c r="O801" s="3" t="s">
        <v>345</v>
      </c>
      <c r="R801" s="3" t="s">
        <v>100</v>
      </c>
      <c r="U801" s="3" t="s">
        <v>99</v>
      </c>
      <c r="X801" s="3" t="s">
        <v>101</v>
      </c>
      <c r="AA801" s="3" t="s">
        <v>132</v>
      </c>
      <c r="AD801" s="3" t="s">
        <v>406</v>
      </c>
      <c r="AG801" s="3" t="s">
        <v>149</v>
      </c>
      <c r="AJ801" s="3"/>
      <c r="AM801" s="3" t="s">
        <v>99</v>
      </c>
      <c r="AP801" s="3"/>
      <c r="AS801" s="3" t="s">
        <v>98</v>
      </c>
      <c r="AV801" s="3" t="s">
        <v>291</v>
      </c>
      <c r="AY801" s="3" t="s">
        <v>116</v>
      </c>
      <c r="BB801" s="3"/>
      <c r="BG801" s="3" t="s">
        <v>107</v>
      </c>
      <c r="BJ801" s="3" t="s">
        <v>107</v>
      </c>
      <c r="BM801" s="3" t="s">
        <v>107</v>
      </c>
      <c r="BP801" s="3" t="s">
        <v>108</v>
      </c>
      <c r="BS801" s="3" t="s">
        <v>107</v>
      </c>
      <c r="BV801" s="3" t="s">
        <v>108</v>
      </c>
      <c r="BY801" s="3" t="s">
        <v>107</v>
      </c>
      <c r="CB801" s="3" t="s">
        <v>124</v>
      </c>
      <c r="CE801" s="3" t="s">
        <v>111</v>
      </c>
      <c r="CH801" s="3" t="s">
        <v>199</v>
      </c>
      <c r="CK801" s="3"/>
      <c r="CN801" s="3" t="s">
        <v>131</v>
      </c>
      <c r="CQ801" s="3"/>
    </row>
    <row r="802" spans="1:95" x14ac:dyDescent="0.25">
      <c r="A802">
        <v>201</v>
      </c>
      <c r="B802" s="22">
        <v>43937.922083333331</v>
      </c>
      <c r="C802" s="22">
        <v>43937.927627314813</v>
      </c>
      <c r="D802" s="3" t="s">
        <v>97</v>
      </c>
      <c r="I802" s="3" t="s">
        <v>98</v>
      </c>
      <c r="L802" s="3" t="s">
        <v>98</v>
      </c>
      <c r="O802" s="3" t="s">
        <v>345</v>
      </c>
      <c r="R802" s="3" t="s">
        <v>100</v>
      </c>
      <c r="U802" s="3" t="s">
        <v>99</v>
      </c>
      <c r="X802" s="3" t="s">
        <v>101</v>
      </c>
      <c r="AA802" s="3" t="s">
        <v>132</v>
      </c>
      <c r="AD802" s="3" t="s">
        <v>407</v>
      </c>
      <c r="AG802" s="3" t="s">
        <v>149</v>
      </c>
      <c r="AJ802" s="3"/>
      <c r="AM802" s="3" t="s">
        <v>99</v>
      </c>
      <c r="AP802" s="3"/>
      <c r="AS802" s="3" t="s">
        <v>98</v>
      </c>
      <c r="AV802" s="3" t="s">
        <v>291</v>
      </c>
      <c r="AY802" s="3" t="s">
        <v>116</v>
      </c>
      <c r="BB802" s="3"/>
      <c r="BG802" s="3" t="s">
        <v>107</v>
      </c>
      <c r="BJ802" s="3" t="s">
        <v>107</v>
      </c>
      <c r="BM802" s="3" t="s">
        <v>107</v>
      </c>
      <c r="BP802" s="3" t="s">
        <v>108</v>
      </c>
      <c r="BS802" s="3" t="s">
        <v>107</v>
      </c>
      <c r="BV802" s="3" t="s">
        <v>108</v>
      </c>
      <c r="BY802" s="3" t="s">
        <v>107</v>
      </c>
      <c r="CB802" s="3" t="s">
        <v>124</v>
      </c>
      <c r="CE802" s="3" t="s">
        <v>111</v>
      </c>
      <c r="CH802" s="3" t="s">
        <v>199</v>
      </c>
      <c r="CK802" s="3"/>
      <c r="CN802" s="3" t="s">
        <v>131</v>
      </c>
      <c r="CQ802" s="3"/>
    </row>
    <row r="803" spans="1:95" x14ac:dyDescent="0.25">
      <c r="A803">
        <v>201</v>
      </c>
      <c r="B803" s="22">
        <v>43937.922083333331</v>
      </c>
      <c r="C803" s="22">
        <v>43937.927627314813</v>
      </c>
      <c r="D803" s="3" t="s">
        <v>97</v>
      </c>
      <c r="I803" s="3" t="s">
        <v>98</v>
      </c>
      <c r="L803" s="3" t="s">
        <v>98</v>
      </c>
      <c r="O803" s="3" t="s">
        <v>345</v>
      </c>
      <c r="R803" s="3" t="s">
        <v>100</v>
      </c>
      <c r="U803" s="3" t="s">
        <v>99</v>
      </c>
      <c r="X803" s="3" t="s">
        <v>101</v>
      </c>
      <c r="AA803" s="3" t="s">
        <v>132</v>
      </c>
      <c r="AD803" s="3" t="s">
        <v>430</v>
      </c>
      <c r="AG803" s="3" t="s">
        <v>149</v>
      </c>
      <c r="AJ803" s="3"/>
      <c r="AM803" s="3" t="s">
        <v>99</v>
      </c>
      <c r="AP803" s="3"/>
      <c r="AS803" s="3" t="s">
        <v>98</v>
      </c>
      <c r="AV803" s="3" t="s">
        <v>291</v>
      </c>
      <c r="AY803" s="3" t="s">
        <v>116</v>
      </c>
      <c r="BB803" s="3"/>
      <c r="BG803" s="3" t="s">
        <v>107</v>
      </c>
      <c r="BJ803" s="3" t="s">
        <v>107</v>
      </c>
      <c r="BM803" s="3" t="s">
        <v>107</v>
      </c>
      <c r="BP803" s="3" t="s">
        <v>108</v>
      </c>
      <c r="BS803" s="3" t="s">
        <v>107</v>
      </c>
      <c r="BV803" s="3" t="s">
        <v>108</v>
      </c>
      <c r="BY803" s="3" t="s">
        <v>107</v>
      </c>
      <c r="CB803" s="3" t="s">
        <v>124</v>
      </c>
      <c r="CE803" s="3" t="s">
        <v>111</v>
      </c>
      <c r="CH803" s="3" t="s">
        <v>199</v>
      </c>
      <c r="CK803" s="3"/>
      <c r="CN803" s="3" t="s">
        <v>131</v>
      </c>
      <c r="CQ803" s="3"/>
    </row>
    <row r="804" spans="1:95" x14ac:dyDescent="0.25">
      <c r="A804">
        <v>202</v>
      </c>
      <c r="B804" s="22">
        <v>43937.92869212963</v>
      </c>
      <c r="C804" s="22">
        <v>43937.930914351855</v>
      </c>
      <c r="D804" s="3" t="s">
        <v>97</v>
      </c>
      <c r="I804" s="3" t="s">
        <v>99</v>
      </c>
      <c r="L804" s="3" t="s">
        <v>98</v>
      </c>
      <c r="O804" s="3" t="s">
        <v>346</v>
      </c>
      <c r="R804" s="3" t="s">
        <v>100</v>
      </c>
      <c r="U804" s="3" t="s">
        <v>98</v>
      </c>
      <c r="X804" s="3" t="s">
        <v>121</v>
      </c>
      <c r="AA804" s="3"/>
      <c r="AD804" s="3" t="s">
        <v>405</v>
      </c>
      <c r="AG804" s="3" t="s">
        <v>149</v>
      </c>
      <c r="AJ804" s="3"/>
      <c r="AM804" s="3" t="s">
        <v>98</v>
      </c>
      <c r="AP804" s="3" t="s">
        <v>347</v>
      </c>
      <c r="AS804" s="3" t="s">
        <v>99</v>
      </c>
      <c r="AV804" s="3"/>
      <c r="AY804" s="3" t="s">
        <v>116</v>
      </c>
      <c r="BB804" s="3"/>
      <c r="BG804" s="3" t="s">
        <v>109</v>
      </c>
      <c r="BJ804" s="3" t="s">
        <v>109</v>
      </c>
      <c r="BM804" s="3" t="s">
        <v>107</v>
      </c>
      <c r="BP804" s="3" t="s">
        <v>123</v>
      </c>
      <c r="BS804" s="3" t="s">
        <v>123</v>
      </c>
      <c r="BV804" s="3" t="s">
        <v>123</v>
      </c>
      <c r="BY804" s="3" t="s">
        <v>123</v>
      </c>
      <c r="CB804" s="3" t="s">
        <v>124</v>
      </c>
      <c r="CE804" s="3" t="s">
        <v>111</v>
      </c>
      <c r="CH804" s="3" t="s">
        <v>199</v>
      </c>
      <c r="CK804" s="3"/>
      <c r="CN804" s="3" t="s">
        <v>137</v>
      </c>
      <c r="CQ804" s="3"/>
    </row>
    <row r="805" spans="1:95" x14ac:dyDescent="0.25">
      <c r="A805">
        <v>202</v>
      </c>
      <c r="B805" s="22">
        <v>43937.92869212963</v>
      </c>
      <c r="C805" s="22">
        <v>43937.930914351855</v>
      </c>
      <c r="D805" s="3" t="s">
        <v>97</v>
      </c>
      <c r="I805" s="3" t="s">
        <v>99</v>
      </c>
      <c r="L805" s="3" t="s">
        <v>98</v>
      </c>
      <c r="O805" s="3" t="s">
        <v>346</v>
      </c>
      <c r="R805" s="3" t="s">
        <v>100</v>
      </c>
      <c r="U805" s="3" t="s">
        <v>98</v>
      </c>
      <c r="X805" s="3" t="s">
        <v>121</v>
      </c>
      <c r="AA805" s="3"/>
      <c r="AD805" s="3" t="s">
        <v>409</v>
      </c>
      <c r="AG805" s="3" t="s">
        <v>149</v>
      </c>
      <c r="AJ805" s="3"/>
      <c r="AM805" s="3" t="s">
        <v>98</v>
      </c>
      <c r="AP805" s="3" t="s">
        <v>347</v>
      </c>
      <c r="AS805" s="3" t="s">
        <v>99</v>
      </c>
      <c r="AV805" s="3"/>
      <c r="AY805" s="3" t="s">
        <v>116</v>
      </c>
      <c r="BB805" s="3"/>
      <c r="BG805" s="3" t="s">
        <v>109</v>
      </c>
      <c r="BJ805" s="3" t="s">
        <v>109</v>
      </c>
      <c r="BM805" s="3" t="s">
        <v>107</v>
      </c>
      <c r="BP805" s="3" t="s">
        <v>123</v>
      </c>
      <c r="BS805" s="3" t="s">
        <v>123</v>
      </c>
      <c r="BV805" s="3" t="s">
        <v>123</v>
      </c>
      <c r="BY805" s="3" t="s">
        <v>123</v>
      </c>
      <c r="CB805" s="3" t="s">
        <v>124</v>
      </c>
      <c r="CE805" s="3" t="s">
        <v>111</v>
      </c>
      <c r="CH805" s="3" t="s">
        <v>199</v>
      </c>
      <c r="CK805" s="3"/>
      <c r="CN805" s="3" t="s">
        <v>137</v>
      </c>
      <c r="CQ805" s="3"/>
    </row>
    <row r="806" spans="1:95" x14ac:dyDescent="0.25">
      <c r="A806">
        <v>202</v>
      </c>
      <c r="B806" s="22">
        <v>43937.92869212963</v>
      </c>
      <c r="C806" s="22">
        <v>43937.930914351855</v>
      </c>
      <c r="D806" s="3" t="s">
        <v>97</v>
      </c>
      <c r="I806" s="3" t="s">
        <v>99</v>
      </c>
      <c r="L806" s="3" t="s">
        <v>98</v>
      </c>
      <c r="O806" s="3" t="s">
        <v>346</v>
      </c>
      <c r="R806" s="3" t="s">
        <v>100</v>
      </c>
      <c r="U806" s="3" t="s">
        <v>98</v>
      </c>
      <c r="X806" s="3" t="s">
        <v>121</v>
      </c>
      <c r="AA806" s="3"/>
      <c r="AD806" s="3" t="s">
        <v>408</v>
      </c>
      <c r="AG806" s="3" t="s">
        <v>149</v>
      </c>
      <c r="AJ806" s="3"/>
      <c r="AM806" s="3" t="s">
        <v>98</v>
      </c>
      <c r="AP806" s="3" t="s">
        <v>347</v>
      </c>
      <c r="AS806" s="3" t="s">
        <v>99</v>
      </c>
      <c r="AV806" s="3"/>
      <c r="AY806" s="3" t="s">
        <v>116</v>
      </c>
      <c r="BB806" s="3"/>
      <c r="BG806" s="3" t="s">
        <v>109</v>
      </c>
      <c r="BJ806" s="3" t="s">
        <v>109</v>
      </c>
      <c r="BM806" s="3" t="s">
        <v>107</v>
      </c>
      <c r="BP806" s="3" t="s">
        <v>123</v>
      </c>
      <c r="BS806" s="3" t="s">
        <v>123</v>
      </c>
      <c r="BV806" s="3" t="s">
        <v>123</v>
      </c>
      <c r="BY806" s="3" t="s">
        <v>123</v>
      </c>
      <c r="CB806" s="3" t="s">
        <v>124</v>
      </c>
      <c r="CE806" s="3" t="s">
        <v>111</v>
      </c>
      <c r="CH806" s="3" t="s">
        <v>199</v>
      </c>
      <c r="CK806" s="3"/>
      <c r="CN806" s="3" t="s">
        <v>137</v>
      </c>
      <c r="CQ806" s="3"/>
    </row>
    <row r="807" spans="1:95" x14ac:dyDescent="0.25">
      <c r="A807">
        <v>202</v>
      </c>
      <c r="B807" s="22">
        <v>43937.92869212963</v>
      </c>
      <c r="C807" s="22">
        <v>43937.930914351855</v>
      </c>
      <c r="D807" s="3" t="s">
        <v>97</v>
      </c>
      <c r="I807" s="3" t="s">
        <v>99</v>
      </c>
      <c r="L807" s="3" t="s">
        <v>98</v>
      </c>
      <c r="O807" s="3" t="s">
        <v>346</v>
      </c>
      <c r="R807" s="3" t="s">
        <v>100</v>
      </c>
      <c r="U807" s="3" t="s">
        <v>98</v>
      </c>
      <c r="X807" s="3" t="s">
        <v>121</v>
      </c>
      <c r="AA807" s="3"/>
      <c r="AD807" s="3" t="s">
        <v>406</v>
      </c>
      <c r="AG807" s="3" t="s">
        <v>149</v>
      </c>
      <c r="AJ807" s="3"/>
      <c r="AM807" s="3" t="s">
        <v>98</v>
      </c>
      <c r="AP807" s="3" t="s">
        <v>347</v>
      </c>
      <c r="AS807" s="3" t="s">
        <v>99</v>
      </c>
      <c r="AV807" s="3"/>
      <c r="AY807" s="3" t="s">
        <v>116</v>
      </c>
      <c r="BB807" s="3"/>
      <c r="BG807" s="3" t="s">
        <v>109</v>
      </c>
      <c r="BJ807" s="3" t="s">
        <v>109</v>
      </c>
      <c r="BM807" s="3" t="s">
        <v>107</v>
      </c>
      <c r="BP807" s="3" t="s">
        <v>123</v>
      </c>
      <c r="BS807" s="3" t="s">
        <v>123</v>
      </c>
      <c r="BV807" s="3" t="s">
        <v>123</v>
      </c>
      <c r="BY807" s="3" t="s">
        <v>123</v>
      </c>
      <c r="CB807" s="3" t="s">
        <v>124</v>
      </c>
      <c r="CE807" s="3" t="s">
        <v>111</v>
      </c>
      <c r="CH807" s="3" t="s">
        <v>199</v>
      </c>
      <c r="CK807" s="3"/>
      <c r="CN807" s="3" t="s">
        <v>137</v>
      </c>
      <c r="CQ807" s="3"/>
    </row>
    <row r="808" spans="1:95" x14ac:dyDescent="0.25">
      <c r="A808">
        <v>202</v>
      </c>
      <c r="B808" s="22">
        <v>43937.92869212963</v>
      </c>
      <c r="C808" s="22">
        <v>43937.930914351855</v>
      </c>
      <c r="D808" s="3" t="s">
        <v>97</v>
      </c>
      <c r="I808" s="3" t="s">
        <v>99</v>
      </c>
      <c r="L808" s="3" t="s">
        <v>98</v>
      </c>
      <c r="O808" s="3" t="s">
        <v>346</v>
      </c>
      <c r="R808" s="3" t="s">
        <v>100</v>
      </c>
      <c r="U808" s="3" t="s">
        <v>98</v>
      </c>
      <c r="X808" s="3" t="s">
        <v>121</v>
      </c>
      <c r="AA808" s="3"/>
      <c r="AD808" s="3" t="s">
        <v>430</v>
      </c>
      <c r="AG808" s="3" t="s">
        <v>149</v>
      </c>
      <c r="AJ808" s="3"/>
      <c r="AM808" s="3" t="s">
        <v>98</v>
      </c>
      <c r="AP808" s="3" t="s">
        <v>347</v>
      </c>
      <c r="AS808" s="3" t="s">
        <v>99</v>
      </c>
      <c r="AV808" s="3"/>
      <c r="AY808" s="3" t="s">
        <v>116</v>
      </c>
      <c r="BB808" s="3"/>
      <c r="BG808" s="3" t="s">
        <v>109</v>
      </c>
      <c r="BJ808" s="3" t="s">
        <v>109</v>
      </c>
      <c r="BM808" s="3" t="s">
        <v>107</v>
      </c>
      <c r="BP808" s="3" t="s">
        <v>123</v>
      </c>
      <c r="BS808" s="3" t="s">
        <v>123</v>
      </c>
      <c r="BV808" s="3" t="s">
        <v>123</v>
      </c>
      <c r="BY808" s="3" t="s">
        <v>123</v>
      </c>
      <c r="CB808" s="3" t="s">
        <v>124</v>
      </c>
      <c r="CE808" s="3" t="s">
        <v>111</v>
      </c>
      <c r="CH808" s="3" t="s">
        <v>199</v>
      </c>
      <c r="CK808" s="3"/>
      <c r="CN808" s="3" t="s">
        <v>137</v>
      </c>
      <c r="CQ808" s="3"/>
    </row>
    <row r="809" spans="1:95" x14ac:dyDescent="0.25">
      <c r="A809">
        <v>203</v>
      </c>
      <c r="B809" s="22">
        <v>43937.929189814815</v>
      </c>
      <c r="C809" s="22">
        <v>43937.932060185187</v>
      </c>
      <c r="D809" s="3" t="s">
        <v>97</v>
      </c>
      <c r="I809" s="3" t="s">
        <v>98</v>
      </c>
      <c r="L809" s="3" t="s">
        <v>98</v>
      </c>
      <c r="O809" s="3"/>
      <c r="R809" s="3" t="s">
        <v>100</v>
      </c>
      <c r="U809" s="3" t="s">
        <v>99</v>
      </c>
      <c r="X809" s="3" t="s">
        <v>101</v>
      </c>
      <c r="AA809" s="3" t="s">
        <v>132</v>
      </c>
      <c r="AD809" s="3" t="s">
        <v>405</v>
      </c>
      <c r="AG809" s="3" t="s">
        <v>149</v>
      </c>
      <c r="AJ809" s="3"/>
      <c r="AM809" s="3" t="s">
        <v>99</v>
      </c>
      <c r="AP809" s="3"/>
      <c r="AS809" s="3" t="s">
        <v>98</v>
      </c>
      <c r="AV809" s="3" t="s">
        <v>157</v>
      </c>
      <c r="AY809" s="3" t="s">
        <v>116</v>
      </c>
      <c r="BB809" s="3"/>
      <c r="BG809" s="3" t="s">
        <v>108</v>
      </c>
      <c r="BJ809" s="3" t="s">
        <v>108</v>
      </c>
      <c r="BM809" s="3" t="s">
        <v>107</v>
      </c>
      <c r="BP809" s="3" t="s">
        <v>109</v>
      </c>
      <c r="BS809" s="3" t="s">
        <v>123</v>
      </c>
      <c r="BV809" s="3" t="s">
        <v>109</v>
      </c>
      <c r="BY809" s="3" t="s">
        <v>108</v>
      </c>
      <c r="CB809" s="3" t="s">
        <v>124</v>
      </c>
      <c r="CE809" s="3" t="s">
        <v>111</v>
      </c>
      <c r="CH809" s="3" t="s">
        <v>199</v>
      </c>
      <c r="CK809" s="3"/>
      <c r="CN809" s="3" t="s">
        <v>137</v>
      </c>
      <c r="CQ809" s="3"/>
    </row>
    <row r="810" spans="1:95" x14ac:dyDescent="0.25">
      <c r="A810">
        <v>203</v>
      </c>
      <c r="B810" s="22">
        <v>43937.929189814815</v>
      </c>
      <c r="C810" s="22">
        <v>43937.932060185187</v>
      </c>
      <c r="D810" s="3" t="s">
        <v>97</v>
      </c>
      <c r="I810" s="3" t="s">
        <v>98</v>
      </c>
      <c r="L810" s="3" t="s">
        <v>98</v>
      </c>
      <c r="O810" s="3"/>
      <c r="R810" s="3" t="s">
        <v>100</v>
      </c>
      <c r="U810" s="3" t="s">
        <v>99</v>
      </c>
      <c r="X810" s="3" t="s">
        <v>101</v>
      </c>
      <c r="AA810" s="3" t="s">
        <v>132</v>
      </c>
      <c r="AD810" s="3" t="s">
        <v>409</v>
      </c>
      <c r="AG810" s="3" t="s">
        <v>149</v>
      </c>
      <c r="AJ810" s="3"/>
      <c r="AM810" s="3" t="s">
        <v>99</v>
      </c>
      <c r="AP810" s="3"/>
      <c r="AS810" s="3" t="s">
        <v>98</v>
      </c>
      <c r="AV810" s="3" t="s">
        <v>157</v>
      </c>
      <c r="AY810" s="3" t="s">
        <v>116</v>
      </c>
      <c r="BB810" s="3"/>
      <c r="BG810" s="3" t="s">
        <v>108</v>
      </c>
      <c r="BJ810" s="3" t="s">
        <v>108</v>
      </c>
      <c r="BM810" s="3" t="s">
        <v>107</v>
      </c>
      <c r="BP810" s="3" t="s">
        <v>109</v>
      </c>
      <c r="BS810" s="3" t="s">
        <v>123</v>
      </c>
      <c r="BV810" s="3" t="s">
        <v>109</v>
      </c>
      <c r="BY810" s="3" t="s">
        <v>108</v>
      </c>
      <c r="CB810" s="3" t="s">
        <v>124</v>
      </c>
      <c r="CE810" s="3" t="s">
        <v>111</v>
      </c>
      <c r="CH810" s="3" t="s">
        <v>199</v>
      </c>
      <c r="CK810" s="3"/>
      <c r="CN810" s="3" t="s">
        <v>137</v>
      </c>
      <c r="CQ810" s="3"/>
    </row>
    <row r="811" spans="1:95" x14ac:dyDescent="0.25">
      <c r="A811">
        <v>203</v>
      </c>
      <c r="B811" s="22">
        <v>43937.929189814815</v>
      </c>
      <c r="C811" s="22">
        <v>43937.932060185187</v>
      </c>
      <c r="D811" s="3" t="s">
        <v>97</v>
      </c>
      <c r="I811" s="3" t="s">
        <v>98</v>
      </c>
      <c r="L811" s="3" t="s">
        <v>98</v>
      </c>
      <c r="O811" s="3"/>
      <c r="R811" s="3" t="s">
        <v>100</v>
      </c>
      <c r="U811" s="3" t="s">
        <v>99</v>
      </c>
      <c r="X811" s="3" t="s">
        <v>101</v>
      </c>
      <c r="AA811" s="3" t="s">
        <v>132</v>
      </c>
      <c r="AD811" s="3" t="s">
        <v>408</v>
      </c>
      <c r="AG811" s="3" t="s">
        <v>149</v>
      </c>
      <c r="AJ811" s="3"/>
      <c r="AM811" s="3" t="s">
        <v>99</v>
      </c>
      <c r="AP811" s="3"/>
      <c r="AS811" s="3" t="s">
        <v>98</v>
      </c>
      <c r="AV811" s="3" t="s">
        <v>157</v>
      </c>
      <c r="AY811" s="3" t="s">
        <v>116</v>
      </c>
      <c r="BB811" s="3"/>
      <c r="BG811" s="3" t="s">
        <v>108</v>
      </c>
      <c r="BJ811" s="3" t="s">
        <v>108</v>
      </c>
      <c r="BM811" s="3" t="s">
        <v>107</v>
      </c>
      <c r="BP811" s="3" t="s">
        <v>109</v>
      </c>
      <c r="BS811" s="3" t="s">
        <v>123</v>
      </c>
      <c r="BV811" s="3" t="s">
        <v>109</v>
      </c>
      <c r="BY811" s="3" t="s">
        <v>108</v>
      </c>
      <c r="CB811" s="3" t="s">
        <v>124</v>
      </c>
      <c r="CE811" s="3" t="s">
        <v>111</v>
      </c>
      <c r="CH811" s="3" t="s">
        <v>199</v>
      </c>
      <c r="CK811" s="3"/>
      <c r="CN811" s="3" t="s">
        <v>137</v>
      </c>
      <c r="CQ811" s="3"/>
    </row>
    <row r="812" spans="1:95" x14ac:dyDescent="0.25">
      <c r="A812">
        <v>203</v>
      </c>
      <c r="B812" s="22">
        <v>43937.929189814815</v>
      </c>
      <c r="C812" s="22">
        <v>43937.932060185187</v>
      </c>
      <c r="D812" s="3" t="s">
        <v>97</v>
      </c>
      <c r="I812" s="3" t="s">
        <v>98</v>
      </c>
      <c r="L812" s="3" t="s">
        <v>98</v>
      </c>
      <c r="O812" s="3"/>
      <c r="R812" s="3" t="s">
        <v>100</v>
      </c>
      <c r="U812" s="3" t="s">
        <v>99</v>
      </c>
      <c r="X812" s="3" t="s">
        <v>101</v>
      </c>
      <c r="AA812" s="3" t="s">
        <v>132</v>
      </c>
      <c r="AD812" s="3" t="s">
        <v>410</v>
      </c>
      <c r="AG812" s="3" t="s">
        <v>149</v>
      </c>
      <c r="AJ812" s="3"/>
      <c r="AM812" s="3" t="s">
        <v>99</v>
      </c>
      <c r="AP812" s="3"/>
      <c r="AS812" s="3" t="s">
        <v>98</v>
      </c>
      <c r="AV812" s="3" t="s">
        <v>157</v>
      </c>
      <c r="AY812" s="3" t="s">
        <v>116</v>
      </c>
      <c r="BB812" s="3"/>
      <c r="BG812" s="3" t="s">
        <v>108</v>
      </c>
      <c r="BJ812" s="3" t="s">
        <v>108</v>
      </c>
      <c r="BM812" s="3" t="s">
        <v>107</v>
      </c>
      <c r="BP812" s="3" t="s">
        <v>109</v>
      </c>
      <c r="BS812" s="3" t="s">
        <v>123</v>
      </c>
      <c r="BV812" s="3" t="s">
        <v>109</v>
      </c>
      <c r="BY812" s="3" t="s">
        <v>108</v>
      </c>
      <c r="CB812" s="3" t="s">
        <v>124</v>
      </c>
      <c r="CE812" s="3" t="s">
        <v>111</v>
      </c>
      <c r="CH812" s="3" t="s">
        <v>199</v>
      </c>
      <c r="CK812" s="3"/>
      <c r="CN812" s="3" t="s">
        <v>137</v>
      </c>
      <c r="CQ812" s="3"/>
    </row>
    <row r="813" spans="1:95" x14ac:dyDescent="0.25">
      <c r="A813">
        <v>203</v>
      </c>
      <c r="B813" s="22">
        <v>43937.929189814815</v>
      </c>
      <c r="C813" s="22">
        <v>43937.932060185187</v>
      </c>
      <c r="D813" s="3" t="s">
        <v>97</v>
      </c>
      <c r="I813" s="3" t="s">
        <v>98</v>
      </c>
      <c r="L813" s="3" t="s">
        <v>98</v>
      </c>
      <c r="O813" s="3"/>
      <c r="R813" s="3" t="s">
        <v>100</v>
      </c>
      <c r="U813" s="3" t="s">
        <v>99</v>
      </c>
      <c r="X813" s="3" t="s">
        <v>101</v>
      </c>
      <c r="AA813" s="3" t="s">
        <v>132</v>
      </c>
      <c r="AD813" s="3" t="s">
        <v>406</v>
      </c>
      <c r="AG813" s="3" t="s">
        <v>149</v>
      </c>
      <c r="AJ813" s="3"/>
      <c r="AM813" s="3" t="s">
        <v>99</v>
      </c>
      <c r="AP813" s="3"/>
      <c r="AS813" s="3" t="s">
        <v>98</v>
      </c>
      <c r="AV813" s="3" t="s">
        <v>157</v>
      </c>
      <c r="AY813" s="3" t="s">
        <v>116</v>
      </c>
      <c r="BB813" s="3"/>
      <c r="BG813" s="3" t="s">
        <v>108</v>
      </c>
      <c r="BJ813" s="3" t="s">
        <v>108</v>
      </c>
      <c r="BM813" s="3" t="s">
        <v>107</v>
      </c>
      <c r="BP813" s="3" t="s">
        <v>109</v>
      </c>
      <c r="BS813" s="3" t="s">
        <v>123</v>
      </c>
      <c r="BV813" s="3" t="s">
        <v>109</v>
      </c>
      <c r="BY813" s="3" t="s">
        <v>108</v>
      </c>
      <c r="CB813" s="3" t="s">
        <v>124</v>
      </c>
      <c r="CE813" s="3" t="s">
        <v>111</v>
      </c>
      <c r="CH813" s="3" t="s">
        <v>199</v>
      </c>
      <c r="CK813" s="3"/>
      <c r="CN813" s="3" t="s">
        <v>137</v>
      </c>
      <c r="CQ813" s="3"/>
    </row>
    <row r="814" spans="1:95" x14ac:dyDescent="0.25">
      <c r="A814">
        <v>203</v>
      </c>
      <c r="B814" s="22">
        <v>43937.929189814815</v>
      </c>
      <c r="C814" s="22">
        <v>43937.932060185187</v>
      </c>
      <c r="D814" s="3" t="s">
        <v>97</v>
      </c>
      <c r="I814" s="3" t="s">
        <v>98</v>
      </c>
      <c r="L814" s="3" t="s">
        <v>98</v>
      </c>
      <c r="O814" s="3"/>
      <c r="R814" s="3" t="s">
        <v>100</v>
      </c>
      <c r="U814" s="3" t="s">
        <v>99</v>
      </c>
      <c r="X814" s="3" t="s">
        <v>101</v>
      </c>
      <c r="AA814" s="3" t="s">
        <v>132</v>
      </c>
      <c r="AD814" s="3" t="s">
        <v>407</v>
      </c>
      <c r="AG814" s="3" t="s">
        <v>149</v>
      </c>
      <c r="AJ814" s="3"/>
      <c r="AM814" s="3" t="s">
        <v>99</v>
      </c>
      <c r="AP814" s="3"/>
      <c r="AS814" s="3" t="s">
        <v>98</v>
      </c>
      <c r="AV814" s="3" t="s">
        <v>157</v>
      </c>
      <c r="AY814" s="3" t="s">
        <v>116</v>
      </c>
      <c r="BB814" s="3"/>
      <c r="BG814" s="3" t="s">
        <v>108</v>
      </c>
      <c r="BJ814" s="3" t="s">
        <v>108</v>
      </c>
      <c r="BM814" s="3" t="s">
        <v>107</v>
      </c>
      <c r="BP814" s="3" t="s">
        <v>109</v>
      </c>
      <c r="BS814" s="3" t="s">
        <v>123</v>
      </c>
      <c r="BV814" s="3" t="s">
        <v>109</v>
      </c>
      <c r="BY814" s="3" t="s">
        <v>108</v>
      </c>
      <c r="CB814" s="3" t="s">
        <v>124</v>
      </c>
      <c r="CE814" s="3" t="s">
        <v>111</v>
      </c>
      <c r="CH814" s="3" t="s">
        <v>199</v>
      </c>
      <c r="CK814" s="3"/>
      <c r="CN814" s="3" t="s">
        <v>137</v>
      </c>
      <c r="CQ814" s="3"/>
    </row>
    <row r="815" spans="1:95" x14ac:dyDescent="0.25">
      <c r="A815">
        <v>203</v>
      </c>
      <c r="B815" s="22">
        <v>43937.929189814815</v>
      </c>
      <c r="C815" s="22">
        <v>43937.932060185187</v>
      </c>
      <c r="D815" s="3" t="s">
        <v>97</v>
      </c>
      <c r="I815" s="3" t="s">
        <v>98</v>
      </c>
      <c r="L815" s="3" t="s">
        <v>98</v>
      </c>
      <c r="O815" s="3"/>
      <c r="R815" s="3" t="s">
        <v>100</v>
      </c>
      <c r="U815" s="3" t="s">
        <v>99</v>
      </c>
      <c r="X815" s="3" t="s">
        <v>101</v>
      </c>
      <c r="AA815" s="3" t="s">
        <v>132</v>
      </c>
      <c r="AD815" s="3" t="s">
        <v>430</v>
      </c>
      <c r="AG815" s="3" t="s">
        <v>149</v>
      </c>
      <c r="AJ815" s="3"/>
      <c r="AM815" s="3" t="s">
        <v>99</v>
      </c>
      <c r="AP815" s="3"/>
      <c r="AS815" s="3" t="s">
        <v>98</v>
      </c>
      <c r="AV815" s="3" t="s">
        <v>157</v>
      </c>
      <c r="AY815" s="3" t="s">
        <v>116</v>
      </c>
      <c r="BB815" s="3"/>
      <c r="BG815" s="3" t="s">
        <v>108</v>
      </c>
      <c r="BJ815" s="3" t="s">
        <v>108</v>
      </c>
      <c r="BM815" s="3" t="s">
        <v>107</v>
      </c>
      <c r="BP815" s="3" t="s">
        <v>109</v>
      </c>
      <c r="BS815" s="3" t="s">
        <v>123</v>
      </c>
      <c r="BV815" s="3" t="s">
        <v>109</v>
      </c>
      <c r="BY815" s="3" t="s">
        <v>108</v>
      </c>
      <c r="CB815" s="3" t="s">
        <v>124</v>
      </c>
      <c r="CE815" s="3" t="s">
        <v>111</v>
      </c>
      <c r="CH815" s="3" t="s">
        <v>199</v>
      </c>
      <c r="CK815" s="3"/>
      <c r="CN815" s="3" t="s">
        <v>137</v>
      </c>
      <c r="CQ815" s="3"/>
    </row>
    <row r="816" spans="1:95" x14ac:dyDescent="0.25">
      <c r="A816">
        <v>204</v>
      </c>
      <c r="B816" s="22">
        <v>43937.935914351852</v>
      </c>
      <c r="C816" s="22">
        <v>43937.937557870369</v>
      </c>
      <c r="D816" s="3" t="s">
        <v>97</v>
      </c>
      <c r="I816" s="3" t="s">
        <v>99</v>
      </c>
      <c r="L816" s="3" t="s">
        <v>98</v>
      </c>
      <c r="O816" s="3"/>
      <c r="R816" s="3" t="s">
        <v>120</v>
      </c>
      <c r="U816" s="3" t="s">
        <v>99</v>
      </c>
      <c r="X816" s="3" t="s">
        <v>101</v>
      </c>
      <c r="AA816" s="3" t="s">
        <v>102</v>
      </c>
      <c r="AD816" s="3" t="s">
        <v>405</v>
      </c>
      <c r="AG816" s="3" t="s">
        <v>149</v>
      </c>
      <c r="AJ816" s="3"/>
      <c r="AM816" s="3" t="s">
        <v>99</v>
      </c>
      <c r="AP816" s="3"/>
      <c r="AS816" s="3" t="s">
        <v>99</v>
      </c>
      <c r="AV816" s="3"/>
      <c r="AY816" s="3" t="s">
        <v>116</v>
      </c>
      <c r="BB816" s="3"/>
      <c r="BG816" s="3" t="s">
        <v>109</v>
      </c>
      <c r="BJ816" s="3" t="s">
        <v>108</v>
      </c>
      <c r="BM816" s="3" t="s">
        <v>109</v>
      </c>
      <c r="BP816" s="3" t="s">
        <v>108</v>
      </c>
      <c r="BS816" s="3" t="s">
        <v>109</v>
      </c>
      <c r="BV816" s="3" t="s">
        <v>123</v>
      </c>
      <c r="BY816" s="3" t="s">
        <v>109</v>
      </c>
      <c r="CB816" s="3" t="s">
        <v>118</v>
      </c>
      <c r="CE816" s="3" t="s">
        <v>111</v>
      </c>
      <c r="CH816" s="3" t="s">
        <v>148</v>
      </c>
      <c r="CK816" s="3"/>
      <c r="CN816" s="3" t="s">
        <v>126</v>
      </c>
      <c r="CQ816" s="3"/>
    </row>
    <row r="817" spans="1:95" x14ac:dyDescent="0.25">
      <c r="A817">
        <v>204</v>
      </c>
      <c r="B817" s="22">
        <v>43937.935914351852</v>
      </c>
      <c r="C817" s="22">
        <v>43937.937557870369</v>
      </c>
      <c r="D817" s="3" t="s">
        <v>97</v>
      </c>
      <c r="I817" s="3" t="s">
        <v>99</v>
      </c>
      <c r="L817" s="3" t="s">
        <v>98</v>
      </c>
      <c r="O817" s="3"/>
      <c r="R817" s="3" t="s">
        <v>120</v>
      </c>
      <c r="U817" s="3" t="s">
        <v>99</v>
      </c>
      <c r="X817" s="3" t="s">
        <v>101</v>
      </c>
      <c r="AA817" s="3" t="s">
        <v>102</v>
      </c>
      <c r="AD817" s="3" t="s">
        <v>408</v>
      </c>
      <c r="AG817" s="3" t="s">
        <v>149</v>
      </c>
      <c r="AJ817" s="3"/>
      <c r="AM817" s="3" t="s">
        <v>99</v>
      </c>
      <c r="AP817" s="3"/>
      <c r="AS817" s="3" t="s">
        <v>99</v>
      </c>
      <c r="AV817" s="3"/>
      <c r="AY817" s="3" t="s">
        <v>116</v>
      </c>
      <c r="BB817" s="3"/>
      <c r="BG817" s="3" t="s">
        <v>109</v>
      </c>
      <c r="BJ817" s="3" t="s">
        <v>108</v>
      </c>
      <c r="BM817" s="3" t="s">
        <v>109</v>
      </c>
      <c r="BP817" s="3" t="s">
        <v>108</v>
      </c>
      <c r="BS817" s="3" t="s">
        <v>109</v>
      </c>
      <c r="BV817" s="3" t="s">
        <v>123</v>
      </c>
      <c r="BY817" s="3" t="s">
        <v>109</v>
      </c>
      <c r="CB817" s="3" t="s">
        <v>118</v>
      </c>
      <c r="CE817" s="3" t="s">
        <v>111</v>
      </c>
      <c r="CH817" s="3" t="s">
        <v>148</v>
      </c>
      <c r="CK817" s="3"/>
      <c r="CN817" s="3" t="s">
        <v>126</v>
      </c>
      <c r="CQ817" s="3"/>
    </row>
    <row r="818" spans="1:95" x14ac:dyDescent="0.25">
      <c r="A818">
        <v>204</v>
      </c>
      <c r="B818" s="22">
        <v>43937.935914351852</v>
      </c>
      <c r="C818" s="22">
        <v>43937.937557870369</v>
      </c>
      <c r="D818" s="3" t="s">
        <v>97</v>
      </c>
      <c r="I818" s="3" t="s">
        <v>99</v>
      </c>
      <c r="L818" s="3" t="s">
        <v>98</v>
      </c>
      <c r="O818" s="3"/>
      <c r="R818" s="3" t="s">
        <v>120</v>
      </c>
      <c r="U818" s="3" t="s">
        <v>99</v>
      </c>
      <c r="X818" s="3" t="s">
        <v>101</v>
      </c>
      <c r="AA818" s="3" t="s">
        <v>102</v>
      </c>
      <c r="AD818" s="3" t="s">
        <v>410</v>
      </c>
      <c r="AG818" s="3" t="s">
        <v>149</v>
      </c>
      <c r="AJ818" s="3"/>
      <c r="AM818" s="3" t="s">
        <v>99</v>
      </c>
      <c r="AP818" s="3"/>
      <c r="AS818" s="3" t="s">
        <v>99</v>
      </c>
      <c r="AV818" s="3"/>
      <c r="AY818" s="3" t="s">
        <v>116</v>
      </c>
      <c r="BB818" s="3"/>
      <c r="BG818" s="3" t="s">
        <v>109</v>
      </c>
      <c r="BJ818" s="3" t="s">
        <v>108</v>
      </c>
      <c r="BM818" s="3" t="s">
        <v>109</v>
      </c>
      <c r="BP818" s="3" t="s">
        <v>108</v>
      </c>
      <c r="BS818" s="3" t="s">
        <v>109</v>
      </c>
      <c r="BV818" s="3" t="s">
        <v>123</v>
      </c>
      <c r="BY818" s="3" t="s">
        <v>109</v>
      </c>
      <c r="CB818" s="3" t="s">
        <v>118</v>
      </c>
      <c r="CE818" s="3" t="s">
        <v>111</v>
      </c>
      <c r="CH818" s="3" t="s">
        <v>148</v>
      </c>
      <c r="CK818" s="3"/>
      <c r="CN818" s="3" t="s">
        <v>126</v>
      </c>
      <c r="CQ818" s="3"/>
    </row>
    <row r="819" spans="1:95" x14ac:dyDescent="0.25">
      <c r="A819">
        <v>204</v>
      </c>
      <c r="B819" s="22">
        <v>43937.935914351852</v>
      </c>
      <c r="C819" s="22">
        <v>43937.937557870369</v>
      </c>
      <c r="D819" s="3" t="s">
        <v>97</v>
      </c>
      <c r="I819" s="3" t="s">
        <v>99</v>
      </c>
      <c r="L819" s="3" t="s">
        <v>98</v>
      </c>
      <c r="O819" s="3"/>
      <c r="R819" s="3" t="s">
        <v>120</v>
      </c>
      <c r="U819" s="3" t="s">
        <v>99</v>
      </c>
      <c r="X819" s="3" t="s">
        <v>101</v>
      </c>
      <c r="AA819" s="3" t="s">
        <v>102</v>
      </c>
      <c r="AD819" s="3" t="s">
        <v>406</v>
      </c>
      <c r="AG819" s="3" t="s">
        <v>149</v>
      </c>
      <c r="AJ819" s="3"/>
      <c r="AM819" s="3" t="s">
        <v>99</v>
      </c>
      <c r="AP819" s="3"/>
      <c r="AS819" s="3" t="s">
        <v>99</v>
      </c>
      <c r="AV819" s="3"/>
      <c r="AY819" s="3" t="s">
        <v>116</v>
      </c>
      <c r="BB819" s="3"/>
      <c r="BG819" s="3" t="s">
        <v>109</v>
      </c>
      <c r="BJ819" s="3" t="s">
        <v>108</v>
      </c>
      <c r="BM819" s="3" t="s">
        <v>109</v>
      </c>
      <c r="BP819" s="3" t="s">
        <v>108</v>
      </c>
      <c r="BS819" s="3" t="s">
        <v>109</v>
      </c>
      <c r="BV819" s="3" t="s">
        <v>123</v>
      </c>
      <c r="BY819" s="3" t="s">
        <v>109</v>
      </c>
      <c r="CB819" s="3" t="s">
        <v>118</v>
      </c>
      <c r="CE819" s="3" t="s">
        <v>111</v>
      </c>
      <c r="CH819" s="3" t="s">
        <v>148</v>
      </c>
      <c r="CK819" s="3"/>
      <c r="CN819" s="3" t="s">
        <v>126</v>
      </c>
      <c r="CQ819" s="3"/>
    </row>
    <row r="820" spans="1:95" x14ac:dyDescent="0.25">
      <c r="A820">
        <v>204</v>
      </c>
      <c r="B820" s="22">
        <v>43937.935914351852</v>
      </c>
      <c r="C820" s="22">
        <v>43937.937557870369</v>
      </c>
      <c r="D820" s="3" t="s">
        <v>97</v>
      </c>
      <c r="I820" s="3" t="s">
        <v>99</v>
      </c>
      <c r="L820" s="3" t="s">
        <v>98</v>
      </c>
      <c r="O820" s="3"/>
      <c r="R820" s="3" t="s">
        <v>120</v>
      </c>
      <c r="U820" s="3" t="s">
        <v>99</v>
      </c>
      <c r="X820" s="3" t="s">
        <v>101</v>
      </c>
      <c r="AA820" s="3" t="s">
        <v>102</v>
      </c>
      <c r="AD820" s="3" t="s">
        <v>407</v>
      </c>
      <c r="AG820" s="3" t="s">
        <v>149</v>
      </c>
      <c r="AJ820" s="3"/>
      <c r="AM820" s="3" t="s">
        <v>99</v>
      </c>
      <c r="AP820" s="3"/>
      <c r="AS820" s="3" t="s">
        <v>99</v>
      </c>
      <c r="AV820" s="3"/>
      <c r="AY820" s="3" t="s">
        <v>116</v>
      </c>
      <c r="BB820" s="3"/>
      <c r="BG820" s="3" t="s">
        <v>109</v>
      </c>
      <c r="BJ820" s="3" t="s">
        <v>108</v>
      </c>
      <c r="BM820" s="3" t="s">
        <v>109</v>
      </c>
      <c r="BP820" s="3" t="s">
        <v>108</v>
      </c>
      <c r="BS820" s="3" t="s">
        <v>109</v>
      </c>
      <c r="BV820" s="3" t="s">
        <v>123</v>
      </c>
      <c r="BY820" s="3" t="s">
        <v>109</v>
      </c>
      <c r="CB820" s="3" t="s">
        <v>118</v>
      </c>
      <c r="CE820" s="3" t="s">
        <v>111</v>
      </c>
      <c r="CH820" s="3" t="s">
        <v>148</v>
      </c>
      <c r="CK820" s="3"/>
      <c r="CN820" s="3" t="s">
        <v>126</v>
      </c>
      <c r="CQ820" s="3"/>
    </row>
    <row r="821" spans="1:95" x14ac:dyDescent="0.25">
      <c r="A821">
        <v>204</v>
      </c>
      <c r="B821" s="22">
        <v>43937.935914351852</v>
      </c>
      <c r="C821" s="22">
        <v>43937.937557870369</v>
      </c>
      <c r="D821" s="3" t="s">
        <v>97</v>
      </c>
      <c r="I821" s="3" t="s">
        <v>99</v>
      </c>
      <c r="L821" s="3" t="s">
        <v>98</v>
      </c>
      <c r="O821" s="3"/>
      <c r="R821" s="3" t="s">
        <v>120</v>
      </c>
      <c r="U821" s="3" t="s">
        <v>99</v>
      </c>
      <c r="X821" s="3" t="s">
        <v>101</v>
      </c>
      <c r="AA821" s="3" t="s">
        <v>102</v>
      </c>
      <c r="AD821" s="3" t="s">
        <v>430</v>
      </c>
      <c r="AG821" s="3" t="s">
        <v>149</v>
      </c>
      <c r="AJ821" s="3"/>
      <c r="AM821" s="3" t="s">
        <v>99</v>
      </c>
      <c r="AP821" s="3"/>
      <c r="AS821" s="3" t="s">
        <v>99</v>
      </c>
      <c r="AV821" s="3"/>
      <c r="AY821" s="3" t="s">
        <v>116</v>
      </c>
      <c r="BB821" s="3"/>
      <c r="BG821" s="3" t="s">
        <v>109</v>
      </c>
      <c r="BJ821" s="3" t="s">
        <v>108</v>
      </c>
      <c r="BM821" s="3" t="s">
        <v>109</v>
      </c>
      <c r="BP821" s="3" t="s">
        <v>108</v>
      </c>
      <c r="BS821" s="3" t="s">
        <v>109</v>
      </c>
      <c r="BV821" s="3" t="s">
        <v>123</v>
      </c>
      <c r="BY821" s="3" t="s">
        <v>109</v>
      </c>
      <c r="CB821" s="3" t="s">
        <v>118</v>
      </c>
      <c r="CE821" s="3" t="s">
        <v>111</v>
      </c>
      <c r="CH821" s="3" t="s">
        <v>148</v>
      </c>
      <c r="CK821" s="3"/>
      <c r="CN821" s="3" t="s">
        <v>126</v>
      </c>
      <c r="CQ821" s="3"/>
    </row>
    <row r="822" spans="1:95" x14ac:dyDescent="0.25">
      <c r="A822">
        <v>205</v>
      </c>
      <c r="B822" s="22">
        <v>43937.94568287037</v>
      </c>
      <c r="C822" s="22">
        <v>43937.948784722219</v>
      </c>
      <c r="D822" s="3" t="s">
        <v>97</v>
      </c>
      <c r="I822" s="3" t="s">
        <v>98</v>
      </c>
      <c r="L822" s="3" t="s">
        <v>98</v>
      </c>
      <c r="O822" s="3" t="s">
        <v>348</v>
      </c>
      <c r="R822" s="3" t="s">
        <v>100</v>
      </c>
      <c r="U822" s="3" t="s">
        <v>99</v>
      </c>
      <c r="X822" s="3" t="s">
        <v>101</v>
      </c>
      <c r="AA822" s="3" t="s">
        <v>102</v>
      </c>
      <c r="AD822" s="3" t="s">
        <v>405</v>
      </c>
      <c r="AG822" s="3" t="s">
        <v>149</v>
      </c>
      <c r="AJ822" s="3"/>
      <c r="AM822" s="3" t="s">
        <v>99</v>
      </c>
      <c r="AP822" s="3"/>
      <c r="AS822" s="3" t="s">
        <v>99</v>
      </c>
      <c r="AV822" s="3"/>
      <c r="AY822" s="3" t="s">
        <v>116</v>
      </c>
      <c r="BB822" s="3"/>
      <c r="BG822" s="3" t="s">
        <v>109</v>
      </c>
      <c r="BJ822" s="3" t="s">
        <v>108</v>
      </c>
      <c r="BM822" s="3" t="s">
        <v>109</v>
      </c>
      <c r="BP822" s="3" t="s">
        <v>109</v>
      </c>
      <c r="BS822" s="3" t="s">
        <v>109</v>
      </c>
      <c r="BV822" s="3" t="s">
        <v>109</v>
      </c>
      <c r="BY822" s="3" t="s">
        <v>109</v>
      </c>
      <c r="CB822" s="3" t="s">
        <v>124</v>
      </c>
      <c r="CE822" s="3" t="s">
        <v>119</v>
      </c>
      <c r="CH822" s="3" t="s">
        <v>148</v>
      </c>
      <c r="CK822" s="3"/>
      <c r="CN822" s="3" t="s">
        <v>131</v>
      </c>
      <c r="CQ822" s="3"/>
    </row>
    <row r="823" spans="1:95" x14ac:dyDescent="0.25">
      <c r="A823">
        <v>205</v>
      </c>
      <c r="B823" s="22">
        <v>43937.94568287037</v>
      </c>
      <c r="C823" s="22">
        <v>43937.948784722219</v>
      </c>
      <c r="D823" s="3" t="s">
        <v>97</v>
      </c>
      <c r="I823" s="3" t="s">
        <v>98</v>
      </c>
      <c r="L823" s="3" t="s">
        <v>98</v>
      </c>
      <c r="O823" s="3" t="s">
        <v>348</v>
      </c>
      <c r="R823" s="3" t="s">
        <v>100</v>
      </c>
      <c r="U823" s="3" t="s">
        <v>99</v>
      </c>
      <c r="X823" s="3" t="s">
        <v>101</v>
      </c>
      <c r="AA823" s="3" t="s">
        <v>102</v>
      </c>
      <c r="AD823" s="3" t="s">
        <v>408</v>
      </c>
      <c r="AG823" s="3" t="s">
        <v>149</v>
      </c>
      <c r="AJ823" s="3"/>
      <c r="AM823" s="3" t="s">
        <v>99</v>
      </c>
      <c r="AP823" s="3"/>
      <c r="AS823" s="3" t="s">
        <v>99</v>
      </c>
      <c r="AV823" s="3"/>
      <c r="AY823" s="3" t="s">
        <v>116</v>
      </c>
      <c r="BB823" s="3"/>
      <c r="BG823" s="3" t="s">
        <v>109</v>
      </c>
      <c r="BJ823" s="3" t="s">
        <v>108</v>
      </c>
      <c r="BM823" s="3" t="s">
        <v>109</v>
      </c>
      <c r="BP823" s="3" t="s">
        <v>109</v>
      </c>
      <c r="BS823" s="3" t="s">
        <v>109</v>
      </c>
      <c r="BV823" s="3" t="s">
        <v>109</v>
      </c>
      <c r="BY823" s="3" t="s">
        <v>109</v>
      </c>
      <c r="CB823" s="3" t="s">
        <v>124</v>
      </c>
      <c r="CE823" s="3" t="s">
        <v>119</v>
      </c>
      <c r="CH823" s="3" t="s">
        <v>148</v>
      </c>
      <c r="CK823" s="3"/>
      <c r="CN823" s="3" t="s">
        <v>131</v>
      </c>
      <c r="CQ823" s="3"/>
    </row>
    <row r="824" spans="1:95" x14ac:dyDescent="0.25">
      <c r="A824">
        <v>205</v>
      </c>
      <c r="B824" s="22">
        <v>43937.94568287037</v>
      </c>
      <c r="C824" s="22">
        <v>43937.948784722219</v>
      </c>
      <c r="D824" s="3" t="s">
        <v>97</v>
      </c>
      <c r="I824" s="3" t="s">
        <v>98</v>
      </c>
      <c r="L824" s="3" t="s">
        <v>98</v>
      </c>
      <c r="O824" s="3" t="s">
        <v>348</v>
      </c>
      <c r="R824" s="3" t="s">
        <v>100</v>
      </c>
      <c r="U824" s="3" t="s">
        <v>99</v>
      </c>
      <c r="X824" s="3" t="s">
        <v>101</v>
      </c>
      <c r="AA824" s="3" t="s">
        <v>102</v>
      </c>
      <c r="AD824" s="3" t="s">
        <v>410</v>
      </c>
      <c r="AG824" s="3" t="s">
        <v>149</v>
      </c>
      <c r="AJ824" s="3"/>
      <c r="AM824" s="3" t="s">
        <v>99</v>
      </c>
      <c r="AP824" s="3"/>
      <c r="AS824" s="3" t="s">
        <v>99</v>
      </c>
      <c r="AV824" s="3"/>
      <c r="AY824" s="3" t="s">
        <v>116</v>
      </c>
      <c r="BB824" s="3"/>
      <c r="BG824" s="3" t="s">
        <v>109</v>
      </c>
      <c r="BJ824" s="3" t="s">
        <v>108</v>
      </c>
      <c r="BM824" s="3" t="s">
        <v>109</v>
      </c>
      <c r="BP824" s="3" t="s">
        <v>109</v>
      </c>
      <c r="BS824" s="3" t="s">
        <v>109</v>
      </c>
      <c r="BV824" s="3" t="s">
        <v>109</v>
      </c>
      <c r="BY824" s="3" t="s">
        <v>109</v>
      </c>
      <c r="CB824" s="3" t="s">
        <v>124</v>
      </c>
      <c r="CE824" s="3" t="s">
        <v>119</v>
      </c>
      <c r="CH824" s="3" t="s">
        <v>148</v>
      </c>
      <c r="CK824" s="3"/>
      <c r="CN824" s="3" t="s">
        <v>131</v>
      </c>
      <c r="CQ824" s="3"/>
    </row>
    <row r="825" spans="1:95" x14ac:dyDescent="0.25">
      <c r="A825">
        <v>205</v>
      </c>
      <c r="B825" s="22">
        <v>43937.94568287037</v>
      </c>
      <c r="C825" s="22">
        <v>43937.948784722219</v>
      </c>
      <c r="D825" s="3" t="s">
        <v>97</v>
      </c>
      <c r="I825" s="3" t="s">
        <v>98</v>
      </c>
      <c r="L825" s="3" t="s">
        <v>98</v>
      </c>
      <c r="O825" s="3" t="s">
        <v>348</v>
      </c>
      <c r="R825" s="3" t="s">
        <v>100</v>
      </c>
      <c r="U825" s="3" t="s">
        <v>99</v>
      </c>
      <c r="X825" s="3" t="s">
        <v>101</v>
      </c>
      <c r="AA825" s="3" t="s">
        <v>102</v>
      </c>
      <c r="AD825" s="3" t="s">
        <v>406</v>
      </c>
      <c r="AG825" s="3" t="s">
        <v>149</v>
      </c>
      <c r="AJ825" s="3"/>
      <c r="AM825" s="3" t="s">
        <v>99</v>
      </c>
      <c r="AP825" s="3"/>
      <c r="AS825" s="3" t="s">
        <v>99</v>
      </c>
      <c r="AV825" s="3"/>
      <c r="AY825" s="3" t="s">
        <v>116</v>
      </c>
      <c r="BB825" s="3"/>
      <c r="BG825" s="3" t="s">
        <v>109</v>
      </c>
      <c r="BJ825" s="3" t="s">
        <v>108</v>
      </c>
      <c r="BM825" s="3" t="s">
        <v>109</v>
      </c>
      <c r="BP825" s="3" t="s">
        <v>109</v>
      </c>
      <c r="BS825" s="3" t="s">
        <v>109</v>
      </c>
      <c r="BV825" s="3" t="s">
        <v>109</v>
      </c>
      <c r="BY825" s="3" t="s">
        <v>109</v>
      </c>
      <c r="CB825" s="3" t="s">
        <v>124</v>
      </c>
      <c r="CE825" s="3" t="s">
        <v>119</v>
      </c>
      <c r="CH825" s="3" t="s">
        <v>148</v>
      </c>
      <c r="CK825" s="3"/>
      <c r="CN825" s="3" t="s">
        <v>131</v>
      </c>
      <c r="CQ825" s="3"/>
    </row>
    <row r="826" spans="1:95" x14ac:dyDescent="0.25">
      <c r="A826">
        <v>205</v>
      </c>
      <c r="B826" s="22">
        <v>43937.94568287037</v>
      </c>
      <c r="C826" s="22">
        <v>43937.948784722219</v>
      </c>
      <c r="D826" s="3" t="s">
        <v>97</v>
      </c>
      <c r="I826" s="3" t="s">
        <v>98</v>
      </c>
      <c r="L826" s="3" t="s">
        <v>98</v>
      </c>
      <c r="O826" s="3" t="s">
        <v>348</v>
      </c>
      <c r="R826" s="3" t="s">
        <v>100</v>
      </c>
      <c r="U826" s="3" t="s">
        <v>99</v>
      </c>
      <c r="X826" s="3" t="s">
        <v>101</v>
      </c>
      <c r="AA826" s="3" t="s">
        <v>102</v>
      </c>
      <c r="AD826" s="3" t="s">
        <v>407</v>
      </c>
      <c r="AG826" s="3" t="s">
        <v>149</v>
      </c>
      <c r="AJ826" s="3"/>
      <c r="AM826" s="3" t="s">
        <v>99</v>
      </c>
      <c r="AP826" s="3"/>
      <c r="AS826" s="3" t="s">
        <v>99</v>
      </c>
      <c r="AV826" s="3"/>
      <c r="AY826" s="3" t="s">
        <v>116</v>
      </c>
      <c r="BB826" s="3"/>
      <c r="BG826" s="3" t="s">
        <v>109</v>
      </c>
      <c r="BJ826" s="3" t="s">
        <v>108</v>
      </c>
      <c r="BM826" s="3" t="s">
        <v>109</v>
      </c>
      <c r="BP826" s="3" t="s">
        <v>109</v>
      </c>
      <c r="BS826" s="3" t="s">
        <v>109</v>
      </c>
      <c r="BV826" s="3" t="s">
        <v>109</v>
      </c>
      <c r="BY826" s="3" t="s">
        <v>109</v>
      </c>
      <c r="CB826" s="3" t="s">
        <v>124</v>
      </c>
      <c r="CE826" s="3" t="s">
        <v>119</v>
      </c>
      <c r="CH826" s="3" t="s">
        <v>148</v>
      </c>
      <c r="CK826" s="3"/>
      <c r="CN826" s="3" t="s">
        <v>131</v>
      </c>
      <c r="CQ826" s="3"/>
    </row>
    <row r="827" spans="1:95" x14ac:dyDescent="0.25">
      <c r="A827">
        <v>205</v>
      </c>
      <c r="B827" s="22">
        <v>43937.94568287037</v>
      </c>
      <c r="C827" s="22">
        <v>43937.948784722219</v>
      </c>
      <c r="D827" s="3" t="s">
        <v>97</v>
      </c>
      <c r="I827" s="3" t="s">
        <v>98</v>
      </c>
      <c r="L827" s="3" t="s">
        <v>98</v>
      </c>
      <c r="O827" s="3" t="s">
        <v>348</v>
      </c>
      <c r="R827" s="3" t="s">
        <v>100</v>
      </c>
      <c r="U827" s="3" t="s">
        <v>99</v>
      </c>
      <c r="X827" s="3" t="s">
        <v>101</v>
      </c>
      <c r="AA827" s="3" t="s">
        <v>102</v>
      </c>
      <c r="AD827" s="3" t="s">
        <v>430</v>
      </c>
      <c r="AG827" s="3" t="s">
        <v>149</v>
      </c>
      <c r="AJ827" s="3"/>
      <c r="AM827" s="3" t="s">
        <v>99</v>
      </c>
      <c r="AP827" s="3"/>
      <c r="AS827" s="3" t="s">
        <v>99</v>
      </c>
      <c r="AV827" s="3"/>
      <c r="AY827" s="3" t="s">
        <v>116</v>
      </c>
      <c r="BB827" s="3"/>
      <c r="BG827" s="3" t="s">
        <v>109</v>
      </c>
      <c r="BJ827" s="3" t="s">
        <v>108</v>
      </c>
      <c r="BM827" s="3" t="s">
        <v>109</v>
      </c>
      <c r="BP827" s="3" t="s">
        <v>109</v>
      </c>
      <c r="BS827" s="3" t="s">
        <v>109</v>
      </c>
      <c r="BV827" s="3" t="s">
        <v>109</v>
      </c>
      <c r="BY827" s="3" t="s">
        <v>109</v>
      </c>
      <c r="CB827" s="3" t="s">
        <v>124</v>
      </c>
      <c r="CE827" s="3" t="s">
        <v>119</v>
      </c>
      <c r="CH827" s="3" t="s">
        <v>148</v>
      </c>
      <c r="CK827" s="3"/>
      <c r="CN827" s="3" t="s">
        <v>131</v>
      </c>
      <c r="CQ827" s="3"/>
    </row>
    <row r="828" spans="1:95" x14ac:dyDescent="0.25">
      <c r="A828">
        <v>206</v>
      </c>
      <c r="B828" s="22">
        <v>43937.952789351853</v>
      </c>
      <c r="C828" s="22">
        <v>43937.955034722225</v>
      </c>
      <c r="D828" s="3" t="s">
        <v>97</v>
      </c>
      <c r="I828" s="3" t="s">
        <v>98</v>
      </c>
      <c r="L828" s="3" t="s">
        <v>99</v>
      </c>
      <c r="O828" s="3"/>
      <c r="R828" s="3" t="s">
        <v>100</v>
      </c>
      <c r="U828" s="3" t="s">
        <v>99</v>
      </c>
      <c r="X828" s="3" t="s">
        <v>101</v>
      </c>
      <c r="AA828" s="3" t="s">
        <v>99</v>
      </c>
      <c r="AD828" s="3" t="s">
        <v>405</v>
      </c>
      <c r="AG828" s="3" t="s">
        <v>149</v>
      </c>
      <c r="AJ828" s="3"/>
      <c r="AM828" s="3" t="s">
        <v>99</v>
      </c>
      <c r="AP828" s="3"/>
      <c r="AS828" s="3" t="s">
        <v>98</v>
      </c>
      <c r="AV828" s="3" t="s">
        <v>130</v>
      </c>
      <c r="AY828" s="3" t="s">
        <v>116</v>
      </c>
      <c r="BB828" s="3"/>
      <c r="BG828" s="3" t="s">
        <v>123</v>
      </c>
      <c r="BJ828" s="3" t="s">
        <v>123</v>
      </c>
      <c r="BM828" s="3" t="s">
        <v>123</v>
      </c>
      <c r="BP828" s="3" t="s">
        <v>123</v>
      </c>
      <c r="BS828" s="3" t="s">
        <v>123</v>
      </c>
      <c r="BV828" s="3" t="s">
        <v>123</v>
      </c>
      <c r="BY828" s="3" t="s">
        <v>123</v>
      </c>
      <c r="CB828" s="3" t="s">
        <v>118</v>
      </c>
      <c r="CE828" s="3" t="s">
        <v>111</v>
      </c>
      <c r="CH828" s="3" t="s">
        <v>239</v>
      </c>
      <c r="CK828" s="3"/>
      <c r="CN828" s="3" t="s">
        <v>131</v>
      </c>
      <c r="CQ828" s="3"/>
    </row>
    <row r="829" spans="1:95" x14ac:dyDescent="0.25">
      <c r="A829">
        <v>206</v>
      </c>
      <c r="B829" s="22">
        <v>43937.952789351853</v>
      </c>
      <c r="C829" s="22">
        <v>43937.955034722225</v>
      </c>
      <c r="D829" s="3" t="s">
        <v>97</v>
      </c>
      <c r="I829" s="3" t="s">
        <v>98</v>
      </c>
      <c r="L829" s="3" t="s">
        <v>99</v>
      </c>
      <c r="O829" s="3"/>
      <c r="R829" s="3" t="s">
        <v>100</v>
      </c>
      <c r="U829" s="3" t="s">
        <v>99</v>
      </c>
      <c r="X829" s="3" t="s">
        <v>101</v>
      </c>
      <c r="AA829" s="3" t="s">
        <v>99</v>
      </c>
      <c r="AD829" s="3" t="s">
        <v>408</v>
      </c>
      <c r="AG829" s="3" t="s">
        <v>149</v>
      </c>
      <c r="AJ829" s="3"/>
      <c r="AM829" s="3" t="s">
        <v>99</v>
      </c>
      <c r="AP829" s="3"/>
      <c r="AS829" s="3" t="s">
        <v>98</v>
      </c>
      <c r="AV829" s="3" t="s">
        <v>130</v>
      </c>
      <c r="AY829" s="3" t="s">
        <v>116</v>
      </c>
      <c r="BB829" s="3"/>
      <c r="BG829" s="3" t="s">
        <v>123</v>
      </c>
      <c r="BJ829" s="3" t="s">
        <v>123</v>
      </c>
      <c r="BM829" s="3" t="s">
        <v>123</v>
      </c>
      <c r="BP829" s="3" t="s">
        <v>123</v>
      </c>
      <c r="BS829" s="3" t="s">
        <v>123</v>
      </c>
      <c r="BV829" s="3" t="s">
        <v>123</v>
      </c>
      <c r="BY829" s="3" t="s">
        <v>123</v>
      </c>
      <c r="CB829" s="3" t="s">
        <v>118</v>
      </c>
      <c r="CE829" s="3" t="s">
        <v>111</v>
      </c>
      <c r="CH829" s="3" t="s">
        <v>239</v>
      </c>
      <c r="CK829" s="3"/>
      <c r="CN829" s="3" t="s">
        <v>131</v>
      </c>
      <c r="CQ829" s="3"/>
    </row>
    <row r="830" spans="1:95" x14ac:dyDescent="0.25">
      <c r="A830">
        <v>206</v>
      </c>
      <c r="B830" s="22">
        <v>43937.952789351853</v>
      </c>
      <c r="C830" s="22">
        <v>43937.955034722225</v>
      </c>
      <c r="D830" s="3" t="s">
        <v>97</v>
      </c>
      <c r="I830" s="3" t="s">
        <v>98</v>
      </c>
      <c r="L830" s="3" t="s">
        <v>99</v>
      </c>
      <c r="O830" s="3"/>
      <c r="R830" s="3" t="s">
        <v>100</v>
      </c>
      <c r="U830" s="3" t="s">
        <v>99</v>
      </c>
      <c r="X830" s="3" t="s">
        <v>101</v>
      </c>
      <c r="AA830" s="3" t="s">
        <v>99</v>
      </c>
      <c r="AD830" s="3" t="s">
        <v>410</v>
      </c>
      <c r="AG830" s="3" t="s">
        <v>149</v>
      </c>
      <c r="AJ830" s="3"/>
      <c r="AM830" s="3" t="s">
        <v>99</v>
      </c>
      <c r="AP830" s="3"/>
      <c r="AS830" s="3" t="s">
        <v>98</v>
      </c>
      <c r="AV830" s="3" t="s">
        <v>130</v>
      </c>
      <c r="AY830" s="3" t="s">
        <v>116</v>
      </c>
      <c r="BB830" s="3"/>
      <c r="BG830" s="3" t="s">
        <v>123</v>
      </c>
      <c r="BJ830" s="3" t="s">
        <v>123</v>
      </c>
      <c r="BM830" s="3" t="s">
        <v>123</v>
      </c>
      <c r="BP830" s="3" t="s">
        <v>123</v>
      </c>
      <c r="BS830" s="3" t="s">
        <v>123</v>
      </c>
      <c r="BV830" s="3" t="s">
        <v>123</v>
      </c>
      <c r="BY830" s="3" t="s">
        <v>123</v>
      </c>
      <c r="CB830" s="3" t="s">
        <v>118</v>
      </c>
      <c r="CE830" s="3" t="s">
        <v>111</v>
      </c>
      <c r="CH830" s="3" t="s">
        <v>239</v>
      </c>
      <c r="CK830" s="3"/>
      <c r="CN830" s="3" t="s">
        <v>131</v>
      </c>
      <c r="CQ830" s="3"/>
    </row>
    <row r="831" spans="1:95" x14ac:dyDescent="0.25">
      <c r="A831">
        <v>206</v>
      </c>
      <c r="B831" s="22">
        <v>43937.952789351853</v>
      </c>
      <c r="C831" s="22">
        <v>43937.955034722225</v>
      </c>
      <c r="D831" s="3" t="s">
        <v>97</v>
      </c>
      <c r="I831" s="3" t="s">
        <v>98</v>
      </c>
      <c r="L831" s="3" t="s">
        <v>99</v>
      </c>
      <c r="O831" s="3"/>
      <c r="R831" s="3" t="s">
        <v>100</v>
      </c>
      <c r="U831" s="3" t="s">
        <v>99</v>
      </c>
      <c r="X831" s="3" t="s">
        <v>101</v>
      </c>
      <c r="AA831" s="3" t="s">
        <v>99</v>
      </c>
      <c r="AD831" s="3" t="s">
        <v>430</v>
      </c>
      <c r="AG831" s="3" t="s">
        <v>149</v>
      </c>
      <c r="AJ831" s="3"/>
      <c r="AM831" s="3" t="s">
        <v>99</v>
      </c>
      <c r="AP831" s="3"/>
      <c r="AS831" s="3" t="s">
        <v>98</v>
      </c>
      <c r="AV831" s="3" t="s">
        <v>130</v>
      </c>
      <c r="AY831" s="3" t="s">
        <v>116</v>
      </c>
      <c r="BB831" s="3"/>
      <c r="BG831" s="3" t="s">
        <v>123</v>
      </c>
      <c r="BJ831" s="3" t="s">
        <v>123</v>
      </c>
      <c r="BM831" s="3" t="s">
        <v>123</v>
      </c>
      <c r="BP831" s="3" t="s">
        <v>123</v>
      </c>
      <c r="BS831" s="3" t="s">
        <v>123</v>
      </c>
      <c r="BV831" s="3" t="s">
        <v>123</v>
      </c>
      <c r="BY831" s="3" t="s">
        <v>123</v>
      </c>
      <c r="CB831" s="3" t="s">
        <v>118</v>
      </c>
      <c r="CE831" s="3" t="s">
        <v>111</v>
      </c>
      <c r="CH831" s="3" t="s">
        <v>239</v>
      </c>
      <c r="CK831" s="3"/>
      <c r="CN831" s="3" t="s">
        <v>131</v>
      </c>
      <c r="CQ831" s="3"/>
    </row>
    <row r="832" spans="1:95" x14ac:dyDescent="0.25">
      <c r="A832">
        <v>207</v>
      </c>
      <c r="B832" s="22">
        <v>43937.976689814815</v>
      </c>
      <c r="C832" s="22">
        <v>43937.979930555557</v>
      </c>
      <c r="D832" s="3" t="s">
        <v>97</v>
      </c>
      <c r="I832" s="3" t="s">
        <v>99</v>
      </c>
      <c r="L832" s="3" t="s">
        <v>98</v>
      </c>
      <c r="O832" s="3"/>
      <c r="R832" s="3" t="s">
        <v>100</v>
      </c>
      <c r="U832" s="3" t="s">
        <v>99</v>
      </c>
      <c r="X832" s="3" t="s">
        <v>101</v>
      </c>
      <c r="AA832" s="3" t="s">
        <v>99</v>
      </c>
      <c r="AD832" s="3" t="s">
        <v>405</v>
      </c>
      <c r="AG832" s="3" t="s">
        <v>149</v>
      </c>
      <c r="AJ832" s="3"/>
      <c r="AM832" s="3" t="s">
        <v>99</v>
      </c>
      <c r="AP832" s="3"/>
      <c r="AS832" s="3" t="s">
        <v>98</v>
      </c>
      <c r="AV832" s="3" t="s">
        <v>207</v>
      </c>
      <c r="AY832" s="3" t="s">
        <v>116</v>
      </c>
      <c r="BB832" s="3"/>
      <c r="BG832" s="3" t="s">
        <v>108</v>
      </c>
      <c r="BJ832" s="3" t="s">
        <v>108</v>
      </c>
      <c r="BM832" s="3" t="s">
        <v>108</v>
      </c>
      <c r="BP832" s="3" t="s">
        <v>108</v>
      </c>
      <c r="BS832" s="3" t="s">
        <v>108</v>
      </c>
      <c r="BV832" s="3" t="s">
        <v>109</v>
      </c>
      <c r="BY832" s="3" t="s">
        <v>109</v>
      </c>
      <c r="CB832" s="3" t="s">
        <v>118</v>
      </c>
      <c r="CE832" s="3" t="s">
        <v>111</v>
      </c>
      <c r="CH832" s="3" t="s">
        <v>199</v>
      </c>
      <c r="CK832" s="3"/>
      <c r="CN832" s="3" t="s">
        <v>126</v>
      </c>
      <c r="CQ832" s="3"/>
    </row>
    <row r="833" spans="1:95" x14ac:dyDescent="0.25">
      <c r="A833">
        <v>207</v>
      </c>
      <c r="B833" s="22">
        <v>43937.976689814815</v>
      </c>
      <c r="C833" s="22">
        <v>43937.979930555557</v>
      </c>
      <c r="D833" s="3" t="s">
        <v>97</v>
      </c>
      <c r="I833" s="3" t="s">
        <v>99</v>
      </c>
      <c r="L833" s="3" t="s">
        <v>98</v>
      </c>
      <c r="O833" s="3"/>
      <c r="R833" s="3" t="s">
        <v>100</v>
      </c>
      <c r="U833" s="3" t="s">
        <v>99</v>
      </c>
      <c r="X833" s="3" t="s">
        <v>101</v>
      </c>
      <c r="AA833" s="3" t="s">
        <v>99</v>
      </c>
      <c r="AD833" s="3" t="s">
        <v>408</v>
      </c>
      <c r="AG833" s="3" t="s">
        <v>149</v>
      </c>
      <c r="AJ833" s="3"/>
      <c r="AM833" s="3" t="s">
        <v>99</v>
      </c>
      <c r="AP833" s="3"/>
      <c r="AS833" s="3" t="s">
        <v>98</v>
      </c>
      <c r="AV833" s="3" t="s">
        <v>207</v>
      </c>
      <c r="AY833" s="3" t="s">
        <v>116</v>
      </c>
      <c r="BB833" s="3"/>
      <c r="BG833" s="3" t="s">
        <v>108</v>
      </c>
      <c r="BJ833" s="3" t="s">
        <v>108</v>
      </c>
      <c r="BM833" s="3" t="s">
        <v>108</v>
      </c>
      <c r="BP833" s="3" t="s">
        <v>108</v>
      </c>
      <c r="BS833" s="3" t="s">
        <v>108</v>
      </c>
      <c r="BV833" s="3" t="s">
        <v>109</v>
      </c>
      <c r="BY833" s="3" t="s">
        <v>109</v>
      </c>
      <c r="CB833" s="3" t="s">
        <v>118</v>
      </c>
      <c r="CE833" s="3" t="s">
        <v>111</v>
      </c>
      <c r="CH833" s="3" t="s">
        <v>199</v>
      </c>
      <c r="CK833" s="3"/>
      <c r="CN833" s="3" t="s">
        <v>126</v>
      </c>
      <c r="CQ833" s="3"/>
    </row>
    <row r="834" spans="1:95" x14ac:dyDescent="0.25">
      <c r="A834">
        <v>207</v>
      </c>
      <c r="B834" s="22">
        <v>43937.976689814815</v>
      </c>
      <c r="C834" s="22">
        <v>43937.979930555557</v>
      </c>
      <c r="D834" s="3" t="s">
        <v>97</v>
      </c>
      <c r="I834" s="3" t="s">
        <v>99</v>
      </c>
      <c r="L834" s="3" t="s">
        <v>98</v>
      </c>
      <c r="O834" s="3"/>
      <c r="R834" s="3" t="s">
        <v>100</v>
      </c>
      <c r="U834" s="3" t="s">
        <v>99</v>
      </c>
      <c r="X834" s="3" t="s">
        <v>101</v>
      </c>
      <c r="AA834" s="3" t="s">
        <v>99</v>
      </c>
      <c r="AD834" s="3" t="s">
        <v>410</v>
      </c>
      <c r="AG834" s="3" t="s">
        <v>149</v>
      </c>
      <c r="AJ834" s="3"/>
      <c r="AM834" s="3" t="s">
        <v>99</v>
      </c>
      <c r="AP834" s="3"/>
      <c r="AS834" s="3" t="s">
        <v>98</v>
      </c>
      <c r="AV834" s="3" t="s">
        <v>207</v>
      </c>
      <c r="AY834" s="3" t="s">
        <v>116</v>
      </c>
      <c r="BB834" s="3"/>
      <c r="BG834" s="3" t="s">
        <v>108</v>
      </c>
      <c r="BJ834" s="3" t="s">
        <v>108</v>
      </c>
      <c r="BM834" s="3" t="s">
        <v>108</v>
      </c>
      <c r="BP834" s="3" t="s">
        <v>108</v>
      </c>
      <c r="BS834" s="3" t="s">
        <v>108</v>
      </c>
      <c r="BV834" s="3" t="s">
        <v>109</v>
      </c>
      <c r="BY834" s="3" t="s">
        <v>109</v>
      </c>
      <c r="CB834" s="3" t="s">
        <v>118</v>
      </c>
      <c r="CE834" s="3" t="s">
        <v>111</v>
      </c>
      <c r="CH834" s="3" t="s">
        <v>199</v>
      </c>
      <c r="CK834" s="3"/>
      <c r="CN834" s="3" t="s">
        <v>126</v>
      </c>
      <c r="CQ834" s="3"/>
    </row>
    <row r="835" spans="1:95" x14ac:dyDescent="0.25">
      <c r="A835">
        <v>207</v>
      </c>
      <c r="B835" s="22">
        <v>43937.976689814815</v>
      </c>
      <c r="C835" s="22">
        <v>43937.979930555557</v>
      </c>
      <c r="D835" s="3" t="s">
        <v>97</v>
      </c>
      <c r="I835" s="3" t="s">
        <v>99</v>
      </c>
      <c r="L835" s="3" t="s">
        <v>98</v>
      </c>
      <c r="O835" s="3"/>
      <c r="R835" s="3" t="s">
        <v>100</v>
      </c>
      <c r="U835" s="3" t="s">
        <v>99</v>
      </c>
      <c r="X835" s="3" t="s">
        <v>101</v>
      </c>
      <c r="AA835" s="3" t="s">
        <v>99</v>
      </c>
      <c r="AD835" s="3" t="s">
        <v>406</v>
      </c>
      <c r="AG835" s="3" t="s">
        <v>149</v>
      </c>
      <c r="AJ835" s="3"/>
      <c r="AM835" s="3" t="s">
        <v>99</v>
      </c>
      <c r="AP835" s="3"/>
      <c r="AS835" s="3" t="s">
        <v>98</v>
      </c>
      <c r="AV835" s="3" t="s">
        <v>207</v>
      </c>
      <c r="AY835" s="3" t="s">
        <v>116</v>
      </c>
      <c r="BB835" s="3"/>
      <c r="BG835" s="3" t="s">
        <v>108</v>
      </c>
      <c r="BJ835" s="3" t="s">
        <v>108</v>
      </c>
      <c r="BM835" s="3" t="s">
        <v>108</v>
      </c>
      <c r="BP835" s="3" t="s">
        <v>108</v>
      </c>
      <c r="BS835" s="3" t="s">
        <v>108</v>
      </c>
      <c r="BV835" s="3" t="s">
        <v>109</v>
      </c>
      <c r="BY835" s="3" t="s">
        <v>109</v>
      </c>
      <c r="CB835" s="3" t="s">
        <v>118</v>
      </c>
      <c r="CE835" s="3" t="s">
        <v>111</v>
      </c>
      <c r="CH835" s="3" t="s">
        <v>199</v>
      </c>
      <c r="CK835" s="3"/>
      <c r="CN835" s="3" t="s">
        <v>126</v>
      </c>
      <c r="CQ835" s="3"/>
    </row>
    <row r="836" spans="1:95" x14ac:dyDescent="0.25">
      <c r="A836">
        <v>207</v>
      </c>
      <c r="B836" s="22">
        <v>43937.976689814815</v>
      </c>
      <c r="C836" s="22">
        <v>43937.979930555557</v>
      </c>
      <c r="D836" s="3" t="s">
        <v>97</v>
      </c>
      <c r="I836" s="3" t="s">
        <v>99</v>
      </c>
      <c r="L836" s="3" t="s">
        <v>98</v>
      </c>
      <c r="O836" s="3"/>
      <c r="R836" s="3" t="s">
        <v>100</v>
      </c>
      <c r="U836" s="3" t="s">
        <v>99</v>
      </c>
      <c r="X836" s="3" t="s">
        <v>101</v>
      </c>
      <c r="AA836" s="3" t="s">
        <v>99</v>
      </c>
      <c r="AD836" s="3" t="s">
        <v>430</v>
      </c>
      <c r="AG836" s="3" t="s">
        <v>149</v>
      </c>
      <c r="AJ836" s="3"/>
      <c r="AM836" s="3" t="s">
        <v>99</v>
      </c>
      <c r="AP836" s="3"/>
      <c r="AS836" s="3" t="s">
        <v>98</v>
      </c>
      <c r="AV836" s="3" t="s">
        <v>207</v>
      </c>
      <c r="AY836" s="3" t="s">
        <v>116</v>
      </c>
      <c r="BB836" s="3"/>
      <c r="BG836" s="3" t="s">
        <v>108</v>
      </c>
      <c r="BJ836" s="3" t="s">
        <v>108</v>
      </c>
      <c r="BM836" s="3" t="s">
        <v>108</v>
      </c>
      <c r="BP836" s="3" t="s">
        <v>108</v>
      </c>
      <c r="BS836" s="3" t="s">
        <v>108</v>
      </c>
      <c r="BV836" s="3" t="s">
        <v>109</v>
      </c>
      <c r="BY836" s="3" t="s">
        <v>109</v>
      </c>
      <c r="CB836" s="3" t="s">
        <v>118</v>
      </c>
      <c r="CE836" s="3" t="s">
        <v>111</v>
      </c>
      <c r="CH836" s="3" t="s">
        <v>199</v>
      </c>
      <c r="CK836" s="3"/>
      <c r="CN836" s="3" t="s">
        <v>126</v>
      </c>
      <c r="CQ836" s="3"/>
    </row>
    <row r="837" spans="1:95" x14ac:dyDescent="0.25">
      <c r="A837">
        <v>208</v>
      </c>
      <c r="B837" s="22">
        <v>43938.00880787037</v>
      </c>
      <c r="C837" s="22">
        <v>43938.011469907404</v>
      </c>
      <c r="D837" s="3" t="s">
        <v>97</v>
      </c>
      <c r="I837" s="3" t="s">
        <v>98</v>
      </c>
      <c r="L837" s="3" t="s">
        <v>98</v>
      </c>
      <c r="O837" s="3"/>
      <c r="R837" s="3" t="s">
        <v>100</v>
      </c>
      <c r="U837" s="3" t="s">
        <v>99</v>
      </c>
      <c r="X837" s="3" t="s">
        <v>101</v>
      </c>
      <c r="AA837" s="3" t="s">
        <v>102</v>
      </c>
      <c r="AD837" s="3" t="s">
        <v>410</v>
      </c>
      <c r="AG837" s="3" t="s">
        <v>149</v>
      </c>
      <c r="AJ837" s="3"/>
      <c r="AM837" s="3" t="s">
        <v>99</v>
      </c>
      <c r="AP837" s="3"/>
      <c r="AS837" s="3" t="s">
        <v>98</v>
      </c>
      <c r="AV837" s="3" t="s">
        <v>350</v>
      </c>
      <c r="AY837" s="3" t="s">
        <v>116</v>
      </c>
      <c r="BB837" s="3"/>
      <c r="BG837" s="3" t="s">
        <v>109</v>
      </c>
      <c r="BJ837" s="3" t="s">
        <v>109</v>
      </c>
      <c r="BM837" s="3" t="s">
        <v>109</v>
      </c>
      <c r="BP837" s="3" t="s">
        <v>109</v>
      </c>
      <c r="BS837" s="3" t="s">
        <v>109</v>
      </c>
      <c r="BV837" s="3" t="s">
        <v>123</v>
      </c>
      <c r="BY837" s="3" t="s">
        <v>123</v>
      </c>
      <c r="CB837" s="3" t="s">
        <v>124</v>
      </c>
      <c r="CE837" s="3" t="s">
        <v>111</v>
      </c>
      <c r="CH837" s="3" t="s">
        <v>199</v>
      </c>
      <c r="CK837" s="3"/>
      <c r="CN837" s="3" t="s">
        <v>131</v>
      </c>
      <c r="CQ837" s="3"/>
    </row>
    <row r="838" spans="1:95" x14ac:dyDescent="0.25">
      <c r="A838">
        <v>208</v>
      </c>
      <c r="B838" s="22">
        <v>43938.00880787037</v>
      </c>
      <c r="C838" s="22">
        <v>43938.011469907404</v>
      </c>
      <c r="D838" s="3" t="s">
        <v>97</v>
      </c>
      <c r="I838" s="3" t="s">
        <v>98</v>
      </c>
      <c r="L838" s="3" t="s">
        <v>98</v>
      </c>
      <c r="O838" s="3"/>
      <c r="R838" s="3" t="s">
        <v>100</v>
      </c>
      <c r="U838" s="3" t="s">
        <v>99</v>
      </c>
      <c r="X838" s="3" t="s">
        <v>101</v>
      </c>
      <c r="AA838" s="3" t="s">
        <v>102</v>
      </c>
      <c r="AD838" s="3" t="s">
        <v>406</v>
      </c>
      <c r="AG838" s="3" t="s">
        <v>149</v>
      </c>
      <c r="AJ838" s="3"/>
      <c r="AM838" s="3" t="s">
        <v>99</v>
      </c>
      <c r="AP838" s="3"/>
      <c r="AS838" s="3" t="s">
        <v>98</v>
      </c>
      <c r="AV838" s="3" t="s">
        <v>350</v>
      </c>
      <c r="AY838" s="3" t="s">
        <v>116</v>
      </c>
      <c r="BB838" s="3"/>
      <c r="BG838" s="3" t="s">
        <v>109</v>
      </c>
      <c r="BJ838" s="3" t="s">
        <v>109</v>
      </c>
      <c r="BM838" s="3" t="s">
        <v>109</v>
      </c>
      <c r="BP838" s="3" t="s">
        <v>109</v>
      </c>
      <c r="BS838" s="3" t="s">
        <v>109</v>
      </c>
      <c r="BV838" s="3" t="s">
        <v>123</v>
      </c>
      <c r="BY838" s="3" t="s">
        <v>123</v>
      </c>
      <c r="CB838" s="3" t="s">
        <v>124</v>
      </c>
      <c r="CE838" s="3" t="s">
        <v>111</v>
      </c>
      <c r="CH838" s="3" t="s">
        <v>199</v>
      </c>
      <c r="CK838" s="3"/>
      <c r="CN838" s="3" t="s">
        <v>131</v>
      </c>
      <c r="CQ838" s="3"/>
    </row>
    <row r="839" spans="1:95" x14ac:dyDescent="0.25">
      <c r="A839">
        <v>208</v>
      </c>
      <c r="B839" s="22">
        <v>43938.00880787037</v>
      </c>
      <c r="C839" s="22">
        <v>43938.011469907404</v>
      </c>
      <c r="D839" s="3" t="s">
        <v>97</v>
      </c>
      <c r="I839" s="3" t="s">
        <v>98</v>
      </c>
      <c r="L839" s="3" t="s">
        <v>98</v>
      </c>
      <c r="O839" s="3"/>
      <c r="R839" s="3" t="s">
        <v>100</v>
      </c>
      <c r="U839" s="3" t="s">
        <v>99</v>
      </c>
      <c r="X839" s="3" t="s">
        <v>101</v>
      </c>
      <c r="AA839" s="3" t="s">
        <v>102</v>
      </c>
      <c r="AD839" s="3" t="s">
        <v>407</v>
      </c>
      <c r="AG839" s="3" t="s">
        <v>149</v>
      </c>
      <c r="AJ839" s="3"/>
      <c r="AM839" s="3" t="s">
        <v>99</v>
      </c>
      <c r="AP839" s="3"/>
      <c r="AS839" s="3" t="s">
        <v>98</v>
      </c>
      <c r="AV839" s="3" t="s">
        <v>350</v>
      </c>
      <c r="AY839" s="3" t="s">
        <v>116</v>
      </c>
      <c r="BB839" s="3"/>
      <c r="BG839" s="3" t="s">
        <v>109</v>
      </c>
      <c r="BJ839" s="3" t="s">
        <v>109</v>
      </c>
      <c r="BM839" s="3" t="s">
        <v>109</v>
      </c>
      <c r="BP839" s="3" t="s">
        <v>109</v>
      </c>
      <c r="BS839" s="3" t="s">
        <v>109</v>
      </c>
      <c r="BV839" s="3" t="s">
        <v>123</v>
      </c>
      <c r="BY839" s="3" t="s">
        <v>123</v>
      </c>
      <c r="CB839" s="3" t="s">
        <v>124</v>
      </c>
      <c r="CE839" s="3" t="s">
        <v>111</v>
      </c>
      <c r="CH839" s="3" t="s">
        <v>199</v>
      </c>
      <c r="CK839" s="3"/>
      <c r="CN839" s="3" t="s">
        <v>131</v>
      </c>
      <c r="CQ839" s="3"/>
    </row>
    <row r="840" spans="1:95" x14ac:dyDescent="0.25">
      <c r="A840">
        <v>208</v>
      </c>
      <c r="B840" s="22">
        <v>43938.00880787037</v>
      </c>
      <c r="C840" s="22">
        <v>43938.011469907404</v>
      </c>
      <c r="D840" s="3" t="s">
        <v>97</v>
      </c>
      <c r="I840" s="3" t="s">
        <v>98</v>
      </c>
      <c r="L840" s="3" t="s">
        <v>98</v>
      </c>
      <c r="O840" s="3"/>
      <c r="R840" s="3" t="s">
        <v>100</v>
      </c>
      <c r="U840" s="3" t="s">
        <v>99</v>
      </c>
      <c r="X840" s="3" t="s">
        <v>101</v>
      </c>
      <c r="AA840" s="3" t="s">
        <v>102</v>
      </c>
      <c r="AD840" s="3" t="s">
        <v>430</v>
      </c>
      <c r="AG840" s="3" t="s">
        <v>149</v>
      </c>
      <c r="AJ840" s="3"/>
      <c r="AM840" s="3" t="s">
        <v>99</v>
      </c>
      <c r="AP840" s="3"/>
      <c r="AS840" s="3" t="s">
        <v>98</v>
      </c>
      <c r="AV840" s="3" t="s">
        <v>350</v>
      </c>
      <c r="AY840" s="3" t="s">
        <v>116</v>
      </c>
      <c r="BB840" s="3"/>
      <c r="BG840" s="3" t="s">
        <v>109</v>
      </c>
      <c r="BJ840" s="3" t="s">
        <v>109</v>
      </c>
      <c r="BM840" s="3" t="s">
        <v>109</v>
      </c>
      <c r="BP840" s="3" t="s">
        <v>109</v>
      </c>
      <c r="BS840" s="3" t="s">
        <v>109</v>
      </c>
      <c r="BV840" s="3" t="s">
        <v>123</v>
      </c>
      <c r="BY840" s="3" t="s">
        <v>123</v>
      </c>
      <c r="CB840" s="3" t="s">
        <v>124</v>
      </c>
      <c r="CE840" s="3" t="s">
        <v>111</v>
      </c>
      <c r="CH840" s="3" t="s">
        <v>199</v>
      </c>
      <c r="CK840" s="3"/>
      <c r="CN840" s="3" t="s">
        <v>131</v>
      </c>
      <c r="CQ840" s="3"/>
    </row>
    <row r="841" spans="1:95" x14ac:dyDescent="0.25">
      <c r="A841">
        <v>209</v>
      </c>
      <c r="B841" s="22">
        <v>43938.104386574072</v>
      </c>
      <c r="C841" s="22">
        <v>43938.10765046296</v>
      </c>
      <c r="D841" s="3" t="s">
        <v>97</v>
      </c>
      <c r="I841" s="3" t="s">
        <v>98</v>
      </c>
      <c r="L841" s="3" t="s">
        <v>98</v>
      </c>
      <c r="O841" s="3"/>
      <c r="R841" s="3" t="s">
        <v>120</v>
      </c>
      <c r="U841" s="3" t="s">
        <v>99</v>
      </c>
      <c r="X841" s="3" t="s">
        <v>101</v>
      </c>
      <c r="AA841" s="3" t="s">
        <v>102</v>
      </c>
      <c r="AD841" s="3" t="s">
        <v>405</v>
      </c>
      <c r="AG841" s="3" t="s">
        <v>149</v>
      </c>
      <c r="AJ841" s="3"/>
      <c r="AM841" s="3" t="s">
        <v>98</v>
      </c>
      <c r="AP841" s="3" t="s">
        <v>242</v>
      </c>
      <c r="AS841" s="3" t="s">
        <v>98</v>
      </c>
      <c r="AV841" s="3" t="s">
        <v>350</v>
      </c>
      <c r="AY841" s="3" t="s">
        <v>220</v>
      </c>
      <c r="BB841" s="3"/>
      <c r="BG841" s="3" t="s">
        <v>123</v>
      </c>
      <c r="BJ841" s="3" t="s">
        <v>123</v>
      </c>
      <c r="BM841" s="3" t="s">
        <v>123</v>
      </c>
      <c r="BP841" s="3" t="s">
        <v>123</v>
      </c>
      <c r="BS841" s="3" t="s">
        <v>109</v>
      </c>
      <c r="BV841" s="3" t="s">
        <v>109</v>
      </c>
      <c r="BY841" s="3" t="s">
        <v>123</v>
      </c>
      <c r="CB841" s="3" t="s">
        <v>124</v>
      </c>
      <c r="CE841" s="3" t="s">
        <v>166</v>
      </c>
      <c r="CH841" s="3" t="s">
        <v>199</v>
      </c>
      <c r="CK841" s="3"/>
      <c r="CN841" s="3" t="s">
        <v>141</v>
      </c>
      <c r="CQ841" s="3"/>
    </row>
    <row r="842" spans="1:95" x14ac:dyDescent="0.25">
      <c r="A842">
        <v>209</v>
      </c>
      <c r="B842" s="22">
        <v>43938.104386574072</v>
      </c>
      <c r="C842" s="22">
        <v>43938.10765046296</v>
      </c>
      <c r="D842" s="3" t="s">
        <v>97</v>
      </c>
      <c r="I842" s="3" t="s">
        <v>98</v>
      </c>
      <c r="L842" s="3" t="s">
        <v>98</v>
      </c>
      <c r="O842" s="3"/>
      <c r="R842" s="3" t="s">
        <v>120</v>
      </c>
      <c r="U842" s="3" t="s">
        <v>99</v>
      </c>
      <c r="X842" s="3" t="s">
        <v>101</v>
      </c>
      <c r="AA842" s="3" t="s">
        <v>102</v>
      </c>
      <c r="AD842" s="3" t="s">
        <v>409</v>
      </c>
      <c r="AG842" s="3" t="s">
        <v>149</v>
      </c>
      <c r="AJ842" s="3"/>
      <c r="AM842" s="3" t="s">
        <v>98</v>
      </c>
      <c r="AP842" s="3" t="s">
        <v>242</v>
      </c>
      <c r="AS842" s="3" t="s">
        <v>98</v>
      </c>
      <c r="AV842" s="3" t="s">
        <v>350</v>
      </c>
      <c r="AY842" s="3" t="s">
        <v>220</v>
      </c>
      <c r="BB842" s="3"/>
      <c r="BG842" s="3" t="s">
        <v>123</v>
      </c>
      <c r="BJ842" s="3" t="s">
        <v>123</v>
      </c>
      <c r="BM842" s="3" t="s">
        <v>123</v>
      </c>
      <c r="BP842" s="3" t="s">
        <v>123</v>
      </c>
      <c r="BS842" s="3" t="s">
        <v>109</v>
      </c>
      <c r="BV842" s="3" t="s">
        <v>109</v>
      </c>
      <c r="BY842" s="3" t="s">
        <v>123</v>
      </c>
      <c r="CB842" s="3" t="s">
        <v>124</v>
      </c>
      <c r="CE842" s="3" t="s">
        <v>166</v>
      </c>
      <c r="CH842" s="3" t="s">
        <v>199</v>
      </c>
      <c r="CK842" s="3"/>
      <c r="CN842" s="3" t="s">
        <v>141</v>
      </c>
      <c r="CQ842" s="3"/>
    </row>
    <row r="843" spans="1:95" x14ac:dyDescent="0.25">
      <c r="A843">
        <v>209</v>
      </c>
      <c r="B843" s="22">
        <v>43938.104386574072</v>
      </c>
      <c r="C843" s="22">
        <v>43938.10765046296</v>
      </c>
      <c r="D843" s="3" t="s">
        <v>97</v>
      </c>
      <c r="I843" s="3" t="s">
        <v>98</v>
      </c>
      <c r="L843" s="3" t="s">
        <v>98</v>
      </c>
      <c r="O843" s="3"/>
      <c r="R843" s="3" t="s">
        <v>120</v>
      </c>
      <c r="U843" s="3" t="s">
        <v>99</v>
      </c>
      <c r="X843" s="3" t="s">
        <v>101</v>
      </c>
      <c r="AA843" s="3" t="s">
        <v>102</v>
      </c>
      <c r="AD843" s="3" t="s">
        <v>408</v>
      </c>
      <c r="AG843" s="3" t="s">
        <v>149</v>
      </c>
      <c r="AJ843" s="3"/>
      <c r="AM843" s="3" t="s">
        <v>98</v>
      </c>
      <c r="AP843" s="3" t="s">
        <v>242</v>
      </c>
      <c r="AS843" s="3" t="s">
        <v>98</v>
      </c>
      <c r="AV843" s="3" t="s">
        <v>350</v>
      </c>
      <c r="AY843" s="3" t="s">
        <v>220</v>
      </c>
      <c r="BB843" s="3"/>
      <c r="BG843" s="3" t="s">
        <v>123</v>
      </c>
      <c r="BJ843" s="3" t="s">
        <v>123</v>
      </c>
      <c r="BM843" s="3" t="s">
        <v>123</v>
      </c>
      <c r="BP843" s="3" t="s">
        <v>123</v>
      </c>
      <c r="BS843" s="3" t="s">
        <v>109</v>
      </c>
      <c r="BV843" s="3" t="s">
        <v>109</v>
      </c>
      <c r="BY843" s="3" t="s">
        <v>123</v>
      </c>
      <c r="CB843" s="3" t="s">
        <v>124</v>
      </c>
      <c r="CE843" s="3" t="s">
        <v>166</v>
      </c>
      <c r="CH843" s="3" t="s">
        <v>199</v>
      </c>
      <c r="CK843" s="3"/>
      <c r="CN843" s="3" t="s">
        <v>141</v>
      </c>
      <c r="CQ843" s="3"/>
    </row>
    <row r="844" spans="1:95" x14ac:dyDescent="0.25">
      <c r="A844">
        <v>209</v>
      </c>
      <c r="B844" s="22">
        <v>43938.104386574072</v>
      </c>
      <c r="C844" s="22">
        <v>43938.10765046296</v>
      </c>
      <c r="D844" s="3" t="s">
        <v>97</v>
      </c>
      <c r="I844" s="3" t="s">
        <v>98</v>
      </c>
      <c r="L844" s="3" t="s">
        <v>98</v>
      </c>
      <c r="O844" s="3"/>
      <c r="R844" s="3" t="s">
        <v>120</v>
      </c>
      <c r="U844" s="3" t="s">
        <v>99</v>
      </c>
      <c r="X844" s="3" t="s">
        <v>101</v>
      </c>
      <c r="AA844" s="3" t="s">
        <v>102</v>
      </c>
      <c r="AD844" s="3" t="s">
        <v>410</v>
      </c>
      <c r="AG844" s="3" t="s">
        <v>149</v>
      </c>
      <c r="AJ844" s="3"/>
      <c r="AM844" s="3" t="s">
        <v>98</v>
      </c>
      <c r="AP844" s="3" t="s">
        <v>242</v>
      </c>
      <c r="AS844" s="3" t="s">
        <v>98</v>
      </c>
      <c r="AV844" s="3" t="s">
        <v>350</v>
      </c>
      <c r="AY844" s="3" t="s">
        <v>220</v>
      </c>
      <c r="BB844" s="3"/>
      <c r="BG844" s="3" t="s">
        <v>123</v>
      </c>
      <c r="BJ844" s="3" t="s">
        <v>123</v>
      </c>
      <c r="BM844" s="3" t="s">
        <v>123</v>
      </c>
      <c r="BP844" s="3" t="s">
        <v>123</v>
      </c>
      <c r="BS844" s="3" t="s">
        <v>109</v>
      </c>
      <c r="BV844" s="3" t="s">
        <v>109</v>
      </c>
      <c r="BY844" s="3" t="s">
        <v>123</v>
      </c>
      <c r="CB844" s="3" t="s">
        <v>124</v>
      </c>
      <c r="CE844" s="3" t="s">
        <v>166</v>
      </c>
      <c r="CH844" s="3" t="s">
        <v>199</v>
      </c>
      <c r="CK844" s="3"/>
      <c r="CN844" s="3" t="s">
        <v>141</v>
      </c>
      <c r="CQ844" s="3"/>
    </row>
    <row r="845" spans="1:95" x14ac:dyDescent="0.25">
      <c r="A845">
        <v>209</v>
      </c>
      <c r="B845" s="22">
        <v>43938.104386574072</v>
      </c>
      <c r="C845" s="22">
        <v>43938.10765046296</v>
      </c>
      <c r="D845" s="3" t="s">
        <v>97</v>
      </c>
      <c r="I845" s="3" t="s">
        <v>98</v>
      </c>
      <c r="L845" s="3" t="s">
        <v>98</v>
      </c>
      <c r="O845" s="3"/>
      <c r="R845" s="3" t="s">
        <v>120</v>
      </c>
      <c r="U845" s="3" t="s">
        <v>99</v>
      </c>
      <c r="X845" s="3" t="s">
        <v>101</v>
      </c>
      <c r="AA845" s="3" t="s">
        <v>102</v>
      </c>
      <c r="AD845" s="3" t="s">
        <v>406</v>
      </c>
      <c r="AG845" s="3" t="s">
        <v>149</v>
      </c>
      <c r="AJ845" s="3"/>
      <c r="AM845" s="3" t="s">
        <v>98</v>
      </c>
      <c r="AP845" s="3" t="s">
        <v>242</v>
      </c>
      <c r="AS845" s="3" t="s">
        <v>98</v>
      </c>
      <c r="AV845" s="3" t="s">
        <v>350</v>
      </c>
      <c r="AY845" s="3" t="s">
        <v>220</v>
      </c>
      <c r="BB845" s="3"/>
      <c r="BG845" s="3" t="s">
        <v>123</v>
      </c>
      <c r="BJ845" s="3" t="s">
        <v>123</v>
      </c>
      <c r="BM845" s="3" t="s">
        <v>123</v>
      </c>
      <c r="BP845" s="3" t="s">
        <v>123</v>
      </c>
      <c r="BS845" s="3" t="s">
        <v>109</v>
      </c>
      <c r="BV845" s="3" t="s">
        <v>109</v>
      </c>
      <c r="BY845" s="3" t="s">
        <v>123</v>
      </c>
      <c r="CB845" s="3" t="s">
        <v>124</v>
      </c>
      <c r="CE845" s="3" t="s">
        <v>166</v>
      </c>
      <c r="CH845" s="3" t="s">
        <v>199</v>
      </c>
      <c r="CK845" s="3"/>
      <c r="CN845" s="3" t="s">
        <v>141</v>
      </c>
      <c r="CQ845" s="3"/>
    </row>
    <row r="846" spans="1:95" x14ac:dyDescent="0.25">
      <c r="A846">
        <v>209</v>
      </c>
      <c r="B846" s="22">
        <v>43938.104386574072</v>
      </c>
      <c r="C846" s="22">
        <v>43938.10765046296</v>
      </c>
      <c r="D846" s="3" t="s">
        <v>97</v>
      </c>
      <c r="I846" s="3" t="s">
        <v>98</v>
      </c>
      <c r="L846" s="3" t="s">
        <v>98</v>
      </c>
      <c r="O846" s="3"/>
      <c r="R846" s="3" t="s">
        <v>120</v>
      </c>
      <c r="U846" s="3" t="s">
        <v>99</v>
      </c>
      <c r="X846" s="3" t="s">
        <v>101</v>
      </c>
      <c r="AA846" s="3" t="s">
        <v>102</v>
      </c>
      <c r="AD846" s="3" t="s">
        <v>407</v>
      </c>
      <c r="AG846" s="3" t="s">
        <v>149</v>
      </c>
      <c r="AJ846" s="3"/>
      <c r="AM846" s="3" t="s">
        <v>98</v>
      </c>
      <c r="AP846" s="3" t="s">
        <v>242</v>
      </c>
      <c r="AS846" s="3" t="s">
        <v>98</v>
      </c>
      <c r="AV846" s="3" t="s">
        <v>350</v>
      </c>
      <c r="AY846" s="3" t="s">
        <v>220</v>
      </c>
      <c r="BB846" s="3"/>
      <c r="BG846" s="3" t="s">
        <v>123</v>
      </c>
      <c r="BJ846" s="3" t="s">
        <v>123</v>
      </c>
      <c r="BM846" s="3" t="s">
        <v>123</v>
      </c>
      <c r="BP846" s="3" t="s">
        <v>123</v>
      </c>
      <c r="BS846" s="3" t="s">
        <v>109</v>
      </c>
      <c r="BV846" s="3" t="s">
        <v>109</v>
      </c>
      <c r="BY846" s="3" t="s">
        <v>123</v>
      </c>
      <c r="CB846" s="3" t="s">
        <v>124</v>
      </c>
      <c r="CE846" s="3" t="s">
        <v>166</v>
      </c>
      <c r="CH846" s="3" t="s">
        <v>199</v>
      </c>
      <c r="CK846" s="3"/>
      <c r="CN846" s="3" t="s">
        <v>141</v>
      </c>
      <c r="CQ846" s="3"/>
    </row>
    <row r="847" spans="1:95" x14ac:dyDescent="0.25">
      <c r="A847">
        <v>209</v>
      </c>
      <c r="B847" s="22">
        <v>43938.104386574072</v>
      </c>
      <c r="C847" s="22">
        <v>43938.10765046296</v>
      </c>
      <c r="D847" s="3" t="s">
        <v>97</v>
      </c>
      <c r="I847" s="3" t="s">
        <v>98</v>
      </c>
      <c r="L847" s="3" t="s">
        <v>98</v>
      </c>
      <c r="O847" s="3"/>
      <c r="R847" s="3" t="s">
        <v>120</v>
      </c>
      <c r="U847" s="3" t="s">
        <v>99</v>
      </c>
      <c r="X847" s="3" t="s">
        <v>101</v>
      </c>
      <c r="AA847" s="3" t="s">
        <v>102</v>
      </c>
      <c r="AD847" s="3" t="s">
        <v>430</v>
      </c>
      <c r="AG847" s="3" t="s">
        <v>149</v>
      </c>
      <c r="AJ847" s="3"/>
      <c r="AM847" s="3" t="s">
        <v>98</v>
      </c>
      <c r="AP847" s="3" t="s">
        <v>242</v>
      </c>
      <c r="AS847" s="3" t="s">
        <v>98</v>
      </c>
      <c r="AV847" s="3" t="s">
        <v>350</v>
      </c>
      <c r="AY847" s="3" t="s">
        <v>220</v>
      </c>
      <c r="BB847" s="3"/>
      <c r="BG847" s="3" t="s">
        <v>123</v>
      </c>
      <c r="BJ847" s="3" t="s">
        <v>123</v>
      </c>
      <c r="BM847" s="3" t="s">
        <v>123</v>
      </c>
      <c r="BP847" s="3" t="s">
        <v>123</v>
      </c>
      <c r="BS847" s="3" t="s">
        <v>109</v>
      </c>
      <c r="BV847" s="3" t="s">
        <v>109</v>
      </c>
      <c r="BY847" s="3" t="s">
        <v>123</v>
      </c>
      <c r="CB847" s="3" t="s">
        <v>124</v>
      </c>
      <c r="CE847" s="3" t="s">
        <v>166</v>
      </c>
      <c r="CH847" s="3" t="s">
        <v>199</v>
      </c>
      <c r="CK847" s="3"/>
      <c r="CN847" s="3" t="s">
        <v>141</v>
      </c>
      <c r="CQ847" s="3"/>
    </row>
    <row r="848" spans="1:95" x14ac:dyDescent="0.25">
      <c r="A848">
        <v>210</v>
      </c>
      <c r="B848" s="22">
        <v>43938.366342592592</v>
      </c>
      <c r="C848" s="22">
        <v>43938.374016203707</v>
      </c>
      <c r="D848" s="3" t="s">
        <v>97</v>
      </c>
      <c r="I848" s="3" t="s">
        <v>99</v>
      </c>
      <c r="L848" s="3" t="s">
        <v>99</v>
      </c>
      <c r="O848" s="3"/>
      <c r="R848" s="3" t="s">
        <v>159</v>
      </c>
      <c r="U848" s="3" t="s">
        <v>99</v>
      </c>
      <c r="X848" s="3" t="s">
        <v>121</v>
      </c>
      <c r="AA848" s="3"/>
      <c r="AD848" s="3" t="s">
        <v>405</v>
      </c>
      <c r="AG848" s="3" t="s">
        <v>149</v>
      </c>
      <c r="AJ848" s="3"/>
      <c r="AM848" s="3" t="s">
        <v>99</v>
      </c>
      <c r="AP848" s="3"/>
      <c r="AS848" s="3" t="s">
        <v>99</v>
      </c>
      <c r="AV848" s="3"/>
      <c r="AY848" s="3" t="s">
        <v>122</v>
      </c>
      <c r="BB848" s="3"/>
      <c r="BG848" s="3" t="s">
        <v>133</v>
      </c>
      <c r="BJ848" s="3" t="s">
        <v>107</v>
      </c>
      <c r="BM848" s="3" t="s">
        <v>107</v>
      </c>
      <c r="BP848" s="3" t="s">
        <v>123</v>
      </c>
      <c r="BS848" s="3" t="s">
        <v>123</v>
      </c>
      <c r="BV848" s="3" t="s">
        <v>109</v>
      </c>
      <c r="BY848" s="3" t="s">
        <v>123</v>
      </c>
      <c r="CB848" s="3" t="s">
        <v>124</v>
      </c>
      <c r="CE848" s="3" t="s">
        <v>147</v>
      </c>
      <c r="CH848" s="3" t="s">
        <v>136</v>
      </c>
      <c r="CK848" s="3"/>
      <c r="CN848" s="3" t="s">
        <v>131</v>
      </c>
      <c r="CQ848" s="3"/>
    </row>
    <row r="849" spans="1:95" x14ac:dyDescent="0.25">
      <c r="A849">
        <v>210</v>
      </c>
      <c r="B849" s="22">
        <v>43938.366342592592</v>
      </c>
      <c r="C849" s="22">
        <v>43938.374016203707</v>
      </c>
      <c r="D849" s="3" t="s">
        <v>97</v>
      </c>
      <c r="I849" s="3" t="s">
        <v>99</v>
      </c>
      <c r="L849" s="3" t="s">
        <v>99</v>
      </c>
      <c r="O849" s="3"/>
      <c r="R849" s="3" t="s">
        <v>159</v>
      </c>
      <c r="U849" s="3" t="s">
        <v>99</v>
      </c>
      <c r="X849" s="3" t="s">
        <v>121</v>
      </c>
      <c r="AA849" s="3"/>
      <c r="AD849" s="3" t="s">
        <v>409</v>
      </c>
      <c r="AG849" s="3" t="s">
        <v>149</v>
      </c>
      <c r="AJ849" s="3"/>
      <c r="AM849" s="3" t="s">
        <v>99</v>
      </c>
      <c r="AP849" s="3"/>
      <c r="AS849" s="3" t="s">
        <v>99</v>
      </c>
      <c r="AV849" s="3"/>
      <c r="AY849" s="3" t="s">
        <v>122</v>
      </c>
      <c r="BB849" s="3"/>
      <c r="BG849" s="3" t="s">
        <v>133</v>
      </c>
      <c r="BJ849" s="3" t="s">
        <v>107</v>
      </c>
      <c r="BM849" s="3" t="s">
        <v>107</v>
      </c>
      <c r="BP849" s="3" t="s">
        <v>123</v>
      </c>
      <c r="BS849" s="3" t="s">
        <v>123</v>
      </c>
      <c r="BV849" s="3" t="s">
        <v>109</v>
      </c>
      <c r="BY849" s="3" t="s">
        <v>123</v>
      </c>
      <c r="CB849" s="3" t="s">
        <v>124</v>
      </c>
      <c r="CE849" s="3" t="s">
        <v>147</v>
      </c>
      <c r="CH849" s="3" t="s">
        <v>136</v>
      </c>
      <c r="CK849" s="3"/>
      <c r="CN849" s="3" t="s">
        <v>131</v>
      </c>
      <c r="CQ849" s="3"/>
    </row>
    <row r="850" spans="1:95" x14ac:dyDescent="0.25">
      <c r="A850">
        <v>210</v>
      </c>
      <c r="B850" s="22">
        <v>43938.366342592592</v>
      </c>
      <c r="C850" s="22">
        <v>43938.374016203707</v>
      </c>
      <c r="D850" s="3" t="s">
        <v>97</v>
      </c>
      <c r="I850" s="3" t="s">
        <v>99</v>
      </c>
      <c r="L850" s="3" t="s">
        <v>99</v>
      </c>
      <c r="O850" s="3"/>
      <c r="R850" s="3" t="s">
        <v>159</v>
      </c>
      <c r="U850" s="3" t="s">
        <v>99</v>
      </c>
      <c r="X850" s="3" t="s">
        <v>121</v>
      </c>
      <c r="AA850" s="3"/>
      <c r="AD850" s="3" t="s">
        <v>408</v>
      </c>
      <c r="AG850" s="3" t="s">
        <v>149</v>
      </c>
      <c r="AJ850" s="3"/>
      <c r="AM850" s="3" t="s">
        <v>99</v>
      </c>
      <c r="AP850" s="3"/>
      <c r="AS850" s="3" t="s">
        <v>99</v>
      </c>
      <c r="AV850" s="3"/>
      <c r="AY850" s="3" t="s">
        <v>122</v>
      </c>
      <c r="BB850" s="3"/>
      <c r="BG850" s="3" t="s">
        <v>133</v>
      </c>
      <c r="BJ850" s="3" t="s">
        <v>107</v>
      </c>
      <c r="BM850" s="3" t="s">
        <v>107</v>
      </c>
      <c r="BP850" s="3" t="s">
        <v>123</v>
      </c>
      <c r="BS850" s="3" t="s">
        <v>123</v>
      </c>
      <c r="BV850" s="3" t="s">
        <v>109</v>
      </c>
      <c r="BY850" s="3" t="s">
        <v>123</v>
      </c>
      <c r="CB850" s="3" t="s">
        <v>124</v>
      </c>
      <c r="CE850" s="3" t="s">
        <v>147</v>
      </c>
      <c r="CH850" s="3" t="s">
        <v>136</v>
      </c>
      <c r="CK850" s="3"/>
      <c r="CN850" s="3" t="s">
        <v>131</v>
      </c>
      <c r="CQ850" s="3"/>
    </row>
    <row r="851" spans="1:95" x14ac:dyDescent="0.25">
      <c r="A851">
        <v>210</v>
      </c>
      <c r="B851" s="22">
        <v>43938.366342592592</v>
      </c>
      <c r="C851" s="22">
        <v>43938.374016203707</v>
      </c>
      <c r="D851" s="3" t="s">
        <v>97</v>
      </c>
      <c r="I851" s="3" t="s">
        <v>99</v>
      </c>
      <c r="L851" s="3" t="s">
        <v>99</v>
      </c>
      <c r="O851" s="3"/>
      <c r="R851" s="3" t="s">
        <v>159</v>
      </c>
      <c r="U851" s="3" t="s">
        <v>99</v>
      </c>
      <c r="X851" s="3" t="s">
        <v>121</v>
      </c>
      <c r="AA851" s="3"/>
      <c r="AD851" s="3" t="s">
        <v>410</v>
      </c>
      <c r="AG851" s="3" t="s">
        <v>149</v>
      </c>
      <c r="AJ851" s="3"/>
      <c r="AM851" s="3" t="s">
        <v>99</v>
      </c>
      <c r="AP851" s="3"/>
      <c r="AS851" s="3" t="s">
        <v>99</v>
      </c>
      <c r="AV851" s="3"/>
      <c r="AY851" s="3" t="s">
        <v>122</v>
      </c>
      <c r="BB851" s="3"/>
      <c r="BG851" s="3" t="s">
        <v>133</v>
      </c>
      <c r="BJ851" s="3" t="s">
        <v>107</v>
      </c>
      <c r="BM851" s="3" t="s">
        <v>107</v>
      </c>
      <c r="BP851" s="3" t="s">
        <v>123</v>
      </c>
      <c r="BS851" s="3" t="s">
        <v>123</v>
      </c>
      <c r="BV851" s="3" t="s">
        <v>109</v>
      </c>
      <c r="BY851" s="3" t="s">
        <v>123</v>
      </c>
      <c r="CB851" s="3" t="s">
        <v>124</v>
      </c>
      <c r="CE851" s="3" t="s">
        <v>147</v>
      </c>
      <c r="CH851" s="3" t="s">
        <v>136</v>
      </c>
      <c r="CK851" s="3"/>
      <c r="CN851" s="3" t="s">
        <v>131</v>
      </c>
      <c r="CQ851" s="3"/>
    </row>
    <row r="852" spans="1:95" x14ac:dyDescent="0.25">
      <c r="A852">
        <v>210</v>
      </c>
      <c r="B852" s="22">
        <v>43938.366342592592</v>
      </c>
      <c r="C852" s="22">
        <v>43938.374016203707</v>
      </c>
      <c r="D852" s="3" t="s">
        <v>97</v>
      </c>
      <c r="I852" s="3" t="s">
        <v>99</v>
      </c>
      <c r="L852" s="3" t="s">
        <v>99</v>
      </c>
      <c r="O852" s="3"/>
      <c r="R852" s="3" t="s">
        <v>159</v>
      </c>
      <c r="U852" s="3" t="s">
        <v>99</v>
      </c>
      <c r="X852" s="3" t="s">
        <v>121</v>
      </c>
      <c r="AA852" s="3"/>
      <c r="AD852" s="3" t="s">
        <v>406</v>
      </c>
      <c r="AG852" s="3" t="s">
        <v>149</v>
      </c>
      <c r="AJ852" s="3"/>
      <c r="AM852" s="3" t="s">
        <v>99</v>
      </c>
      <c r="AP852" s="3"/>
      <c r="AS852" s="3" t="s">
        <v>99</v>
      </c>
      <c r="AV852" s="3"/>
      <c r="AY852" s="3" t="s">
        <v>122</v>
      </c>
      <c r="BB852" s="3"/>
      <c r="BG852" s="3" t="s">
        <v>133</v>
      </c>
      <c r="BJ852" s="3" t="s">
        <v>107</v>
      </c>
      <c r="BM852" s="3" t="s">
        <v>107</v>
      </c>
      <c r="BP852" s="3" t="s">
        <v>123</v>
      </c>
      <c r="BS852" s="3" t="s">
        <v>123</v>
      </c>
      <c r="BV852" s="3" t="s">
        <v>109</v>
      </c>
      <c r="BY852" s="3" t="s">
        <v>123</v>
      </c>
      <c r="CB852" s="3" t="s">
        <v>124</v>
      </c>
      <c r="CE852" s="3" t="s">
        <v>147</v>
      </c>
      <c r="CH852" s="3" t="s">
        <v>136</v>
      </c>
      <c r="CK852" s="3"/>
      <c r="CN852" s="3" t="s">
        <v>131</v>
      </c>
      <c r="CQ852" s="3"/>
    </row>
    <row r="853" spans="1:95" x14ac:dyDescent="0.25">
      <c r="A853">
        <v>210</v>
      </c>
      <c r="B853" s="22">
        <v>43938.366342592592</v>
      </c>
      <c r="C853" s="22">
        <v>43938.374016203707</v>
      </c>
      <c r="D853" s="3" t="s">
        <v>97</v>
      </c>
      <c r="I853" s="3" t="s">
        <v>99</v>
      </c>
      <c r="L853" s="3" t="s">
        <v>99</v>
      </c>
      <c r="O853" s="3"/>
      <c r="R853" s="3" t="s">
        <v>159</v>
      </c>
      <c r="U853" s="3" t="s">
        <v>99</v>
      </c>
      <c r="X853" s="3" t="s">
        <v>121</v>
      </c>
      <c r="AA853" s="3"/>
      <c r="AD853" s="3" t="s">
        <v>407</v>
      </c>
      <c r="AG853" s="3" t="s">
        <v>149</v>
      </c>
      <c r="AJ853" s="3"/>
      <c r="AM853" s="3" t="s">
        <v>99</v>
      </c>
      <c r="AP853" s="3"/>
      <c r="AS853" s="3" t="s">
        <v>99</v>
      </c>
      <c r="AV853" s="3"/>
      <c r="AY853" s="3" t="s">
        <v>122</v>
      </c>
      <c r="BB853" s="3"/>
      <c r="BG853" s="3" t="s">
        <v>133</v>
      </c>
      <c r="BJ853" s="3" t="s">
        <v>107</v>
      </c>
      <c r="BM853" s="3" t="s">
        <v>107</v>
      </c>
      <c r="BP853" s="3" t="s">
        <v>123</v>
      </c>
      <c r="BS853" s="3" t="s">
        <v>123</v>
      </c>
      <c r="BV853" s="3" t="s">
        <v>109</v>
      </c>
      <c r="BY853" s="3" t="s">
        <v>123</v>
      </c>
      <c r="CB853" s="3" t="s">
        <v>124</v>
      </c>
      <c r="CE853" s="3" t="s">
        <v>147</v>
      </c>
      <c r="CH853" s="3" t="s">
        <v>136</v>
      </c>
      <c r="CK853" s="3"/>
      <c r="CN853" s="3" t="s">
        <v>131</v>
      </c>
      <c r="CQ853" s="3"/>
    </row>
    <row r="854" spans="1:95" x14ac:dyDescent="0.25">
      <c r="A854">
        <v>210</v>
      </c>
      <c r="B854" s="22">
        <v>43938.366342592592</v>
      </c>
      <c r="C854" s="22">
        <v>43938.374016203707</v>
      </c>
      <c r="D854" s="3" t="s">
        <v>97</v>
      </c>
      <c r="I854" s="3" t="s">
        <v>99</v>
      </c>
      <c r="L854" s="3" t="s">
        <v>99</v>
      </c>
      <c r="O854" s="3"/>
      <c r="R854" s="3" t="s">
        <v>159</v>
      </c>
      <c r="U854" s="3" t="s">
        <v>99</v>
      </c>
      <c r="X854" s="3" t="s">
        <v>121</v>
      </c>
      <c r="AA854" s="3"/>
      <c r="AD854" s="3" t="s">
        <v>430</v>
      </c>
      <c r="AG854" s="3" t="s">
        <v>149</v>
      </c>
      <c r="AJ854" s="3"/>
      <c r="AM854" s="3" t="s">
        <v>99</v>
      </c>
      <c r="AP854" s="3"/>
      <c r="AS854" s="3" t="s">
        <v>99</v>
      </c>
      <c r="AV854" s="3"/>
      <c r="AY854" s="3" t="s">
        <v>122</v>
      </c>
      <c r="BB854" s="3"/>
      <c r="BG854" s="3" t="s">
        <v>133</v>
      </c>
      <c r="BJ854" s="3" t="s">
        <v>107</v>
      </c>
      <c r="BM854" s="3" t="s">
        <v>107</v>
      </c>
      <c r="BP854" s="3" t="s">
        <v>123</v>
      </c>
      <c r="BS854" s="3" t="s">
        <v>123</v>
      </c>
      <c r="BV854" s="3" t="s">
        <v>109</v>
      </c>
      <c r="BY854" s="3" t="s">
        <v>123</v>
      </c>
      <c r="CB854" s="3" t="s">
        <v>124</v>
      </c>
      <c r="CE854" s="3" t="s">
        <v>147</v>
      </c>
      <c r="CH854" s="3" t="s">
        <v>136</v>
      </c>
      <c r="CK854" s="3"/>
      <c r="CN854" s="3" t="s">
        <v>131</v>
      </c>
      <c r="CQ854" s="3"/>
    </row>
    <row r="855" spans="1:95" x14ac:dyDescent="0.25">
      <c r="A855">
        <v>211</v>
      </c>
      <c r="B855" s="22">
        <v>43938.447314814817</v>
      </c>
      <c r="C855" s="22">
        <v>43938.450069444443</v>
      </c>
      <c r="D855" s="3" t="s">
        <v>97</v>
      </c>
      <c r="I855" s="3" t="s">
        <v>99</v>
      </c>
      <c r="L855" s="3" t="s">
        <v>98</v>
      </c>
      <c r="O855" s="3"/>
      <c r="R855" s="3" t="s">
        <v>100</v>
      </c>
      <c r="U855" s="3" t="s">
        <v>99</v>
      </c>
      <c r="X855" s="3" t="s">
        <v>101</v>
      </c>
      <c r="AA855" s="3" t="s">
        <v>132</v>
      </c>
      <c r="AD855" s="3" t="s">
        <v>405</v>
      </c>
      <c r="AG855" s="3" t="s">
        <v>149</v>
      </c>
      <c r="AJ855" s="3"/>
      <c r="AM855" s="3" t="s">
        <v>99</v>
      </c>
      <c r="AP855" s="3"/>
      <c r="AS855" s="3" t="s">
        <v>98</v>
      </c>
      <c r="AV855" s="3" t="s">
        <v>189</v>
      </c>
      <c r="AY855" s="3" t="s">
        <v>116</v>
      </c>
      <c r="BB855" s="3"/>
      <c r="BG855" s="3" t="s">
        <v>107</v>
      </c>
      <c r="BJ855" s="3" t="s">
        <v>107</v>
      </c>
      <c r="BM855" s="3" t="s">
        <v>109</v>
      </c>
      <c r="BP855" s="3" t="s">
        <v>109</v>
      </c>
      <c r="BS855" s="3" t="s">
        <v>109</v>
      </c>
      <c r="BV855" s="3" t="s">
        <v>109</v>
      </c>
      <c r="BY855" s="3" t="s">
        <v>109</v>
      </c>
      <c r="CB855" s="3" t="s">
        <v>118</v>
      </c>
      <c r="CE855" s="3" t="s">
        <v>111</v>
      </c>
      <c r="CH855" s="3" t="s">
        <v>199</v>
      </c>
      <c r="CK855" s="3"/>
      <c r="CN855" s="3" t="s">
        <v>137</v>
      </c>
      <c r="CQ855" s="3"/>
    </row>
    <row r="856" spans="1:95" x14ac:dyDescent="0.25">
      <c r="A856">
        <v>211</v>
      </c>
      <c r="B856" s="22">
        <v>43938.447314814817</v>
      </c>
      <c r="C856" s="22">
        <v>43938.450069444443</v>
      </c>
      <c r="D856" s="3" t="s">
        <v>97</v>
      </c>
      <c r="I856" s="3" t="s">
        <v>99</v>
      </c>
      <c r="L856" s="3" t="s">
        <v>98</v>
      </c>
      <c r="O856" s="3"/>
      <c r="R856" s="3" t="s">
        <v>100</v>
      </c>
      <c r="U856" s="3" t="s">
        <v>99</v>
      </c>
      <c r="X856" s="3" t="s">
        <v>101</v>
      </c>
      <c r="AA856" s="3" t="s">
        <v>132</v>
      </c>
      <c r="AD856" s="3" t="s">
        <v>409</v>
      </c>
      <c r="AG856" s="3" t="s">
        <v>149</v>
      </c>
      <c r="AJ856" s="3"/>
      <c r="AM856" s="3" t="s">
        <v>99</v>
      </c>
      <c r="AP856" s="3"/>
      <c r="AS856" s="3" t="s">
        <v>98</v>
      </c>
      <c r="AV856" s="3" t="s">
        <v>189</v>
      </c>
      <c r="AY856" s="3" t="s">
        <v>116</v>
      </c>
      <c r="BB856" s="3"/>
      <c r="BG856" s="3" t="s">
        <v>107</v>
      </c>
      <c r="BJ856" s="3" t="s">
        <v>107</v>
      </c>
      <c r="BM856" s="3" t="s">
        <v>109</v>
      </c>
      <c r="BP856" s="3" t="s">
        <v>109</v>
      </c>
      <c r="BS856" s="3" t="s">
        <v>109</v>
      </c>
      <c r="BV856" s="3" t="s">
        <v>109</v>
      </c>
      <c r="BY856" s="3" t="s">
        <v>109</v>
      </c>
      <c r="CB856" s="3" t="s">
        <v>118</v>
      </c>
      <c r="CE856" s="3" t="s">
        <v>111</v>
      </c>
      <c r="CH856" s="3" t="s">
        <v>199</v>
      </c>
      <c r="CK856" s="3"/>
      <c r="CN856" s="3" t="s">
        <v>137</v>
      </c>
      <c r="CQ856" s="3"/>
    </row>
    <row r="857" spans="1:95" x14ac:dyDescent="0.25">
      <c r="A857">
        <v>211</v>
      </c>
      <c r="B857" s="22">
        <v>43938.447314814817</v>
      </c>
      <c r="C857" s="22">
        <v>43938.450069444443</v>
      </c>
      <c r="D857" s="3" t="s">
        <v>97</v>
      </c>
      <c r="I857" s="3" t="s">
        <v>99</v>
      </c>
      <c r="L857" s="3" t="s">
        <v>98</v>
      </c>
      <c r="O857" s="3"/>
      <c r="R857" s="3" t="s">
        <v>100</v>
      </c>
      <c r="U857" s="3" t="s">
        <v>99</v>
      </c>
      <c r="X857" s="3" t="s">
        <v>101</v>
      </c>
      <c r="AA857" s="3" t="s">
        <v>132</v>
      </c>
      <c r="AD857" s="3" t="s">
        <v>406</v>
      </c>
      <c r="AG857" s="3" t="s">
        <v>149</v>
      </c>
      <c r="AJ857" s="3"/>
      <c r="AM857" s="3" t="s">
        <v>99</v>
      </c>
      <c r="AP857" s="3"/>
      <c r="AS857" s="3" t="s">
        <v>98</v>
      </c>
      <c r="AV857" s="3" t="s">
        <v>189</v>
      </c>
      <c r="AY857" s="3" t="s">
        <v>116</v>
      </c>
      <c r="BB857" s="3"/>
      <c r="BG857" s="3" t="s">
        <v>107</v>
      </c>
      <c r="BJ857" s="3" t="s">
        <v>107</v>
      </c>
      <c r="BM857" s="3" t="s">
        <v>109</v>
      </c>
      <c r="BP857" s="3" t="s">
        <v>109</v>
      </c>
      <c r="BS857" s="3" t="s">
        <v>109</v>
      </c>
      <c r="BV857" s="3" t="s">
        <v>109</v>
      </c>
      <c r="BY857" s="3" t="s">
        <v>109</v>
      </c>
      <c r="CB857" s="3" t="s">
        <v>118</v>
      </c>
      <c r="CE857" s="3" t="s">
        <v>111</v>
      </c>
      <c r="CH857" s="3" t="s">
        <v>199</v>
      </c>
      <c r="CK857" s="3"/>
      <c r="CN857" s="3" t="s">
        <v>137</v>
      </c>
      <c r="CQ857" s="3"/>
    </row>
    <row r="858" spans="1:95" x14ac:dyDescent="0.25">
      <c r="A858">
        <v>211</v>
      </c>
      <c r="B858" s="22">
        <v>43938.447314814817</v>
      </c>
      <c r="C858" s="22">
        <v>43938.450069444443</v>
      </c>
      <c r="D858" s="3" t="s">
        <v>97</v>
      </c>
      <c r="I858" s="3" t="s">
        <v>99</v>
      </c>
      <c r="L858" s="3" t="s">
        <v>98</v>
      </c>
      <c r="O858" s="3"/>
      <c r="R858" s="3" t="s">
        <v>100</v>
      </c>
      <c r="U858" s="3" t="s">
        <v>99</v>
      </c>
      <c r="X858" s="3" t="s">
        <v>101</v>
      </c>
      <c r="AA858" s="3" t="s">
        <v>132</v>
      </c>
      <c r="AD858" s="3" t="s">
        <v>430</v>
      </c>
      <c r="AG858" s="3" t="s">
        <v>149</v>
      </c>
      <c r="AJ858" s="3"/>
      <c r="AM858" s="3" t="s">
        <v>99</v>
      </c>
      <c r="AP858" s="3"/>
      <c r="AS858" s="3" t="s">
        <v>98</v>
      </c>
      <c r="AV858" s="3" t="s">
        <v>189</v>
      </c>
      <c r="AY858" s="3" t="s">
        <v>116</v>
      </c>
      <c r="BB858" s="3"/>
      <c r="BG858" s="3" t="s">
        <v>107</v>
      </c>
      <c r="BJ858" s="3" t="s">
        <v>107</v>
      </c>
      <c r="BM858" s="3" t="s">
        <v>109</v>
      </c>
      <c r="BP858" s="3" t="s">
        <v>109</v>
      </c>
      <c r="BS858" s="3" t="s">
        <v>109</v>
      </c>
      <c r="BV858" s="3" t="s">
        <v>109</v>
      </c>
      <c r="BY858" s="3" t="s">
        <v>109</v>
      </c>
      <c r="CB858" s="3" t="s">
        <v>118</v>
      </c>
      <c r="CE858" s="3" t="s">
        <v>111</v>
      </c>
      <c r="CH858" s="3" t="s">
        <v>199</v>
      </c>
      <c r="CK858" s="3"/>
      <c r="CN858" s="3" t="s">
        <v>137</v>
      </c>
      <c r="CQ858" s="3"/>
    </row>
    <row r="859" spans="1:95" x14ac:dyDescent="0.25">
      <c r="A859">
        <v>212</v>
      </c>
      <c r="B859" s="22">
        <v>43938.632256944446</v>
      </c>
      <c r="C859" s="22">
        <v>43938.640266203707</v>
      </c>
      <c r="D859" s="3" t="s">
        <v>97</v>
      </c>
      <c r="I859" s="3" t="s">
        <v>99</v>
      </c>
      <c r="L859" s="3" t="s">
        <v>99</v>
      </c>
      <c r="O859" s="3"/>
      <c r="R859" s="3" t="s">
        <v>100</v>
      </c>
      <c r="U859" s="3" t="s">
        <v>99</v>
      </c>
      <c r="X859" s="3" t="s">
        <v>121</v>
      </c>
      <c r="AA859" s="3"/>
      <c r="AD859" s="3" t="s">
        <v>405</v>
      </c>
      <c r="AG859" s="3" t="s">
        <v>149</v>
      </c>
      <c r="AJ859" s="3"/>
      <c r="AM859" s="3" t="s">
        <v>99</v>
      </c>
      <c r="AP859" s="3"/>
      <c r="AS859" s="3" t="s">
        <v>98</v>
      </c>
      <c r="AV859" s="3" t="s">
        <v>351</v>
      </c>
      <c r="AY859" s="3" t="s">
        <v>116</v>
      </c>
      <c r="BB859" s="3"/>
      <c r="BG859" s="3" t="s">
        <v>109</v>
      </c>
      <c r="BJ859" s="3" t="s">
        <v>109</v>
      </c>
      <c r="BM859" s="3" t="s">
        <v>123</v>
      </c>
      <c r="BP859" s="3" t="s">
        <v>123</v>
      </c>
      <c r="BS859" s="3" t="s">
        <v>107</v>
      </c>
      <c r="BV859" s="3" t="s">
        <v>123</v>
      </c>
      <c r="BY859" s="3" t="s">
        <v>109</v>
      </c>
      <c r="CB859" s="3" t="s">
        <v>124</v>
      </c>
      <c r="CE859" s="3" t="s">
        <v>111</v>
      </c>
      <c r="CH859" s="3" t="s">
        <v>136</v>
      </c>
      <c r="CK859" s="3"/>
      <c r="CN859" s="3" t="s">
        <v>126</v>
      </c>
      <c r="CQ859" s="3"/>
    </row>
    <row r="860" spans="1:95" x14ac:dyDescent="0.25">
      <c r="A860">
        <v>212</v>
      </c>
      <c r="B860" s="22">
        <v>43938.632256944446</v>
      </c>
      <c r="C860" s="22">
        <v>43938.640266203707</v>
      </c>
      <c r="D860" s="3" t="s">
        <v>97</v>
      </c>
      <c r="I860" s="3" t="s">
        <v>99</v>
      </c>
      <c r="L860" s="3" t="s">
        <v>99</v>
      </c>
      <c r="O860" s="3"/>
      <c r="R860" s="3" t="s">
        <v>100</v>
      </c>
      <c r="U860" s="3" t="s">
        <v>99</v>
      </c>
      <c r="X860" s="3" t="s">
        <v>121</v>
      </c>
      <c r="AA860" s="3"/>
      <c r="AD860" s="3" t="s">
        <v>430</v>
      </c>
      <c r="AG860" s="3" t="s">
        <v>149</v>
      </c>
      <c r="AJ860" s="3"/>
      <c r="AM860" s="3" t="s">
        <v>99</v>
      </c>
      <c r="AP860" s="3"/>
      <c r="AS860" s="3" t="s">
        <v>98</v>
      </c>
      <c r="AV860" s="3" t="s">
        <v>351</v>
      </c>
      <c r="AY860" s="3" t="s">
        <v>116</v>
      </c>
      <c r="BB860" s="3"/>
      <c r="BG860" s="3" t="s">
        <v>109</v>
      </c>
      <c r="BJ860" s="3" t="s">
        <v>109</v>
      </c>
      <c r="BM860" s="3" t="s">
        <v>123</v>
      </c>
      <c r="BP860" s="3" t="s">
        <v>123</v>
      </c>
      <c r="BS860" s="3" t="s">
        <v>107</v>
      </c>
      <c r="BV860" s="3" t="s">
        <v>123</v>
      </c>
      <c r="BY860" s="3" t="s">
        <v>109</v>
      </c>
      <c r="CB860" s="3" t="s">
        <v>124</v>
      </c>
      <c r="CE860" s="3" t="s">
        <v>111</v>
      </c>
      <c r="CH860" s="3" t="s">
        <v>136</v>
      </c>
      <c r="CK860" s="3"/>
      <c r="CN860" s="3" t="s">
        <v>126</v>
      </c>
      <c r="CQ860" s="3"/>
    </row>
    <row r="861" spans="1:95" x14ac:dyDescent="0.25">
      <c r="A861">
        <v>213</v>
      </c>
      <c r="B861" s="22">
        <v>43938.647199074076</v>
      </c>
      <c r="C861" s="22">
        <v>43938.650868055556</v>
      </c>
      <c r="D861" s="3" t="s">
        <v>97</v>
      </c>
      <c r="I861" s="3" t="s">
        <v>99</v>
      </c>
      <c r="L861" s="3" t="s">
        <v>99</v>
      </c>
      <c r="O861" s="3"/>
      <c r="R861" s="3" t="s">
        <v>100</v>
      </c>
      <c r="U861" s="3" t="s">
        <v>99</v>
      </c>
      <c r="X861" s="3" t="s">
        <v>101</v>
      </c>
      <c r="AA861" s="3" t="s">
        <v>102</v>
      </c>
      <c r="AD861" s="3" t="s">
        <v>405</v>
      </c>
      <c r="AG861" s="3" t="s">
        <v>149</v>
      </c>
      <c r="AJ861" s="3"/>
      <c r="AM861" s="3" t="s">
        <v>99</v>
      </c>
      <c r="AP861" s="3"/>
      <c r="AS861" s="3" t="s">
        <v>99</v>
      </c>
      <c r="AV861" s="3"/>
      <c r="AY861" s="3" t="s">
        <v>116</v>
      </c>
      <c r="BB861" s="3"/>
      <c r="BG861" s="3" t="s">
        <v>109</v>
      </c>
      <c r="BJ861" s="3" t="s">
        <v>108</v>
      </c>
      <c r="BM861" s="3" t="s">
        <v>107</v>
      </c>
      <c r="BP861" s="3" t="s">
        <v>108</v>
      </c>
      <c r="BS861" s="3" t="s">
        <v>108</v>
      </c>
      <c r="BV861" s="3" t="s">
        <v>108</v>
      </c>
      <c r="BY861" s="3" t="s">
        <v>109</v>
      </c>
      <c r="CB861" s="3" t="s">
        <v>124</v>
      </c>
      <c r="CE861" s="3" t="s">
        <v>111</v>
      </c>
      <c r="CH861" s="3" t="s">
        <v>199</v>
      </c>
      <c r="CK861" s="3"/>
      <c r="CN861" s="3" t="s">
        <v>131</v>
      </c>
      <c r="CQ861" s="3"/>
    </row>
    <row r="862" spans="1:95" x14ac:dyDescent="0.25">
      <c r="A862">
        <v>213</v>
      </c>
      <c r="B862" s="22">
        <v>43938.647199074076</v>
      </c>
      <c r="C862" s="22">
        <v>43938.650868055556</v>
      </c>
      <c r="D862" s="3" t="s">
        <v>97</v>
      </c>
      <c r="I862" s="3" t="s">
        <v>99</v>
      </c>
      <c r="L862" s="3" t="s">
        <v>99</v>
      </c>
      <c r="O862" s="3"/>
      <c r="R862" s="3" t="s">
        <v>100</v>
      </c>
      <c r="U862" s="3" t="s">
        <v>99</v>
      </c>
      <c r="X862" s="3" t="s">
        <v>101</v>
      </c>
      <c r="AA862" s="3" t="s">
        <v>102</v>
      </c>
      <c r="AD862" s="3" t="s">
        <v>408</v>
      </c>
      <c r="AG862" s="3" t="s">
        <v>149</v>
      </c>
      <c r="AJ862" s="3"/>
      <c r="AM862" s="3" t="s">
        <v>99</v>
      </c>
      <c r="AP862" s="3"/>
      <c r="AS862" s="3" t="s">
        <v>99</v>
      </c>
      <c r="AV862" s="3"/>
      <c r="AY862" s="3" t="s">
        <v>116</v>
      </c>
      <c r="BB862" s="3"/>
      <c r="BG862" s="3" t="s">
        <v>109</v>
      </c>
      <c r="BJ862" s="3" t="s">
        <v>108</v>
      </c>
      <c r="BM862" s="3" t="s">
        <v>107</v>
      </c>
      <c r="BP862" s="3" t="s">
        <v>108</v>
      </c>
      <c r="BS862" s="3" t="s">
        <v>108</v>
      </c>
      <c r="BV862" s="3" t="s">
        <v>108</v>
      </c>
      <c r="BY862" s="3" t="s">
        <v>109</v>
      </c>
      <c r="CB862" s="3" t="s">
        <v>124</v>
      </c>
      <c r="CE862" s="3" t="s">
        <v>111</v>
      </c>
      <c r="CH862" s="3" t="s">
        <v>199</v>
      </c>
      <c r="CK862" s="3"/>
      <c r="CN862" s="3" t="s">
        <v>131</v>
      </c>
      <c r="CQ862" s="3"/>
    </row>
    <row r="863" spans="1:95" x14ac:dyDescent="0.25">
      <c r="A863">
        <v>213</v>
      </c>
      <c r="B863" s="22">
        <v>43938.647199074076</v>
      </c>
      <c r="C863" s="22">
        <v>43938.650868055556</v>
      </c>
      <c r="D863" s="3" t="s">
        <v>97</v>
      </c>
      <c r="I863" s="3" t="s">
        <v>99</v>
      </c>
      <c r="L863" s="3" t="s">
        <v>99</v>
      </c>
      <c r="O863" s="3"/>
      <c r="R863" s="3" t="s">
        <v>100</v>
      </c>
      <c r="U863" s="3" t="s">
        <v>99</v>
      </c>
      <c r="X863" s="3" t="s">
        <v>101</v>
      </c>
      <c r="AA863" s="3" t="s">
        <v>102</v>
      </c>
      <c r="AD863" s="3" t="s">
        <v>406</v>
      </c>
      <c r="AG863" s="3" t="s">
        <v>149</v>
      </c>
      <c r="AJ863" s="3"/>
      <c r="AM863" s="3" t="s">
        <v>99</v>
      </c>
      <c r="AP863" s="3"/>
      <c r="AS863" s="3" t="s">
        <v>99</v>
      </c>
      <c r="AV863" s="3"/>
      <c r="AY863" s="3" t="s">
        <v>116</v>
      </c>
      <c r="BB863" s="3"/>
      <c r="BG863" s="3" t="s">
        <v>109</v>
      </c>
      <c r="BJ863" s="3" t="s">
        <v>108</v>
      </c>
      <c r="BM863" s="3" t="s">
        <v>107</v>
      </c>
      <c r="BP863" s="3" t="s">
        <v>108</v>
      </c>
      <c r="BS863" s="3" t="s">
        <v>108</v>
      </c>
      <c r="BV863" s="3" t="s">
        <v>108</v>
      </c>
      <c r="BY863" s="3" t="s">
        <v>109</v>
      </c>
      <c r="CB863" s="3" t="s">
        <v>124</v>
      </c>
      <c r="CE863" s="3" t="s">
        <v>111</v>
      </c>
      <c r="CH863" s="3" t="s">
        <v>199</v>
      </c>
      <c r="CK863" s="3"/>
      <c r="CN863" s="3" t="s">
        <v>131</v>
      </c>
      <c r="CQ863" s="3"/>
    </row>
    <row r="864" spans="1:95" x14ac:dyDescent="0.25">
      <c r="A864">
        <v>213</v>
      </c>
      <c r="B864" s="22">
        <v>43938.647199074076</v>
      </c>
      <c r="C864" s="22">
        <v>43938.650868055556</v>
      </c>
      <c r="D864" s="3" t="s">
        <v>97</v>
      </c>
      <c r="I864" s="3" t="s">
        <v>99</v>
      </c>
      <c r="L864" s="3" t="s">
        <v>99</v>
      </c>
      <c r="O864" s="3"/>
      <c r="R864" s="3" t="s">
        <v>100</v>
      </c>
      <c r="U864" s="3" t="s">
        <v>99</v>
      </c>
      <c r="X864" s="3" t="s">
        <v>101</v>
      </c>
      <c r="AA864" s="3" t="s">
        <v>102</v>
      </c>
      <c r="AD864" s="3" t="s">
        <v>407</v>
      </c>
      <c r="AG864" s="3" t="s">
        <v>149</v>
      </c>
      <c r="AJ864" s="3"/>
      <c r="AM864" s="3" t="s">
        <v>99</v>
      </c>
      <c r="AP864" s="3"/>
      <c r="AS864" s="3" t="s">
        <v>99</v>
      </c>
      <c r="AV864" s="3"/>
      <c r="AY864" s="3" t="s">
        <v>116</v>
      </c>
      <c r="BB864" s="3"/>
      <c r="BG864" s="3" t="s">
        <v>109</v>
      </c>
      <c r="BJ864" s="3" t="s">
        <v>108</v>
      </c>
      <c r="BM864" s="3" t="s">
        <v>107</v>
      </c>
      <c r="BP864" s="3" t="s">
        <v>108</v>
      </c>
      <c r="BS864" s="3" t="s">
        <v>108</v>
      </c>
      <c r="BV864" s="3" t="s">
        <v>108</v>
      </c>
      <c r="BY864" s="3" t="s">
        <v>109</v>
      </c>
      <c r="CB864" s="3" t="s">
        <v>124</v>
      </c>
      <c r="CE864" s="3" t="s">
        <v>111</v>
      </c>
      <c r="CH864" s="3" t="s">
        <v>199</v>
      </c>
      <c r="CK864" s="3"/>
      <c r="CN864" s="3" t="s">
        <v>131</v>
      </c>
      <c r="CQ864" s="3"/>
    </row>
    <row r="865" spans="1:95" x14ac:dyDescent="0.25">
      <c r="A865">
        <v>213</v>
      </c>
      <c r="B865" s="22">
        <v>43938.647199074076</v>
      </c>
      <c r="C865" s="22">
        <v>43938.650868055556</v>
      </c>
      <c r="D865" s="3" t="s">
        <v>97</v>
      </c>
      <c r="I865" s="3" t="s">
        <v>99</v>
      </c>
      <c r="L865" s="3" t="s">
        <v>99</v>
      </c>
      <c r="O865" s="3"/>
      <c r="R865" s="3" t="s">
        <v>100</v>
      </c>
      <c r="U865" s="3" t="s">
        <v>99</v>
      </c>
      <c r="X865" s="3" t="s">
        <v>101</v>
      </c>
      <c r="AA865" s="3" t="s">
        <v>102</v>
      </c>
      <c r="AD865" s="3" t="s">
        <v>430</v>
      </c>
      <c r="AG865" s="3" t="s">
        <v>149</v>
      </c>
      <c r="AJ865" s="3"/>
      <c r="AM865" s="3" t="s">
        <v>99</v>
      </c>
      <c r="AP865" s="3"/>
      <c r="AS865" s="3" t="s">
        <v>99</v>
      </c>
      <c r="AV865" s="3"/>
      <c r="AY865" s="3" t="s">
        <v>116</v>
      </c>
      <c r="BB865" s="3"/>
      <c r="BG865" s="3" t="s">
        <v>109</v>
      </c>
      <c r="BJ865" s="3" t="s">
        <v>108</v>
      </c>
      <c r="BM865" s="3" t="s">
        <v>107</v>
      </c>
      <c r="BP865" s="3" t="s">
        <v>108</v>
      </c>
      <c r="BS865" s="3" t="s">
        <v>108</v>
      </c>
      <c r="BV865" s="3" t="s">
        <v>108</v>
      </c>
      <c r="BY865" s="3" t="s">
        <v>109</v>
      </c>
      <c r="CB865" s="3" t="s">
        <v>124</v>
      </c>
      <c r="CE865" s="3" t="s">
        <v>111</v>
      </c>
      <c r="CH865" s="3" t="s">
        <v>199</v>
      </c>
      <c r="CK865" s="3"/>
      <c r="CN865" s="3" t="s">
        <v>131</v>
      </c>
      <c r="CQ865" s="3"/>
    </row>
    <row r="866" spans="1:95" x14ac:dyDescent="0.25">
      <c r="A866">
        <v>214</v>
      </c>
      <c r="B866" s="22">
        <v>43938.652106481481</v>
      </c>
      <c r="C866" s="22">
        <v>43938.654305555552</v>
      </c>
      <c r="D866" s="3" t="s">
        <v>97</v>
      </c>
      <c r="I866" s="3" t="s">
        <v>98</v>
      </c>
      <c r="L866" s="3" t="s">
        <v>99</v>
      </c>
      <c r="O866" s="3"/>
      <c r="R866" s="3" t="s">
        <v>100</v>
      </c>
      <c r="U866" s="3" t="s">
        <v>99</v>
      </c>
      <c r="X866" s="3" t="s">
        <v>121</v>
      </c>
      <c r="AA866" s="3"/>
      <c r="AD866" s="3" t="s">
        <v>405</v>
      </c>
      <c r="AG866" s="3" t="s">
        <v>137</v>
      </c>
      <c r="AJ866" s="3" t="s">
        <v>180</v>
      </c>
      <c r="AM866" s="3" t="s">
        <v>99</v>
      </c>
      <c r="AP866" s="3"/>
      <c r="AS866" s="3" t="s">
        <v>99</v>
      </c>
      <c r="AV866" s="3"/>
      <c r="AY866" s="3" t="s">
        <v>228</v>
      </c>
      <c r="BB866" s="3"/>
      <c r="BG866" s="3" t="s">
        <v>108</v>
      </c>
      <c r="BJ866" s="3" t="s">
        <v>108</v>
      </c>
      <c r="BM866" s="3" t="s">
        <v>109</v>
      </c>
      <c r="BP866" s="3" t="s">
        <v>123</v>
      </c>
      <c r="BS866" s="3" t="s">
        <v>109</v>
      </c>
      <c r="BV866" s="3" t="s">
        <v>109</v>
      </c>
      <c r="BY866" s="3" t="s">
        <v>109</v>
      </c>
      <c r="CB866" s="3" t="s">
        <v>118</v>
      </c>
      <c r="CE866" s="3" t="s">
        <v>119</v>
      </c>
      <c r="CH866" s="3" t="s">
        <v>112</v>
      </c>
      <c r="CK866" s="3"/>
      <c r="CN866" s="3" t="s">
        <v>113</v>
      </c>
      <c r="CQ866" s="3"/>
    </row>
    <row r="867" spans="1:95" x14ac:dyDescent="0.25">
      <c r="A867">
        <v>214</v>
      </c>
      <c r="B867" s="22">
        <v>43938.652106481481</v>
      </c>
      <c r="C867" s="22">
        <v>43938.654305555552</v>
      </c>
      <c r="D867" s="3" t="s">
        <v>97</v>
      </c>
      <c r="I867" s="3" t="s">
        <v>98</v>
      </c>
      <c r="L867" s="3" t="s">
        <v>99</v>
      </c>
      <c r="O867" s="3"/>
      <c r="R867" s="3" t="s">
        <v>100</v>
      </c>
      <c r="U867" s="3" t="s">
        <v>99</v>
      </c>
      <c r="X867" s="3" t="s">
        <v>121</v>
      </c>
      <c r="AA867" s="3"/>
      <c r="AD867" s="3" t="s">
        <v>409</v>
      </c>
      <c r="AG867" s="3" t="s">
        <v>137</v>
      </c>
      <c r="AJ867" s="3" t="s">
        <v>180</v>
      </c>
      <c r="AM867" s="3" t="s">
        <v>99</v>
      </c>
      <c r="AP867" s="3"/>
      <c r="AS867" s="3" t="s">
        <v>99</v>
      </c>
      <c r="AV867" s="3"/>
      <c r="AY867" s="3" t="s">
        <v>228</v>
      </c>
      <c r="BB867" s="3"/>
      <c r="BG867" s="3" t="s">
        <v>108</v>
      </c>
      <c r="BJ867" s="3" t="s">
        <v>108</v>
      </c>
      <c r="BM867" s="3" t="s">
        <v>109</v>
      </c>
      <c r="BP867" s="3" t="s">
        <v>123</v>
      </c>
      <c r="BS867" s="3" t="s">
        <v>109</v>
      </c>
      <c r="BV867" s="3" t="s">
        <v>109</v>
      </c>
      <c r="BY867" s="3" t="s">
        <v>109</v>
      </c>
      <c r="CB867" s="3" t="s">
        <v>118</v>
      </c>
      <c r="CE867" s="3" t="s">
        <v>119</v>
      </c>
      <c r="CH867" s="3" t="s">
        <v>112</v>
      </c>
      <c r="CK867" s="3"/>
      <c r="CN867" s="3" t="s">
        <v>113</v>
      </c>
      <c r="CQ867" s="3"/>
    </row>
    <row r="868" spans="1:95" x14ac:dyDescent="0.25">
      <c r="A868">
        <v>214</v>
      </c>
      <c r="B868" s="22">
        <v>43938.652106481481</v>
      </c>
      <c r="C868" s="22">
        <v>43938.654305555552</v>
      </c>
      <c r="D868" s="3" t="s">
        <v>97</v>
      </c>
      <c r="I868" s="3" t="s">
        <v>98</v>
      </c>
      <c r="L868" s="3" t="s">
        <v>99</v>
      </c>
      <c r="O868" s="3"/>
      <c r="R868" s="3" t="s">
        <v>100</v>
      </c>
      <c r="U868" s="3" t="s">
        <v>99</v>
      </c>
      <c r="X868" s="3" t="s">
        <v>121</v>
      </c>
      <c r="AA868" s="3"/>
      <c r="AD868" s="3" t="s">
        <v>406</v>
      </c>
      <c r="AG868" s="3" t="s">
        <v>137</v>
      </c>
      <c r="AJ868" s="3" t="s">
        <v>180</v>
      </c>
      <c r="AM868" s="3" t="s">
        <v>99</v>
      </c>
      <c r="AP868" s="3"/>
      <c r="AS868" s="3" t="s">
        <v>99</v>
      </c>
      <c r="AV868" s="3"/>
      <c r="AY868" s="3" t="s">
        <v>228</v>
      </c>
      <c r="BB868" s="3"/>
      <c r="BG868" s="3" t="s">
        <v>108</v>
      </c>
      <c r="BJ868" s="3" t="s">
        <v>108</v>
      </c>
      <c r="BM868" s="3" t="s">
        <v>109</v>
      </c>
      <c r="BP868" s="3" t="s">
        <v>123</v>
      </c>
      <c r="BS868" s="3" t="s">
        <v>109</v>
      </c>
      <c r="BV868" s="3" t="s">
        <v>109</v>
      </c>
      <c r="BY868" s="3" t="s">
        <v>109</v>
      </c>
      <c r="CB868" s="3" t="s">
        <v>118</v>
      </c>
      <c r="CE868" s="3" t="s">
        <v>119</v>
      </c>
      <c r="CH868" s="3" t="s">
        <v>112</v>
      </c>
      <c r="CK868" s="3"/>
      <c r="CN868" s="3" t="s">
        <v>113</v>
      </c>
      <c r="CQ868" s="3"/>
    </row>
    <row r="869" spans="1:95" x14ac:dyDescent="0.25">
      <c r="A869">
        <v>214</v>
      </c>
      <c r="B869" s="22">
        <v>43938.652106481481</v>
      </c>
      <c r="C869" s="22">
        <v>43938.654305555552</v>
      </c>
      <c r="D869" s="3" t="s">
        <v>97</v>
      </c>
      <c r="I869" s="3" t="s">
        <v>98</v>
      </c>
      <c r="L869" s="3" t="s">
        <v>99</v>
      </c>
      <c r="O869" s="3"/>
      <c r="R869" s="3" t="s">
        <v>100</v>
      </c>
      <c r="U869" s="3" t="s">
        <v>99</v>
      </c>
      <c r="X869" s="3" t="s">
        <v>121</v>
      </c>
      <c r="AA869" s="3"/>
      <c r="AD869" s="3" t="s">
        <v>407</v>
      </c>
      <c r="AG869" s="3" t="s">
        <v>137</v>
      </c>
      <c r="AJ869" s="3" t="s">
        <v>180</v>
      </c>
      <c r="AM869" s="3" t="s">
        <v>99</v>
      </c>
      <c r="AP869" s="3"/>
      <c r="AS869" s="3" t="s">
        <v>99</v>
      </c>
      <c r="AV869" s="3"/>
      <c r="AY869" s="3" t="s">
        <v>228</v>
      </c>
      <c r="BB869" s="3"/>
      <c r="BG869" s="3" t="s">
        <v>108</v>
      </c>
      <c r="BJ869" s="3" t="s">
        <v>108</v>
      </c>
      <c r="BM869" s="3" t="s">
        <v>109</v>
      </c>
      <c r="BP869" s="3" t="s">
        <v>123</v>
      </c>
      <c r="BS869" s="3" t="s">
        <v>109</v>
      </c>
      <c r="BV869" s="3" t="s">
        <v>109</v>
      </c>
      <c r="BY869" s="3" t="s">
        <v>109</v>
      </c>
      <c r="CB869" s="3" t="s">
        <v>118</v>
      </c>
      <c r="CE869" s="3" t="s">
        <v>119</v>
      </c>
      <c r="CH869" s="3" t="s">
        <v>112</v>
      </c>
      <c r="CK869" s="3"/>
      <c r="CN869" s="3" t="s">
        <v>113</v>
      </c>
      <c r="CQ869" s="3"/>
    </row>
    <row r="870" spans="1:95" x14ac:dyDescent="0.25">
      <c r="A870">
        <v>214</v>
      </c>
      <c r="B870" s="22">
        <v>43938.652106481481</v>
      </c>
      <c r="C870" s="22">
        <v>43938.654305555552</v>
      </c>
      <c r="D870" s="3" t="s">
        <v>97</v>
      </c>
      <c r="I870" s="3" t="s">
        <v>98</v>
      </c>
      <c r="L870" s="3" t="s">
        <v>99</v>
      </c>
      <c r="O870" s="3"/>
      <c r="R870" s="3" t="s">
        <v>100</v>
      </c>
      <c r="U870" s="3" t="s">
        <v>99</v>
      </c>
      <c r="X870" s="3" t="s">
        <v>121</v>
      </c>
      <c r="AA870" s="3"/>
      <c r="AD870" s="3" t="s">
        <v>430</v>
      </c>
      <c r="AG870" s="3" t="s">
        <v>137</v>
      </c>
      <c r="AJ870" s="3" t="s">
        <v>180</v>
      </c>
      <c r="AM870" s="3" t="s">
        <v>99</v>
      </c>
      <c r="AP870" s="3"/>
      <c r="AS870" s="3" t="s">
        <v>99</v>
      </c>
      <c r="AV870" s="3"/>
      <c r="AY870" s="3" t="s">
        <v>228</v>
      </c>
      <c r="BB870" s="3"/>
      <c r="BG870" s="3" t="s">
        <v>108</v>
      </c>
      <c r="BJ870" s="3" t="s">
        <v>108</v>
      </c>
      <c r="BM870" s="3" t="s">
        <v>109</v>
      </c>
      <c r="BP870" s="3" t="s">
        <v>123</v>
      </c>
      <c r="BS870" s="3" t="s">
        <v>109</v>
      </c>
      <c r="BV870" s="3" t="s">
        <v>109</v>
      </c>
      <c r="BY870" s="3" t="s">
        <v>109</v>
      </c>
      <c r="CB870" s="3" t="s">
        <v>118</v>
      </c>
      <c r="CE870" s="3" t="s">
        <v>119</v>
      </c>
      <c r="CH870" s="3" t="s">
        <v>112</v>
      </c>
      <c r="CK870" s="3"/>
      <c r="CN870" s="3" t="s">
        <v>113</v>
      </c>
      <c r="CQ870" s="3"/>
    </row>
    <row r="871" spans="1:95" x14ac:dyDescent="0.25">
      <c r="A871">
        <v>215</v>
      </c>
      <c r="B871" s="22">
        <v>43938.667233796295</v>
      </c>
      <c r="C871" s="22">
        <v>43938.673518518517</v>
      </c>
      <c r="D871" s="3" t="s">
        <v>97</v>
      </c>
      <c r="I871" s="3" t="s">
        <v>98</v>
      </c>
      <c r="L871" s="3" t="s">
        <v>99</v>
      </c>
      <c r="O871" s="3"/>
      <c r="R871" s="3" t="s">
        <v>100</v>
      </c>
      <c r="U871" s="3" t="s">
        <v>99</v>
      </c>
      <c r="X871" s="3" t="s">
        <v>101</v>
      </c>
      <c r="AA871" s="3" t="s">
        <v>132</v>
      </c>
      <c r="AD871" s="3" t="s">
        <v>405</v>
      </c>
      <c r="AG871" s="3" t="s">
        <v>149</v>
      </c>
      <c r="AJ871" s="3"/>
      <c r="AM871" s="3" t="s">
        <v>99</v>
      </c>
      <c r="AP871" s="3"/>
      <c r="AS871" s="3" t="s">
        <v>99</v>
      </c>
      <c r="AV871" s="3"/>
      <c r="AY871" s="3" t="s">
        <v>122</v>
      </c>
      <c r="BB871" s="3"/>
      <c r="BG871" s="3" t="s">
        <v>109</v>
      </c>
      <c r="BJ871" s="3" t="s">
        <v>108</v>
      </c>
      <c r="BM871" s="3" t="s">
        <v>108</v>
      </c>
      <c r="BP871" s="3" t="s">
        <v>109</v>
      </c>
      <c r="BS871" s="3" t="s">
        <v>123</v>
      </c>
      <c r="BV871" s="3" t="s">
        <v>123</v>
      </c>
      <c r="BY871" s="3" t="s">
        <v>109</v>
      </c>
      <c r="CB871" s="3" t="s">
        <v>110</v>
      </c>
      <c r="CE871" s="3" t="s">
        <v>119</v>
      </c>
      <c r="CH871" s="3" t="s">
        <v>136</v>
      </c>
      <c r="CK871" s="3"/>
      <c r="CN871" s="3" t="s">
        <v>113</v>
      </c>
      <c r="CQ871" s="3"/>
    </row>
    <row r="872" spans="1:95" x14ac:dyDescent="0.25">
      <c r="A872">
        <v>215</v>
      </c>
      <c r="B872" s="22">
        <v>43938.667233796295</v>
      </c>
      <c r="C872" s="22">
        <v>43938.673518518517</v>
      </c>
      <c r="D872" s="3" t="s">
        <v>97</v>
      </c>
      <c r="I872" s="3" t="s">
        <v>98</v>
      </c>
      <c r="L872" s="3" t="s">
        <v>99</v>
      </c>
      <c r="O872" s="3"/>
      <c r="R872" s="3" t="s">
        <v>100</v>
      </c>
      <c r="U872" s="3" t="s">
        <v>99</v>
      </c>
      <c r="X872" s="3" t="s">
        <v>101</v>
      </c>
      <c r="AA872" s="3" t="s">
        <v>132</v>
      </c>
      <c r="AD872" s="3" t="s">
        <v>408</v>
      </c>
      <c r="AG872" s="3" t="s">
        <v>149</v>
      </c>
      <c r="AJ872" s="3"/>
      <c r="AM872" s="3" t="s">
        <v>99</v>
      </c>
      <c r="AP872" s="3"/>
      <c r="AS872" s="3" t="s">
        <v>99</v>
      </c>
      <c r="AV872" s="3"/>
      <c r="AY872" s="3" t="s">
        <v>122</v>
      </c>
      <c r="BB872" s="3"/>
      <c r="BG872" s="3" t="s">
        <v>109</v>
      </c>
      <c r="BJ872" s="3" t="s">
        <v>108</v>
      </c>
      <c r="BM872" s="3" t="s">
        <v>108</v>
      </c>
      <c r="BP872" s="3" t="s">
        <v>109</v>
      </c>
      <c r="BS872" s="3" t="s">
        <v>123</v>
      </c>
      <c r="BV872" s="3" t="s">
        <v>123</v>
      </c>
      <c r="BY872" s="3" t="s">
        <v>109</v>
      </c>
      <c r="CB872" s="3" t="s">
        <v>110</v>
      </c>
      <c r="CE872" s="3" t="s">
        <v>119</v>
      </c>
      <c r="CH872" s="3" t="s">
        <v>136</v>
      </c>
      <c r="CK872" s="3"/>
      <c r="CN872" s="3" t="s">
        <v>113</v>
      </c>
      <c r="CQ872" s="3"/>
    </row>
    <row r="873" spans="1:95" x14ac:dyDescent="0.25">
      <c r="A873">
        <v>215</v>
      </c>
      <c r="B873" s="22">
        <v>43938.667233796295</v>
      </c>
      <c r="C873" s="22">
        <v>43938.673518518517</v>
      </c>
      <c r="D873" s="3" t="s">
        <v>97</v>
      </c>
      <c r="I873" s="3" t="s">
        <v>98</v>
      </c>
      <c r="L873" s="3" t="s">
        <v>99</v>
      </c>
      <c r="O873" s="3"/>
      <c r="R873" s="3" t="s">
        <v>100</v>
      </c>
      <c r="U873" s="3" t="s">
        <v>99</v>
      </c>
      <c r="X873" s="3" t="s">
        <v>101</v>
      </c>
      <c r="AA873" s="3" t="s">
        <v>132</v>
      </c>
      <c r="AD873" s="3" t="s">
        <v>410</v>
      </c>
      <c r="AG873" s="3" t="s">
        <v>149</v>
      </c>
      <c r="AJ873" s="3"/>
      <c r="AM873" s="3" t="s">
        <v>99</v>
      </c>
      <c r="AP873" s="3"/>
      <c r="AS873" s="3" t="s">
        <v>99</v>
      </c>
      <c r="AV873" s="3"/>
      <c r="AY873" s="3" t="s">
        <v>122</v>
      </c>
      <c r="BB873" s="3"/>
      <c r="BG873" s="3" t="s">
        <v>109</v>
      </c>
      <c r="BJ873" s="3" t="s">
        <v>108</v>
      </c>
      <c r="BM873" s="3" t="s">
        <v>108</v>
      </c>
      <c r="BP873" s="3" t="s">
        <v>109</v>
      </c>
      <c r="BS873" s="3" t="s">
        <v>123</v>
      </c>
      <c r="BV873" s="3" t="s">
        <v>123</v>
      </c>
      <c r="BY873" s="3" t="s">
        <v>109</v>
      </c>
      <c r="CB873" s="3" t="s">
        <v>110</v>
      </c>
      <c r="CE873" s="3" t="s">
        <v>119</v>
      </c>
      <c r="CH873" s="3" t="s">
        <v>136</v>
      </c>
      <c r="CK873" s="3"/>
      <c r="CN873" s="3" t="s">
        <v>113</v>
      </c>
      <c r="CQ873" s="3"/>
    </row>
    <row r="874" spans="1:95" x14ac:dyDescent="0.25">
      <c r="A874">
        <v>215</v>
      </c>
      <c r="B874" s="22">
        <v>43938.667233796295</v>
      </c>
      <c r="C874" s="22">
        <v>43938.673518518517</v>
      </c>
      <c r="D874" s="3" t="s">
        <v>97</v>
      </c>
      <c r="I874" s="3" t="s">
        <v>98</v>
      </c>
      <c r="L874" s="3" t="s">
        <v>99</v>
      </c>
      <c r="O874" s="3"/>
      <c r="R874" s="3" t="s">
        <v>100</v>
      </c>
      <c r="U874" s="3" t="s">
        <v>99</v>
      </c>
      <c r="X874" s="3" t="s">
        <v>101</v>
      </c>
      <c r="AA874" s="3" t="s">
        <v>132</v>
      </c>
      <c r="AD874" s="3" t="s">
        <v>406</v>
      </c>
      <c r="AG874" s="3" t="s">
        <v>149</v>
      </c>
      <c r="AJ874" s="3"/>
      <c r="AM874" s="3" t="s">
        <v>99</v>
      </c>
      <c r="AP874" s="3"/>
      <c r="AS874" s="3" t="s">
        <v>99</v>
      </c>
      <c r="AV874" s="3"/>
      <c r="AY874" s="3" t="s">
        <v>122</v>
      </c>
      <c r="BB874" s="3"/>
      <c r="BG874" s="3" t="s">
        <v>109</v>
      </c>
      <c r="BJ874" s="3" t="s">
        <v>108</v>
      </c>
      <c r="BM874" s="3" t="s">
        <v>108</v>
      </c>
      <c r="BP874" s="3" t="s">
        <v>109</v>
      </c>
      <c r="BS874" s="3" t="s">
        <v>123</v>
      </c>
      <c r="BV874" s="3" t="s">
        <v>123</v>
      </c>
      <c r="BY874" s="3" t="s">
        <v>109</v>
      </c>
      <c r="CB874" s="3" t="s">
        <v>110</v>
      </c>
      <c r="CE874" s="3" t="s">
        <v>119</v>
      </c>
      <c r="CH874" s="3" t="s">
        <v>136</v>
      </c>
      <c r="CK874" s="3"/>
      <c r="CN874" s="3" t="s">
        <v>113</v>
      </c>
      <c r="CQ874" s="3"/>
    </row>
    <row r="875" spans="1:95" x14ac:dyDescent="0.25">
      <c r="A875">
        <v>215</v>
      </c>
      <c r="B875" s="22">
        <v>43938.667233796295</v>
      </c>
      <c r="C875" s="22">
        <v>43938.673518518517</v>
      </c>
      <c r="D875" s="3" t="s">
        <v>97</v>
      </c>
      <c r="I875" s="3" t="s">
        <v>98</v>
      </c>
      <c r="L875" s="3" t="s">
        <v>99</v>
      </c>
      <c r="O875" s="3"/>
      <c r="R875" s="3" t="s">
        <v>100</v>
      </c>
      <c r="U875" s="3" t="s">
        <v>99</v>
      </c>
      <c r="X875" s="3" t="s">
        <v>101</v>
      </c>
      <c r="AA875" s="3" t="s">
        <v>132</v>
      </c>
      <c r="AD875" s="3" t="s">
        <v>430</v>
      </c>
      <c r="AG875" s="3" t="s">
        <v>149</v>
      </c>
      <c r="AJ875" s="3"/>
      <c r="AM875" s="3" t="s">
        <v>99</v>
      </c>
      <c r="AP875" s="3"/>
      <c r="AS875" s="3" t="s">
        <v>99</v>
      </c>
      <c r="AV875" s="3"/>
      <c r="AY875" s="3" t="s">
        <v>122</v>
      </c>
      <c r="BB875" s="3"/>
      <c r="BG875" s="3" t="s">
        <v>109</v>
      </c>
      <c r="BJ875" s="3" t="s">
        <v>108</v>
      </c>
      <c r="BM875" s="3" t="s">
        <v>108</v>
      </c>
      <c r="BP875" s="3" t="s">
        <v>109</v>
      </c>
      <c r="BS875" s="3" t="s">
        <v>123</v>
      </c>
      <c r="BV875" s="3" t="s">
        <v>123</v>
      </c>
      <c r="BY875" s="3" t="s">
        <v>109</v>
      </c>
      <c r="CB875" s="3" t="s">
        <v>110</v>
      </c>
      <c r="CE875" s="3" t="s">
        <v>119</v>
      </c>
      <c r="CH875" s="3" t="s">
        <v>136</v>
      </c>
      <c r="CK875" s="3"/>
      <c r="CN875" s="3" t="s">
        <v>113</v>
      </c>
      <c r="CQ875" s="3"/>
    </row>
    <row r="876" spans="1:95" x14ac:dyDescent="0.25">
      <c r="A876">
        <v>216</v>
      </c>
      <c r="B876" s="22">
        <v>43942.482453703706</v>
      </c>
      <c r="C876" s="22">
        <v>43942.484039351853</v>
      </c>
      <c r="D876" s="3" t="s">
        <v>97</v>
      </c>
      <c r="I876" s="3" t="s">
        <v>99</v>
      </c>
      <c r="L876" s="3" t="s">
        <v>98</v>
      </c>
      <c r="O876" s="3"/>
      <c r="R876" s="3" t="s">
        <v>100</v>
      </c>
      <c r="U876" s="3" t="s">
        <v>99</v>
      </c>
      <c r="X876" s="3" t="s">
        <v>101</v>
      </c>
      <c r="AA876" s="3" t="s">
        <v>102</v>
      </c>
      <c r="AD876" s="3" t="s">
        <v>405</v>
      </c>
      <c r="AG876" s="3" t="s">
        <v>149</v>
      </c>
      <c r="AJ876" s="3"/>
      <c r="AM876" s="3" t="s">
        <v>99</v>
      </c>
      <c r="AP876" s="3"/>
      <c r="AS876" s="3" t="s">
        <v>98</v>
      </c>
      <c r="AV876" s="3" t="s">
        <v>200</v>
      </c>
      <c r="AY876" s="3" t="s">
        <v>116</v>
      </c>
      <c r="BB876" s="3"/>
      <c r="BG876" s="3" t="s">
        <v>133</v>
      </c>
      <c r="BJ876" s="3" t="s">
        <v>133</v>
      </c>
      <c r="BM876" s="3" t="s">
        <v>108</v>
      </c>
      <c r="BP876" s="3" t="s">
        <v>109</v>
      </c>
      <c r="BS876" s="3" t="s">
        <v>107</v>
      </c>
      <c r="BV876" s="3" t="s">
        <v>109</v>
      </c>
      <c r="BY876" s="3" t="s">
        <v>108</v>
      </c>
      <c r="CB876" s="3" t="s">
        <v>134</v>
      </c>
      <c r="CE876" s="3" t="s">
        <v>147</v>
      </c>
      <c r="CH876" s="3" t="s">
        <v>239</v>
      </c>
      <c r="CK876" s="3"/>
      <c r="CN876" s="3" t="s">
        <v>137</v>
      </c>
      <c r="CQ876" s="3"/>
    </row>
    <row r="877" spans="1:95" x14ac:dyDescent="0.25">
      <c r="A877">
        <v>216</v>
      </c>
      <c r="B877" s="22">
        <v>43942.482453703706</v>
      </c>
      <c r="C877" s="22">
        <v>43942.484039351853</v>
      </c>
      <c r="D877" s="3" t="s">
        <v>97</v>
      </c>
      <c r="I877" s="3" t="s">
        <v>99</v>
      </c>
      <c r="L877" s="3" t="s">
        <v>98</v>
      </c>
      <c r="O877" s="3"/>
      <c r="R877" s="3" t="s">
        <v>100</v>
      </c>
      <c r="U877" s="3" t="s">
        <v>99</v>
      </c>
      <c r="X877" s="3" t="s">
        <v>101</v>
      </c>
      <c r="AA877" s="3" t="s">
        <v>102</v>
      </c>
      <c r="AD877" s="3" t="s">
        <v>430</v>
      </c>
      <c r="AG877" s="3" t="s">
        <v>149</v>
      </c>
      <c r="AJ877" s="3"/>
      <c r="AM877" s="3" t="s">
        <v>99</v>
      </c>
      <c r="AP877" s="3"/>
      <c r="AS877" s="3" t="s">
        <v>98</v>
      </c>
      <c r="AV877" s="3" t="s">
        <v>200</v>
      </c>
      <c r="AY877" s="3" t="s">
        <v>116</v>
      </c>
      <c r="BB877" s="3"/>
      <c r="BG877" s="3" t="s">
        <v>133</v>
      </c>
      <c r="BJ877" s="3" t="s">
        <v>133</v>
      </c>
      <c r="BM877" s="3" t="s">
        <v>108</v>
      </c>
      <c r="BP877" s="3" t="s">
        <v>109</v>
      </c>
      <c r="BS877" s="3" t="s">
        <v>107</v>
      </c>
      <c r="BV877" s="3" t="s">
        <v>109</v>
      </c>
      <c r="BY877" s="3" t="s">
        <v>108</v>
      </c>
      <c r="CB877" s="3" t="s">
        <v>134</v>
      </c>
      <c r="CE877" s="3" t="s">
        <v>147</v>
      </c>
      <c r="CH877" s="3" t="s">
        <v>239</v>
      </c>
      <c r="CK877" s="3"/>
      <c r="CN877" s="3" t="s">
        <v>137</v>
      </c>
      <c r="CQ877" s="3"/>
    </row>
    <row r="878" spans="1:95" x14ac:dyDescent="0.25">
      <c r="A878">
        <v>217</v>
      </c>
      <c r="B878" s="22">
        <v>43943.549444444441</v>
      </c>
      <c r="C878" s="22">
        <v>43943.553865740738</v>
      </c>
      <c r="D878" s="3" t="s">
        <v>97</v>
      </c>
      <c r="I878" s="3" t="s">
        <v>98</v>
      </c>
      <c r="L878" s="3" t="s">
        <v>98</v>
      </c>
      <c r="O878" s="3" t="s">
        <v>229</v>
      </c>
      <c r="R878" s="3" t="s">
        <v>100</v>
      </c>
      <c r="U878" s="3" t="s">
        <v>98</v>
      </c>
      <c r="X878" s="3" t="s">
        <v>101</v>
      </c>
      <c r="AA878" s="3" t="s">
        <v>99</v>
      </c>
      <c r="AD878" s="3" t="s">
        <v>405</v>
      </c>
      <c r="AG878" s="3" t="s">
        <v>149</v>
      </c>
      <c r="AJ878" s="3"/>
      <c r="AM878" s="3" t="s">
        <v>98</v>
      </c>
      <c r="AP878" s="3" t="s">
        <v>155</v>
      </c>
      <c r="AS878" s="3" t="s">
        <v>98</v>
      </c>
      <c r="AV878" s="3" t="s">
        <v>207</v>
      </c>
      <c r="AY878" s="3" t="s">
        <v>122</v>
      </c>
      <c r="BB878" s="3"/>
      <c r="BG878" s="3" t="s">
        <v>109</v>
      </c>
      <c r="BJ878" s="3" t="s">
        <v>109</v>
      </c>
      <c r="BM878" s="3" t="s">
        <v>123</v>
      </c>
      <c r="BP878" s="3" t="s">
        <v>123</v>
      </c>
      <c r="BS878" s="3" t="s">
        <v>123</v>
      </c>
      <c r="BV878" s="3" t="s">
        <v>107</v>
      </c>
      <c r="BY878" s="3" t="s">
        <v>109</v>
      </c>
      <c r="CB878" s="3" t="s">
        <v>118</v>
      </c>
      <c r="CE878" s="3" t="s">
        <v>309</v>
      </c>
      <c r="CH878" s="3" t="s">
        <v>136</v>
      </c>
      <c r="CK878" s="3"/>
      <c r="CN878" s="3" t="s">
        <v>131</v>
      </c>
      <c r="CQ878" s="3"/>
    </row>
    <row r="879" spans="1:95" x14ac:dyDescent="0.25">
      <c r="A879">
        <v>217</v>
      </c>
      <c r="B879" s="22">
        <v>43943.549444444441</v>
      </c>
      <c r="C879" s="22">
        <v>43943.553865740738</v>
      </c>
      <c r="D879" s="3" t="s">
        <v>97</v>
      </c>
      <c r="I879" s="3" t="s">
        <v>98</v>
      </c>
      <c r="L879" s="3" t="s">
        <v>98</v>
      </c>
      <c r="O879" s="3" t="s">
        <v>229</v>
      </c>
      <c r="R879" s="3" t="s">
        <v>100</v>
      </c>
      <c r="U879" s="3" t="s">
        <v>98</v>
      </c>
      <c r="X879" s="3" t="s">
        <v>101</v>
      </c>
      <c r="AA879" s="3" t="s">
        <v>99</v>
      </c>
      <c r="AD879" s="3" t="s">
        <v>408</v>
      </c>
      <c r="AG879" s="3" t="s">
        <v>149</v>
      </c>
      <c r="AJ879" s="3"/>
      <c r="AM879" s="3" t="s">
        <v>98</v>
      </c>
      <c r="AP879" s="3" t="s">
        <v>155</v>
      </c>
      <c r="AS879" s="3" t="s">
        <v>98</v>
      </c>
      <c r="AV879" s="3" t="s">
        <v>207</v>
      </c>
      <c r="AY879" s="3" t="s">
        <v>122</v>
      </c>
      <c r="BB879" s="3"/>
      <c r="BG879" s="3" t="s">
        <v>109</v>
      </c>
      <c r="BJ879" s="3" t="s">
        <v>109</v>
      </c>
      <c r="BM879" s="3" t="s">
        <v>123</v>
      </c>
      <c r="BP879" s="3" t="s">
        <v>123</v>
      </c>
      <c r="BS879" s="3" t="s">
        <v>123</v>
      </c>
      <c r="BV879" s="3" t="s">
        <v>107</v>
      </c>
      <c r="BY879" s="3" t="s">
        <v>109</v>
      </c>
      <c r="CB879" s="3" t="s">
        <v>118</v>
      </c>
      <c r="CE879" s="3" t="s">
        <v>309</v>
      </c>
      <c r="CH879" s="3" t="s">
        <v>136</v>
      </c>
      <c r="CK879" s="3"/>
      <c r="CN879" s="3" t="s">
        <v>131</v>
      </c>
      <c r="CQ879" s="3"/>
    </row>
    <row r="880" spans="1:95" x14ac:dyDescent="0.25">
      <c r="A880">
        <v>217</v>
      </c>
      <c r="B880" s="22">
        <v>43943.549444444441</v>
      </c>
      <c r="C880" s="22">
        <v>43943.553865740738</v>
      </c>
      <c r="D880" s="3" t="s">
        <v>97</v>
      </c>
      <c r="I880" s="3" t="s">
        <v>98</v>
      </c>
      <c r="L880" s="3" t="s">
        <v>98</v>
      </c>
      <c r="O880" s="3" t="s">
        <v>229</v>
      </c>
      <c r="R880" s="3" t="s">
        <v>100</v>
      </c>
      <c r="U880" s="3" t="s">
        <v>98</v>
      </c>
      <c r="X880" s="3" t="s">
        <v>101</v>
      </c>
      <c r="AA880" s="3" t="s">
        <v>99</v>
      </c>
      <c r="AD880" s="3" t="s">
        <v>430</v>
      </c>
      <c r="AG880" s="3" t="s">
        <v>149</v>
      </c>
      <c r="AJ880" s="3"/>
      <c r="AM880" s="3" t="s">
        <v>98</v>
      </c>
      <c r="AP880" s="3" t="s">
        <v>155</v>
      </c>
      <c r="AS880" s="3" t="s">
        <v>98</v>
      </c>
      <c r="AV880" s="3" t="s">
        <v>207</v>
      </c>
      <c r="AY880" s="3" t="s">
        <v>122</v>
      </c>
      <c r="BB880" s="3"/>
      <c r="BG880" s="3" t="s">
        <v>109</v>
      </c>
      <c r="BJ880" s="3" t="s">
        <v>109</v>
      </c>
      <c r="BM880" s="3" t="s">
        <v>123</v>
      </c>
      <c r="BP880" s="3" t="s">
        <v>123</v>
      </c>
      <c r="BS880" s="3" t="s">
        <v>123</v>
      </c>
      <c r="BV880" s="3" t="s">
        <v>107</v>
      </c>
      <c r="BY880" s="3" t="s">
        <v>109</v>
      </c>
      <c r="CB880" s="3" t="s">
        <v>118</v>
      </c>
      <c r="CE880" s="3" t="s">
        <v>309</v>
      </c>
      <c r="CH880" s="3" t="s">
        <v>136</v>
      </c>
      <c r="CK880" s="3"/>
      <c r="CN880" s="3" t="s">
        <v>131</v>
      </c>
      <c r="CQ880" s="3"/>
    </row>
    <row r="881" spans="1:95" x14ac:dyDescent="0.25">
      <c r="A881">
        <v>218</v>
      </c>
      <c r="B881" s="22">
        <v>43943.555127314816</v>
      </c>
      <c r="C881" s="22">
        <v>43943.556504629632</v>
      </c>
      <c r="D881" s="3" t="s">
        <v>97</v>
      </c>
      <c r="I881" s="3" t="s">
        <v>99</v>
      </c>
      <c r="L881" s="3" t="s">
        <v>99</v>
      </c>
      <c r="O881" s="3"/>
      <c r="R881" s="3" t="s">
        <v>100</v>
      </c>
      <c r="U881" s="3" t="s">
        <v>99</v>
      </c>
      <c r="X881" s="3" t="s">
        <v>121</v>
      </c>
      <c r="AA881" s="3"/>
      <c r="AD881" s="3" t="s">
        <v>409</v>
      </c>
      <c r="AG881" s="3" t="s">
        <v>149</v>
      </c>
      <c r="AJ881" s="3"/>
      <c r="AM881" s="3" t="s">
        <v>98</v>
      </c>
      <c r="AP881" s="3" t="s">
        <v>143</v>
      </c>
      <c r="AS881" s="3" t="s">
        <v>98</v>
      </c>
      <c r="AV881" s="3" t="s">
        <v>343</v>
      </c>
      <c r="AY881" s="3" t="s">
        <v>116</v>
      </c>
      <c r="BB881" s="3"/>
      <c r="BG881" s="3" t="s">
        <v>109</v>
      </c>
      <c r="BJ881" s="3" t="s">
        <v>109</v>
      </c>
      <c r="BM881" s="3" t="s">
        <v>109</v>
      </c>
      <c r="BP881" s="3" t="s">
        <v>108</v>
      </c>
      <c r="BS881" s="3" t="s">
        <v>109</v>
      </c>
      <c r="BV881" s="3" t="s">
        <v>109</v>
      </c>
      <c r="BY881" s="3" t="s">
        <v>108</v>
      </c>
      <c r="CB881" s="3" t="s">
        <v>165</v>
      </c>
      <c r="CE881" s="3" t="s">
        <v>147</v>
      </c>
      <c r="CH881" s="3" t="s">
        <v>239</v>
      </c>
      <c r="CK881" s="3"/>
      <c r="CN881" s="3" t="s">
        <v>126</v>
      </c>
      <c r="CQ881" s="3"/>
    </row>
    <row r="882" spans="1:95" x14ac:dyDescent="0.25">
      <c r="A882">
        <v>218</v>
      </c>
      <c r="B882" s="22">
        <v>43943.555127314816</v>
      </c>
      <c r="C882" s="22">
        <v>43943.556504629632</v>
      </c>
      <c r="D882" s="3" t="s">
        <v>97</v>
      </c>
      <c r="I882" s="3" t="s">
        <v>99</v>
      </c>
      <c r="L882" s="3" t="s">
        <v>99</v>
      </c>
      <c r="O882" s="3"/>
      <c r="R882" s="3" t="s">
        <v>100</v>
      </c>
      <c r="U882" s="3" t="s">
        <v>99</v>
      </c>
      <c r="X882" s="3" t="s">
        <v>121</v>
      </c>
      <c r="AA882" s="3"/>
      <c r="AD882" s="3" t="s">
        <v>408</v>
      </c>
      <c r="AG882" s="3" t="s">
        <v>149</v>
      </c>
      <c r="AJ882" s="3"/>
      <c r="AM882" s="3" t="s">
        <v>98</v>
      </c>
      <c r="AP882" s="3" t="s">
        <v>143</v>
      </c>
      <c r="AS882" s="3" t="s">
        <v>98</v>
      </c>
      <c r="AV882" s="3" t="s">
        <v>343</v>
      </c>
      <c r="AY882" s="3" t="s">
        <v>116</v>
      </c>
      <c r="BB882" s="3"/>
      <c r="BG882" s="3" t="s">
        <v>109</v>
      </c>
      <c r="BJ882" s="3" t="s">
        <v>109</v>
      </c>
      <c r="BM882" s="3" t="s">
        <v>109</v>
      </c>
      <c r="BP882" s="3" t="s">
        <v>108</v>
      </c>
      <c r="BS882" s="3" t="s">
        <v>109</v>
      </c>
      <c r="BV882" s="3" t="s">
        <v>109</v>
      </c>
      <c r="BY882" s="3" t="s">
        <v>108</v>
      </c>
      <c r="CB882" s="3" t="s">
        <v>165</v>
      </c>
      <c r="CE882" s="3" t="s">
        <v>147</v>
      </c>
      <c r="CH882" s="3" t="s">
        <v>239</v>
      </c>
      <c r="CK882" s="3"/>
      <c r="CN882" s="3" t="s">
        <v>126</v>
      </c>
      <c r="CQ882" s="3"/>
    </row>
    <row r="883" spans="1:95" x14ac:dyDescent="0.25">
      <c r="A883">
        <v>218</v>
      </c>
      <c r="B883" s="22">
        <v>43943.555127314816</v>
      </c>
      <c r="C883" s="22">
        <v>43943.556504629632</v>
      </c>
      <c r="D883" s="3" t="s">
        <v>97</v>
      </c>
      <c r="I883" s="3" t="s">
        <v>99</v>
      </c>
      <c r="L883" s="3" t="s">
        <v>99</v>
      </c>
      <c r="O883" s="3"/>
      <c r="R883" s="3" t="s">
        <v>100</v>
      </c>
      <c r="U883" s="3" t="s">
        <v>99</v>
      </c>
      <c r="X883" s="3" t="s">
        <v>121</v>
      </c>
      <c r="AA883" s="3"/>
      <c r="AD883" s="3" t="s">
        <v>406</v>
      </c>
      <c r="AG883" s="3" t="s">
        <v>149</v>
      </c>
      <c r="AJ883" s="3"/>
      <c r="AM883" s="3" t="s">
        <v>98</v>
      </c>
      <c r="AP883" s="3" t="s">
        <v>143</v>
      </c>
      <c r="AS883" s="3" t="s">
        <v>98</v>
      </c>
      <c r="AV883" s="3" t="s">
        <v>343</v>
      </c>
      <c r="AY883" s="3" t="s">
        <v>116</v>
      </c>
      <c r="BB883" s="3"/>
      <c r="BG883" s="3" t="s">
        <v>109</v>
      </c>
      <c r="BJ883" s="3" t="s">
        <v>109</v>
      </c>
      <c r="BM883" s="3" t="s">
        <v>109</v>
      </c>
      <c r="BP883" s="3" t="s">
        <v>108</v>
      </c>
      <c r="BS883" s="3" t="s">
        <v>109</v>
      </c>
      <c r="BV883" s="3" t="s">
        <v>109</v>
      </c>
      <c r="BY883" s="3" t="s">
        <v>108</v>
      </c>
      <c r="CB883" s="3" t="s">
        <v>165</v>
      </c>
      <c r="CE883" s="3" t="s">
        <v>147</v>
      </c>
      <c r="CH883" s="3" t="s">
        <v>239</v>
      </c>
      <c r="CK883" s="3"/>
      <c r="CN883" s="3" t="s">
        <v>126</v>
      </c>
      <c r="CQ883" s="3"/>
    </row>
    <row r="884" spans="1:95" x14ac:dyDescent="0.25">
      <c r="A884">
        <v>218</v>
      </c>
      <c r="B884" s="22">
        <v>43943.555127314816</v>
      </c>
      <c r="C884" s="22">
        <v>43943.556504629632</v>
      </c>
      <c r="D884" s="3" t="s">
        <v>97</v>
      </c>
      <c r="I884" s="3" t="s">
        <v>99</v>
      </c>
      <c r="L884" s="3" t="s">
        <v>99</v>
      </c>
      <c r="O884" s="3"/>
      <c r="R884" s="3" t="s">
        <v>100</v>
      </c>
      <c r="U884" s="3" t="s">
        <v>99</v>
      </c>
      <c r="X884" s="3" t="s">
        <v>121</v>
      </c>
      <c r="AA884" s="3"/>
      <c r="AD884" s="3" t="s">
        <v>430</v>
      </c>
      <c r="AG884" s="3" t="s">
        <v>149</v>
      </c>
      <c r="AJ884" s="3"/>
      <c r="AM884" s="3" t="s">
        <v>98</v>
      </c>
      <c r="AP884" s="3" t="s">
        <v>143</v>
      </c>
      <c r="AS884" s="3" t="s">
        <v>98</v>
      </c>
      <c r="AV884" s="3" t="s">
        <v>343</v>
      </c>
      <c r="AY884" s="3" t="s">
        <v>116</v>
      </c>
      <c r="BB884" s="3"/>
      <c r="BG884" s="3" t="s">
        <v>109</v>
      </c>
      <c r="BJ884" s="3" t="s">
        <v>109</v>
      </c>
      <c r="BM884" s="3" t="s">
        <v>109</v>
      </c>
      <c r="BP884" s="3" t="s">
        <v>108</v>
      </c>
      <c r="BS884" s="3" t="s">
        <v>109</v>
      </c>
      <c r="BV884" s="3" t="s">
        <v>109</v>
      </c>
      <c r="BY884" s="3" t="s">
        <v>108</v>
      </c>
      <c r="CB884" s="3" t="s">
        <v>165</v>
      </c>
      <c r="CE884" s="3" t="s">
        <v>147</v>
      </c>
      <c r="CH884" s="3" t="s">
        <v>239</v>
      </c>
      <c r="CK884" s="3"/>
      <c r="CN884" s="3" t="s">
        <v>126</v>
      </c>
      <c r="CQ884" s="3"/>
    </row>
    <row r="885" spans="1:95" x14ac:dyDescent="0.25">
      <c r="A885">
        <v>219</v>
      </c>
      <c r="B885" s="22">
        <v>43943.886076388888</v>
      </c>
      <c r="C885" s="22">
        <v>43943.896064814813</v>
      </c>
      <c r="D885" s="3" t="s">
        <v>97</v>
      </c>
      <c r="I885" s="3" t="s">
        <v>98</v>
      </c>
      <c r="L885" s="3" t="s">
        <v>98</v>
      </c>
      <c r="O885" s="3" t="s">
        <v>353</v>
      </c>
      <c r="R885" s="3" t="s">
        <v>120</v>
      </c>
      <c r="U885" s="3" t="s">
        <v>99</v>
      </c>
      <c r="X885" s="3" t="s">
        <v>121</v>
      </c>
      <c r="AA885" s="3"/>
      <c r="AD885" s="3" t="s">
        <v>405</v>
      </c>
      <c r="AG885" s="3" t="s">
        <v>149</v>
      </c>
      <c r="AJ885" s="3"/>
      <c r="AM885" s="3" t="s">
        <v>98</v>
      </c>
      <c r="AP885" s="3" t="s">
        <v>186</v>
      </c>
      <c r="AS885" s="3" t="s">
        <v>98</v>
      </c>
      <c r="AV885" s="3" t="s">
        <v>183</v>
      </c>
      <c r="AY885" s="3" t="s">
        <v>116</v>
      </c>
      <c r="BB885" s="3"/>
      <c r="BG885" s="3" t="s">
        <v>107</v>
      </c>
      <c r="BJ885" s="3" t="s">
        <v>109</v>
      </c>
      <c r="BM885" s="3" t="s">
        <v>107</v>
      </c>
      <c r="BP885" s="3" t="s">
        <v>109</v>
      </c>
      <c r="BS885" s="3" t="s">
        <v>109</v>
      </c>
      <c r="BV885" s="3" t="s">
        <v>109</v>
      </c>
      <c r="BY885" s="3" t="s">
        <v>109</v>
      </c>
      <c r="CB885" s="3" t="s">
        <v>118</v>
      </c>
      <c r="CE885" s="3" t="s">
        <v>119</v>
      </c>
      <c r="CH885" s="3" t="s">
        <v>112</v>
      </c>
      <c r="CK885" s="3"/>
      <c r="CN885" s="3" t="s">
        <v>113</v>
      </c>
      <c r="CQ885" s="3"/>
    </row>
    <row r="886" spans="1:95" x14ac:dyDescent="0.25">
      <c r="A886">
        <v>219</v>
      </c>
      <c r="B886" s="22">
        <v>43943.886076388888</v>
      </c>
      <c r="C886" s="22">
        <v>43943.896064814813</v>
      </c>
      <c r="D886" s="3" t="s">
        <v>97</v>
      </c>
      <c r="I886" s="3" t="s">
        <v>98</v>
      </c>
      <c r="L886" s="3" t="s">
        <v>98</v>
      </c>
      <c r="O886" s="3" t="s">
        <v>353</v>
      </c>
      <c r="R886" s="3" t="s">
        <v>120</v>
      </c>
      <c r="U886" s="3" t="s">
        <v>99</v>
      </c>
      <c r="X886" s="3" t="s">
        <v>121</v>
      </c>
      <c r="AA886" s="3"/>
      <c r="AD886" s="3" t="s">
        <v>408</v>
      </c>
      <c r="AG886" s="3" t="s">
        <v>149</v>
      </c>
      <c r="AJ886" s="3"/>
      <c r="AM886" s="3" t="s">
        <v>98</v>
      </c>
      <c r="AP886" s="3" t="s">
        <v>186</v>
      </c>
      <c r="AS886" s="3" t="s">
        <v>98</v>
      </c>
      <c r="AV886" s="3" t="s">
        <v>183</v>
      </c>
      <c r="AY886" s="3" t="s">
        <v>116</v>
      </c>
      <c r="BB886" s="3"/>
      <c r="BG886" s="3" t="s">
        <v>107</v>
      </c>
      <c r="BJ886" s="3" t="s">
        <v>109</v>
      </c>
      <c r="BM886" s="3" t="s">
        <v>107</v>
      </c>
      <c r="BP886" s="3" t="s">
        <v>109</v>
      </c>
      <c r="BS886" s="3" t="s">
        <v>109</v>
      </c>
      <c r="BV886" s="3" t="s">
        <v>109</v>
      </c>
      <c r="BY886" s="3" t="s">
        <v>109</v>
      </c>
      <c r="CB886" s="3" t="s">
        <v>118</v>
      </c>
      <c r="CE886" s="3" t="s">
        <v>119</v>
      </c>
      <c r="CH886" s="3" t="s">
        <v>112</v>
      </c>
      <c r="CK886" s="3"/>
      <c r="CN886" s="3" t="s">
        <v>113</v>
      </c>
      <c r="CQ886" s="3"/>
    </row>
    <row r="887" spans="1:95" x14ac:dyDescent="0.25">
      <c r="A887">
        <v>219</v>
      </c>
      <c r="B887" s="22">
        <v>43943.886076388888</v>
      </c>
      <c r="C887" s="22">
        <v>43943.896064814813</v>
      </c>
      <c r="D887" s="3" t="s">
        <v>97</v>
      </c>
      <c r="I887" s="3" t="s">
        <v>98</v>
      </c>
      <c r="L887" s="3" t="s">
        <v>98</v>
      </c>
      <c r="O887" s="3" t="s">
        <v>353</v>
      </c>
      <c r="R887" s="3" t="s">
        <v>120</v>
      </c>
      <c r="U887" s="3" t="s">
        <v>99</v>
      </c>
      <c r="X887" s="3" t="s">
        <v>121</v>
      </c>
      <c r="AA887" s="3"/>
      <c r="AD887" s="3" t="s">
        <v>406</v>
      </c>
      <c r="AG887" s="3" t="s">
        <v>149</v>
      </c>
      <c r="AJ887" s="3"/>
      <c r="AM887" s="3" t="s">
        <v>98</v>
      </c>
      <c r="AP887" s="3" t="s">
        <v>186</v>
      </c>
      <c r="AS887" s="3" t="s">
        <v>98</v>
      </c>
      <c r="AV887" s="3" t="s">
        <v>183</v>
      </c>
      <c r="AY887" s="3" t="s">
        <v>116</v>
      </c>
      <c r="BB887" s="3"/>
      <c r="BG887" s="3" t="s">
        <v>107</v>
      </c>
      <c r="BJ887" s="3" t="s">
        <v>109</v>
      </c>
      <c r="BM887" s="3" t="s">
        <v>107</v>
      </c>
      <c r="BP887" s="3" t="s">
        <v>109</v>
      </c>
      <c r="BS887" s="3" t="s">
        <v>109</v>
      </c>
      <c r="BV887" s="3" t="s">
        <v>109</v>
      </c>
      <c r="BY887" s="3" t="s">
        <v>109</v>
      </c>
      <c r="CB887" s="3" t="s">
        <v>118</v>
      </c>
      <c r="CE887" s="3" t="s">
        <v>119</v>
      </c>
      <c r="CH887" s="3" t="s">
        <v>112</v>
      </c>
      <c r="CK887" s="3"/>
      <c r="CN887" s="3" t="s">
        <v>113</v>
      </c>
      <c r="CQ887" s="3"/>
    </row>
    <row r="888" spans="1:95" x14ac:dyDescent="0.25">
      <c r="A888">
        <v>219</v>
      </c>
      <c r="B888" s="22">
        <v>43943.886076388888</v>
      </c>
      <c r="C888" s="22">
        <v>43943.896064814813</v>
      </c>
      <c r="D888" s="3" t="s">
        <v>97</v>
      </c>
      <c r="I888" s="3" t="s">
        <v>98</v>
      </c>
      <c r="L888" s="3" t="s">
        <v>98</v>
      </c>
      <c r="O888" s="3" t="s">
        <v>353</v>
      </c>
      <c r="R888" s="3" t="s">
        <v>120</v>
      </c>
      <c r="U888" s="3" t="s">
        <v>99</v>
      </c>
      <c r="X888" s="3" t="s">
        <v>121</v>
      </c>
      <c r="AA888" s="3"/>
      <c r="AD888" s="3" t="s">
        <v>430</v>
      </c>
      <c r="AG888" s="3" t="s">
        <v>149</v>
      </c>
      <c r="AJ888" s="3"/>
      <c r="AM888" s="3" t="s">
        <v>98</v>
      </c>
      <c r="AP888" s="3" t="s">
        <v>186</v>
      </c>
      <c r="AS888" s="3" t="s">
        <v>98</v>
      </c>
      <c r="AV888" s="3" t="s">
        <v>183</v>
      </c>
      <c r="AY888" s="3" t="s">
        <v>116</v>
      </c>
      <c r="BB888" s="3"/>
      <c r="BG888" s="3" t="s">
        <v>107</v>
      </c>
      <c r="BJ888" s="3" t="s">
        <v>109</v>
      </c>
      <c r="BM888" s="3" t="s">
        <v>107</v>
      </c>
      <c r="BP888" s="3" t="s">
        <v>109</v>
      </c>
      <c r="BS888" s="3" t="s">
        <v>109</v>
      </c>
      <c r="BV888" s="3" t="s">
        <v>109</v>
      </c>
      <c r="BY888" s="3" t="s">
        <v>109</v>
      </c>
      <c r="CB888" s="3" t="s">
        <v>118</v>
      </c>
      <c r="CE888" s="3" t="s">
        <v>119</v>
      </c>
      <c r="CH888" s="3" t="s">
        <v>112</v>
      </c>
      <c r="CK888" s="3"/>
      <c r="CN888" s="3" t="s">
        <v>113</v>
      </c>
      <c r="CQ888" s="3"/>
    </row>
    <row r="889" spans="1:95" x14ac:dyDescent="0.25">
      <c r="A889">
        <v>220</v>
      </c>
      <c r="B889" s="22">
        <v>43943.940706018519</v>
      </c>
      <c r="C889" s="22">
        <v>43943.942372685182</v>
      </c>
      <c r="D889" s="3" t="s">
        <v>97</v>
      </c>
      <c r="I889" s="3" t="s">
        <v>98</v>
      </c>
      <c r="L889" s="3" t="s">
        <v>99</v>
      </c>
      <c r="O889" s="3"/>
      <c r="R889" s="3" t="s">
        <v>120</v>
      </c>
      <c r="U889" s="3" t="s">
        <v>99</v>
      </c>
      <c r="X889" s="3" t="s">
        <v>121</v>
      </c>
      <c r="AA889" s="3"/>
      <c r="AD889" s="3" t="s">
        <v>405</v>
      </c>
      <c r="AG889" s="3" t="s">
        <v>160</v>
      </c>
      <c r="AJ889" s="3"/>
      <c r="AM889" s="3" t="s">
        <v>99</v>
      </c>
      <c r="AP889" s="3"/>
      <c r="AS889" s="3" t="s">
        <v>99</v>
      </c>
      <c r="AV889" s="3"/>
      <c r="AY889" s="3" t="s">
        <v>116</v>
      </c>
      <c r="BB889" s="3"/>
      <c r="BG889" s="3" t="s">
        <v>107</v>
      </c>
      <c r="BJ889" s="3" t="s">
        <v>107</v>
      </c>
      <c r="BM889" s="3" t="s">
        <v>107</v>
      </c>
      <c r="BP889" s="3" t="s">
        <v>107</v>
      </c>
      <c r="BS889" s="3" t="s">
        <v>133</v>
      </c>
      <c r="BV889" s="3" t="s">
        <v>133</v>
      </c>
      <c r="BY889" s="3" t="s">
        <v>107</v>
      </c>
      <c r="CB889" s="3" t="s">
        <v>110</v>
      </c>
      <c r="CE889" s="3" t="s">
        <v>166</v>
      </c>
      <c r="CH889" s="3" t="s">
        <v>163</v>
      </c>
      <c r="CK889" s="3"/>
      <c r="CN889" s="3" t="s">
        <v>137</v>
      </c>
      <c r="CQ889" s="3"/>
    </row>
    <row r="890" spans="1:95" x14ac:dyDescent="0.25">
      <c r="A890">
        <v>220</v>
      </c>
      <c r="B890" s="22">
        <v>43943.940706018519</v>
      </c>
      <c r="C890" s="22">
        <v>43943.942372685182</v>
      </c>
      <c r="D890" s="3" t="s">
        <v>97</v>
      </c>
      <c r="I890" s="3" t="s">
        <v>98</v>
      </c>
      <c r="L890" s="3" t="s">
        <v>99</v>
      </c>
      <c r="O890" s="3"/>
      <c r="R890" s="3" t="s">
        <v>120</v>
      </c>
      <c r="U890" s="3" t="s">
        <v>99</v>
      </c>
      <c r="X890" s="3" t="s">
        <v>121</v>
      </c>
      <c r="AA890" s="3"/>
      <c r="AD890" s="3" t="s">
        <v>410</v>
      </c>
      <c r="AG890" s="3" t="s">
        <v>160</v>
      </c>
      <c r="AJ890" s="3"/>
      <c r="AM890" s="3" t="s">
        <v>99</v>
      </c>
      <c r="AP890" s="3"/>
      <c r="AS890" s="3" t="s">
        <v>99</v>
      </c>
      <c r="AV890" s="3"/>
      <c r="AY890" s="3" t="s">
        <v>116</v>
      </c>
      <c r="BB890" s="3"/>
      <c r="BG890" s="3" t="s">
        <v>107</v>
      </c>
      <c r="BJ890" s="3" t="s">
        <v>107</v>
      </c>
      <c r="BM890" s="3" t="s">
        <v>107</v>
      </c>
      <c r="BP890" s="3" t="s">
        <v>107</v>
      </c>
      <c r="BS890" s="3" t="s">
        <v>133</v>
      </c>
      <c r="BV890" s="3" t="s">
        <v>133</v>
      </c>
      <c r="BY890" s="3" t="s">
        <v>107</v>
      </c>
      <c r="CB890" s="3" t="s">
        <v>110</v>
      </c>
      <c r="CE890" s="3" t="s">
        <v>166</v>
      </c>
      <c r="CH890" s="3" t="s">
        <v>163</v>
      </c>
      <c r="CK890" s="3"/>
      <c r="CN890" s="3" t="s">
        <v>137</v>
      </c>
      <c r="CQ890" s="3"/>
    </row>
    <row r="891" spans="1:95" x14ac:dyDescent="0.25">
      <c r="A891">
        <v>220</v>
      </c>
      <c r="B891" s="22">
        <v>43943.940706018519</v>
      </c>
      <c r="C891" s="22">
        <v>43943.942372685182</v>
      </c>
      <c r="D891" s="3" t="s">
        <v>97</v>
      </c>
      <c r="I891" s="3" t="s">
        <v>98</v>
      </c>
      <c r="L891" s="3" t="s">
        <v>99</v>
      </c>
      <c r="O891" s="3"/>
      <c r="R891" s="3" t="s">
        <v>120</v>
      </c>
      <c r="U891" s="3" t="s">
        <v>99</v>
      </c>
      <c r="X891" s="3" t="s">
        <v>121</v>
      </c>
      <c r="AA891" s="3"/>
      <c r="AD891" s="3" t="s">
        <v>430</v>
      </c>
      <c r="AG891" s="3" t="s">
        <v>160</v>
      </c>
      <c r="AJ891" s="3"/>
      <c r="AM891" s="3" t="s">
        <v>99</v>
      </c>
      <c r="AP891" s="3"/>
      <c r="AS891" s="3" t="s">
        <v>99</v>
      </c>
      <c r="AV891" s="3"/>
      <c r="AY891" s="3" t="s">
        <v>116</v>
      </c>
      <c r="BB891" s="3"/>
      <c r="BG891" s="3" t="s">
        <v>107</v>
      </c>
      <c r="BJ891" s="3" t="s">
        <v>107</v>
      </c>
      <c r="BM891" s="3" t="s">
        <v>107</v>
      </c>
      <c r="BP891" s="3" t="s">
        <v>107</v>
      </c>
      <c r="BS891" s="3" t="s">
        <v>133</v>
      </c>
      <c r="BV891" s="3" t="s">
        <v>133</v>
      </c>
      <c r="BY891" s="3" t="s">
        <v>107</v>
      </c>
      <c r="CB891" s="3" t="s">
        <v>110</v>
      </c>
      <c r="CE891" s="3" t="s">
        <v>166</v>
      </c>
      <c r="CH891" s="3" t="s">
        <v>163</v>
      </c>
      <c r="CK891" s="3"/>
      <c r="CN891" s="3" t="s">
        <v>137</v>
      </c>
      <c r="CQ891" s="3"/>
    </row>
    <row r="892" spans="1:95" x14ac:dyDescent="0.25">
      <c r="A892">
        <v>221</v>
      </c>
      <c r="B892" s="22">
        <v>43944.338125000002</v>
      </c>
      <c r="C892" s="22">
        <v>43944.340532407405</v>
      </c>
      <c r="D892" s="3" t="s">
        <v>97</v>
      </c>
      <c r="I892" s="3" t="s">
        <v>98</v>
      </c>
      <c r="L892" s="3" t="s">
        <v>98</v>
      </c>
      <c r="O892" s="3" t="s">
        <v>354</v>
      </c>
      <c r="R892" s="3" t="s">
        <v>120</v>
      </c>
      <c r="U892" s="3" t="s">
        <v>99</v>
      </c>
      <c r="X892" s="3" t="s">
        <v>101</v>
      </c>
      <c r="AA892" s="3" t="s">
        <v>132</v>
      </c>
      <c r="AD892" s="3" t="s">
        <v>405</v>
      </c>
      <c r="AG892" s="3" t="s">
        <v>149</v>
      </c>
      <c r="AJ892" s="3"/>
      <c r="AM892" s="3" t="s">
        <v>99</v>
      </c>
      <c r="AP892" s="3"/>
      <c r="AS892" s="3" t="s">
        <v>98</v>
      </c>
      <c r="AV892" s="3" t="s">
        <v>355</v>
      </c>
      <c r="AY892" s="3" t="s">
        <v>116</v>
      </c>
      <c r="BB892" s="3"/>
      <c r="BG892" s="3" t="s">
        <v>108</v>
      </c>
      <c r="BJ892" s="3" t="s">
        <v>108</v>
      </c>
      <c r="BM892" s="3" t="s">
        <v>108</v>
      </c>
      <c r="BP892" s="3" t="s">
        <v>109</v>
      </c>
      <c r="BS892" s="3" t="s">
        <v>123</v>
      </c>
      <c r="BV892" s="3" t="s">
        <v>108</v>
      </c>
      <c r="BY892" s="3" t="s">
        <v>123</v>
      </c>
      <c r="CB892" s="3" t="s">
        <v>110</v>
      </c>
      <c r="CE892" s="3" t="s">
        <v>111</v>
      </c>
      <c r="CH892" s="3" t="s">
        <v>137</v>
      </c>
      <c r="CK892" s="3" t="s">
        <v>356</v>
      </c>
      <c r="CN892" s="3" t="s">
        <v>126</v>
      </c>
      <c r="CQ892" s="3"/>
    </row>
    <row r="893" spans="1:95" x14ac:dyDescent="0.25">
      <c r="A893">
        <v>221</v>
      </c>
      <c r="B893" s="22">
        <v>43944.338125000002</v>
      </c>
      <c r="C893" s="22">
        <v>43944.340532407405</v>
      </c>
      <c r="D893" s="3" t="s">
        <v>97</v>
      </c>
      <c r="I893" s="3" t="s">
        <v>98</v>
      </c>
      <c r="L893" s="3" t="s">
        <v>98</v>
      </c>
      <c r="O893" s="3" t="s">
        <v>354</v>
      </c>
      <c r="R893" s="3" t="s">
        <v>120</v>
      </c>
      <c r="U893" s="3" t="s">
        <v>99</v>
      </c>
      <c r="X893" s="3" t="s">
        <v>101</v>
      </c>
      <c r="AA893" s="3" t="s">
        <v>132</v>
      </c>
      <c r="AD893" s="3" t="s">
        <v>409</v>
      </c>
      <c r="AG893" s="3" t="s">
        <v>149</v>
      </c>
      <c r="AJ893" s="3"/>
      <c r="AM893" s="3" t="s">
        <v>99</v>
      </c>
      <c r="AP893" s="3"/>
      <c r="AS893" s="3" t="s">
        <v>98</v>
      </c>
      <c r="AV893" s="3" t="s">
        <v>355</v>
      </c>
      <c r="AY893" s="3" t="s">
        <v>116</v>
      </c>
      <c r="BB893" s="3"/>
      <c r="BG893" s="3" t="s">
        <v>108</v>
      </c>
      <c r="BJ893" s="3" t="s">
        <v>108</v>
      </c>
      <c r="BM893" s="3" t="s">
        <v>108</v>
      </c>
      <c r="BP893" s="3" t="s">
        <v>109</v>
      </c>
      <c r="BS893" s="3" t="s">
        <v>123</v>
      </c>
      <c r="BV893" s="3" t="s">
        <v>108</v>
      </c>
      <c r="BY893" s="3" t="s">
        <v>123</v>
      </c>
      <c r="CB893" s="3" t="s">
        <v>110</v>
      </c>
      <c r="CE893" s="3" t="s">
        <v>111</v>
      </c>
      <c r="CH893" s="3" t="s">
        <v>137</v>
      </c>
      <c r="CK893" s="3" t="s">
        <v>356</v>
      </c>
      <c r="CN893" s="3" t="s">
        <v>126</v>
      </c>
      <c r="CQ893" s="3"/>
    </row>
    <row r="894" spans="1:95" x14ac:dyDescent="0.25">
      <c r="A894">
        <v>221</v>
      </c>
      <c r="B894" s="22">
        <v>43944.338125000002</v>
      </c>
      <c r="C894" s="22">
        <v>43944.340532407405</v>
      </c>
      <c r="D894" s="3" t="s">
        <v>97</v>
      </c>
      <c r="I894" s="3" t="s">
        <v>98</v>
      </c>
      <c r="L894" s="3" t="s">
        <v>98</v>
      </c>
      <c r="O894" s="3" t="s">
        <v>354</v>
      </c>
      <c r="R894" s="3" t="s">
        <v>120</v>
      </c>
      <c r="U894" s="3" t="s">
        <v>99</v>
      </c>
      <c r="X894" s="3" t="s">
        <v>101</v>
      </c>
      <c r="AA894" s="3" t="s">
        <v>132</v>
      </c>
      <c r="AD894" s="3" t="s">
        <v>408</v>
      </c>
      <c r="AG894" s="3" t="s">
        <v>149</v>
      </c>
      <c r="AJ894" s="3"/>
      <c r="AM894" s="3" t="s">
        <v>99</v>
      </c>
      <c r="AP894" s="3"/>
      <c r="AS894" s="3" t="s">
        <v>98</v>
      </c>
      <c r="AV894" s="3" t="s">
        <v>355</v>
      </c>
      <c r="AY894" s="3" t="s">
        <v>116</v>
      </c>
      <c r="BB894" s="3"/>
      <c r="BG894" s="3" t="s">
        <v>108</v>
      </c>
      <c r="BJ894" s="3" t="s">
        <v>108</v>
      </c>
      <c r="BM894" s="3" t="s">
        <v>108</v>
      </c>
      <c r="BP894" s="3" t="s">
        <v>109</v>
      </c>
      <c r="BS894" s="3" t="s">
        <v>123</v>
      </c>
      <c r="BV894" s="3" t="s">
        <v>108</v>
      </c>
      <c r="BY894" s="3" t="s">
        <v>123</v>
      </c>
      <c r="CB894" s="3" t="s">
        <v>110</v>
      </c>
      <c r="CE894" s="3" t="s">
        <v>111</v>
      </c>
      <c r="CH894" s="3" t="s">
        <v>137</v>
      </c>
      <c r="CK894" s="3" t="s">
        <v>356</v>
      </c>
      <c r="CN894" s="3" t="s">
        <v>126</v>
      </c>
      <c r="CQ894" s="3"/>
    </row>
    <row r="895" spans="1:95" x14ac:dyDescent="0.25">
      <c r="A895">
        <v>221</v>
      </c>
      <c r="B895" s="22">
        <v>43944.338125000002</v>
      </c>
      <c r="C895" s="22">
        <v>43944.340532407405</v>
      </c>
      <c r="D895" s="3" t="s">
        <v>97</v>
      </c>
      <c r="I895" s="3" t="s">
        <v>98</v>
      </c>
      <c r="L895" s="3" t="s">
        <v>98</v>
      </c>
      <c r="O895" s="3" t="s">
        <v>354</v>
      </c>
      <c r="R895" s="3" t="s">
        <v>120</v>
      </c>
      <c r="U895" s="3" t="s">
        <v>99</v>
      </c>
      <c r="X895" s="3" t="s">
        <v>101</v>
      </c>
      <c r="AA895" s="3" t="s">
        <v>132</v>
      </c>
      <c r="AD895" s="3" t="s">
        <v>410</v>
      </c>
      <c r="AG895" s="3" t="s">
        <v>149</v>
      </c>
      <c r="AJ895" s="3"/>
      <c r="AM895" s="3" t="s">
        <v>99</v>
      </c>
      <c r="AP895" s="3"/>
      <c r="AS895" s="3" t="s">
        <v>98</v>
      </c>
      <c r="AV895" s="3" t="s">
        <v>355</v>
      </c>
      <c r="AY895" s="3" t="s">
        <v>116</v>
      </c>
      <c r="BB895" s="3"/>
      <c r="BG895" s="3" t="s">
        <v>108</v>
      </c>
      <c r="BJ895" s="3" t="s">
        <v>108</v>
      </c>
      <c r="BM895" s="3" t="s">
        <v>108</v>
      </c>
      <c r="BP895" s="3" t="s">
        <v>109</v>
      </c>
      <c r="BS895" s="3" t="s">
        <v>123</v>
      </c>
      <c r="BV895" s="3" t="s">
        <v>108</v>
      </c>
      <c r="BY895" s="3" t="s">
        <v>123</v>
      </c>
      <c r="CB895" s="3" t="s">
        <v>110</v>
      </c>
      <c r="CE895" s="3" t="s">
        <v>111</v>
      </c>
      <c r="CH895" s="3" t="s">
        <v>137</v>
      </c>
      <c r="CK895" s="3" t="s">
        <v>356</v>
      </c>
      <c r="CN895" s="3" t="s">
        <v>126</v>
      </c>
      <c r="CQ895" s="3"/>
    </row>
    <row r="896" spans="1:95" x14ac:dyDescent="0.25">
      <c r="A896">
        <v>221</v>
      </c>
      <c r="B896" s="22">
        <v>43944.338125000002</v>
      </c>
      <c r="C896" s="22">
        <v>43944.340532407405</v>
      </c>
      <c r="D896" s="3" t="s">
        <v>97</v>
      </c>
      <c r="I896" s="3" t="s">
        <v>98</v>
      </c>
      <c r="L896" s="3" t="s">
        <v>98</v>
      </c>
      <c r="O896" s="3" t="s">
        <v>354</v>
      </c>
      <c r="R896" s="3" t="s">
        <v>120</v>
      </c>
      <c r="U896" s="3" t="s">
        <v>99</v>
      </c>
      <c r="X896" s="3" t="s">
        <v>101</v>
      </c>
      <c r="AA896" s="3" t="s">
        <v>132</v>
      </c>
      <c r="AD896" s="3" t="s">
        <v>406</v>
      </c>
      <c r="AG896" s="3" t="s">
        <v>149</v>
      </c>
      <c r="AJ896" s="3"/>
      <c r="AM896" s="3" t="s">
        <v>99</v>
      </c>
      <c r="AP896" s="3"/>
      <c r="AS896" s="3" t="s">
        <v>98</v>
      </c>
      <c r="AV896" s="3" t="s">
        <v>355</v>
      </c>
      <c r="AY896" s="3" t="s">
        <v>116</v>
      </c>
      <c r="BB896" s="3"/>
      <c r="BG896" s="3" t="s">
        <v>108</v>
      </c>
      <c r="BJ896" s="3" t="s">
        <v>108</v>
      </c>
      <c r="BM896" s="3" t="s">
        <v>108</v>
      </c>
      <c r="BP896" s="3" t="s">
        <v>109</v>
      </c>
      <c r="BS896" s="3" t="s">
        <v>123</v>
      </c>
      <c r="BV896" s="3" t="s">
        <v>108</v>
      </c>
      <c r="BY896" s="3" t="s">
        <v>123</v>
      </c>
      <c r="CB896" s="3" t="s">
        <v>110</v>
      </c>
      <c r="CE896" s="3" t="s">
        <v>111</v>
      </c>
      <c r="CH896" s="3" t="s">
        <v>137</v>
      </c>
      <c r="CK896" s="3" t="s">
        <v>356</v>
      </c>
      <c r="CN896" s="3" t="s">
        <v>126</v>
      </c>
      <c r="CQ896" s="3"/>
    </row>
    <row r="897" spans="1:95" x14ac:dyDescent="0.25">
      <c r="A897">
        <v>221</v>
      </c>
      <c r="B897" s="22">
        <v>43944.338125000002</v>
      </c>
      <c r="C897" s="22">
        <v>43944.340532407405</v>
      </c>
      <c r="D897" s="3" t="s">
        <v>97</v>
      </c>
      <c r="I897" s="3" t="s">
        <v>98</v>
      </c>
      <c r="L897" s="3" t="s">
        <v>98</v>
      </c>
      <c r="O897" s="3" t="s">
        <v>354</v>
      </c>
      <c r="R897" s="3" t="s">
        <v>120</v>
      </c>
      <c r="U897" s="3" t="s">
        <v>99</v>
      </c>
      <c r="X897" s="3" t="s">
        <v>101</v>
      </c>
      <c r="AA897" s="3" t="s">
        <v>132</v>
      </c>
      <c r="AD897" s="3" t="s">
        <v>407</v>
      </c>
      <c r="AG897" s="3" t="s">
        <v>149</v>
      </c>
      <c r="AJ897" s="3"/>
      <c r="AM897" s="3" t="s">
        <v>99</v>
      </c>
      <c r="AP897" s="3"/>
      <c r="AS897" s="3" t="s">
        <v>98</v>
      </c>
      <c r="AV897" s="3" t="s">
        <v>355</v>
      </c>
      <c r="AY897" s="3" t="s">
        <v>116</v>
      </c>
      <c r="BB897" s="3"/>
      <c r="BG897" s="3" t="s">
        <v>108</v>
      </c>
      <c r="BJ897" s="3" t="s">
        <v>108</v>
      </c>
      <c r="BM897" s="3" t="s">
        <v>108</v>
      </c>
      <c r="BP897" s="3" t="s">
        <v>109</v>
      </c>
      <c r="BS897" s="3" t="s">
        <v>123</v>
      </c>
      <c r="BV897" s="3" t="s">
        <v>108</v>
      </c>
      <c r="BY897" s="3" t="s">
        <v>123</v>
      </c>
      <c r="CB897" s="3" t="s">
        <v>110</v>
      </c>
      <c r="CE897" s="3" t="s">
        <v>111</v>
      </c>
      <c r="CH897" s="3" t="s">
        <v>137</v>
      </c>
      <c r="CK897" s="3" t="s">
        <v>356</v>
      </c>
      <c r="CN897" s="3" t="s">
        <v>126</v>
      </c>
      <c r="CQ897" s="3"/>
    </row>
    <row r="898" spans="1:95" x14ac:dyDescent="0.25">
      <c r="A898">
        <v>221</v>
      </c>
      <c r="B898" s="22">
        <v>43944.338125000002</v>
      </c>
      <c r="C898" s="22">
        <v>43944.340532407405</v>
      </c>
      <c r="D898" s="3" t="s">
        <v>97</v>
      </c>
      <c r="I898" s="3" t="s">
        <v>98</v>
      </c>
      <c r="L898" s="3" t="s">
        <v>98</v>
      </c>
      <c r="O898" s="3" t="s">
        <v>354</v>
      </c>
      <c r="R898" s="3" t="s">
        <v>120</v>
      </c>
      <c r="U898" s="3" t="s">
        <v>99</v>
      </c>
      <c r="X898" s="3" t="s">
        <v>101</v>
      </c>
      <c r="AA898" s="3" t="s">
        <v>132</v>
      </c>
      <c r="AD898" s="3" t="s">
        <v>430</v>
      </c>
      <c r="AG898" s="3" t="s">
        <v>149</v>
      </c>
      <c r="AJ898" s="3"/>
      <c r="AM898" s="3" t="s">
        <v>99</v>
      </c>
      <c r="AP898" s="3"/>
      <c r="AS898" s="3" t="s">
        <v>98</v>
      </c>
      <c r="AV898" s="3" t="s">
        <v>355</v>
      </c>
      <c r="AY898" s="3" t="s">
        <v>116</v>
      </c>
      <c r="BB898" s="3"/>
      <c r="BG898" s="3" t="s">
        <v>108</v>
      </c>
      <c r="BJ898" s="3" t="s">
        <v>108</v>
      </c>
      <c r="BM898" s="3" t="s">
        <v>108</v>
      </c>
      <c r="BP898" s="3" t="s">
        <v>109</v>
      </c>
      <c r="BS898" s="3" t="s">
        <v>123</v>
      </c>
      <c r="BV898" s="3" t="s">
        <v>108</v>
      </c>
      <c r="BY898" s="3" t="s">
        <v>123</v>
      </c>
      <c r="CB898" s="3" t="s">
        <v>110</v>
      </c>
      <c r="CE898" s="3" t="s">
        <v>111</v>
      </c>
      <c r="CH898" s="3" t="s">
        <v>137</v>
      </c>
      <c r="CK898" s="3" t="s">
        <v>356</v>
      </c>
      <c r="CN898" s="3" t="s">
        <v>126</v>
      </c>
      <c r="CQ898" s="3"/>
    </row>
    <row r="899" spans="1:95" x14ac:dyDescent="0.25">
      <c r="A899">
        <v>222</v>
      </c>
      <c r="B899" s="22">
        <v>43944.381354166668</v>
      </c>
      <c r="C899" s="22">
        <v>43944.384976851848</v>
      </c>
      <c r="D899" s="3" t="s">
        <v>97</v>
      </c>
      <c r="I899" s="3" t="s">
        <v>98</v>
      </c>
      <c r="L899" s="3" t="s">
        <v>98</v>
      </c>
      <c r="O899" s="3" t="s">
        <v>357</v>
      </c>
      <c r="R899" s="3" t="s">
        <v>100</v>
      </c>
      <c r="U899" s="3" t="s">
        <v>99</v>
      </c>
      <c r="X899" s="3" t="s">
        <v>121</v>
      </c>
      <c r="AA899" s="3"/>
      <c r="AD899" s="3" t="s">
        <v>405</v>
      </c>
      <c r="AG899" s="3" t="s">
        <v>149</v>
      </c>
      <c r="AJ899" s="3"/>
      <c r="AM899" s="3" t="s">
        <v>99</v>
      </c>
      <c r="AP899" s="3"/>
      <c r="AS899" s="3" t="s">
        <v>99</v>
      </c>
      <c r="AV899" s="3"/>
      <c r="AY899" s="3" t="s">
        <v>116</v>
      </c>
      <c r="BB899" s="3"/>
      <c r="BG899" s="3" t="s">
        <v>107</v>
      </c>
      <c r="BJ899" s="3" t="s">
        <v>107</v>
      </c>
      <c r="BM899" s="3" t="s">
        <v>107</v>
      </c>
      <c r="BP899" s="3" t="s">
        <v>109</v>
      </c>
      <c r="BS899" s="3" t="s">
        <v>108</v>
      </c>
      <c r="BV899" s="3" t="s">
        <v>108</v>
      </c>
      <c r="BY899" s="3" t="s">
        <v>109</v>
      </c>
      <c r="CB899" s="3" t="s">
        <v>110</v>
      </c>
      <c r="CE899" s="3" t="s">
        <v>111</v>
      </c>
      <c r="CH899" s="3" t="s">
        <v>112</v>
      </c>
      <c r="CK899" s="3"/>
      <c r="CN899" s="3" t="s">
        <v>113</v>
      </c>
      <c r="CQ899" s="3"/>
    </row>
    <row r="900" spans="1:95" x14ac:dyDescent="0.25">
      <c r="A900">
        <v>222</v>
      </c>
      <c r="B900" s="22">
        <v>43944.381354166668</v>
      </c>
      <c r="C900" s="22">
        <v>43944.384976851848</v>
      </c>
      <c r="D900" s="3" t="s">
        <v>97</v>
      </c>
      <c r="I900" s="3" t="s">
        <v>98</v>
      </c>
      <c r="L900" s="3" t="s">
        <v>98</v>
      </c>
      <c r="O900" s="3" t="s">
        <v>357</v>
      </c>
      <c r="R900" s="3" t="s">
        <v>100</v>
      </c>
      <c r="U900" s="3" t="s">
        <v>99</v>
      </c>
      <c r="X900" s="3" t="s">
        <v>121</v>
      </c>
      <c r="AA900" s="3"/>
      <c r="AD900" s="3" t="s">
        <v>408</v>
      </c>
      <c r="AG900" s="3" t="s">
        <v>149</v>
      </c>
      <c r="AJ900" s="3"/>
      <c r="AM900" s="3" t="s">
        <v>99</v>
      </c>
      <c r="AP900" s="3"/>
      <c r="AS900" s="3" t="s">
        <v>99</v>
      </c>
      <c r="AV900" s="3"/>
      <c r="AY900" s="3" t="s">
        <v>116</v>
      </c>
      <c r="BB900" s="3"/>
      <c r="BG900" s="3" t="s">
        <v>107</v>
      </c>
      <c r="BJ900" s="3" t="s">
        <v>107</v>
      </c>
      <c r="BM900" s="3" t="s">
        <v>107</v>
      </c>
      <c r="BP900" s="3" t="s">
        <v>109</v>
      </c>
      <c r="BS900" s="3" t="s">
        <v>108</v>
      </c>
      <c r="BV900" s="3" t="s">
        <v>108</v>
      </c>
      <c r="BY900" s="3" t="s">
        <v>109</v>
      </c>
      <c r="CB900" s="3" t="s">
        <v>110</v>
      </c>
      <c r="CE900" s="3" t="s">
        <v>111</v>
      </c>
      <c r="CH900" s="3" t="s">
        <v>112</v>
      </c>
      <c r="CK900" s="3"/>
      <c r="CN900" s="3" t="s">
        <v>113</v>
      </c>
      <c r="CQ900" s="3"/>
    </row>
    <row r="901" spans="1:95" x14ac:dyDescent="0.25">
      <c r="A901">
        <v>222</v>
      </c>
      <c r="B901" s="22">
        <v>43944.381354166668</v>
      </c>
      <c r="C901" s="22">
        <v>43944.384976851848</v>
      </c>
      <c r="D901" s="3" t="s">
        <v>97</v>
      </c>
      <c r="I901" s="3" t="s">
        <v>98</v>
      </c>
      <c r="L901" s="3" t="s">
        <v>98</v>
      </c>
      <c r="O901" s="3" t="s">
        <v>357</v>
      </c>
      <c r="R901" s="3" t="s">
        <v>100</v>
      </c>
      <c r="U901" s="3" t="s">
        <v>99</v>
      </c>
      <c r="X901" s="3" t="s">
        <v>121</v>
      </c>
      <c r="AA901" s="3"/>
      <c r="AD901" s="3" t="s">
        <v>410</v>
      </c>
      <c r="AG901" s="3" t="s">
        <v>149</v>
      </c>
      <c r="AJ901" s="3"/>
      <c r="AM901" s="3" t="s">
        <v>99</v>
      </c>
      <c r="AP901" s="3"/>
      <c r="AS901" s="3" t="s">
        <v>99</v>
      </c>
      <c r="AV901" s="3"/>
      <c r="AY901" s="3" t="s">
        <v>116</v>
      </c>
      <c r="BB901" s="3"/>
      <c r="BG901" s="3" t="s">
        <v>107</v>
      </c>
      <c r="BJ901" s="3" t="s">
        <v>107</v>
      </c>
      <c r="BM901" s="3" t="s">
        <v>107</v>
      </c>
      <c r="BP901" s="3" t="s">
        <v>109</v>
      </c>
      <c r="BS901" s="3" t="s">
        <v>108</v>
      </c>
      <c r="BV901" s="3" t="s">
        <v>108</v>
      </c>
      <c r="BY901" s="3" t="s">
        <v>109</v>
      </c>
      <c r="CB901" s="3" t="s">
        <v>110</v>
      </c>
      <c r="CE901" s="3" t="s">
        <v>111</v>
      </c>
      <c r="CH901" s="3" t="s">
        <v>112</v>
      </c>
      <c r="CK901" s="3"/>
      <c r="CN901" s="3" t="s">
        <v>113</v>
      </c>
      <c r="CQ901" s="3"/>
    </row>
    <row r="902" spans="1:95" x14ac:dyDescent="0.25">
      <c r="A902">
        <v>222</v>
      </c>
      <c r="B902" s="22">
        <v>43944.381354166668</v>
      </c>
      <c r="C902" s="22">
        <v>43944.384976851848</v>
      </c>
      <c r="D902" s="3" t="s">
        <v>97</v>
      </c>
      <c r="I902" s="3" t="s">
        <v>98</v>
      </c>
      <c r="L902" s="3" t="s">
        <v>98</v>
      </c>
      <c r="O902" s="3" t="s">
        <v>357</v>
      </c>
      <c r="R902" s="3" t="s">
        <v>100</v>
      </c>
      <c r="U902" s="3" t="s">
        <v>99</v>
      </c>
      <c r="X902" s="3" t="s">
        <v>121</v>
      </c>
      <c r="AA902" s="3"/>
      <c r="AD902" s="3" t="s">
        <v>430</v>
      </c>
      <c r="AG902" s="3" t="s">
        <v>149</v>
      </c>
      <c r="AJ902" s="3"/>
      <c r="AM902" s="3" t="s">
        <v>99</v>
      </c>
      <c r="AP902" s="3"/>
      <c r="AS902" s="3" t="s">
        <v>99</v>
      </c>
      <c r="AV902" s="3"/>
      <c r="AY902" s="3" t="s">
        <v>116</v>
      </c>
      <c r="BB902" s="3"/>
      <c r="BG902" s="3" t="s">
        <v>107</v>
      </c>
      <c r="BJ902" s="3" t="s">
        <v>107</v>
      </c>
      <c r="BM902" s="3" t="s">
        <v>107</v>
      </c>
      <c r="BP902" s="3" t="s">
        <v>109</v>
      </c>
      <c r="BS902" s="3" t="s">
        <v>108</v>
      </c>
      <c r="BV902" s="3" t="s">
        <v>108</v>
      </c>
      <c r="BY902" s="3" t="s">
        <v>109</v>
      </c>
      <c r="CB902" s="3" t="s">
        <v>110</v>
      </c>
      <c r="CE902" s="3" t="s">
        <v>111</v>
      </c>
      <c r="CH902" s="3" t="s">
        <v>112</v>
      </c>
      <c r="CK902" s="3"/>
      <c r="CN902" s="3" t="s">
        <v>113</v>
      </c>
      <c r="CQ902" s="3"/>
    </row>
    <row r="903" spans="1:95" x14ac:dyDescent="0.25">
      <c r="A903">
        <v>223</v>
      </c>
      <c r="B903" s="22">
        <v>43944.408043981479</v>
      </c>
      <c r="C903" s="22">
        <v>43944.410439814812</v>
      </c>
      <c r="D903" s="3" t="s">
        <v>97</v>
      </c>
      <c r="I903" s="3" t="s">
        <v>98</v>
      </c>
      <c r="L903" s="3" t="s">
        <v>99</v>
      </c>
      <c r="O903" s="3"/>
      <c r="R903" s="3" t="s">
        <v>100</v>
      </c>
      <c r="U903" s="3" t="s">
        <v>99</v>
      </c>
      <c r="X903" s="3" t="s">
        <v>121</v>
      </c>
      <c r="AA903" s="3"/>
      <c r="AD903" s="3" t="s">
        <v>405</v>
      </c>
      <c r="AG903" s="3" t="s">
        <v>149</v>
      </c>
      <c r="AJ903" s="3"/>
      <c r="AM903" s="3" t="s">
        <v>98</v>
      </c>
      <c r="AP903" s="3" t="s">
        <v>168</v>
      </c>
      <c r="AS903" s="3" t="s">
        <v>98</v>
      </c>
      <c r="AV903" s="3" t="s">
        <v>208</v>
      </c>
      <c r="AY903" s="3" t="s">
        <v>116</v>
      </c>
      <c r="BB903" s="3"/>
      <c r="BG903" s="3" t="s">
        <v>108</v>
      </c>
      <c r="BJ903" s="3" t="s">
        <v>107</v>
      </c>
      <c r="BM903" s="3" t="s">
        <v>133</v>
      </c>
      <c r="BP903" s="3" t="s">
        <v>108</v>
      </c>
      <c r="BS903" s="3" t="s">
        <v>107</v>
      </c>
      <c r="BV903" s="3" t="s">
        <v>108</v>
      </c>
      <c r="BY903" s="3" t="s">
        <v>107</v>
      </c>
      <c r="CB903" s="3" t="s">
        <v>124</v>
      </c>
      <c r="CE903" s="3" t="s">
        <v>119</v>
      </c>
      <c r="CH903" s="3" t="s">
        <v>163</v>
      </c>
      <c r="CK903" s="3"/>
      <c r="CN903" s="3" t="s">
        <v>113</v>
      </c>
      <c r="CQ903" s="3"/>
    </row>
    <row r="904" spans="1:95" x14ac:dyDescent="0.25">
      <c r="A904">
        <v>223</v>
      </c>
      <c r="B904" s="22">
        <v>43944.408043981479</v>
      </c>
      <c r="C904" s="22">
        <v>43944.410439814812</v>
      </c>
      <c r="D904" s="3" t="s">
        <v>97</v>
      </c>
      <c r="I904" s="3" t="s">
        <v>98</v>
      </c>
      <c r="L904" s="3" t="s">
        <v>99</v>
      </c>
      <c r="O904" s="3"/>
      <c r="R904" s="3" t="s">
        <v>100</v>
      </c>
      <c r="U904" s="3" t="s">
        <v>99</v>
      </c>
      <c r="X904" s="3" t="s">
        <v>121</v>
      </c>
      <c r="AA904" s="3"/>
      <c r="AD904" s="3" t="s">
        <v>408</v>
      </c>
      <c r="AG904" s="3" t="s">
        <v>149</v>
      </c>
      <c r="AJ904" s="3"/>
      <c r="AM904" s="3" t="s">
        <v>98</v>
      </c>
      <c r="AP904" s="3" t="s">
        <v>168</v>
      </c>
      <c r="AS904" s="3" t="s">
        <v>98</v>
      </c>
      <c r="AV904" s="3" t="s">
        <v>208</v>
      </c>
      <c r="AY904" s="3" t="s">
        <v>116</v>
      </c>
      <c r="BB904" s="3"/>
      <c r="BG904" s="3" t="s">
        <v>108</v>
      </c>
      <c r="BJ904" s="3" t="s">
        <v>107</v>
      </c>
      <c r="BM904" s="3" t="s">
        <v>133</v>
      </c>
      <c r="BP904" s="3" t="s">
        <v>108</v>
      </c>
      <c r="BS904" s="3" t="s">
        <v>107</v>
      </c>
      <c r="BV904" s="3" t="s">
        <v>108</v>
      </c>
      <c r="BY904" s="3" t="s">
        <v>107</v>
      </c>
      <c r="CB904" s="3" t="s">
        <v>124</v>
      </c>
      <c r="CE904" s="3" t="s">
        <v>119</v>
      </c>
      <c r="CH904" s="3" t="s">
        <v>163</v>
      </c>
      <c r="CK904" s="3"/>
      <c r="CN904" s="3" t="s">
        <v>113</v>
      </c>
      <c r="CQ904" s="3"/>
    </row>
    <row r="905" spans="1:95" x14ac:dyDescent="0.25">
      <c r="A905">
        <v>223</v>
      </c>
      <c r="B905" s="22">
        <v>43944.408043981479</v>
      </c>
      <c r="C905" s="22">
        <v>43944.410439814812</v>
      </c>
      <c r="D905" s="3" t="s">
        <v>97</v>
      </c>
      <c r="I905" s="3" t="s">
        <v>98</v>
      </c>
      <c r="L905" s="3" t="s">
        <v>99</v>
      </c>
      <c r="O905" s="3"/>
      <c r="R905" s="3" t="s">
        <v>100</v>
      </c>
      <c r="U905" s="3" t="s">
        <v>99</v>
      </c>
      <c r="X905" s="3" t="s">
        <v>121</v>
      </c>
      <c r="AA905" s="3"/>
      <c r="AD905" s="3" t="s">
        <v>406</v>
      </c>
      <c r="AG905" s="3" t="s">
        <v>149</v>
      </c>
      <c r="AJ905" s="3"/>
      <c r="AM905" s="3" t="s">
        <v>98</v>
      </c>
      <c r="AP905" s="3" t="s">
        <v>168</v>
      </c>
      <c r="AS905" s="3" t="s">
        <v>98</v>
      </c>
      <c r="AV905" s="3" t="s">
        <v>208</v>
      </c>
      <c r="AY905" s="3" t="s">
        <v>116</v>
      </c>
      <c r="BB905" s="3"/>
      <c r="BG905" s="3" t="s">
        <v>108</v>
      </c>
      <c r="BJ905" s="3" t="s">
        <v>107</v>
      </c>
      <c r="BM905" s="3" t="s">
        <v>133</v>
      </c>
      <c r="BP905" s="3" t="s">
        <v>108</v>
      </c>
      <c r="BS905" s="3" t="s">
        <v>107</v>
      </c>
      <c r="BV905" s="3" t="s">
        <v>108</v>
      </c>
      <c r="BY905" s="3" t="s">
        <v>107</v>
      </c>
      <c r="CB905" s="3" t="s">
        <v>124</v>
      </c>
      <c r="CE905" s="3" t="s">
        <v>119</v>
      </c>
      <c r="CH905" s="3" t="s">
        <v>163</v>
      </c>
      <c r="CK905" s="3"/>
      <c r="CN905" s="3" t="s">
        <v>113</v>
      </c>
      <c r="CQ905" s="3"/>
    </row>
    <row r="906" spans="1:95" x14ac:dyDescent="0.25">
      <c r="A906">
        <v>223</v>
      </c>
      <c r="B906" s="22">
        <v>43944.408043981479</v>
      </c>
      <c r="C906" s="22">
        <v>43944.410439814812</v>
      </c>
      <c r="D906" s="3" t="s">
        <v>97</v>
      </c>
      <c r="I906" s="3" t="s">
        <v>98</v>
      </c>
      <c r="L906" s="3" t="s">
        <v>99</v>
      </c>
      <c r="O906" s="3"/>
      <c r="R906" s="3" t="s">
        <v>100</v>
      </c>
      <c r="U906" s="3" t="s">
        <v>99</v>
      </c>
      <c r="X906" s="3" t="s">
        <v>121</v>
      </c>
      <c r="AA906" s="3"/>
      <c r="AD906" s="3" t="s">
        <v>407</v>
      </c>
      <c r="AG906" s="3" t="s">
        <v>149</v>
      </c>
      <c r="AJ906" s="3"/>
      <c r="AM906" s="3" t="s">
        <v>98</v>
      </c>
      <c r="AP906" s="3" t="s">
        <v>168</v>
      </c>
      <c r="AS906" s="3" t="s">
        <v>98</v>
      </c>
      <c r="AV906" s="3" t="s">
        <v>208</v>
      </c>
      <c r="AY906" s="3" t="s">
        <v>116</v>
      </c>
      <c r="BB906" s="3"/>
      <c r="BG906" s="3" t="s">
        <v>108</v>
      </c>
      <c r="BJ906" s="3" t="s">
        <v>107</v>
      </c>
      <c r="BM906" s="3" t="s">
        <v>133</v>
      </c>
      <c r="BP906" s="3" t="s">
        <v>108</v>
      </c>
      <c r="BS906" s="3" t="s">
        <v>107</v>
      </c>
      <c r="BV906" s="3" t="s">
        <v>108</v>
      </c>
      <c r="BY906" s="3" t="s">
        <v>107</v>
      </c>
      <c r="CB906" s="3" t="s">
        <v>124</v>
      </c>
      <c r="CE906" s="3" t="s">
        <v>119</v>
      </c>
      <c r="CH906" s="3" t="s">
        <v>163</v>
      </c>
      <c r="CK906" s="3"/>
      <c r="CN906" s="3" t="s">
        <v>113</v>
      </c>
      <c r="CQ906" s="3"/>
    </row>
    <row r="907" spans="1:95" x14ac:dyDescent="0.25">
      <c r="A907">
        <v>223</v>
      </c>
      <c r="B907" s="22">
        <v>43944.408043981479</v>
      </c>
      <c r="C907" s="22">
        <v>43944.410439814812</v>
      </c>
      <c r="D907" s="3" t="s">
        <v>97</v>
      </c>
      <c r="I907" s="3" t="s">
        <v>98</v>
      </c>
      <c r="L907" s="3" t="s">
        <v>99</v>
      </c>
      <c r="O907" s="3"/>
      <c r="R907" s="3" t="s">
        <v>100</v>
      </c>
      <c r="U907" s="3" t="s">
        <v>99</v>
      </c>
      <c r="X907" s="3" t="s">
        <v>121</v>
      </c>
      <c r="AA907" s="3"/>
      <c r="AD907" s="3" t="s">
        <v>430</v>
      </c>
      <c r="AG907" s="3" t="s">
        <v>149</v>
      </c>
      <c r="AJ907" s="3"/>
      <c r="AM907" s="3" t="s">
        <v>98</v>
      </c>
      <c r="AP907" s="3" t="s">
        <v>168</v>
      </c>
      <c r="AS907" s="3" t="s">
        <v>98</v>
      </c>
      <c r="AV907" s="3" t="s">
        <v>208</v>
      </c>
      <c r="AY907" s="3" t="s">
        <v>116</v>
      </c>
      <c r="BB907" s="3"/>
      <c r="BG907" s="3" t="s">
        <v>108</v>
      </c>
      <c r="BJ907" s="3" t="s">
        <v>107</v>
      </c>
      <c r="BM907" s="3" t="s">
        <v>133</v>
      </c>
      <c r="BP907" s="3" t="s">
        <v>108</v>
      </c>
      <c r="BS907" s="3" t="s">
        <v>107</v>
      </c>
      <c r="BV907" s="3" t="s">
        <v>108</v>
      </c>
      <c r="BY907" s="3" t="s">
        <v>107</v>
      </c>
      <c r="CB907" s="3" t="s">
        <v>124</v>
      </c>
      <c r="CE907" s="3" t="s">
        <v>119</v>
      </c>
      <c r="CH907" s="3" t="s">
        <v>163</v>
      </c>
      <c r="CK907" s="3"/>
      <c r="CN907" s="3" t="s">
        <v>113</v>
      </c>
      <c r="CQ907" s="3"/>
    </row>
    <row r="908" spans="1:95" x14ac:dyDescent="0.25">
      <c r="A908">
        <v>224</v>
      </c>
      <c r="B908" s="22">
        <v>43944.382916666669</v>
      </c>
      <c r="C908" s="22">
        <v>43944.443472222221</v>
      </c>
      <c r="D908" s="3" t="s">
        <v>97</v>
      </c>
      <c r="I908" s="3" t="s">
        <v>98</v>
      </c>
      <c r="L908" s="3" t="s">
        <v>99</v>
      </c>
      <c r="O908" s="3"/>
      <c r="R908" s="3" t="s">
        <v>194</v>
      </c>
      <c r="U908" s="3" t="s">
        <v>99</v>
      </c>
      <c r="X908" s="3" t="s">
        <v>101</v>
      </c>
      <c r="AA908" s="3" t="s">
        <v>132</v>
      </c>
      <c r="AD908" s="3" t="s">
        <v>405</v>
      </c>
      <c r="AG908" s="3" t="s">
        <v>149</v>
      </c>
      <c r="AJ908" s="3"/>
      <c r="AM908" s="3" t="s">
        <v>99</v>
      </c>
      <c r="AP908" s="3"/>
      <c r="AS908" s="3" t="s">
        <v>99</v>
      </c>
      <c r="AV908" s="3"/>
      <c r="AY908" s="3" t="s">
        <v>220</v>
      </c>
      <c r="BB908" s="3" t="s">
        <v>358</v>
      </c>
      <c r="BG908" s="3" t="s">
        <v>109</v>
      </c>
      <c r="BJ908" s="3" t="s">
        <v>107</v>
      </c>
      <c r="BM908" s="3" t="s">
        <v>108</v>
      </c>
      <c r="BP908" s="3" t="s">
        <v>123</v>
      </c>
      <c r="BS908" s="3" t="s">
        <v>109</v>
      </c>
      <c r="BV908" s="3" t="s">
        <v>109</v>
      </c>
      <c r="BY908" s="3" t="s">
        <v>109</v>
      </c>
      <c r="CB908" s="3" t="s">
        <v>118</v>
      </c>
      <c r="CE908" s="3" t="s">
        <v>166</v>
      </c>
      <c r="CH908" s="3" t="s">
        <v>137</v>
      </c>
      <c r="CK908" s="3" t="s">
        <v>359</v>
      </c>
      <c r="CN908" s="3" t="s">
        <v>126</v>
      </c>
      <c r="CQ908" s="3"/>
    </row>
    <row r="909" spans="1:95" x14ac:dyDescent="0.25">
      <c r="A909">
        <v>224</v>
      </c>
      <c r="B909" s="22">
        <v>43944.382916666669</v>
      </c>
      <c r="C909" s="22">
        <v>43944.443472222221</v>
      </c>
      <c r="D909" s="3" t="s">
        <v>97</v>
      </c>
      <c r="I909" s="3" t="s">
        <v>98</v>
      </c>
      <c r="L909" s="3" t="s">
        <v>99</v>
      </c>
      <c r="O909" s="3"/>
      <c r="R909" s="3" t="s">
        <v>194</v>
      </c>
      <c r="U909" s="3" t="s">
        <v>99</v>
      </c>
      <c r="X909" s="3" t="s">
        <v>101</v>
      </c>
      <c r="AA909" s="3" t="s">
        <v>132</v>
      </c>
      <c r="AD909" s="3" t="s">
        <v>408</v>
      </c>
      <c r="AG909" s="3" t="s">
        <v>149</v>
      </c>
      <c r="AJ909" s="3"/>
      <c r="AM909" s="3" t="s">
        <v>99</v>
      </c>
      <c r="AP909" s="3"/>
      <c r="AS909" s="3" t="s">
        <v>99</v>
      </c>
      <c r="AV909" s="3"/>
      <c r="AY909" s="3" t="s">
        <v>220</v>
      </c>
      <c r="BB909" s="3" t="s">
        <v>358</v>
      </c>
      <c r="BG909" s="3" t="s">
        <v>109</v>
      </c>
      <c r="BJ909" s="3" t="s">
        <v>107</v>
      </c>
      <c r="BM909" s="3" t="s">
        <v>108</v>
      </c>
      <c r="BP909" s="3" t="s">
        <v>123</v>
      </c>
      <c r="BS909" s="3" t="s">
        <v>109</v>
      </c>
      <c r="BV909" s="3" t="s">
        <v>109</v>
      </c>
      <c r="BY909" s="3" t="s">
        <v>109</v>
      </c>
      <c r="CB909" s="3" t="s">
        <v>118</v>
      </c>
      <c r="CE909" s="3" t="s">
        <v>166</v>
      </c>
      <c r="CH909" s="3" t="s">
        <v>137</v>
      </c>
      <c r="CK909" s="3" t="s">
        <v>359</v>
      </c>
      <c r="CN909" s="3" t="s">
        <v>126</v>
      </c>
      <c r="CQ909" s="3"/>
    </row>
    <row r="910" spans="1:95" x14ac:dyDescent="0.25">
      <c r="A910">
        <v>224</v>
      </c>
      <c r="B910" s="22">
        <v>43944.382916666669</v>
      </c>
      <c r="C910" s="22">
        <v>43944.443472222221</v>
      </c>
      <c r="D910" s="3" t="s">
        <v>97</v>
      </c>
      <c r="I910" s="3" t="s">
        <v>98</v>
      </c>
      <c r="L910" s="3" t="s">
        <v>99</v>
      </c>
      <c r="O910" s="3"/>
      <c r="R910" s="3" t="s">
        <v>194</v>
      </c>
      <c r="U910" s="3" t="s">
        <v>99</v>
      </c>
      <c r="X910" s="3" t="s">
        <v>101</v>
      </c>
      <c r="AA910" s="3" t="s">
        <v>132</v>
      </c>
      <c r="AD910" s="3" t="s">
        <v>410</v>
      </c>
      <c r="AG910" s="3" t="s">
        <v>149</v>
      </c>
      <c r="AJ910" s="3"/>
      <c r="AM910" s="3" t="s">
        <v>99</v>
      </c>
      <c r="AP910" s="3"/>
      <c r="AS910" s="3" t="s">
        <v>99</v>
      </c>
      <c r="AV910" s="3"/>
      <c r="AY910" s="3" t="s">
        <v>220</v>
      </c>
      <c r="BB910" s="3" t="s">
        <v>358</v>
      </c>
      <c r="BG910" s="3" t="s">
        <v>109</v>
      </c>
      <c r="BJ910" s="3" t="s">
        <v>107</v>
      </c>
      <c r="BM910" s="3" t="s">
        <v>108</v>
      </c>
      <c r="BP910" s="3" t="s">
        <v>123</v>
      </c>
      <c r="BS910" s="3" t="s">
        <v>109</v>
      </c>
      <c r="BV910" s="3" t="s">
        <v>109</v>
      </c>
      <c r="BY910" s="3" t="s">
        <v>109</v>
      </c>
      <c r="CB910" s="3" t="s">
        <v>118</v>
      </c>
      <c r="CE910" s="3" t="s">
        <v>166</v>
      </c>
      <c r="CH910" s="3" t="s">
        <v>137</v>
      </c>
      <c r="CK910" s="3" t="s">
        <v>359</v>
      </c>
      <c r="CN910" s="3" t="s">
        <v>126</v>
      </c>
      <c r="CQ910" s="3"/>
    </row>
    <row r="911" spans="1:95" x14ac:dyDescent="0.25">
      <c r="A911">
        <v>224</v>
      </c>
      <c r="B911" s="22">
        <v>43944.382916666669</v>
      </c>
      <c r="C911" s="22">
        <v>43944.443472222221</v>
      </c>
      <c r="D911" s="3" t="s">
        <v>97</v>
      </c>
      <c r="I911" s="3" t="s">
        <v>98</v>
      </c>
      <c r="L911" s="3" t="s">
        <v>99</v>
      </c>
      <c r="O911" s="3"/>
      <c r="R911" s="3" t="s">
        <v>194</v>
      </c>
      <c r="U911" s="3" t="s">
        <v>99</v>
      </c>
      <c r="X911" s="3" t="s">
        <v>101</v>
      </c>
      <c r="AA911" s="3" t="s">
        <v>132</v>
      </c>
      <c r="AD911" s="3" t="s">
        <v>406</v>
      </c>
      <c r="AG911" s="3" t="s">
        <v>149</v>
      </c>
      <c r="AJ911" s="3"/>
      <c r="AM911" s="3" t="s">
        <v>99</v>
      </c>
      <c r="AP911" s="3"/>
      <c r="AS911" s="3" t="s">
        <v>99</v>
      </c>
      <c r="AV911" s="3"/>
      <c r="AY911" s="3" t="s">
        <v>220</v>
      </c>
      <c r="BB911" s="3" t="s">
        <v>358</v>
      </c>
      <c r="BG911" s="3" t="s">
        <v>109</v>
      </c>
      <c r="BJ911" s="3" t="s">
        <v>107</v>
      </c>
      <c r="BM911" s="3" t="s">
        <v>108</v>
      </c>
      <c r="BP911" s="3" t="s">
        <v>123</v>
      </c>
      <c r="BS911" s="3" t="s">
        <v>109</v>
      </c>
      <c r="BV911" s="3" t="s">
        <v>109</v>
      </c>
      <c r="BY911" s="3" t="s">
        <v>109</v>
      </c>
      <c r="CB911" s="3" t="s">
        <v>118</v>
      </c>
      <c r="CE911" s="3" t="s">
        <v>166</v>
      </c>
      <c r="CH911" s="3" t="s">
        <v>137</v>
      </c>
      <c r="CK911" s="3" t="s">
        <v>359</v>
      </c>
      <c r="CN911" s="3" t="s">
        <v>126</v>
      </c>
      <c r="CQ911" s="3"/>
    </row>
    <row r="912" spans="1:95" x14ac:dyDescent="0.25">
      <c r="A912">
        <v>224</v>
      </c>
      <c r="B912" s="22">
        <v>43944.382916666669</v>
      </c>
      <c r="C912" s="22">
        <v>43944.443472222221</v>
      </c>
      <c r="D912" s="3" t="s">
        <v>97</v>
      </c>
      <c r="I912" s="3" t="s">
        <v>98</v>
      </c>
      <c r="L912" s="3" t="s">
        <v>99</v>
      </c>
      <c r="O912" s="3"/>
      <c r="R912" s="3" t="s">
        <v>194</v>
      </c>
      <c r="U912" s="3" t="s">
        <v>99</v>
      </c>
      <c r="X912" s="3" t="s">
        <v>101</v>
      </c>
      <c r="AA912" s="3" t="s">
        <v>132</v>
      </c>
      <c r="AD912" s="3" t="s">
        <v>430</v>
      </c>
      <c r="AG912" s="3" t="s">
        <v>149</v>
      </c>
      <c r="AJ912" s="3"/>
      <c r="AM912" s="3" t="s">
        <v>99</v>
      </c>
      <c r="AP912" s="3"/>
      <c r="AS912" s="3" t="s">
        <v>99</v>
      </c>
      <c r="AV912" s="3"/>
      <c r="AY912" s="3" t="s">
        <v>220</v>
      </c>
      <c r="BB912" s="3" t="s">
        <v>358</v>
      </c>
      <c r="BG912" s="3" t="s">
        <v>109</v>
      </c>
      <c r="BJ912" s="3" t="s">
        <v>107</v>
      </c>
      <c r="BM912" s="3" t="s">
        <v>108</v>
      </c>
      <c r="BP912" s="3" t="s">
        <v>123</v>
      </c>
      <c r="BS912" s="3" t="s">
        <v>109</v>
      </c>
      <c r="BV912" s="3" t="s">
        <v>109</v>
      </c>
      <c r="BY912" s="3" t="s">
        <v>109</v>
      </c>
      <c r="CB912" s="3" t="s">
        <v>118</v>
      </c>
      <c r="CE912" s="3" t="s">
        <v>166</v>
      </c>
      <c r="CH912" s="3" t="s">
        <v>137</v>
      </c>
      <c r="CK912" s="3" t="s">
        <v>359</v>
      </c>
      <c r="CN912" s="3" t="s">
        <v>126</v>
      </c>
      <c r="CQ912" s="3"/>
    </row>
    <row r="913" spans="1:95" x14ac:dyDescent="0.25">
      <c r="A913">
        <v>225</v>
      </c>
      <c r="B913" s="22">
        <v>43944.452430555553</v>
      </c>
      <c r="C913" s="22">
        <v>43944.456643518519</v>
      </c>
      <c r="D913" s="3" t="s">
        <v>97</v>
      </c>
      <c r="I913" s="3" t="s">
        <v>98</v>
      </c>
      <c r="L913" s="3" t="s">
        <v>98</v>
      </c>
      <c r="O913" s="3" t="s">
        <v>360</v>
      </c>
      <c r="R913" s="3" t="s">
        <v>100</v>
      </c>
      <c r="U913" s="3" t="s">
        <v>98</v>
      </c>
      <c r="X913" s="3" t="s">
        <v>101</v>
      </c>
      <c r="AA913" s="3" t="s">
        <v>132</v>
      </c>
      <c r="AD913" s="3" t="s">
        <v>405</v>
      </c>
      <c r="AG913" s="3" t="s">
        <v>149</v>
      </c>
      <c r="AJ913" s="3"/>
      <c r="AM913" s="3" t="s">
        <v>99</v>
      </c>
      <c r="AP913" s="3"/>
      <c r="AS913" s="3" t="s">
        <v>98</v>
      </c>
      <c r="AV913" s="3" t="s">
        <v>361</v>
      </c>
      <c r="AY913" s="3" t="s">
        <v>116</v>
      </c>
      <c r="BB913" s="3" t="s">
        <v>241</v>
      </c>
      <c r="BG913" s="3" t="s">
        <v>108</v>
      </c>
      <c r="BJ913" s="3" t="s">
        <v>108</v>
      </c>
      <c r="BM913" s="3" t="s">
        <v>109</v>
      </c>
      <c r="BP913" s="3" t="s">
        <v>109</v>
      </c>
      <c r="BS913" s="3" t="s">
        <v>109</v>
      </c>
      <c r="BV913" s="3" t="s">
        <v>109</v>
      </c>
      <c r="BY913" s="3" t="s">
        <v>109</v>
      </c>
      <c r="CB913" s="3" t="s">
        <v>118</v>
      </c>
      <c r="CE913" s="3" t="s">
        <v>147</v>
      </c>
      <c r="CH913" s="3" t="s">
        <v>136</v>
      </c>
      <c r="CK913" s="3"/>
      <c r="CN913" s="3" t="s">
        <v>137</v>
      </c>
      <c r="CQ913" s="3" t="s">
        <v>117</v>
      </c>
    </row>
    <row r="914" spans="1:95" x14ac:dyDescent="0.25">
      <c r="A914">
        <v>225</v>
      </c>
      <c r="B914" s="22">
        <v>43944.452430555553</v>
      </c>
      <c r="C914" s="22">
        <v>43944.456643518519</v>
      </c>
      <c r="D914" s="3" t="s">
        <v>97</v>
      </c>
      <c r="I914" s="3" t="s">
        <v>98</v>
      </c>
      <c r="L914" s="3" t="s">
        <v>98</v>
      </c>
      <c r="O914" s="3" t="s">
        <v>360</v>
      </c>
      <c r="R914" s="3" t="s">
        <v>100</v>
      </c>
      <c r="U914" s="3" t="s">
        <v>98</v>
      </c>
      <c r="X914" s="3" t="s">
        <v>101</v>
      </c>
      <c r="AA914" s="3" t="s">
        <v>132</v>
      </c>
      <c r="AD914" s="3" t="s">
        <v>406</v>
      </c>
      <c r="AG914" s="3" t="s">
        <v>149</v>
      </c>
      <c r="AJ914" s="3"/>
      <c r="AM914" s="3" t="s">
        <v>99</v>
      </c>
      <c r="AP914" s="3"/>
      <c r="AS914" s="3" t="s">
        <v>98</v>
      </c>
      <c r="AV914" s="3" t="s">
        <v>361</v>
      </c>
      <c r="AY914" s="3" t="s">
        <v>116</v>
      </c>
      <c r="BB914" s="3" t="s">
        <v>241</v>
      </c>
      <c r="BG914" s="3" t="s">
        <v>108</v>
      </c>
      <c r="BJ914" s="3" t="s">
        <v>108</v>
      </c>
      <c r="BM914" s="3" t="s">
        <v>109</v>
      </c>
      <c r="BP914" s="3" t="s">
        <v>109</v>
      </c>
      <c r="BS914" s="3" t="s">
        <v>109</v>
      </c>
      <c r="BV914" s="3" t="s">
        <v>109</v>
      </c>
      <c r="BY914" s="3" t="s">
        <v>109</v>
      </c>
      <c r="CB914" s="3" t="s">
        <v>118</v>
      </c>
      <c r="CE914" s="3" t="s">
        <v>147</v>
      </c>
      <c r="CH914" s="3" t="s">
        <v>136</v>
      </c>
      <c r="CK914" s="3"/>
      <c r="CN914" s="3" t="s">
        <v>137</v>
      </c>
      <c r="CQ914" s="3" t="s">
        <v>117</v>
      </c>
    </row>
    <row r="915" spans="1:95" x14ac:dyDescent="0.25">
      <c r="A915">
        <v>225</v>
      </c>
      <c r="B915" s="22">
        <v>43944.452430555553</v>
      </c>
      <c r="C915" s="22">
        <v>43944.456643518519</v>
      </c>
      <c r="D915" s="3" t="s">
        <v>97</v>
      </c>
      <c r="I915" s="3" t="s">
        <v>98</v>
      </c>
      <c r="L915" s="3" t="s">
        <v>98</v>
      </c>
      <c r="O915" s="3" t="s">
        <v>360</v>
      </c>
      <c r="R915" s="3" t="s">
        <v>100</v>
      </c>
      <c r="U915" s="3" t="s">
        <v>98</v>
      </c>
      <c r="X915" s="3" t="s">
        <v>101</v>
      </c>
      <c r="AA915" s="3" t="s">
        <v>132</v>
      </c>
      <c r="AD915" s="3" t="s">
        <v>407</v>
      </c>
      <c r="AG915" s="3" t="s">
        <v>149</v>
      </c>
      <c r="AJ915" s="3"/>
      <c r="AM915" s="3" t="s">
        <v>99</v>
      </c>
      <c r="AP915" s="3"/>
      <c r="AS915" s="3" t="s">
        <v>98</v>
      </c>
      <c r="AV915" s="3" t="s">
        <v>361</v>
      </c>
      <c r="AY915" s="3" t="s">
        <v>116</v>
      </c>
      <c r="BB915" s="3" t="s">
        <v>241</v>
      </c>
      <c r="BG915" s="3" t="s">
        <v>108</v>
      </c>
      <c r="BJ915" s="3" t="s">
        <v>108</v>
      </c>
      <c r="BM915" s="3" t="s">
        <v>109</v>
      </c>
      <c r="BP915" s="3" t="s">
        <v>109</v>
      </c>
      <c r="BS915" s="3" t="s">
        <v>109</v>
      </c>
      <c r="BV915" s="3" t="s">
        <v>109</v>
      </c>
      <c r="BY915" s="3" t="s">
        <v>109</v>
      </c>
      <c r="CB915" s="3" t="s">
        <v>118</v>
      </c>
      <c r="CE915" s="3" t="s">
        <v>147</v>
      </c>
      <c r="CH915" s="3" t="s">
        <v>136</v>
      </c>
      <c r="CK915" s="3"/>
      <c r="CN915" s="3" t="s">
        <v>137</v>
      </c>
      <c r="CQ915" s="3" t="s">
        <v>117</v>
      </c>
    </row>
    <row r="916" spans="1:95" x14ac:dyDescent="0.25">
      <c r="A916">
        <v>225</v>
      </c>
      <c r="B916" s="22">
        <v>43944.452430555553</v>
      </c>
      <c r="C916" s="22">
        <v>43944.456643518519</v>
      </c>
      <c r="D916" s="3" t="s">
        <v>97</v>
      </c>
      <c r="I916" s="3" t="s">
        <v>98</v>
      </c>
      <c r="L916" s="3" t="s">
        <v>98</v>
      </c>
      <c r="O916" s="3" t="s">
        <v>360</v>
      </c>
      <c r="R916" s="3" t="s">
        <v>100</v>
      </c>
      <c r="U916" s="3" t="s">
        <v>98</v>
      </c>
      <c r="X916" s="3" t="s">
        <v>101</v>
      </c>
      <c r="AA916" s="3" t="s">
        <v>132</v>
      </c>
      <c r="AD916" s="3" t="s">
        <v>430</v>
      </c>
      <c r="AG916" s="3" t="s">
        <v>149</v>
      </c>
      <c r="AJ916" s="3"/>
      <c r="AM916" s="3" t="s">
        <v>99</v>
      </c>
      <c r="AP916" s="3"/>
      <c r="AS916" s="3" t="s">
        <v>98</v>
      </c>
      <c r="AV916" s="3" t="s">
        <v>361</v>
      </c>
      <c r="AY916" s="3" t="s">
        <v>116</v>
      </c>
      <c r="BB916" s="3" t="s">
        <v>241</v>
      </c>
      <c r="BG916" s="3" t="s">
        <v>108</v>
      </c>
      <c r="BJ916" s="3" t="s">
        <v>108</v>
      </c>
      <c r="BM916" s="3" t="s">
        <v>109</v>
      </c>
      <c r="BP916" s="3" t="s">
        <v>109</v>
      </c>
      <c r="BS916" s="3" t="s">
        <v>109</v>
      </c>
      <c r="BV916" s="3" t="s">
        <v>109</v>
      </c>
      <c r="BY916" s="3" t="s">
        <v>109</v>
      </c>
      <c r="CB916" s="3" t="s">
        <v>118</v>
      </c>
      <c r="CE916" s="3" t="s">
        <v>147</v>
      </c>
      <c r="CH916" s="3" t="s">
        <v>136</v>
      </c>
      <c r="CK916" s="3"/>
      <c r="CN916" s="3" t="s">
        <v>137</v>
      </c>
      <c r="CQ916" s="3" t="s">
        <v>117</v>
      </c>
    </row>
    <row r="917" spans="1:95" x14ac:dyDescent="0.25">
      <c r="A917">
        <v>226</v>
      </c>
      <c r="B917" s="22">
        <v>43944.470335648148</v>
      </c>
      <c r="C917" s="22">
        <v>43944.472604166665</v>
      </c>
      <c r="D917" s="3" t="s">
        <v>97</v>
      </c>
      <c r="I917" s="3" t="s">
        <v>98</v>
      </c>
      <c r="L917" s="3" t="s">
        <v>99</v>
      </c>
      <c r="O917" s="3"/>
      <c r="R917" s="3" t="s">
        <v>100</v>
      </c>
      <c r="U917" s="3" t="s">
        <v>99</v>
      </c>
      <c r="X917" s="3" t="s">
        <v>121</v>
      </c>
      <c r="AA917" s="3"/>
      <c r="AD917" s="3" t="s">
        <v>405</v>
      </c>
      <c r="AG917" s="3" t="s">
        <v>149</v>
      </c>
      <c r="AJ917" s="3"/>
      <c r="AM917" s="3" t="s">
        <v>99</v>
      </c>
      <c r="AP917" s="3"/>
      <c r="AS917" s="3" t="s">
        <v>99</v>
      </c>
      <c r="AV917" s="3"/>
      <c r="AY917" s="3" t="s">
        <v>116</v>
      </c>
      <c r="BB917" s="3" t="s">
        <v>241</v>
      </c>
      <c r="BG917" s="3" t="s">
        <v>123</v>
      </c>
      <c r="BJ917" s="3" t="s">
        <v>108</v>
      </c>
      <c r="BM917" s="3" t="s">
        <v>109</v>
      </c>
      <c r="BP917" s="3" t="s">
        <v>123</v>
      </c>
      <c r="BS917" s="3" t="s">
        <v>108</v>
      </c>
      <c r="BV917" s="3" t="s">
        <v>109</v>
      </c>
      <c r="BY917" s="3" t="s">
        <v>123</v>
      </c>
      <c r="CB917" s="3" t="s">
        <v>110</v>
      </c>
      <c r="CE917" s="3" t="s">
        <v>111</v>
      </c>
      <c r="CH917" s="3" t="s">
        <v>112</v>
      </c>
      <c r="CK917" s="3"/>
      <c r="CN917" s="3" t="s">
        <v>113</v>
      </c>
      <c r="CQ917" s="3"/>
    </row>
    <row r="918" spans="1:95" x14ac:dyDescent="0.25">
      <c r="A918">
        <v>226</v>
      </c>
      <c r="B918" s="22">
        <v>43944.470335648148</v>
      </c>
      <c r="C918" s="22">
        <v>43944.472604166665</v>
      </c>
      <c r="D918" s="3" t="s">
        <v>97</v>
      </c>
      <c r="I918" s="3" t="s">
        <v>98</v>
      </c>
      <c r="L918" s="3" t="s">
        <v>99</v>
      </c>
      <c r="O918" s="3"/>
      <c r="R918" s="3" t="s">
        <v>100</v>
      </c>
      <c r="U918" s="3" t="s">
        <v>99</v>
      </c>
      <c r="X918" s="3" t="s">
        <v>121</v>
      </c>
      <c r="AA918" s="3"/>
      <c r="AD918" s="3" t="s">
        <v>406</v>
      </c>
      <c r="AG918" s="3" t="s">
        <v>149</v>
      </c>
      <c r="AJ918" s="3"/>
      <c r="AM918" s="3" t="s">
        <v>99</v>
      </c>
      <c r="AP918" s="3"/>
      <c r="AS918" s="3" t="s">
        <v>99</v>
      </c>
      <c r="AV918" s="3"/>
      <c r="AY918" s="3" t="s">
        <v>116</v>
      </c>
      <c r="BB918" s="3" t="s">
        <v>241</v>
      </c>
      <c r="BG918" s="3" t="s">
        <v>123</v>
      </c>
      <c r="BJ918" s="3" t="s">
        <v>108</v>
      </c>
      <c r="BM918" s="3" t="s">
        <v>109</v>
      </c>
      <c r="BP918" s="3" t="s">
        <v>123</v>
      </c>
      <c r="BS918" s="3" t="s">
        <v>108</v>
      </c>
      <c r="BV918" s="3" t="s">
        <v>109</v>
      </c>
      <c r="BY918" s="3" t="s">
        <v>123</v>
      </c>
      <c r="CB918" s="3" t="s">
        <v>110</v>
      </c>
      <c r="CE918" s="3" t="s">
        <v>111</v>
      </c>
      <c r="CH918" s="3" t="s">
        <v>112</v>
      </c>
      <c r="CK918" s="3"/>
      <c r="CN918" s="3" t="s">
        <v>113</v>
      </c>
      <c r="CQ918" s="3"/>
    </row>
    <row r="919" spans="1:95" x14ac:dyDescent="0.25">
      <c r="A919">
        <v>226</v>
      </c>
      <c r="B919" s="22">
        <v>43944.470335648148</v>
      </c>
      <c r="C919" s="22">
        <v>43944.472604166665</v>
      </c>
      <c r="D919" s="3" t="s">
        <v>97</v>
      </c>
      <c r="I919" s="3" t="s">
        <v>98</v>
      </c>
      <c r="L919" s="3" t="s">
        <v>99</v>
      </c>
      <c r="O919" s="3"/>
      <c r="R919" s="3" t="s">
        <v>100</v>
      </c>
      <c r="U919" s="3" t="s">
        <v>99</v>
      </c>
      <c r="X919" s="3" t="s">
        <v>121</v>
      </c>
      <c r="AA919" s="3"/>
      <c r="AD919" s="3" t="s">
        <v>430</v>
      </c>
      <c r="AG919" s="3" t="s">
        <v>149</v>
      </c>
      <c r="AJ919" s="3"/>
      <c r="AM919" s="3" t="s">
        <v>99</v>
      </c>
      <c r="AP919" s="3"/>
      <c r="AS919" s="3" t="s">
        <v>99</v>
      </c>
      <c r="AV919" s="3"/>
      <c r="AY919" s="3" t="s">
        <v>116</v>
      </c>
      <c r="BB919" s="3" t="s">
        <v>241</v>
      </c>
      <c r="BG919" s="3" t="s">
        <v>123</v>
      </c>
      <c r="BJ919" s="3" t="s">
        <v>108</v>
      </c>
      <c r="BM919" s="3" t="s">
        <v>109</v>
      </c>
      <c r="BP919" s="3" t="s">
        <v>123</v>
      </c>
      <c r="BS919" s="3" t="s">
        <v>108</v>
      </c>
      <c r="BV919" s="3" t="s">
        <v>109</v>
      </c>
      <c r="BY919" s="3" t="s">
        <v>123</v>
      </c>
      <c r="CB919" s="3" t="s">
        <v>110</v>
      </c>
      <c r="CE919" s="3" t="s">
        <v>111</v>
      </c>
      <c r="CH919" s="3" t="s">
        <v>112</v>
      </c>
      <c r="CK919" s="3"/>
      <c r="CN919" s="3" t="s">
        <v>113</v>
      </c>
      <c r="CQ919" s="3"/>
    </row>
    <row r="920" spans="1:95" x14ac:dyDescent="0.25">
      <c r="A920">
        <v>227</v>
      </c>
      <c r="B920" s="22">
        <v>43944.487986111111</v>
      </c>
      <c r="C920" s="22">
        <v>43944.490300925929</v>
      </c>
      <c r="D920" s="3" t="s">
        <v>97</v>
      </c>
      <c r="I920" s="3" t="s">
        <v>98</v>
      </c>
      <c r="L920" s="3" t="s">
        <v>98</v>
      </c>
      <c r="O920" s="3" t="s">
        <v>362</v>
      </c>
      <c r="R920" s="3" t="s">
        <v>100</v>
      </c>
      <c r="U920" s="3" t="s">
        <v>99</v>
      </c>
      <c r="X920" s="3" t="s">
        <v>101</v>
      </c>
      <c r="AA920" s="3" t="s">
        <v>132</v>
      </c>
      <c r="AD920" s="3" t="s">
        <v>405</v>
      </c>
      <c r="AG920" s="3" t="s">
        <v>149</v>
      </c>
      <c r="AJ920" s="3"/>
      <c r="AM920" s="3" t="s">
        <v>99</v>
      </c>
      <c r="AP920" s="3"/>
      <c r="AS920" s="3" t="s">
        <v>98</v>
      </c>
      <c r="AV920" s="3" t="s">
        <v>130</v>
      </c>
      <c r="AY920" s="3" t="s">
        <v>116</v>
      </c>
      <c r="BB920" s="3" t="s">
        <v>363</v>
      </c>
      <c r="BG920" s="3" t="s">
        <v>109</v>
      </c>
      <c r="BJ920" s="3" t="s">
        <v>109</v>
      </c>
      <c r="BM920" s="3" t="s">
        <v>109</v>
      </c>
      <c r="BP920" s="3" t="s">
        <v>123</v>
      </c>
      <c r="BS920" s="3" t="s">
        <v>109</v>
      </c>
      <c r="BV920" s="3" t="s">
        <v>109</v>
      </c>
      <c r="BY920" s="3" t="s">
        <v>109</v>
      </c>
      <c r="CB920" s="3" t="s">
        <v>124</v>
      </c>
      <c r="CE920" s="3" t="s">
        <v>111</v>
      </c>
      <c r="CH920" s="3" t="s">
        <v>199</v>
      </c>
      <c r="CK920" s="3"/>
      <c r="CN920" s="3" t="s">
        <v>126</v>
      </c>
      <c r="CQ920" s="3"/>
    </row>
    <row r="921" spans="1:95" x14ac:dyDescent="0.25">
      <c r="A921">
        <v>227</v>
      </c>
      <c r="B921" s="22">
        <v>43944.487986111111</v>
      </c>
      <c r="C921" s="22">
        <v>43944.490300925929</v>
      </c>
      <c r="D921" s="3" t="s">
        <v>97</v>
      </c>
      <c r="I921" s="3" t="s">
        <v>98</v>
      </c>
      <c r="L921" s="3" t="s">
        <v>98</v>
      </c>
      <c r="O921" s="3" t="s">
        <v>362</v>
      </c>
      <c r="R921" s="3" t="s">
        <v>100</v>
      </c>
      <c r="U921" s="3" t="s">
        <v>99</v>
      </c>
      <c r="X921" s="3" t="s">
        <v>101</v>
      </c>
      <c r="AA921" s="3" t="s">
        <v>132</v>
      </c>
      <c r="AD921" s="3" t="s">
        <v>409</v>
      </c>
      <c r="AG921" s="3" t="s">
        <v>149</v>
      </c>
      <c r="AJ921" s="3"/>
      <c r="AM921" s="3" t="s">
        <v>99</v>
      </c>
      <c r="AP921" s="3"/>
      <c r="AS921" s="3" t="s">
        <v>98</v>
      </c>
      <c r="AV921" s="3" t="s">
        <v>130</v>
      </c>
      <c r="AY921" s="3" t="s">
        <v>116</v>
      </c>
      <c r="BB921" s="3" t="s">
        <v>363</v>
      </c>
      <c r="BG921" s="3" t="s">
        <v>109</v>
      </c>
      <c r="BJ921" s="3" t="s">
        <v>109</v>
      </c>
      <c r="BM921" s="3" t="s">
        <v>109</v>
      </c>
      <c r="BP921" s="3" t="s">
        <v>123</v>
      </c>
      <c r="BS921" s="3" t="s">
        <v>109</v>
      </c>
      <c r="BV921" s="3" t="s">
        <v>109</v>
      </c>
      <c r="BY921" s="3" t="s">
        <v>109</v>
      </c>
      <c r="CB921" s="3" t="s">
        <v>124</v>
      </c>
      <c r="CE921" s="3" t="s">
        <v>111</v>
      </c>
      <c r="CH921" s="3" t="s">
        <v>199</v>
      </c>
      <c r="CK921" s="3"/>
      <c r="CN921" s="3" t="s">
        <v>126</v>
      </c>
      <c r="CQ921" s="3"/>
    </row>
    <row r="922" spans="1:95" x14ac:dyDescent="0.25">
      <c r="A922">
        <v>227</v>
      </c>
      <c r="B922" s="22">
        <v>43944.487986111111</v>
      </c>
      <c r="C922" s="22">
        <v>43944.490300925929</v>
      </c>
      <c r="D922" s="3" t="s">
        <v>97</v>
      </c>
      <c r="I922" s="3" t="s">
        <v>98</v>
      </c>
      <c r="L922" s="3" t="s">
        <v>98</v>
      </c>
      <c r="O922" s="3" t="s">
        <v>362</v>
      </c>
      <c r="R922" s="3" t="s">
        <v>100</v>
      </c>
      <c r="U922" s="3" t="s">
        <v>99</v>
      </c>
      <c r="X922" s="3" t="s">
        <v>101</v>
      </c>
      <c r="AA922" s="3" t="s">
        <v>132</v>
      </c>
      <c r="AD922" s="3" t="s">
        <v>408</v>
      </c>
      <c r="AG922" s="3" t="s">
        <v>149</v>
      </c>
      <c r="AJ922" s="3"/>
      <c r="AM922" s="3" t="s">
        <v>99</v>
      </c>
      <c r="AP922" s="3"/>
      <c r="AS922" s="3" t="s">
        <v>98</v>
      </c>
      <c r="AV922" s="3" t="s">
        <v>130</v>
      </c>
      <c r="AY922" s="3" t="s">
        <v>116</v>
      </c>
      <c r="BB922" s="3" t="s">
        <v>363</v>
      </c>
      <c r="BG922" s="3" t="s">
        <v>109</v>
      </c>
      <c r="BJ922" s="3" t="s">
        <v>109</v>
      </c>
      <c r="BM922" s="3" t="s">
        <v>109</v>
      </c>
      <c r="BP922" s="3" t="s">
        <v>123</v>
      </c>
      <c r="BS922" s="3" t="s">
        <v>109</v>
      </c>
      <c r="BV922" s="3" t="s">
        <v>109</v>
      </c>
      <c r="BY922" s="3" t="s">
        <v>109</v>
      </c>
      <c r="CB922" s="3" t="s">
        <v>124</v>
      </c>
      <c r="CE922" s="3" t="s">
        <v>111</v>
      </c>
      <c r="CH922" s="3" t="s">
        <v>199</v>
      </c>
      <c r="CK922" s="3"/>
      <c r="CN922" s="3" t="s">
        <v>126</v>
      </c>
      <c r="CQ922" s="3"/>
    </row>
    <row r="923" spans="1:95" x14ac:dyDescent="0.25">
      <c r="A923">
        <v>227</v>
      </c>
      <c r="B923" s="22">
        <v>43944.487986111111</v>
      </c>
      <c r="C923" s="22">
        <v>43944.490300925929</v>
      </c>
      <c r="D923" s="3" t="s">
        <v>97</v>
      </c>
      <c r="I923" s="3" t="s">
        <v>98</v>
      </c>
      <c r="L923" s="3" t="s">
        <v>98</v>
      </c>
      <c r="O923" s="3" t="s">
        <v>362</v>
      </c>
      <c r="R923" s="3" t="s">
        <v>100</v>
      </c>
      <c r="U923" s="3" t="s">
        <v>99</v>
      </c>
      <c r="X923" s="3" t="s">
        <v>101</v>
      </c>
      <c r="AA923" s="3" t="s">
        <v>132</v>
      </c>
      <c r="AD923" s="3" t="s">
        <v>410</v>
      </c>
      <c r="AG923" s="3" t="s">
        <v>149</v>
      </c>
      <c r="AJ923" s="3"/>
      <c r="AM923" s="3" t="s">
        <v>99</v>
      </c>
      <c r="AP923" s="3"/>
      <c r="AS923" s="3" t="s">
        <v>98</v>
      </c>
      <c r="AV923" s="3" t="s">
        <v>130</v>
      </c>
      <c r="AY923" s="3" t="s">
        <v>116</v>
      </c>
      <c r="BB923" s="3" t="s">
        <v>363</v>
      </c>
      <c r="BG923" s="3" t="s">
        <v>109</v>
      </c>
      <c r="BJ923" s="3" t="s">
        <v>109</v>
      </c>
      <c r="BM923" s="3" t="s">
        <v>109</v>
      </c>
      <c r="BP923" s="3" t="s">
        <v>123</v>
      </c>
      <c r="BS923" s="3" t="s">
        <v>109</v>
      </c>
      <c r="BV923" s="3" t="s">
        <v>109</v>
      </c>
      <c r="BY923" s="3" t="s">
        <v>109</v>
      </c>
      <c r="CB923" s="3" t="s">
        <v>124</v>
      </c>
      <c r="CE923" s="3" t="s">
        <v>111</v>
      </c>
      <c r="CH923" s="3" t="s">
        <v>199</v>
      </c>
      <c r="CK923" s="3"/>
      <c r="CN923" s="3" t="s">
        <v>126</v>
      </c>
      <c r="CQ923" s="3"/>
    </row>
    <row r="924" spans="1:95" x14ac:dyDescent="0.25">
      <c r="A924">
        <v>227</v>
      </c>
      <c r="B924" s="22">
        <v>43944.487986111111</v>
      </c>
      <c r="C924" s="22">
        <v>43944.490300925929</v>
      </c>
      <c r="D924" s="3" t="s">
        <v>97</v>
      </c>
      <c r="I924" s="3" t="s">
        <v>98</v>
      </c>
      <c r="L924" s="3" t="s">
        <v>98</v>
      </c>
      <c r="O924" s="3" t="s">
        <v>362</v>
      </c>
      <c r="R924" s="3" t="s">
        <v>100</v>
      </c>
      <c r="U924" s="3" t="s">
        <v>99</v>
      </c>
      <c r="X924" s="3" t="s">
        <v>101</v>
      </c>
      <c r="AA924" s="3" t="s">
        <v>132</v>
      </c>
      <c r="AD924" s="3" t="s">
        <v>406</v>
      </c>
      <c r="AG924" s="3" t="s">
        <v>149</v>
      </c>
      <c r="AJ924" s="3"/>
      <c r="AM924" s="3" t="s">
        <v>99</v>
      </c>
      <c r="AP924" s="3"/>
      <c r="AS924" s="3" t="s">
        <v>98</v>
      </c>
      <c r="AV924" s="3" t="s">
        <v>130</v>
      </c>
      <c r="AY924" s="3" t="s">
        <v>116</v>
      </c>
      <c r="BB924" s="3" t="s">
        <v>363</v>
      </c>
      <c r="BG924" s="3" t="s">
        <v>109</v>
      </c>
      <c r="BJ924" s="3" t="s">
        <v>109</v>
      </c>
      <c r="BM924" s="3" t="s">
        <v>109</v>
      </c>
      <c r="BP924" s="3" t="s">
        <v>123</v>
      </c>
      <c r="BS924" s="3" t="s">
        <v>109</v>
      </c>
      <c r="BV924" s="3" t="s">
        <v>109</v>
      </c>
      <c r="BY924" s="3" t="s">
        <v>109</v>
      </c>
      <c r="CB924" s="3" t="s">
        <v>124</v>
      </c>
      <c r="CE924" s="3" t="s">
        <v>111</v>
      </c>
      <c r="CH924" s="3" t="s">
        <v>199</v>
      </c>
      <c r="CK924" s="3"/>
      <c r="CN924" s="3" t="s">
        <v>126</v>
      </c>
      <c r="CQ924" s="3"/>
    </row>
    <row r="925" spans="1:95" x14ac:dyDescent="0.25">
      <c r="A925">
        <v>227</v>
      </c>
      <c r="B925" s="22">
        <v>43944.487986111111</v>
      </c>
      <c r="C925" s="22">
        <v>43944.490300925929</v>
      </c>
      <c r="D925" s="3" t="s">
        <v>97</v>
      </c>
      <c r="I925" s="3" t="s">
        <v>98</v>
      </c>
      <c r="L925" s="3" t="s">
        <v>98</v>
      </c>
      <c r="O925" s="3" t="s">
        <v>362</v>
      </c>
      <c r="R925" s="3" t="s">
        <v>100</v>
      </c>
      <c r="U925" s="3" t="s">
        <v>99</v>
      </c>
      <c r="X925" s="3" t="s">
        <v>101</v>
      </c>
      <c r="AA925" s="3" t="s">
        <v>132</v>
      </c>
      <c r="AD925" s="3" t="s">
        <v>407</v>
      </c>
      <c r="AG925" s="3" t="s">
        <v>149</v>
      </c>
      <c r="AJ925" s="3"/>
      <c r="AM925" s="3" t="s">
        <v>99</v>
      </c>
      <c r="AP925" s="3"/>
      <c r="AS925" s="3" t="s">
        <v>98</v>
      </c>
      <c r="AV925" s="3" t="s">
        <v>130</v>
      </c>
      <c r="AY925" s="3" t="s">
        <v>116</v>
      </c>
      <c r="BB925" s="3" t="s">
        <v>363</v>
      </c>
      <c r="BG925" s="3" t="s">
        <v>109</v>
      </c>
      <c r="BJ925" s="3" t="s">
        <v>109</v>
      </c>
      <c r="BM925" s="3" t="s">
        <v>109</v>
      </c>
      <c r="BP925" s="3" t="s">
        <v>123</v>
      </c>
      <c r="BS925" s="3" t="s">
        <v>109</v>
      </c>
      <c r="BV925" s="3" t="s">
        <v>109</v>
      </c>
      <c r="BY925" s="3" t="s">
        <v>109</v>
      </c>
      <c r="CB925" s="3" t="s">
        <v>124</v>
      </c>
      <c r="CE925" s="3" t="s">
        <v>111</v>
      </c>
      <c r="CH925" s="3" t="s">
        <v>199</v>
      </c>
      <c r="CK925" s="3"/>
      <c r="CN925" s="3" t="s">
        <v>126</v>
      </c>
      <c r="CQ925" s="3"/>
    </row>
    <row r="926" spans="1:95" x14ac:dyDescent="0.25">
      <c r="A926">
        <v>227</v>
      </c>
      <c r="B926" s="22">
        <v>43944.487986111111</v>
      </c>
      <c r="C926" s="22">
        <v>43944.490300925929</v>
      </c>
      <c r="D926" s="3" t="s">
        <v>97</v>
      </c>
      <c r="I926" s="3" t="s">
        <v>98</v>
      </c>
      <c r="L926" s="3" t="s">
        <v>98</v>
      </c>
      <c r="O926" s="3" t="s">
        <v>362</v>
      </c>
      <c r="R926" s="3" t="s">
        <v>100</v>
      </c>
      <c r="U926" s="3" t="s">
        <v>99</v>
      </c>
      <c r="X926" s="3" t="s">
        <v>101</v>
      </c>
      <c r="AA926" s="3" t="s">
        <v>132</v>
      </c>
      <c r="AD926" s="3" t="s">
        <v>430</v>
      </c>
      <c r="AG926" s="3" t="s">
        <v>149</v>
      </c>
      <c r="AJ926" s="3"/>
      <c r="AM926" s="3" t="s">
        <v>99</v>
      </c>
      <c r="AP926" s="3"/>
      <c r="AS926" s="3" t="s">
        <v>98</v>
      </c>
      <c r="AV926" s="3" t="s">
        <v>130</v>
      </c>
      <c r="AY926" s="3" t="s">
        <v>116</v>
      </c>
      <c r="BB926" s="3" t="s">
        <v>363</v>
      </c>
      <c r="BG926" s="3" t="s">
        <v>109</v>
      </c>
      <c r="BJ926" s="3" t="s">
        <v>109</v>
      </c>
      <c r="BM926" s="3" t="s">
        <v>109</v>
      </c>
      <c r="BP926" s="3" t="s">
        <v>123</v>
      </c>
      <c r="BS926" s="3" t="s">
        <v>109</v>
      </c>
      <c r="BV926" s="3" t="s">
        <v>109</v>
      </c>
      <c r="BY926" s="3" t="s">
        <v>109</v>
      </c>
      <c r="CB926" s="3" t="s">
        <v>124</v>
      </c>
      <c r="CE926" s="3" t="s">
        <v>111</v>
      </c>
      <c r="CH926" s="3" t="s">
        <v>199</v>
      </c>
      <c r="CK926" s="3"/>
      <c r="CN926" s="3" t="s">
        <v>126</v>
      </c>
      <c r="CQ926" s="3"/>
    </row>
    <row r="927" spans="1:95" x14ac:dyDescent="0.25">
      <c r="A927">
        <v>228</v>
      </c>
      <c r="B927" s="22">
        <v>43944.487384259257</v>
      </c>
      <c r="C927" s="22">
        <v>43944.506435185183</v>
      </c>
      <c r="D927" s="3" t="s">
        <v>97</v>
      </c>
      <c r="I927" s="3" t="s">
        <v>98</v>
      </c>
      <c r="L927" s="3" t="s">
        <v>98</v>
      </c>
      <c r="O927" s="3" t="s">
        <v>364</v>
      </c>
      <c r="R927" s="3" t="s">
        <v>120</v>
      </c>
      <c r="U927" s="3" t="s">
        <v>99</v>
      </c>
      <c r="X927" s="3" t="s">
        <v>101</v>
      </c>
      <c r="AA927" s="3" t="s">
        <v>132</v>
      </c>
      <c r="AD927" s="3" t="s">
        <v>405</v>
      </c>
      <c r="AG927" s="3" t="s">
        <v>149</v>
      </c>
      <c r="AJ927" s="3"/>
      <c r="AM927" s="3" t="s">
        <v>98</v>
      </c>
      <c r="AP927" s="3" t="s">
        <v>365</v>
      </c>
      <c r="AS927" s="3" t="s">
        <v>98</v>
      </c>
      <c r="AV927" s="3" t="s">
        <v>361</v>
      </c>
      <c r="AY927" s="3" t="s">
        <v>116</v>
      </c>
      <c r="BB927" s="3"/>
      <c r="BG927" s="3" t="s">
        <v>109</v>
      </c>
      <c r="BJ927" s="3" t="s">
        <v>109</v>
      </c>
      <c r="BM927" s="3" t="s">
        <v>108</v>
      </c>
      <c r="BP927" s="3" t="s">
        <v>109</v>
      </c>
      <c r="BS927" s="3" t="s">
        <v>109</v>
      </c>
      <c r="BV927" s="3" t="s">
        <v>109</v>
      </c>
      <c r="BY927" s="3" t="s">
        <v>108</v>
      </c>
      <c r="CB927" s="3" t="s">
        <v>118</v>
      </c>
      <c r="CE927" s="3" t="s">
        <v>111</v>
      </c>
      <c r="CH927" s="3" t="s">
        <v>137</v>
      </c>
      <c r="CK927" s="3" t="s">
        <v>366</v>
      </c>
      <c r="CN927" s="3" t="s">
        <v>137</v>
      </c>
      <c r="CQ927" s="3" t="s">
        <v>367</v>
      </c>
    </row>
    <row r="928" spans="1:95" x14ac:dyDescent="0.25">
      <c r="A928">
        <v>228</v>
      </c>
      <c r="B928" s="22">
        <v>43944.487384259257</v>
      </c>
      <c r="C928" s="22">
        <v>43944.506435185183</v>
      </c>
      <c r="D928" s="3" t="s">
        <v>97</v>
      </c>
      <c r="I928" s="3" t="s">
        <v>98</v>
      </c>
      <c r="L928" s="3" t="s">
        <v>98</v>
      </c>
      <c r="O928" s="3" t="s">
        <v>364</v>
      </c>
      <c r="R928" s="3" t="s">
        <v>120</v>
      </c>
      <c r="U928" s="3" t="s">
        <v>99</v>
      </c>
      <c r="X928" s="3" t="s">
        <v>101</v>
      </c>
      <c r="AA928" s="3" t="s">
        <v>132</v>
      </c>
      <c r="AD928" s="3" t="s">
        <v>406</v>
      </c>
      <c r="AG928" s="3" t="s">
        <v>149</v>
      </c>
      <c r="AJ928" s="3"/>
      <c r="AM928" s="3" t="s">
        <v>98</v>
      </c>
      <c r="AP928" s="3" t="s">
        <v>365</v>
      </c>
      <c r="AS928" s="3" t="s">
        <v>98</v>
      </c>
      <c r="AV928" s="3" t="s">
        <v>361</v>
      </c>
      <c r="AY928" s="3" t="s">
        <v>116</v>
      </c>
      <c r="BB928" s="3"/>
      <c r="BG928" s="3" t="s">
        <v>109</v>
      </c>
      <c r="BJ928" s="3" t="s">
        <v>109</v>
      </c>
      <c r="BM928" s="3" t="s">
        <v>108</v>
      </c>
      <c r="BP928" s="3" t="s">
        <v>109</v>
      </c>
      <c r="BS928" s="3" t="s">
        <v>109</v>
      </c>
      <c r="BV928" s="3" t="s">
        <v>109</v>
      </c>
      <c r="BY928" s="3" t="s">
        <v>108</v>
      </c>
      <c r="CB928" s="3" t="s">
        <v>118</v>
      </c>
      <c r="CE928" s="3" t="s">
        <v>111</v>
      </c>
      <c r="CH928" s="3" t="s">
        <v>137</v>
      </c>
      <c r="CK928" s="3" t="s">
        <v>366</v>
      </c>
      <c r="CN928" s="3" t="s">
        <v>137</v>
      </c>
      <c r="CQ928" s="3" t="s">
        <v>367</v>
      </c>
    </row>
    <row r="929" spans="1:95" x14ac:dyDescent="0.25">
      <c r="A929">
        <v>228</v>
      </c>
      <c r="B929" s="22">
        <v>43944.487384259257</v>
      </c>
      <c r="C929" s="22">
        <v>43944.506435185183</v>
      </c>
      <c r="D929" s="3" t="s">
        <v>97</v>
      </c>
      <c r="I929" s="3" t="s">
        <v>98</v>
      </c>
      <c r="L929" s="3" t="s">
        <v>98</v>
      </c>
      <c r="O929" s="3" t="s">
        <v>364</v>
      </c>
      <c r="R929" s="3" t="s">
        <v>120</v>
      </c>
      <c r="U929" s="3" t="s">
        <v>99</v>
      </c>
      <c r="X929" s="3" t="s">
        <v>101</v>
      </c>
      <c r="AA929" s="3" t="s">
        <v>132</v>
      </c>
      <c r="AD929" s="3" t="s">
        <v>407</v>
      </c>
      <c r="AG929" s="3" t="s">
        <v>149</v>
      </c>
      <c r="AJ929" s="3"/>
      <c r="AM929" s="3" t="s">
        <v>98</v>
      </c>
      <c r="AP929" s="3" t="s">
        <v>365</v>
      </c>
      <c r="AS929" s="3" t="s">
        <v>98</v>
      </c>
      <c r="AV929" s="3" t="s">
        <v>361</v>
      </c>
      <c r="AY929" s="3" t="s">
        <v>116</v>
      </c>
      <c r="BB929" s="3"/>
      <c r="BG929" s="3" t="s">
        <v>109</v>
      </c>
      <c r="BJ929" s="3" t="s">
        <v>109</v>
      </c>
      <c r="BM929" s="3" t="s">
        <v>108</v>
      </c>
      <c r="BP929" s="3" t="s">
        <v>109</v>
      </c>
      <c r="BS929" s="3" t="s">
        <v>109</v>
      </c>
      <c r="BV929" s="3" t="s">
        <v>109</v>
      </c>
      <c r="BY929" s="3" t="s">
        <v>108</v>
      </c>
      <c r="CB929" s="3" t="s">
        <v>118</v>
      </c>
      <c r="CE929" s="3" t="s">
        <v>111</v>
      </c>
      <c r="CH929" s="3" t="s">
        <v>137</v>
      </c>
      <c r="CK929" s="3" t="s">
        <v>366</v>
      </c>
      <c r="CN929" s="3" t="s">
        <v>137</v>
      </c>
      <c r="CQ929" s="3" t="s">
        <v>367</v>
      </c>
    </row>
    <row r="930" spans="1:95" x14ac:dyDescent="0.25">
      <c r="A930">
        <v>228</v>
      </c>
      <c r="B930" s="22">
        <v>43944.487384259257</v>
      </c>
      <c r="C930" s="22">
        <v>43944.506435185183</v>
      </c>
      <c r="D930" s="3" t="s">
        <v>97</v>
      </c>
      <c r="I930" s="3" t="s">
        <v>98</v>
      </c>
      <c r="L930" s="3" t="s">
        <v>98</v>
      </c>
      <c r="O930" s="3" t="s">
        <v>364</v>
      </c>
      <c r="R930" s="3" t="s">
        <v>120</v>
      </c>
      <c r="U930" s="3" t="s">
        <v>99</v>
      </c>
      <c r="X930" s="3" t="s">
        <v>101</v>
      </c>
      <c r="AA930" s="3" t="s">
        <v>132</v>
      </c>
      <c r="AD930" s="3" t="s">
        <v>430</v>
      </c>
      <c r="AG930" s="3" t="s">
        <v>149</v>
      </c>
      <c r="AJ930" s="3"/>
      <c r="AM930" s="3" t="s">
        <v>98</v>
      </c>
      <c r="AP930" s="3" t="s">
        <v>365</v>
      </c>
      <c r="AS930" s="3" t="s">
        <v>98</v>
      </c>
      <c r="AV930" s="3" t="s">
        <v>361</v>
      </c>
      <c r="AY930" s="3" t="s">
        <v>116</v>
      </c>
      <c r="BB930" s="3"/>
      <c r="BG930" s="3" t="s">
        <v>109</v>
      </c>
      <c r="BJ930" s="3" t="s">
        <v>109</v>
      </c>
      <c r="BM930" s="3" t="s">
        <v>108</v>
      </c>
      <c r="BP930" s="3" t="s">
        <v>109</v>
      </c>
      <c r="BS930" s="3" t="s">
        <v>109</v>
      </c>
      <c r="BV930" s="3" t="s">
        <v>109</v>
      </c>
      <c r="BY930" s="3" t="s">
        <v>108</v>
      </c>
      <c r="CB930" s="3" t="s">
        <v>118</v>
      </c>
      <c r="CE930" s="3" t="s">
        <v>111</v>
      </c>
      <c r="CH930" s="3" t="s">
        <v>137</v>
      </c>
      <c r="CK930" s="3" t="s">
        <v>366</v>
      </c>
      <c r="CN930" s="3" t="s">
        <v>137</v>
      </c>
      <c r="CQ930" s="3" t="s">
        <v>367</v>
      </c>
    </row>
    <row r="931" spans="1:95" x14ac:dyDescent="0.25">
      <c r="A931">
        <v>229</v>
      </c>
      <c r="B931" s="22">
        <v>43944.504571759258</v>
      </c>
      <c r="C931" s="22">
        <v>43944.507280092592</v>
      </c>
      <c r="D931" s="3" t="s">
        <v>97</v>
      </c>
      <c r="I931" s="3" t="s">
        <v>98</v>
      </c>
      <c r="L931" s="3" t="s">
        <v>99</v>
      </c>
      <c r="O931" s="3"/>
      <c r="R931" s="3" t="s">
        <v>120</v>
      </c>
      <c r="U931" s="3" t="s">
        <v>99</v>
      </c>
      <c r="X931" s="3" t="s">
        <v>121</v>
      </c>
      <c r="AA931" s="3"/>
      <c r="AD931" s="3" t="s">
        <v>405</v>
      </c>
      <c r="AG931" s="3" t="s">
        <v>149</v>
      </c>
      <c r="AJ931" s="3"/>
      <c r="AM931" s="3" t="s">
        <v>99</v>
      </c>
      <c r="AP931" s="3"/>
      <c r="AS931" s="3" t="s">
        <v>98</v>
      </c>
      <c r="AV931" s="3" t="s">
        <v>157</v>
      </c>
      <c r="AY931" s="3" t="s">
        <v>116</v>
      </c>
      <c r="BB931" s="3"/>
      <c r="BG931" s="3" t="s">
        <v>108</v>
      </c>
      <c r="BJ931" s="3" t="s">
        <v>109</v>
      </c>
      <c r="BM931" s="3" t="s">
        <v>109</v>
      </c>
      <c r="BP931" s="3" t="s">
        <v>123</v>
      </c>
      <c r="BS931" s="3" t="s">
        <v>123</v>
      </c>
      <c r="BV931" s="3" t="s">
        <v>123</v>
      </c>
      <c r="BY931" s="3" t="s">
        <v>109</v>
      </c>
      <c r="CB931" s="3" t="s">
        <v>110</v>
      </c>
      <c r="CE931" s="3" t="s">
        <v>111</v>
      </c>
      <c r="CH931" s="3" t="s">
        <v>112</v>
      </c>
      <c r="CK931" s="3"/>
      <c r="CN931" s="3" t="s">
        <v>113</v>
      </c>
      <c r="CQ931" s="3"/>
    </row>
    <row r="932" spans="1:95" x14ac:dyDescent="0.25">
      <c r="A932">
        <v>229</v>
      </c>
      <c r="B932" s="22">
        <v>43944.504571759258</v>
      </c>
      <c r="C932" s="22">
        <v>43944.507280092592</v>
      </c>
      <c r="D932" s="3" t="s">
        <v>97</v>
      </c>
      <c r="I932" s="3" t="s">
        <v>98</v>
      </c>
      <c r="L932" s="3" t="s">
        <v>99</v>
      </c>
      <c r="O932" s="3"/>
      <c r="R932" s="3" t="s">
        <v>120</v>
      </c>
      <c r="U932" s="3" t="s">
        <v>99</v>
      </c>
      <c r="X932" s="3" t="s">
        <v>121</v>
      </c>
      <c r="AA932" s="3"/>
      <c r="AD932" s="3" t="s">
        <v>406</v>
      </c>
      <c r="AG932" s="3" t="s">
        <v>149</v>
      </c>
      <c r="AJ932" s="3"/>
      <c r="AM932" s="3" t="s">
        <v>99</v>
      </c>
      <c r="AP932" s="3"/>
      <c r="AS932" s="3" t="s">
        <v>98</v>
      </c>
      <c r="AV932" s="3" t="s">
        <v>157</v>
      </c>
      <c r="AY932" s="3" t="s">
        <v>116</v>
      </c>
      <c r="BB932" s="3"/>
      <c r="BG932" s="3" t="s">
        <v>108</v>
      </c>
      <c r="BJ932" s="3" t="s">
        <v>109</v>
      </c>
      <c r="BM932" s="3" t="s">
        <v>109</v>
      </c>
      <c r="BP932" s="3" t="s">
        <v>123</v>
      </c>
      <c r="BS932" s="3" t="s">
        <v>123</v>
      </c>
      <c r="BV932" s="3" t="s">
        <v>123</v>
      </c>
      <c r="BY932" s="3" t="s">
        <v>109</v>
      </c>
      <c r="CB932" s="3" t="s">
        <v>110</v>
      </c>
      <c r="CE932" s="3" t="s">
        <v>111</v>
      </c>
      <c r="CH932" s="3" t="s">
        <v>112</v>
      </c>
      <c r="CK932" s="3"/>
      <c r="CN932" s="3" t="s">
        <v>113</v>
      </c>
      <c r="CQ932" s="3"/>
    </row>
    <row r="933" spans="1:95" x14ac:dyDescent="0.25">
      <c r="A933">
        <v>229</v>
      </c>
      <c r="B933" s="22">
        <v>43944.504571759258</v>
      </c>
      <c r="C933" s="22">
        <v>43944.507280092592</v>
      </c>
      <c r="D933" s="3" t="s">
        <v>97</v>
      </c>
      <c r="I933" s="3" t="s">
        <v>98</v>
      </c>
      <c r="L933" s="3" t="s">
        <v>99</v>
      </c>
      <c r="O933" s="3"/>
      <c r="R933" s="3" t="s">
        <v>120</v>
      </c>
      <c r="U933" s="3" t="s">
        <v>99</v>
      </c>
      <c r="X933" s="3" t="s">
        <v>121</v>
      </c>
      <c r="AA933" s="3"/>
      <c r="AD933" s="3" t="s">
        <v>407</v>
      </c>
      <c r="AG933" s="3" t="s">
        <v>149</v>
      </c>
      <c r="AJ933" s="3"/>
      <c r="AM933" s="3" t="s">
        <v>99</v>
      </c>
      <c r="AP933" s="3"/>
      <c r="AS933" s="3" t="s">
        <v>98</v>
      </c>
      <c r="AV933" s="3" t="s">
        <v>157</v>
      </c>
      <c r="AY933" s="3" t="s">
        <v>116</v>
      </c>
      <c r="BB933" s="3"/>
      <c r="BG933" s="3" t="s">
        <v>108</v>
      </c>
      <c r="BJ933" s="3" t="s">
        <v>109</v>
      </c>
      <c r="BM933" s="3" t="s">
        <v>109</v>
      </c>
      <c r="BP933" s="3" t="s">
        <v>123</v>
      </c>
      <c r="BS933" s="3" t="s">
        <v>123</v>
      </c>
      <c r="BV933" s="3" t="s">
        <v>123</v>
      </c>
      <c r="BY933" s="3" t="s">
        <v>109</v>
      </c>
      <c r="CB933" s="3" t="s">
        <v>110</v>
      </c>
      <c r="CE933" s="3" t="s">
        <v>111</v>
      </c>
      <c r="CH933" s="3" t="s">
        <v>112</v>
      </c>
      <c r="CK933" s="3"/>
      <c r="CN933" s="3" t="s">
        <v>113</v>
      </c>
      <c r="CQ933" s="3"/>
    </row>
    <row r="934" spans="1:95" x14ac:dyDescent="0.25">
      <c r="A934">
        <v>229</v>
      </c>
      <c r="B934" s="22">
        <v>43944.504571759258</v>
      </c>
      <c r="C934" s="22">
        <v>43944.507280092592</v>
      </c>
      <c r="D934" s="3" t="s">
        <v>97</v>
      </c>
      <c r="I934" s="3" t="s">
        <v>98</v>
      </c>
      <c r="L934" s="3" t="s">
        <v>99</v>
      </c>
      <c r="O934" s="3"/>
      <c r="R934" s="3" t="s">
        <v>120</v>
      </c>
      <c r="U934" s="3" t="s">
        <v>99</v>
      </c>
      <c r="X934" s="3" t="s">
        <v>121</v>
      </c>
      <c r="AA934" s="3"/>
      <c r="AD934" s="3" t="s">
        <v>430</v>
      </c>
      <c r="AG934" s="3" t="s">
        <v>149</v>
      </c>
      <c r="AJ934" s="3"/>
      <c r="AM934" s="3" t="s">
        <v>99</v>
      </c>
      <c r="AP934" s="3"/>
      <c r="AS934" s="3" t="s">
        <v>98</v>
      </c>
      <c r="AV934" s="3" t="s">
        <v>157</v>
      </c>
      <c r="AY934" s="3" t="s">
        <v>116</v>
      </c>
      <c r="BB934" s="3"/>
      <c r="BG934" s="3" t="s">
        <v>108</v>
      </c>
      <c r="BJ934" s="3" t="s">
        <v>109</v>
      </c>
      <c r="BM934" s="3" t="s">
        <v>109</v>
      </c>
      <c r="BP934" s="3" t="s">
        <v>123</v>
      </c>
      <c r="BS934" s="3" t="s">
        <v>123</v>
      </c>
      <c r="BV934" s="3" t="s">
        <v>123</v>
      </c>
      <c r="BY934" s="3" t="s">
        <v>109</v>
      </c>
      <c r="CB934" s="3" t="s">
        <v>110</v>
      </c>
      <c r="CE934" s="3" t="s">
        <v>111</v>
      </c>
      <c r="CH934" s="3" t="s">
        <v>112</v>
      </c>
      <c r="CK934" s="3"/>
      <c r="CN934" s="3" t="s">
        <v>113</v>
      </c>
      <c r="CQ934" s="3"/>
    </row>
    <row r="935" spans="1:95" x14ac:dyDescent="0.25">
      <c r="A935">
        <v>230</v>
      </c>
      <c r="B935" s="22">
        <v>43944.636087962965</v>
      </c>
      <c r="C935" s="22">
        <v>43944.638553240744</v>
      </c>
      <c r="D935" s="3" t="s">
        <v>97</v>
      </c>
      <c r="I935" s="3" t="s">
        <v>98</v>
      </c>
      <c r="L935" s="3" t="s">
        <v>99</v>
      </c>
      <c r="O935" s="3"/>
      <c r="R935" s="3" t="s">
        <v>225</v>
      </c>
      <c r="U935" s="3" t="s">
        <v>99</v>
      </c>
      <c r="X935" s="3" t="s">
        <v>121</v>
      </c>
      <c r="AA935" s="3"/>
      <c r="AD935" s="3" t="s">
        <v>405</v>
      </c>
      <c r="AG935" s="3" t="s">
        <v>151</v>
      </c>
      <c r="AJ935" s="3"/>
      <c r="AM935" s="3" t="s">
        <v>99</v>
      </c>
      <c r="AP935" s="3"/>
      <c r="AS935" s="3" t="s">
        <v>98</v>
      </c>
      <c r="AV935" s="3" t="s">
        <v>171</v>
      </c>
      <c r="AY935" s="3" t="s">
        <v>116</v>
      </c>
      <c r="BB935" s="3"/>
      <c r="BG935" s="3" t="s">
        <v>107</v>
      </c>
      <c r="BJ935" s="3" t="s">
        <v>108</v>
      </c>
      <c r="BM935" s="3" t="s">
        <v>123</v>
      </c>
      <c r="BP935" s="3" t="s">
        <v>123</v>
      </c>
      <c r="BS935" s="3" t="s">
        <v>123</v>
      </c>
      <c r="BV935" s="3" t="s">
        <v>123</v>
      </c>
      <c r="BY935" s="3" t="s">
        <v>123</v>
      </c>
      <c r="CB935" s="3" t="s">
        <v>124</v>
      </c>
      <c r="CE935" s="3" t="s">
        <v>111</v>
      </c>
      <c r="CH935" s="3" t="s">
        <v>112</v>
      </c>
      <c r="CK935" s="3"/>
      <c r="CN935" s="3" t="s">
        <v>126</v>
      </c>
      <c r="CQ935" s="3"/>
    </row>
    <row r="936" spans="1:95" x14ac:dyDescent="0.25">
      <c r="A936">
        <v>230</v>
      </c>
      <c r="B936" s="22">
        <v>43944.636087962965</v>
      </c>
      <c r="C936" s="22">
        <v>43944.638553240744</v>
      </c>
      <c r="D936" s="3" t="s">
        <v>97</v>
      </c>
      <c r="I936" s="3" t="s">
        <v>98</v>
      </c>
      <c r="L936" s="3" t="s">
        <v>99</v>
      </c>
      <c r="O936" s="3"/>
      <c r="R936" s="3" t="s">
        <v>225</v>
      </c>
      <c r="U936" s="3" t="s">
        <v>99</v>
      </c>
      <c r="X936" s="3" t="s">
        <v>121</v>
      </c>
      <c r="AA936" s="3"/>
      <c r="AD936" s="3" t="s">
        <v>408</v>
      </c>
      <c r="AG936" s="3" t="s">
        <v>151</v>
      </c>
      <c r="AJ936" s="3"/>
      <c r="AM936" s="3" t="s">
        <v>99</v>
      </c>
      <c r="AP936" s="3"/>
      <c r="AS936" s="3" t="s">
        <v>98</v>
      </c>
      <c r="AV936" s="3" t="s">
        <v>171</v>
      </c>
      <c r="AY936" s="3" t="s">
        <v>116</v>
      </c>
      <c r="BB936" s="3"/>
      <c r="BG936" s="3" t="s">
        <v>107</v>
      </c>
      <c r="BJ936" s="3" t="s">
        <v>108</v>
      </c>
      <c r="BM936" s="3" t="s">
        <v>123</v>
      </c>
      <c r="BP936" s="3" t="s">
        <v>123</v>
      </c>
      <c r="BS936" s="3" t="s">
        <v>123</v>
      </c>
      <c r="BV936" s="3" t="s">
        <v>123</v>
      </c>
      <c r="BY936" s="3" t="s">
        <v>123</v>
      </c>
      <c r="CB936" s="3" t="s">
        <v>124</v>
      </c>
      <c r="CE936" s="3" t="s">
        <v>111</v>
      </c>
      <c r="CH936" s="3" t="s">
        <v>112</v>
      </c>
      <c r="CK936" s="3"/>
      <c r="CN936" s="3" t="s">
        <v>126</v>
      </c>
      <c r="CQ936" s="3"/>
    </row>
    <row r="937" spans="1:95" x14ac:dyDescent="0.25">
      <c r="A937">
        <v>230</v>
      </c>
      <c r="B937" s="22">
        <v>43944.636087962965</v>
      </c>
      <c r="C937" s="22">
        <v>43944.638553240744</v>
      </c>
      <c r="D937" s="3" t="s">
        <v>97</v>
      </c>
      <c r="I937" s="3" t="s">
        <v>98</v>
      </c>
      <c r="L937" s="3" t="s">
        <v>99</v>
      </c>
      <c r="O937" s="3"/>
      <c r="R937" s="3" t="s">
        <v>225</v>
      </c>
      <c r="U937" s="3" t="s">
        <v>99</v>
      </c>
      <c r="X937" s="3" t="s">
        <v>121</v>
      </c>
      <c r="AA937" s="3"/>
      <c r="AD937" s="3" t="s">
        <v>406</v>
      </c>
      <c r="AG937" s="3" t="s">
        <v>151</v>
      </c>
      <c r="AJ937" s="3"/>
      <c r="AM937" s="3" t="s">
        <v>99</v>
      </c>
      <c r="AP937" s="3"/>
      <c r="AS937" s="3" t="s">
        <v>98</v>
      </c>
      <c r="AV937" s="3" t="s">
        <v>171</v>
      </c>
      <c r="AY937" s="3" t="s">
        <v>116</v>
      </c>
      <c r="BB937" s="3"/>
      <c r="BG937" s="3" t="s">
        <v>107</v>
      </c>
      <c r="BJ937" s="3" t="s">
        <v>108</v>
      </c>
      <c r="BM937" s="3" t="s">
        <v>123</v>
      </c>
      <c r="BP937" s="3" t="s">
        <v>123</v>
      </c>
      <c r="BS937" s="3" t="s">
        <v>123</v>
      </c>
      <c r="BV937" s="3" t="s">
        <v>123</v>
      </c>
      <c r="BY937" s="3" t="s">
        <v>123</v>
      </c>
      <c r="CB937" s="3" t="s">
        <v>124</v>
      </c>
      <c r="CE937" s="3" t="s">
        <v>111</v>
      </c>
      <c r="CH937" s="3" t="s">
        <v>112</v>
      </c>
      <c r="CK937" s="3"/>
      <c r="CN937" s="3" t="s">
        <v>126</v>
      </c>
      <c r="CQ937" s="3"/>
    </row>
    <row r="938" spans="1:95" x14ac:dyDescent="0.25">
      <c r="A938">
        <v>230</v>
      </c>
      <c r="B938" s="22">
        <v>43944.636087962965</v>
      </c>
      <c r="C938" s="22">
        <v>43944.638553240744</v>
      </c>
      <c r="D938" s="3" t="s">
        <v>97</v>
      </c>
      <c r="I938" s="3" t="s">
        <v>98</v>
      </c>
      <c r="L938" s="3" t="s">
        <v>99</v>
      </c>
      <c r="O938" s="3"/>
      <c r="R938" s="3" t="s">
        <v>225</v>
      </c>
      <c r="U938" s="3" t="s">
        <v>99</v>
      </c>
      <c r="X938" s="3" t="s">
        <v>121</v>
      </c>
      <c r="AA938" s="3"/>
      <c r="AD938" s="3" t="s">
        <v>407</v>
      </c>
      <c r="AG938" s="3" t="s">
        <v>151</v>
      </c>
      <c r="AJ938" s="3"/>
      <c r="AM938" s="3" t="s">
        <v>99</v>
      </c>
      <c r="AP938" s="3"/>
      <c r="AS938" s="3" t="s">
        <v>98</v>
      </c>
      <c r="AV938" s="3" t="s">
        <v>171</v>
      </c>
      <c r="AY938" s="3" t="s">
        <v>116</v>
      </c>
      <c r="BB938" s="3"/>
      <c r="BG938" s="3" t="s">
        <v>107</v>
      </c>
      <c r="BJ938" s="3" t="s">
        <v>108</v>
      </c>
      <c r="BM938" s="3" t="s">
        <v>123</v>
      </c>
      <c r="BP938" s="3" t="s">
        <v>123</v>
      </c>
      <c r="BS938" s="3" t="s">
        <v>123</v>
      </c>
      <c r="BV938" s="3" t="s">
        <v>123</v>
      </c>
      <c r="BY938" s="3" t="s">
        <v>123</v>
      </c>
      <c r="CB938" s="3" t="s">
        <v>124</v>
      </c>
      <c r="CE938" s="3" t="s">
        <v>111</v>
      </c>
      <c r="CH938" s="3" t="s">
        <v>112</v>
      </c>
      <c r="CK938" s="3"/>
      <c r="CN938" s="3" t="s">
        <v>126</v>
      </c>
      <c r="CQ938" s="3"/>
    </row>
    <row r="939" spans="1:95" x14ac:dyDescent="0.25">
      <c r="A939">
        <v>230</v>
      </c>
      <c r="B939" s="22">
        <v>43944.636087962965</v>
      </c>
      <c r="C939" s="22">
        <v>43944.638553240744</v>
      </c>
      <c r="D939" s="3" t="s">
        <v>97</v>
      </c>
      <c r="I939" s="3" t="s">
        <v>98</v>
      </c>
      <c r="L939" s="3" t="s">
        <v>99</v>
      </c>
      <c r="O939" s="3"/>
      <c r="R939" s="3" t="s">
        <v>225</v>
      </c>
      <c r="U939" s="3" t="s">
        <v>99</v>
      </c>
      <c r="X939" s="3" t="s">
        <v>121</v>
      </c>
      <c r="AA939" s="3"/>
      <c r="AD939" s="3" t="s">
        <v>430</v>
      </c>
      <c r="AG939" s="3" t="s">
        <v>151</v>
      </c>
      <c r="AJ939" s="3"/>
      <c r="AM939" s="3" t="s">
        <v>99</v>
      </c>
      <c r="AP939" s="3"/>
      <c r="AS939" s="3" t="s">
        <v>98</v>
      </c>
      <c r="AV939" s="3" t="s">
        <v>171</v>
      </c>
      <c r="AY939" s="3" t="s">
        <v>116</v>
      </c>
      <c r="BB939" s="3"/>
      <c r="BG939" s="3" t="s">
        <v>107</v>
      </c>
      <c r="BJ939" s="3" t="s">
        <v>108</v>
      </c>
      <c r="BM939" s="3" t="s">
        <v>123</v>
      </c>
      <c r="BP939" s="3" t="s">
        <v>123</v>
      </c>
      <c r="BS939" s="3" t="s">
        <v>123</v>
      </c>
      <c r="BV939" s="3" t="s">
        <v>123</v>
      </c>
      <c r="BY939" s="3" t="s">
        <v>123</v>
      </c>
      <c r="CB939" s="3" t="s">
        <v>124</v>
      </c>
      <c r="CE939" s="3" t="s">
        <v>111</v>
      </c>
      <c r="CH939" s="3" t="s">
        <v>112</v>
      </c>
      <c r="CK939" s="3"/>
      <c r="CN939" s="3" t="s">
        <v>126</v>
      </c>
      <c r="CQ939" s="3"/>
    </row>
    <row r="940" spans="1:95" x14ac:dyDescent="0.25">
      <c r="A940">
        <v>231</v>
      </c>
      <c r="B940" s="22">
        <v>43944.655092592591</v>
      </c>
      <c r="C940" s="22">
        <v>43944.675509259258</v>
      </c>
      <c r="D940" s="3" t="s">
        <v>97</v>
      </c>
      <c r="I940" s="3" t="s">
        <v>98</v>
      </c>
      <c r="L940" s="3" t="s">
        <v>99</v>
      </c>
      <c r="O940" s="3"/>
      <c r="R940" s="3" t="s">
        <v>100</v>
      </c>
      <c r="U940" s="3" t="s">
        <v>99</v>
      </c>
      <c r="X940" s="3" t="s">
        <v>101</v>
      </c>
      <c r="AA940" s="3" t="s">
        <v>99</v>
      </c>
      <c r="AD940" s="3" t="s">
        <v>405</v>
      </c>
      <c r="AG940" s="3" t="s">
        <v>151</v>
      </c>
      <c r="AJ940" s="3"/>
      <c r="AM940" s="3" t="s">
        <v>99</v>
      </c>
      <c r="AP940" s="3"/>
      <c r="AS940" s="3" t="s">
        <v>98</v>
      </c>
      <c r="AV940" s="3" t="s">
        <v>265</v>
      </c>
      <c r="AY940" s="3" t="s">
        <v>116</v>
      </c>
      <c r="BB940" s="3"/>
      <c r="BG940" s="3" t="s">
        <v>109</v>
      </c>
      <c r="BJ940" s="3" t="s">
        <v>109</v>
      </c>
      <c r="BM940" s="3" t="s">
        <v>108</v>
      </c>
      <c r="BP940" s="3" t="s">
        <v>109</v>
      </c>
      <c r="BS940" s="3" t="s">
        <v>109</v>
      </c>
      <c r="BV940" s="3" t="s">
        <v>109</v>
      </c>
      <c r="BY940" s="3" t="s">
        <v>123</v>
      </c>
      <c r="CB940" s="3" t="s">
        <v>110</v>
      </c>
      <c r="CE940" s="3" t="s">
        <v>111</v>
      </c>
      <c r="CH940" s="3" t="s">
        <v>137</v>
      </c>
      <c r="CK940" s="3" t="s">
        <v>368</v>
      </c>
      <c r="CN940" s="3" t="s">
        <v>137</v>
      </c>
      <c r="CQ940" s="3"/>
    </row>
    <row r="941" spans="1:95" x14ac:dyDescent="0.25">
      <c r="A941">
        <v>231</v>
      </c>
      <c r="B941" s="22">
        <v>43944.655092592591</v>
      </c>
      <c r="C941" s="22">
        <v>43944.675509259258</v>
      </c>
      <c r="D941" s="3" t="s">
        <v>97</v>
      </c>
      <c r="I941" s="3" t="s">
        <v>98</v>
      </c>
      <c r="L941" s="3" t="s">
        <v>99</v>
      </c>
      <c r="O941" s="3"/>
      <c r="R941" s="3" t="s">
        <v>100</v>
      </c>
      <c r="U941" s="3" t="s">
        <v>99</v>
      </c>
      <c r="X941" s="3" t="s">
        <v>101</v>
      </c>
      <c r="AA941" s="3" t="s">
        <v>99</v>
      </c>
      <c r="AD941" s="3" t="s">
        <v>406</v>
      </c>
      <c r="AG941" s="3" t="s">
        <v>151</v>
      </c>
      <c r="AJ941" s="3"/>
      <c r="AM941" s="3" t="s">
        <v>99</v>
      </c>
      <c r="AP941" s="3"/>
      <c r="AS941" s="3" t="s">
        <v>98</v>
      </c>
      <c r="AV941" s="3" t="s">
        <v>265</v>
      </c>
      <c r="AY941" s="3" t="s">
        <v>116</v>
      </c>
      <c r="BB941" s="3"/>
      <c r="BG941" s="3" t="s">
        <v>109</v>
      </c>
      <c r="BJ941" s="3" t="s">
        <v>109</v>
      </c>
      <c r="BM941" s="3" t="s">
        <v>108</v>
      </c>
      <c r="BP941" s="3" t="s">
        <v>109</v>
      </c>
      <c r="BS941" s="3" t="s">
        <v>109</v>
      </c>
      <c r="BV941" s="3" t="s">
        <v>109</v>
      </c>
      <c r="BY941" s="3" t="s">
        <v>123</v>
      </c>
      <c r="CB941" s="3" t="s">
        <v>110</v>
      </c>
      <c r="CE941" s="3" t="s">
        <v>111</v>
      </c>
      <c r="CH941" s="3" t="s">
        <v>137</v>
      </c>
      <c r="CK941" s="3" t="s">
        <v>368</v>
      </c>
      <c r="CN941" s="3" t="s">
        <v>137</v>
      </c>
      <c r="CQ941" s="3"/>
    </row>
    <row r="942" spans="1:95" x14ac:dyDescent="0.25">
      <c r="A942">
        <v>231</v>
      </c>
      <c r="B942" s="22">
        <v>43944.655092592591</v>
      </c>
      <c r="C942" s="22">
        <v>43944.675509259258</v>
      </c>
      <c r="D942" s="3" t="s">
        <v>97</v>
      </c>
      <c r="I942" s="3" t="s">
        <v>98</v>
      </c>
      <c r="L942" s="3" t="s">
        <v>99</v>
      </c>
      <c r="O942" s="3"/>
      <c r="R942" s="3" t="s">
        <v>100</v>
      </c>
      <c r="U942" s="3" t="s">
        <v>99</v>
      </c>
      <c r="X942" s="3" t="s">
        <v>101</v>
      </c>
      <c r="AA942" s="3" t="s">
        <v>99</v>
      </c>
      <c r="AD942" s="3" t="s">
        <v>430</v>
      </c>
      <c r="AG942" s="3" t="s">
        <v>151</v>
      </c>
      <c r="AJ942" s="3"/>
      <c r="AM942" s="3" t="s">
        <v>99</v>
      </c>
      <c r="AP942" s="3"/>
      <c r="AS942" s="3" t="s">
        <v>98</v>
      </c>
      <c r="AV942" s="3" t="s">
        <v>265</v>
      </c>
      <c r="AY942" s="3" t="s">
        <v>116</v>
      </c>
      <c r="BB942" s="3"/>
      <c r="BG942" s="3" t="s">
        <v>109</v>
      </c>
      <c r="BJ942" s="3" t="s">
        <v>109</v>
      </c>
      <c r="BM942" s="3" t="s">
        <v>108</v>
      </c>
      <c r="BP942" s="3" t="s">
        <v>109</v>
      </c>
      <c r="BS942" s="3" t="s">
        <v>109</v>
      </c>
      <c r="BV942" s="3" t="s">
        <v>109</v>
      </c>
      <c r="BY942" s="3" t="s">
        <v>123</v>
      </c>
      <c r="CB942" s="3" t="s">
        <v>110</v>
      </c>
      <c r="CE942" s="3" t="s">
        <v>111</v>
      </c>
      <c r="CH942" s="3" t="s">
        <v>137</v>
      </c>
      <c r="CK942" s="3" t="s">
        <v>368</v>
      </c>
      <c r="CN942" s="3" t="s">
        <v>137</v>
      </c>
      <c r="CQ942" s="3"/>
    </row>
    <row r="943" spans="1:95" x14ac:dyDescent="0.25">
      <c r="A943">
        <v>232</v>
      </c>
      <c r="B943" s="22">
        <v>43944.69321759259</v>
      </c>
      <c r="C943" s="22">
        <v>43944.694976851853</v>
      </c>
      <c r="D943" s="3" t="s">
        <v>97</v>
      </c>
      <c r="I943" s="3" t="s">
        <v>99</v>
      </c>
      <c r="L943" s="3" t="s">
        <v>99</v>
      </c>
      <c r="O943" s="3"/>
      <c r="R943" s="3" t="s">
        <v>100</v>
      </c>
      <c r="U943" s="3" t="s">
        <v>99</v>
      </c>
      <c r="X943" s="3" t="s">
        <v>121</v>
      </c>
      <c r="AA943" s="3"/>
      <c r="AD943" s="3" t="s">
        <v>405</v>
      </c>
      <c r="AG943" s="3" t="s">
        <v>139</v>
      </c>
      <c r="AJ943" s="3"/>
      <c r="AM943" s="3" t="s">
        <v>99</v>
      </c>
      <c r="AP943" s="3"/>
      <c r="AS943" s="3" t="s">
        <v>99</v>
      </c>
      <c r="AV943" s="3"/>
      <c r="AY943" s="3" t="s">
        <v>116</v>
      </c>
      <c r="BB943" s="3"/>
      <c r="BG943" s="3" t="s">
        <v>107</v>
      </c>
      <c r="BJ943" s="3" t="s">
        <v>107</v>
      </c>
      <c r="BM943" s="3" t="s">
        <v>108</v>
      </c>
      <c r="BP943" s="3" t="s">
        <v>109</v>
      </c>
      <c r="BS943" s="3" t="s">
        <v>109</v>
      </c>
      <c r="BV943" s="3" t="s">
        <v>123</v>
      </c>
      <c r="BY943" s="3" t="s">
        <v>109</v>
      </c>
      <c r="CB943" s="3" t="s">
        <v>118</v>
      </c>
      <c r="CE943" s="3" t="s">
        <v>119</v>
      </c>
      <c r="CH943" s="3" t="s">
        <v>136</v>
      </c>
      <c r="CK943" s="3"/>
      <c r="CN943" s="3" t="s">
        <v>126</v>
      </c>
      <c r="CQ943" s="3"/>
    </row>
    <row r="944" spans="1:95" x14ac:dyDescent="0.25">
      <c r="A944">
        <v>232</v>
      </c>
      <c r="B944" s="22">
        <v>43944.69321759259</v>
      </c>
      <c r="C944" s="22">
        <v>43944.694976851853</v>
      </c>
      <c r="D944" s="3" t="s">
        <v>97</v>
      </c>
      <c r="I944" s="3" t="s">
        <v>99</v>
      </c>
      <c r="L944" s="3" t="s">
        <v>99</v>
      </c>
      <c r="O944" s="3"/>
      <c r="R944" s="3" t="s">
        <v>100</v>
      </c>
      <c r="U944" s="3" t="s">
        <v>99</v>
      </c>
      <c r="X944" s="3" t="s">
        <v>121</v>
      </c>
      <c r="AA944" s="3"/>
      <c r="AD944" s="3" t="s">
        <v>430</v>
      </c>
      <c r="AG944" s="3" t="s">
        <v>139</v>
      </c>
      <c r="AJ944" s="3"/>
      <c r="AM944" s="3" t="s">
        <v>99</v>
      </c>
      <c r="AP944" s="3"/>
      <c r="AS944" s="3" t="s">
        <v>99</v>
      </c>
      <c r="AV944" s="3"/>
      <c r="AY944" s="3" t="s">
        <v>116</v>
      </c>
      <c r="BB944" s="3"/>
      <c r="BG944" s="3" t="s">
        <v>107</v>
      </c>
      <c r="BJ944" s="3" t="s">
        <v>107</v>
      </c>
      <c r="BM944" s="3" t="s">
        <v>108</v>
      </c>
      <c r="BP944" s="3" t="s">
        <v>109</v>
      </c>
      <c r="BS944" s="3" t="s">
        <v>109</v>
      </c>
      <c r="BV944" s="3" t="s">
        <v>123</v>
      </c>
      <c r="BY944" s="3" t="s">
        <v>109</v>
      </c>
      <c r="CB944" s="3" t="s">
        <v>118</v>
      </c>
      <c r="CE944" s="3" t="s">
        <v>119</v>
      </c>
      <c r="CH944" s="3" t="s">
        <v>136</v>
      </c>
      <c r="CK944" s="3"/>
      <c r="CN944" s="3" t="s">
        <v>126</v>
      </c>
      <c r="CQ944" s="3"/>
    </row>
    <row r="945" spans="1:95" x14ac:dyDescent="0.25">
      <c r="A945">
        <v>233</v>
      </c>
      <c r="B945" s="22">
        <v>43944.713576388887</v>
      </c>
      <c r="C945" s="22">
        <v>43944.718634259261</v>
      </c>
      <c r="D945" s="3" t="s">
        <v>97</v>
      </c>
      <c r="I945" s="3" t="s">
        <v>98</v>
      </c>
      <c r="L945" s="3" t="s">
        <v>98</v>
      </c>
      <c r="O945" s="3" t="s">
        <v>369</v>
      </c>
      <c r="R945" s="3" t="s">
        <v>100</v>
      </c>
      <c r="U945" s="3" t="s">
        <v>99</v>
      </c>
      <c r="X945" s="3" t="s">
        <v>121</v>
      </c>
      <c r="AA945" s="3"/>
      <c r="AD945" s="3" t="s">
        <v>405</v>
      </c>
      <c r="AG945" s="3" t="s">
        <v>151</v>
      </c>
      <c r="AJ945" s="3"/>
      <c r="AM945" s="3" t="s">
        <v>99</v>
      </c>
      <c r="AP945" s="3"/>
      <c r="AS945" s="3" t="s">
        <v>98</v>
      </c>
      <c r="AV945" s="3" t="s">
        <v>370</v>
      </c>
      <c r="AY945" s="3" t="s">
        <v>116</v>
      </c>
      <c r="BB945" s="3" t="s">
        <v>371</v>
      </c>
      <c r="BG945" s="3" t="s">
        <v>109</v>
      </c>
      <c r="BJ945" s="3" t="s">
        <v>109</v>
      </c>
      <c r="BM945" s="3" t="s">
        <v>109</v>
      </c>
      <c r="BP945" s="3" t="s">
        <v>109</v>
      </c>
      <c r="BS945" s="3" t="s">
        <v>109</v>
      </c>
      <c r="BV945" s="3" t="s">
        <v>108</v>
      </c>
      <c r="BY945" s="3" t="s">
        <v>109</v>
      </c>
      <c r="CB945" s="3" t="s">
        <v>110</v>
      </c>
      <c r="CE945" s="3" t="s">
        <v>111</v>
      </c>
      <c r="CH945" s="3" t="s">
        <v>136</v>
      </c>
      <c r="CK945" s="3"/>
      <c r="CN945" s="3" t="s">
        <v>137</v>
      </c>
      <c r="CQ945" s="3"/>
    </row>
    <row r="946" spans="1:95" x14ac:dyDescent="0.25">
      <c r="A946">
        <v>233</v>
      </c>
      <c r="B946" s="22">
        <v>43944.713576388887</v>
      </c>
      <c r="C946" s="22">
        <v>43944.718634259261</v>
      </c>
      <c r="D946" s="3" t="s">
        <v>97</v>
      </c>
      <c r="I946" s="3" t="s">
        <v>98</v>
      </c>
      <c r="L946" s="3" t="s">
        <v>98</v>
      </c>
      <c r="O946" s="3" t="s">
        <v>369</v>
      </c>
      <c r="R946" s="3" t="s">
        <v>100</v>
      </c>
      <c r="U946" s="3" t="s">
        <v>99</v>
      </c>
      <c r="X946" s="3" t="s">
        <v>121</v>
      </c>
      <c r="AA946" s="3"/>
      <c r="AD946" s="3" t="s">
        <v>409</v>
      </c>
      <c r="AG946" s="3" t="s">
        <v>151</v>
      </c>
      <c r="AJ946" s="3"/>
      <c r="AM946" s="3" t="s">
        <v>99</v>
      </c>
      <c r="AP946" s="3"/>
      <c r="AS946" s="3" t="s">
        <v>98</v>
      </c>
      <c r="AV946" s="3" t="s">
        <v>370</v>
      </c>
      <c r="AY946" s="3" t="s">
        <v>116</v>
      </c>
      <c r="BB946" s="3" t="s">
        <v>371</v>
      </c>
      <c r="BG946" s="3" t="s">
        <v>109</v>
      </c>
      <c r="BJ946" s="3" t="s">
        <v>109</v>
      </c>
      <c r="BM946" s="3" t="s">
        <v>109</v>
      </c>
      <c r="BP946" s="3" t="s">
        <v>109</v>
      </c>
      <c r="BS946" s="3" t="s">
        <v>109</v>
      </c>
      <c r="BV946" s="3" t="s">
        <v>108</v>
      </c>
      <c r="BY946" s="3" t="s">
        <v>109</v>
      </c>
      <c r="CB946" s="3" t="s">
        <v>110</v>
      </c>
      <c r="CE946" s="3" t="s">
        <v>111</v>
      </c>
      <c r="CH946" s="3" t="s">
        <v>136</v>
      </c>
      <c r="CK946" s="3"/>
      <c r="CN946" s="3" t="s">
        <v>137</v>
      </c>
      <c r="CQ946" s="3"/>
    </row>
    <row r="947" spans="1:95" x14ac:dyDescent="0.25">
      <c r="A947">
        <v>233</v>
      </c>
      <c r="B947" s="22">
        <v>43944.713576388887</v>
      </c>
      <c r="C947" s="22">
        <v>43944.718634259261</v>
      </c>
      <c r="D947" s="3" t="s">
        <v>97</v>
      </c>
      <c r="I947" s="3" t="s">
        <v>98</v>
      </c>
      <c r="L947" s="3" t="s">
        <v>98</v>
      </c>
      <c r="O947" s="3" t="s">
        <v>369</v>
      </c>
      <c r="R947" s="3" t="s">
        <v>100</v>
      </c>
      <c r="U947" s="3" t="s">
        <v>99</v>
      </c>
      <c r="X947" s="3" t="s">
        <v>121</v>
      </c>
      <c r="AA947" s="3"/>
      <c r="AD947" s="3" t="s">
        <v>408</v>
      </c>
      <c r="AG947" s="3" t="s">
        <v>151</v>
      </c>
      <c r="AJ947" s="3"/>
      <c r="AM947" s="3" t="s">
        <v>99</v>
      </c>
      <c r="AP947" s="3"/>
      <c r="AS947" s="3" t="s">
        <v>98</v>
      </c>
      <c r="AV947" s="3" t="s">
        <v>370</v>
      </c>
      <c r="AY947" s="3" t="s">
        <v>116</v>
      </c>
      <c r="BB947" s="3" t="s">
        <v>371</v>
      </c>
      <c r="BG947" s="3" t="s">
        <v>109</v>
      </c>
      <c r="BJ947" s="3" t="s">
        <v>109</v>
      </c>
      <c r="BM947" s="3" t="s">
        <v>109</v>
      </c>
      <c r="BP947" s="3" t="s">
        <v>109</v>
      </c>
      <c r="BS947" s="3" t="s">
        <v>109</v>
      </c>
      <c r="BV947" s="3" t="s">
        <v>108</v>
      </c>
      <c r="BY947" s="3" t="s">
        <v>109</v>
      </c>
      <c r="CB947" s="3" t="s">
        <v>110</v>
      </c>
      <c r="CE947" s="3" t="s">
        <v>111</v>
      </c>
      <c r="CH947" s="3" t="s">
        <v>136</v>
      </c>
      <c r="CK947" s="3"/>
      <c r="CN947" s="3" t="s">
        <v>137</v>
      </c>
      <c r="CQ947" s="3"/>
    </row>
    <row r="948" spans="1:95" x14ac:dyDescent="0.25">
      <c r="A948">
        <v>233</v>
      </c>
      <c r="B948" s="22">
        <v>43944.713576388887</v>
      </c>
      <c r="C948" s="22">
        <v>43944.718634259261</v>
      </c>
      <c r="D948" s="3" t="s">
        <v>97</v>
      </c>
      <c r="I948" s="3" t="s">
        <v>98</v>
      </c>
      <c r="L948" s="3" t="s">
        <v>98</v>
      </c>
      <c r="O948" s="3" t="s">
        <v>369</v>
      </c>
      <c r="R948" s="3" t="s">
        <v>100</v>
      </c>
      <c r="U948" s="3" t="s">
        <v>99</v>
      </c>
      <c r="X948" s="3" t="s">
        <v>121</v>
      </c>
      <c r="AA948" s="3"/>
      <c r="AD948" s="3" t="s">
        <v>430</v>
      </c>
      <c r="AG948" s="3" t="s">
        <v>151</v>
      </c>
      <c r="AJ948" s="3"/>
      <c r="AM948" s="3" t="s">
        <v>99</v>
      </c>
      <c r="AP948" s="3"/>
      <c r="AS948" s="3" t="s">
        <v>98</v>
      </c>
      <c r="AV948" s="3" t="s">
        <v>370</v>
      </c>
      <c r="AY948" s="3" t="s">
        <v>116</v>
      </c>
      <c r="BB948" s="3" t="s">
        <v>371</v>
      </c>
      <c r="BG948" s="3" t="s">
        <v>109</v>
      </c>
      <c r="BJ948" s="3" t="s">
        <v>109</v>
      </c>
      <c r="BM948" s="3" t="s">
        <v>109</v>
      </c>
      <c r="BP948" s="3" t="s">
        <v>109</v>
      </c>
      <c r="BS948" s="3" t="s">
        <v>109</v>
      </c>
      <c r="BV948" s="3" t="s">
        <v>108</v>
      </c>
      <c r="BY948" s="3" t="s">
        <v>109</v>
      </c>
      <c r="CB948" s="3" t="s">
        <v>110</v>
      </c>
      <c r="CE948" s="3" t="s">
        <v>111</v>
      </c>
      <c r="CH948" s="3" t="s">
        <v>136</v>
      </c>
      <c r="CK948" s="3"/>
      <c r="CN948" s="3" t="s">
        <v>137</v>
      </c>
      <c r="CQ948" s="3"/>
    </row>
    <row r="949" spans="1:95" x14ac:dyDescent="0.25">
      <c r="A949">
        <v>234</v>
      </c>
      <c r="B949" s="22">
        <v>43944.723807870374</v>
      </c>
      <c r="C949" s="22">
        <v>43944.727326388886</v>
      </c>
      <c r="D949" s="3" t="s">
        <v>97</v>
      </c>
      <c r="I949" s="3" t="s">
        <v>98</v>
      </c>
      <c r="L949" s="3" t="s">
        <v>99</v>
      </c>
      <c r="O949" s="3"/>
      <c r="R949" s="3" t="s">
        <v>209</v>
      </c>
      <c r="U949" s="3" t="s">
        <v>99</v>
      </c>
      <c r="X949" s="3" t="s">
        <v>121</v>
      </c>
      <c r="AA949" s="3"/>
      <c r="AD949" s="3" t="s">
        <v>405</v>
      </c>
      <c r="AG949" s="3" t="s">
        <v>149</v>
      </c>
      <c r="AJ949" s="3"/>
      <c r="AM949" s="3" t="s">
        <v>99</v>
      </c>
      <c r="AP949" s="3"/>
      <c r="AS949" s="3" t="s">
        <v>98</v>
      </c>
      <c r="AV949" s="3" t="s">
        <v>183</v>
      </c>
      <c r="AY949" s="3" t="s">
        <v>116</v>
      </c>
      <c r="BB949" s="3"/>
      <c r="BG949" s="3" t="s">
        <v>108</v>
      </c>
      <c r="BJ949" s="3" t="s">
        <v>108</v>
      </c>
      <c r="BM949" s="3" t="s">
        <v>107</v>
      </c>
      <c r="BP949" s="3" t="s">
        <v>123</v>
      </c>
      <c r="BS949" s="3" t="s">
        <v>123</v>
      </c>
      <c r="BV949" s="3" t="s">
        <v>123</v>
      </c>
      <c r="BY949" s="3" t="s">
        <v>123</v>
      </c>
      <c r="CB949" s="3" t="s">
        <v>110</v>
      </c>
      <c r="CE949" s="3" t="s">
        <v>111</v>
      </c>
      <c r="CH949" s="3" t="s">
        <v>112</v>
      </c>
      <c r="CK949" s="3"/>
      <c r="CN949" s="3" t="s">
        <v>113</v>
      </c>
      <c r="CQ949" s="3"/>
    </row>
    <row r="950" spans="1:95" x14ac:dyDescent="0.25">
      <c r="A950">
        <v>234</v>
      </c>
      <c r="B950" s="22">
        <v>43944.723807870374</v>
      </c>
      <c r="C950" s="22">
        <v>43944.727326388886</v>
      </c>
      <c r="D950" s="3" t="s">
        <v>97</v>
      </c>
      <c r="I950" s="3" t="s">
        <v>98</v>
      </c>
      <c r="L950" s="3" t="s">
        <v>99</v>
      </c>
      <c r="O950" s="3"/>
      <c r="R950" s="3" t="s">
        <v>209</v>
      </c>
      <c r="U950" s="3" t="s">
        <v>99</v>
      </c>
      <c r="X950" s="3" t="s">
        <v>121</v>
      </c>
      <c r="AA950" s="3"/>
      <c r="AD950" s="3" t="s">
        <v>408</v>
      </c>
      <c r="AG950" s="3" t="s">
        <v>149</v>
      </c>
      <c r="AJ950" s="3"/>
      <c r="AM950" s="3" t="s">
        <v>99</v>
      </c>
      <c r="AP950" s="3"/>
      <c r="AS950" s="3" t="s">
        <v>98</v>
      </c>
      <c r="AV950" s="3" t="s">
        <v>183</v>
      </c>
      <c r="AY950" s="3" t="s">
        <v>116</v>
      </c>
      <c r="BB950" s="3"/>
      <c r="BG950" s="3" t="s">
        <v>108</v>
      </c>
      <c r="BJ950" s="3" t="s">
        <v>108</v>
      </c>
      <c r="BM950" s="3" t="s">
        <v>107</v>
      </c>
      <c r="BP950" s="3" t="s">
        <v>123</v>
      </c>
      <c r="BS950" s="3" t="s">
        <v>123</v>
      </c>
      <c r="BV950" s="3" t="s">
        <v>123</v>
      </c>
      <c r="BY950" s="3" t="s">
        <v>123</v>
      </c>
      <c r="CB950" s="3" t="s">
        <v>110</v>
      </c>
      <c r="CE950" s="3" t="s">
        <v>111</v>
      </c>
      <c r="CH950" s="3" t="s">
        <v>112</v>
      </c>
      <c r="CK950" s="3"/>
      <c r="CN950" s="3" t="s">
        <v>113</v>
      </c>
      <c r="CQ950" s="3"/>
    </row>
    <row r="951" spans="1:95" x14ac:dyDescent="0.25">
      <c r="A951">
        <v>234</v>
      </c>
      <c r="B951" s="22">
        <v>43944.723807870374</v>
      </c>
      <c r="C951" s="22">
        <v>43944.727326388886</v>
      </c>
      <c r="D951" s="3" t="s">
        <v>97</v>
      </c>
      <c r="I951" s="3" t="s">
        <v>98</v>
      </c>
      <c r="L951" s="3" t="s">
        <v>99</v>
      </c>
      <c r="O951" s="3"/>
      <c r="R951" s="3" t="s">
        <v>209</v>
      </c>
      <c r="U951" s="3" t="s">
        <v>99</v>
      </c>
      <c r="X951" s="3" t="s">
        <v>121</v>
      </c>
      <c r="AA951" s="3"/>
      <c r="AD951" s="3" t="s">
        <v>406</v>
      </c>
      <c r="AG951" s="3" t="s">
        <v>149</v>
      </c>
      <c r="AJ951" s="3"/>
      <c r="AM951" s="3" t="s">
        <v>99</v>
      </c>
      <c r="AP951" s="3"/>
      <c r="AS951" s="3" t="s">
        <v>98</v>
      </c>
      <c r="AV951" s="3" t="s">
        <v>183</v>
      </c>
      <c r="AY951" s="3" t="s">
        <v>116</v>
      </c>
      <c r="BB951" s="3"/>
      <c r="BG951" s="3" t="s">
        <v>108</v>
      </c>
      <c r="BJ951" s="3" t="s">
        <v>108</v>
      </c>
      <c r="BM951" s="3" t="s">
        <v>107</v>
      </c>
      <c r="BP951" s="3" t="s">
        <v>123</v>
      </c>
      <c r="BS951" s="3" t="s">
        <v>123</v>
      </c>
      <c r="BV951" s="3" t="s">
        <v>123</v>
      </c>
      <c r="BY951" s="3" t="s">
        <v>123</v>
      </c>
      <c r="CB951" s="3" t="s">
        <v>110</v>
      </c>
      <c r="CE951" s="3" t="s">
        <v>111</v>
      </c>
      <c r="CH951" s="3" t="s">
        <v>112</v>
      </c>
      <c r="CK951" s="3"/>
      <c r="CN951" s="3" t="s">
        <v>113</v>
      </c>
      <c r="CQ951" s="3"/>
    </row>
    <row r="952" spans="1:95" x14ac:dyDescent="0.25">
      <c r="A952">
        <v>234</v>
      </c>
      <c r="B952" s="22">
        <v>43944.723807870374</v>
      </c>
      <c r="C952" s="22">
        <v>43944.727326388886</v>
      </c>
      <c r="D952" s="3" t="s">
        <v>97</v>
      </c>
      <c r="I952" s="3" t="s">
        <v>98</v>
      </c>
      <c r="L952" s="3" t="s">
        <v>99</v>
      </c>
      <c r="O952" s="3"/>
      <c r="R952" s="3" t="s">
        <v>209</v>
      </c>
      <c r="U952" s="3" t="s">
        <v>99</v>
      </c>
      <c r="X952" s="3" t="s">
        <v>121</v>
      </c>
      <c r="AA952" s="3"/>
      <c r="AD952" s="3" t="s">
        <v>407</v>
      </c>
      <c r="AG952" s="3" t="s">
        <v>149</v>
      </c>
      <c r="AJ952" s="3"/>
      <c r="AM952" s="3" t="s">
        <v>99</v>
      </c>
      <c r="AP952" s="3"/>
      <c r="AS952" s="3" t="s">
        <v>98</v>
      </c>
      <c r="AV952" s="3" t="s">
        <v>183</v>
      </c>
      <c r="AY952" s="3" t="s">
        <v>116</v>
      </c>
      <c r="BB952" s="3"/>
      <c r="BG952" s="3" t="s">
        <v>108</v>
      </c>
      <c r="BJ952" s="3" t="s">
        <v>108</v>
      </c>
      <c r="BM952" s="3" t="s">
        <v>107</v>
      </c>
      <c r="BP952" s="3" t="s">
        <v>123</v>
      </c>
      <c r="BS952" s="3" t="s">
        <v>123</v>
      </c>
      <c r="BV952" s="3" t="s">
        <v>123</v>
      </c>
      <c r="BY952" s="3" t="s">
        <v>123</v>
      </c>
      <c r="CB952" s="3" t="s">
        <v>110</v>
      </c>
      <c r="CE952" s="3" t="s">
        <v>111</v>
      </c>
      <c r="CH952" s="3" t="s">
        <v>112</v>
      </c>
      <c r="CK952" s="3"/>
      <c r="CN952" s="3" t="s">
        <v>113</v>
      </c>
      <c r="CQ952" s="3"/>
    </row>
    <row r="953" spans="1:95" x14ac:dyDescent="0.25">
      <c r="A953">
        <v>234</v>
      </c>
      <c r="B953" s="22">
        <v>43944.723807870374</v>
      </c>
      <c r="C953" s="22">
        <v>43944.727326388886</v>
      </c>
      <c r="D953" s="3" t="s">
        <v>97</v>
      </c>
      <c r="I953" s="3" t="s">
        <v>98</v>
      </c>
      <c r="L953" s="3" t="s">
        <v>99</v>
      </c>
      <c r="O953" s="3"/>
      <c r="R953" s="3" t="s">
        <v>209</v>
      </c>
      <c r="U953" s="3" t="s">
        <v>99</v>
      </c>
      <c r="X953" s="3" t="s">
        <v>121</v>
      </c>
      <c r="AA953" s="3"/>
      <c r="AD953" s="3" t="s">
        <v>430</v>
      </c>
      <c r="AG953" s="3" t="s">
        <v>149</v>
      </c>
      <c r="AJ953" s="3"/>
      <c r="AM953" s="3" t="s">
        <v>99</v>
      </c>
      <c r="AP953" s="3"/>
      <c r="AS953" s="3" t="s">
        <v>98</v>
      </c>
      <c r="AV953" s="3" t="s">
        <v>183</v>
      </c>
      <c r="AY953" s="3" t="s">
        <v>116</v>
      </c>
      <c r="BB953" s="3"/>
      <c r="BG953" s="3" t="s">
        <v>108</v>
      </c>
      <c r="BJ953" s="3" t="s">
        <v>108</v>
      </c>
      <c r="BM953" s="3" t="s">
        <v>107</v>
      </c>
      <c r="BP953" s="3" t="s">
        <v>123</v>
      </c>
      <c r="BS953" s="3" t="s">
        <v>123</v>
      </c>
      <c r="BV953" s="3" t="s">
        <v>123</v>
      </c>
      <c r="BY953" s="3" t="s">
        <v>123</v>
      </c>
      <c r="CB953" s="3" t="s">
        <v>110</v>
      </c>
      <c r="CE953" s="3" t="s">
        <v>111</v>
      </c>
      <c r="CH953" s="3" t="s">
        <v>112</v>
      </c>
      <c r="CK953" s="3"/>
      <c r="CN953" s="3" t="s">
        <v>113</v>
      </c>
      <c r="CQ953" s="3"/>
    </row>
    <row r="954" spans="1:95" x14ac:dyDescent="0.25">
      <c r="A954">
        <v>235</v>
      </c>
      <c r="B954" s="22">
        <v>43945.52008101852</v>
      </c>
      <c r="C954" s="22">
        <v>43945.523356481484</v>
      </c>
      <c r="D954" s="3" t="s">
        <v>97</v>
      </c>
      <c r="I954" s="3" t="s">
        <v>98</v>
      </c>
      <c r="L954" s="3" t="s">
        <v>98</v>
      </c>
      <c r="O954" s="3" t="s">
        <v>286</v>
      </c>
      <c r="R954" s="3" t="s">
        <v>100</v>
      </c>
      <c r="U954" s="3" t="s">
        <v>99</v>
      </c>
      <c r="X954" s="3" t="s">
        <v>101</v>
      </c>
      <c r="AA954" s="3" t="s">
        <v>132</v>
      </c>
      <c r="AD954" s="3" t="s">
        <v>405</v>
      </c>
      <c r="AG954" s="3" t="s">
        <v>139</v>
      </c>
      <c r="AJ954" s="3"/>
      <c r="AM954" s="3" t="s">
        <v>99</v>
      </c>
      <c r="AP954" s="3"/>
      <c r="AS954" s="3" t="s">
        <v>98</v>
      </c>
      <c r="AV954" s="3" t="s">
        <v>130</v>
      </c>
      <c r="AY954" s="3" t="s">
        <v>116</v>
      </c>
      <c r="BB954" s="3" t="s">
        <v>286</v>
      </c>
      <c r="BG954" s="3" t="s">
        <v>108</v>
      </c>
      <c r="BJ954" s="3" t="s">
        <v>108</v>
      </c>
      <c r="BM954" s="3" t="s">
        <v>108</v>
      </c>
      <c r="BP954" s="3" t="s">
        <v>123</v>
      </c>
      <c r="BS954" s="3" t="s">
        <v>123</v>
      </c>
      <c r="BV954" s="3" t="s">
        <v>123</v>
      </c>
      <c r="BY954" s="3" t="s">
        <v>123</v>
      </c>
      <c r="CB954" s="3" t="s">
        <v>110</v>
      </c>
      <c r="CE954" s="3" t="s">
        <v>111</v>
      </c>
      <c r="CH954" s="3" t="s">
        <v>148</v>
      </c>
      <c r="CK954" s="3"/>
      <c r="CN954" s="3" t="s">
        <v>131</v>
      </c>
      <c r="CQ954" s="3" t="s">
        <v>286</v>
      </c>
    </row>
    <row r="955" spans="1:95" x14ac:dyDescent="0.25">
      <c r="A955">
        <v>235</v>
      </c>
      <c r="B955" s="22">
        <v>43945.52008101852</v>
      </c>
      <c r="C955" s="22">
        <v>43945.523356481484</v>
      </c>
      <c r="D955" s="3" t="s">
        <v>97</v>
      </c>
      <c r="I955" s="3" t="s">
        <v>98</v>
      </c>
      <c r="L955" s="3" t="s">
        <v>98</v>
      </c>
      <c r="O955" s="3" t="s">
        <v>286</v>
      </c>
      <c r="R955" s="3" t="s">
        <v>100</v>
      </c>
      <c r="U955" s="3" t="s">
        <v>99</v>
      </c>
      <c r="X955" s="3" t="s">
        <v>101</v>
      </c>
      <c r="AA955" s="3" t="s">
        <v>132</v>
      </c>
      <c r="AD955" s="3" t="s">
        <v>408</v>
      </c>
      <c r="AG955" s="3" t="s">
        <v>139</v>
      </c>
      <c r="AJ955" s="3"/>
      <c r="AM955" s="3" t="s">
        <v>99</v>
      </c>
      <c r="AP955" s="3"/>
      <c r="AS955" s="3" t="s">
        <v>98</v>
      </c>
      <c r="AV955" s="3" t="s">
        <v>130</v>
      </c>
      <c r="AY955" s="3" t="s">
        <v>116</v>
      </c>
      <c r="BB955" s="3" t="s">
        <v>286</v>
      </c>
      <c r="BG955" s="3" t="s">
        <v>108</v>
      </c>
      <c r="BJ955" s="3" t="s">
        <v>108</v>
      </c>
      <c r="BM955" s="3" t="s">
        <v>108</v>
      </c>
      <c r="BP955" s="3" t="s">
        <v>123</v>
      </c>
      <c r="BS955" s="3" t="s">
        <v>123</v>
      </c>
      <c r="BV955" s="3" t="s">
        <v>123</v>
      </c>
      <c r="BY955" s="3" t="s">
        <v>123</v>
      </c>
      <c r="CB955" s="3" t="s">
        <v>110</v>
      </c>
      <c r="CE955" s="3" t="s">
        <v>111</v>
      </c>
      <c r="CH955" s="3" t="s">
        <v>148</v>
      </c>
      <c r="CK955" s="3"/>
      <c r="CN955" s="3" t="s">
        <v>131</v>
      </c>
      <c r="CQ955" s="3" t="s">
        <v>286</v>
      </c>
    </row>
    <row r="956" spans="1:95" x14ac:dyDescent="0.25">
      <c r="A956">
        <v>235</v>
      </c>
      <c r="B956" s="22">
        <v>43945.52008101852</v>
      </c>
      <c r="C956" s="22">
        <v>43945.523356481484</v>
      </c>
      <c r="D956" s="3" t="s">
        <v>97</v>
      </c>
      <c r="I956" s="3" t="s">
        <v>98</v>
      </c>
      <c r="L956" s="3" t="s">
        <v>98</v>
      </c>
      <c r="O956" s="3" t="s">
        <v>286</v>
      </c>
      <c r="R956" s="3" t="s">
        <v>100</v>
      </c>
      <c r="U956" s="3" t="s">
        <v>99</v>
      </c>
      <c r="X956" s="3" t="s">
        <v>101</v>
      </c>
      <c r="AA956" s="3" t="s">
        <v>132</v>
      </c>
      <c r="AD956" s="3" t="s">
        <v>406</v>
      </c>
      <c r="AG956" s="3" t="s">
        <v>139</v>
      </c>
      <c r="AJ956" s="3"/>
      <c r="AM956" s="3" t="s">
        <v>99</v>
      </c>
      <c r="AP956" s="3"/>
      <c r="AS956" s="3" t="s">
        <v>98</v>
      </c>
      <c r="AV956" s="3" t="s">
        <v>130</v>
      </c>
      <c r="AY956" s="3" t="s">
        <v>116</v>
      </c>
      <c r="BB956" s="3" t="s">
        <v>286</v>
      </c>
      <c r="BG956" s="3" t="s">
        <v>108</v>
      </c>
      <c r="BJ956" s="3" t="s">
        <v>108</v>
      </c>
      <c r="BM956" s="3" t="s">
        <v>108</v>
      </c>
      <c r="BP956" s="3" t="s">
        <v>123</v>
      </c>
      <c r="BS956" s="3" t="s">
        <v>123</v>
      </c>
      <c r="BV956" s="3" t="s">
        <v>123</v>
      </c>
      <c r="BY956" s="3" t="s">
        <v>123</v>
      </c>
      <c r="CB956" s="3" t="s">
        <v>110</v>
      </c>
      <c r="CE956" s="3" t="s">
        <v>111</v>
      </c>
      <c r="CH956" s="3" t="s">
        <v>148</v>
      </c>
      <c r="CK956" s="3"/>
      <c r="CN956" s="3" t="s">
        <v>131</v>
      </c>
      <c r="CQ956" s="3" t="s">
        <v>286</v>
      </c>
    </row>
    <row r="957" spans="1:95" x14ac:dyDescent="0.25">
      <c r="A957">
        <v>235</v>
      </c>
      <c r="B957" s="22">
        <v>43945.52008101852</v>
      </c>
      <c r="C957" s="22">
        <v>43945.523356481484</v>
      </c>
      <c r="D957" s="3" t="s">
        <v>97</v>
      </c>
      <c r="I957" s="3" t="s">
        <v>98</v>
      </c>
      <c r="L957" s="3" t="s">
        <v>98</v>
      </c>
      <c r="O957" s="3" t="s">
        <v>286</v>
      </c>
      <c r="R957" s="3" t="s">
        <v>100</v>
      </c>
      <c r="U957" s="3" t="s">
        <v>99</v>
      </c>
      <c r="X957" s="3" t="s">
        <v>101</v>
      </c>
      <c r="AA957" s="3" t="s">
        <v>132</v>
      </c>
      <c r="AD957" s="3" t="s">
        <v>430</v>
      </c>
      <c r="AG957" s="3" t="s">
        <v>139</v>
      </c>
      <c r="AJ957" s="3"/>
      <c r="AM957" s="3" t="s">
        <v>99</v>
      </c>
      <c r="AP957" s="3"/>
      <c r="AS957" s="3" t="s">
        <v>98</v>
      </c>
      <c r="AV957" s="3" t="s">
        <v>130</v>
      </c>
      <c r="AY957" s="3" t="s">
        <v>116</v>
      </c>
      <c r="BB957" s="3" t="s">
        <v>286</v>
      </c>
      <c r="BG957" s="3" t="s">
        <v>108</v>
      </c>
      <c r="BJ957" s="3" t="s">
        <v>108</v>
      </c>
      <c r="BM957" s="3" t="s">
        <v>108</v>
      </c>
      <c r="BP957" s="3" t="s">
        <v>123</v>
      </c>
      <c r="BS957" s="3" t="s">
        <v>123</v>
      </c>
      <c r="BV957" s="3" t="s">
        <v>123</v>
      </c>
      <c r="BY957" s="3" t="s">
        <v>123</v>
      </c>
      <c r="CB957" s="3" t="s">
        <v>110</v>
      </c>
      <c r="CE957" s="3" t="s">
        <v>111</v>
      </c>
      <c r="CH957" s="3" t="s">
        <v>148</v>
      </c>
      <c r="CK957" s="3"/>
      <c r="CN957" s="3" t="s">
        <v>131</v>
      </c>
      <c r="CQ957" s="3" t="s">
        <v>286</v>
      </c>
    </row>
    <row r="958" spans="1:95" x14ac:dyDescent="0.25">
      <c r="A958">
        <v>236</v>
      </c>
      <c r="B958" s="22">
        <v>43945.597407407404</v>
      </c>
      <c r="C958" s="22">
        <v>43945.606180555558</v>
      </c>
      <c r="D958" s="3" t="s">
        <v>97</v>
      </c>
      <c r="I958" s="3" t="s">
        <v>98</v>
      </c>
      <c r="L958" s="3" t="s">
        <v>98</v>
      </c>
      <c r="O958" s="3" t="s">
        <v>372</v>
      </c>
      <c r="R958" s="3" t="s">
        <v>100</v>
      </c>
      <c r="U958" s="3" t="s">
        <v>99</v>
      </c>
      <c r="X958" s="3" t="s">
        <v>101</v>
      </c>
      <c r="AA958" s="3" t="s">
        <v>132</v>
      </c>
      <c r="AD958" s="3" t="s">
        <v>405</v>
      </c>
      <c r="AG958" s="3" t="s">
        <v>149</v>
      </c>
      <c r="AJ958" s="3"/>
      <c r="AM958" s="3" t="s">
        <v>99</v>
      </c>
      <c r="AP958" s="3"/>
      <c r="AS958" s="3" t="s">
        <v>99</v>
      </c>
      <c r="AV958" s="3"/>
      <c r="AY958" s="3" t="s">
        <v>116</v>
      </c>
      <c r="BB958" s="3"/>
      <c r="BG958" s="3" t="s">
        <v>123</v>
      </c>
      <c r="BJ958" s="3" t="s">
        <v>109</v>
      </c>
      <c r="BM958" s="3" t="s">
        <v>109</v>
      </c>
      <c r="BP958" s="3" t="s">
        <v>109</v>
      </c>
      <c r="BS958" s="3" t="s">
        <v>107</v>
      </c>
      <c r="BV958" s="3" t="s">
        <v>109</v>
      </c>
      <c r="BY958" s="3" t="s">
        <v>109</v>
      </c>
      <c r="CB958" s="3" t="s">
        <v>118</v>
      </c>
      <c r="CE958" s="3" t="s">
        <v>111</v>
      </c>
      <c r="CH958" s="3" t="s">
        <v>148</v>
      </c>
      <c r="CK958" s="3"/>
      <c r="CN958" s="3" t="s">
        <v>141</v>
      </c>
      <c r="CQ958" s="3"/>
    </row>
    <row r="959" spans="1:95" x14ac:dyDescent="0.25">
      <c r="A959">
        <v>236</v>
      </c>
      <c r="B959" s="22">
        <v>43945.597407407404</v>
      </c>
      <c r="C959" s="22">
        <v>43945.606180555558</v>
      </c>
      <c r="D959" s="3" t="s">
        <v>97</v>
      </c>
      <c r="I959" s="3" t="s">
        <v>98</v>
      </c>
      <c r="L959" s="3" t="s">
        <v>98</v>
      </c>
      <c r="O959" s="3" t="s">
        <v>372</v>
      </c>
      <c r="R959" s="3" t="s">
        <v>100</v>
      </c>
      <c r="U959" s="3" t="s">
        <v>99</v>
      </c>
      <c r="X959" s="3" t="s">
        <v>101</v>
      </c>
      <c r="AA959" s="3" t="s">
        <v>132</v>
      </c>
      <c r="AD959" s="3" t="s">
        <v>409</v>
      </c>
      <c r="AG959" s="3" t="s">
        <v>149</v>
      </c>
      <c r="AJ959" s="3"/>
      <c r="AM959" s="3" t="s">
        <v>99</v>
      </c>
      <c r="AP959" s="3"/>
      <c r="AS959" s="3" t="s">
        <v>99</v>
      </c>
      <c r="AV959" s="3"/>
      <c r="AY959" s="3" t="s">
        <v>116</v>
      </c>
      <c r="BB959" s="3"/>
      <c r="BG959" s="3" t="s">
        <v>123</v>
      </c>
      <c r="BJ959" s="3" t="s">
        <v>109</v>
      </c>
      <c r="BM959" s="3" t="s">
        <v>109</v>
      </c>
      <c r="BP959" s="3" t="s">
        <v>109</v>
      </c>
      <c r="BS959" s="3" t="s">
        <v>107</v>
      </c>
      <c r="BV959" s="3" t="s">
        <v>109</v>
      </c>
      <c r="BY959" s="3" t="s">
        <v>109</v>
      </c>
      <c r="CB959" s="3" t="s">
        <v>118</v>
      </c>
      <c r="CE959" s="3" t="s">
        <v>111</v>
      </c>
      <c r="CH959" s="3" t="s">
        <v>148</v>
      </c>
      <c r="CK959" s="3"/>
      <c r="CN959" s="3" t="s">
        <v>141</v>
      </c>
      <c r="CQ959" s="3"/>
    </row>
    <row r="960" spans="1:95" x14ac:dyDescent="0.25">
      <c r="A960">
        <v>236</v>
      </c>
      <c r="B960" s="22">
        <v>43945.597407407404</v>
      </c>
      <c r="C960" s="22">
        <v>43945.606180555558</v>
      </c>
      <c r="D960" s="3" t="s">
        <v>97</v>
      </c>
      <c r="I960" s="3" t="s">
        <v>98</v>
      </c>
      <c r="L960" s="3" t="s">
        <v>98</v>
      </c>
      <c r="O960" s="3" t="s">
        <v>372</v>
      </c>
      <c r="R960" s="3" t="s">
        <v>100</v>
      </c>
      <c r="U960" s="3" t="s">
        <v>99</v>
      </c>
      <c r="X960" s="3" t="s">
        <v>101</v>
      </c>
      <c r="AA960" s="3" t="s">
        <v>132</v>
      </c>
      <c r="AD960" s="3" t="s">
        <v>408</v>
      </c>
      <c r="AG960" s="3" t="s">
        <v>149</v>
      </c>
      <c r="AJ960" s="3"/>
      <c r="AM960" s="3" t="s">
        <v>99</v>
      </c>
      <c r="AP960" s="3"/>
      <c r="AS960" s="3" t="s">
        <v>99</v>
      </c>
      <c r="AV960" s="3"/>
      <c r="AY960" s="3" t="s">
        <v>116</v>
      </c>
      <c r="BB960" s="3"/>
      <c r="BG960" s="3" t="s">
        <v>123</v>
      </c>
      <c r="BJ960" s="3" t="s">
        <v>109</v>
      </c>
      <c r="BM960" s="3" t="s">
        <v>109</v>
      </c>
      <c r="BP960" s="3" t="s">
        <v>109</v>
      </c>
      <c r="BS960" s="3" t="s">
        <v>107</v>
      </c>
      <c r="BV960" s="3" t="s">
        <v>109</v>
      </c>
      <c r="BY960" s="3" t="s">
        <v>109</v>
      </c>
      <c r="CB960" s="3" t="s">
        <v>118</v>
      </c>
      <c r="CE960" s="3" t="s">
        <v>111</v>
      </c>
      <c r="CH960" s="3" t="s">
        <v>148</v>
      </c>
      <c r="CK960" s="3"/>
      <c r="CN960" s="3" t="s">
        <v>141</v>
      </c>
      <c r="CQ960" s="3"/>
    </row>
    <row r="961" spans="1:95" x14ac:dyDescent="0.25">
      <c r="A961">
        <v>236</v>
      </c>
      <c r="B961" s="22">
        <v>43945.597407407404</v>
      </c>
      <c r="C961" s="22">
        <v>43945.606180555558</v>
      </c>
      <c r="D961" s="3" t="s">
        <v>97</v>
      </c>
      <c r="I961" s="3" t="s">
        <v>98</v>
      </c>
      <c r="L961" s="3" t="s">
        <v>98</v>
      </c>
      <c r="O961" s="3" t="s">
        <v>372</v>
      </c>
      <c r="R961" s="3" t="s">
        <v>100</v>
      </c>
      <c r="U961" s="3" t="s">
        <v>99</v>
      </c>
      <c r="X961" s="3" t="s">
        <v>101</v>
      </c>
      <c r="AA961" s="3" t="s">
        <v>132</v>
      </c>
      <c r="AD961" s="3" t="s">
        <v>410</v>
      </c>
      <c r="AG961" s="3" t="s">
        <v>149</v>
      </c>
      <c r="AJ961" s="3"/>
      <c r="AM961" s="3" t="s">
        <v>99</v>
      </c>
      <c r="AP961" s="3"/>
      <c r="AS961" s="3" t="s">
        <v>99</v>
      </c>
      <c r="AV961" s="3"/>
      <c r="AY961" s="3" t="s">
        <v>116</v>
      </c>
      <c r="BB961" s="3"/>
      <c r="BG961" s="3" t="s">
        <v>123</v>
      </c>
      <c r="BJ961" s="3" t="s">
        <v>109</v>
      </c>
      <c r="BM961" s="3" t="s">
        <v>109</v>
      </c>
      <c r="BP961" s="3" t="s">
        <v>109</v>
      </c>
      <c r="BS961" s="3" t="s">
        <v>107</v>
      </c>
      <c r="BV961" s="3" t="s">
        <v>109</v>
      </c>
      <c r="BY961" s="3" t="s">
        <v>109</v>
      </c>
      <c r="CB961" s="3" t="s">
        <v>118</v>
      </c>
      <c r="CE961" s="3" t="s">
        <v>111</v>
      </c>
      <c r="CH961" s="3" t="s">
        <v>148</v>
      </c>
      <c r="CK961" s="3"/>
      <c r="CN961" s="3" t="s">
        <v>141</v>
      </c>
      <c r="CQ961" s="3"/>
    </row>
    <row r="962" spans="1:95" x14ac:dyDescent="0.25">
      <c r="A962">
        <v>236</v>
      </c>
      <c r="B962" s="22">
        <v>43945.597407407404</v>
      </c>
      <c r="C962" s="22">
        <v>43945.606180555558</v>
      </c>
      <c r="D962" s="3" t="s">
        <v>97</v>
      </c>
      <c r="I962" s="3" t="s">
        <v>98</v>
      </c>
      <c r="L962" s="3" t="s">
        <v>98</v>
      </c>
      <c r="O962" s="3" t="s">
        <v>372</v>
      </c>
      <c r="R962" s="3" t="s">
        <v>100</v>
      </c>
      <c r="U962" s="3" t="s">
        <v>99</v>
      </c>
      <c r="X962" s="3" t="s">
        <v>101</v>
      </c>
      <c r="AA962" s="3" t="s">
        <v>132</v>
      </c>
      <c r="AD962" s="3" t="s">
        <v>406</v>
      </c>
      <c r="AG962" s="3" t="s">
        <v>149</v>
      </c>
      <c r="AJ962" s="3"/>
      <c r="AM962" s="3" t="s">
        <v>99</v>
      </c>
      <c r="AP962" s="3"/>
      <c r="AS962" s="3" t="s">
        <v>99</v>
      </c>
      <c r="AV962" s="3"/>
      <c r="AY962" s="3" t="s">
        <v>116</v>
      </c>
      <c r="BB962" s="3"/>
      <c r="BG962" s="3" t="s">
        <v>123</v>
      </c>
      <c r="BJ962" s="3" t="s">
        <v>109</v>
      </c>
      <c r="BM962" s="3" t="s">
        <v>109</v>
      </c>
      <c r="BP962" s="3" t="s">
        <v>109</v>
      </c>
      <c r="BS962" s="3" t="s">
        <v>107</v>
      </c>
      <c r="BV962" s="3" t="s">
        <v>109</v>
      </c>
      <c r="BY962" s="3" t="s">
        <v>109</v>
      </c>
      <c r="CB962" s="3" t="s">
        <v>118</v>
      </c>
      <c r="CE962" s="3" t="s">
        <v>111</v>
      </c>
      <c r="CH962" s="3" t="s">
        <v>148</v>
      </c>
      <c r="CK962" s="3"/>
      <c r="CN962" s="3" t="s">
        <v>141</v>
      </c>
      <c r="CQ962" s="3"/>
    </row>
    <row r="963" spans="1:95" x14ac:dyDescent="0.25">
      <c r="A963">
        <v>236</v>
      </c>
      <c r="B963" s="22">
        <v>43945.597407407404</v>
      </c>
      <c r="C963" s="22">
        <v>43945.606180555558</v>
      </c>
      <c r="D963" s="3" t="s">
        <v>97</v>
      </c>
      <c r="I963" s="3" t="s">
        <v>98</v>
      </c>
      <c r="L963" s="3" t="s">
        <v>98</v>
      </c>
      <c r="O963" s="3" t="s">
        <v>372</v>
      </c>
      <c r="R963" s="3" t="s">
        <v>100</v>
      </c>
      <c r="U963" s="3" t="s">
        <v>99</v>
      </c>
      <c r="X963" s="3" t="s">
        <v>101</v>
      </c>
      <c r="AA963" s="3" t="s">
        <v>132</v>
      </c>
      <c r="AD963" s="3" t="s">
        <v>407</v>
      </c>
      <c r="AG963" s="3" t="s">
        <v>149</v>
      </c>
      <c r="AJ963" s="3"/>
      <c r="AM963" s="3" t="s">
        <v>99</v>
      </c>
      <c r="AP963" s="3"/>
      <c r="AS963" s="3" t="s">
        <v>99</v>
      </c>
      <c r="AV963" s="3"/>
      <c r="AY963" s="3" t="s">
        <v>116</v>
      </c>
      <c r="BB963" s="3"/>
      <c r="BG963" s="3" t="s">
        <v>123</v>
      </c>
      <c r="BJ963" s="3" t="s">
        <v>109</v>
      </c>
      <c r="BM963" s="3" t="s">
        <v>109</v>
      </c>
      <c r="BP963" s="3" t="s">
        <v>109</v>
      </c>
      <c r="BS963" s="3" t="s">
        <v>107</v>
      </c>
      <c r="BV963" s="3" t="s">
        <v>109</v>
      </c>
      <c r="BY963" s="3" t="s">
        <v>109</v>
      </c>
      <c r="CB963" s="3" t="s">
        <v>118</v>
      </c>
      <c r="CE963" s="3" t="s">
        <v>111</v>
      </c>
      <c r="CH963" s="3" t="s">
        <v>148</v>
      </c>
      <c r="CK963" s="3"/>
      <c r="CN963" s="3" t="s">
        <v>141</v>
      </c>
      <c r="CQ963" s="3"/>
    </row>
    <row r="964" spans="1:95" x14ac:dyDescent="0.25">
      <c r="A964">
        <v>236</v>
      </c>
      <c r="B964" s="22">
        <v>43945.597407407404</v>
      </c>
      <c r="C964" s="22">
        <v>43945.606180555558</v>
      </c>
      <c r="D964" s="3" t="s">
        <v>97</v>
      </c>
      <c r="I964" s="3" t="s">
        <v>98</v>
      </c>
      <c r="L964" s="3" t="s">
        <v>98</v>
      </c>
      <c r="O964" s="3" t="s">
        <v>372</v>
      </c>
      <c r="R964" s="3" t="s">
        <v>100</v>
      </c>
      <c r="U964" s="3" t="s">
        <v>99</v>
      </c>
      <c r="X964" s="3" t="s">
        <v>101</v>
      </c>
      <c r="AA964" s="3" t="s">
        <v>132</v>
      </c>
      <c r="AD964" s="3" t="s">
        <v>430</v>
      </c>
      <c r="AG964" s="3" t="s">
        <v>149</v>
      </c>
      <c r="AJ964" s="3"/>
      <c r="AM964" s="3" t="s">
        <v>99</v>
      </c>
      <c r="AP964" s="3"/>
      <c r="AS964" s="3" t="s">
        <v>99</v>
      </c>
      <c r="AV964" s="3"/>
      <c r="AY964" s="3" t="s">
        <v>116</v>
      </c>
      <c r="BB964" s="3"/>
      <c r="BG964" s="3" t="s">
        <v>123</v>
      </c>
      <c r="BJ964" s="3" t="s">
        <v>109</v>
      </c>
      <c r="BM964" s="3" t="s">
        <v>109</v>
      </c>
      <c r="BP964" s="3" t="s">
        <v>109</v>
      </c>
      <c r="BS964" s="3" t="s">
        <v>107</v>
      </c>
      <c r="BV964" s="3" t="s">
        <v>109</v>
      </c>
      <c r="BY964" s="3" t="s">
        <v>109</v>
      </c>
      <c r="CB964" s="3" t="s">
        <v>118</v>
      </c>
      <c r="CE964" s="3" t="s">
        <v>111</v>
      </c>
      <c r="CH964" s="3" t="s">
        <v>148</v>
      </c>
      <c r="CK964" s="3"/>
      <c r="CN964" s="3" t="s">
        <v>141</v>
      </c>
      <c r="CQ964" s="3"/>
    </row>
    <row r="965" spans="1:95" x14ac:dyDescent="0.25">
      <c r="A965">
        <v>237</v>
      </c>
      <c r="B965" s="22">
        <v>43945.656724537039</v>
      </c>
      <c r="C965" s="22">
        <v>43945.661689814813</v>
      </c>
      <c r="D965" s="3" t="s">
        <v>97</v>
      </c>
      <c r="I965" s="3" t="s">
        <v>98</v>
      </c>
      <c r="L965" s="3" t="s">
        <v>99</v>
      </c>
      <c r="O965" s="3"/>
      <c r="R965" s="3" t="s">
        <v>185</v>
      </c>
      <c r="U965" s="3" t="s">
        <v>99</v>
      </c>
      <c r="X965" s="3" t="s">
        <v>101</v>
      </c>
      <c r="AA965" s="3" t="s">
        <v>132</v>
      </c>
      <c r="AD965" s="3" t="s">
        <v>405</v>
      </c>
      <c r="AG965" s="3" t="s">
        <v>149</v>
      </c>
      <c r="AJ965" s="3"/>
      <c r="AM965" s="3" t="s">
        <v>99</v>
      </c>
      <c r="AP965" s="3"/>
      <c r="AS965" s="3" t="s">
        <v>98</v>
      </c>
      <c r="AV965" s="3" t="s">
        <v>291</v>
      </c>
      <c r="AY965" s="3" t="s">
        <v>122</v>
      </c>
      <c r="BB965" s="3"/>
      <c r="BG965" s="3" t="s">
        <v>109</v>
      </c>
      <c r="BJ965" s="3" t="s">
        <v>109</v>
      </c>
      <c r="BM965" s="3" t="s">
        <v>108</v>
      </c>
      <c r="BP965" s="3" t="s">
        <v>123</v>
      </c>
      <c r="BS965" s="3" t="s">
        <v>109</v>
      </c>
      <c r="BV965" s="3" t="s">
        <v>123</v>
      </c>
      <c r="BY965" s="3" t="s">
        <v>123</v>
      </c>
      <c r="CB965" s="3" t="s">
        <v>118</v>
      </c>
      <c r="CE965" s="3" t="s">
        <v>111</v>
      </c>
      <c r="CH965" s="3" t="s">
        <v>136</v>
      </c>
      <c r="CK965" s="3"/>
      <c r="CN965" s="3" t="s">
        <v>137</v>
      </c>
      <c r="CQ965" s="3"/>
    </row>
    <row r="966" spans="1:95" x14ac:dyDescent="0.25">
      <c r="A966">
        <v>237</v>
      </c>
      <c r="B966" s="22">
        <v>43945.656724537039</v>
      </c>
      <c r="C966" s="22">
        <v>43945.661689814813</v>
      </c>
      <c r="D966" s="3" t="s">
        <v>97</v>
      </c>
      <c r="I966" s="3" t="s">
        <v>98</v>
      </c>
      <c r="L966" s="3" t="s">
        <v>99</v>
      </c>
      <c r="O966" s="3"/>
      <c r="R966" s="3" t="s">
        <v>185</v>
      </c>
      <c r="U966" s="3" t="s">
        <v>99</v>
      </c>
      <c r="X966" s="3" t="s">
        <v>101</v>
      </c>
      <c r="AA966" s="3" t="s">
        <v>132</v>
      </c>
      <c r="AD966" s="3" t="s">
        <v>408</v>
      </c>
      <c r="AG966" s="3" t="s">
        <v>149</v>
      </c>
      <c r="AJ966" s="3"/>
      <c r="AM966" s="3" t="s">
        <v>99</v>
      </c>
      <c r="AP966" s="3"/>
      <c r="AS966" s="3" t="s">
        <v>98</v>
      </c>
      <c r="AV966" s="3" t="s">
        <v>291</v>
      </c>
      <c r="AY966" s="3" t="s">
        <v>122</v>
      </c>
      <c r="BB966" s="3"/>
      <c r="BG966" s="3" t="s">
        <v>109</v>
      </c>
      <c r="BJ966" s="3" t="s">
        <v>109</v>
      </c>
      <c r="BM966" s="3" t="s">
        <v>108</v>
      </c>
      <c r="BP966" s="3" t="s">
        <v>123</v>
      </c>
      <c r="BS966" s="3" t="s">
        <v>109</v>
      </c>
      <c r="BV966" s="3" t="s">
        <v>123</v>
      </c>
      <c r="BY966" s="3" t="s">
        <v>123</v>
      </c>
      <c r="CB966" s="3" t="s">
        <v>118</v>
      </c>
      <c r="CE966" s="3" t="s">
        <v>111</v>
      </c>
      <c r="CH966" s="3" t="s">
        <v>136</v>
      </c>
      <c r="CK966" s="3"/>
      <c r="CN966" s="3" t="s">
        <v>137</v>
      </c>
      <c r="CQ966" s="3"/>
    </row>
    <row r="967" spans="1:95" x14ac:dyDescent="0.25">
      <c r="A967">
        <v>237</v>
      </c>
      <c r="B967" s="22">
        <v>43945.656724537039</v>
      </c>
      <c r="C967" s="22">
        <v>43945.661689814813</v>
      </c>
      <c r="D967" s="3" t="s">
        <v>97</v>
      </c>
      <c r="I967" s="3" t="s">
        <v>98</v>
      </c>
      <c r="L967" s="3" t="s">
        <v>99</v>
      </c>
      <c r="O967" s="3"/>
      <c r="R967" s="3" t="s">
        <v>185</v>
      </c>
      <c r="U967" s="3" t="s">
        <v>99</v>
      </c>
      <c r="X967" s="3" t="s">
        <v>101</v>
      </c>
      <c r="AA967" s="3" t="s">
        <v>132</v>
      </c>
      <c r="AD967" s="3" t="s">
        <v>430</v>
      </c>
      <c r="AG967" s="3" t="s">
        <v>149</v>
      </c>
      <c r="AJ967" s="3"/>
      <c r="AM967" s="3" t="s">
        <v>99</v>
      </c>
      <c r="AP967" s="3"/>
      <c r="AS967" s="3" t="s">
        <v>98</v>
      </c>
      <c r="AV967" s="3" t="s">
        <v>291</v>
      </c>
      <c r="AY967" s="3" t="s">
        <v>122</v>
      </c>
      <c r="BB967" s="3"/>
      <c r="BG967" s="3" t="s">
        <v>109</v>
      </c>
      <c r="BJ967" s="3" t="s">
        <v>109</v>
      </c>
      <c r="BM967" s="3" t="s">
        <v>108</v>
      </c>
      <c r="BP967" s="3" t="s">
        <v>123</v>
      </c>
      <c r="BS967" s="3" t="s">
        <v>109</v>
      </c>
      <c r="BV967" s="3" t="s">
        <v>123</v>
      </c>
      <c r="BY967" s="3" t="s">
        <v>123</v>
      </c>
      <c r="CB967" s="3" t="s">
        <v>118</v>
      </c>
      <c r="CE967" s="3" t="s">
        <v>111</v>
      </c>
      <c r="CH967" s="3" t="s">
        <v>136</v>
      </c>
      <c r="CK967" s="3"/>
      <c r="CN967" s="3" t="s">
        <v>137</v>
      </c>
      <c r="CQ967" s="3"/>
    </row>
    <row r="968" spans="1:95" x14ac:dyDescent="0.25">
      <c r="A968">
        <v>238</v>
      </c>
      <c r="B968" s="22">
        <v>43945.66300925926</v>
      </c>
      <c r="C968" s="22">
        <v>43945.665185185186</v>
      </c>
      <c r="D968" s="3" t="s">
        <v>97</v>
      </c>
      <c r="I968" s="3" t="s">
        <v>99</v>
      </c>
      <c r="L968" s="3" t="s">
        <v>99</v>
      </c>
      <c r="O968" s="3"/>
      <c r="R968" s="3" t="s">
        <v>100</v>
      </c>
      <c r="U968" s="3" t="s">
        <v>99</v>
      </c>
      <c r="X968" s="3" t="s">
        <v>121</v>
      </c>
      <c r="AA968" s="3"/>
      <c r="AD968" s="3" t="s">
        <v>405</v>
      </c>
      <c r="AG968" s="3" t="s">
        <v>149</v>
      </c>
      <c r="AJ968" s="3"/>
      <c r="AM968" s="3" t="s">
        <v>98</v>
      </c>
      <c r="AP968" s="3" t="s">
        <v>143</v>
      </c>
      <c r="AS968" s="3" t="s">
        <v>99</v>
      </c>
      <c r="AV968" s="3"/>
      <c r="AY968" s="3" t="s">
        <v>116</v>
      </c>
      <c r="BB968" s="3"/>
      <c r="BG968" s="3" t="s">
        <v>109</v>
      </c>
      <c r="BJ968" s="3" t="s">
        <v>108</v>
      </c>
      <c r="BM968" s="3" t="s">
        <v>109</v>
      </c>
      <c r="BP968" s="3" t="s">
        <v>123</v>
      </c>
      <c r="BS968" s="3" t="s">
        <v>123</v>
      </c>
      <c r="BV968" s="3" t="s">
        <v>109</v>
      </c>
      <c r="BY968" s="3" t="s">
        <v>109</v>
      </c>
      <c r="CB968" s="3" t="s">
        <v>110</v>
      </c>
      <c r="CE968" s="3" t="s">
        <v>111</v>
      </c>
      <c r="CH968" s="3" t="s">
        <v>136</v>
      </c>
      <c r="CK968" s="3"/>
      <c r="CN968" s="3" t="s">
        <v>113</v>
      </c>
      <c r="CQ968" s="3"/>
    </row>
    <row r="969" spans="1:95" x14ac:dyDescent="0.25">
      <c r="A969">
        <v>238</v>
      </c>
      <c r="B969" s="22">
        <v>43945.66300925926</v>
      </c>
      <c r="C969" s="22">
        <v>43945.665185185186</v>
      </c>
      <c r="D969" s="3" t="s">
        <v>97</v>
      </c>
      <c r="I969" s="3" t="s">
        <v>99</v>
      </c>
      <c r="L969" s="3" t="s">
        <v>99</v>
      </c>
      <c r="O969" s="3"/>
      <c r="R969" s="3" t="s">
        <v>100</v>
      </c>
      <c r="U969" s="3" t="s">
        <v>99</v>
      </c>
      <c r="X969" s="3" t="s">
        <v>121</v>
      </c>
      <c r="AA969" s="3"/>
      <c r="AD969" s="3" t="s">
        <v>430</v>
      </c>
      <c r="AG969" s="3" t="s">
        <v>149</v>
      </c>
      <c r="AJ969" s="3"/>
      <c r="AM969" s="3" t="s">
        <v>98</v>
      </c>
      <c r="AP969" s="3" t="s">
        <v>143</v>
      </c>
      <c r="AS969" s="3" t="s">
        <v>99</v>
      </c>
      <c r="AV969" s="3"/>
      <c r="AY969" s="3" t="s">
        <v>116</v>
      </c>
      <c r="BB969" s="3"/>
      <c r="BG969" s="3" t="s">
        <v>109</v>
      </c>
      <c r="BJ969" s="3" t="s">
        <v>108</v>
      </c>
      <c r="BM969" s="3" t="s">
        <v>109</v>
      </c>
      <c r="BP969" s="3" t="s">
        <v>123</v>
      </c>
      <c r="BS969" s="3" t="s">
        <v>123</v>
      </c>
      <c r="BV969" s="3" t="s">
        <v>109</v>
      </c>
      <c r="BY969" s="3" t="s">
        <v>109</v>
      </c>
      <c r="CB969" s="3" t="s">
        <v>110</v>
      </c>
      <c r="CE969" s="3" t="s">
        <v>111</v>
      </c>
      <c r="CH969" s="3" t="s">
        <v>136</v>
      </c>
      <c r="CK969" s="3"/>
      <c r="CN969" s="3" t="s">
        <v>113</v>
      </c>
      <c r="CQ969" s="3"/>
    </row>
    <row r="970" spans="1:95" x14ac:dyDescent="0.25">
      <c r="A970">
        <v>239</v>
      </c>
      <c r="B970" s="22">
        <v>43945.848958333336</v>
      </c>
      <c r="C970" s="22">
        <v>43945.860300925924</v>
      </c>
      <c r="D970" s="3" t="s">
        <v>97</v>
      </c>
      <c r="I970" s="3" t="s">
        <v>99</v>
      </c>
      <c r="L970" s="3" t="s">
        <v>98</v>
      </c>
      <c r="O970" s="3" t="s">
        <v>373</v>
      </c>
      <c r="R970" s="3" t="s">
        <v>100</v>
      </c>
      <c r="U970" s="3" t="s">
        <v>99</v>
      </c>
      <c r="X970" s="3" t="s">
        <v>121</v>
      </c>
      <c r="AA970" s="3"/>
      <c r="AD970" s="3" t="s">
        <v>411</v>
      </c>
      <c r="AG970" s="3" t="s">
        <v>149</v>
      </c>
      <c r="AJ970" s="3"/>
      <c r="AM970" s="3" t="s">
        <v>99</v>
      </c>
      <c r="AP970" s="3"/>
      <c r="AS970" s="3" t="s">
        <v>98</v>
      </c>
      <c r="AV970" s="3" t="s">
        <v>130</v>
      </c>
      <c r="AY970" s="3" t="s">
        <v>116</v>
      </c>
      <c r="BB970" s="3"/>
      <c r="BG970" s="3" t="s">
        <v>109</v>
      </c>
      <c r="BJ970" s="3" t="s">
        <v>108</v>
      </c>
      <c r="BM970" s="3" t="s">
        <v>109</v>
      </c>
      <c r="BP970" s="3" t="s">
        <v>123</v>
      </c>
      <c r="BS970" s="3" t="s">
        <v>123</v>
      </c>
      <c r="BV970" s="3" t="s">
        <v>123</v>
      </c>
      <c r="BY970" s="3" t="s">
        <v>123</v>
      </c>
      <c r="CB970" s="3" t="s">
        <v>118</v>
      </c>
      <c r="CE970" s="3" t="s">
        <v>111</v>
      </c>
      <c r="CH970" s="3" t="s">
        <v>136</v>
      </c>
      <c r="CK970" s="3"/>
      <c r="CN970" s="3" t="s">
        <v>137</v>
      </c>
      <c r="CQ970" s="3"/>
    </row>
    <row r="971" spans="1:95" x14ac:dyDescent="0.25">
      <c r="A971">
        <v>239</v>
      </c>
      <c r="B971" s="22">
        <v>43945.848958333336</v>
      </c>
      <c r="C971" s="22">
        <v>43945.860300925924</v>
      </c>
      <c r="D971" s="3" t="s">
        <v>97</v>
      </c>
      <c r="I971" s="3" t="s">
        <v>99</v>
      </c>
      <c r="L971" s="3" t="s">
        <v>98</v>
      </c>
      <c r="O971" s="3" t="s">
        <v>373</v>
      </c>
      <c r="R971" s="3" t="s">
        <v>100</v>
      </c>
      <c r="U971" s="3" t="s">
        <v>99</v>
      </c>
      <c r="X971" s="3" t="s">
        <v>121</v>
      </c>
      <c r="AA971" s="3"/>
      <c r="AD971" s="3" t="s">
        <v>430</v>
      </c>
      <c r="AG971" s="3" t="s">
        <v>149</v>
      </c>
      <c r="AJ971" s="3"/>
      <c r="AM971" s="3" t="s">
        <v>99</v>
      </c>
      <c r="AP971" s="3"/>
      <c r="AS971" s="3" t="s">
        <v>98</v>
      </c>
      <c r="AV971" s="3" t="s">
        <v>130</v>
      </c>
      <c r="AY971" s="3" t="s">
        <v>116</v>
      </c>
      <c r="BB971" s="3"/>
      <c r="BG971" s="3" t="s">
        <v>109</v>
      </c>
      <c r="BJ971" s="3" t="s">
        <v>108</v>
      </c>
      <c r="BM971" s="3" t="s">
        <v>109</v>
      </c>
      <c r="BP971" s="3" t="s">
        <v>123</v>
      </c>
      <c r="BS971" s="3" t="s">
        <v>123</v>
      </c>
      <c r="BV971" s="3" t="s">
        <v>123</v>
      </c>
      <c r="BY971" s="3" t="s">
        <v>123</v>
      </c>
      <c r="CB971" s="3" t="s">
        <v>118</v>
      </c>
      <c r="CE971" s="3" t="s">
        <v>111</v>
      </c>
      <c r="CH971" s="3" t="s">
        <v>136</v>
      </c>
      <c r="CK971" s="3"/>
      <c r="CN971" s="3" t="s">
        <v>137</v>
      </c>
      <c r="CQ971" s="3"/>
    </row>
    <row r="972" spans="1:95" x14ac:dyDescent="0.25">
      <c r="A972">
        <v>240</v>
      </c>
      <c r="B972" s="22">
        <v>43946.444884259261</v>
      </c>
      <c r="C972" s="22">
        <v>43946.448564814818</v>
      </c>
      <c r="D972" s="3" t="s">
        <v>97</v>
      </c>
      <c r="I972" s="3" t="s">
        <v>99</v>
      </c>
      <c r="L972" s="3" t="s">
        <v>99</v>
      </c>
      <c r="O972" s="3"/>
      <c r="R972" s="3" t="s">
        <v>100</v>
      </c>
      <c r="U972" s="3" t="s">
        <v>99</v>
      </c>
      <c r="X972" s="3" t="s">
        <v>101</v>
      </c>
      <c r="AA972" s="3" t="s">
        <v>132</v>
      </c>
      <c r="AD972" s="3" t="s">
        <v>405</v>
      </c>
      <c r="AG972" s="3" t="s">
        <v>139</v>
      </c>
      <c r="AJ972" s="3"/>
      <c r="AM972" s="3" t="s">
        <v>99</v>
      </c>
      <c r="AP972" s="3"/>
      <c r="AS972" s="3" t="s">
        <v>98</v>
      </c>
      <c r="AV972" s="3" t="s">
        <v>374</v>
      </c>
      <c r="AY972" s="3" t="s">
        <v>116</v>
      </c>
      <c r="BB972" s="3"/>
      <c r="BG972" s="3" t="s">
        <v>109</v>
      </c>
      <c r="BJ972" s="3" t="s">
        <v>109</v>
      </c>
      <c r="BM972" s="3" t="s">
        <v>108</v>
      </c>
      <c r="BP972" s="3" t="s">
        <v>109</v>
      </c>
      <c r="BS972" s="3" t="s">
        <v>109</v>
      </c>
      <c r="BV972" s="3" t="s">
        <v>109</v>
      </c>
      <c r="BY972" s="3" t="s">
        <v>109</v>
      </c>
      <c r="CB972" s="3" t="s">
        <v>118</v>
      </c>
      <c r="CE972" s="3" t="s">
        <v>111</v>
      </c>
      <c r="CH972" s="3" t="s">
        <v>236</v>
      </c>
      <c r="CK972" s="3"/>
      <c r="CN972" s="3" t="s">
        <v>126</v>
      </c>
      <c r="CQ972" s="3"/>
    </row>
    <row r="973" spans="1:95" x14ac:dyDescent="0.25">
      <c r="A973">
        <v>240</v>
      </c>
      <c r="B973" s="22">
        <v>43946.444884259261</v>
      </c>
      <c r="C973" s="22">
        <v>43946.448564814818</v>
      </c>
      <c r="D973" s="3" t="s">
        <v>97</v>
      </c>
      <c r="I973" s="3" t="s">
        <v>99</v>
      </c>
      <c r="L973" s="3" t="s">
        <v>99</v>
      </c>
      <c r="O973" s="3"/>
      <c r="R973" s="3" t="s">
        <v>100</v>
      </c>
      <c r="U973" s="3" t="s">
        <v>99</v>
      </c>
      <c r="X973" s="3" t="s">
        <v>101</v>
      </c>
      <c r="AA973" s="3" t="s">
        <v>132</v>
      </c>
      <c r="AD973" s="3" t="s">
        <v>406</v>
      </c>
      <c r="AG973" s="3" t="s">
        <v>139</v>
      </c>
      <c r="AJ973" s="3"/>
      <c r="AM973" s="3" t="s">
        <v>99</v>
      </c>
      <c r="AP973" s="3"/>
      <c r="AS973" s="3" t="s">
        <v>98</v>
      </c>
      <c r="AV973" s="3" t="s">
        <v>374</v>
      </c>
      <c r="AY973" s="3" t="s">
        <v>116</v>
      </c>
      <c r="BB973" s="3"/>
      <c r="BG973" s="3" t="s">
        <v>109</v>
      </c>
      <c r="BJ973" s="3" t="s">
        <v>109</v>
      </c>
      <c r="BM973" s="3" t="s">
        <v>108</v>
      </c>
      <c r="BP973" s="3" t="s">
        <v>109</v>
      </c>
      <c r="BS973" s="3" t="s">
        <v>109</v>
      </c>
      <c r="BV973" s="3" t="s">
        <v>109</v>
      </c>
      <c r="BY973" s="3" t="s">
        <v>109</v>
      </c>
      <c r="CB973" s="3" t="s">
        <v>118</v>
      </c>
      <c r="CE973" s="3" t="s">
        <v>111</v>
      </c>
      <c r="CH973" s="3" t="s">
        <v>236</v>
      </c>
      <c r="CK973" s="3"/>
      <c r="CN973" s="3" t="s">
        <v>126</v>
      </c>
      <c r="CQ973" s="3"/>
    </row>
    <row r="974" spans="1:95" x14ac:dyDescent="0.25">
      <c r="A974">
        <v>240</v>
      </c>
      <c r="B974" s="22">
        <v>43946.444884259261</v>
      </c>
      <c r="C974" s="22">
        <v>43946.448564814818</v>
      </c>
      <c r="D974" s="3" t="s">
        <v>97</v>
      </c>
      <c r="I974" s="3" t="s">
        <v>99</v>
      </c>
      <c r="L974" s="3" t="s">
        <v>99</v>
      </c>
      <c r="O974" s="3"/>
      <c r="R974" s="3" t="s">
        <v>100</v>
      </c>
      <c r="U974" s="3" t="s">
        <v>99</v>
      </c>
      <c r="X974" s="3" t="s">
        <v>101</v>
      </c>
      <c r="AA974" s="3" t="s">
        <v>132</v>
      </c>
      <c r="AD974" s="3" t="s">
        <v>407</v>
      </c>
      <c r="AG974" s="3" t="s">
        <v>139</v>
      </c>
      <c r="AJ974" s="3"/>
      <c r="AM974" s="3" t="s">
        <v>99</v>
      </c>
      <c r="AP974" s="3"/>
      <c r="AS974" s="3" t="s">
        <v>98</v>
      </c>
      <c r="AV974" s="3" t="s">
        <v>374</v>
      </c>
      <c r="AY974" s="3" t="s">
        <v>116</v>
      </c>
      <c r="BB974" s="3"/>
      <c r="BG974" s="3" t="s">
        <v>109</v>
      </c>
      <c r="BJ974" s="3" t="s">
        <v>109</v>
      </c>
      <c r="BM974" s="3" t="s">
        <v>108</v>
      </c>
      <c r="BP974" s="3" t="s">
        <v>109</v>
      </c>
      <c r="BS974" s="3" t="s">
        <v>109</v>
      </c>
      <c r="BV974" s="3" t="s">
        <v>109</v>
      </c>
      <c r="BY974" s="3" t="s">
        <v>109</v>
      </c>
      <c r="CB974" s="3" t="s">
        <v>118</v>
      </c>
      <c r="CE974" s="3" t="s">
        <v>111</v>
      </c>
      <c r="CH974" s="3" t="s">
        <v>236</v>
      </c>
      <c r="CK974" s="3"/>
      <c r="CN974" s="3" t="s">
        <v>126</v>
      </c>
      <c r="CQ974" s="3"/>
    </row>
    <row r="975" spans="1:95" x14ac:dyDescent="0.25">
      <c r="A975">
        <v>240</v>
      </c>
      <c r="B975" s="22">
        <v>43946.444884259261</v>
      </c>
      <c r="C975" s="22">
        <v>43946.448564814818</v>
      </c>
      <c r="D975" s="3" t="s">
        <v>97</v>
      </c>
      <c r="I975" s="3" t="s">
        <v>99</v>
      </c>
      <c r="L975" s="3" t="s">
        <v>99</v>
      </c>
      <c r="O975" s="3"/>
      <c r="R975" s="3" t="s">
        <v>100</v>
      </c>
      <c r="U975" s="3" t="s">
        <v>99</v>
      </c>
      <c r="X975" s="3" t="s">
        <v>101</v>
      </c>
      <c r="AA975" s="3" t="s">
        <v>132</v>
      </c>
      <c r="AD975" s="3" t="s">
        <v>430</v>
      </c>
      <c r="AG975" s="3" t="s">
        <v>139</v>
      </c>
      <c r="AJ975" s="3"/>
      <c r="AM975" s="3" t="s">
        <v>99</v>
      </c>
      <c r="AP975" s="3"/>
      <c r="AS975" s="3" t="s">
        <v>98</v>
      </c>
      <c r="AV975" s="3" t="s">
        <v>374</v>
      </c>
      <c r="AY975" s="3" t="s">
        <v>116</v>
      </c>
      <c r="BB975" s="3"/>
      <c r="BG975" s="3" t="s">
        <v>109</v>
      </c>
      <c r="BJ975" s="3" t="s">
        <v>109</v>
      </c>
      <c r="BM975" s="3" t="s">
        <v>108</v>
      </c>
      <c r="BP975" s="3" t="s">
        <v>109</v>
      </c>
      <c r="BS975" s="3" t="s">
        <v>109</v>
      </c>
      <c r="BV975" s="3" t="s">
        <v>109</v>
      </c>
      <c r="BY975" s="3" t="s">
        <v>109</v>
      </c>
      <c r="CB975" s="3" t="s">
        <v>118</v>
      </c>
      <c r="CE975" s="3" t="s">
        <v>111</v>
      </c>
      <c r="CH975" s="3" t="s">
        <v>236</v>
      </c>
      <c r="CK975" s="3"/>
      <c r="CN975" s="3" t="s">
        <v>126</v>
      </c>
      <c r="CQ975" s="3"/>
    </row>
    <row r="976" spans="1:95" x14ac:dyDescent="0.25">
      <c r="A976">
        <v>241</v>
      </c>
      <c r="B976" s="22">
        <v>43946.477118055554</v>
      </c>
      <c r="C976" s="22">
        <v>43946.482442129629</v>
      </c>
      <c r="D976" s="3" t="s">
        <v>97</v>
      </c>
      <c r="I976" s="3" t="s">
        <v>98</v>
      </c>
      <c r="L976" s="3" t="s">
        <v>99</v>
      </c>
      <c r="O976" s="3"/>
      <c r="R976" s="3" t="s">
        <v>120</v>
      </c>
      <c r="U976" s="3" t="s">
        <v>99</v>
      </c>
      <c r="X976" s="3" t="s">
        <v>101</v>
      </c>
      <c r="AA976" s="3" t="s">
        <v>132</v>
      </c>
      <c r="AD976" s="3" t="s">
        <v>405</v>
      </c>
      <c r="AG976" s="3" t="s">
        <v>149</v>
      </c>
      <c r="AJ976" s="3"/>
      <c r="AM976" s="3" t="s">
        <v>99</v>
      </c>
      <c r="AP976" s="3"/>
      <c r="AS976" s="3" t="s">
        <v>98</v>
      </c>
      <c r="AV976" s="3" t="s">
        <v>337</v>
      </c>
      <c r="AY976" s="3" t="s">
        <v>116</v>
      </c>
      <c r="BB976" s="3"/>
      <c r="BG976" s="3" t="s">
        <v>109</v>
      </c>
      <c r="BJ976" s="3" t="s">
        <v>108</v>
      </c>
      <c r="BM976" s="3" t="s">
        <v>108</v>
      </c>
      <c r="BP976" s="3" t="s">
        <v>108</v>
      </c>
      <c r="BS976" s="3" t="s">
        <v>108</v>
      </c>
      <c r="BV976" s="3" t="s">
        <v>109</v>
      </c>
      <c r="BY976" s="3" t="s">
        <v>109</v>
      </c>
      <c r="CB976" s="3" t="s">
        <v>110</v>
      </c>
      <c r="CE976" s="3" t="s">
        <v>147</v>
      </c>
      <c r="CH976" s="3" t="s">
        <v>236</v>
      </c>
      <c r="CK976" s="3"/>
      <c r="CN976" s="3" t="s">
        <v>126</v>
      </c>
      <c r="CQ976" s="3"/>
    </row>
    <row r="977" spans="1:95" x14ac:dyDescent="0.25">
      <c r="A977">
        <v>241</v>
      </c>
      <c r="B977" s="22">
        <v>43946.477118055554</v>
      </c>
      <c r="C977" s="22">
        <v>43946.482442129629</v>
      </c>
      <c r="D977" s="3" t="s">
        <v>97</v>
      </c>
      <c r="I977" s="3" t="s">
        <v>98</v>
      </c>
      <c r="L977" s="3" t="s">
        <v>99</v>
      </c>
      <c r="O977" s="3"/>
      <c r="R977" s="3" t="s">
        <v>120</v>
      </c>
      <c r="U977" s="3" t="s">
        <v>99</v>
      </c>
      <c r="X977" s="3" t="s">
        <v>101</v>
      </c>
      <c r="AA977" s="3" t="s">
        <v>132</v>
      </c>
      <c r="AD977" s="3" t="s">
        <v>406</v>
      </c>
      <c r="AG977" s="3" t="s">
        <v>149</v>
      </c>
      <c r="AJ977" s="3"/>
      <c r="AM977" s="3" t="s">
        <v>99</v>
      </c>
      <c r="AP977" s="3"/>
      <c r="AS977" s="3" t="s">
        <v>98</v>
      </c>
      <c r="AV977" s="3" t="s">
        <v>337</v>
      </c>
      <c r="AY977" s="3" t="s">
        <v>116</v>
      </c>
      <c r="BB977" s="3"/>
      <c r="BG977" s="3" t="s">
        <v>109</v>
      </c>
      <c r="BJ977" s="3" t="s">
        <v>108</v>
      </c>
      <c r="BM977" s="3" t="s">
        <v>108</v>
      </c>
      <c r="BP977" s="3" t="s">
        <v>108</v>
      </c>
      <c r="BS977" s="3" t="s">
        <v>108</v>
      </c>
      <c r="BV977" s="3" t="s">
        <v>109</v>
      </c>
      <c r="BY977" s="3" t="s">
        <v>109</v>
      </c>
      <c r="CB977" s="3" t="s">
        <v>110</v>
      </c>
      <c r="CE977" s="3" t="s">
        <v>147</v>
      </c>
      <c r="CH977" s="3" t="s">
        <v>236</v>
      </c>
      <c r="CK977" s="3"/>
      <c r="CN977" s="3" t="s">
        <v>126</v>
      </c>
      <c r="CQ977" s="3"/>
    </row>
    <row r="978" spans="1:95" x14ac:dyDescent="0.25">
      <c r="A978">
        <v>241</v>
      </c>
      <c r="B978" s="22">
        <v>43946.477118055554</v>
      </c>
      <c r="C978" s="22">
        <v>43946.482442129629</v>
      </c>
      <c r="D978" s="3" t="s">
        <v>97</v>
      </c>
      <c r="I978" s="3" t="s">
        <v>98</v>
      </c>
      <c r="L978" s="3" t="s">
        <v>99</v>
      </c>
      <c r="O978" s="3"/>
      <c r="R978" s="3" t="s">
        <v>120</v>
      </c>
      <c r="U978" s="3" t="s">
        <v>99</v>
      </c>
      <c r="X978" s="3" t="s">
        <v>101</v>
      </c>
      <c r="AA978" s="3" t="s">
        <v>132</v>
      </c>
      <c r="AD978" s="3" t="s">
        <v>407</v>
      </c>
      <c r="AG978" s="3" t="s">
        <v>149</v>
      </c>
      <c r="AJ978" s="3"/>
      <c r="AM978" s="3" t="s">
        <v>99</v>
      </c>
      <c r="AP978" s="3"/>
      <c r="AS978" s="3" t="s">
        <v>98</v>
      </c>
      <c r="AV978" s="3" t="s">
        <v>337</v>
      </c>
      <c r="AY978" s="3" t="s">
        <v>116</v>
      </c>
      <c r="BB978" s="3"/>
      <c r="BG978" s="3" t="s">
        <v>109</v>
      </c>
      <c r="BJ978" s="3" t="s">
        <v>108</v>
      </c>
      <c r="BM978" s="3" t="s">
        <v>108</v>
      </c>
      <c r="BP978" s="3" t="s">
        <v>108</v>
      </c>
      <c r="BS978" s="3" t="s">
        <v>108</v>
      </c>
      <c r="BV978" s="3" t="s">
        <v>109</v>
      </c>
      <c r="BY978" s="3" t="s">
        <v>109</v>
      </c>
      <c r="CB978" s="3" t="s">
        <v>110</v>
      </c>
      <c r="CE978" s="3" t="s">
        <v>147</v>
      </c>
      <c r="CH978" s="3" t="s">
        <v>236</v>
      </c>
      <c r="CK978" s="3"/>
      <c r="CN978" s="3" t="s">
        <v>126</v>
      </c>
      <c r="CQ978" s="3"/>
    </row>
    <row r="979" spans="1:95" x14ac:dyDescent="0.25">
      <c r="A979">
        <v>241</v>
      </c>
      <c r="B979" s="22">
        <v>43946.477118055554</v>
      </c>
      <c r="C979" s="22">
        <v>43946.482442129629</v>
      </c>
      <c r="D979" s="3" t="s">
        <v>97</v>
      </c>
      <c r="I979" s="3" t="s">
        <v>98</v>
      </c>
      <c r="L979" s="3" t="s">
        <v>99</v>
      </c>
      <c r="O979" s="3"/>
      <c r="R979" s="3" t="s">
        <v>120</v>
      </c>
      <c r="U979" s="3" t="s">
        <v>99</v>
      </c>
      <c r="X979" s="3" t="s">
        <v>101</v>
      </c>
      <c r="AA979" s="3" t="s">
        <v>132</v>
      </c>
      <c r="AD979" s="3" t="s">
        <v>430</v>
      </c>
      <c r="AG979" s="3" t="s">
        <v>149</v>
      </c>
      <c r="AJ979" s="3"/>
      <c r="AM979" s="3" t="s">
        <v>99</v>
      </c>
      <c r="AP979" s="3"/>
      <c r="AS979" s="3" t="s">
        <v>98</v>
      </c>
      <c r="AV979" s="3" t="s">
        <v>337</v>
      </c>
      <c r="AY979" s="3" t="s">
        <v>116</v>
      </c>
      <c r="BB979" s="3"/>
      <c r="BG979" s="3" t="s">
        <v>109</v>
      </c>
      <c r="BJ979" s="3" t="s">
        <v>108</v>
      </c>
      <c r="BM979" s="3" t="s">
        <v>108</v>
      </c>
      <c r="BP979" s="3" t="s">
        <v>108</v>
      </c>
      <c r="BS979" s="3" t="s">
        <v>108</v>
      </c>
      <c r="BV979" s="3" t="s">
        <v>109</v>
      </c>
      <c r="BY979" s="3" t="s">
        <v>109</v>
      </c>
      <c r="CB979" s="3" t="s">
        <v>110</v>
      </c>
      <c r="CE979" s="3" t="s">
        <v>147</v>
      </c>
      <c r="CH979" s="3" t="s">
        <v>236</v>
      </c>
      <c r="CK979" s="3"/>
      <c r="CN979" s="3" t="s">
        <v>126</v>
      </c>
      <c r="CQ979" s="3"/>
    </row>
    <row r="980" spans="1:95" x14ac:dyDescent="0.25">
      <c r="A980">
        <v>242</v>
      </c>
      <c r="B980" s="22">
        <v>43946.598807870374</v>
      </c>
      <c r="C980" s="22">
        <v>43946.602361111109</v>
      </c>
      <c r="D980" s="3" t="s">
        <v>97</v>
      </c>
      <c r="I980" s="3" t="s">
        <v>99</v>
      </c>
      <c r="L980" s="3" t="s">
        <v>98</v>
      </c>
      <c r="O980" s="3" t="s">
        <v>375</v>
      </c>
      <c r="R980" s="3" t="s">
        <v>100</v>
      </c>
      <c r="U980" s="3" t="s">
        <v>99</v>
      </c>
      <c r="X980" s="3" t="s">
        <v>101</v>
      </c>
      <c r="AA980" s="3" t="s">
        <v>132</v>
      </c>
      <c r="AD980" s="3" t="s">
        <v>405</v>
      </c>
      <c r="AG980" s="3" t="s">
        <v>149</v>
      </c>
      <c r="AJ980" s="3"/>
      <c r="AM980" s="3" t="s">
        <v>99</v>
      </c>
      <c r="AP980" s="3"/>
      <c r="AS980" s="3" t="s">
        <v>99</v>
      </c>
      <c r="AV980" s="3"/>
      <c r="AY980" s="3" t="s">
        <v>116</v>
      </c>
      <c r="BB980" s="3"/>
      <c r="BG980" s="3" t="s">
        <v>107</v>
      </c>
      <c r="BJ980" s="3" t="s">
        <v>108</v>
      </c>
      <c r="BM980" s="3" t="s">
        <v>107</v>
      </c>
      <c r="BP980" s="3" t="s">
        <v>109</v>
      </c>
      <c r="BS980" s="3" t="s">
        <v>109</v>
      </c>
      <c r="BV980" s="3" t="s">
        <v>123</v>
      </c>
      <c r="BY980" s="3" t="s">
        <v>123</v>
      </c>
      <c r="CB980" s="3" t="s">
        <v>110</v>
      </c>
      <c r="CE980" s="3" t="s">
        <v>119</v>
      </c>
      <c r="CH980" s="3" t="s">
        <v>236</v>
      </c>
      <c r="CK980" s="3"/>
      <c r="CN980" s="3" t="s">
        <v>126</v>
      </c>
      <c r="CQ980" s="3"/>
    </row>
    <row r="981" spans="1:95" x14ac:dyDescent="0.25">
      <c r="A981">
        <v>242</v>
      </c>
      <c r="B981" s="22">
        <v>43946.598807870374</v>
      </c>
      <c r="C981" s="22">
        <v>43946.602361111109</v>
      </c>
      <c r="D981" s="3" t="s">
        <v>97</v>
      </c>
      <c r="I981" s="3" t="s">
        <v>99</v>
      </c>
      <c r="L981" s="3" t="s">
        <v>98</v>
      </c>
      <c r="O981" s="3" t="s">
        <v>375</v>
      </c>
      <c r="R981" s="3" t="s">
        <v>100</v>
      </c>
      <c r="U981" s="3" t="s">
        <v>99</v>
      </c>
      <c r="X981" s="3" t="s">
        <v>101</v>
      </c>
      <c r="AA981" s="3" t="s">
        <v>132</v>
      </c>
      <c r="AD981" s="3" t="s">
        <v>406</v>
      </c>
      <c r="AG981" s="3" t="s">
        <v>149</v>
      </c>
      <c r="AJ981" s="3"/>
      <c r="AM981" s="3" t="s">
        <v>99</v>
      </c>
      <c r="AP981" s="3"/>
      <c r="AS981" s="3" t="s">
        <v>99</v>
      </c>
      <c r="AV981" s="3"/>
      <c r="AY981" s="3" t="s">
        <v>116</v>
      </c>
      <c r="BB981" s="3"/>
      <c r="BG981" s="3" t="s">
        <v>107</v>
      </c>
      <c r="BJ981" s="3" t="s">
        <v>108</v>
      </c>
      <c r="BM981" s="3" t="s">
        <v>107</v>
      </c>
      <c r="BP981" s="3" t="s">
        <v>109</v>
      </c>
      <c r="BS981" s="3" t="s">
        <v>109</v>
      </c>
      <c r="BV981" s="3" t="s">
        <v>123</v>
      </c>
      <c r="BY981" s="3" t="s">
        <v>123</v>
      </c>
      <c r="CB981" s="3" t="s">
        <v>110</v>
      </c>
      <c r="CE981" s="3" t="s">
        <v>119</v>
      </c>
      <c r="CH981" s="3" t="s">
        <v>236</v>
      </c>
      <c r="CK981" s="3"/>
      <c r="CN981" s="3" t="s">
        <v>126</v>
      </c>
      <c r="CQ981" s="3"/>
    </row>
    <row r="982" spans="1:95" x14ac:dyDescent="0.25">
      <c r="A982">
        <v>242</v>
      </c>
      <c r="B982" s="22">
        <v>43946.598807870374</v>
      </c>
      <c r="C982" s="22">
        <v>43946.602361111109</v>
      </c>
      <c r="D982" s="3" t="s">
        <v>97</v>
      </c>
      <c r="I982" s="3" t="s">
        <v>99</v>
      </c>
      <c r="L982" s="3" t="s">
        <v>98</v>
      </c>
      <c r="O982" s="3" t="s">
        <v>375</v>
      </c>
      <c r="R982" s="3" t="s">
        <v>100</v>
      </c>
      <c r="U982" s="3" t="s">
        <v>99</v>
      </c>
      <c r="X982" s="3" t="s">
        <v>101</v>
      </c>
      <c r="AA982" s="3" t="s">
        <v>132</v>
      </c>
      <c r="AD982" s="3" t="s">
        <v>407</v>
      </c>
      <c r="AG982" s="3" t="s">
        <v>149</v>
      </c>
      <c r="AJ982" s="3"/>
      <c r="AM982" s="3" t="s">
        <v>99</v>
      </c>
      <c r="AP982" s="3"/>
      <c r="AS982" s="3" t="s">
        <v>99</v>
      </c>
      <c r="AV982" s="3"/>
      <c r="AY982" s="3" t="s">
        <v>116</v>
      </c>
      <c r="BB982" s="3"/>
      <c r="BG982" s="3" t="s">
        <v>107</v>
      </c>
      <c r="BJ982" s="3" t="s">
        <v>108</v>
      </c>
      <c r="BM982" s="3" t="s">
        <v>107</v>
      </c>
      <c r="BP982" s="3" t="s">
        <v>109</v>
      </c>
      <c r="BS982" s="3" t="s">
        <v>109</v>
      </c>
      <c r="BV982" s="3" t="s">
        <v>123</v>
      </c>
      <c r="BY982" s="3" t="s">
        <v>123</v>
      </c>
      <c r="CB982" s="3" t="s">
        <v>110</v>
      </c>
      <c r="CE982" s="3" t="s">
        <v>119</v>
      </c>
      <c r="CH982" s="3" t="s">
        <v>236</v>
      </c>
      <c r="CK982" s="3"/>
      <c r="CN982" s="3" t="s">
        <v>126</v>
      </c>
      <c r="CQ982" s="3"/>
    </row>
    <row r="983" spans="1:95" x14ac:dyDescent="0.25">
      <c r="A983">
        <v>242</v>
      </c>
      <c r="B983" s="22">
        <v>43946.598807870374</v>
      </c>
      <c r="C983" s="22">
        <v>43946.602361111109</v>
      </c>
      <c r="D983" s="3" t="s">
        <v>97</v>
      </c>
      <c r="I983" s="3" t="s">
        <v>99</v>
      </c>
      <c r="L983" s="3" t="s">
        <v>98</v>
      </c>
      <c r="O983" s="3" t="s">
        <v>375</v>
      </c>
      <c r="R983" s="3" t="s">
        <v>100</v>
      </c>
      <c r="U983" s="3" t="s">
        <v>99</v>
      </c>
      <c r="X983" s="3" t="s">
        <v>101</v>
      </c>
      <c r="AA983" s="3" t="s">
        <v>132</v>
      </c>
      <c r="AD983" s="3" t="s">
        <v>430</v>
      </c>
      <c r="AG983" s="3" t="s">
        <v>149</v>
      </c>
      <c r="AJ983" s="3"/>
      <c r="AM983" s="3" t="s">
        <v>99</v>
      </c>
      <c r="AP983" s="3"/>
      <c r="AS983" s="3" t="s">
        <v>99</v>
      </c>
      <c r="AV983" s="3"/>
      <c r="AY983" s="3" t="s">
        <v>116</v>
      </c>
      <c r="BB983" s="3"/>
      <c r="BG983" s="3" t="s">
        <v>107</v>
      </c>
      <c r="BJ983" s="3" t="s">
        <v>108</v>
      </c>
      <c r="BM983" s="3" t="s">
        <v>107</v>
      </c>
      <c r="BP983" s="3" t="s">
        <v>109</v>
      </c>
      <c r="BS983" s="3" t="s">
        <v>109</v>
      </c>
      <c r="BV983" s="3" t="s">
        <v>123</v>
      </c>
      <c r="BY983" s="3" t="s">
        <v>123</v>
      </c>
      <c r="CB983" s="3" t="s">
        <v>110</v>
      </c>
      <c r="CE983" s="3" t="s">
        <v>119</v>
      </c>
      <c r="CH983" s="3" t="s">
        <v>236</v>
      </c>
      <c r="CK983" s="3"/>
      <c r="CN983" s="3" t="s">
        <v>126</v>
      </c>
      <c r="CQ983" s="3"/>
    </row>
    <row r="984" spans="1:95" x14ac:dyDescent="0.25">
      <c r="A984">
        <v>243</v>
      </c>
      <c r="B984" s="22">
        <v>43946.600613425922</v>
      </c>
      <c r="C984" s="22">
        <v>43946.602418981478</v>
      </c>
      <c r="D984" s="3" t="s">
        <v>97</v>
      </c>
      <c r="I984" s="3" t="s">
        <v>98</v>
      </c>
      <c r="L984" s="3" t="s">
        <v>99</v>
      </c>
      <c r="O984" s="3"/>
      <c r="R984" s="3" t="s">
        <v>100</v>
      </c>
      <c r="U984" s="3" t="s">
        <v>99</v>
      </c>
      <c r="X984" s="3" t="s">
        <v>101</v>
      </c>
      <c r="AA984" s="3" t="s">
        <v>132</v>
      </c>
      <c r="AD984" s="3" t="s">
        <v>405</v>
      </c>
      <c r="AG984" s="3" t="s">
        <v>149</v>
      </c>
      <c r="AJ984" s="3"/>
      <c r="AM984" s="3" t="s">
        <v>99</v>
      </c>
      <c r="AP984" s="3"/>
      <c r="AS984" s="3" t="s">
        <v>99</v>
      </c>
      <c r="AV984" s="3"/>
      <c r="AY984" s="3" t="s">
        <v>116</v>
      </c>
      <c r="BB984" s="3"/>
      <c r="BG984" s="3" t="s">
        <v>109</v>
      </c>
      <c r="BJ984" s="3" t="s">
        <v>108</v>
      </c>
      <c r="BM984" s="3" t="s">
        <v>107</v>
      </c>
      <c r="BP984" s="3" t="s">
        <v>109</v>
      </c>
      <c r="BS984" s="3" t="s">
        <v>123</v>
      </c>
      <c r="BV984" s="3" t="s">
        <v>109</v>
      </c>
      <c r="BY984" s="3" t="s">
        <v>109</v>
      </c>
      <c r="CB984" s="3" t="s">
        <v>118</v>
      </c>
      <c r="CE984" s="3" t="s">
        <v>111</v>
      </c>
      <c r="CH984" s="3" t="s">
        <v>236</v>
      </c>
      <c r="CK984" s="3"/>
      <c r="CN984" s="3" t="s">
        <v>126</v>
      </c>
      <c r="CQ984" s="3"/>
    </row>
    <row r="985" spans="1:95" x14ac:dyDescent="0.25">
      <c r="A985">
        <v>243</v>
      </c>
      <c r="B985" s="22">
        <v>43946.600613425922</v>
      </c>
      <c r="C985" s="22">
        <v>43946.602418981478</v>
      </c>
      <c r="D985" s="3" t="s">
        <v>97</v>
      </c>
      <c r="I985" s="3" t="s">
        <v>98</v>
      </c>
      <c r="L985" s="3" t="s">
        <v>99</v>
      </c>
      <c r="O985" s="3"/>
      <c r="R985" s="3" t="s">
        <v>100</v>
      </c>
      <c r="U985" s="3" t="s">
        <v>99</v>
      </c>
      <c r="X985" s="3" t="s">
        <v>101</v>
      </c>
      <c r="AA985" s="3" t="s">
        <v>132</v>
      </c>
      <c r="AD985" s="3" t="s">
        <v>409</v>
      </c>
      <c r="AG985" s="3" t="s">
        <v>149</v>
      </c>
      <c r="AJ985" s="3"/>
      <c r="AM985" s="3" t="s">
        <v>99</v>
      </c>
      <c r="AP985" s="3"/>
      <c r="AS985" s="3" t="s">
        <v>99</v>
      </c>
      <c r="AV985" s="3"/>
      <c r="AY985" s="3" t="s">
        <v>116</v>
      </c>
      <c r="BB985" s="3"/>
      <c r="BG985" s="3" t="s">
        <v>109</v>
      </c>
      <c r="BJ985" s="3" t="s">
        <v>108</v>
      </c>
      <c r="BM985" s="3" t="s">
        <v>107</v>
      </c>
      <c r="BP985" s="3" t="s">
        <v>109</v>
      </c>
      <c r="BS985" s="3" t="s">
        <v>123</v>
      </c>
      <c r="BV985" s="3" t="s">
        <v>109</v>
      </c>
      <c r="BY985" s="3" t="s">
        <v>109</v>
      </c>
      <c r="CB985" s="3" t="s">
        <v>118</v>
      </c>
      <c r="CE985" s="3" t="s">
        <v>111</v>
      </c>
      <c r="CH985" s="3" t="s">
        <v>236</v>
      </c>
      <c r="CK985" s="3"/>
      <c r="CN985" s="3" t="s">
        <v>126</v>
      </c>
      <c r="CQ985" s="3"/>
    </row>
    <row r="986" spans="1:95" x14ac:dyDescent="0.25">
      <c r="A986">
        <v>243</v>
      </c>
      <c r="B986" s="22">
        <v>43946.600613425922</v>
      </c>
      <c r="C986" s="22">
        <v>43946.602418981478</v>
      </c>
      <c r="D986" s="3" t="s">
        <v>97</v>
      </c>
      <c r="I986" s="3" t="s">
        <v>98</v>
      </c>
      <c r="L986" s="3" t="s">
        <v>99</v>
      </c>
      <c r="O986" s="3"/>
      <c r="R986" s="3" t="s">
        <v>100</v>
      </c>
      <c r="U986" s="3" t="s">
        <v>99</v>
      </c>
      <c r="X986" s="3" t="s">
        <v>101</v>
      </c>
      <c r="AA986" s="3" t="s">
        <v>132</v>
      </c>
      <c r="AD986" s="3" t="s">
        <v>408</v>
      </c>
      <c r="AG986" s="3" t="s">
        <v>149</v>
      </c>
      <c r="AJ986" s="3"/>
      <c r="AM986" s="3" t="s">
        <v>99</v>
      </c>
      <c r="AP986" s="3"/>
      <c r="AS986" s="3" t="s">
        <v>99</v>
      </c>
      <c r="AV986" s="3"/>
      <c r="AY986" s="3" t="s">
        <v>116</v>
      </c>
      <c r="BB986" s="3"/>
      <c r="BG986" s="3" t="s">
        <v>109</v>
      </c>
      <c r="BJ986" s="3" t="s">
        <v>108</v>
      </c>
      <c r="BM986" s="3" t="s">
        <v>107</v>
      </c>
      <c r="BP986" s="3" t="s">
        <v>109</v>
      </c>
      <c r="BS986" s="3" t="s">
        <v>123</v>
      </c>
      <c r="BV986" s="3" t="s">
        <v>109</v>
      </c>
      <c r="BY986" s="3" t="s">
        <v>109</v>
      </c>
      <c r="CB986" s="3" t="s">
        <v>118</v>
      </c>
      <c r="CE986" s="3" t="s">
        <v>111</v>
      </c>
      <c r="CH986" s="3" t="s">
        <v>236</v>
      </c>
      <c r="CK986" s="3"/>
      <c r="CN986" s="3" t="s">
        <v>126</v>
      </c>
      <c r="CQ986" s="3"/>
    </row>
    <row r="987" spans="1:95" x14ac:dyDescent="0.25">
      <c r="A987">
        <v>243</v>
      </c>
      <c r="B987" s="22">
        <v>43946.600613425922</v>
      </c>
      <c r="C987" s="22">
        <v>43946.602418981478</v>
      </c>
      <c r="D987" s="3" t="s">
        <v>97</v>
      </c>
      <c r="I987" s="3" t="s">
        <v>98</v>
      </c>
      <c r="L987" s="3" t="s">
        <v>99</v>
      </c>
      <c r="O987" s="3"/>
      <c r="R987" s="3" t="s">
        <v>100</v>
      </c>
      <c r="U987" s="3" t="s">
        <v>99</v>
      </c>
      <c r="X987" s="3" t="s">
        <v>101</v>
      </c>
      <c r="AA987" s="3" t="s">
        <v>132</v>
      </c>
      <c r="AD987" s="3" t="s">
        <v>406</v>
      </c>
      <c r="AG987" s="3" t="s">
        <v>149</v>
      </c>
      <c r="AJ987" s="3"/>
      <c r="AM987" s="3" t="s">
        <v>99</v>
      </c>
      <c r="AP987" s="3"/>
      <c r="AS987" s="3" t="s">
        <v>99</v>
      </c>
      <c r="AV987" s="3"/>
      <c r="AY987" s="3" t="s">
        <v>116</v>
      </c>
      <c r="BB987" s="3"/>
      <c r="BG987" s="3" t="s">
        <v>109</v>
      </c>
      <c r="BJ987" s="3" t="s">
        <v>108</v>
      </c>
      <c r="BM987" s="3" t="s">
        <v>107</v>
      </c>
      <c r="BP987" s="3" t="s">
        <v>109</v>
      </c>
      <c r="BS987" s="3" t="s">
        <v>123</v>
      </c>
      <c r="BV987" s="3" t="s">
        <v>109</v>
      </c>
      <c r="BY987" s="3" t="s">
        <v>109</v>
      </c>
      <c r="CB987" s="3" t="s">
        <v>118</v>
      </c>
      <c r="CE987" s="3" t="s">
        <v>111</v>
      </c>
      <c r="CH987" s="3" t="s">
        <v>236</v>
      </c>
      <c r="CK987" s="3"/>
      <c r="CN987" s="3" t="s">
        <v>126</v>
      </c>
      <c r="CQ987" s="3"/>
    </row>
    <row r="988" spans="1:95" x14ac:dyDescent="0.25">
      <c r="A988">
        <v>243</v>
      </c>
      <c r="B988" s="22">
        <v>43946.600613425922</v>
      </c>
      <c r="C988" s="22">
        <v>43946.602418981478</v>
      </c>
      <c r="D988" s="3" t="s">
        <v>97</v>
      </c>
      <c r="I988" s="3" t="s">
        <v>98</v>
      </c>
      <c r="L988" s="3" t="s">
        <v>99</v>
      </c>
      <c r="O988" s="3"/>
      <c r="R988" s="3" t="s">
        <v>100</v>
      </c>
      <c r="U988" s="3" t="s">
        <v>99</v>
      </c>
      <c r="X988" s="3" t="s">
        <v>101</v>
      </c>
      <c r="AA988" s="3" t="s">
        <v>132</v>
      </c>
      <c r="AD988" s="3" t="s">
        <v>407</v>
      </c>
      <c r="AG988" s="3" t="s">
        <v>149</v>
      </c>
      <c r="AJ988" s="3"/>
      <c r="AM988" s="3" t="s">
        <v>99</v>
      </c>
      <c r="AP988" s="3"/>
      <c r="AS988" s="3" t="s">
        <v>99</v>
      </c>
      <c r="AV988" s="3"/>
      <c r="AY988" s="3" t="s">
        <v>116</v>
      </c>
      <c r="BB988" s="3"/>
      <c r="BG988" s="3" t="s">
        <v>109</v>
      </c>
      <c r="BJ988" s="3" t="s">
        <v>108</v>
      </c>
      <c r="BM988" s="3" t="s">
        <v>107</v>
      </c>
      <c r="BP988" s="3" t="s">
        <v>109</v>
      </c>
      <c r="BS988" s="3" t="s">
        <v>123</v>
      </c>
      <c r="BV988" s="3" t="s">
        <v>109</v>
      </c>
      <c r="BY988" s="3" t="s">
        <v>109</v>
      </c>
      <c r="CB988" s="3" t="s">
        <v>118</v>
      </c>
      <c r="CE988" s="3" t="s">
        <v>111</v>
      </c>
      <c r="CH988" s="3" t="s">
        <v>236</v>
      </c>
      <c r="CK988" s="3"/>
      <c r="CN988" s="3" t="s">
        <v>126</v>
      </c>
      <c r="CQ988" s="3"/>
    </row>
    <row r="989" spans="1:95" x14ac:dyDescent="0.25">
      <c r="A989">
        <v>243</v>
      </c>
      <c r="B989" s="22">
        <v>43946.600613425922</v>
      </c>
      <c r="C989" s="22">
        <v>43946.602418981478</v>
      </c>
      <c r="D989" s="3" t="s">
        <v>97</v>
      </c>
      <c r="I989" s="3" t="s">
        <v>98</v>
      </c>
      <c r="L989" s="3" t="s">
        <v>99</v>
      </c>
      <c r="O989" s="3"/>
      <c r="R989" s="3" t="s">
        <v>100</v>
      </c>
      <c r="U989" s="3" t="s">
        <v>99</v>
      </c>
      <c r="X989" s="3" t="s">
        <v>101</v>
      </c>
      <c r="AA989" s="3" t="s">
        <v>132</v>
      </c>
      <c r="AD989" s="3" t="s">
        <v>430</v>
      </c>
      <c r="AG989" s="3" t="s">
        <v>149</v>
      </c>
      <c r="AJ989" s="3"/>
      <c r="AM989" s="3" t="s">
        <v>99</v>
      </c>
      <c r="AP989" s="3"/>
      <c r="AS989" s="3" t="s">
        <v>99</v>
      </c>
      <c r="AV989" s="3"/>
      <c r="AY989" s="3" t="s">
        <v>116</v>
      </c>
      <c r="BB989" s="3"/>
      <c r="BG989" s="3" t="s">
        <v>109</v>
      </c>
      <c r="BJ989" s="3" t="s">
        <v>108</v>
      </c>
      <c r="BM989" s="3" t="s">
        <v>107</v>
      </c>
      <c r="BP989" s="3" t="s">
        <v>109</v>
      </c>
      <c r="BS989" s="3" t="s">
        <v>123</v>
      </c>
      <c r="BV989" s="3" t="s">
        <v>109</v>
      </c>
      <c r="BY989" s="3" t="s">
        <v>109</v>
      </c>
      <c r="CB989" s="3" t="s">
        <v>118</v>
      </c>
      <c r="CE989" s="3" t="s">
        <v>111</v>
      </c>
      <c r="CH989" s="3" t="s">
        <v>236</v>
      </c>
      <c r="CK989" s="3"/>
      <c r="CN989" s="3" t="s">
        <v>126</v>
      </c>
      <c r="CQ989" s="3"/>
    </row>
    <row r="990" spans="1:95" x14ac:dyDescent="0.25">
      <c r="A990">
        <v>244</v>
      </c>
      <c r="B990" s="22">
        <v>43946.693159722221</v>
      </c>
      <c r="C990" s="22">
        <v>43946.695555555554</v>
      </c>
      <c r="D990" s="3" t="s">
        <v>97</v>
      </c>
      <c r="I990" s="3" t="s">
        <v>98</v>
      </c>
      <c r="L990" s="3" t="s">
        <v>98</v>
      </c>
      <c r="O990" s="3" t="s">
        <v>376</v>
      </c>
      <c r="R990" s="3" t="s">
        <v>209</v>
      </c>
      <c r="U990" s="3" t="s">
        <v>99</v>
      </c>
      <c r="X990" s="3" t="s">
        <v>121</v>
      </c>
      <c r="AA990" s="3"/>
      <c r="AD990" s="3" t="s">
        <v>405</v>
      </c>
      <c r="AG990" s="3" t="s">
        <v>149</v>
      </c>
      <c r="AJ990" s="3"/>
      <c r="AM990" s="3" t="s">
        <v>99</v>
      </c>
      <c r="AP990" s="3"/>
      <c r="AS990" s="3" t="s">
        <v>98</v>
      </c>
      <c r="AV990" s="3" t="s">
        <v>157</v>
      </c>
      <c r="AY990" s="3" t="s">
        <v>122</v>
      </c>
      <c r="BB990" s="3" t="s">
        <v>377</v>
      </c>
      <c r="BG990" s="3" t="s">
        <v>108</v>
      </c>
      <c r="BJ990" s="3" t="s">
        <v>108</v>
      </c>
      <c r="BM990" s="3" t="s">
        <v>107</v>
      </c>
      <c r="BP990" s="3" t="s">
        <v>123</v>
      </c>
      <c r="BS990" s="3" t="s">
        <v>123</v>
      </c>
      <c r="BV990" s="3" t="s">
        <v>123</v>
      </c>
      <c r="BY990" s="3" t="s">
        <v>109</v>
      </c>
      <c r="CB990" s="3" t="s">
        <v>124</v>
      </c>
      <c r="CE990" s="3" t="s">
        <v>135</v>
      </c>
      <c r="CH990" s="3" t="s">
        <v>112</v>
      </c>
      <c r="CK990" s="3"/>
      <c r="CN990" s="3" t="s">
        <v>113</v>
      </c>
      <c r="CQ990" s="3"/>
    </row>
    <row r="991" spans="1:95" x14ac:dyDescent="0.25">
      <c r="A991">
        <v>244</v>
      </c>
      <c r="B991" s="22">
        <v>43946.693159722221</v>
      </c>
      <c r="C991" s="22">
        <v>43946.695555555554</v>
      </c>
      <c r="D991" s="3" t="s">
        <v>97</v>
      </c>
      <c r="I991" s="3" t="s">
        <v>98</v>
      </c>
      <c r="L991" s="3" t="s">
        <v>98</v>
      </c>
      <c r="O991" s="3" t="s">
        <v>376</v>
      </c>
      <c r="R991" s="3" t="s">
        <v>209</v>
      </c>
      <c r="U991" s="3" t="s">
        <v>99</v>
      </c>
      <c r="X991" s="3" t="s">
        <v>121</v>
      </c>
      <c r="AA991" s="3"/>
      <c r="AD991" s="3" t="s">
        <v>406</v>
      </c>
      <c r="AG991" s="3" t="s">
        <v>149</v>
      </c>
      <c r="AJ991" s="3"/>
      <c r="AM991" s="3" t="s">
        <v>99</v>
      </c>
      <c r="AP991" s="3"/>
      <c r="AS991" s="3" t="s">
        <v>98</v>
      </c>
      <c r="AV991" s="3" t="s">
        <v>157</v>
      </c>
      <c r="AY991" s="3" t="s">
        <v>122</v>
      </c>
      <c r="BB991" s="3" t="s">
        <v>377</v>
      </c>
      <c r="BG991" s="3" t="s">
        <v>108</v>
      </c>
      <c r="BJ991" s="3" t="s">
        <v>108</v>
      </c>
      <c r="BM991" s="3" t="s">
        <v>107</v>
      </c>
      <c r="BP991" s="3" t="s">
        <v>123</v>
      </c>
      <c r="BS991" s="3" t="s">
        <v>123</v>
      </c>
      <c r="BV991" s="3" t="s">
        <v>123</v>
      </c>
      <c r="BY991" s="3" t="s">
        <v>109</v>
      </c>
      <c r="CB991" s="3" t="s">
        <v>124</v>
      </c>
      <c r="CE991" s="3" t="s">
        <v>135</v>
      </c>
      <c r="CH991" s="3" t="s">
        <v>112</v>
      </c>
      <c r="CK991" s="3"/>
      <c r="CN991" s="3" t="s">
        <v>113</v>
      </c>
      <c r="CQ991" s="3"/>
    </row>
    <row r="992" spans="1:95" x14ac:dyDescent="0.25">
      <c r="A992">
        <v>244</v>
      </c>
      <c r="B992" s="22">
        <v>43946.693159722221</v>
      </c>
      <c r="C992" s="22">
        <v>43946.695555555554</v>
      </c>
      <c r="D992" s="3" t="s">
        <v>97</v>
      </c>
      <c r="I992" s="3" t="s">
        <v>98</v>
      </c>
      <c r="L992" s="3" t="s">
        <v>98</v>
      </c>
      <c r="O992" s="3" t="s">
        <v>376</v>
      </c>
      <c r="R992" s="3" t="s">
        <v>209</v>
      </c>
      <c r="U992" s="3" t="s">
        <v>99</v>
      </c>
      <c r="X992" s="3" t="s">
        <v>121</v>
      </c>
      <c r="AA992" s="3"/>
      <c r="AD992" s="3" t="s">
        <v>430</v>
      </c>
      <c r="AG992" s="3" t="s">
        <v>149</v>
      </c>
      <c r="AJ992" s="3"/>
      <c r="AM992" s="3" t="s">
        <v>99</v>
      </c>
      <c r="AP992" s="3"/>
      <c r="AS992" s="3" t="s">
        <v>98</v>
      </c>
      <c r="AV992" s="3" t="s">
        <v>157</v>
      </c>
      <c r="AY992" s="3" t="s">
        <v>122</v>
      </c>
      <c r="BB992" s="3" t="s">
        <v>377</v>
      </c>
      <c r="BG992" s="3" t="s">
        <v>108</v>
      </c>
      <c r="BJ992" s="3" t="s">
        <v>108</v>
      </c>
      <c r="BM992" s="3" t="s">
        <v>107</v>
      </c>
      <c r="BP992" s="3" t="s">
        <v>123</v>
      </c>
      <c r="BS992" s="3" t="s">
        <v>123</v>
      </c>
      <c r="BV992" s="3" t="s">
        <v>123</v>
      </c>
      <c r="BY992" s="3" t="s">
        <v>109</v>
      </c>
      <c r="CB992" s="3" t="s">
        <v>124</v>
      </c>
      <c r="CE992" s="3" t="s">
        <v>135</v>
      </c>
      <c r="CH992" s="3" t="s">
        <v>112</v>
      </c>
      <c r="CK992" s="3"/>
      <c r="CN992" s="3" t="s">
        <v>113</v>
      </c>
      <c r="CQ992" s="3"/>
    </row>
    <row r="993" spans="1:95" x14ac:dyDescent="0.25">
      <c r="A993">
        <v>245</v>
      </c>
      <c r="B993" s="22">
        <v>43948.360833333332</v>
      </c>
      <c r="C993" s="22">
        <v>43948.365266203706</v>
      </c>
      <c r="D993" s="3" t="s">
        <v>97</v>
      </c>
      <c r="I993" s="3" t="s">
        <v>98</v>
      </c>
      <c r="L993" s="3" t="s">
        <v>99</v>
      </c>
      <c r="O993" s="3"/>
      <c r="R993" s="3" t="s">
        <v>120</v>
      </c>
      <c r="U993" s="3" t="s">
        <v>99</v>
      </c>
      <c r="X993" s="3" t="s">
        <v>101</v>
      </c>
      <c r="AA993" s="3" t="s">
        <v>102</v>
      </c>
      <c r="AD993" s="3" t="s">
        <v>405</v>
      </c>
      <c r="AG993" s="3" t="s">
        <v>149</v>
      </c>
      <c r="AJ993" s="3"/>
      <c r="AM993" s="3" t="s">
        <v>98</v>
      </c>
      <c r="AP993" s="3" t="s">
        <v>143</v>
      </c>
      <c r="AS993" s="3" t="s">
        <v>98</v>
      </c>
      <c r="AV993" s="3" t="s">
        <v>378</v>
      </c>
      <c r="AY993" s="3" t="s">
        <v>116</v>
      </c>
      <c r="BB993" s="3"/>
      <c r="BG993" s="3" t="s">
        <v>107</v>
      </c>
      <c r="BJ993" s="3" t="s">
        <v>133</v>
      </c>
      <c r="BM993" s="3" t="s">
        <v>107</v>
      </c>
      <c r="BP993" s="3" t="s">
        <v>109</v>
      </c>
      <c r="BS993" s="3" t="s">
        <v>109</v>
      </c>
      <c r="BV993" s="3" t="s">
        <v>109</v>
      </c>
      <c r="BY993" s="3" t="s">
        <v>109</v>
      </c>
      <c r="CB993" s="3" t="s">
        <v>118</v>
      </c>
      <c r="CE993" s="3" t="s">
        <v>119</v>
      </c>
      <c r="CH993" s="3" t="s">
        <v>136</v>
      </c>
      <c r="CK993" s="3"/>
      <c r="CN993" s="3" t="s">
        <v>137</v>
      </c>
      <c r="CQ993" s="3"/>
    </row>
    <row r="994" spans="1:95" x14ac:dyDescent="0.25">
      <c r="A994">
        <v>245</v>
      </c>
      <c r="B994" s="22">
        <v>43948.360833333332</v>
      </c>
      <c r="C994" s="22">
        <v>43948.365266203706</v>
      </c>
      <c r="D994" s="3" t="s">
        <v>97</v>
      </c>
      <c r="I994" s="3" t="s">
        <v>98</v>
      </c>
      <c r="L994" s="3" t="s">
        <v>99</v>
      </c>
      <c r="O994" s="3"/>
      <c r="R994" s="3" t="s">
        <v>120</v>
      </c>
      <c r="U994" s="3" t="s">
        <v>99</v>
      </c>
      <c r="X994" s="3" t="s">
        <v>101</v>
      </c>
      <c r="AA994" s="3" t="s">
        <v>102</v>
      </c>
      <c r="AD994" s="3" t="s">
        <v>406</v>
      </c>
      <c r="AG994" s="3" t="s">
        <v>149</v>
      </c>
      <c r="AJ994" s="3"/>
      <c r="AM994" s="3" t="s">
        <v>98</v>
      </c>
      <c r="AP994" s="3" t="s">
        <v>143</v>
      </c>
      <c r="AS994" s="3" t="s">
        <v>98</v>
      </c>
      <c r="AV994" s="3" t="s">
        <v>378</v>
      </c>
      <c r="AY994" s="3" t="s">
        <v>116</v>
      </c>
      <c r="BB994" s="3"/>
      <c r="BG994" s="3" t="s">
        <v>107</v>
      </c>
      <c r="BJ994" s="3" t="s">
        <v>133</v>
      </c>
      <c r="BM994" s="3" t="s">
        <v>107</v>
      </c>
      <c r="BP994" s="3" t="s">
        <v>109</v>
      </c>
      <c r="BS994" s="3" t="s">
        <v>109</v>
      </c>
      <c r="BV994" s="3" t="s">
        <v>109</v>
      </c>
      <c r="BY994" s="3" t="s">
        <v>109</v>
      </c>
      <c r="CB994" s="3" t="s">
        <v>118</v>
      </c>
      <c r="CE994" s="3" t="s">
        <v>119</v>
      </c>
      <c r="CH994" s="3" t="s">
        <v>136</v>
      </c>
      <c r="CK994" s="3"/>
      <c r="CN994" s="3" t="s">
        <v>137</v>
      </c>
      <c r="CQ994" s="3"/>
    </row>
    <row r="995" spans="1:95" x14ac:dyDescent="0.25">
      <c r="A995">
        <v>245</v>
      </c>
      <c r="B995" s="22">
        <v>43948.360833333332</v>
      </c>
      <c r="C995" s="22">
        <v>43948.365266203706</v>
      </c>
      <c r="D995" s="3" t="s">
        <v>97</v>
      </c>
      <c r="I995" s="3" t="s">
        <v>98</v>
      </c>
      <c r="L995" s="3" t="s">
        <v>99</v>
      </c>
      <c r="O995" s="3"/>
      <c r="R995" s="3" t="s">
        <v>120</v>
      </c>
      <c r="U995" s="3" t="s">
        <v>99</v>
      </c>
      <c r="X995" s="3" t="s">
        <v>101</v>
      </c>
      <c r="AA995" s="3" t="s">
        <v>102</v>
      </c>
      <c r="AD995" s="3" t="s">
        <v>430</v>
      </c>
      <c r="AG995" s="3" t="s">
        <v>149</v>
      </c>
      <c r="AJ995" s="3"/>
      <c r="AM995" s="3" t="s">
        <v>98</v>
      </c>
      <c r="AP995" s="3" t="s">
        <v>143</v>
      </c>
      <c r="AS995" s="3" t="s">
        <v>98</v>
      </c>
      <c r="AV995" s="3" t="s">
        <v>378</v>
      </c>
      <c r="AY995" s="3" t="s">
        <v>116</v>
      </c>
      <c r="BB995" s="3"/>
      <c r="BG995" s="3" t="s">
        <v>107</v>
      </c>
      <c r="BJ995" s="3" t="s">
        <v>133</v>
      </c>
      <c r="BM995" s="3" t="s">
        <v>107</v>
      </c>
      <c r="BP995" s="3" t="s">
        <v>109</v>
      </c>
      <c r="BS995" s="3" t="s">
        <v>109</v>
      </c>
      <c r="BV995" s="3" t="s">
        <v>109</v>
      </c>
      <c r="BY995" s="3" t="s">
        <v>109</v>
      </c>
      <c r="CB995" s="3" t="s">
        <v>118</v>
      </c>
      <c r="CE995" s="3" t="s">
        <v>119</v>
      </c>
      <c r="CH995" s="3" t="s">
        <v>136</v>
      </c>
      <c r="CK995" s="3"/>
      <c r="CN995" s="3" t="s">
        <v>137</v>
      </c>
      <c r="CQ995" s="3"/>
    </row>
    <row r="996" spans="1:95" x14ac:dyDescent="0.25">
      <c r="A996">
        <v>246</v>
      </c>
      <c r="B996" s="22">
        <v>43948.534097222226</v>
      </c>
      <c r="C996" s="22">
        <v>43948.53670138889</v>
      </c>
      <c r="D996" s="3" t="s">
        <v>97</v>
      </c>
      <c r="I996" s="3" t="s">
        <v>98</v>
      </c>
      <c r="L996" s="3" t="s">
        <v>98</v>
      </c>
      <c r="O996" s="3"/>
      <c r="R996" s="3" t="s">
        <v>159</v>
      </c>
      <c r="U996" s="3" t="s">
        <v>99</v>
      </c>
      <c r="X996" s="3" t="s">
        <v>101</v>
      </c>
      <c r="AA996" s="3" t="s">
        <v>99</v>
      </c>
      <c r="AD996" s="3" t="s">
        <v>405</v>
      </c>
      <c r="AG996" s="3" t="s">
        <v>149</v>
      </c>
      <c r="AJ996" s="3"/>
      <c r="AM996" s="3" t="s">
        <v>99</v>
      </c>
      <c r="AP996" s="3"/>
      <c r="AS996" s="3" t="s">
        <v>99</v>
      </c>
      <c r="AV996" s="3"/>
      <c r="AY996" s="3" t="s">
        <v>122</v>
      </c>
      <c r="BB996" s="3"/>
      <c r="BG996" s="3" t="s">
        <v>109</v>
      </c>
      <c r="BJ996" s="3" t="s">
        <v>109</v>
      </c>
      <c r="BM996" s="3" t="s">
        <v>109</v>
      </c>
      <c r="BP996" s="3" t="s">
        <v>123</v>
      </c>
      <c r="BS996" s="3" t="s">
        <v>109</v>
      </c>
      <c r="BV996" s="3" t="s">
        <v>123</v>
      </c>
      <c r="BY996" s="3" t="s">
        <v>123</v>
      </c>
      <c r="CB996" s="3" t="s">
        <v>124</v>
      </c>
      <c r="CE996" s="3" t="s">
        <v>111</v>
      </c>
      <c r="CH996" s="3" t="s">
        <v>148</v>
      </c>
      <c r="CK996" s="3"/>
      <c r="CN996" s="3" t="s">
        <v>131</v>
      </c>
      <c r="CQ996" s="3"/>
    </row>
    <row r="997" spans="1:95" x14ac:dyDescent="0.25">
      <c r="A997">
        <v>246</v>
      </c>
      <c r="B997" s="22">
        <v>43948.534097222226</v>
      </c>
      <c r="C997" s="22">
        <v>43948.53670138889</v>
      </c>
      <c r="D997" s="3" t="s">
        <v>97</v>
      </c>
      <c r="I997" s="3" t="s">
        <v>98</v>
      </c>
      <c r="L997" s="3" t="s">
        <v>98</v>
      </c>
      <c r="O997" s="3"/>
      <c r="R997" s="3" t="s">
        <v>159</v>
      </c>
      <c r="U997" s="3" t="s">
        <v>99</v>
      </c>
      <c r="X997" s="3" t="s">
        <v>101</v>
      </c>
      <c r="AA997" s="3" t="s">
        <v>99</v>
      </c>
      <c r="AD997" s="3" t="s">
        <v>408</v>
      </c>
      <c r="AG997" s="3" t="s">
        <v>149</v>
      </c>
      <c r="AJ997" s="3"/>
      <c r="AM997" s="3" t="s">
        <v>99</v>
      </c>
      <c r="AP997" s="3"/>
      <c r="AS997" s="3" t="s">
        <v>99</v>
      </c>
      <c r="AV997" s="3"/>
      <c r="AY997" s="3" t="s">
        <v>122</v>
      </c>
      <c r="BB997" s="3"/>
      <c r="BG997" s="3" t="s">
        <v>109</v>
      </c>
      <c r="BJ997" s="3" t="s">
        <v>109</v>
      </c>
      <c r="BM997" s="3" t="s">
        <v>109</v>
      </c>
      <c r="BP997" s="3" t="s">
        <v>123</v>
      </c>
      <c r="BS997" s="3" t="s">
        <v>109</v>
      </c>
      <c r="BV997" s="3" t="s">
        <v>123</v>
      </c>
      <c r="BY997" s="3" t="s">
        <v>123</v>
      </c>
      <c r="CB997" s="3" t="s">
        <v>124</v>
      </c>
      <c r="CE997" s="3" t="s">
        <v>111</v>
      </c>
      <c r="CH997" s="3" t="s">
        <v>148</v>
      </c>
      <c r="CK997" s="3"/>
      <c r="CN997" s="3" t="s">
        <v>131</v>
      </c>
      <c r="CQ997" s="3"/>
    </row>
    <row r="998" spans="1:95" x14ac:dyDescent="0.25">
      <c r="A998">
        <v>246</v>
      </c>
      <c r="B998" s="22">
        <v>43948.534097222226</v>
      </c>
      <c r="C998" s="22">
        <v>43948.53670138889</v>
      </c>
      <c r="D998" s="3" t="s">
        <v>97</v>
      </c>
      <c r="I998" s="3" t="s">
        <v>98</v>
      </c>
      <c r="L998" s="3" t="s">
        <v>98</v>
      </c>
      <c r="O998" s="3"/>
      <c r="R998" s="3" t="s">
        <v>159</v>
      </c>
      <c r="U998" s="3" t="s">
        <v>99</v>
      </c>
      <c r="X998" s="3" t="s">
        <v>101</v>
      </c>
      <c r="AA998" s="3" t="s">
        <v>99</v>
      </c>
      <c r="AD998" s="3" t="s">
        <v>406</v>
      </c>
      <c r="AG998" s="3" t="s">
        <v>149</v>
      </c>
      <c r="AJ998" s="3"/>
      <c r="AM998" s="3" t="s">
        <v>99</v>
      </c>
      <c r="AP998" s="3"/>
      <c r="AS998" s="3" t="s">
        <v>99</v>
      </c>
      <c r="AV998" s="3"/>
      <c r="AY998" s="3" t="s">
        <v>122</v>
      </c>
      <c r="BB998" s="3"/>
      <c r="BG998" s="3" t="s">
        <v>109</v>
      </c>
      <c r="BJ998" s="3" t="s">
        <v>109</v>
      </c>
      <c r="BM998" s="3" t="s">
        <v>109</v>
      </c>
      <c r="BP998" s="3" t="s">
        <v>123</v>
      </c>
      <c r="BS998" s="3" t="s">
        <v>109</v>
      </c>
      <c r="BV998" s="3" t="s">
        <v>123</v>
      </c>
      <c r="BY998" s="3" t="s">
        <v>123</v>
      </c>
      <c r="CB998" s="3" t="s">
        <v>124</v>
      </c>
      <c r="CE998" s="3" t="s">
        <v>111</v>
      </c>
      <c r="CH998" s="3" t="s">
        <v>148</v>
      </c>
      <c r="CK998" s="3"/>
      <c r="CN998" s="3" t="s">
        <v>131</v>
      </c>
      <c r="CQ998" s="3"/>
    </row>
    <row r="999" spans="1:95" x14ac:dyDescent="0.25">
      <c r="A999">
        <v>246</v>
      </c>
      <c r="B999" s="22">
        <v>43948.534097222226</v>
      </c>
      <c r="C999" s="22">
        <v>43948.53670138889</v>
      </c>
      <c r="D999" s="3" t="s">
        <v>97</v>
      </c>
      <c r="I999" s="3" t="s">
        <v>98</v>
      </c>
      <c r="L999" s="3" t="s">
        <v>98</v>
      </c>
      <c r="O999" s="3"/>
      <c r="R999" s="3" t="s">
        <v>159</v>
      </c>
      <c r="U999" s="3" t="s">
        <v>99</v>
      </c>
      <c r="X999" s="3" t="s">
        <v>101</v>
      </c>
      <c r="AA999" s="3" t="s">
        <v>99</v>
      </c>
      <c r="AD999" s="3" t="s">
        <v>407</v>
      </c>
      <c r="AG999" s="3" t="s">
        <v>149</v>
      </c>
      <c r="AJ999" s="3"/>
      <c r="AM999" s="3" t="s">
        <v>99</v>
      </c>
      <c r="AP999" s="3"/>
      <c r="AS999" s="3" t="s">
        <v>99</v>
      </c>
      <c r="AV999" s="3"/>
      <c r="AY999" s="3" t="s">
        <v>122</v>
      </c>
      <c r="BB999" s="3"/>
      <c r="BG999" s="3" t="s">
        <v>109</v>
      </c>
      <c r="BJ999" s="3" t="s">
        <v>109</v>
      </c>
      <c r="BM999" s="3" t="s">
        <v>109</v>
      </c>
      <c r="BP999" s="3" t="s">
        <v>123</v>
      </c>
      <c r="BS999" s="3" t="s">
        <v>109</v>
      </c>
      <c r="BV999" s="3" t="s">
        <v>123</v>
      </c>
      <c r="BY999" s="3" t="s">
        <v>123</v>
      </c>
      <c r="CB999" s="3" t="s">
        <v>124</v>
      </c>
      <c r="CE999" s="3" t="s">
        <v>111</v>
      </c>
      <c r="CH999" s="3" t="s">
        <v>148</v>
      </c>
      <c r="CK999" s="3"/>
      <c r="CN999" s="3" t="s">
        <v>131</v>
      </c>
      <c r="CQ999" s="3"/>
    </row>
    <row r="1000" spans="1:95" x14ac:dyDescent="0.25">
      <c r="A1000">
        <v>246</v>
      </c>
      <c r="B1000" s="22">
        <v>43948.534097222226</v>
      </c>
      <c r="C1000" s="22">
        <v>43948.53670138889</v>
      </c>
      <c r="D1000" s="3" t="s">
        <v>97</v>
      </c>
      <c r="I1000" s="3" t="s">
        <v>98</v>
      </c>
      <c r="L1000" s="3" t="s">
        <v>98</v>
      </c>
      <c r="O1000" s="3"/>
      <c r="R1000" s="3" t="s">
        <v>159</v>
      </c>
      <c r="U1000" s="3" t="s">
        <v>99</v>
      </c>
      <c r="X1000" s="3" t="s">
        <v>101</v>
      </c>
      <c r="AA1000" s="3" t="s">
        <v>99</v>
      </c>
      <c r="AD1000" s="3" t="s">
        <v>430</v>
      </c>
      <c r="AG1000" s="3" t="s">
        <v>149</v>
      </c>
      <c r="AJ1000" s="3"/>
      <c r="AM1000" s="3" t="s">
        <v>99</v>
      </c>
      <c r="AP1000" s="3"/>
      <c r="AS1000" s="3" t="s">
        <v>99</v>
      </c>
      <c r="AV1000" s="3"/>
      <c r="AY1000" s="3" t="s">
        <v>122</v>
      </c>
      <c r="BB1000" s="3"/>
      <c r="BG1000" s="3" t="s">
        <v>109</v>
      </c>
      <c r="BJ1000" s="3" t="s">
        <v>109</v>
      </c>
      <c r="BM1000" s="3" t="s">
        <v>109</v>
      </c>
      <c r="BP1000" s="3" t="s">
        <v>123</v>
      </c>
      <c r="BS1000" s="3" t="s">
        <v>109</v>
      </c>
      <c r="BV1000" s="3" t="s">
        <v>123</v>
      </c>
      <c r="BY1000" s="3" t="s">
        <v>123</v>
      </c>
      <c r="CB1000" s="3" t="s">
        <v>124</v>
      </c>
      <c r="CE1000" s="3" t="s">
        <v>111</v>
      </c>
      <c r="CH1000" s="3" t="s">
        <v>148</v>
      </c>
      <c r="CK1000" s="3"/>
      <c r="CN1000" s="3" t="s">
        <v>131</v>
      </c>
      <c r="CQ1000" s="3"/>
    </row>
    <row r="1001" spans="1:95" x14ac:dyDescent="0.25">
      <c r="A1001">
        <v>247</v>
      </c>
      <c r="B1001" s="22">
        <v>43948.613032407404</v>
      </c>
      <c r="C1001" s="22">
        <v>43948.621319444443</v>
      </c>
      <c r="D1001" s="3" t="s">
        <v>97</v>
      </c>
      <c r="I1001" s="3" t="s">
        <v>99</v>
      </c>
      <c r="L1001" s="3" t="s">
        <v>99</v>
      </c>
      <c r="O1001" s="3"/>
      <c r="R1001" s="3" t="s">
        <v>120</v>
      </c>
      <c r="U1001" s="3" t="s">
        <v>98</v>
      </c>
      <c r="X1001" s="3" t="s">
        <v>121</v>
      </c>
      <c r="AA1001" s="3"/>
      <c r="AD1001" s="3" t="s">
        <v>405</v>
      </c>
      <c r="AG1001" s="3" t="s">
        <v>151</v>
      </c>
      <c r="AJ1001" s="3"/>
      <c r="AM1001" s="3" t="s">
        <v>98</v>
      </c>
      <c r="AP1001" s="3" t="s">
        <v>379</v>
      </c>
      <c r="AS1001" s="3" t="s">
        <v>98</v>
      </c>
      <c r="AV1001" s="3" t="s">
        <v>191</v>
      </c>
      <c r="AY1001" s="3" t="s">
        <v>145</v>
      </c>
      <c r="BB1001" s="3" t="s">
        <v>380</v>
      </c>
      <c r="BG1001" s="3" t="s">
        <v>109</v>
      </c>
      <c r="BJ1001" s="3" t="s">
        <v>108</v>
      </c>
      <c r="BM1001" s="3" t="s">
        <v>133</v>
      </c>
      <c r="BP1001" s="3" t="s">
        <v>109</v>
      </c>
      <c r="BS1001" s="3" t="s">
        <v>133</v>
      </c>
      <c r="BV1001" s="3" t="s">
        <v>123</v>
      </c>
      <c r="BY1001" s="3" t="s">
        <v>108</v>
      </c>
      <c r="CB1001" s="3" t="s">
        <v>118</v>
      </c>
      <c r="CE1001" s="3" t="s">
        <v>111</v>
      </c>
      <c r="CH1001" s="3" t="s">
        <v>112</v>
      </c>
      <c r="CK1001" s="3"/>
      <c r="CN1001" s="3" t="s">
        <v>137</v>
      </c>
      <c r="CQ1001" s="3"/>
    </row>
    <row r="1002" spans="1:95" x14ac:dyDescent="0.25">
      <c r="A1002">
        <v>247</v>
      </c>
      <c r="B1002" s="22">
        <v>43948.613032407404</v>
      </c>
      <c r="C1002" s="22">
        <v>43948.621319444443</v>
      </c>
      <c r="D1002" s="3" t="s">
        <v>97</v>
      </c>
      <c r="I1002" s="3" t="s">
        <v>99</v>
      </c>
      <c r="L1002" s="3" t="s">
        <v>99</v>
      </c>
      <c r="O1002" s="3"/>
      <c r="R1002" s="3" t="s">
        <v>120</v>
      </c>
      <c r="U1002" s="3" t="s">
        <v>98</v>
      </c>
      <c r="X1002" s="3" t="s">
        <v>121</v>
      </c>
      <c r="AA1002" s="3"/>
      <c r="AD1002" s="3" t="s">
        <v>409</v>
      </c>
      <c r="AG1002" s="3" t="s">
        <v>151</v>
      </c>
      <c r="AJ1002" s="3"/>
      <c r="AM1002" s="3" t="s">
        <v>98</v>
      </c>
      <c r="AP1002" s="3" t="s">
        <v>379</v>
      </c>
      <c r="AS1002" s="3" t="s">
        <v>98</v>
      </c>
      <c r="AV1002" s="3" t="s">
        <v>191</v>
      </c>
      <c r="AY1002" s="3" t="s">
        <v>145</v>
      </c>
      <c r="BB1002" s="3" t="s">
        <v>380</v>
      </c>
      <c r="BG1002" s="3" t="s">
        <v>109</v>
      </c>
      <c r="BJ1002" s="3" t="s">
        <v>108</v>
      </c>
      <c r="BM1002" s="3" t="s">
        <v>133</v>
      </c>
      <c r="BP1002" s="3" t="s">
        <v>109</v>
      </c>
      <c r="BS1002" s="3" t="s">
        <v>133</v>
      </c>
      <c r="BV1002" s="3" t="s">
        <v>123</v>
      </c>
      <c r="BY1002" s="3" t="s">
        <v>108</v>
      </c>
      <c r="CB1002" s="3" t="s">
        <v>118</v>
      </c>
      <c r="CE1002" s="3" t="s">
        <v>111</v>
      </c>
      <c r="CH1002" s="3" t="s">
        <v>112</v>
      </c>
      <c r="CK1002" s="3"/>
      <c r="CN1002" s="3" t="s">
        <v>137</v>
      </c>
      <c r="CQ1002" s="3"/>
    </row>
    <row r="1003" spans="1:95" x14ac:dyDescent="0.25">
      <c r="A1003">
        <v>247</v>
      </c>
      <c r="B1003" s="22">
        <v>43948.613032407404</v>
      </c>
      <c r="C1003" s="22">
        <v>43948.621319444443</v>
      </c>
      <c r="D1003" s="3" t="s">
        <v>97</v>
      </c>
      <c r="I1003" s="3" t="s">
        <v>99</v>
      </c>
      <c r="L1003" s="3" t="s">
        <v>99</v>
      </c>
      <c r="O1003" s="3"/>
      <c r="R1003" s="3" t="s">
        <v>120</v>
      </c>
      <c r="U1003" s="3" t="s">
        <v>98</v>
      </c>
      <c r="X1003" s="3" t="s">
        <v>121</v>
      </c>
      <c r="AA1003" s="3"/>
      <c r="AD1003" s="3" t="s">
        <v>430</v>
      </c>
      <c r="AG1003" s="3" t="s">
        <v>151</v>
      </c>
      <c r="AJ1003" s="3"/>
      <c r="AM1003" s="3" t="s">
        <v>98</v>
      </c>
      <c r="AP1003" s="3" t="s">
        <v>379</v>
      </c>
      <c r="AS1003" s="3" t="s">
        <v>98</v>
      </c>
      <c r="AV1003" s="3" t="s">
        <v>191</v>
      </c>
      <c r="AY1003" s="3" t="s">
        <v>145</v>
      </c>
      <c r="BB1003" s="3" t="s">
        <v>380</v>
      </c>
      <c r="BG1003" s="3" t="s">
        <v>109</v>
      </c>
      <c r="BJ1003" s="3" t="s">
        <v>108</v>
      </c>
      <c r="BM1003" s="3" t="s">
        <v>133</v>
      </c>
      <c r="BP1003" s="3" t="s">
        <v>109</v>
      </c>
      <c r="BS1003" s="3" t="s">
        <v>133</v>
      </c>
      <c r="BV1003" s="3" t="s">
        <v>123</v>
      </c>
      <c r="BY1003" s="3" t="s">
        <v>108</v>
      </c>
      <c r="CB1003" s="3" t="s">
        <v>118</v>
      </c>
      <c r="CE1003" s="3" t="s">
        <v>111</v>
      </c>
      <c r="CH1003" s="3" t="s">
        <v>112</v>
      </c>
      <c r="CK1003" s="3"/>
      <c r="CN1003" s="3" t="s">
        <v>137</v>
      </c>
      <c r="CQ1003" s="3"/>
    </row>
    <row r="1004" spans="1:95" x14ac:dyDescent="0.25">
      <c r="A1004">
        <v>248</v>
      </c>
      <c r="B1004" s="22">
        <v>43948.696342592593</v>
      </c>
      <c r="C1004" s="22">
        <v>43948.698472222219</v>
      </c>
      <c r="D1004" s="3" t="s">
        <v>97</v>
      </c>
      <c r="I1004" s="3" t="s">
        <v>98</v>
      </c>
      <c r="L1004" s="3" t="s">
        <v>98</v>
      </c>
      <c r="O1004" s="3" t="s">
        <v>381</v>
      </c>
      <c r="R1004" s="3" t="s">
        <v>120</v>
      </c>
      <c r="U1004" s="3" t="s">
        <v>99</v>
      </c>
      <c r="X1004" s="3" t="s">
        <v>121</v>
      </c>
      <c r="AA1004" s="3"/>
      <c r="AD1004" s="3" t="s">
        <v>405</v>
      </c>
      <c r="AG1004" s="3" t="s">
        <v>151</v>
      </c>
      <c r="AJ1004" s="3"/>
      <c r="AM1004" s="3" t="s">
        <v>99</v>
      </c>
      <c r="AP1004" s="3"/>
      <c r="AS1004" s="3" t="s">
        <v>98</v>
      </c>
      <c r="AV1004" s="3" t="s">
        <v>130</v>
      </c>
      <c r="AY1004" s="3" t="s">
        <v>116</v>
      </c>
      <c r="BB1004" s="3"/>
      <c r="BG1004" s="3" t="s">
        <v>109</v>
      </c>
      <c r="BJ1004" s="3" t="s">
        <v>109</v>
      </c>
      <c r="BM1004" s="3" t="s">
        <v>109</v>
      </c>
      <c r="BP1004" s="3" t="s">
        <v>109</v>
      </c>
      <c r="BS1004" s="3" t="s">
        <v>109</v>
      </c>
      <c r="BV1004" s="3" t="s">
        <v>109</v>
      </c>
      <c r="BY1004" s="3" t="s">
        <v>109</v>
      </c>
      <c r="CB1004" s="3" t="s">
        <v>118</v>
      </c>
      <c r="CE1004" s="3" t="s">
        <v>135</v>
      </c>
      <c r="CH1004" s="3" t="s">
        <v>112</v>
      </c>
      <c r="CK1004" s="3"/>
      <c r="CN1004" s="3" t="s">
        <v>126</v>
      </c>
      <c r="CQ1004" s="3"/>
    </row>
    <row r="1005" spans="1:95" x14ac:dyDescent="0.25">
      <c r="A1005">
        <v>248</v>
      </c>
      <c r="B1005" s="22">
        <v>43948.696342592593</v>
      </c>
      <c r="C1005" s="22">
        <v>43948.698472222219</v>
      </c>
      <c r="D1005" s="3" t="s">
        <v>97</v>
      </c>
      <c r="I1005" s="3" t="s">
        <v>98</v>
      </c>
      <c r="L1005" s="3" t="s">
        <v>98</v>
      </c>
      <c r="O1005" s="3" t="s">
        <v>381</v>
      </c>
      <c r="R1005" s="3" t="s">
        <v>120</v>
      </c>
      <c r="U1005" s="3" t="s">
        <v>99</v>
      </c>
      <c r="X1005" s="3" t="s">
        <v>121</v>
      </c>
      <c r="AA1005" s="3"/>
      <c r="AD1005" s="3" t="s">
        <v>409</v>
      </c>
      <c r="AG1005" s="3" t="s">
        <v>151</v>
      </c>
      <c r="AJ1005" s="3"/>
      <c r="AM1005" s="3" t="s">
        <v>99</v>
      </c>
      <c r="AP1005" s="3"/>
      <c r="AS1005" s="3" t="s">
        <v>98</v>
      </c>
      <c r="AV1005" s="3" t="s">
        <v>130</v>
      </c>
      <c r="AY1005" s="3" t="s">
        <v>116</v>
      </c>
      <c r="BB1005" s="3"/>
      <c r="BG1005" s="3" t="s">
        <v>109</v>
      </c>
      <c r="BJ1005" s="3" t="s">
        <v>109</v>
      </c>
      <c r="BM1005" s="3" t="s">
        <v>109</v>
      </c>
      <c r="BP1005" s="3" t="s">
        <v>109</v>
      </c>
      <c r="BS1005" s="3" t="s">
        <v>109</v>
      </c>
      <c r="BV1005" s="3" t="s">
        <v>109</v>
      </c>
      <c r="BY1005" s="3" t="s">
        <v>109</v>
      </c>
      <c r="CB1005" s="3" t="s">
        <v>118</v>
      </c>
      <c r="CE1005" s="3" t="s">
        <v>135</v>
      </c>
      <c r="CH1005" s="3" t="s">
        <v>112</v>
      </c>
      <c r="CK1005" s="3"/>
      <c r="CN1005" s="3" t="s">
        <v>126</v>
      </c>
      <c r="CQ1005" s="3"/>
    </row>
    <row r="1006" spans="1:95" x14ac:dyDescent="0.25">
      <c r="A1006">
        <v>248</v>
      </c>
      <c r="B1006" s="22">
        <v>43948.696342592593</v>
      </c>
      <c r="C1006" s="22">
        <v>43948.698472222219</v>
      </c>
      <c r="D1006" s="3" t="s">
        <v>97</v>
      </c>
      <c r="I1006" s="3" t="s">
        <v>98</v>
      </c>
      <c r="L1006" s="3" t="s">
        <v>98</v>
      </c>
      <c r="O1006" s="3" t="s">
        <v>381</v>
      </c>
      <c r="R1006" s="3" t="s">
        <v>120</v>
      </c>
      <c r="U1006" s="3" t="s">
        <v>99</v>
      </c>
      <c r="X1006" s="3" t="s">
        <v>121</v>
      </c>
      <c r="AA1006" s="3"/>
      <c r="AD1006" s="3" t="s">
        <v>408</v>
      </c>
      <c r="AG1006" s="3" t="s">
        <v>151</v>
      </c>
      <c r="AJ1006" s="3"/>
      <c r="AM1006" s="3" t="s">
        <v>99</v>
      </c>
      <c r="AP1006" s="3"/>
      <c r="AS1006" s="3" t="s">
        <v>98</v>
      </c>
      <c r="AV1006" s="3" t="s">
        <v>130</v>
      </c>
      <c r="AY1006" s="3" t="s">
        <v>116</v>
      </c>
      <c r="BB1006" s="3"/>
      <c r="BG1006" s="3" t="s">
        <v>109</v>
      </c>
      <c r="BJ1006" s="3" t="s">
        <v>109</v>
      </c>
      <c r="BM1006" s="3" t="s">
        <v>109</v>
      </c>
      <c r="BP1006" s="3" t="s">
        <v>109</v>
      </c>
      <c r="BS1006" s="3" t="s">
        <v>109</v>
      </c>
      <c r="BV1006" s="3" t="s">
        <v>109</v>
      </c>
      <c r="BY1006" s="3" t="s">
        <v>109</v>
      </c>
      <c r="CB1006" s="3" t="s">
        <v>118</v>
      </c>
      <c r="CE1006" s="3" t="s">
        <v>135</v>
      </c>
      <c r="CH1006" s="3" t="s">
        <v>112</v>
      </c>
      <c r="CK1006" s="3"/>
      <c r="CN1006" s="3" t="s">
        <v>126</v>
      </c>
      <c r="CQ1006" s="3"/>
    </row>
    <row r="1007" spans="1:95" x14ac:dyDescent="0.25">
      <c r="A1007">
        <v>248</v>
      </c>
      <c r="B1007" s="22">
        <v>43948.696342592593</v>
      </c>
      <c r="C1007" s="22">
        <v>43948.698472222219</v>
      </c>
      <c r="D1007" s="3" t="s">
        <v>97</v>
      </c>
      <c r="I1007" s="3" t="s">
        <v>98</v>
      </c>
      <c r="L1007" s="3" t="s">
        <v>98</v>
      </c>
      <c r="O1007" s="3" t="s">
        <v>381</v>
      </c>
      <c r="R1007" s="3" t="s">
        <v>120</v>
      </c>
      <c r="U1007" s="3" t="s">
        <v>99</v>
      </c>
      <c r="X1007" s="3" t="s">
        <v>121</v>
      </c>
      <c r="AA1007" s="3"/>
      <c r="AD1007" s="3" t="s">
        <v>410</v>
      </c>
      <c r="AG1007" s="3" t="s">
        <v>151</v>
      </c>
      <c r="AJ1007" s="3"/>
      <c r="AM1007" s="3" t="s">
        <v>99</v>
      </c>
      <c r="AP1007" s="3"/>
      <c r="AS1007" s="3" t="s">
        <v>98</v>
      </c>
      <c r="AV1007" s="3" t="s">
        <v>130</v>
      </c>
      <c r="AY1007" s="3" t="s">
        <v>116</v>
      </c>
      <c r="BB1007" s="3"/>
      <c r="BG1007" s="3" t="s">
        <v>109</v>
      </c>
      <c r="BJ1007" s="3" t="s">
        <v>109</v>
      </c>
      <c r="BM1007" s="3" t="s">
        <v>109</v>
      </c>
      <c r="BP1007" s="3" t="s">
        <v>109</v>
      </c>
      <c r="BS1007" s="3" t="s">
        <v>109</v>
      </c>
      <c r="BV1007" s="3" t="s">
        <v>109</v>
      </c>
      <c r="BY1007" s="3" t="s">
        <v>109</v>
      </c>
      <c r="CB1007" s="3" t="s">
        <v>118</v>
      </c>
      <c r="CE1007" s="3" t="s">
        <v>135</v>
      </c>
      <c r="CH1007" s="3" t="s">
        <v>112</v>
      </c>
      <c r="CK1007" s="3"/>
      <c r="CN1007" s="3" t="s">
        <v>126</v>
      </c>
      <c r="CQ1007" s="3"/>
    </row>
    <row r="1008" spans="1:95" x14ac:dyDescent="0.25">
      <c r="A1008">
        <v>248</v>
      </c>
      <c r="B1008" s="22">
        <v>43948.696342592593</v>
      </c>
      <c r="C1008" s="22">
        <v>43948.698472222219</v>
      </c>
      <c r="D1008" s="3" t="s">
        <v>97</v>
      </c>
      <c r="I1008" s="3" t="s">
        <v>98</v>
      </c>
      <c r="L1008" s="3" t="s">
        <v>98</v>
      </c>
      <c r="O1008" s="3" t="s">
        <v>381</v>
      </c>
      <c r="R1008" s="3" t="s">
        <v>120</v>
      </c>
      <c r="U1008" s="3" t="s">
        <v>99</v>
      </c>
      <c r="X1008" s="3" t="s">
        <v>121</v>
      </c>
      <c r="AA1008" s="3"/>
      <c r="AD1008" s="3" t="s">
        <v>430</v>
      </c>
      <c r="AG1008" s="3" t="s">
        <v>151</v>
      </c>
      <c r="AJ1008" s="3"/>
      <c r="AM1008" s="3" t="s">
        <v>99</v>
      </c>
      <c r="AP1008" s="3"/>
      <c r="AS1008" s="3" t="s">
        <v>98</v>
      </c>
      <c r="AV1008" s="3" t="s">
        <v>130</v>
      </c>
      <c r="AY1008" s="3" t="s">
        <v>116</v>
      </c>
      <c r="BB1008" s="3"/>
      <c r="BG1008" s="3" t="s">
        <v>109</v>
      </c>
      <c r="BJ1008" s="3" t="s">
        <v>109</v>
      </c>
      <c r="BM1008" s="3" t="s">
        <v>109</v>
      </c>
      <c r="BP1008" s="3" t="s">
        <v>109</v>
      </c>
      <c r="BS1008" s="3" t="s">
        <v>109</v>
      </c>
      <c r="BV1008" s="3" t="s">
        <v>109</v>
      </c>
      <c r="BY1008" s="3" t="s">
        <v>109</v>
      </c>
      <c r="CB1008" s="3" t="s">
        <v>118</v>
      </c>
      <c r="CE1008" s="3" t="s">
        <v>135</v>
      </c>
      <c r="CH1008" s="3" t="s">
        <v>112</v>
      </c>
      <c r="CK1008" s="3"/>
      <c r="CN1008" s="3" t="s">
        <v>126</v>
      </c>
      <c r="CQ1008" s="3"/>
    </row>
    <row r="1009" spans="1:95" x14ac:dyDescent="0.25">
      <c r="A1009">
        <v>249</v>
      </c>
      <c r="B1009" s="22">
        <v>43949.710219907407</v>
      </c>
      <c r="C1009" s="22">
        <v>43949.714201388888</v>
      </c>
      <c r="D1009" s="3" t="s">
        <v>97</v>
      </c>
      <c r="I1009" s="3" t="s">
        <v>98</v>
      </c>
      <c r="L1009" s="3" t="s">
        <v>99</v>
      </c>
      <c r="O1009" s="3"/>
      <c r="R1009" s="3" t="s">
        <v>185</v>
      </c>
      <c r="U1009" s="3" t="s">
        <v>99</v>
      </c>
      <c r="X1009" s="3" t="s">
        <v>101</v>
      </c>
      <c r="AA1009" s="3" t="s">
        <v>102</v>
      </c>
      <c r="AD1009" s="3" t="s">
        <v>405</v>
      </c>
      <c r="AG1009" s="3" t="s">
        <v>149</v>
      </c>
      <c r="AJ1009" s="3"/>
      <c r="AM1009" s="3" t="s">
        <v>99</v>
      </c>
      <c r="AP1009" s="3"/>
      <c r="AS1009" s="3" t="s">
        <v>98</v>
      </c>
      <c r="AV1009" s="3" t="s">
        <v>157</v>
      </c>
      <c r="AY1009" s="3" t="s">
        <v>122</v>
      </c>
      <c r="BB1009" s="3" t="s">
        <v>382</v>
      </c>
      <c r="BG1009" s="3" t="s">
        <v>108</v>
      </c>
      <c r="BJ1009" s="3" t="s">
        <v>107</v>
      </c>
      <c r="BM1009" s="3" t="s">
        <v>107</v>
      </c>
      <c r="BP1009" s="3" t="s">
        <v>109</v>
      </c>
      <c r="BS1009" s="3" t="s">
        <v>123</v>
      </c>
      <c r="BV1009" s="3" t="s">
        <v>123</v>
      </c>
      <c r="BY1009" s="3" t="s">
        <v>109</v>
      </c>
      <c r="CB1009" s="3" t="s">
        <v>110</v>
      </c>
      <c r="CE1009" s="3" t="s">
        <v>111</v>
      </c>
      <c r="CH1009" s="3" t="s">
        <v>112</v>
      </c>
      <c r="CK1009" s="3"/>
      <c r="CN1009" s="3" t="s">
        <v>131</v>
      </c>
      <c r="CQ1009" s="3" t="s">
        <v>383</v>
      </c>
    </row>
    <row r="1010" spans="1:95" x14ac:dyDescent="0.25">
      <c r="A1010">
        <v>249</v>
      </c>
      <c r="B1010" s="22">
        <v>43949.710219907407</v>
      </c>
      <c r="C1010" s="22">
        <v>43949.714201388888</v>
      </c>
      <c r="D1010" s="3" t="s">
        <v>97</v>
      </c>
      <c r="I1010" s="3" t="s">
        <v>98</v>
      </c>
      <c r="L1010" s="3" t="s">
        <v>99</v>
      </c>
      <c r="O1010" s="3"/>
      <c r="R1010" s="3" t="s">
        <v>185</v>
      </c>
      <c r="U1010" s="3" t="s">
        <v>99</v>
      </c>
      <c r="X1010" s="3" t="s">
        <v>101</v>
      </c>
      <c r="AA1010" s="3" t="s">
        <v>102</v>
      </c>
      <c r="AD1010" s="3" t="s">
        <v>408</v>
      </c>
      <c r="AG1010" s="3" t="s">
        <v>149</v>
      </c>
      <c r="AJ1010" s="3"/>
      <c r="AM1010" s="3" t="s">
        <v>99</v>
      </c>
      <c r="AP1010" s="3"/>
      <c r="AS1010" s="3" t="s">
        <v>98</v>
      </c>
      <c r="AV1010" s="3" t="s">
        <v>157</v>
      </c>
      <c r="AY1010" s="3" t="s">
        <v>122</v>
      </c>
      <c r="BB1010" s="3" t="s">
        <v>382</v>
      </c>
      <c r="BG1010" s="3" t="s">
        <v>108</v>
      </c>
      <c r="BJ1010" s="3" t="s">
        <v>107</v>
      </c>
      <c r="BM1010" s="3" t="s">
        <v>107</v>
      </c>
      <c r="BP1010" s="3" t="s">
        <v>109</v>
      </c>
      <c r="BS1010" s="3" t="s">
        <v>123</v>
      </c>
      <c r="BV1010" s="3" t="s">
        <v>123</v>
      </c>
      <c r="BY1010" s="3" t="s">
        <v>109</v>
      </c>
      <c r="CB1010" s="3" t="s">
        <v>110</v>
      </c>
      <c r="CE1010" s="3" t="s">
        <v>111</v>
      </c>
      <c r="CH1010" s="3" t="s">
        <v>112</v>
      </c>
      <c r="CK1010" s="3"/>
      <c r="CN1010" s="3" t="s">
        <v>131</v>
      </c>
      <c r="CQ1010" s="3" t="s">
        <v>383</v>
      </c>
    </row>
    <row r="1011" spans="1:95" x14ac:dyDescent="0.25">
      <c r="A1011">
        <v>249</v>
      </c>
      <c r="B1011" s="22">
        <v>43949.710219907407</v>
      </c>
      <c r="C1011" s="22">
        <v>43949.714201388888</v>
      </c>
      <c r="D1011" s="3" t="s">
        <v>97</v>
      </c>
      <c r="I1011" s="3" t="s">
        <v>98</v>
      </c>
      <c r="L1011" s="3" t="s">
        <v>99</v>
      </c>
      <c r="O1011" s="3"/>
      <c r="R1011" s="3" t="s">
        <v>185</v>
      </c>
      <c r="U1011" s="3" t="s">
        <v>99</v>
      </c>
      <c r="X1011" s="3" t="s">
        <v>101</v>
      </c>
      <c r="AA1011" s="3" t="s">
        <v>102</v>
      </c>
      <c r="AD1011" s="3" t="s">
        <v>410</v>
      </c>
      <c r="AG1011" s="3" t="s">
        <v>149</v>
      </c>
      <c r="AJ1011" s="3"/>
      <c r="AM1011" s="3" t="s">
        <v>99</v>
      </c>
      <c r="AP1011" s="3"/>
      <c r="AS1011" s="3" t="s">
        <v>98</v>
      </c>
      <c r="AV1011" s="3" t="s">
        <v>157</v>
      </c>
      <c r="AY1011" s="3" t="s">
        <v>122</v>
      </c>
      <c r="BB1011" s="3" t="s">
        <v>382</v>
      </c>
      <c r="BG1011" s="3" t="s">
        <v>108</v>
      </c>
      <c r="BJ1011" s="3" t="s">
        <v>107</v>
      </c>
      <c r="BM1011" s="3" t="s">
        <v>107</v>
      </c>
      <c r="BP1011" s="3" t="s">
        <v>109</v>
      </c>
      <c r="BS1011" s="3" t="s">
        <v>123</v>
      </c>
      <c r="BV1011" s="3" t="s">
        <v>123</v>
      </c>
      <c r="BY1011" s="3" t="s">
        <v>109</v>
      </c>
      <c r="CB1011" s="3" t="s">
        <v>110</v>
      </c>
      <c r="CE1011" s="3" t="s">
        <v>111</v>
      </c>
      <c r="CH1011" s="3" t="s">
        <v>112</v>
      </c>
      <c r="CK1011" s="3"/>
      <c r="CN1011" s="3" t="s">
        <v>131</v>
      </c>
      <c r="CQ1011" s="3" t="s">
        <v>383</v>
      </c>
    </row>
    <row r="1012" spans="1:95" x14ac:dyDescent="0.25">
      <c r="A1012">
        <v>249</v>
      </c>
      <c r="B1012" s="22">
        <v>43949.710219907407</v>
      </c>
      <c r="C1012" s="22">
        <v>43949.714201388888</v>
      </c>
      <c r="D1012" s="3" t="s">
        <v>97</v>
      </c>
      <c r="I1012" s="3" t="s">
        <v>98</v>
      </c>
      <c r="L1012" s="3" t="s">
        <v>99</v>
      </c>
      <c r="O1012" s="3"/>
      <c r="R1012" s="3" t="s">
        <v>185</v>
      </c>
      <c r="U1012" s="3" t="s">
        <v>99</v>
      </c>
      <c r="X1012" s="3" t="s">
        <v>101</v>
      </c>
      <c r="AA1012" s="3" t="s">
        <v>102</v>
      </c>
      <c r="AD1012" s="3" t="s">
        <v>430</v>
      </c>
      <c r="AG1012" s="3" t="s">
        <v>149</v>
      </c>
      <c r="AJ1012" s="3"/>
      <c r="AM1012" s="3" t="s">
        <v>99</v>
      </c>
      <c r="AP1012" s="3"/>
      <c r="AS1012" s="3" t="s">
        <v>98</v>
      </c>
      <c r="AV1012" s="3" t="s">
        <v>157</v>
      </c>
      <c r="AY1012" s="3" t="s">
        <v>122</v>
      </c>
      <c r="BB1012" s="3" t="s">
        <v>382</v>
      </c>
      <c r="BG1012" s="3" t="s">
        <v>108</v>
      </c>
      <c r="BJ1012" s="3" t="s">
        <v>107</v>
      </c>
      <c r="BM1012" s="3" t="s">
        <v>107</v>
      </c>
      <c r="BP1012" s="3" t="s">
        <v>109</v>
      </c>
      <c r="BS1012" s="3" t="s">
        <v>123</v>
      </c>
      <c r="BV1012" s="3" t="s">
        <v>123</v>
      </c>
      <c r="BY1012" s="3" t="s">
        <v>109</v>
      </c>
      <c r="CB1012" s="3" t="s">
        <v>110</v>
      </c>
      <c r="CE1012" s="3" t="s">
        <v>111</v>
      </c>
      <c r="CH1012" s="3" t="s">
        <v>112</v>
      </c>
      <c r="CK1012" s="3"/>
      <c r="CN1012" s="3" t="s">
        <v>131</v>
      </c>
      <c r="CQ1012" s="3" t="s">
        <v>383</v>
      </c>
    </row>
    <row r="1013" spans="1:95" x14ac:dyDescent="0.25">
      <c r="A1013">
        <v>250</v>
      </c>
      <c r="B1013" s="22">
        <v>43949.735023148147</v>
      </c>
      <c r="C1013" s="22">
        <v>43949.760914351849</v>
      </c>
      <c r="D1013" s="3" t="s">
        <v>97</v>
      </c>
      <c r="I1013" s="3" t="s">
        <v>98</v>
      </c>
      <c r="L1013" s="3" t="s">
        <v>98</v>
      </c>
      <c r="O1013" s="3"/>
      <c r="R1013" s="3" t="s">
        <v>225</v>
      </c>
      <c r="U1013" s="3" t="s">
        <v>99</v>
      </c>
      <c r="X1013" s="3" t="s">
        <v>101</v>
      </c>
      <c r="AA1013" s="3" t="s">
        <v>102</v>
      </c>
      <c r="AD1013" s="3" t="s">
        <v>410</v>
      </c>
      <c r="AG1013" s="3" t="s">
        <v>149</v>
      </c>
      <c r="AJ1013" s="3"/>
      <c r="AM1013" s="3" t="s">
        <v>99</v>
      </c>
      <c r="AP1013" s="3"/>
      <c r="AS1013" s="3" t="s">
        <v>98</v>
      </c>
      <c r="AV1013" s="3" t="s">
        <v>189</v>
      </c>
      <c r="AY1013" s="3" t="s">
        <v>122</v>
      </c>
      <c r="BB1013" s="3"/>
      <c r="BG1013" s="3" t="s">
        <v>108</v>
      </c>
      <c r="BJ1013" s="3" t="s">
        <v>108</v>
      </c>
      <c r="BM1013" s="3" t="s">
        <v>109</v>
      </c>
      <c r="BP1013" s="3" t="s">
        <v>109</v>
      </c>
      <c r="BS1013" s="3" t="s">
        <v>109</v>
      </c>
      <c r="BV1013" s="3" t="s">
        <v>109</v>
      </c>
      <c r="BY1013" s="3" t="s">
        <v>109</v>
      </c>
      <c r="CB1013" s="3" t="s">
        <v>124</v>
      </c>
      <c r="CE1013" s="3" t="s">
        <v>162</v>
      </c>
      <c r="CH1013" s="3" t="s">
        <v>148</v>
      </c>
      <c r="CK1013" s="3"/>
      <c r="CN1013" s="3" t="s">
        <v>131</v>
      </c>
      <c r="CQ1013" s="3"/>
    </row>
    <row r="1014" spans="1:95" x14ac:dyDescent="0.25">
      <c r="A1014">
        <v>250</v>
      </c>
      <c r="B1014" s="22">
        <v>43949.735023148147</v>
      </c>
      <c r="C1014" s="22">
        <v>43949.760914351849</v>
      </c>
      <c r="D1014" s="3" t="s">
        <v>97</v>
      </c>
      <c r="I1014" s="3" t="s">
        <v>98</v>
      </c>
      <c r="L1014" s="3" t="s">
        <v>98</v>
      </c>
      <c r="O1014" s="3"/>
      <c r="R1014" s="3" t="s">
        <v>225</v>
      </c>
      <c r="U1014" s="3" t="s">
        <v>99</v>
      </c>
      <c r="X1014" s="3" t="s">
        <v>101</v>
      </c>
      <c r="AA1014" s="3" t="s">
        <v>102</v>
      </c>
      <c r="AD1014" s="3" t="s">
        <v>406</v>
      </c>
      <c r="AG1014" s="3" t="s">
        <v>149</v>
      </c>
      <c r="AJ1014" s="3"/>
      <c r="AM1014" s="3" t="s">
        <v>99</v>
      </c>
      <c r="AP1014" s="3"/>
      <c r="AS1014" s="3" t="s">
        <v>98</v>
      </c>
      <c r="AV1014" s="3" t="s">
        <v>189</v>
      </c>
      <c r="AY1014" s="3" t="s">
        <v>122</v>
      </c>
      <c r="BB1014" s="3"/>
      <c r="BG1014" s="3" t="s">
        <v>108</v>
      </c>
      <c r="BJ1014" s="3" t="s">
        <v>108</v>
      </c>
      <c r="BM1014" s="3" t="s">
        <v>109</v>
      </c>
      <c r="BP1014" s="3" t="s">
        <v>109</v>
      </c>
      <c r="BS1014" s="3" t="s">
        <v>109</v>
      </c>
      <c r="BV1014" s="3" t="s">
        <v>109</v>
      </c>
      <c r="BY1014" s="3" t="s">
        <v>109</v>
      </c>
      <c r="CB1014" s="3" t="s">
        <v>124</v>
      </c>
      <c r="CE1014" s="3" t="s">
        <v>162</v>
      </c>
      <c r="CH1014" s="3" t="s">
        <v>148</v>
      </c>
      <c r="CK1014" s="3"/>
      <c r="CN1014" s="3" t="s">
        <v>131</v>
      </c>
      <c r="CQ1014" s="3"/>
    </row>
    <row r="1015" spans="1:95" x14ac:dyDescent="0.25">
      <c r="A1015">
        <v>250</v>
      </c>
      <c r="B1015" s="22">
        <v>43949.735023148147</v>
      </c>
      <c r="C1015" s="22">
        <v>43949.760914351849</v>
      </c>
      <c r="D1015" s="3" t="s">
        <v>97</v>
      </c>
      <c r="I1015" s="3" t="s">
        <v>98</v>
      </c>
      <c r="L1015" s="3" t="s">
        <v>98</v>
      </c>
      <c r="O1015" s="3"/>
      <c r="R1015" s="3" t="s">
        <v>225</v>
      </c>
      <c r="U1015" s="3" t="s">
        <v>99</v>
      </c>
      <c r="X1015" s="3" t="s">
        <v>101</v>
      </c>
      <c r="AA1015" s="3" t="s">
        <v>102</v>
      </c>
      <c r="AD1015" s="3" t="s">
        <v>430</v>
      </c>
      <c r="AG1015" s="3" t="s">
        <v>149</v>
      </c>
      <c r="AJ1015" s="3"/>
      <c r="AM1015" s="3" t="s">
        <v>99</v>
      </c>
      <c r="AP1015" s="3"/>
      <c r="AS1015" s="3" t="s">
        <v>98</v>
      </c>
      <c r="AV1015" s="3" t="s">
        <v>189</v>
      </c>
      <c r="AY1015" s="3" t="s">
        <v>122</v>
      </c>
      <c r="BB1015" s="3"/>
      <c r="BG1015" s="3" t="s">
        <v>108</v>
      </c>
      <c r="BJ1015" s="3" t="s">
        <v>108</v>
      </c>
      <c r="BM1015" s="3" t="s">
        <v>109</v>
      </c>
      <c r="BP1015" s="3" t="s">
        <v>109</v>
      </c>
      <c r="BS1015" s="3" t="s">
        <v>109</v>
      </c>
      <c r="BV1015" s="3" t="s">
        <v>109</v>
      </c>
      <c r="BY1015" s="3" t="s">
        <v>109</v>
      </c>
      <c r="CB1015" s="3" t="s">
        <v>124</v>
      </c>
      <c r="CE1015" s="3" t="s">
        <v>162</v>
      </c>
      <c r="CH1015" s="3" t="s">
        <v>148</v>
      </c>
      <c r="CK1015" s="3"/>
      <c r="CN1015" s="3" t="s">
        <v>131</v>
      </c>
      <c r="CQ1015" s="3"/>
    </row>
    <row r="1016" spans="1:95" x14ac:dyDescent="0.25">
      <c r="A1016">
        <v>251</v>
      </c>
      <c r="B1016" s="22">
        <v>43950.869305555556</v>
      </c>
      <c r="C1016" s="22">
        <v>43950.873761574076</v>
      </c>
      <c r="D1016" s="3" t="s">
        <v>97</v>
      </c>
      <c r="I1016" s="3" t="s">
        <v>99</v>
      </c>
      <c r="L1016" s="3" t="s">
        <v>98</v>
      </c>
      <c r="O1016" s="3" t="s">
        <v>385</v>
      </c>
      <c r="R1016" s="3" t="s">
        <v>100</v>
      </c>
      <c r="U1016" s="3" t="s">
        <v>99</v>
      </c>
      <c r="X1016" s="3" t="s">
        <v>101</v>
      </c>
      <c r="AA1016" s="3" t="s">
        <v>102</v>
      </c>
      <c r="AD1016" s="3" t="s">
        <v>405</v>
      </c>
      <c r="AG1016" s="3" t="s">
        <v>149</v>
      </c>
      <c r="AJ1016" s="3"/>
      <c r="AM1016" s="3" t="s">
        <v>99</v>
      </c>
      <c r="AP1016" s="3"/>
      <c r="AS1016" s="3" t="s">
        <v>99</v>
      </c>
      <c r="AV1016" s="3"/>
      <c r="AY1016" s="3" t="s">
        <v>116</v>
      </c>
      <c r="BB1016" s="3"/>
      <c r="BG1016" s="3" t="s">
        <v>108</v>
      </c>
      <c r="BJ1016" s="3" t="s">
        <v>109</v>
      </c>
      <c r="BM1016" s="3" t="s">
        <v>109</v>
      </c>
      <c r="BP1016" s="3" t="s">
        <v>109</v>
      </c>
      <c r="BS1016" s="3" t="s">
        <v>109</v>
      </c>
      <c r="BV1016" s="3" t="s">
        <v>108</v>
      </c>
      <c r="BY1016" s="3" t="s">
        <v>109</v>
      </c>
      <c r="CB1016" s="3" t="s">
        <v>118</v>
      </c>
      <c r="CE1016" s="3" t="s">
        <v>111</v>
      </c>
      <c r="CH1016" s="3" t="s">
        <v>148</v>
      </c>
      <c r="CK1016" s="3"/>
      <c r="CN1016" s="3" t="s">
        <v>131</v>
      </c>
      <c r="CQ1016" s="3"/>
    </row>
    <row r="1017" spans="1:95" x14ac:dyDescent="0.25">
      <c r="A1017">
        <v>251</v>
      </c>
      <c r="B1017" s="22">
        <v>43950.869305555556</v>
      </c>
      <c r="C1017" s="22">
        <v>43950.873761574076</v>
      </c>
      <c r="D1017" s="3" t="s">
        <v>97</v>
      </c>
      <c r="I1017" s="3" t="s">
        <v>99</v>
      </c>
      <c r="L1017" s="3" t="s">
        <v>98</v>
      </c>
      <c r="O1017" s="3" t="s">
        <v>385</v>
      </c>
      <c r="R1017" s="3" t="s">
        <v>100</v>
      </c>
      <c r="U1017" s="3" t="s">
        <v>99</v>
      </c>
      <c r="X1017" s="3" t="s">
        <v>101</v>
      </c>
      <c r="AA1017" s="3" t="s">
        <v>102</v>
      </c>
      <c r="AD1017" s="3" t="s">
        <v>409</v>
      </c>
      <c r="AG1017" s="3" t="s">
        <v>149</v>
      </c>
      <c r="AJ1017" s="3"/>
      <c r="AM1017" s="3" t="s">
        <v>99</v>
      </c>
      <c r="AP1017" s="3"/>
      <c r="AS1017" s="3" t="s">
        <v>99</v>
      </c>
      <c r="AV1017" s="3"/>
      <c r="AY1017" s="3" t="s">
        <v>116</v>
      </c>
      <c r="BB1017" s="3"/>
      <c r="BG1017" s="3" t="s">
        <v>108</v>
      </c>
      <c r="BJ1017" s="3" t="s">
        <v>109</v>
      </c>
      <c r="BM1017" s="3" t="s">
        <v>109</v>
      </c>
      <c r="BP1017" s="3" t="s">
        <v>109</v>
      </c>
      <c r="BS1017" s="3" t="s">
        <v>109</v>
      </c>
      <c r="BV1017" s="3" t="s">
        <v>108</v>
      </c>
      <c r="BY1017" s="3" t="s">
        <v>109</v>
      </c>
      <c r="CB1017" s="3" t="s">
        <v>118</v>
      </c>
      <c r="CE1017" s="3" t="s">
        <v>111</v>
      </c>
      <c r="CH1017" s="3" t="s">
        <v>148</v>
      </c>
      <c r="CK1017" s="3"/>
      <c r="CN1017" s="3" t="s">
        <v>131</v>
      </c>
      <c r="CQ1017" s="3"/>
    </row>
    <row r="1018" spans="1:95" x14ac:dyDescent="0.25">
      <c r="A1018">
        <v>251</v>
      </c>
      <c r="B1018" s="22">
        <v>43950.869305555556</v>
      </c>
      <c r="C1018" s="22">
        <v>43950.873761574076</v>
      </c>
      <c r="D1018" s="3" t="s">
        <v>97</v>
      </c>
      <c r="I1018" s="3" t="s">
        <v>99</v>
      </c>
      <c r="L1018" s="3" t="s">
        <v>98</v>
      </c>
      <c r="O1018" s="3" t="s">
        <v>385</v>
      </c>
      <c r="R1018" s="3" t="s">
        <v>100</v>
      </c>
      <c r="U1018" s="3" t="s">
        <v>99</v>
      </c>
      <c r="X1018" s="3" t="s">
        <v>101</v>
      </c>
      <c r="AA1018" s="3" t="s">
        <v>102</v>
      </c>
      <c r="AD1018" s="3" t="s">
        <v>408</v>
      </c>
      <c r="AG1018" s="3" t="s">
        <v>149</v>
      </c>
      <c r="AJ1018" s="3"/>
      <c r="AM1018" s="3" t="s">
        <v>99</v>
      </c>
      <c r="AP1018" s="3"/>
      <c r="AS1018" s="3" t="s">
        <v>99</v>
      </c>
      <c r="AV1018" s="3"/>
      <c r="AY1018" s="3" t="s">
        <v>116</v>
      </c>
      <c r="BB1018" s="3"/>
      <c r="BG1018" s="3" t="s">
        <v>108</v>
      </c>
      <c r="BJ1018" s="3" t="s">
        <v>109</v>
      </c>
      <c r="BM1018" s="3" t="s">
        <v>109</v>
      </c>
      <c r="BP1018" s="3" t="s">
        <v>109</v>
      </c>
      <c r="BS1018" s="3" t="s">
        <v>109</v>
      </c>
      <c r="BV1018" s="3" t="s">
        <v>108</v>
      </c>
      <c r="BY1018" s="3" t="s">
        <v>109</v>
      </c>
      <c r="CB1018" s="3" t="s">
        <v>118</v>
      </c>
      <c r="CE1018" s="3" t="s">
        <v>111</v>
      </c>
      <c r="CH1018" s="3" t="s">
        <v>148</v>
      </c>
      <c r="CK1018" s="3"/>
      <c r="CN1018" s="3" t="s">
        <v>131</v>
      </c>
      <c r="CQ1018" s="3"/>
    </row>
    <row r="1019" spans="1:95" x14ac:dyDescent="0.25">
      <c r="A1019">
        <v>251</v>
      </c>
      <c r="B1019" s="22">
        <v>43950.869305555556</v>
      </c>
      <c r="C1019" s="22">
        <v>43950.873761574076</v>
      </c>
      <c r="D1019" s="3" t="s">
        <v>97</v>
      </c>
      <c r="I1019" s="3" t="s">
        <v>99</v>
      </c>
      <c r="L1019" s="3" t="s">
        <v>98</v>
      </c>
      <c r="O1019" s="3" t="s">
        <v>385</v>
      </c>
      <c r="R1019" s="3" t="s">
        <v>100</v>
      </c>
      <c r="U1019" s="3" t="s">
        <v>99</v>
      </c>
      <c r="X1019" s="3" t="s">
        <v>101</v>
      </c>
      <c r="AA1019" s="3" t="s">
        <v>102</v>
      </c>
      <c r="AD1019" s="3" t="s">
        <v>410</v>
      </c>
      <c r="AG1019" s="3" t="s">
        <v>149</v>
      </c>
      <c r="AJ1019" s="3"/>
      <c r="AM1019" s="3" t="s">
        <v>99</v>
      </c>
      <c r="AP1019" s="3"/>
      <c r="AS1019" s="3" t="s">
        <v>99</v>
      </c>
      <c r="AV1019" s="3"/>
      <c r="AY1019" s="3" t="s">
        <v>116</v>
      </c>
      <c r="BB1019" s="3"/>
      <c r="BG1019" s="3" t="s">
        <v>108</v>
      </c>
      <c r="BJ1019" s="3" t="s">
        <v>109</v>
      </c>
      <c r="BM1019" s="3" t="s">
        <v>109</v>
      </c>
      <c r="BP1019" s="3" t="s">
        <v>109</v>
      </c>
      <c r="BS1019" s="3" t="s">
        <v>109</v>
      </c>
      <c r="BV1019" s="3" t="s">
        <v>108</v>
      </c>
      <c r="BY1019" s="3" t="s">
        <v>109</v>
      </c>
      <c r="CB1019" s="3" t="s">
        <v>118</v>
      </c>
      <c r="CE1019" s="3" t="s">
        <v>111</v>
      </c>
      <c r="CH1019" s="3" t="s">
        <v>148</v>
      </c>
      <c r="CK1019" s="3"/>
      <c r="CN1019" s="3" t="s">
        <v>131</v>
      </c>
      <c r="CQ1019" s="3"/>
    </row>
    <row r="1020" spans="1:95" x14ac:dyDescent="0.25">
      <c r="A1020">
        <v>251</v>
      </c>
      <c r="B1020" s="22">
        <v>43950.869305555556</v>
      </c>
      <c r="C1020" s="22">
        <v>43950.873761574076</v>
      </c>
      <c r="D1020" s="3" t="s">
        <v>97</v>
      </c>
      <c r="I1020" s="3" t="s">
        <v>99</v>
      </c>
      <c r="L1020" s="3" t="s">
        <v>98</v>
      </c>
      <c r="O1020" s="3" t="s">
        <v>385</v>
      </c>
      <c r="R1020" s="3" t="s">
        <v>100</v>
      </c>
      <c r="U1020" s="3" t="s">
        <v>99</v>
      </c>
      <c r="X1020" s="3" t="s">
        <v>101</v>
      </c>
      <c r="AA1020" s="3" t="s">
        <v>102</v>
      </c>
      <c r="AD1020" s="3" t="s">
        <v>406</v>
      </c>
      <c r="AG1020" s="3" t="s">
        <v>149</v>
      </c>
      <c r="AJ1020" s="3"/>
      <c r="AM1020" s="3" t="s">
        <v>99</v>
      </c>
      <c r="AP1020" s="3"/>
      <c r="AS1020" s="3" t="s">
        <v>99</v>
      </c>
      <c r="AV1020" s="3"/>
      <c r="AY1020" s="3" t="s">
        <v>116</v>
      </c>
      <c r="BB1020" s="3"/>
      <c r="BG1020" s="3" t="s">
        <v>108</v>
      </c>
      <c r="BJ1020" s="3" t="s">
        <v>109</v>
      </c>
      <c r="BM1020" s="3" t="s">
        <v>109</v>
      </c>
      <c r="BP1020" s="3" t="s">
        <v>109</v>
      </c>
      <c r="BS1020" s="3" t="s">
        <v>109</v>
      </c>
      <c r="BV1020" s="3" t="s">
        <v>108</v>
      </c>
      <c r="BY1020" s="3" t="s">
        <v>109</v>
      </c>
      <c r="CB1020" s="3" t="s">
        <v>118</v>
      </c>
      <c r="CE1020" s="3" t="s">
        <v>111</v>
      </c>
      <c r="CH1020" s="3" t="s">
        <v>148</v>
      </c>
      <c r="CK1020" s="3"/>
      <c r="CN1020" s="3" t="s">
        <v>131</v>
      </c>
      <c r="CQ1020" s="3"/>
    </row>
    <row r="1021" spans="1:95" x14ac:dyDescent="0.25">
      <c r="A1021">
        <v>251</v>
      </c>
      <c r="B1021" s="22">
        <v>43950.869305555556</v>
      </c>
      <c r="C1021" s="22">
        <v>43950.873761574076</v>
      </c>
      <c r="D1021" s="3" t="s">
        <v>97</v>
      </c>
      <c r="I1021" s="3" t="s">
        <v>99</v>
      </c>
      <c r="L1021" s="3" t="s">
        <v>98</v>
      </c>
      <c r="O1021" s="3" t="s">
        <v>385</v>
      </c>
      <c r="R1021" s="3" t="s">
        <v>100</v>
      </c>
      <c r="U1021" s="3" t="s">
        <v>99</v>
      </c>
      <c r="X1021" s="3" t="s">
        <v>101</v>
      </c>
      <c r="AA1021" s="3" t="s">
        <v>102</v>
      </c>
      <c r="AD1021" s="3" t="s">
        <v>407</v>
      </c>
      <c r="AG1021" s="3" t="s">
        <v>149</v>
      </c>
      <c r="AJ1021" s="3"/>
      <c r="AM1021" s="3" t="s">
        <v>99</v>
      </c>
      <c r="AP1021" s="3"/>
      <c r="AS1021" s="3" t="s">
        <v>99</v>
      </c>
      <c r="AV1021" s="3"/>
      <c r="AY1021" s="3" t="s">
        <v>116</v>
      </c>
      <c r="BB1021" s="3"/>
      <c r="BG1021" s="3" t="s">
        <v>108</v>
      </c>
      <c r="BJ1021" s="3" t="s">
        <v>109</v>
      </c>
      <c r="BM1021" s="3" t="s">
        <v>109</v>
      </c>
      <c r="BP1021" s="3" t="s">
        <v>109</v>
      </c>
      <c r="BS1021" s="3" t="s">
        <v>109</v>
      </c>
      <c r="BV1021" s="3" t="s">
        <v>108</v>
      </c>
      <c r="BY1021" s="3" t="s">
        <v>109</v>
      </c>
      <c r="CB1021" s="3" t="s">
        <v>118</v>
      </c>
      <c r="CE1021" s="3" t="s">
        <v>111</v>
      </c>
      <c r="CH1021" s="3" t="s">
        <v>148</v>
      </c>
      <c r="CK1021" s="3"/>
      <c r="CN1021" s="3" t="s">
        <v>131</v>
      </c>
      <c r="CQ1021" s="3"/>
    </row>
    <row r="1022" spans="1:95" x14ac:dyDescent="0.25">
      <c r="A1022">
        <v>251</v>
      </c>
      <c r="B1022" s="22">
        <v>43950.869305555556</v>
      </c>
      <c r="C1022" s="22">
        <v>43950.873761574076</v>
      </c>
      <c r="D1022" s="3" t="s">
        <v>97</v>
      </c>
      <c r="I1022" s="3" t="s">
        <v>99</v>
      </c>
      <c r="L1022" s="3" t="s">
        <v>98</v>
      </c>
      <c r="O1022" s="3" t="s">
        <v>385</v>
      </c>
      <c r="R1022" s="3" t="s">
        <v>100</v>
      </c>
      <c r="U1022" s="3" t="s">
        <v>99</v>
      </c>
      <c r="X1022" s="3" t="s">
        <v>101</v>
      </c>
      <c r="AA1022" s="3" t="s">
        <v>102</v>
      </c>
      <c r="AD1022" s="3" t="s">
        <v>430</v>
      </c>
      <c r="AG1022" s="3" t="s">
        <v>149</v>
      </c>
      <c r="AJ1022" s="3"/>
      <c r="AM1022" s="3" t="s">
        <v>99</v>
      </c>
      <c r="AP1022" s="3"/>
      <c r="AS1022" s="3" t="s">
        <v>99</v>
      </c>
      <c r="AV1022" s="3"/>
      <c r="AY1022" s="3" t="s">
        <v>116</v>
      </c>
      <c r="BB1022" s="3"/>
      <c r="BG1022" s="3" t="s">
        <v>108</v>
      </c>
      <c r="BJ1022" s="3" t="s">
        <v>109</v>
      </c>
      <c r="BM1022" s="3" t="s">
        <v>109</v>
      </c>
      <c r="BP1022" s="3" t="s">
        <v>109</v>
      </c>
      <c r="BS1022" s="3" t="s">
        <v>109</v>
      </c>
      <c r="BV1022" s="3" t="s">
        <v>108</v>
      </c>
      <c r="BY1022" s="3" t="s">
        <v>109</v>
      </c>
      <c r="CB1022" s="3" t="s">
        <v>118</v>
      </c>
      <c r="CE1022" s="3" t="s">
        <v>111</v>
      </c>
      <c r="CH1022" s="3" t="s">
        <v>148</v>
      </c>
      <c r="CK1022" s="3"/>
      <c r="CN1022" s="3" t="s">
        <v>131</v>
      </c>
      <c r="CQ1022" s="3"/>
    </row>
    <row r="1023" spans="1:95" x14ac:dyDescent="0.25">
      <c r="A1023">
        <v>252</v>
      </c>
      <c r="B1023" s="22">
        <v>43951.485868055555</v>
      </c>
      <c r="C1023" s="22">
        <v>43951.489085648151</v>
      </c>
      <c r="D1023" s="3" t="s">
        <v>97</v>
      </c>
      <c r="I1023" s="3" t="s">
        <v>98</v>
      </c>
      <c r="L1023" s="3" t="s">
        <v>99</v>
      </c>
      <c r="O1023" s="3"/>
      <c r="R1023" s="3" t="s">
        <v>225</v>
      </c>
      <c r="U1023" s="3" t="s">
        <v>99</v>
      </c>
      <c r="X1023" s="3" t="s">
        <v>121</v>
      </c>
      <c r="AA1023" s="3"/>
      <c r="AD1023" s="3" t="s">
        <v>405</v>
      </c>
      <c r="AG1023" s="3" t="s">
        <v>151</v>
      </c>
      <c r="AJ1023" s="3"/>
      <c r="AM1023" s="3" t="s">
        <v>99</v>
      </c>
      <c r="AP1023" s="3"/>
      <c r="AS1023" s="3" t="s">
        <v>98</v>
      </c>
      <c r="AV1023" s="3" t="s">
        <v>130</v>
      </c>
      <c r="AY1023" s="3" t="s">
        <v>116</v>
      </c>
      <c r="BB1023" s="3"/>
      <c r="BG1023" s="3" t="s">
        <v>108</v>
      </c>
      <c r="BJ1023" s="3" t="s">
        <v>109</v>
      </c>
      <c r="BM1023" s="3" t="s">
        <v>109</v>
      </c>
      <c r="BP1023" s="3" t="s">
        <v>109</v>
      </c>
      <c r="BS1023" s="3" t="s">
        <v>109</v>
      </c>
      <c r="BV1023" s="3" t="s">
        <v>123</v>
      </c>
      <c r="BY1023" s="3" t="s">
        <v>123</v>
      </c>
      <c r="CB1023" s="3" t="s">
        <v>118</v>
      </c>
      <c r="CE1023" s="3" t="s">
        <v>147</v>
      </c>
      <c r="CH1023" s="3" t="s">
        <v>112</v>
      </c>
      <c r="CK1023" s="3"/>
      <c r="CN1023" s="3" t="s">
        <v>131</v>
      </c>
      <c r="CQ1023" s="3"/>
    </row>
    <row r="1024" spans="1:95" x14ac:dyDescent="0.25">
      <c r="A1024">
        <v>252</v>
      </c>
      <c r="B1024" s="22">
        <v>43951.485868055555</v>
      </c>
      <c r="C1024" s="22">
        <v>43951.489085648151</v>
      </c>
      <c r="D1024" s="3" t="s">
        <v>97</v>
      </c>
      <c r="I1024" s="3" t="s">
        <v>98</v>
      </c>
      <c r="L1024" s="3" t="s">
        <v>99</v>
      </c>
      <c r="O1024" s="3"/>
      <c r="R1024" s="3" t="s">
        <v>225</v>
      </c>
      <c r="U1024" s="3" t="s">
        <v>99</v>
      </c>
      <c r="X1024" s="3" t="s">
        <v>121</v>
      </c>
      <c r="AA1024" s="3"/>
      <c r="AD1024" s="3" t="s">
        <v>409</v>
      </c>
      <c r="AG1024" s="3" t="s">
        <v>151</v>
      </c>
      <c r="AJ1024" s="3"/>
      <c r="AM1024" s="3" t="s">
        <v>99</v>
      </c>
      <c r="AP1024" s="3"/>
      <c r="AS1024" s="3" t="s">
        <v>98</v>
      </c>
      <c r="AV1024" s="3" t="s">
        <v>130</v>
      </c>
      <c r="AY1024" s="3" t="s">
        <v>116</v>
      </c>
      <c r="BB1024" s="3"/>
      <c r="BG1024" s="3" t="s">
        <v>108</v>
      </c>
      <c r="BJ1024" s="3" t="s">
        <v>109</v>
      </c>
      <c r="BM1024" s="3" t="s">
        <v>109</v>
      </c>
      <c r="BP1024" s="3" t="s">
        <v>109</v>
      </c>
      <c r="BS1024" s="3" t="s">
        <v>109</v>
      </c>
      <c r="BV1024" s="3" t="s">
        <v>123</v>
      </c>
      <c r="BY1024" s="3" t="s">
        <v>123</v>
      </c>
      <c r="CB1024" s="3" t="s">
        <v>118</v>
      </c>
      <c r="CE1024" s="3" t="s">
        <v>147</v>
      </c>
      <c r="CH1024" s="3" t="s">
        <v>112</v>
      </c>
      <c r="CK1024" s="3"/>
      <c r="CN1024" s="3" t="s">
        <v>131</v>
      </c>
      <c r="CQ1024" s="3"/>
    </row>
    <row r="1025" spans="1:95" x14ac:dyDescent="0.25">
      <c r="A1025">
        <v>252</v>
      </c>
      <c r="B1025" s="22">
        <v>43951.485868055555</v>
      </c>
      <c r="C1025" s="22">
        <v>43951.489085648151</v>
      </c>
      <c r="D1025" s="3" t="s">
        <v>97</v>
      </c>
      <c r="I1025" s="3" t="s">
        <v>98</v>
      </c>
      <c r="L1025" s="3" t="s">
        <v>99</v>
      </c>
      <c r="O1025" s="3"/>
      <c r="R1025" s="3" t="s">
        <v>225</v>
      </c>
      <c r="U1025" s="3" t="s">
        <v>99</v>
      </c>
      <c r="X1025" s="3" t="s">
        <v>121</v>
      </c>
      <c r="AA1025" s="3"/>
      <c r="AD1025" s="3" t="s">
        <v>408</v>
      </c>
      <c r="AG1025" s="3" t="s">
        <v>151</v>
      </c>
      <c r="AJ1025" s="3"/>
      <c r="AM1025" s="3" t="s">
        <v>99</v>
      </c>
      <c r="AP1025" s="3"/>
      <c r="AS1025" s="3" t="s">
        <v>98</v>
      </c>
      <c r="AV1025" s="3" t="s">
        <v>130</v>
      </c>
      <c r="AY1025" s="3" t="s">
        <v>116</v>
      </c>
      <c r="BB1025" s="3"/>
      <c r="BG1025" s="3" t="s">
        <v>108</v>
      </c>
      <c r="BJ1025" s="3" t="s">
        <v>109</v>
      </c>
      <c r="BM1025" s="3" t="s">
        <v>109</v>
      </c>
      <c r="BP1025" s="3" t="s">
        <v>109</v>
      </c>
      <c r="BS1025" s="3" t="s">
        <v>109</v>
      </c>
      <c r="BV1025" s="3" t="s">
        <v>123</v>
      </c>
      <c r="BY1025" s="3" t="s">
        <v>123</v>
      </c>
      <c r="CB1025" s="3" t="s">
        <v>118</v>
      </c>
      <c r="CE1025" s="3" t="s">
        <v>147</v>
      </c>
      <c r="CH1025" s="3" t="s">
        <v>112</v>
      </c>
      <c r="CK1025" s="3"/>
      <c r="CN1025" s="3" t="s">
        <v>131</v>
      </c>
      <c r="CQ1025" s="3"/>
    </row>
    <row r="1026" spans="1:95" x14ac:dyDescent="0.25">
      <c r="A1026">
        <v>252</v>
      </c>
      <c r="B1026" s="22">
        <v>43951.485868055555</v>
      </c>
      <c r="C1026" s="22">
        <v>43951.489085648151</v>
      </c>
      <c r="D1026" s="3" t="s">
        <v>97</v>
      </c>
      <c r="I1026" s="3" t="s">
        <v>98</v>
      </c>
      <c r="L1026" s="3" t="s">
        <v>99</v>
      </c>
      <c r="O1026" s="3"/>
      <c r="R1026" s="3" t="s">
        <v>225</v>
      </c>
      <c r="U1026" s="3" t="s">
        <v>99</v>
      </c>
      <c r="X1026" s="3" t="s">
        <v>121</v>
      </c>
      <c r="AA1026" s="3"/>
      <c r="AD1026" s="3" t="s">
        <v>410</v>
      </c>
      <c r="AG1026" s="3" t="s">
        <v>151</v>
      </c>
      <c r="AJ1026" s="3"/>
      <c r="AM1026" s="3" t="s">
        <v>99</v>
      </c>
      <c r="AP1026" s="3"/>
      <c r="AS1026" s="3" t="s">
        <v>98</v>
      </c>
      <c r="AV1026" s="3" t="s">
        <v>130</v>
      </c>
      <c r="AY1026" s="3" t="s">
        <v>116</v>
      </c>
      <c r="BB1026" s="3"/>
      <c r="BG1026" s="3" t="s">
        <v>108</v>
      </c>
      <c r="BJ1026" s="3" t="s">
        <v>109</v>
      </c>
      <c r="BM1026" s="3" t="s">
        <v>109</v>
      </c>
      <c r="BP1026" s="3" t="s">
        <v>109</v>
      </c>
      <c r="BS1026" s="3" t="s">
        <v>109</v>
      </c>
      <c r="BV1026" s="3" t="s">
        <v>123</v>
      </c>
      <c r="BY1026" s="3" t="s">
        <v>123</v>
      </c>
      <c r="CB1026" s="3" t="s">
        <v>118</v>
      </c>
      <c r="CE1026" s="3" t="s">
        <v>147</v>
      </c>
      <c r="CH1026" s="3" t="s">
        <v>112</v>
      </c>
      <c r="CK1026" s="3"/>
      <c r="CN1026" s="3" t="s">
        <v>131</v>
      </c>
      <c r="CQ1026" s="3"/>
    </row>
    <row r="1027" spans="1:95" x14ac:dyDescent="0.25">
      <c r="A1027">
        <v>252</v>
      </c>
      <c r="B1027" s="22">
        <v>43951.485868055555</v>
      </c>
      <c r="C1027" s="22">
        <v>43951.489085648151</v>
      </c>
      <c r="D1027" s="3" t="s">
        <v>97</v>
      </c>
      <c r="I1027" s="3" t="s">
        <v>98</v>
      </c>
      <c r="L1027" s="3" t="s">
        <v>99</v>
      </c>
      <c r="O1027" s="3"/>
      <c r="R1027" s="3" t="s">
        <v>225</v>
      </c>
      <c r="U1027" s="3" t="s">
        <v>99</v>
      </c>
      <c r="X1027" s="3" t="s">
        <v>121</v>
      </c>
      <c r="AA1027" s="3"/>
      <c r="AD1027" s="3" t="s">
        <v>406</v>
      </c>
      <c r="AG1027" s="3" t="s">
        <v>151</v>
      </c>
      <c r="AJ1027" s="3"/>
      <c r="AM1027" s="3" t="s">
        <v>99</v>
      </c>
      <c r="AP1027" s="3"/>
      <c r="AS1027" s="3" t="s">
        <v>98</v>
      </c>
      <c r="AV1027" s="3" t="s">
        <v>130</v>
      </c>
      <c r="AY1027" s="3" t="s">
        <v>116</v>
      </c>
      <c r="BB1027" s="3"/>
      <c r="BG1027" s="3" t="s">
        <v>108</v>
      </c>
      <c r="BJ1027" s="3" t="s">
        <v>109</v>
      </c>
      <c r="BM1027" s="3" t="s">
        <v>109</v>
      </c>
      <c r="BP1027" s="3" t="s">
        <v>109</v>
      </c>
      <c r="BS1027" s="3" t="s">
        <v>109</v>
      </c>
      <c r="BV1027" s="3" t="s">
        <v>123</v>
      </c>
      <c r="BY1027" s="3" t="s">
        <v>123</v>
      </c>
      <c r="CB1027" s="3" t="s">
        <v>118</v>
      </c>
      <c r="CE1027" s="3" t="s">
        <v>147</v>
      </c>
      <c r="CH1027" s="3" t="s">
        <v>112</v>
      </c>
      <c r="CK1027" s="3"/>
      <c r="CN1027" s="3" t="s">
        <v>131</v>
      </c>
      <c r="CQ1027" s="3"/>
    </row>
    <row r="1028" spans="1:95" x14ac:dyDescent="0.25">
      <c r="A1028">
        <v>252</v>
      </c>
      <c r="B1028" s="22">
        <v>43951.485868055555</v>
      </c>
      <c r="C1028" s="22">
        <v>43951.489085648151</v>
      </c>
      <c r="D1028" s="3" t="s">
        <v>97</v>
      </c>
      <c r="I1028" s="3" t="s">
        <v>98</v>
      </c>
      <c r="L1028" s="3" t="s">
        <v>99</v>
      </c>
      <c r="O1028" s="3"/>
      <c r="R1028" s="3" t="s">
        <v>225</v>
      </c>
      <c r="U1028" s="3" t="s">
        <v>99</v>
      </c>
      <c r="X1028" s="3" t="s">
        <v>121</v>
      </c>
      <c r="AA1028" s="3"/>
      <c r="AD1028" s="3" t="s">
        <v>407</v>
      </c>
      <c r="AG1028" s="3" t="s">
        <v>151</v>
      </c>
      <c r="AJ1028" s="3"/>
      <c r="AM1028" s="3" t="s">
        <v>99</v>
      </c>
      <c r="AP1028" s="3"/>
      <c r="AS1028" s="3" t="s">
        <v>98</v>
      </c>
      <c r="AV1028" s="3" t="s">
        <v>130</v>
      </c>
      <c r="AY1028" s="3" t="s">
        <v>116</v>
      </c>
      <c r="BB1028" s="3"/>
      <c r="BG1028" s="3" t="s">
        <v>108</v>
      </c>
      <c r="BJ1028" s="3" t="s">
        <v>109</v>
      </c>
      <c r="BM1028" s="3" t="s">
        <v>109</v>
      </c>
      <c r="BP1028" s="3" t="s">
        <v>109</v>
      </c>
      <c r="BS1028" s="3" t="s">
        <v>109</v>
      </c>
      <c r="BV1028" s="3" t="s">
        <v>123</v>
      </c>
      <c r="BY1028" s="3" t="s">
        <v>123</v>
      </c>
      <c r="CB1028" s="3" t="s">
        <v>118</v>
      </c>
      <c r="CE1028" s="3" t="s">
        <v>147</v>
      </c>
      <c r="CH1028" s="3" t="s">
        <v>112</v>
      </c>
      <c r="CK1028" s="3"/>
      <c r="CN1028" s="3" t="s">
        <v>131</v>
      </c>
      <c r="CQ1028" s="3"/>
    </row>
    <row r="1029" spans="1:95" x14ac:dyDescent="0.25">
      <c r="A1029">
        <v>252</v>
      </c>
      <c r="B1029" s="22">
        <v>43951.485868055555</v>
      </c>
      <c r="C1029" s="22">
        <v>43951.489085648151</v>
      </c>
      <c r="D1029" s="3" t="s">
        <v>97</v>
      </c>
      <c r="I1029" s="3" t="s">
        <v>98</v>
      </c>
      <c r="L1029" s="3" t="s">
        <v>99</v>
      </c>
      <c r="O1029" s="3"/>
      <c r="R1029" s="3" t="s">
        <v>225</v>
      </c>
      <c r="U1029" s="3" t="s">
        <v>99</v>
      </c>
      <c r="X1029" s="3" t="s">
        <v>121</v>
      </c>
      <c r="AA1029" s="3"/>
      <c r="AD1029" s="3" t="s">
        <v>430</v>
      </c>
      <c r="AG1029" s="3" t="s">
        <v>151</v>
      </c>
      <c r="AJ1029" s="3"/>
      <c r="AM1029" s="3" t="s">
        <v>99</v>
      </c>
      <c r="AP1029" s="3"/>
      <c r="AS1029" s="3" t="s">
        <v>98</v>
      </c>
      <c r="AV1029" s="3" t="s">
        <v>130</v>
      </c>
      <c r="AY1029" s="3" t="s">
        <v>116</v>
      </c>
      <c r="BB1029" s="3"/>
      <c r="BG1029" s="3" t="s">
        <v>108</v>
      </c>
      <c r="BJ1029" s="3" t="s">
        <v>109</v>
      </c>
      <c r="BM1029" s="3" t="s">
        <v>109</v>
      </c>
      <c r="BP1029" s="3" t="s">
        <v>109</v>
      </c>
      <c r="BS1029" s="3" t="s">
        <v>109</v>
      </c>
      <c r="BV1029" s="3" t="s">
        <v>123</v>
      </c>
      <c r="BY1029" s="3" t="s">
        <v>123</v>
      </c>
      <c r="CB1029" s="3" t="s">
        <v>118</v>
      </c>
      <c r="CE1029" s="3" t="s">
        <v>147</v>
      </c>
      <c r="CH1029" s="3" t="s">
        <v>112</v>
      </c>
      <c r="CK1029" s="3"/>
      <c r="CN1029" s="3" t="s">
        <v>131</v>
      </c>
      <c r="CQ1029" s="3"/>
    </row>
    <row r="1030" spans="1:95" x14ac:dyDescent="0.25">
      <c r="A1030">
        <v>253</v>
      </c>
      <c r="B1030" s="22">
        <v>43951.486643518518</v>
      </c>
      <c r="C1030" s="22">
        <v>43951.494687500002</v>
      </c>
      <c r="D1030" s="3" t="s">
        <v>97</v>
      </c>
      <c r="I1030" s="3" t="s">
        <v>98</v>
      </c>
      <c r="L1030" s="3" t="s">
        <v>98</v>
      </c>
      <c r="O1030" s="3"/>
      <c r="R1030" s="3" t="s">
        <v>120</v>
      </c>
      <c r="U1030" s="3" t="s">
        <v>99</v>
      </c>
      <c r="X1030" s="3" t="s">
        <v>121</v>
      </c>
      <c r="AA1030" s="3"/>
      <c r="AD1030" s="3" t="s">
        <v>405</v>
      </c>
      <c r="AG1030" s="3" t="s">
        <v>151</v>
      </c>
      <c r="AJ1030" s="3"/>
      <c r="AM1030" s="3" t="s">
        <v>99</v>
      </c>
      <c r="AP1030" s="3"/>
      <c r="AS1030" s="3" t="s">
        <v>98</v>
      </c>
      <c r="AV1030" s="3" t="s">
        <v>386</v>
      </c>
      <c r="AY1030" s="3" t="s">
        <v>116</v>
      </c>
      <c r="BB1030" s="3"/>
      <c r="BG1030" s="3" t="s">
        <v>109</v>
      </c>
      <c r="BJ1030" s="3" t="s">
        <v>109</v>
      </c>
      <c r="BM1030" s="3" t="s">
        <v>123</v>
      </c>
      <c r="BP1030" s="3" t="s">
        <v>109</v>
      </c>
      <c r="BS1030" s="3" t="s">
        <v>109</v>
      </c>
      <c r="BV1030" s="3" t="s">
        <v>123</v>
      </c>
      <c r="BY1030" s="3" t="s">
        <v>109</v>
      </c>
      <c r="CB1030" s="3" t="s">
        <v>134</v>
      </c>
      <c r="CE1030" s="3" t="s">
        <v>147</v>
      </c>
      <c r="CH1030" s="3" t="s">
        <v>148</v>
      </c>
      <c r="CK1030" s="3"/>
      <c r="CN1030" s="3" t="s">
        <v>131</v>
      </c>
      <c r="CQ1030" s="3"/>
    </row>
    <row r="1031" spans="1:95" x14ac:dyDescent="0.25">
      <c r="A1031">
        <v>253</v>
      </c>
      <c r="B1031" s="22">
        <v>43951.486643518518</v>
      </c>
      <c r="C1031" s="22">
        <v>43951.494687500002</v>
      </c>
      <c r="D1031" s="3" t="s">
        <v>97</v>
      </c>
      <c r="I1031" s="3" t="s">
        <v>98</v>
      </c>
      <c r="L1031" s="3" t="s">
        <v>98</v>
      </c>
      <c r="O1031" s="3"/>
      <c r="R1031" s="3" t="s">
        <v>120</v>
      </c>
      <c r="U1031" s="3" t="s">
        <v>99</v>
      </c>
      <c r="X1031" s="3" t="s">
        <v>121</v>
      </c>
      <c r="AA1031" s="3"/>
      <c r="AD1031" s="3" t="s">
        <v>408</v>
      </c>
      <c r="AG1031" s="3" t="s">
        <v>151</v>
      </c>
      <c r="AJ1031" s="3"/>
      <c r="AM1031" s="3" t="s">
        <v>99</v>
      </c>
      <c r="AP1031" s="3"/>
      <c r="AS1031" s="3" t="s">
        <v>98</v>
      </c>
      <c r="AV1031" s="3" t="s">
        <v>386</v>
      </c>
      <c r="AY1031" s="3" t="s">
        <v>116</v>
      </c>
      <c r="BB1031" s="3"/>
      <c r="BG1031" s="3" t="s">
        <v>109</v>
      </c>
      <c r="BJ1031" s="3" t="s">
        <v>109</v>
      </c>
      <c r="BM1031" s="3" t="s">
        <v>123</v>
      </c>
      <c r="BP1031" s="3" t="s">
        <v>109</v>
      </c>
      <c r="BS1031" s="3" t="s">
        <v>109</v>
      </c>
      <c r="BV1031" s="3" t="s">
        <v>123</v>
      </c>
      <c r="BY1031" s="3" t="s">
        <v>109</v>
      </c>
      <c r="CB1031" s="3" t="s">
        <v>134</v>
      </c>
      <c r="CE1031" s="3" t="s">
        <v>147</v>
      </c>
      <c r="CH1031" s="3" t="s">
        <v>148</v>
      </c>
      <c r="CK1031" s="3"/>
      <c r="CN1031" s="3" t="s">
        <v>131</v>
      </c>
      <c r="CQ1031" s="3"/>
    </row>
    <row r="1032" spans="1:95" x14ac:dyDescent="0.25">
      <c r="A1032">
        <v>253</v>
      </c>
      <c r="B1032" s="22">
        <v>43951.486643518518</v>
      </c>
      <c r="C1032" s="22">
        <v>43951.494687500002</v>
      </c>
      <c r="D1032" s="3" t="s">
        <v>97</v>
      </c>
      <c r="I1032" s="3" t="s">
        <v>98</v>
      </c>
      <c r="L1032" s="3" t="s">
        <v>98</v>
      </c>
      <c r="O1032" s="3"/>
      <c r="R1032" s="3" t="s">
        <v>120</v>
      </c>
      <c r="U1032" s="3" t="s">
        <v>99</v>
      </c>
      <c r="X1032" s="3" t="s">
        <v>121</v>
      </c>
      <c r="AA1032" s="3"/>
      <c r="AD1032" s="3" t="s">
        <v>406</v>
      </c>
      <c r="AG1032" s="3" t="s">
        <v>151</v>
      </c>
      <c r="AJ1032" s="3"/>
      <c r="AM1032" s="3" t="s">
        <v>99</v>
      </c>
      <c r="AP1032" s="3"/>
      <c r="AS1032" s="3" t="s">
        <v>98</v>
      </c>
      <c r="AV1032" s="3" t="s">
        <v>386</v>
      </c>
      <c r="AY1032" s="3" t="s">
        <v>116</v>
      </c>
      <c r="BB1032" s="3"/>
      <c r="BG1032" s="3" t="s">
        <v>109</v>
      </c>
      <c r="BJ1032" s="3" t="s">
        <v>109</v>
      </c>
      <c r="BM1032" s="3" t="s">
        <v>123</v>
      </c>
      <c r="BP1032" s="3" t="s">
        <v>109</v>
      </c>
      <c r="BS1032" s="3" t="s">
        <v>109</v>
      </c>
      <c r="BV1032" s="3" t="s">
        <v>123</v>
      </c>
      <c r="BY1032" s="3" t="s">
        <v>109</v>
      </c>
      <c r="CB1032" s="3" t="s">
        <v>134</v>
      </c>
      <c r="CE1032" s="3" t="s">
        <v>147</v>
      </c>
      <c r="CH1032" s="3" t="s">
        <v>148</v>
      </c>
      <c r="CK1032" s="3"/>
      <c r="CN1032" s="3" t="s">
        <v>131</v>
      </c>
      <c r="CQ1032" s="3"/>
    </row>
    <row r="1033" spans="1:95" x14ac:dyDescent="0.25">
      <c r="A1033">
        <v>253</v>
      </c>
      <c r="B1033" s="22">
        <v>43951.486643518518</v>
      </c>
      <c r="C1033" s="22">
        <v>43951.494687500002</v>
      </c>
      <c r="D1033" s="3" t="s">
        <v>97</v>
      </c>
      <c r="I1033" s="3" t="s">
        <v>98</v>
      </c>
      <c r="L1033" s="3" t="s">
        <v>98</v>
      </c>
      <c r="O1033" s="3"/>
      <c r="R1033" s="3" t="s">
        <v>120</v>
      </c>
      <c r="U1033" s="3" t="s">
        <v>99</v>
      </c>
      <c r="X1033" s="3" t="s">
        <v>121</v>
      </c>
      <c r="AA1033" s="3"/>
      <c r="AD1033" s="3" t="s">
        <v>430</v>
      </c>
      <c r="AG1033" s="3" t="s">
        <v>151</v>
      </c>
      <c r="AJ1033" s="3"/>
      <c r="AM1033" s="3" t="s">
        <v>99</v>
      </c>
      <c r="AP1033" s="3"/>
      <c r="AS1033" s="3" t="s">
        <v>98</v>
      </c>
      <c r="AV1033" s="3" t="s">
        <v>386</v>
      </c>
      <c r="AY1033" s="3" t="s">
        <v>116</v>
      </c>
      <c r="BB1033" s="3"/>
      <c r="BG1033" s="3" t="s">
        <v>109</v>
      </c>
      <c r="BJ1033" s="3" t="s">
        <v>109</v>
      </c>
      <c r="BM1033" s="3" t="s">
        <v>123</v>
      </c>
      <c r="BP1033" s="3" t="s">
        <v>109</v>
      </c>
      <c r="BS1033" s="3" t="s">
        <v>109</v>
      </c>
      <c r="BV1033" s="3" t="s">
        <v>123</v>
      </c>
      <c r="BY1033" s="3" t="s">
        <v>109</v>
      </c>
      <c r="CB1033" s="3" t="s">
        <v>134</v>
      </c>
      <c r="CE1033" s="3" t="s">
        <v>147</v>
      </c>
      <c r="CH1033" s="3" t="s">
        <v>148</v>
      </c>
      <c r="CK1033" s="3"/>
      <c r="CN1033" s="3" t="s">
        <v>131</v>
      </c>
      <c r="CQ1033" s="3"/>
    </row>
    <row r="1034" spans="1:95" x14ac:dyDescent="0.25">
      <c r="A1034">
        <v>254</v>
      </c>
      <c r="B1034" s="22">
        <v>43951.493981481479</v>
      </c>
      <c r="C1034" s="22">
        <v>43951.495567129627</v>
      </c>
      <c r="D1034" s="3" t="s">
        <v>97</v>
      </c>
      <c r="I1034" s="3" t="s">
        <v>98</v>
      </c>
      <c r="L1034" s="3" t="s">
        <v>99</v>
      </c>
      <c r="O1034" s="3"/>
      <c r="R1034" s="3" t="s">
        <v>100</v>
      </c>
      <c r="U1034" s="3" t="s">
        <v>99</v>
      </c>
      <c r="X1034" s="3" t="s">
        <v>101</v>
      </c>
      <c r="AA1034" s="3" t="s">
        <v>132</v>
      </c>
      <c r="AD1034" s="3" t="s">
        <v>405</v>
      </c>
      <c r="AG1034" s="3" t="s">
        <v>139</v>
      </c>
      <c r="AJ1034" s="3"/>
      <c r="AM1034" s="3" t="s">
        <v>99</v>
      </c>
      <c r="AP1034" s="3"/>
      <c r="AS1034" s="3" t="s">
        <v>98</v>
      </c>
      <c r="AV1034" s="3" t="s">
        <v>208</v>
      </c>
      <c r="AY1034" s="3" t="s">
        <v>116</v>
      </c>
      <c r="BB1034" s="3"/>
      <c r="BG1034" s="3" t="s">
        <v>109</v>
      </c>
      <c r="BJ1034" s="3" t="s">
        <v>109</v>
      </c>
      <c r="BM1034" s="3" t="s">
        <v>108</v>
      </c>
      <c r="BP1034" s="3" t="s">
        <v>123</v>
      </c>
      <c r="BS1034" s="3" t="s">
        <v>109</v>
      </c>
      <c r="BV1034" s="3" t="s">
        <v>123</v>
      </c>
      <c r="BY1034" s="3" t="s">
        <v>123</v>
      </c>
      <c r="CB1034" s="3" t="s">
        <v>118</v>
      </c>
      <c r="CE1034" s="3" t="s">
        <v>119</v>
      </c>
      <c r="CH1034" s="3" t="s">
        <v>112</v>
      </c>
      <c r="CK1034" s="3"/>
      <c r="CN1034" s="3" t="s">
        <v>126</v>
      </c>
      <c r="CQ1034" s="3"/>
    </row>
    <row r="1035" spans="1:95" x14ac:dyDescent="0.25">
      <c r="A1035">
        <v>254</v>
      </c>
      <c r="B1035" s="22">
        <v>43951.493981481479</v>
      </c>
      <c r="C1035" s="22">
        <v>43951.495567129627</v>
      </c>
      <c r="D1035" s="3" t="s">
        <v>97</v>
      </c>
      <c r="I1035" s="3" t="s">
        <v>98</v>
      </c>
      <c r="L1035" s="3" t="s">
        <v>99</v>
      </c>
      <c r="O1035" s="3"/>
      <c r="R1035" s="3" t="s">
        <v>100</v>
      </c>
      <c r="U1035" s="3" t="s">
        <v>99</v>
      </c>
      <c r="X1035" s="3" t="s">
        <v>101</v>
      </c>
      <c r="AA1035" s="3" t="s">
        <v>132</v>
      </c>
      <c r="AD1035" s="3" t="s">
        <v>406</v>
      </c>
      <c r="AG1035" s="3" t="s">
        <v>139</v>
      </c>
      <c r="AJ1035" s="3"/>
      <c r="AM1035" s="3" t="s">
        <v>99</v>
      </c>
      <c r="AP1035" s="3"/>
      <c r="AS1035" s="3" t="s">
        <v>98</v>
      </c>
      <c r="AV1035" s="3" t="s">
        <v>208</v>
      </c>
      <c r="AY1035" s="3" t="s">
        <v>116</v>
      </c>
      <c r="BB1035" s="3"/>
      <c r="BG1035" s="3" t="s">
        <v>109</v>
      </c>
      <c r="BJ1035" s="3" t="s">
        <v>109</v>
      </c>
      <c r="BM1035" s="3" t="s">
        <v>108</v>
      </c>
      <c r="BP1035" s="3" t="s">
        <v>123</v>
      </c>
      <c r="BS1035" s="3" t="s">
        <v>109</v>
      </c>
      <c r="BV1035" s="3" t="s">
        <v>123</v>
      </c>
      <c r="BY1035" s="3" t="s">
        <v>123</v>
      </c>
      <c r="CB1035" s="3" t="s">
        <v>118</v>
      </c>
      <c r="CE1035" s="3" t="s">
        <v>119</v>
      </c>
      <c r="CH1035" s="3" t="s">
        <v>112</v>
      </c>
      <c r="CK1035" s="3"/>
      <c r="CN1035" s="3" t="s">
        <v>126</v>
      </c>
      <c r="CQ1035" s="3"/>
    </row>
    <row r="1036" spans="1:95" x14ac:dyDescent="0.25">
      <c r="A1036">
        <v>254</v>
      </c>
      <c r="B1036" s="22">
        <v>43951.493981481479</v>
      </c>
      <c r="C1036" s="22">
        <v>43951.495567129627</v>
      </c>
      <c r="D1036" s="3" t="s">
        <v>97</v>
      </c>
      <c r="I1036" s="3" t="s">
        <v>98</v>
      </c>
      <c r="L1036" s="3" t="s">
        <v>99</v>
      </c>
      <c r="O1036" s="3"/>
      <c r="R1036" s="3" t="s">
        <v>100</v>
      </c>
      <c r="U1036" s="3" t="s">
        <v>99</v>
      </c>
      <c r="X1036" s="3" t="s">
        <v>101</v>
      </c>
      <c r="AA1036" s="3" t="s">
        <v>132</v>
      </c>
      <c r="AD1036" s="3" t="s">
        <v>430</v>
      </c>
      <c r="AG1036" s="3" t="s">
        <v>139</v>
      </c>
      <c r="AJ1036" s="3"/>
      <c r="AM1036" s="3" t="s">
        <v>99</v>
      </c>
      <c r="AP1036" s="3"/>
      <c r="AS1036" s="3" t="s">
        <v>98</v>
      </c>
      <c r="AV1036" s="3" t="s">
        <v>208</v>
      </c>
      <c r="AY1036" s="3" t="s">
        <v>116</v>
      </c>
      <c r="BB1036" s="3"/>
      <c r="BG1036" s="3" t="s">
        <v>109</v>
      </c>
      <c r="BJ1036" s="3" t="s">
        <v>109</v>
      </c>
      <c r="BM1036" s="3" t="s">
        <v>108</v>
      </c>
      <c r="BP1036" s="3" t="s">
        <v>123</v>
      </c>
      <c r="BS1036" s="3" t="s">
        <v>109</v>
      </c>
      <c r="BV1036" s="3" t="s">
        <v>123</v>
      </c>
      <c r="BY1036" s="3" t="s">
        <v>123</v>
      </c>
      <c r="CB1036" s="3" t="s">
        <v>118</v>
      </c>
      <c r="CE1036" s="3" t="s">
        <v>119</v>
      </c>
      <c r="CH1036" s="3" t="s">
        <v>112</v>
      </c>
      <c r="CK1036" s="3"/>
      <c r="CN1036" s="3" t="s">
        <v>126</v>
      </c>
      <c r="CQ1036" s="3"/>
    </row>
    <row r="1037" spans="1:95" x14ac:dyDescent="0.25">
      <c r="A1037">
        <v>255</v>
      </c>
      <c r="B1037" s="22">
        <v>43951.488703703704</v>
      </c>
      <c r="C1037" s="22">
        <v>43951.554664351854</v>
      </c>
      <c r="D1037" s="3" t="s">
        <v>97</v>
      </c>
      <c r="I1037" s="3" t="s">
        <v>99</v>
      </c>
      <c r="L1037" s="3" t="s">
        <v>99</v>
      </c>
      <c r="O1037" s="3"/>
      <c r="R1037" s="3" t="s">
        <v>159</v>
      </c>
      <c r="U1037" s="3" t="s">
        <v>99</v>
      </c>
      <c r="X1037" s="3" t="s">
        <v>121</v>
      </c>
      <c r="AA1037" s="3"/>
      <c r="AD1037" s="3" t="s">
        <v>405</v>
      </c>
      <c r="AG1037" s="3" t="s">
        <v>149</v>
      </c>
      <c r="AJ1037" s="3"/>
      <c r="AM1037" s="3" t="s">
        <v>98</v>
      </c>
      <c r="AP1037" s="3" t="s">
        <v>387</v>
      </c>
      <c r="AS1037" s="3" t="s">
        <v>98</v>
      </c>
      <c r="AV1037" s="3" t="s">
        <v>157</v>
      </c>
      <c r="AY1037" s="3" t="s">
        <v>116</v>
      </c>
      <c r="BB1037" s="3"/>
      <c r="BG1037" s="3" t="s">
        <v>123</v>
      </c>
      <c r="BJ1037" s="3" t="s">
        <v>109</v>
      </c>
      <c r="BM1037" s="3" t="s">
        <v>109</v>
      </c>
      <c r="BP1037" s="3" t="s">
        <v>123</v>
      </c>
      <c r="BS1037" s="3" t="s">
        <v>109</v>
      </c>
      <c r="BV1037" s="3" t="s">
        <v>109</v>
      </c>
      <c r="BY1037" s="3" t="s">
        <v>109</v>
      </c>
      <c r="CB1037" s="3" t="s">
        <v>118</v>
      </c>
      <c r="CE1037" s="3" t="s">
        <v>309</v>
      </c>
      <c r="CH1037" s="3" t="s">
        <v>112</v>
      </c>
      <c r="CK1037" s="3"/>
      <c r="CN1037" s="3" t="s">
        <v>137</v>
      </c>
      <c r="CQ1037" s="3"/>
    </row>
    <row r="1038" spans="1:95" x14ac:dyDescent="0.25">
      <c r="A1038">
        <v>255</v>
      </c>
      <c r="B1038" s="22">
        <v>43951.488703703704</v>
      </c>
      <c r="C1038" s="22">
        <v>43951.554664351854</v>
      </c>
      <c r="D1038" s="3" t="s">
        <v>97</v>
      </c>
      <c r="I1038" s="3" t="s">
        <v>99</v>
      </c>
      <c r="L1038" s="3" t="s">
        <v>99</v>
      </c>
      <c r="O1038" s="3"/>
      <c r="R1038" s="3" t="s">
        <v>159</v>
      </c>
      <c r="U1038" s="3" t="s">
        <v>99</v>
      </c>
      <c r="X1038" s="3" t="s">
        <v>121</v>
      </c>
      <c r="AA1038" s="3"/>
      <c r="AD1038" s="3" t="s">
        <v>430</v>
      </c>
      <c r="AG1038" s="3" t="s">
        <v>149</v>
      </c>
      <c r="AJ1038" s="3"/>
      <c r="AM1038" s="3" t="s">
        <v>98</v>
      </c>
      <c r="AP1038" s="3" t="s">
        <v>387</v>
      </c>
      <c r="AS1038" s="3" t="s">
        <v>98</v>
      </c>
      <c r="AV1038" s="3" t="s">
        <v>157</v>
      </c>
      <c r="AY1038" s="3" t="s">
        <v>116</v>
      </c>
      <c r="BB1038" s="3"/>
      <c r="BG1038" s="3" t="s">
        <v>123</v>
      </c>
      <c r="BJ1038" s="3" t="s">
        <v>109</v>
      </c>
      <c r="BM1038" s="3" t="s">
        <v>109</v>
      </c>
      <c r="BP1038" s="3" t="s">
        <v>123</v>
      </c>
      <c r="BS1038" s="3" t="s">
        <v>109</v>
      </c>
      <c r="BV1038" s="3" t="s">
        <v>109</v>
      </c>
      <c r="BY1038" s="3" t="s">
        <v>109</v>
      </c>
      <c r="CB1038" s="3" t="s">
        <v>118</v>
      </c>
      <c r="CE1038" s="3" t="s">
        <v>309</v>
      </c>
      <c r="CH1038" s="3" t="s">
        <v>112</v>
      </c>
      <c r="CK1038" s="3"/>
      <c r="CN1038" s="3" t="s">
        <v>137</v>
      </c>
      <c r="CQ1038" s="3"/>
    </row>
    <row r="1039" spans="1:95" x14ac:dyDescent="0.25">
      <c r="A1039">
        <v>256</v>
      </c>
      <c r="B1039" s="22">
        <v>43951.594502314816</v>
      </c>
      <c r="C1039" s="22">
        <v>43951.599490740744</v>
      </c>
      <c r="D1039" s="3" t="s">
        <v>97</v>
      </c>
      <c r="I1039" s="3" t="s">
        <v>98</v>
      </c>
      <c r="L1039" s="3" t="s">
        <v>99</v>
      </c>
      <c r="O1039" s="3"/>
      <c r="R1039" s="3" t="s">
        <v>120</v>
      </c>
      <c r="U1039" s="3" t="s">
        <v>99</v>
      </c>
      <c r="X1039" s="3" t="s">
        <v>121</v>
      </c>
      <c r="AA1039" s="3"/>
      <c r="AD1039" s="3" t="s">
        <v>405</v>
      </c>
      <c r="AG1039" s="3" t="s">
        <v>151</v>
      </c>
      <c r="AJ1039" s="3"/>
      <c r="AM1039" s="3" t="s">
        <v>99</v>
      </c>
      <c r="AP1039" s="3"/>
      <c r="AS1039" s="3" t="s">
        <v>98</v>
      </c>
      <c r="AV1039" s="3" t="s">
        <v>130</v>
      </c>
      <c r="AY1039" s="3" t="s">
        <v>116</v>
      </c>
      <c r="BB1039" s="3"/>
      <c r="BG1039" s="3" t="s">
        <v>107</v>
      </c>
      <c r="BJ1039" s="3" t="s">
        <v>107</v>
      </c>
      <c r="BM1039" s="3" t="s">
        <v>107</v>
      </c>
      <c r="BP1039" s="3" t="s">
        <v>123</v>
      </c>
      <c r="BS1039" s="3" t="s">
        <v>123</v>
      </c>
      <c r="BV1039" s="3" t="s">
        <v>123</v>
      </c>
      <c r="BY1039" s="3" t="s">
        <v>123</v>
      </c>
      <c r="CB1039" s="3" t="s">
        <v>118</v>
      </c>
      <c r="CE1039" s="3" t="s">
        <v>111</v>
      </c>
      <c r="CH1039" s="3" t="s">
        <v>112</v>
      </c>
      <c r="CK1039" s="3"/>
      <c r="CN1039" s="3" t="s">
        <v>126</v>
      </c>
      <c r="CQ1039" s="3"/>
    </row>
    <row r="1040" spans="1:95" x14ac:dyDescent="0.25">
      <c r="A1040">
        <v>256</v>
      </c>
      <c r="B1040" s="22">
        <v>43951.594502314816</v>
      </c>
      <c r="C1040" s="22">
        <v>43951.599490740744</v>
      </c>
      <c r="D1040" s="3" t="s">
        <v>97</v>
      </c>
      <c r="I1040" s="3" t="s">
        <v>98</v>
      </c>
      <c r="L1040" s="3" t="s">
        <v>99</v>
      </c>
      <c r="O1040" s="3"/>
      <c r="R1040" s="3" t="s">
        <v>120</v>
      </c>
      <c r="U1040" s="3" t="s">
        <v>99</v>
      </c>
      <c r="X1040" s="3" t="s">
        <v>121</v>
      </c>
      <c r="AA1040" s="3"/>
      <c r="AD1040" s="3" t="s">
        <v>406</v>
      </c>
      <c r="AG1040" s="3" t="s">
        <v>151</v>
      </c>
      <c r="AJ1040" s="3"/>
      <c r="AM1040" s="3" t="s">
        <v>99</v>
      </c>
      <c r="AP1040" s="3"/>
      <c r="AS1040" s="3" t="s">
        <v>98</v>
      </c>
      <c r="AV1040" s="3" t="s">
        <v>130</v>
      </c>
      <c r="AY1040" s="3" t="s">
        <v>116</v>
      </c>
      <c r="BB1040" s="3"/>
      <c r="BG1040" s="3" t="s">
        <v>107</v>
      </c>
      <c r="BJ1040" s="3" t="s">
        <v>107</v>
      </c>
      <c r="BM1040" s="3" t="s">
        <v>107</v>
      </c>
      <c r="BP1040" s="3" t="s">
        <v>123</v>
      </c>
      <c r="BS1040" s="3" t="s">
        <v>123</v>
      </c>
      <c r="BV1040" s="3" t="s">
        <v>123</v>
      </c>
      <c r="BY1040" s="3" t="s">
        <v>123</v>
      </c>
      <c r="CB1040" s="3" t="s">
        <v>118</v>
      </c>
      <c r="CE1040" s="3" t="s">
        <v>111</v>
      </c>
      <c r="CH1040" s="3" t="s">
        <v>112</v>
      </c>
      <c r="CK1040" s="3"/>
      <c r="CN1040" s="3" t="s">
        <v>126</v>
      </c>
      <c r="CQ1040" s="3"/>
    </row>
    <row r="1041" spans="1:95" x14ac:dyDescent="0.25">
      <c r="A1041">
        <v>256</v>
      </c>
      <c r="B1041" s="22">
        <v>43951.594502314816</v>
      </c>
      <c r="C1041" s="22">
        <v>43951.599490740744</v>
      </c>
      <c r="D1041" s="3" t="s">
        <v>97</v>
      </c>
      <c r="I1041" s="3" t="s">
        <v>98</v>
      </c>
      <c r="L1041" s="3" t="s">
        <v>99</v>
      </c>
      <c r="O1041" s="3"/>
      <c r="R1041" s="3" t="s">
        <v>120</v>
      </c>
      <c r="U1041" s="3" t="s">
        <v>99</v>
      </c>
      <c r="X1041" s="3" t="s">
        <v>121</v>
      </c>
      <c r="AA1041" s="3"/>
      <c r="AD1041" s="3" t="s">
        <v>407</v>
      </c>
      <c r="AG1041" s="3" t="s">
        <v>151</v>
      </c>
      <c r="AJ1041" s="3"/>
      <c r="AM1041" s="3" t="s">
        <v>99</v>
      </c>
      <c r="AP1041" s="3"/>
      <c r="AS1041" s="3" t="s">
        <v>98</v>
      </c>
      <c r="AV1041" s="3" t="s">
        <v>130</v>
      </c>
      <c r="AY1041" s="3" t="s">
        <v>116</v>
      </c>
      <c r="BB1041" s="3"/>
      <c r="BG1041" s="3" t="s">
        <v>107</v>
      </c>
      <c r="BJ1041" s="3" t="s">
        <v>107</v>
      </c>
      <c r="BM1041" s="3" t="s">
        <v>107</v>
      </c>
      <c r="BP1041" s="3" t="s">
        <v>123</v>
      </c>
      <c r="BS1041" s="3" t="s">
        <v>123</v>
      </c>
      <c r="BV1041" s="3" t="s">
        <v>123</v>
      </c>
      <c r="BY1041" s="3" t="s">
        <v>123</v>
      </c>
      <c r="CB1041" s="3" t="s">
        <v>118</v>
      </c>
      <c r="CE1041" s="3" t="s">
        <v>111</v>
      </c>
      <c r="CH1041" s="3" t="s">
        <v>112</v>
      </c>
      <c r="CK1041" s="3"/>
      <c r="CN1041" s="3" t="s">
        <v>126</v>
      </c>
      <c r="CQ1041" s="3"/>
    </row>
    <row r="1042" spans="1:95" x14ac:dyDescent="0.25">
      <c r="A1042">
        <v>256</v>
      </c>
      <c r="B1042" s="22">
        <v>43951.594502314816</v>
      </c>
      <c r="C1042" s="22">
        <v>43951.599490740744</v>
      </c>
      <c r="D1042" s="3" t="s">
        <v>97</v>
      </c>
      <c r="I1042" s="3" t="s">
        <v>98</v>
      </c>
      <c r="L1042" s="3" t="s">
        <v>99</v>
      </c>
      <c r="O1042" s="3"/>
      <c r="R1042" s="3" t="s">
        <v>120</v>
      </c>
      <c r="U1042" s="3" t="s">
        <v>99</v>
      </c>
      <c r="X1042" s="3" t="s">
        <v>121</v>
      </c>
      <c r="AA1042" s="3"/>
      <c r="AD1042" s="3" t="s">
        <v>430</v>
      </c>
      <c r="AG1042" s="3" t="s">
        <v>151</v>
      </c>
      <c r="AJ1042" s="3"/>
      <c r="AM1042" s="3" t="s">
        <v>99</v>
      </c>
      <c r="AP1042" s="3"/>
      <c r="AS1042" s="3" t="s">
        <v>98</v>
      </c>
      <c r="AV1042" s="3" t="s">
        <v>130</v>
      </c>
      <c r="AY1042" s="3" t="s">
        <v>116</v>
      </c>
      <c r="BB1042" s="3"/>
      <c r="BG1042" s="3" t="s">
        <v>107</v>
      </c>
      <c r="BJ1042" s="3" t="s">
        <v>107</v>
      </c>
      <c r="BM1042" s="3" t="s">
        <v>107</v>
      </c>
      <c r="BP1042" s="3" t="s">
        <v>123</v>
      </c>
      <c r="BS1042" s="3" t="s">
        <v>123</v>
      </c>
      <c r="BV1042" s="3" t="s">
        <v>123</v>
      </c>
      <c r="BY1042" s="3" t="s">
        <v>123</v>
      </c>
      <c r="CB1042" s="3" t="s">
        <v>118</v>
      </c>
      <c r="CE1042" s="3" t="s">
        <v>111</v>
      </c>
      <c r="CH1042" s="3" t="s">
        <v>112</v>
      </c>
      <c r="CK1042" s="3"/>
      <c r="CN1042" s="3" t="s">
        <v>126</v>
      </c>
      <c r="CQ1042" s="3"/>
    </row>
    <row r="1043" spans="1:95" x14ac:dyDescent="0.25">
      <c r="A1043">
        <v>257</v>
      </c>
      <c r="B1043" s="22">
        <v>43951.603344907409</v>
      </c>
      <c r="C1043" s="22">
        <v>43951.606296296297</v>
      </c>
      <c r="D1043" s="3" t="s">
        <v>97</v>
      </c>
      <c r="I1043" s="3" t="s">
        <v>98</v>
      </c>
      <c r="L1043" s="3" t="s">
        <v>99</v>
      </c>
      <c r="O1043" s="3"/>
      <c r="R1043" s="3" t="s">
        <v>100</v>
      </c>
      <c r="U1043" s="3" t="s">
        <v>99</v>
      </c>
      <c r="X1043" s="3" t="s">
        <v>121</v>
      </c>
      <c r="AA1043" s="3"/>
      <c r="AD1043" s="3" t="s">
        <v>405</v>
      </c>
      <c r="AG1043" s="3" t="s">
        <v>149</v>
      </c>
      <c r="AJ1043" s="3"/>
      <c r="AM1043" s="3" t="s">
        <v>98</v>
      </c>
      <c r="AP1043" s="3" t="s">
        <v>294</v>
      </c>
      <c r="AS1043" s="3" t="s">
        <v>98</v>
      </c>
      <c r="AV1043" s="3" t="s">
        <v>207</v>
      </c>
      <c r="AY1043" s="3" t="s">
        <v>116</v>
      </c>
      <c r="BB1043" s="3"/>
      <c r="BG1043" s="3" t="s">
        <v>107</v>
      </c>
      <c r="BJ1043" s="3" t="s">
        <v>107</v>
      </c>
      <c r="BM1043" s="3" t="s">
        <v>133</v>
      </c>
      <c r="BP1043" s="3" t="s">
        <v>109</v>
      </c>
      <c r="BS1043" s="3" t="s">
        <v>108</v>
      </c>
      <c r="BV1043" s="3" t="s">
        <v>108</v>
      </c>
      <c r="BY1043" s="3" t="s">
        <v>109</v>
      </c>
      <c r="CB1043" s="3" t="s">
        <v>110</v>
      </c>
      <c r="CE1043" s="3" t="s">
        <v>111</v>
      </c>
      <c r="CH1043" s="3" t="s">
        <v>199</v>
      </c>
      <c r="CK1043" s="3"/>
      <c r="CN1043" s="3" t="s">
        <v>137</v>
      </c>
      <c r="CQ1043" s="3"/>
    </row>
    <row r="1044" spans="1:95" x14ac:dyDescent="0.25">
      <c r="A1044">
        <v>257</v>
      </c>
      <c r="B1044" s="22">
        <v>43951.603344907409</v>
      </c>
      <c r="C1044" s="22">
        <v>43951.606296296297</v>
      </c>
      <c r="D1044" s="3" t="s">
        <v>97</v>
      </c>
      <c r="I1044" s="3" t="s">
        <v>98</v>
      </c>
      <c r="L1044" s="3" t="s">
        <v>99</v>
      </c>
      <c r="O1044" s="3"/>
      <c r="R1044" s="3" t="s">
        <v>100</v>
      </c>
      <c r="U1044" s="3" t="s">
        <v>99</v>
      </c>
      <c r="X1044" s="3" t="s">
        <v>121</v>
      </c>
      <c r="AA1044" s="3"/>
      <c r="AD1044" s="3" t="s">
        <v>409</v>
      </c>
      <c r="AG1044" s="3" t="s">
        <v>149</v>
      </c>
      <c r="AJ1044" s="3"/>
      <c r="AM1044" s="3" t="s">
        <v>98</v>
      </c>
      <c r="AP1044" s="3" t="s">
        <v>294</v>
      </c>
      <c r="AS1044" s="3" t="s">
        <v>98</v>
      </c>
      <c r="AV1044" s="3" t="s">
        <v>207</v>
      </c>
      <c r="AY1044" s="3" t="s">
        <v>116</v>
      </c>
      <c r="BB1044" s="3"/>
      <c r="BG1044" s="3" t="s">
        <v>107</v>
      </c>
      <c r="BJ1044" s="3" t="s">
        <v>107</v>
      </c>
      <c r="BM1044" s="3" t="s">
        <v>133</v>
      </c>
      <c r="BP1044" s="3" t="s">
        <v>109</v>
      </c>
      <c r="BS1044" s="3" t="s">
        <v>108</v>
      </c>
      <c r="BV1044" s="3" t="s">
        <v>108</v>
      </c>
      <c r="BY1044" s="3" t="s">
        <v>109</v>
      </c>
      <c r="CB1044" s="3" t="s">
        <v>110</v>
      </c>
      <c r="CE1044" s="3" t="s">
        <v>111</v>
      </c>
      <c r="CH1044" s="3" t="s">
        <v>199</v>
      </c>
      <c r="CK1044" s="3"/>
      <c r="CN1044" s="3" t="s">
        <v>137</v>
      </c>
      <c r="CQ1044" s="3"/>
    </row>
    <row r="1045" spans="1:95" x14ac:dyDescent="0.25">
      <c r="A1045">
        <v>257</v>
      </c>
      <c r="B1045" s="22">
        <v>43951.603344907409</v>
      </c>
      <c r="C1045" s="22">
        <v>43951.606296296297</v>
      </c>
      <c r="D1045" s="3" t="s">
        <v>97</v>
      </c>
      <c r="I1045" s="3" t="s">
        <v>98</v>
      </c>
      <c r="L1045" s="3" t="s">
        <v>99</v>
      </c>
      <c r="O1045" s="3"/>
      <c r="R1045" s="3" t="s">
        <v>100</v>
      </c>
      <c r="U1045" s="3" t="s">
        <v>99</v>
      </c>
      <c r="X1045" s="3" t="s">
        <v>121</v>
      </c>
      <c r="AA1045" s="3"/>
      <c r="AD1045" s="3" t="s">
        <v>430</v>
      </c>
      <c r="AG1045" s="3" t="s">
        <v>149</v>
      </c>
      <c r="AJ1045" s="3"/>
      <c r="AM1045" s="3" t="s">
        <v>98</v>
      </c>
      <c r="AP1045" s="3" t="s">
        <v>294</v>
      </c>
      <c r="AS1045" s="3" t="s">
        <v>98</v>
      </c>
      <c r="AV1045" s="3" t="s">
        <v>207</v>
      </c>
      <c r="AY1045" s="3" t="s">
        <v>116</v>
      </c>
      <c r="BB1045" s="3"/>
      <c r="BG1045" s="3" t="s">
        <v>107</v>
      </c>
      <c r="BJ1045" s="3" t="s">
        <v>107</v>
      </c>
      <c r="BM1045" s="3" t="s">
        <v>133</v>
      </c>
      <c r="BP1045" s="3" t="s">
        <v>109</v>
      </c>
      <c r="BS1045" s="3" t="s">
        <v>108</v>
      </c>
      <c r="BV1045" s="3" t="s">
        <v>108</v>
      </c>
      <c r="BY1045" s="3" t="s">
        <v>109</v>
      </c>
      <c r="CB1045" s="3" t="s">
        <v>110</v>
      </c>
      <c r="CE1045" s="3" t="s">
        <v>111</v>
      </c>
      <c r="CH1045" s="3" t="s">
        <v>199</v>
      </c>
      <c r="CK1045" s="3"/>
      <c r="CN1045" s="3" t="s">
        <v>137</v>
      </c>
      <c r="CQ1045" s="3"/>
    </row>
    <row r="1046" spans="1:95" x14ac:dyDescent="0.25">
      <c r="A1046">
        <v>258</v>
      </c>
      <c r="B1046" s="22">
        <v>43951.635405092595</v>
      </c>
      <c r="C1046" s="22">
        <v>43951.63758101852</v>
      </c>
      <c r="D1046" s="3" t="s">
        <v>97</v>
      </c>
      <c r="I1046" s="3" t="s">
        <v>98</v>
      </c>
      <c r="L1046" s="3" t="s">
        <v>99</v>
      </c>
      <c r="O1046" s="3"/>
      <c r="R1046" s="3" t="s">
        <v>100</v>
      </c>
      <c r="U1046" s="3" t="s">
        <v>99</v>
      </c>
      <c r="X1046" s="3" t="s">
        <v>121</v>
      </c>
      <c r="AA1046" s="3"/>
      <c r="AD1046" s="3" t="s">
        <v>405</v>
      </c>
      <c r="AG1046" s="3" t="s">
        <v>151</v>
      </c>
      <c r="AJ1046" s="3"/>
      <c r="AM1046" s="3" t="s">
        <v>99</v>
      </c>
      <c r="AP1046" s="3"/>
      <c r="AS1046" s="3" t="s">
        <v>99</v>
      </c>
      <c r="AV1046" s="3"/>
      <c r="AY1046" s="3" t="s">
        <v>116</v>
      </c>
      <c r="BB1046" s="3" t="s">
        <v>371</v>
      </c>
      <c r="BG1046" s="3" t="s">
        <v>109</v>
      </c>
      <c r="BJ1046" s="3" t="s">
        <v>108</v>
      </c>
      <c r="BM1046" s="3" t="s">
        <v>108</v>
      </c>
      <c r="BP1046" s="3" t="s">
        <v>109</v>
      </c>
      <c r="BS1046" s="3" t="s">
        <v>107</v>
      </c>
      <c r="BV1046" s="3" t="s">
        <v>109</v>
      </c>
      <c r="BY1046" s="3" t="s">
        <v>108</v>
      </c>
      <c r="CB1046" s="3" t="s">
        <v>110</v>
      </c>
      <c r="CE1046" s="3" t="s">
        <v>111</v>
      </c>
      <c r="CH1046" s="3" t="s">
        <v>112</v>
      </c>
      <c r="CK1046" s="3"/>
      <c r="CN1046" s="3" t="s">
        <v>113</v>
      </c>
      <c r="CQ1046" s="3"/>
    </row>
    <row r="1047" spans="1:95" x14ac:dyDescent="0.25">
      <c r="A1047">
        <v>258</v>
      </c>
      <c r="B1047" s="22">
        <v>43951.635405092595</v>
      </c>
      <c r="C1047" s="22">
        <v>43951.63758101852</v>
      </c>
      <c r="D1047" s="3" t="s">
        <v>97</v>
      </c>
      <c r="I1047" s="3" t="s">
        <v>98</v>
      </c>
      <c r="L1047" s="3" t="s">
        <v>99</v>
      </c>
      <c r="O1047" s="3"/>
      <c r="R1047" s="3" t="s">
        <v>100</v>
      </c>
      <c r="U1047" s="3" t="s">
        <v>99</v>
      </c>
      <c r="X1047" s="3" t="s">
        <v>121</v>
      </c>
      <c r="AA1047" s="3"/>
      <c r="AD1047" s="3" t="s">
        <v>409</v>
      </c>
      <c r="AG1047" s="3" t="s">
        <v>151</v>
      </c>
      <c r="AJ1047" s="3"/>
      <c r="AM1047" s="3" t="s">
        <v>99</v>
      </c>
      <c r="AP1047" s="3"/>
      <c r="AS1047" s="3" t="s">
        <v>99</v>
      </c>
      <c r="AV1047" s="3"/>
      <c r="AY1047" s="3" t="s">
        <v>116</v>
      </c>
      <c r="BB1047" s="3" t="s">
        <v>371</v>
      </c>
      <c r="BG1047" s="3" t="s">
        <v>109</v>
      </c>
      <c r="BJ1047" s="3" t="s">
        <v>108</v>
      </c>
      <c r="BM1047" s="3" t="s">
        <v>108</v>
      </c>
      <c r="BP1047" s="3" t="s">
        <v>109</v>
      </c>
      <c r="BS1047" s="3" t="s">
        <v>107</v>
      </c>
      <c r="BV1047" s="3" t="s">
        <v>109</v>
      </c>
      <c r="BY1047" s="3" t="s">
        <v>108</v>
      </c>
      <c r="CB1047" s="3" t="s">
        <v>110</v>
      </c>
      <c r="CE1047" s="3" t="s">
        <v>111</v>
      </c>
      <c r="CH1047" s="3" t="s">
        <v>112</v>
      </c>
      <c r="CK1047" s="3"/>
      <c r="CN1047" s="3" t="s">
        <v>113</v>
      </c>
      <c r="CQ1047" s="3"/>
    </row>
    <row r="1048" spans="1:95" x14ac:dyDescent="0.25">
      <c r="A1048">
        <v>258</v>
      </c>
      <c r="B1048" s="22">
        <v>43951.635405092595</v>
      </c>
      <c r="C1048" s="22">
        <v>43951.63758101852</v>
      </c>
      <c r="D1048" s="3" t="s">
        <v>97</v>
      </c>
      <c r="I1048" s="3" t="s">
        <v>98</v>
      </c>
      <c r="L1048" s="3" t="s">
        <v>99</v>
      </c>
      <c r="O1048" s="3"/>
      <c r="R1048" s="3" t="s">
        <v>100</v>
      </c>
      <c r="U1048" s="3" t="s">
        <v>99</v>
      </c>
      <c r="X1048" s="3" t="s">
        <v>121</v>
      </c>
      <c r="AA1048" s="3"/>
      <c r="AD1048" s="3" t="s">
        <v>408</v>
      </c>
      <c r="AG1048" s="3" t="s">
        <v>151</v>
      </c>
      <c r="AJ1048" s="3"/>
      <c r="AM1048" s="3" t="s">
        <v>99</v>
      </c>
      <c r="AP1048" s="3"/>
      <c r="AS1048" s="3" t="s">
        <v>99</v>
      </c>
      <c r="AV1048" s="3"/>
      <c r="AY1048" s="3" t="s">
        <v>116</v>
      </c>
      <c r="BB1048" s="3" t="s">
        <v>371</v>
      </c>
      <c r="BG1048" s="3" t="s">
        <v>109</v>
      </c>
      <c r="BJ1048" s="3" t="s">
        <v>108</v>
      </c>
      <c r="BM1048" s="3" t="s">
        <v>108</v>
      </c>
      <c r="BP1048" s="3" t="s">
        <v>109</v>
      </c>
      <c r="BS1048" s="3" t="s">
        <v>107</v>
      </c>
      <c r="BV1048" s="3" t="s">
        <v>109</v>
      </c>
      <c r="BY1048" s="3" t="s">
        <v>108</v>
      </c>
      <c r="CB1048" s="3" t="s">
        <v>110</v>
      </c>
      <c r="CE1048" s="3" t="s">
        <v>111</v>
      </c>
      <c r="CH1048" s="3" t="s">
        <v>112</v>
      </c>
      <c r="CK1048" s="3"/>
      <c r="CN1048" s="3" t="s">
        <v>113</v>
      </c>
      <c r="CQ1048" s="3"/>
    </row>
    <row r="1049" spans="1:95" x14ac:dyDescent="0.25">
      <c r="A1049">
        <v>258</v>
      </c>
      <c r="B1049" s="22">
        <v>43951.635405092595</v>
      </c>
      <c r="C1049" s="22">
        <v>43951.63758101852</v>
      </c>
      <c r="D1049" s="3" t="s">
        <v>97</v>
      </c>
      <c r="I1049" s="3" t="s">
        <v>98</v>
      </c>
      <c r="L1049" s="3" t="s">
        <v>99</v>
      </c>
      <c r="O1049" s="3"/>
      <c r="R1049" s="3" t="s">
        <v>100</v>
      </c>
      <c r="U1049" s="3" t="s">
        <v>99</v>
      </c>
      <c r="X1049" s="3" t="s">
        <v>121</v>
      </c>
      <c r="AA1049" s="3"/>
      <c r="AD1049" s="3" t="s">
        <v>406</v>
      </c>
      <c r="AG1049" s="3" t="s">
        <v>151</v>
      </c>
      <c r="AJ1049" s="3"/>
      <c r="AM1049" s="3" t="s">
        <v>99</v>
      </c>
      <c r="AP1049" s="3"/>
      <c r="AS1049" s="3" t="s">
        <v>99</v>
      </c>
      <c r="AV1049" s="3"/>
      <c r="AY1049" s="3" t="s">
        <v>116</v>
      </c>
      <c r="BB1049" s="3" t="s">
        <v>371</v>
      </c>
      <c r="BG1049" s="3" t="s">
        <v>109</v>
      </c>
      <c r="BJ1049" s="3" t="s">
        <v>108</v>
      </c>
      <c r="BM1049" s="3" t="s">
        <v>108</v>
      </c>
      <c r="BP1049" s="3" t="s">
        <v>109</v>
      </c>
      <c r="BS1049" s="3" t="s">
        <v>107</v>
      </c>
      <c r="BV1049" s="3" t="s">
        <v>109</v>
      </c>
      <c r="BY1049" s="3" t="s">
        <v>108</v>
      </c>
      <c r="CB1049" s="3" t="s">
        <v>110</v>
      </c>
      <c r="CE1049" s="3" t="s">
        <v>111</v>
      </c>
      <c r="CH1049" s="3" t="s">
        <v>112</v>
      </c>
      <c r="CK1049" s="3"/>
      <c r="CN1049" s="3" t="s">
        <v>113</v>
      </c>
      <c r="CQ1049" s="3"/>
    </row>
    <row r="1050" spans="1:95" x14ac:dyDescent="0.25">
      <c r="A1050">
        <v>258</v>
      </c>
      <c r="B1050" s="22">
        <v>43951.635405092595</v>
      </c>
      <c r="C1050" s="22">
        <v>43951.63758101852</v>
      </c>
      <c r="D1050" s="3" t="s">
        <v>97</v>
      </c>
      <c r="I1050" s="3" t="s">
        <v>98</v>
      </c>
      <c r="L1050" s="3" t="s">
        <v>99</v>
      </c>
      <c r="O1050" s="3"/>
      <c r="R1050" s="3" t="s">
        <v>100</v>
      </c>
      <c r="U1050" s="3" t="s">
        <v>99</v>
      </c>
      <c r="X1050" s="3" t="s">
        <v>121</v>
      </c>
      <c r="AA1050" s="3"/>
      <c r="AD1050" s="3" t="s">
        <v>407</v>
      </c>
      <c r="AG1050" s="3" t="s">
        <v>151</v>
      </c>
      <c r="AJ1050" s="3"/>
      <c r="AM1050" s="3" t="s">
        <v>99</v>
      </c>
      <c r="AP1050" s="3"/>
      <c r="AS1050" s="3" t="s">
        <v>99</v>
      </c>
      <c r="AV1050" s="3"/>
      <c r="AY1050" s="3" t="s">
        <v>116</v>
      </c>
      <c r="BB1050" s="3" t="s">
        <v>371</v>
      </c>
      <c r="BG1050" s="3" t="s">
        <v>109</v>
      </c>
      <c r="BJ1050" s="3" t="s">
        <v>108</v>
      </c>
      <c r="BM1050" s="3" t="s">
        <v>108</v>
      </c>
      <c r="BP1050" s="3" t="s">
        <v>109</v>
      </c>
      <c r="BS1050" s="3" t="s">
        <v>107</v>
      </c>
      <c r="BV1050" s="3" t="s">
        <v>109</v>
      </c>
      <c r="BY1050" s="3" t="s">
        <v>108</v>
      </c>
      <c r="CB1050" s="3" t="s">
        <v>110</v>
      </c>
      <c r="CE1050" s="3" t="s">
        <v>111</v>
      </c>
      <c r="CH1050" s="3" t="s">
        <v>112</v>
      </c>
      <c r="CK1050" s="3"/>
      <c r="CN1050" s="3" t="s">
        <v>113</v>
      </c>
      <c r="CQ1050" s="3"/>
    </row>
    <row r="1051" spans="1:95" x14ac:dyDescent="0.25">
      <c r="A1051">
        <v>258</v>
      </c>
      <c r="B1051" s="22">
        <v>43951.635405092595</v>
      </c>
      <c r="C1051" s="22">
        <v>43951.63758101852</v>
      </c>
      <c r="D1051" s="3" t="s">
        <v>97</v>
      </c>
      <c r="I1051" s="3" t="s">
        <v>98</v>
      </c>
      <c r="L1051" s="3" t="s">
        <v>99</v>
      </c>
      <c r="O1051" s="3"/>
      <c r="R1051" s="3" t="s">
        <v>100</v>
      </c>
      <c r="U1051" s="3" t="s">
        <v>99</v>
      </c>
      <c r="X1051" s="3" t="s">
        <v>121</v>
      </c>
      <c r="AA1051" s="3"/>
      <c r="AD1051" s="3" t="s">
        <v>430</v>
      </c>
      <c r="AG1051" s="3" t="s">
        <v>151</v>
      </c>
      <c r="AJ1051" s="3"/>
      <c r="AM1051" s="3" t="s">
        <v>99</v>
      </c>
      <c r="AP1051" s="3"/>
      <c r="AS1051" s="3" t="s">
        <v>99</v>
      </c>
      <c r="AV1051" s="3"/>
      <c r="AY1051" s="3" t="s">
        <v>116</v>
      </c>
      <c r="BB1051" s="3" t="s">
        <v>371</v>
      </c>
      <c r="BG1051" s="3" t="s">
        <v>109</v>
      </c>
      <c r="BJ1051" s="3" t="s">
        <v>108</v>
      </c>
      <c r="BM1051" s="3" t="s">
        <v>108</v>
      </c>
      <c r="BP1051" s="3" t="s">
        <v>109</v>
      </c>
      <c r="BS1051" s="3" t="s">
        <v>107</v>
      </c>
      <c r="BV1051" s="3" t="s">
        <v>109</v>
      </c>
      <c r="BY1051" s="3" t="s">
        <v>108</v>
      </c>
      <c r="CB1051" s="3" t="s">
        <v>110</v>
      </c>
      <c r="CE1051" s="3" t="s">
        <v>111</v>
      </c>
      <c r="CH1051" s="3" t="s">
        <v>112</v>
      </c>
      <c r="CK1051" s="3"/>
      <c r="CN1051" s="3" t="s">
        <v>113</v>
      </c>
      <c r="CQ1051" s="3"/>
    </row>
    <row r="1052" spans="1:95" x14ac:dyDescent="0.25">
      <c r="A1052">
        <v>259</v>
      </c>
      <c r="B1052" s="22">
        <v>43951.804097222222</v>
      </c>
      <c r="C1052" s="22">
        <v>43951.805833333332</v>
      </c>
      <c r="D1052" s="3" t="s">
        <v>97</v>
      </c>
      <c r="I1052" s="3" t="s">
        <v>98</v>
      </c>
      <c r="L1052" s="3" t="s">
        <v>98</v>
      </c>
      <c r="O1052" s="3" t="s">
        <v>388</v>
      </c>
      <c r="R1052" s="3" t="s">
        <v>100</v>
      </c>
      <c r="U1052" s="3" t="s">
        <v>99</v>
      </c>
      <c r="X1052" s="3" t="s">
        <v>101</v>
      </c>
      <c r="AA1052" s="3" t="s">
        <v>99</v>
      </c>
      <c r="AD1052" s="3" t="s">
        <v>405</v>
      </c>
      <c r="AG1052" s="3" t="s">
        <v>149</v>
      </c>
      <c r="AJ1052" s="3"/>
      <c r="AM1052" s="3" t="s">
        <v>99</v>
      </c>
      <c r="AP1052" s="3"/>
      <c r="AS1052" s="3" t="s">
        <v>99</v>
      </c>
      <c r="AV1052" s="3"/>
      <c r="AY1052" s="3" t="s">
        <v>122</v>
      </c>
      <c r="BB1052" s="3"/>
      <c r="BG1052" s="3" t="s">
        <v>133</v>
      </c>
      <c r="BJ1052" s="3" t="s">
        <v>133</v>
      </c>
      <c r="BM1052" s="3" t="s">
        <v>109</v>
      </c>
      <c r="BP1052" s="3" t="s">
        <v>108</v>
      </c>
      <c r="BS1052" s="3" t="s">
        <v>107</v>
      </c>
      <c r="BV1052" s="3" t="s">
        <v>108</v>
      </c>
      <c r="BY1052" s="3" t="s">
        <v>109</v>
      </c>
      <c r="CB1052" s="3" t="s">
        <v>165</v>
      </c>
      <c r="CE1052" s="3" t="s">
        <v>111</v>
      </c>
      <c r="CH1052" s="3" t="s">
        <v>156</v>
      </c>
      <c r="CK1052" s="3"/>
      <c r="CN1052" s="3" t="s">
        <v>126</v>
      </c>
      <c r="CQ1052" s="3"/>
    </row>
    <row r="1053" spans="1:95" x14ac:dyDescent="0.25">
      <c r="A1053">
        <v>259</v>
      </c>
      <c r="B1053" s="22">
        <v>43951.804097222222</v>
      </c>
      <c r="C1053" s="22">
        <v>43951.805833333332</v>
      </c>
      <c r="D1053" s="3" t="s">
        <v>97</v>
      </c>
      <c r="I1053" s="3" t="s">
        <v>98</v>
      </c>
      <c r="L1053" s="3" t="s">
        <v>98</v>
      </c>
      <c r="O1053" s="3" t="s">
        <v>388</v>
      </c>
      <c r="R1053" s="3" t="s">
        <v>100</v>
      </c>
      <c r="U1053" s="3" t="s">
        <v>99</v>
      </c>
      <c r="X1053" s="3" t="s">
        <v>101</v>
      </c>
      <c r="AA1053" s="3" t="s">
        <v>99</v>
      </c>
      <c r="AD1053" s="3" t="s">
        <v>406</v>
      </c>
      <c r="AG1053" s="3" t="s">
        <v>149</v>
      </c>
      <c r="AJ1053" s="3"/>
      <c r="AM1053" s="3" t="s">
        <v>99</v>
      </c>
      <c r="AP1053" s="3"/>
      <c r="AS1053" s="3" t="s">
        <v>99</v>
      </c>
      <c r="AV1053" s="3"/>
      <c r="AY1053" s="3" t="s">
        <v>122</v>
      </c>
      <c r="BB1053" s="3"/>
      <c r="BG1053" s="3" t="s">
        <v>133</v>
      </c>
      <c r="BJ1053" s="3" t="s">
        <v>133</v>
      </c>
      <c r="BM1053" s="3" t="s">
        <v>109</v>
      </c>
      <c r="BP1053" s="3" t="s">
        <v>108</v>
      </c>
      <c r="BS1053" s="3" t="s">
        <v>107</v>
      </c>
      <c r="BV1053" s="3" t="s">
        <v>108</v>
      </c>
      <c r="BY1053" s="3" t="s">
        <v>109</v>
      </c>
      <c r="CB1053" s="3" t="s">
        <v>165</v>
      </c>
      <c r="CE1053" s="3" t="s">
        <v>111</v>
      </c>
      <c r="CH1053" s="3" t="s">
        <v>156</v>
      </c>
      <c r="CK1053" s="3"/>
      <c r="CN1053" s="3" t="s">
        <v>126</v>
      </c>
      <c r="CQ1053" s="3"/>
    </row>
    <row r="1054" spans="1:95" x14ac:dyDescent="0.25">
      <c r="A1054">
        <v>259</v>
      </c>
      <c r="B1054" s="22">
        <v>43951.804097222222</v>
      </c>
      <c r="C1054" s="22">
        <v>43951.805833333332</v>
      </c>
      <c r="D1054" s="3" t="s">
        <v>97</v>
      </c>
      <c r="I1054" s="3" t="s">
        <v>98</v>
      </c>
      <c r="L1054" s="3" t="s">
        <v>98</v>
      </c>
      <c r="O1054" s="3" t="s">
        <v>388</v>
      </c>
      <c r="R1054" s="3" t="s">
        <v>100</v>
      </c>
      <c r="U1054" s="3" t="s">
        <v>99</v>
      </c>
      <c r="X1054" s="3" t="s">
        <v>101</v>
      </c>
      <c r="AA1054" s="3" t="s">
        <v>99</v>
      </c>
      <c r="AD1054" s="3" t="s">
        <v>407</v>
      </c>
      <c r="AG1054" s="3" t="s">
        <v>149</v>
      </c>
      <c r="AJ1054" s="3"/>
      <c r="AM1054" s="3" t="s">
        <v>99</v>
      </c>
      <c r="AP1054" s="3"/>
      <c r="AS1054" s="3" t="s">
        <v>99</v>
      </c>
      <c r="AV1054" s="3"/>
      <c r="AY1054" s="3" t="s">
        <v>122</v>
      </c>
      <c r="BB1054" s="3"/>
      <c r="BG1054" s="3" t="s">
        <v>133</v>
      </c>
      <c r="BJ1054" s="3" t="s">
        <v>133</v>
      </c>
      <c r="BM1054" s="3" t="s">
        <v>109</v>
      </c>
      <c r="BP1054" s="3" t="s">
        <v>108</v>
      </c>
      <c r="BS1054" s="3" t="s">
        <v>107</v>
      </c>
      <c r="BV1054" s="3" t="s">
        <v>108</v>
      </c>
      <c r="BY1054" s="3" t="s">
        <v>109</v>
      </c>
      <c r="CB1054" s="3" t="s">
        <v>165</v>
      </c>
      <c r="CE1054" s="3" t="s">
        <v>111</v>
      </c>
      <c r="CH1054" s="3" t="s">
        <v>156</v>
      </c>
      <c r="CK1054" s="3"/>
      <c r="CN1054" s="3" t="s">
        <v>126</v>
      </c>
      <c r="CQ1054" s="3"/>
    </row>
    <row r="1055" spans="1:95" x14ac:dyDescent="0.25">
      <c r="A1055">
        <v>259</v>
      </c>
      <c r="B1055" s="22">
        <v>43951.804097222222</v>
      </c>
      <c r="C1055" s="22">
        <v>43951.805833333332</v>
      </c>
      <c r="D1055" s="3" t="s">
        <v>97</v>
      </c>
      <c r="I1055" s="3" t="s">
        <v>98</v>
      </c>
      <c r="L1055" s="3" t="s">
        <v>98</v>
      </c>
      <c r="O1055" s="3" t="s">
        <v>388</v>
      </c>
      <c r="R1055" s="3" t="s">
        <v>100</v>
      </c>
      <c r="U1055" s="3" t="s">
        <v>99</v>
      </c>
      <c r="X1055" s="3" t="s">
        <v>101</v>
      </c>
      <c r="AA1055" s="3" t="s">
        <v>99</v>
      </c>
      <c r="AD1055" s="3" t="s">
        <v>430</v>
      </c>
      <c r="AG1055" s="3" t="s">
        <v>149</v>
      </c>
      <c r="AJ1055" s="3"/>
      <c r="AM1055" s="3" t="s">
        <v>99</v>
      </c>
      <c r="AP1055" s="3"/>
      <c r="AS1055" s="3" t="s">
        <v>99</v>
      </c>
      <c r="AV1055" s="3"/>
      <c r="AY1055" s="3" t="s">
        <v>122</v>
      </c>
      <c r="BB1055" s="3"/>
      <c r="BG1055" s="3" t="s">
        <v>133</v>
      </c>
      <c r="BJ1055" s="3" t="s">
        <v>133</v>
      </c>
      <c r="BM1055" s="3" t="s">
        <v>109</v>
      </c>
      <c r="BP1055" s="3" t="s">
        <v>108</v>
      </c>
      <c r="BS1055" s="3" t="s">
        <v>107</v>
      </c>
      <c r="BV1055" s="3" t="s">
        <v>108</v>
      </c>
      <c r="BY1055" s="3" t="s">
        <v>109</v>
      </c>
      <c r="CB1055" s="3" t="s">
        <v>165</v>
      </c>
      <c r="CE1055" s="3" t="s">
        <v>111</v>
      </c>
      <c r="CH1055" s="3" t="s">
        <v>156</v>
      </c>
      <c r="CK1055" s="3"/>
      <c r="CN1055" s="3" t="s">
        <v>126</v>
      </c>
      <c r="CQ1055" s="3"/>
    </row>
    <row r="1056" spans="1:95" x14ac:dyDescent="0.25">
      <c r="A1056">
        <v>260</v>
      </c>
      <c r="B1056" s="22">
        <v>43951.805868055555</v>
      </c>
      <c r="C1056" s="22">
        <v>43951.807870370372</v>
      </c>
      <c r="D1056" s="3" t="s">
        <v>97</v>
      </c>
      <c r="I1056" s="3" t="s">
        <v>99</v>
      </c>
      <c r="L1056" s="3" t="s">
        <v>99</v>
      </c>
      <c r="O1056" s="3"/>
      <c r="R1056" s="3" t="s">
        <v>225</v>
      </c>
      <c r="U1056" s="3" t="s">
        <v>98</v>
      </c>
      <c r="X1056" s="3" t="s">
        <v>121</v>
      </c>
      <c r="AA1056" s="3"/>
      <c r="AD1056" s="3" t="s">
        <v>405</v>
      </c>
      <c r="AG1056" s="3" t="s">
        <v>160</v>
      </c>
      <c r="AJ1056" s="3"/>
      <c r="AM1056" s="3" t="s">
        <v>99</v>
      </c>
      <c r="AP1056" s="3"/>
      <c r="AS1056" s="3" t="s">
        <v>99</v>
      </c>
      <c r="AV1056" s="3"/>
      <c r="AY1056" s="3" t="s">
        <v>116</v>
      </c>
      <c r="BB1056" s="3"/>
      <c r="BG1056" s="3" t="s">
        <v>108</v>
      </c>
      <c r="BJ1056" s="3" t="s">
        <v>107</v>
      </c>
      <c r="BM1056" s="3" t="s">
        <v>133</v>
      </c>
      <c r="BP1056" s="3" t="s">
        <v>108</v>
      </c>
      <c r="BS1056" s="3" t="s">
        <v>107</v>
      </c>
      <c r="BV1056" s="3" t="s">
        <v>108</v>
      </c>
      <c r="BY1056" s="3" t="s">
        <v>107</v>
      </c>
      <c r="CB1056" s="3" t="s">
        <v>389</v>
      </c>
      <c r="CE1056" s="3" t="s">
        <v>119</v>
      </c>
      <c r="CH1056" s="3" t="s">
        <v>156</v>
      </c>
      <c r="CK1056" s="3"/>
      <c r="CN1056" s="3" t="s">
        <v>137</v>
      </c>
      <c r="CQ1056" s="3"/>
    </row>
    <row r="1057" spans="1:95" x14ac:dyDescent="0.25">
      <c r="A1057">
        <v>260</v>
      </c>
      <c r="B1057" s="22">
        <v>43951.805868055555</v>
      </c>
      <c r="C1057" s="22">
        <v>43951.807870370372</v>
      </c>
      <c r="D1057" s="3" t="s">
        <v>97</v>
      </c>
      <c r="I1057" s="3" t="s">
        <v>99</v>
      </c>
      <c r="L1057" s="3" t="s">
        <v>99</v>
      </c>
      <c r="O1057" s="3"/>
      <c r="R1057" s="3" t="s">
        <v>225</v>
      </c>
      <c r="U1057" s="3" t="s">
        <v>98</v>
      </c>
      <c r="X1057" s="3" t="s">
        <v>121</v>
      </c>
      <c r="AA1057" s="3"/>
      <c r="AD1057" s="3" t="s">
        <v>409</v>
      </c>
      <c r="AG1057" s="3" t="s">
        <v>160</v>
      </c>
      <c r="AJ1057" s="3"/>
      <c r="AM1057" s="3" t="s">
        <v>99</v>
      </c>
      <c r="AP1057" s="3"/>
      <c r="AS1057" s="3" t="s">
        <v>99</v>
      </c>
      <c r="AV1057" s="3"/>
      <c r="AY1057" s="3" t="s">
        <v>116</v>
      </c>
      <c r="BB1057" s="3"/>
      <c r="BG1057" s="3" t="s">
        <v>108</v>
      </c>
      <c r="BJ1057" s="3" t="s">
        <v>107</v>
      </c>
      <c r="BM1057" s="3" t="s">
        <v>133</v>
      </c>
      <c r="BP1057" s="3" t="s">
        <v>108</v>
      </c>
      <c r="BS1057" s="3" t="s">
        <v>107</v>
      </c>
      <c r="BV1057" s="3" t="s">
        <v>108</v>
      </c>
      <c r="BY1057" s="3" t="s">
        <v>107</v>
      </c>
      <c r="CB1057" s="3" t="s">
        <v>389</v>
      </c>
      <c r="CE1057" s="3" t="s">
        <v>119</v>
      </c>
      <c r="CH1057" s="3" t="s">
        <v>156</v>
      </c>
      <c r="CK1057" s="3"/>
      <c r="CN1057" s="3" t="s">
        <v>137</v>
      </c>
      <c r="CQ1057" s="3"/>
    </row>
    <row r="1058" spans="1:95" x14ac:dyDescent="0.25">
      <c r="A1058">
        <v>260</v>
      </c>
      <c r="B1058" s="22">
        <v>43951.805868055555</v>
      </c>
      <c r="C1058" s="22">
        <v>43951.807870370372</v>
      </c>
      <c r="D1058" s="3" t="s">
        <v>97</v>
      </c>
      <c r="I1058" s="3" t="s">
        <v>99</v>
      </c>
      <c r="L1058" s="3" t="s">
        <v>99</v>
      </c>
      <c r="O1058" s="3"/>
      <c r="R1058" s="3" t="s">
        <v>225</v>
      </c>
      <c r="U1058" s="3" t="s">
        <v>98</v>
      </c>
      <c r="X1058" s="3" t="s">
        <v>121</v>
      </c>
      <c r="AA1058" s="3"/>
      <c r="AD1058" s="3" t="s">
        <v>408</v>
      </c>
      <c r="AG1058" s="3" t="s">
        <v>160</v>
      </c>
      <c r="AJ1058" s="3"/>
      <c r="AM1058" s="3" t="s">
        <v>99</v>
      </c>
      <c r="AP1058" s="3"/>
      <c r="AS1058" s="3" t="s">
        <v>99</v>
      </c>
      <c r="AV1058" s="3"/>
      <c r="AY1058" s="3" t="s">
        <v>116</v>
      </c>
      <c r="BB1058" s="3"/>
      <c r="BG1058" s="3" t="s">
        <v>108</v>
      </c>
      <c r="BJ1058" s="3" t="s">
        <v>107</v>
      </c>
      <c r="BM1058" s="3" t="s">
        <v>133</v>
      </c>
      <c r="BP1058" s="3" t="s">
        <v>108</v>
      </c>
      <c r="BS1058" s="3" t="s">
        <v>107</v>
      </c>
      <c r="BV1058" s="3" t="s">
        <v>108</v>
      </c>
      <c r="BY1058" s="3" t="s">
        <v>107</v>
      </c>
      <c r="CB1058" s="3" t="s">
        <v>389</v>
      </c>
      <c r="CE1058" s="3" t="s">
        <v>119</v>
      </c>
      <c r="CH1058" s="3" t="s">
        <v>156</v>
      </c>
      <c r="CK1058" s="3"/>
      <c r="CN1058" s="3" t="s">
        <v>137</v>
      </c>
      <c r="CQ1058" s="3"/>
    </row>
    <row r="1059" spans="1:95" x14ac:dyDescent="0.25">
      <c r="A1059">
        <v>260</v>
      </c>
      <c r="B1059" s="22">
        <v>43951.805868055555</v>
      </c>
      <c r="C1059" s="22">
        <v>43951.807870370372</v>
      </c>
      <c r="D1059" s="3" t="s">
        <v>97</v>
      </c>
      <c r="I1059" s="3" t="s">
        <v>99</v>
      </c>
      <c r="L1059" s="3" t="s">
        <v>99</v>
      </c>
      <c r="O1059" s="3"/>
      <c r="R1059" s="3" t="s">
        <v>225</v>
      </c>
      <c r="U1059" s="3" t="s">
        <v>98</v>
      </c>
      <c r="X1059" s="3" t="s">
        <v>121</v>
      </c>
      <c r="AA1059" s="3"/>
      <c r="AD1059" s="3" t="s">
        <v>406</v>
      </c>
      <c r="AG1059" s="3" t="s">
        <v>160</v>
      </c>
      <c r="AJ1059" s="3"/>
      <c r="AM1059" s="3" t="s">
        <v>99</v>
      </c>
      <c r="AP1059" s="3"/>
      <c r="AS1059" s="3" t="s">
        <v>99</v>
      </c>
      <c r="AV1059" s="3"/>
      <c r="AY1059" s="3" t="s">
        <v>116</v>
      </c>
      <c r="BB1059" s="3"/>
      <c r="BG1059" s="3" t="s">
        <v>108</v>
      </c>
      <c r="BJ1059" s="3" t="s">
        <v>107</v>
      </c>
      <c r="BM1059" s="3" t="s">
        <v>133</v>
      </c>
      <c r="BP1059" s="3" t="s">
        <v>108</v>
      </c>
      <c r="BS1059" s="3" t="s">
        <v>107</v>
      </c>
      <c r="BV1059" s="3" t="s">
        <v>108</v>
      </c>
      <c r="BY1059" s="3" t="s">
        <v>107</v>
      </c>
      <c r="CB1059" s="3" t="s">
        <v>389</v>
      </c>
      <c r="CE1059" s="3" t="s">
        <v>119</v>
      </c>
      <c r="CH1059" s="3" t="s">
        <v>156</v>
      </c>
      <c r="CK1059" s="3"/>
      <c r="CN1059" s="3" t="s">
        <v>137</v>
      </c>
      <c r="CQ1059" s="3"/>
    </row>
    <row r="1060" spans="1:95" x14ac:dyDescent="0.25">
      <c r="A1060">
        <v>260</v>
      </c>
      <c r="B1060" s="22">
        <v>43951.805868055555</v>
      </c>
      <c r="C1060" s="22">
        <v>43951.807870370372</v>
      </c>
      <c r="D1060" s="3" t="s">
        <v>97</v>
      </c>
      <c r="I1060" s="3" t="s">
        <v>99</v>
      </c>
      <c r="L1060" s="3" t="s">
        <v>99</v>
      </c>
      <c r="O1060" s="3"/>
      <c r="R1060" s="3" t="s">
        <v>225</v>
      </c>
      <c r="U1060" s="3" t="s">
        <v>98</v>
      </c>
      <c r="X1060" s="3" t="s">
        <v>121</v>
      </c>
      <c r="AA1060" s="3"/>
      <c r="AD1060" s="3" t="s">
        <v>407</v>
      </c>
      <c r="AG1060" s="3" t="s">
        <v>160</v>
      </c>
      <c r="AJ1060" s="3"/>
      <c r="AM1060" s="3" t="s">
        <v>99</v>
      </c>
      <c r="AP1060" s="3"/>
      <c r="AS1060" s="3" t="s">
        <v>99</v>
      </c>
      <c r="AV1060" s="3"/>
      <c r="AY1060" s="3" t="s">
        <v>116</v>
      </c>
      <c r="BB1060" s="3"/>
      <c r="BG1060" s="3" t="s">
        <v>108</v>
      </c>
      <c r="BJ1060" s="3" t="s">
        <v>107</v>
      </c>
      <c r="BM1060" s="3" t="s">
        <v>133</v>
      </c>
      <c r="BP1060" s="3" t="s">
        <v>108</v>
      </c>
      <c r="BS1060" s="3" t="s">
        <v>107</v>
      </c>
      <c r="BV1060" s="3" t="s">
        <v>108</v>
      </c>
      <c r="BY1060" s="3" t="s">
        <v>107</v>
      </c>
      <c r="CB1060" s="3" t="s">
        <v>389</v>
      </c>
      <c r="CE1060" s="3" t="s">
        <v>119</v>
      </c>
      <c r="CH1060" s="3" t="s">
        <v>156</v>
      </c>
      <c r="CK1060" s="3"/>
      <c r="CN1060" s="3" t="s">
        <v>137</v>
      </c>
      <c r="CQ1060" s="3"/>
    </row>
    <row r="1061" spans="1:95" x14ac:dyDescent="0.25">
      <c r="A1061">
        <v>260</v>
      </c>
      <c r="B1061" s="22">
        <v>43951.805868055555</v>
      </c>
      <c r="C1061" s="22">
        <v>43951.807870370372</v>
      </c>
      <c r="D1061" s="3" t="s">
        <v>97</v>
      </c>
      <c r="I1061" s="3" t="s">
        <v>99</v>
      </c>
      <c r="L1061" s="3" t="s">
        <v>99</v>
      </c>
      <c r="O1061" s="3"/>
      <c r="R1061" s="3" t="s">
        <v>225</v>
      </c>
      <c r="U1061" s="3" t="s">
        <v>98</v>
      </c>
      <c r="X1061" s="3" t="s">
        <v>121</v>
      </c>
      <c r="AA1061" s="3"/>
      <c r="AD1061" s="3" t="s">
        <v>430</v>
      </c>
      <c r="AG1061" s="3" t="s">
        <v>160</v>
      </c>
      <c r="AJ1061" s="3"/>
      <c r="AM1061" s="3" t="s">
        <v>99</v>
      </c>
      <c r="AP1061" s="3"/>
      <c r="AS1061" s="3" t="s">
        <v>99</v>
      </c>
      <c r="AV1061" s="3"/>
      <c r="AY1061" s="3" t="s">
        <v>116</v>
      </c>
      <c r="BB1061" s="3"/>
      <c r="BG1061" s="3" t="s">
        <v>108</v>
      </c>
      <c r="BJ1061" s="3" t="s">
        <v>107</v>
      </c>
      <c r="BM1061" s="3" t="s">
        <v>133</v>
      </c>
      <c r="BP1061" s="3" t="s">
        <v>108</v>
      </c>
      <c r="BS1061" s="3" t="s">
        <v>107</v>
      </c>
      <c r="BV1061" s="3" t="s">
        <v>108</v>
      </c>
      <c r="BY1061" s="3" t="s">
        <v>107</v>
      </c>
      <c r="CB1061" s="3" t="s">
        <v>389</v>
      </c>
      <c r="CE1061" s="3" t="s">
        <v>119</v>
      </c>
      <c r="CH1061" s="3" t="s">
        <v>156</v>
      </c>
      <c r="CK1061" s="3"/>
      <c r="CN1061" s="3" t="s">
        <v>137</v>
      </c>
      <c r="CQ1061" s="3"/>
    </row>
    <row r="1062" spans="1:95" x14ac:dyDescent="0.25">
      <c r="A1062">
        <v>261</v>
      </c>
      <c r="B1062" s="22">
        <v>43951.807893518519</v>
      </c>
      <c r="C1062" s="22">
        <v>43951.809282407405</v>
      </c>
      <c r="D1062" s="3" t="s">
        <v>97</v>
      </c>
      <c r="I1062" s="3" t="s">
        <v>98</v>
      </c>
      <c r="L1062" s="3" t="s">
        <v>98</v>
      </c>
      <c r="O1062" s="3" t="s">
        <v>390</v>
      </c>
      <c r="R1062" s="3" t="s">
        <v>100</v>
      </c>
      <c r="U1062" s="3" t="s">
        <v>99</v>
      </c>
      <c r="X1062" s="3" t="s">
        <v>101</v>
      </c>
      <c r="AA1062" s="3" t="s">
        <v>132</v>
      </c>
      <c r="AD1062" s="3" t="s">
        <v>405</v>
      </c>
      <c r="AG1062" s="3" t="s">
        <v>149</v>
      </c>
      <c r="AJ1062" s="3"/>
      <c r="AM1062" s="3" t="s">
        <v>99</v>
      </c>
      <c r="AP1062" s="3"/>
      <c r="AS1062" s="3" t="s">
        <v>98</v>
      </c>
      <c r="AV1062" s="3" t="s">
        <v>130</v>
      </c>
      <c r="AY1062" s="3" t="s">
        <v>116</v>
      </c>
      <c r="BB1062" s="3" t="s">
        <v>241</v>
      </c>
      <c r="BG1062" s="3" t="s">
        <v>123</v>
      </c>
      <c r="BJ1062" s="3" t="s">
        <v>109</v>
      </c>
      <c r="BM1062" s="3" t="s">
        <v>109</v>
      </c>
      <c r="BP1062" s="3" t="s">
        <v>107</v>
      </c>
      <c r="BS1062" s="3" t="s">
        <v>109</v>
      </c>
      <c r="BV1062" s="3" t="s">
        <v>109</v>
      </c>
      <c r="BY1062" s="3" t="s">
        <v>108</v>
      </c>
      <c r="CB1062" s="3" t="s">
        <v>124</v>
      </c>
      <c r="CE1062" s="3" t="s">
        <v>111</v>
      </c>
      <c r="CH1062" s="3" t="s">
        <v>156</v>
      </c>
      <c r="CK1062" s="3"/>
      <c r="CN1062" s="3" t="s">
        <v>126</v>
      </c>
      <c r="CQ1062" s="3"/>
    </row>
    <row r="1063" spans="1:95" x14ac:dyDescent="0.25">
      <c r="A1063">
        <v>261</v>
      </c>
      <c r="B1063" s="22">
        <v>43951.807893518519</v>
      </c>
      <c r="C1063" s="22">
        <v>43951.809282407405</v>
      </c>
      <c r="D1063" s="3" t="s">
        <v>97</v>
      </c>
      <c r="I1063" s="3" t="s">
        <v>98</v>
      </c>
      <c r="L1063" s="3" t="s">
        <v>98</v>
      </c>
      <c r="O1063" s="3" t="s">
        <v>390</v>
      </c>
      <c r="R1063" s="3" t="s">
        <v>100</v>
      </c>
      <c r="U1063" s="3" t="s">
        <v>99</v>
      </c>
      <c r="X1063" s="3" t="s">
        <v>101</v>
      </c>
      <c r="AA1063" s="3" t="s">
        <v>132</v>
      </c>
      <c r="AD1063" s="3" t="s">
        <v>409</v>
      </c>
      <c r="AG1063" s="3" t="s">
        <v>149</v>
      </c>
      <c r="AJ1063" s="3"/>
      <c r="AM1063" s="3" t="s">
        <v>99</v>
      </c>
      <c r="AP1063" s="3"/>
      <c r="AS1063" s="3" t="s">
        <v>98</v>
      </c>
      <c r="AV1063" s="3" t="s">
        <v>130</v>
      </c>
      <c r="AY1063" s="3" t="s">
        <v>116</v>
      </c>
      <c r="BB1063" s="3" t="s">
        <v>241</v>
      </c>
      <c r="BG1063" s="3" t="s">
        <v>123</v>
      </c>
      <c r="BJ1063" s="3" t="s">
        <v>109</v>
      </c>
      <c r="BM1063" s="3" t="s">
        <v>109</v>
      </c>
      <c r="BP1063" s="3" t="s">
        <v>107</v>
      </c>
      <c r="BS1063" s="3" t="s">
        <v>109</v>
      </c>
      <c r="BV1063" s="3" t="s">
        <v>109</v>
      </c>
      <c r="BY1063" s="3" t="s">
        <v>108</v>
      </c>
      <c r="CB1063" s="3" t="s">
        <v>124</v>
      </c>
      <c r="CE1063" s="3" t="s">
        <v>111</v>
      </c>
      <c r="CH1063" s="3" t="s">
        <v>156</v>
      </c>
      <c r="CK1063" s="3"/>
      <c r="CN1063" s="3" t="s">
        <v>126</v>
      </c>
      <c r="CQ1063" s="3"/>
    </row>
    <row r="1064" spans="1:95" x14ac:dyDescent="0.25">
      <c r="A1064">
        <v>261</v>
      </c>
      <c r="B1064" s="22">
        <v>43951.807893518519</v>
      </c>
      <c r="C1064" s="22">
        <v>43951.809282407405</v>
      </c>
      <c r="D1064" s="3" t="s">
        <v>97</v>
      </c>
      <c r="I1064" s="3" t="s">
        <v>98</v>
      </c>
      <c r="L1064" s="3" t="s">
        <v>98</v>
      </c>
      <c r="O1064" s="3" t="s">
        <v>390</v>
      </c>
      <c r="R1064" s="3" t="s">
        <v>100</v>
      </c>
      <c r="U1064" s="3" t="s">
        <v>99</v>
      </c>
      <c r="X1064" s="3" t="s">
        <v>101</v>
      </c>
      <c r="AA1064" s="3" t="s">
        <v>132</v>
      </c>
      <c r="AD1064" s="3" t="s">
        <v>408</v>
      </c>
      <c r="AG1064" s="3" t="s">
        <v>149</v>
      </c>
      <c r="AJ1064" s="3"/>
      <c r="AM1064" s="3" t="s">
        <v>99</v>
      </c>
      <c r="AP1064" s="3"/>
      <c r="AS1064" s="3" t="s">
        <v>98</v>
      </c>
      <c r="AV1064" s="3" t="s">
        <v>130</v>
      </c>
      <c r="AY1064" s="3" t="s">
        <v>116</v>
      </c>
      <c r="BB1064" s="3" t="s">
        <v>241</v>
      </c>
      <c r="BG1064" s="3" t="s">
        <v>123</v>
      </c>
      <c r="BJ1064" s="3" t="s">
        <v>109</v>
      </c>
      <c r="BM1064" s="3" t="s">
        <v>109</v>
      </c>
      <c r="BP1064" s="3" t="s">
        <v>107</v>
      </c>
      <c r="BS1064" s="3" t="s">
        <v>109</v>
      </c>
      <c r="BV1064" s="3" t="s">
        <v>109</v>
      </c>
      <c r="BY1064" s="3" t="s">
        <v>108</v>
      </c>
      <c r="CB1064" s="3" t="s">
        <v>124</v>
      </c>
      <c r="CE1064" s="3" t="s">
        <v>111</v>
      </c>
      <c r="CH1064" s="3" t="s">
        <v>156</v>
      </c>
      <c r="CK1064" s="3"/>
      <c r="CN1064" s="3" t="s">
        <v>126</v>
      </c>
      <c r="CQ1064" s="3"/>
    </row>
    <row r="1065" spans="1:95" x14ac:dyDescent="0.25">
      <c r="A1065">
        <v>261</v>
      </c>
      <c r="B1065" s="22">
        <v>43951.807893518519</v>
      </c>
      <c r="C1065" s="22">
        <v>43951.809282407405</v>
      </c>
      <c r="D1065" s="3" t="s">
        <v>97</v>
      </c>
      <c r="I1065" s="3" t="s">
        <v>98</v>
      </c>
      <c r="L1065" s="3" t="s">
        <v>98</v>
      </c>
      <c r="O1065" s="3" t="s">
        <v>390</v>
      </c>
      <c r="R1065" s="3" t="s">
        <v>100</v>
      </c>
      <c r="U1065" s="3" t="s">
        <v>99</v>
      </c>
      <c r="X1065" s="3" t="s">
        <v>101</v>
      </c>
      <c r="AA1065" s="3" t="s">
        <v>132</v>
      </c>
      <c r="AD1065" s="3" t="s">
        <v>406</v>
      </c>
      <c r="AG1065" s="3" t="s">
        <v>149</v>
      </c>
      <c r="AJ1065" s="3"/>
      <c r="AM1065" s="3" t="s">
        <v>99</v>
      </c>
      <c r="AP1065" s="3"/>
      <c r="AS1065" s="3" t="s">
        <v>98</v>
      </c>
      <c r="AV1065" s="3" t="s">
        <v>130</v>
      </c>
      <c r="AY1065" s="3" t="s">
        <v>116</v>
      </c>
      <c r="BB1065" s="3" t="s">
        <v>241</v>
      </c>
      <c r="BG1065" s="3" t="s">
        <v>123</v>
      </c>
      <c r="BJ1065" s="3" t="s">
        <v>109</v>
      </c>
      <c r="BM1065" s="3" t="s">
        <v>109</v>
      </c>
      <c r="BP1065" s="3" t="s">
        <v>107</v>
      </c>
      <c r="BS1065" s="3" t="s">
        <v>109</v>
      </c>
      <c r="BV1065" s="3" t="s">
        <v>109</v>
      </c>
      <c r="BY1065" s="3" t="s">
        <v>108</v>
      </c>
      <c r="CB1065" s="3" t="s">
        <v>124</v>
      </c>
      <c r="CE1065" s="3" t="s">
        <v>111</v>
      </c>
      <c r="CH1065" s="3" t="s">
        <v>156</v>
      </c>
      <c r="CK1065" s="3"/>
      <c r="CN1065" s="3" t="s">
        <v>126</v>
      </c>
      <c r="CQ1065" s="3"/>
    </row>
    <row r="1066" spans="1:95" x14ac:dyDescent="0.25">
      <c r="A1066">
        <v>261</v>
      </c>
      <c r="B1066" s="22">
        <v>43951.807893518519</v>
      </c>
      <c r="C1066" s="22">
        <v>43951.809282407405</v>
      </c>
      <c r="D1066" s="3" t="s">
        <v>97</v>
      </c>
      <c r="I1066" s="3" t="s">
        <v>98</v>
      </c>
      <c r="L1066" s="3" t="s">
        <v>98</v>
      </c>
      <c r="O1066" s="3" t="s">
        <v>390</v>
      </c>
      <c r="R1066" s="3" t="s">
        <v>100</v>
      </c>
      <c r="U1066" s="3" t="s">
        <v>99</v>
      </c>
      <c r="X1066" s="3" t="s">
        <v>101</v>
      </c>
      <c r="AA1066" s="3" t="s">
        <v>132</v>
      </c>
      <c r="AD1066" s="3" t="s">
        <v>407</v>
      </c>
      <c r="AG1066" s="3" t="s">
        <v>149</v>
      </c>
      <c r="AJ1066" s="3"/>
      <c r="AM1066" s="3" t="s">
        <v>99</v>
      </c>
      <c r="AP1066" s="3"/>
      <c r="AS1066" s="3" t="s">
        <v>98</v>
      </c>
      <c r="AV1066" s="3" t="s">
        <v>130</v>
      </c>
      <c r="AY1066" s="3" t="s">
        <v>116</v>
      </c>
      <c r="BB1066" s="3" t="s">
        <v>241</v>
      </c>
      <c r="BG1066" s="3" t="s">
        <v>123</v>
      </c>
      <c r="BJ1066" s="3" t="s">
        <v>109</v>
      </c>
      <c r="BM1066" s="3" t="s">
        <v>109</v>
      </c>
      <c r="BP1066" s="3" t="s">
        <v>107</v>
      </c>
      <c r="BS1066" s="3" t="s">
        <v>109</v>
      </c>
      <c r="BV1066" s="3" t="s">
        <v>109</v>
      </c>
      <c r="BY1066" s="3" t="s">
        <v>108</v>
      </c>
      <c r="CB1066" s="3" t="s">
        <v>124</v>
      </c>
      <c r="CE1066" s="3" t="s">
        <v>111</v>
      </c>
      <c r="CH1066" s="3" t="s">
        <v>156</v>
      </c>
      <c r="CK1066" s="3"/>
      <c r="CN1066" s="3" t="s">
        <v>126</v>
      </c>
      <c r="CQ1066" s="3"/>
    </row>
    <row r="1067" spans="1:95" x14ac:dyDescent="0.25">
      <c r="A1067">
        <v>261</v>
      </c>
      <c r="B1067" s="22">
        <v>43951.807893518519</v>
      </c>
      <c r="C1067" s="22">
        <v>43951.809282407405</v>
      </c>
      <c r="D1067" s="3" t="s">
        <v>97</v>
      </c>
      <c r="I1067" s="3" t="s">
        <v>98</v>
      </c>
      <c r="L1067" s="3" t="s">
        <v>98</v>
      </c>
      <c r="O1067" s="3" t="s">
        <v>390</v>
      </c>
      <c r="R1067" s="3" t="s">
        <v>100</v>
      </c>
      <c r="U1067" s="3" t="s">
        <v>99</v>
      </c>
      <c r="X1067" s="3" t="s">
        <v>101</v>
      </c>
      <c r="AA1067" s="3" t="s">
        <v>132</v>
      </c>
      <c r="AD1067" s="3" t="s">
        <v>430</v>
      </c>
      <c r="AG1067" s="3" t="s">
        <v>149</v>
      </c>
      <c r="AJ1067" s="3"/>
      <c r="AM1067" s="3" t="s">
        <v>99</v>
      </c>
      <c r="AP1067" s="3"/>
      <c r="AS1067" s="3" t="s">
        <v>98</v>
      </c>
      <c r="AV1067" s="3" t="s">
        <v>130</v>
      </c>
      <c r="AY1067" s="3" t="s">
        <v>116</v>
      </c>
      <c r="BB1067" s="3" t="s">
        <v>241</v>
      </c>
      <c r="BG1067" s="3" t="s">
        <v>123</v>
      </c>
      <c r="BJ1067" s="3" t="s">
        <v>109</v>
      </c>
      <c r="BM1067" s="3" t="s">
        <v>109</v>
      </c>
      <c r="BP1067" s="3" t="s">
        <v>107</v>
      </c>
      <c r="BS1067" s="3" t="s">
        <v>109</v>
      </c>
      <c r="BV1067" s="3" t="s">
        <v>109</v>
      </c>
      <c r="BY1067" s="3" t="s">
        <v>108</v>
      </c>
      <c r="CB1067" s="3" t="s">
        <v>124</v>
      </c>
      <c r="CE1067" s="3" t="s">
        <v>111</v>
      </c>
      <c r="CH1067" s="3" t="s">
        <v>156</v>
      </c>
      <c r="CK1067" s="3"/>
      <c r="CN1067" s="3" t="s">
        <v>126</v>
      </c>
      <c r="CQ1067" s="3"/>
    </row>
    <row r="1068" spans="1:95" x14ac:dyDescent="0.25">
      <c r="A1068">
        <v>262</v>
      </c>
      <c r="B1068" s="22">
        <v>43951.809317129628</v>
      </c>
      <c r="C1068" s="22">
        <v>43951.814016203702</v>
      </c>
      <c r="D1068" s="3" t="s">
        <v>97</v>
      </c>
      <c r="I1068" s="3" t="s">
        <v>98</v>
      </c>
      <c r="L1068" s="3" t="s">
        <v>99</v>
      </c>
      <c r="O1068" s="3"/>
      <c r="R1068" s="3" t="s">
        <v>225</v>
      </c>
      <c r="U1068" s="3" t="s">
        <v>98</v>
      </c>
      <c r="X1068" s="3" t="s">
        <v>101</v>
      </c>
      <c r="AA1068" s="3" t="s">
        <v>99</v>
      </c>
      <c r="AD1068" s="3" t="s">
        <v>405</v>
      </c>
      <c r="AG1068" s="3" t="s">
        <v>151</v>
      </c>
      <c r="AJ1068" s="3"/>
      <c r="AM1068" s="3" t="s">
        <v>99</v>
      </c>
      <c r="AP1068" s="3"/>
      <c r="AS1068" s="3" t="s">
        <v>99</v>
      </c>
      <c r="AV1068" s="3"/>
      <c r="AY1068" s="3" t="s">
        <v>116</v>
      </c>
      <c r="BB1068" s="3"/>
      <c r="BG1068" s="3" t="s">
        <v>108</v>
      </c>
      <c r="BJ1068" s="3" t="s">
        <v>108</v>
      </c>
      <c r="BM1068" s="3" t="s">
        <v>109</v>
      </c>
      <c r="BP1068" s="3" t="s">
        <v>108</v>
      </c>
      <c r="BS1068" s="3" t="s">
        <v>107</v>
      </c>
      <c r="BV1068" s="3" t="s">
        <v>108</v>
      </c>
      <c r="BY1068" s="3" t="s">
        <v>109</v>
      </c>
      <c r="CB1068" s="3" t="s">
        <v>221</v>
      </c>
      <c r="CE1068" s="3" t="s">
        <v>147</v>
      </c>
      <c r="CH1068" s="3" t="s">
        <v>156</v>
      </c>
      <c r="CK1068" s="3"/>
      <c r="CN1068" s="3" t="s">
        <v>131</v>
      </c>
      <c r="CQ1068" s="3"/>
    </row>
    <row r="1069" spans="1:95" x14ac:dyDescent="0.25">
      <c r="A1069">
        <v>262</v>
      </c>
      <c r="B1069" s="22">
        <v>43951.809317129628</v>
      </c>
      <c r="C1069" s="22">
        <v>43951.814016203702</v>
      </c>
      <c r="D1069" s="3" t="s">
        <v>97</v>
      </c>
      <c r="I1069" s="3" t="s">
        <v>98</v>
      </c>
      <c r="L1069" s="3" t="s">
        <v>99</v>
      </c>
      <c r="O1069" s="3"/>
      <c r="R1069" s="3" t="s">
        <v>225</v>
      </c>
      <c r="U1069" s="3" t="s">
        <v>98</v>
      </c>
      <c r="X1069" s="3" t="s">
        <v>101</v>
      </c>
      <c r="AA1069" s="3" t="s">
        <v>99</v>
      </c>
      <c r="AD1069" s="3" t="s">
        <v>430</v>
      </c>
      <c r="AG1069" s="3" t="s">
        <v>151</v>
      </c>
      <c r="AJ1069" s="3"/>
      <c r="AM1069" s="3" t="s">
        <v>99</v>
      </c>
      <c r="AP1069" s="3"/>
      <c r="AS1069" s="3" t="s">
        <v>99</v>
      </c>
      <c r="AV1069" s="3"/>
      <c r="AY1069" s="3" t="s">
        <v>116</v>
      </c>
      <c r="BB1069" s="3"/>
      <c r="BG1069" s="3" t="s">
        <v>108</v>
      </c>
      <c r="BJ1069" s="3" t="s">
        <v>108</v>
      </c>
      <c r="BM1069" s="3" t="s">
        <v>109</v>
      </c>
      <c r="BP1069" s="3" t="s">
        <v>108</v>
      </c>
      <c r="BS1069" s="3" t="s">
        <v>107</v>
      </c>
      <c r="BV1069" s="3" t="s">
        <v>108</v>
      </c>
      <c r="BY1069" s="3" t="s">
        <v>109</v>
      </c>
      <c r="CB1069" s="3" t="s">
        <v>221</v>
      </c>
      <c r="CE1069" s="3" t="s">
        <v>147</v>
      </c>
      <c r="CH1069" s="3" t="s">
        <v>156</v>
      </c>
      <c r="CK1069" s="3"/>
      <c r="CN1069" s="3" t="s">
        <v>131</v>
      </c>
      <c r="CQ1069" s="3"/>
    </row>
    <row r="1070" spans="1:95" x14ac:dyDescent="0.25">
      <c r="A1070">
        <v>263</v>
      </c>
      <c r="B1070" s="22">
        <v>43951.814050925925</v>
      </c>
      <c r="C1070" s="22">
        <v>43951.814814814818</v>
      </c>
      <c r="D1070" s="3" t="s">
        <v>97</v>
      </c>
      <c r="I1070" s="3" t="s">
        <v>98</v>
      </c>
      <c r="L1070" s="3" t="s">
        <v>99</v>
      </c>
      <c r="O1070" s="3"/>
      <c r="R1070" s="3" t="s">
        <v>100</v>
      </c>
      <c r="U1070" s="3" t="s">
        <v>99</v>
      </c>
      <c r="X1070" s="3" t="s">
        <v>101</v>
      </c>
      <c r="AA1070" s="3" t="s">
        <v>99</v>
      </c>
      <c r="AD1070" s="3" t="s">
        <v>405</v>
      </c>
      <c r="AG1070" s="3" t="s">
        <v>139</v>
      </c>
      <c r="AJ1070" s="3"/>
      <c r="AM1070" s="3" t="s">
        <v>99</v>
      </c>
      <c r="AP1070" s="3"/>
      <c r="AS1070" s="3" t="s">
        <v>99</v>
      </c>
      <c r="AV1070" s="3"/>
      <c r="AY1070" s="3" t="s">
        <v>116</v>
      </c>
      <c r="BB1070" s="3"/>
      <c r="BG1070" s="3" t="s">
        <v>123</v>
      </c>
      <c r="BJ1070" s="3" t="s">
        <v>123</v>
      </c>
      <c r="BM1070" s="3" t="s">
        <v>133</v>
      </c>
      <c r="BP1070" s="3" t="s">
        <v>109</v>
      </c>
      <c r="BS1070" s="3" t="s">
        <v>123</v>
      </c>
      <c r="BV1070" s="3" t="s">
        <v>123</v>
      </c>
      <c r="BY1070" s="3" t="s">
        <v>123</v>
      </c>
      <c r="CB1070" s="3" t="s">
        <v>165</v>
      </c>
      <c r="CE1070" s="3" t="s">
        <v>111</v>
      </c>
      <c r="CH1070" s="3" t="s">
        <v>156</v>
      </c>
      <c r="CK1070" s="3"/>
      <c r="CN1070" s="3" t="s">
        <v>126</v>
      </c>
      <c r="CQ1070" s="3"/>
    </row>
    <row r="1071" spans="1:95" x14ac:dyDescent="0.25">
      <c r="A1071">
        <v>263</v>
      </c>
      <c r="B1071" s="22">
        <v>43951.814050925925</v>
      </c>
      <c r="C1071" s="22">
        <v>43951.814814814818</v>
      </c>
      <c r="D1071" s="3" t="s">
        <v>97</v>
      </c>
      <c r="I1071" s="3" t="s">
        <v>98</v>
      </c>
      <c r="L1071" s="3" t="s">
        <v>99</v>
      </c>
      <c r="O1071" s="3"/>
      <c r="R1071" s="3" t="s">
        <v>100</v>
      </c>
      <c r="U1071" s="3" t="s">
        <v>99</v>
      </c>
      <c r="X1071" s="3" t="s">
        <v>101</v>
      </c>
      <c r="AA1071" s="3" t="s">
        <v>99</v>
      </c>
      <c r="AD1071" s="3" t="s">
        <v>430</v>
      </c>
      <c r="AG1071" s="3" t="s">
        <v>139</v>
      </c>
      <c r="AJ1071" s="3"/>
      <c r="AM1071" s="3" t="s">
        <v>99</v>
      </c>
      <c r="AP1071" s="3"/>
      <c r="AS1071" s="3" t="s">
        <v>99</v>
      </c>
      <c r="AV1071" s="3"/>
      <c r="AY1071" s="3" t="s">
        <v>116</v>
      </c>
      <c r="BB1071" s="3"/>
      <c r="BG1071" s="3" t="s">
        <v>123</v>
      </c>
      <c r="BJ1071" s="3" t="s">
        <v>123</v>
      </c>
      <c r="BM1071" s="3" t="s">
        <v>133</v>
      </c>
      <c r="BP1071" s="3" t="s">
        <v>109</v>
      </c>
      <c r="BS1071" s="3" t="s">
        <v>123</v>
      </c>
      <c r="BV1071" s="3" t="s">
        <v>123</v>
      </c>
      <c r="BY1071" s="3" t="s">
        <v>123</v>
      </c>
      <c r="CB1071" s="3" t="s">
        <v>165</v>
      </c>
      <c r="CE1071" s="3" t="s">
        <v>111</v>
      </c>
      <c r="CH1071" s="3" t="s">
        <v>156</v>
      </c>
      <c r="CK1071" s="3"/>
      <c r="CN1071" s="3" t="s">
        <v>126</v>
      </c>
      <c r="CQ1071" s="3"/>
    </row>
    <row r="1072" spans="1:95" x14ac:dyDescent="0.25">
      <c r="A1072">
        <v>264</v>
      </c>
      <c r="B1072" s="22">
        <v>43951.814826388887</v>
      </c>
      <c r="C1072" s="22">
        <v>43951.816192129627</v>
      </c>
      <c r="D1072" s="3" t="s">
        <v>97</v>
      </c>
      <c r="I1072" s="3" t="s">
        <v>98</v>
      </c>
      <c r="L1072" s="3" t="s">
        <v>99</v>
      </c>
      <c r="O1072" s="3"/>
      <c r="R1072" s="3" t="s">
        <v>209</v>
      </c>
      <c r="U1072" s="3" t="s">
        <v>99</v>
      </c>
      <c r="X1072" s="3" t="s">
        <v>121</v>
      </c>
      <c r="AA1072" s="3"/>
      <c r="AD1072" s="3" t="s">
        <v>411</v>
      </c>
      <c r="AG1072" s="3" t="s">
        <v>160</v>
      </c>
      <c r="AJ1072" s="3"/>
      <c r="AM1072" s="3" t="s">
        <v>99</v>
      </c>
      <c r="AP1072" s="3"/>
      <c r="AS1072" s="3" t="s">
        <v>98</v>
      </c>
      <c r="AV1072" s="3" t="s">
        <v>283</v>
      </c>
      <c r="AY1072" s="3" t="s">
        <v>321</v>
      </c>
      <c r="BB1072" s="3"/>
      <c r="BG1072" s="3" t="s">
        <v>109</v>
      </c>
      <c r="BJ1072" s="3" t="s">
        <v>109</v>
      </c>
      <c r="BM1072" s="3" t="s">
        <v>109</v>
      </c>
      <c r="BP1072" s="3" t="s">
        <v>107</v>
      </c>
      <c r="BS1072" s="3" t="s">
        <v>133</v>
      </c>
      <c r="BV1072" s="3" t="s">
        <v>133</v>
      </c>
      <c r="BY1072" s="3" t="s">
        <v>133</v>
      </c>
      <c r="CB1072" s="3" t="s">
        <v>165</v>
      </c>
      <c r="CE1072" s="3" t="s">
        <v>147</v>
      </c>
      <c r="CH1072" s="3" t="s">
        <v>156</v>
      </c>
      <c r="CK1072" s="3"/>
      <c r="CN1072" s="3" t="s">
        <v>131</v>
      </c>
      <c r="CQ1072" s="3"/>
    </row>
    <row r="1073" spans="1:95" x14ac:dyDescent="0.25">
      <c r="A1073">
        <v>264</v>
      </c>
      <c r="B1073" s="22">
        <v>43951.814826388887</v>
      </c>
      <c r="C1073" s="22">
        <v>43951.816192129627</v>
      </c>
      <c r="D1073" s="3" t="s">
        <v>97</v>
      </c>
      <c r="I1073" s="3" t="s">
        <v>98</v>
      </c>
      <c r="L1073" s="3" t="s">
        <v>99</v>
      </c>
      <c r="O1073" s="3"/>
      <c r="R1073" s="3" t="s">
        <v>209</v>
      </c>
      <c r="U1073" s="3" t="s">
        <v>99</v>
      </c>
      <c r="X1073" s="3" t="s">
        <v>121</v>
      </c>
      <c r="AA1073" s="3"/>
      <c r="AD1073" s="3" t="s">
        <v>430</v>
      </c>
      <c r="AG1073" s="3" t="s">
        <v>160</v>
      </c>
      <c r="AJ1073" s="3"/>
      <c r="AM1073" s="3" t="s">
        <v>99</v>
      </c>
      <c r="AP1073" s="3"/>
      <c r="AS1073" s="3" t="s">
        <v>98</v>
      </c>
      <c r="AV1073" s="3" t="s">
        <v>283</v>
      </c>
      <c r="AY1073" s="3" t="s">
        <v>321</v>
      </c>
      <c r="BB1073" s="3"/>
      <c r="BG1073" s="3" t="s">
        <v>109</v>
      </c>
      <c r="BJ1073" s="3" t="s">
        <v>109</v>
      </c>
      <c r="BM1073" s="3" t="s">
        <v>109</v>
      </c>
      <c r="BP1073" s="3" t="s">
        <v>107</v>
      </c>
      <c r="BS1073" s="3" t="s">
        <v>133</v>
      </c>
      <c r="BV1073" s="3" t="s">
        <v>133</v>
      </c>
      <c r="BY1073" s="3" t="s">
        <v>133</v>
      </c>
      <c r="CB1073" s="3" t="s">
        <v>165</v>
      </c>
      <c r="CE1073" s="3" t="s">
        <v>147</v>
      </c>
      <c r="CH1073" s="3" t="s">
        <v>156</v>
      </c>
      <c r="CK1073" s="3"/>
      <c r="CN1073" s="3" t="s">
        <v>131</v>
      </c>
      <c r="CQ1073" s="3"/>
    </row>
    <row r="1074" spans="1:95" x14ac:dyDescent="0.25">
      <c r="A1074">
        <v>265</v>
      </c>
      <c r="B1074" s="22">
        <v>43951.821550925924</v>
      </c>
      <c r="C1074" s="22">
        <v>43951.824756944443</v>
      </c>
      <c r="D1074" s="3" t="s">
        <v>97</v>
      </c>
      <c r="I1074" s="3" t="s">
        <v>98</v>
      </c>
      <c r="L1074" s="3" t="s">
        <v>99</v>
      </c>
      <c r="O1074" s="3"/>
      <c r="R1074" s="3" t="s">
        <v>209</v>
      </c>
      <c r="U1074" s="3" t="s">
        <v>99</v>
      </c>
      <c r="X1074" s="3" t="s">
        <v>121</v>
      </c>
      <c r="AA1074" s="3"/>
      <c r="AD1074" s="3" t="s">
        <v>405</v>
      </c>
      <c r="AG1074" s="3" t="s">
        <v>149</v>
      </c>
      <c r="AJ1074" s="3"/>
      <c r="AM1074" s="3" t="s">
        <v>99</v>
      </c>
      <c r="AP1074" s="3"/>
      <c r="AS1074" s="3" t="s">
        <v>99</v>
      </c>
      <c r="AV1074" s="3"/>
      <c r="AY1074" s="3" t="s">
        <v>116</v>
      </c>
      <c r="BB1074" s="3"/>
      <c r="BG1074" s="3" t="s">
        <v>109</v>
      </c>
      <c r="BJ1074" s="3" t="s">
        <v>123</v>
      </c>
      <c r="BM1074" s="3" t="s">
        <v>109</v>
      </c>
      <c r="BP1074" s="3" t="s">
        <v>109</v>
      </c>
      <c r="BS1074" s="3" t="s">
        <v>109</v>
      </c>
      <c r="BV1074" s="3" t="s">
        <v>109</v>
      </c>
      <c r="BY1074" s="3" t="s">
        <v>123</v>
      </c>
      <c r="CB1074" s="3" t="s">
        <v>118</v>
      </c>
      <c r="CE1074" s="3" t="s">
        <v>119</v>
      </c>
      <c r="CH1074" s="3" t="s">
        <v>137</v>
      </c>
      <c r="CK1074" s="3" t="s">
        <v>391</v>
      </c>
      <c r="CN1074" s="3" t="s">
        <v>137</v>
      </c>
      <c r="CQ1074" s="3"/>
    </row>
    <row r="1075" spans="1:95" x14ac:dyDescent="0.25">
      <c r="A1075">
        <v>265</v>
      </c>
      <c r="B1075" s="22">
        <v>43951.821550925924</v>
      </c>
      <c r="C1075" s="22">
        <v>43951.824756944443</v>
      </c>
      <c r="D1075" s="3" t="s">
        <v>97</v>
      </c>
      <c r="I1075" s="3" t="s">
        <v>98</v>
      </c>
      <c r="L1075" s="3" t="s">
        <v>99</v>
      </c>
      <c r="O1075" s="3"/>
      <c r="R1075" s="3" t="s">
        <v>209</v>
      </c>
      <c r="U1075" s="3" t="s">
        <v>99</v>
      </c>
      <c r="X1075" s="3" t="s">
        <v>121</v>
      </c>
      <c r="AA1075" s="3"/>
      <c r="AD1075" s="3" t="s">
        <v>408</v>
      </c>
      <c r="AG1075" s="3" t="s">
        <v>149</v>
      </c>
      <c r="AJ1075" s="3"/>
      <c r="AM1075" s="3" t="s">
        <v>99</v>
      </c>
      <c r="AP1075" s="3"/>
      <c r="AS1075" s="3" t="s">
        <v>99</v>
      </c>
      <c r="AV1075" s="3"/>
      <c r="AY1075" s="3" t="s">
        <v>116</v>
      </c>
      <c r="BB1075" s="3"/>
      <c r="BG1075" s="3" t="s">
        <v>109</v>
      </c>
      <c r="BJ1075" s="3" t="s">
        <v>123</v>
      </c>
      <c r="BM1075" s="3" t="s">
        <v>109</v>
      </c>
      <c r="BP1075" s="3" t="s">
        <v>109</v>
      </c>
      <c r="BS1075" s="3" t="s">
        <v>109</v>
      </c>
      <c r="BV1075" s="3" t="s">
        <v>109</v>
      </c>
      <c r="BY1075" s="3" t="s">
        <v>123</v>
      </c>
      <c r="CB1075" s="3" t="s">
        <v>118</v>
      </c>
      <c r="CE1075" s="3" t="s">
        <v>119</v>
      </c>
      <c r="CH1075" s="3" t="s">
        <v>137</v>
      </c>
      <c r="CK1075" s="3" t="s">
        <v>391</v>
      </c>
      <c r="CN1075" s="3" t="s">
        <v>137</v>
      </c>
      <c r="CQ1075" s="3"/>
    </row>
    <row r="1076" spans="1:95" x14ac:dyDescent="0.25">
      <c r="A1076">
        <v>265</v>
      </c>
      <c r="B1076" s="22">
        <v>43951.821550925924</v>
      </c>
      <c r="C1076" s="22">
        <v>43951.824756944443</v>
      </c>
      <c r="D1076" s="3" t="s">
        <v>97</v>
      </c>
      <c r="I1076" s="3" t="s">
        <v>98</v>
      </c>
      <c r="L1076" s="3" t="s">
        <v>99</v>
      </c>
      <c r="O1076" s="3"/>
      <c r="R1076" s="3" t="s">
        <v>209</v>
      </c>
      <c r="U1076" s="3" t="s">
        <v>99</v>
      </c>
      <c r="X1076" s="3" t="s">
        <v>121</v>
      </c>
      <c r="AA1076" s="3"/>
      <c r="AD1076" s="3" t="s">
        <v>410</v>
      </c>
      <c r="AG1076" s="3" t="s">
        <v>149</v>
      </c>
      <c r="AJ1076" s="3"/>
      <c r="AM1076" s="3" t="s">
        <v>99</v>
      </c>
      <c r="AP1076" s="3"/>
      <c r="AS1076" s="3" t="s">
        <v>99</v>
      </c>
      <c r="AV1076" s="3"/>
      <c r="AY1076" s="3" t="s">
        <v>116</v>
      </c>
      <c r="BB1076" s="3"/>
      <c r="BG1076" s="3" t="s">
        <v>109</v>
      </c>
      <c r="BJ1076" s="3" t="s">
        <v>123</v>
      </c>
      <c r="BM1076" s="3" t="s">
        <v>109</v>
      </c>
      <c r="BP1076" s="3" t="s">
        <v>109</v>
      </c>
      <c r="BS1076" s="3" t="s">
        <v>109</v>
      </c>
      <c r="BV1076" s="3" t="s">
        <v>109</v>
      </c>
      <c r="BY1076" s="3" t="s">
        <v>123</v>
      </c>
      <c r="CB1076" s="3" t="s">
        <v>118</v>
      </c>
      <c r="CE1076" s="3" t="s">
        <v>119</v>
      </c>
      <c r="CH1076" s="3" t="s">
        <v>137</v>
      </c>
      <c r="CK1076" s="3" t="s">
        <v>391</v>
      </c>
      <c r="CN1076" s="3" t="s">
        <v>137</v>
      </c>
      <c r="CQ1076" s="3"/>
    </row>
    <row r="1077" spans="1:95" x14ac:dyDescent="0.25">
      <c r="A1077">
        <v>265</v>
      </c>
      <c r="B1077" s="22">
        <v>43951.821550925924</v>
      </c>
      <c r="C1077" s="22">
        <v>43951.824756944443</v>
      </c>
      <c r="D1077" s="3" t="s">
        <v>97</v>
      </c>
      <c r="I1077" s="3" t="s">
        <v>98</v>
      </c>
      <c r="L1077" s="3" t="s">
        <v>99</v>
      </c>
      <c r="O1077" s="3"/>
      <c r="R1077" s="3" t="s">
        <v>209</v>
      </c>
      <c r="U1077" s="3" t="s">
        <v>99</v>
      </c>
      <c r="X1077" s="3" t="s">
        <v>121</v>
      </c>
      <c r="AA1077" s="3"/>
      <c r="AD1077" s="3" t="s">
        <v>430</v>
      </c>
      <c r="AG1077" s="3" t="s">
        <v>149</v>
      </c>
      <c r="AJ1077" s="3"/>
      <c r="AM1077" s="3" t="s">
        <v>99</v>
      </c>
      <c r="AP1077" s="3"/>
      <c r="AS1077" s="3" t="s">
        <v>99</v>
      </c>
      <c r="AV1077" s="3"/>
      <c r="AY1077" s="3" t="s">
        <v>116</v>
      </c>
      <c r="BB1077" s="3"/>
      <c r="BG1077" s="3" t="s">
        <v>109</v>
      </c>
      <c r="BJ1077" s="3" t="s">
        <v>123</v>
      </c>
      <c r="BM1077" s="3" t="s">
        <v>109</v>
      </c>
      <c r="BP1077" s="3" t="s">
        <v>109</v>
      </c>
      <c r="BS1077" s="3" t="s">
        <v>109</v>
      </c>
      <c r="BV1077" s="3" t="s">
        <v>109</v>
      </c>
      <c r="BY1077" s="3" t="s">
        <v>123</v>
      </c>
      <c r="CB1077" s="3" t="s">
        <v>118</v>
      </c>
      <c r="CE1077" s="3" t="s">
        <v>119</v>
      </c>
      <c r="CH1077" s="3" t="s">
        <v>137</v>
      </c>
      <c r="CK1077" s="3" t="s">
        <v>391</v>
      </c>
      <c r="CN1077" s="3" t="s">
        <v>137</v>
      </c>
      <c r="CQ1077" s="3"/>
    </row>
    <row r="1078" spans="1:95" x14ac:dyDescent="0.25">
      <c r="A1078">
        <v>266</v>
      </c>
      <c r="B1078" s="22">
        <v>43953.638842592591</v>
      </c>
      <c r="C1078" s="22">
        <v>43953.64167824074</v>
      </c>
      <c r="D1078" s="3" t="s">
        <v>97</v>
      </c>
      <c r="I1078" s="3" t="s">
        <v>99</v>
      </c>
      <c r="L1078" s="3" t="s">
        <v>99</v>
      </c>
      <c r="O1078" s="3"/>
      <c r="R1078" s="3" t="s">
        <v>100</v>
      </c>
      <c r="U1078" s="3" t="s">
        <v>99</v>
      </c>
      <c r="X1078" s="3" t="s">
        <v>121</v>
      </c>
      <c r="AA1078" s="3"/>
      <c r="AD1078" s="3" t="s">
        <v>405</v>
      </c>
      <c r="AG1078" s="3" t="s">
        <v>139</v>
      </c>
      <c r="AJ1078" s="3"/>
      <c r="AM1078" s="3" t="s">
        <v>99</v>
      </c>
      <c r="AP1078" s="3"/>
      <c r="AS1078" s="3" t="s">
        <v>99</v>
      </c>
      <c r="AV1078" s="3"/>
      <c r="AY1078" s="3" t="s">
        <v>116</v>
      </c>
      <c r="BB1078" s="3"/>
      <c r="BG1078" s="3" t="s">
        <v>123</v>
      </c>
      <c r="BJ1078" s="3" t="s">
        <v>107</v>
      </c>
      <c r="BM1078" s="3" t="s">
        <v>107</v>
      </c>
      <c r="BP1078" s="3" t="s">
        <v>123</v>
      </c>
      <c r="BS1078" s="3" t="s">
        <v>107</v>
      </c>
      <c r="BV1078" s="3" t="s">
        <v>123</v>
      </c>
      <c r="BY1078" s="3" t="s">
        <v>109</v>
      </c>
      <c r="CB1078" s="3" t="s">
        <v>110</v>
      </c>
      <c r="CE1078" s="3" t="s">
        <v>135</v>
      </c>
      <c r="CH1078" s="3" t="s">
        <v>156</v>
      </c>
      <c r="CK1078" s="3"/>
      <c r="CN1078" s="3" t="s">
        <v>137</v>
      </c>
      <c r="CQ1078" s="3"/>
    </row>
    <row r="1079" spans="1:95" x14ac:dyDescent="0.25">
      <c r="A1079">
        <v>266</v>
      </c>
      <c r="B1079" s="22">
        <v>43953.638842592591</v>
      </c>
      <c r="C1079" s="22">
        <v>43953.64167824074</v>
      </c>
      <c r="D1079" s="3" t="s">
        <v>97</v>
      </c>
      <c r="I1079" s="3" t="s">
        <v>99</v>
      </c>
      <c r="L1079" s="3" t="s">
        <v>99</v>
      </c>
      <c r="O1079" s="3"/>
      <c r="R1079" s="3" t="s">
        <v>100</v>
      </c>
      <c r="U1079" s="3" t="s">
        <v>99</v>
      </c>
      <c r="X1079" s="3" t="s">
        <v>121</v>
      </c>
      <c r="AA1079" s="3"/>
      <c r="AD1079" s="3" t="s">
        <v>409</v>
      </c>
      <c r="AG1079" s="3" t="s">
        <v>139</v>
      </c>
      <c r="AJ1079" s="3"/>
      <c r="AM1079" s="3" t="s">
        <v>99</v>
      </c>
      <c r="AP1079" s="3"/>
      <c r="AS1079" s="3" t="s">
        <v>99</v>
      </c>
      <c r="AV1079" s="3"/>
      <c r="AY1079" s="3" t="s">
        <v>116</v>
      </c>
      <c r="BB1079" s="3"/>
      <c r="BG1079" s="3" t="s">
        <v>123</v>
      </c>
      <c r="BJ1079" s="3" t="s">
        <v>107</v>
      </c>
      <c r="BM1079" s="3" t="s">
        <v>107</v>
      </c>
      <c r="BP1079" s="3" t="s">
        <v>123</v>
      </c>
      <c r="BS1079" s="3" t="s">
        <v>107</v>
      </c>
      <c r="BV1079" s="3" t="s">
        <v>123</v>
      </c>
      <c r="BY1079" s="3" t="s">
        <v>109</v>
      </c>
      <c r="CB1079" s="3" t="s">
        <v>110</v>
      </c>
      <c r="CE1079" s="3" t="s">
        <v>135</v>
      </c>
      <c r="CH1079" s="3" t="s">
        <v>156</v>
      </c>
      <c r="CK1079" s="3"/>
      <c r="CN1079" s="3" t="s">
        <v>137</v>
      </c>
      <c r="CQ1079" s="3"/>
    </row>
    <row r="1080" spans="1:95" x14ac:dyDescent="0.25">
      <c r="A1080">
        <v>266</v>
      </c>
      <c r="B1080" s="22">
        <v>43953.638842592591</v>
      </c>
      <c r="C1080" s="22">
        <v>43953.64167824074</v>
      </c>
      <c r="D1080" s="3" t="s">
        <v>97</v>
      </c>
      <c r="I1080" s="3" t="s">
        <v>99</v>
      </c>
      <c r="L1080" s="3" t="s">
        <v>99</v>
      </c>
      <c r="O1080" s="3"/>
      <c r="R1080" s="3" t="s">
        <v>100</v>
      </c>
      <c r="U1080" s="3" t="s">
        <v>99</v>
      </c>
      <c r="X1080" s="3" t="s">
        <v>121</v>
      </c>
      <c r="AA1080" s="3"/>
      <c r="AD1080" s="3" t="s">
        <v>430</v>
      </c>
      <c r="AG1080" s="3" t="s">
        <v>139</v>
      </c>
      <c r="AJ1080" s="3"/>
      <c r="AM1080" s="3" t="s">
        <v>99</v>
      </c>
      <c r="AP1080" s="3"/>
      <c r="AS1080" s="3" t="s">
        <v>99</v>
      </c>
      <c r="AV1080" s="3"/>
      <c r="AY1080" s="3" t="s">
        <v>116</v>
      </c>
      <c r="BB1080" s="3"/>
      <c r="BG1080" s="3" t="s">
        <v>123</v>
      </c>
      <c r="BJ1080" s="3" t="s">
        <v>107</v>
      </c>
      <c r="BM1080" s="3" t="s">
        <v>107</v>
      </c>
      <c r="BP1080" s="3" t="s">
        <v>123</v>
      </c>
      <c r="BS1080" s="3" t="s">
        <v>107</v>
      </c>
      <c r="BV1080" s="3" t="s">
        <v>123</v>
      </c>
      <c r="BY1080" s="3" t="s">
        <v>109</v>
      </c>
      <c r="CB1080" s="3" t="s">
        <v>110</v>
      </c>
      <c r="CE1080" s="3" t="s">
        <v>135</v>
      </c>
      <c r="CH1080" s="3" t="s">
        <v>156</v>
      </c>
      <c r="CK1080" s="3"/>
      <c r="CN1080" s="3" t="s">
        <v>137</v>
      </c>
      <c r="CQ1080" s="3"/>
    </row>
    <row r="1081" spans="1:95" x14ac:dyDescent="0.25">
      <c r="A1081">
        <v>267</v>
      </c>
      <c r="B1081" s="22">
        <v>43953.642071759263</v>
      </c>
      <c r="C1081" s="22">
        <v>43953.643391203703</v>
      </c>
      <c r="D1081" s="3" t="s">
        <v>97</v>
      </c>
      <c r="I1081" s="3" t="s">
        <v>98</v>
      </c>
      <c r="L1081" s="3" t="s">
        <v>99</v>
      </c>
      <c r="O1081" s="3"/>
      <c r="R1081" s="3" t="s">
        <v>100</v>
      </c>
      <c r="U1081" s="3" t="s">
        <v>99</v>
      </c>
      <c r="X1081" s="3" t="s">
        <v>121</v>
      </c>
      <c r="AA1081" s="3"/>
      <c r="AD1081" s="3" t="s">
        <v>409</v>
      </c>
      <c r="AG1081" s="3" t="s">
        <v>160</v>
      </c>
      <c r="AJ1081" s="3"/>
      <c r="AM1081" s="3" t="s">
        <v>99</v>
      </c>
      <c r="AP1081" s="3"/>
      <c r="AS1081" s="3" t="s">
        <v>99</v>
      </c>
      <c r="AV1081" s="3"/>
      <c r="AY1081" s="3" t="s">
        <v>116</v>
      </c>
      <c r="BB1081" s="3"/>
      <c r="BG1081" s="3" t="s">
        <v>123</v>
      </c>
      <c r="BJ1081" s="3" t="s">
        <v>108</v>
      </c>
      <c r="BM1081" s="3" t="s">
        <v>108</v>
      </c>
      <c r="BP1081" s="3" t="s">
        <v>108</v>
      </c>
      <c r="BS1081" s="3" t="s">
        <v>107</v>
      </c>
      <c r="BV1081" s="3" t="s">
        <v>108</v>
      </c>
      <c r="BY1081" s="3" t="s">
        <v>123</v>
      </c>
      <c r="CB1081" s="3" t="s">
        <v>110</v>
      </c>
      <c r="CE1081" s="3" t="s">
        <v>111</v>
      </c>
      <c r="CH1081" s="3" t="s">
        <v>112</v>
      </c>
      <c r="CK1081" s="3"/>
      <c r="CN1081" s="3" t="s">
        <v>137</v>
      </c>
      <c r="CQ1081" s="3"/>
    </row>
    <row r="1082" spans="1:95" x14ac:dyDescent="0.25">
      <c r="A1082">
        <v>267</v>
      </c>
      <c r="B1082" s="22">
        <v>43953.642071759263</v>
      </c>
      <c r="C1082" s="22">
        <v>43953.643391203703</v>
      </c>
      <c r="D1082" s="3" t="s">
        <v>97</v>
      </c>
      <c r="I1082" s="3" t="s">
        <v>98</v>
      </c>
      <c r="L1082" s="3" t="s">
        <v>99</v>
      </c>
      <c r="O1082" s="3"/>
      <c r="R1082" s="3" t="s">
        <v>100</v>
      </c>
      <c r="U1082" s="3" t="s">
        <v>99</v>
      </c>
      <c r="X1082" s="3" t="s">
        <v>121</v>
      </c>
      <c r="AA1082" s="3"/>
      <c r="AD1082" s="3" t="s">
        <v>430</v>
      </c>
      <c r="AG1082" s="3" t="s">
        <v>160</v>
      </c>
      <c r="AJ1082" s="3"/>
      <c r="AM1082" s="3" t="s">
        <v>99</v>
      </c>
      <c r="AP1082" s="3"/>
      <c r="AS1082" s="3" t="s">
        <v>99</v>
      </c>
      <c r="AV1082" s="3"/>
      <c r="AY1082" s="3" t="s">
        <v>116</v>
      </c>
      <c r="BB1082" s="3"/>
      <c r="BG1082" s="3" t="s">
        <v>123</v>
      </c>
      <c r="BJ1082" s="3" t="s">
        <v>108</v>
      </c>
      <c r="BM1082" s="3" t="s">
        <v>108</v>
      </c>
      <c r="BP1082" s="3" t="s">
        <v>108</v>
      </c>
      <c r="BS1082" s="3" t="s">
        <v>107</v>
      </c>
      <c r="BV1082" s="3" t="s">
        <v>108</v>
      </c>
      <c r="BY1082" s="3" t="s">
        <v>123</v>
      </c>
      <c r="CB1082" s="3" t="s">
        <v>110</v>
      </c>
      <c r="CE1082" s="3" t="s">
        <v>111</v>
      </c>
      <c r="CH1082" s="3" t="s">
        <v>112</v>
      </c>
      <c r="CK1082" s="3"/>
      <c r="CN1082" s="3" t="s">
        <v>137</v>
      </c>
      <c r="CQ1082" s="3"/>
    </row>
    <row r="1083" spans="1:95" x14ac:dyDescent="0.25">
      <c r="A1083">
        <v>268</v>
      </c>
      <c r="B1083" s="22">
        <v>43954.49422453704</v>
      </c>
      <c r="C1083" s="22">
        <v>43954.498206018521</v>
      </c>
      <c r="D1083" s="3" t="s">
        <v>97</v>
      </c>
      <c r="I1083" s="3" t="s">
        <v>98</v>
      </c>
      <c r="L1083" s="3" t="s">
        <v>98</v>
      </c>
      <c r="O1083" s="3" t="s">
        <v>392</v>
      </c>
      <c r="R1083" s="3" t="s">
        <v>100</v>
      </c>
      <c r="U1083" s="3" t="s">
        <v>98</v>
      </c>
      <c r="X1083" s="3" t="s">
        <v>121</v>
      </c>
      <c r="AA1083" s="3"/>
      <c r="AD1083" s="3" t="s">
        <v>405</v>
      </c>
      <c r="AG1083" s="3" t="s">
        <v>160</v>
      </c>
      <c r="AJ1083" s="3"/>
      <c r="AM1083" s="3" t="s">
        <v>98</v>
      </c>
      <c r="AP1083" s="3" t="s">
        <v>393</v>
      </c>
      <c r="AS1083" s="3" t="s">
        <v>99</v>
      </c>
      <c r="AV1083" s="3"/>
      <c r="AY1083" s="3" t="s">
        <v>122</v>
      </c>
      <c r="BB1083" s="3"/>
      <c r="BG1083" s="3" t="s">
        <v>107</v>
      </c>
      <c r="BJ1083" s="3" t="s">
        <v>107</v>
      </c>
      <c r="BM1083" s="3" t="s">
        <v>107</v>
      </c>
      <c r="BP1083" s="3" t="s">
        <v>109</v>
      </c>
      <c r="BS1083" s="3" t="s">
        <v>108</v>
      </c>
      <c r="BV1083" s="3" t="s">
        <v>109</v>
      </c>
      <c r="BY1083" s="3" t="s">
        <v>107</v>
      </c>
      <c r="CB1083" s="3" t="s">
        <v>124</v>
      </c>
      <c r="CE1083" s="3" t="s">
        <v>111</v>
      </c>
      <c r="CH1083" s="3" t="s">
        <v>156</v>
      </c>
      <c r="CK1083" s="3"/>
      <c r="CN1083" s="3" t="s">
        <v>126</v>
      </c>
      <c r="CQ1083" s="3"/>
    </row>
    <row r="1084" spans="1:95" x14ac:dyDescent="0.25">
      <c r="A1084">
        <v>268</v>
      </c>
      <c r="B1084" s="22">
        <v>43954.49422453704</v>
      </c>
      <c r="C1084" s="22">
        <v>43954.498206018521</v>
      </c>
      <c r="D1084" s="3" t="s">
        <v>97</v>
      </c>
      <c r="I1084" s="3" t="s">
        <v>98</v>
      </c>
      <c r="L1084" s="3" t="s">
        <v>98</v>
      </c>
      <c r="O1084" s="3" t="s">
        <v>392</v>
      </c>
      <c r="R1084" s="3" t="s">
        <v>100</v>
      </c>
      <c r="U1084" s="3" t="s">
        <v>98</v>
      </c>
      <c r="X1084" s="3" t="s">
        <v>121</v>
      </c>
      <c r="AA1084" s="3"/>
      <c r="AD1084" s="3" t="s">
        <v>430</v>
      </c>
      <c r="AG1084" s="3" t="s">
        <v>160</v>
      </c>
      <c r="AJ1084" s="3"/>
      <c r="AM1084" s="3" t="s">
        <v>98</v>
      </c>
      <c r="AP1084" s="3" t="s">
        <v>393</v>
      </c>
      <c r="AS1084" s="3" t="s">
        <v>99</v>
      </c>
      <c r="AV1084" s="3"/>
      <c r="AY1084" s="3" t="s">
        <v>122</v>
      </c>
      <c r="BB1084" s="3"/>
      <c r="BG1084" s="3" t="s">
        <v>107</v>
      </c>
      <c r="BJ1084" s="3" t="s">
        <v>107</v>
      </c>
      <c r="BM1084" s="3" t="s">
        <v>107</v>
      </c>
      <c r="BP1084" s="3" t="s">
        <v>109</v>
      </c>
      <c r="BS1084" s="3" t="s">
        <v>108</v>
      </c>
      <c r="BV1084" s="3" t="s">
        <v>109</v>
      </c>
      <c r="BY1084" s="3" t="s">
        <v>107</v>
      </c>
      <c r="CB1084" s="3" t="s">
        <v>124</v>
      </c>
      <c r="CE1084" s="3" t="s">
        <v>111</v>
      </c>
      <c r="CH1084" s="3" t="s">
        <v>156</v>
      </c>
      <c r="CK1084" s="3"/>
      <c r="CN1084" s="3" t="s">
        <v>126</v>
      </c>
      <c r="CQ1084"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3D19-9CCB-4610-97CA-AFCA88E84CC4}">
  <dimension ref="A1:CT925"/>
  <sheetViews>
    <sheetView topLeftCell="CP1" workbookViewId="0"/>
  </sheetViews>
  <sheetFormatPr defaultRowHeight="15" x14ac:dyDescent="0.25"/>
  <cols>
    <col min="1" max="1" width="5.140625" bestFit="1" customWidth="1"/>
    <col min="2" max="2" width="14.85546875" bestFit="1" customWidth="1"/>
    <col min="3" max="3" width="20.140625" bestFit="1" customWidth="1"/>
    <col min="4" max="4" width="39.42578125" bestFit="1" customWidth="1"/>
    <col min="5" max="5" width="9.28515625" bestFit="1" customWidth="1"/>
    <col min="6" max="6" width="18.85546875" bestFit="1" customWidth="1"/>
    <col min="7" max="7" width="20.28515625" bestFit="1" customWidth="1"/>
    <col min="8" max="8" width="27" bestFit="1" customWidth="1"/>
    <col min="9" max="9" width="60.5703125" bestFit="1" customWidth="1"/>
    <col min="10" max="10" width="68.85546875" bestFit="1" customWidth="1"/>
    <col min="11" max="11" width="68.42578125" bestFit="1" customWidth="1"/>
    <col min="12" max="15" width="81.140625" bestFit="1" customWidth="1"/>
    <col min="16" max="16" width="66" bestFit="1" customWidth="1"/>
    <col min="17" max="17" width="65.5703125" bestFit="1" customWidth="1"/>
    <col min="18" max="20" width="81.140625" bestFit="1" customWidth="1"/>
    <col min="21" max="21" width="54.85546875" bestFit="1" customWidth="1"/>
    <col min="22" max="22" width="63.140625" bestFit="1" customWidth="1"/>
    <col min="23" max="23" width="62.7109375" bestFit="1" customWidth="1"/>
    <col min="24" max="24" width="19.85546875" bestFit="1" customWidth="1"/>
    <col min="25" max="25" width="28.140625" bestFit="1" customWidth="1"/>
    <col min="26" max="26" width="27.5703125" bestFit="1" customWidth="1"/>
    <col min="27" max="27" width="48.140625" bestFit="1" customWidth="1"/>
    <col min="28" max="28" width="56.42578125" bestFit="1" customWidth="1"/>
    <col min="29" max="29" width="56" bestFit="1" customWidth="1"/>
    <col min="30" max="32" width="81.140625" bestFit="1" customWidth="1"/>
    <col min="33" max="33" width="63.85546875" bestFit="1" customWidth="1"/>
    <col min="34" max="34" width="72.140625" bestFit="1" customWidth="1"/>
    <col min="35" max="35" width="71.7109375" bestFit="1" customWidth="1"/>
    <col min="36" max="42" width="81.140625" bestFit="1" customWidth="1"/>
    <col min="43" max="43" width="50.28515625" bestFit="1" customWidth="1"/>
    <col min="44" max="44" width="49.85546875" bestFit="1" customWidth="1"/>
    <col min="45" max="45" width="58.140625" bestFit="1" customWidth="1"/>
    <col min="46" max="46" width="66.42578125" bestFit="1" customWidth="1"/>
    <col min="47" max="47" width="66" bestFit="1" customWidth="1"/>
    <col min="48" max="48" width="34.5703125" bestFit="1" customWidth="1"/>
    <col min="49" max="49" width="36.85546875" bestFit="1" customWidth="1"/>
    <col min="50" max="50" width="36.42578125" bestFit="1" customWidth="1"/>
    <col min="51" max="56" width="81.140625" bestFit="1" customWidth="1"/>
    <col min="57" max="57" width="66" bestFit="1" customWidth="1"/>
    <col min="58" max="58" width="65.5703125" bestFit="1" customWidth="1"/>
    <col min="59" max="59" width="50.5703125" bestFit="1" customWidth="1"/>
    <col min="60" max="60" width="58.85546875" bestFit="1" customWidth="1"/>
    <col min="61" max="61" width="58.42578125" bestFit="1" customWidth="1"/>
    <col min="62" max="62" width="37.140625" bestFit="1" customWidth="1"/>
    <col min="63" max="63" width="45.42578125" bestFit="1" customWidth="1"/>
    <col min="64" max="64" width="45" bestFit="1" customWidth="1"/>
    <col min="65" max="65" width="68.28515625" bestFit="1" customWidth="1"/>
    <col min="66" max="66" width="76.5703125" bestFit="1" customWidth="1"/>
    <col min="67" max="67" width="76.140625" bestFit="1" customWidth="1"/>
    <col min="68" max="68" width="52.140625" bestFit="1" customWidth="1"/>
    <col min="69" max="69" width="60.42578125" bestFit="1" customWidth="1"/>
    <col min="70" max="70" width="60" bestFit="1" customWidth="1"/>
    <col min="71" max="73" width="81.140625" bestFit="1" customWidth="1"/>
    <col min="74" max="74" width="38.85546875" bestFit="1" customWidth="1"/>
    <col min="75" max="75" width="47.140625" bestFit="1" customWidth="1"/>
    <col min="76" max="76" width="46.7109375" bestFit="1" customWidth="1"/>
    <col min="77" max="77" width="49.7109375" bestFit="1" customWidth="1"/>
    <col min="78" max="78" width="58" bestFit="1" customWidth="1"/>
    <col min="79" max="79" width="57.5703125" bestFit="1" customWidth="1"/>
    <col min="80" max="80" width="19.140625" bestFit="1" customWidth="1"/>
    <col min="81" max="81" width="27.42578125" bestFit="1" customWidth="1"/>
    <col min="82" max="82" width="27" bestFit="1" customWidth="1"/>
    <col min="83" max="83" width="63.85546875" bestFit="1" customWidth="1"/>
    <col min="84" max="84" width="72.140625" bestFit="1" customWidth="1"/>
    <col min="85" max="85" width="71.7109375" bestFit="1" customWidth="1"/>
    <col min="86" max="86" width="64.5703125" bestFit="1" customWidth="1"/>
    <col min="87" max="87" width="72.85546875" bestFit="1" customWidth="1"/>
    <col min="88" max="88" width="72.42578125" bestFit="1" customWidth="1"/>
    <col min="89" max="89" width="73.5703125" bestFit="1" customWidth="1"/>
    <col min="90" max="91" width="81.140625" bestFit="1" customWidth="1"/>
    <col min="92" max="92" width="56.140625" bestFit="1" customWidth="1"/>
    <col min="93" max="93" width="64.42578125" bestFit="1" customWidth="1"/>
    <col min="94" max="94" width="64" bestFit="1" customWidth="1"/>
    <col min="95" max="95" width="81.140625" bestFit="1" customWidth="1"/>
    <col min="96" max="96" width="21.140625" bestFit="1" customWidth="1"/>
    <col min="97" max="97" width="20.7109375" bestFit="1" customWidth="1"/>
    <col min="98" max="98" width="8.28515625" bestFit="1" customWidth="1"/>
  </cols>
  <sheetData>
    <row r="1" spans="1:9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425</v>
      </c>
    </row>
    <row r="2" spans="1:98" x14ac:dyDescent="0.25">
      <c r="A2">
        <v>5</v>
      </c>
      <c r="B2" s="22">
        <v>43928.704155092593</v>
      </c>
      <c r="C2" s="22">
        <v>43928.705671296295</v>
      </c>
      <c r="D2" s="3" t="s">
        <v>97</v>
      </c>
      <c r="I2" s="3" t="s">
        <v>98</v>
      </c>
      <c r="L2" s="3" t="s">
        <v>99</v>
      </c>
      <c r="O2" s="3"/>
      <c r="R2" s="3" t="s">
        <v>100</v>
      </c>
      <c r="U2" s="3" t="s">
        <v>99</v>
      </c>
      <c r="X2" s="3" t="s">
        <v>101</v>
      </c>
      <c r="AA2" s="3" t="s">
        <v>102</v>
      </c>
      <c r="AD2" s="3" t="s">
        <v>103</v>
      </c>
      <c r="AG2" s="3" t="s">
        <v>104</v>
      </c>
      <c r="AJ2" s="3"/>
      <c r="AM2" s="3" t="s">
        <v>99</v>
      </c>
      <c r="AP2" s="3"/>
      <c r="AS2" s="3" t="s">
        <v>98</v>
      </c>
      <c r="AV2" s="3" t="s">
        <v>426</v>
      </c>
      <c r="AY2" s="3" t="s">
        <v>106</v>
      </c>
      <c r="BB2" s="3"/>
      <c r="BG2" s="3" t="s">
        <v>107</v>
      </c>
      <c r="BJ2" s="3" t="s">
        <v>108</v>
      </c>
      <c r="BM2" s="3" t="s">
        <v>107</v>
      </c>
      <c r="BP2" s="3" t="s">
        <v>109</v>
      </c>
      <c r="BS2" s="3" t="s">
        <v>109</v>
      </c>
      <c r="BV2" s="3" t="s">
        <v>109</v>
      </c>
      <c r="BY2" s="3" t="s">
        <v>109</v>
      </c>
      <c r="CB2" s="3" t="s">
        <v>110</v>
      </c>
      <c r="CE2" s="3" t="s">
        <v>111</v>
      </c>
      <c r="CH2" s="3" t="s">
        <v>112</v>
      </c>
      <c r="CK2" s="3"/>
      <c r="CN2" s="3" t="s">
        <v>113</v>
      </c>
      <c r="CQ2" s="3"/>
      <c r="CT2">
        <v>1</v>
      </c>
    </row>
    <row r="3" spans="1:98" x14ac:dyDescent="0.25">
      <c r="A3">
        <v>5</v>
      </c>
      <c r="B3" s="22">
        <v>43928.704155092593</v>
      </c>
      <c r="C3" s="22">
        <v>43928.705671296295</v>
      </c>
      <c r="D3" s="3" t="s">
        <v>97</v>
      </c>
      <c r="I3" s="3" t="s">
        <v>98</v>
      </c>
      <c r="L3" s="3" t="s">
        <v>99</v>
      </c>
      <c r="O3" s="3"/>
      <c r="R3" s="3" t="s">
        <v>100</v>
      </c>
      <c r="U3" s="3" t="s">
        <v>99</v>
      </c>
      <c r="X3" s="3" t="s">
        <v>101</v>
      </c>
      <c r="AA3" s="3" t="s">
        <v>102</v>
      </c>
      <c r="AD3" s="3" t="s">
        <v>103</v>
      </c>
      <c r="AG3" s="3" t="s">
        <v>104</v>
      </c>
      <c r="AJ3" s="3"/>
      <c r="AM3" s="3" t="s">
        <v>99</v>
      </c>
      <c r="AP3" s="3"/>
      <c r="AS3" s="3" t="s">
        <v>98</v>
      </c>
      <c r="AV3" s="3" t="s">
        <v>427</v>
      </c>
      <c r="AY3" s="3" t="s">
        <v>106</v>
      </c>
      <c r="BB3" s="3"/>
      <c r="BG3" s="3" t="s">
        <v>107</v>
      </c>
      <c r="BJ3" s="3" t="s">
        <v>108</v>
      </c>
      <c r="BM3" s="3" t="s">
        <v>107</v>
      </c>
      <c r="BP3" s="3" t="s">
        <v>109</v>
      </c>
      <c r="BS3" s="3" t="s">
        <v>109</v>
      </c>
      <c r="BV3" s="3" t="s">
        <v>109</v>
      </c>
      <c r="BY3" s="3" t="s">
        <v>109</v>
      </c>
      <c r="CB3" s="3" t="s">
        <v>110</v>
      </c>
      <c r="CE3" s="3" t="s">
        <v>111</v>
      </c>
      <c r="CH3" s="3" t="s">
        <v>112</v>
      </c>
      <c r="CK3" s="3"/>
      <c r="CN3" s="3" t="s">
        <v>113</v>
      </c>
      <c r="CQ3" s="3"/>
      <c r="CT3">
        <v>1</v>
      </c>
    </row>
    <row r="4" spans="1:98" x14ac:dyDescent="0.25">
      <c r="A4">
        <v>5</v>
      </c>
      <c r="B4" s="22">
        <v>43928.704155092593</v>
      </c>
      <c r="C4" s="22">
        <v>43928.705671296295</v>
      </c>
      <c r="D4" s="3" t="s">
        <v>97</v>
      </c>
      <c r="I4" s="3" t="s">
        <v>98</v>
      </c>
      <c r="L4" s="3" t="s">
        <v>99</v>
      </c>
      <c r="O4" s="3"/>
      <c r="R4" s="3" t="s">
        <v>100</v>
      </c>
      <c r="U4" s="3" t="s">
        <v>99</v>
      </c>
      <c r="X4" s="3" t="s">
        <v>101</v>
      </c>
      <c r="AA4" s="3" t="s">
        <v>102</v>
      </c>
      <c r="AD4" s="3" t="s">
        <v>103</v>
      </c>
      <c r="AG4" s="3" t="s">
        <v>104</v>
      </c>
      <c r="AJ4" s="3"/>
      <c r="AM4" s="3" t="s">
        <v>99</v>
      </c>
      <c r="AP4" s="3"/>
      <c r="AS4" s="3" t="s">
        <v>98</v>
      </c>
      <c r="AV4" s="3" t="s">
        <v>428</v>
      </c>
      <c r="AY4" s="3" t="s">
        <v>106</v>
      </c>
      <c r="BB4" s="3"/>
      <c r="BG4" s="3" t="s">
        <v>107</v>
      </c>
      <c r="BJ4" s="3" t="s">
        <v>108</v>
      </c>
      <c r="BM4" s="3" t="s">
        <v>107</v>
      </c>
      <c r="BP4" s="3" t="s">
        <v>109</v>
      </c>
      <c r="BS4" s="3" t="s">
        <v>109</v>
      </c>
      <c r="BV4" s="3" t="s">
        <v>109</v>
      </c>
      <c r="BY4" s="3" t="s">
        <v>109</v>
      </c>
      <c r="CB4" s="3" t="s">
        <v>110</v>
      </c>
      <c r="CE4" s="3" t="s">
        <v>111</v>
      </c>
      <c r="CH4" s="3" t="s">
        <v>112</v>
      </c>
      <c r="CK4" s="3"/>
      <c r="CN4" s="3" t="s">
        <v>113</v>
      </c>
      <c r="CQ4" s="3"/>
      <c r="CT4">
        <v>1</v>
      </c>
    </row>
    <row r="5" spans="1:98" x14ac:dyDescent="0.25">
      <c r="A5">
        <v>5</v>
      </c>
      <c r="B5" s="22">
        <v>43928.704155092593</v>
      </c>
      <c r="C5" s="22">
        <v>43928.705671296295</v>
      </c>
      <c r="D5" s="3" t="s">
        <v>97</v>
      </c>
      <c r="I5" s="3" t="s">
        <v>98</v>
      </c>
      <c r="L5" s="3" t="s">
        <v>99</v>
      </c>
      <c r="O5" s="3"/>
      <c r="R5" s="3" t="s">
        <v>100</v>
      </c>
      <c r="U5" s="3" t="s">
        <v>99</v>
      </c>
      <c r="X5" s="3" t="s">
        <v>101</v>
      </c>
      <c r="AA5" s="3" t="s">
        <v>102</v>
      </c>
      <c r="AD5" s="3" t="s">
        <v>103</v>
      </c>
      <c r="AG5" s="3" t="s">
        <v>104</v>
      </c>
      <c r="AJ5" s="3"/>
      <c r="AM5" s="3" t="s">
        <v>99</v>
      </c>
      <c r="AP5" s="3"/>
      <c r="AS5" s="3" t="s">
        <v>98</v>
      </c>
      <c r="AV5" s="3" t="s">
        <v>429</v>
      </c>
      <c r="AY5" s="3" t="s">
        <v>106</v>
      </c>
      <c r="BB5" s="3"/>
      <c r="BG5" s="3" t="s">
        <v>107</v>
      </c>
      <c r="BJ5" s="3" t="s">
        <v>108</v>
      </c>
      <c r="BM5" s="3" t="s">
        <v>107</v>
      </c>
      <c r="BP5" s="3" t="s">
        <v>109</v>
      </c>
      <c r="BS5" s="3" t="s">
        <v>109</v>
      </c>
      <c r="BV5" s="3" t="s">
        <v>109</v>
      </c>
      <c r="BY5" s="3" t="s">
        <v>109</v>
      </c>
      <c r="CB5" s="3" t="s">
        <v>110</v>
      </c>
      <c r="CE5" s="3" t="s">
        <v>111</v>
      </c>
      <c r="CH5" s="3" t="s">
        <v>112</v>
      </c>
      <c r="CK5" s="3"/>
      <c r="CN5" s="3" t="s">
        <v>113</v>
      </c>
      <c r="CQ5" s="3"/>
      <c r="CT5">
        <v>1</v>
      </c>
    </row>
    <row r="6" spans="1:98" x14ac:dyDescent="0.25">
      <c r="A6">
        <v>5</v>
      </c>
      <c r="B6" s="22">
        <v>43928.704155092593</v>
      </c>
      <c r="C6" s="22">
        <v>43928.705671296295</v>
      </c>
      <c r="D6" s="3" t="s">
        <v>97</v>
      </c>
      <c r="I6" s="3" t="s">
        <v>98</v>
      </c>
      <c r="L6" s="3" t="s">
        <v>99</v>
      </c>
      <c r="O6" s="3"/>
      <c r="R6" s="3" t="s">
        <v>100</v>
      </c>
      <c r="U6" s="3" t="s">
        <v>99</v>
      </c>
      <c r="X6" s="3" t="s">
        <v>101</v>
      </c>
      <c r="AA6" s="3" t="s">
        <v>102</v>
      </c>
      <c r="AD6" s="3" t="s">
        <v>103</v>
      </c>
      <c r="AG6" s="3" t="s">
        <v>104</v>
      </c>
      <c r="AJ6" s="3"/>
      <c r="AM6" s="3" t="s">
        <v>99</v>
      </c>
      <c r="AP6" s="3"/>
      <c r="AS6" s="3" t="s">
        <v>98</v>
      </c>
      <c r="AV6" s="3" t="s">
        <v>430</v>
      </c>
      <c r="AY6" s="3" t="s">
        <v>106</v>
      </c>
      <c r="BB6" s="3"/>
      <c r="BG6" s="3" t="s">
        <v>107</v>
      </c>
      <c r="BJ6" s="3" t="s">
        <v>108</v>
      </c>
      <c r="BM6" s="3" t="s">
        <v>107</v>
      </c>
      <c r="BP6" s="3" t="s">
        <v>109</v>
      </c>
      <c r="BS6" s="3" t="s">
        <v>109</v>
      </c>
      <c r="BV6" s="3" t="s">
        <v>109</v>
      </c>
      <c r="BY6" s="3" t="s">
        <v>109</v>
      </c>
      <c r="CB6" s="3" t="s">
        <v>110</v>
      </c>
      <c r="CE6" s="3" t="s">
        <v>111</v>
      </c>
      <c r="CH6" s="3" t="s">
        <v>112</v>
      </c>
      <c r="CK6" s="3"/>
      <c r="CN6" s="3" t="s">
        <v>113</v>
      </c>
      <c r="CQ6" s="3"/>
      <c r="CT6">
        <v>1</v>
      </c>
    </row>
    <row r="7" spans="1:98" x14ac:dyDescent="0.25">
      <c r="A7">
        <v>6</v>
      </c>
      <c r="B7" s="22">
        <v>43928.734375</v>
      </c>
      <c r="C7" s="22">
        <v>43928.737384259257</v>
      </c>
      <c r="D7" s="3" t="s">
        <v>97</v>
      </c>
      <c r="I7" s="3" t="s">
        <v>98</v>
      </c>
      <c r="L7" s="3" t="s">
        <v>99</v>
      </c>
      <c r="O7" s="3"/>
      <c r="R7" s="3" t="s">
        <v>100</v>
      </c>
      <c r="U7" s="3" t="s">
        <v>99</v>
      </c>
      <c r="X7" s="3" t="s">
        <v>101</v>
      </c>
      <c r="AA7" s="3" t="s">
        <v>99</v>
      </c>
      <c r="AD7" s="3" t="s">
        <v>114</v>
      </c>
      <c r="AG7" s="3" t="s">
        <v>115</v>
      </c>
      <c r="AJ7" s="3"/>
      <c r="AM7" s="3" t="s">
        <v>99</v>
      </c>
      <c r="AP7" s="3"/>
      <c r="AS7" s="3" t="s">
        <v>98</v>
      </c>
      <c r="AV7" s="3" t="s">
        <v>426</v>
      </c>
      <c r="AY7" s="3" t="s">
        <v>116</v>
      </c>
      <c r="BB7" s="3" t="s">
        <v>117</v>
      </c>
      <c r="BG7" s="3" t="s">
        <v>107</v>
      </c>
      <c r="BJ7" s="3" t="s">
        <v>109</v>
      </c>
      <c r="BM7" s="3" t="s">
        <v>109</v>
      </c>
      <c r="BP7" s="3" t="s">
        <v>109</v>
      </c>
      <c r="BS7" s="3" t="s">
        <v>108</v>
      </c>
      <c r="BV7" s="3" t="s">
        <v>109</v>
      </c>
      <c r="BY7" s="3" t="s">
        <v>109</v>
      </c>
      <c r="CB7" s="3" t="s">
        <v>118</v>
      </c>
      <c r="CE7" s="3" t="s">
        <v>119</v>
      </c>
      <c r="CH7" s="3" t="s">
        <v>112</v>
      </c>
      <c r="CK7" s="3"/>
      <c r="CN7" s="3" t="s">
        <v>113</v>
      </c>
      <c r="CQ7" s="3" t="s">
        <v>117</v>
      </c>
      <c r="CT7">
        <v>2</v>
      </c>
    </row>
    <row r="8" spans="1:98" x14ac:dyDescent="0.25">
      <c r="A8">
        <v>6</v>
      </c>
      <c r="B8" s="22">
        <v>43928.734375</v>
      </c>
      <c r="C8" s="22">
        <v>43928.737384259257</v>
      </c>
      <c r="D8" s="3" t="s">
        <v>97</v>
      </c>
      <c r="I8" s="3" t="s">
        <v>98</v>
      </c>
      <c r="L8" s="3" t="s">
        <v>99</v>
      </c>
      <c r="O8" s="3"/>
      <c r="R8" s="3" t="s">
        <v>100</v>
      </c>
      <c r="U8" s="3" t="s">
        <v>99</v>
      </c>
      <c r="X8" s="3" t="s">
        <v>101</v>
      </c>
      <c r="AA8" s="3" t="s">
        <v>99</v>
      </c>
      <c r="AD8" s="3" t="s">
        <v>114</v>
      </c>
      <c r="AG8" s="3" t="s">
        <v>115</v>
      </c>
      <c r="AJ8" s="3"/>
      <c r="AM8" s="3" t="s">
        <v>99</v>
      </c>
      <c r="AP8" s="3"/>
      <c r="AS8" s="3" t="s">
        <v>98</v>
      </c>
      <c r="AV8" s="3" t="s">
        <v>427</v>
      </c>
      <c r="AY8" s="3" t="s">
        <v>116</v>
      </c>
      <c r="BB8" s="3" t="s">
        <v>117</v>
      </c>
      <c r="BG8" s="3" t="s">
        <v>107</v>
      </c>
      <c r="BJ8" s="3" t="s">
        <v>109</v>
      </c>
      <c r="BM8" s="3" t="s">
        <v>109</v>
      </c>
      <c r="BP8" s="3" t="s">
        <v>109</v>
      </c>
      <c r="BS8" s="3" t="s">
        <v>108</v>
      </c>
      <c r="BV8" s="3" t="s">
        <v>109</v>
      </c>
      <c r="BY8" s="3" t="s">
        <v>109</v>
      </c>
      <c r="CB8" s="3" t="s">
        <v>118</v>
      </c>
      <c r="CE8" s="3" t="s">
        <v>119</v>
      </c>
      <c r="CH8" s="3" t="s">
        <v>112</v>
      </c>
      <c r="CK8" s="3"/>
      <c r="CN8" s="3" t="s">
        <v>113</v>
      </c>
      <c r="CQ8" s="3" t="s">
        <v>117</v>
      </c>
      <c r="CT8">
        <v>2</v>
      </c>
    </row>
    <row r="9" spans="1:98" x14ac:dyDescent="0.25">
      <c r="A9">
        <v>6</v>
      </c>
      <c r="B9" s="22">
        <v>43928.734375</v>
      </c>
      <c r="C9" s="22">
        <v>43928.737384259257</v>
      </c>
      <c r="D9" s="3" t="s">
        <v>97</v>
      </c>
      <c r="I9" s="3" t="s">
        <v>98</v>
      </c>
      <c r="L9" s="3" t="s">
        <v>99</v>
      </c>
      <c r="O9" s="3"/>
      <c r="R9" s="3" t="s">
        <v>100</v>
      </c>
      <c r="U9" s="3" t="s">
        <v>99</v>
      </c>
      <c r="X9" s="3" t="s">
        <v>101</v>
      </c>
      <c r="AA9" s="3" t="s">
        <v>99</v>
      </c>
      <c r="AD9" s="3" t="s">
        <v>114</v>
      </c>
      <c r="AG9" s="3" t="s">
        <v>115</v>
      </c>
      <c r="AJ9" s="3"/>
      <c r="AM9" s="3" t="s">
        <v>99</v>
      </c>
      <c r="AP9" s="3"/>
      <c r="AS9" s="3" t="s">
        <v>98</v>
      </c>
      <c r="AV9" s="3" t="s">
        <v>428</v>
      </c>
      <c r="AY9" s="3" t="s">
        <v>116</v>
      </c>
      <c r="BB9" s="3" t="s">
        <v>117</v>
      </c>
      <c r="BG9" s="3" t="s">
        <v>107</v>
      </c>
      <c r="BJ9" s="3" t="s">
        <v>109</v>
      </c>
      <c r="BM9" s="3" t="s">
        <v>109</v>
      </c>
      <c r="BP9" s="3" t="s">
        <v>109</v>
      </c>
      <c r="BS9" s="3" t="s">
        <v>108</v>
      </c>
      <c r="BV9" s="3" t="s">
        <v>109</v>
      </c>
      <c r="BY9" s="3" t="s">
        <v>109</v>
      </c>
      <c r="CB9" s="3" t="s">
        <v>118</v>
      </c>
      <c r="CE9" s="3" t="s">
        <v>119</v>
      </c>
      <c r="CH9" s="3" t="s">
        <v>112</v>
      </c>
      <c r="CK9" s="3"/>
      <c r="CN9" s="3" t="s">
        <v>113</v>
      </c>
      <c r="CQ9" s="3" t="s">
        <v>117</v>
      </c>
      <c r="CT9">
        <v>2</v>
      </c>
    </row>
    <row r="10" spans="1:98" x14ac:dyDescent="0.25">
      <c r="A10">
        <v>6</v>
      </c>
      <c r="B10" s="22">
        <v>43928.734375</v>
      </c>
      <c r="C10" s="22">
        <v>43928.737384259257</v>
      </c>
      <c r="D10" s="3" t="s">
        <v>97</v>
      </c>
      <c r="I10" s="3" t="s">
        <v>98</v>
      </c>
      <c r="L10" s="3" t="s">
        <v>99</v>
      </c>
      <c r="O10" s="3"/>
      <c r="R10" s="3" t="s">
        <v>100</v>
      </c>
      <c r="U10" s="3" t="s">
        <v>99</v>
      </c>
      <c r="X10" s="3" t="s">
        <v>101</v>
      </c>
      <c r="AA10" s="3" t="s">
        <v>99</v>
      </c>
      <c r="AD10" s="3" t="s">
        <v>114</v>
      </c>
      <c r="AG10" s="3" t="s">
        <v>115</v>
      </c>
      <c r="AJ10" s="3"/>
      <c r="AM10" s="3" t="s">
        <v>99</v>
      </c>
      <c r="AP10" s="3"/>
      <c r="AS10" s="3" t="s">
        <v>98</v>
      </c>
      <c r="AV10" s="3" t="s">
        <v>429</v>
      </c>
      <c r="AY10" s="3" t="s">
        <v>116</v>
      </c>
      <c r="BB10" s="3" t="s">
        <v>117</v>
      </c>
      <c r="BG10" s="3" t="s">
        <v>107</v>
      </c>
      <c r="BJ10" s="3" t="s">
        <v>109</v>
      </c>
      <c r="BM10" s="3" t="s">
        <v>109</v>
      </c>
      <c r="BP10" s="3" t="s">
        <v>109</v>
      </c>
      <c r="BS10" s="3" t="s">
        <v>108</v>
      </c>
      <c r="BV10" s="3" t="s">
        <v>109</v>
      </c>
      <c r="BY10" s="3" t="s">
        <v>109</v>
      </c>
      <c r="CB10" s="3" t="s">
        <v>118</v>
      </c>
      <c r="CE10" s="3" t="s">
        <v>119</v>
      </c>
      <c r="CH10" s="3" t="s">
        <v>112</v>
      </c>
      <c r="CK10" s="3"/>
      <c r="CN10" s="3" t="s">
        <v>113</v>
      </c>
      <c r="CQ10" s="3" t="s">
        <v>117</v>
      </c>
      <c r="CT10">
        <v>2</v>
      </c>
    </row>
    <row r="11" spans="1:98" x14ac:dyDescent="0.25">
      <c r="A11">
        <v>6</v>
      </c>
      <c r="B11" s="22">
        <v>43928.734375</v>
      </c>
      <c r="C11" s="22">
        <v>43928.737384259257</v>
      </c>
      <c r="D11" s="3" t="s">
        <v>97</v>
      </c>
      <c r="I11" s="3" t="s">
        <v>98</v>
      </c>
      <c r="L11" s="3" t="s">
        <v>99</v>
      </c>
      <c r="O11" s="3"/>
      <c r="R11" s="3" t="s">
        <v>100</v>
      </c>
      <c r="U11" s="3" t="s">
        <v>99</v>
      </c>
      <c r="X11" s="3" t="s">
        <v>101</v>
      </c>
      <c r="AA11" s="3" t="s">
        <v>99</v>
      </c>
      <c r="AD11" s="3" t="s">
        <v>114</v>
      </c>
      <c r="AG11" s="3" t="s">
        <v>115</v>
      </c>
      <c r="AJ11" s="3"/>
      <c r="AM11" s="3" t="s">
        <v>99</v>
      </c>
      <c r="AP11" s="3"/>
      <c r="AS11" s="3" t="s">
        <v>98</v>
      </c>
      <c r="AV11" s="3" t="s">
        <v>430</v>
      </c>
      <c r="AY11" s="3" t="s">
        <v>116</v>
      </c>
      <c r="BB11" s="3" t="s">
        <v>117</v>
      </c>
      <c r="BG11" s="3" t="s">
        <v>107</v>
      </c>
      <c r="BJ11" s="3" t="s">
        <v>109</v>
      </c>
      <c r="BM11" s="3" t="s">
        <v>109</v>
      </c>
      <c r="BP11" s="3" t="s">
        <v>109</v>
      </c>
      <c r="BS11" s="3" t="s">
        <v>108</v>
      </c>
      <c r="BV11" s="3" t="s">
        <v>109</v>
      </c>
      <c r="BY11" s="3" t="s">
        <v>109</v>
      </c>
      <c r="CB11" s="3" t="s">
        <v>118</v>
      </c>
      <c r="CE11" s="3" t="s">
        <v>119</v>
      </c>
      <c r="CH11" s="3" t="s">
        <v>112</v>
      </c>
      <c r="CK11" s="3"/>
      <c r="CN11" s="3" t="s">
        <v>113</v>
      </c>
      <c r="CQ11" s="3" t="s">
        <v>117</v>
      </c>
      <c r="CT11">
        <v>2</v>
      </c>
    </row>
    <row r="12" spans="1:98" x14ac:dyDescent="0.25">
      <c r="A12">
        <v>7</v>
      </c>
      <c r="B12" s="22">
        <v>43929.594722222224</v>
      </c>
      <c r="C12" s="22">
        <v>43929.596886574072</v>
      </c>
      <c r="D12" s="3" t="s">
        <v>97</v>
      </c>
      <c r="I12" s="3" t="s">
        <v>98</v>
      </c>
      <c r="L12" s="3" t="s">
        <v>99</v>
      </c>
      <c r="O12" s="3"/>
      <c r="R12" s="3" t="s">
        <v>120</v>
      </c>
      <c r="U12" s="3" t="s">
        <v>99</v>
      </c>
      <c r="X12" s="3" t="s">
        <v>121</v>
      </c>
      <c r="AA12" s="3"/>
      <c r="AD12" s="3" t="s">
        <v>114</v>
      </c>
      <c r="AG12" s="3" t="s">
        <v>115</v>
      </c>
      <c r="AJ12" s="3"/>
      <c r="AM12" s="3" t="s">
        <v>99</v>
      </c>
      <c r="AP12" s="3"/>
      <c r="AS12" s="3" t="s">
        <v>99</v>
      </c>
      <c r="AV12" s="3"/>
      <c r="AY12" s="3" t="s">
        <v>122</v>
      </c>
      <c r="BB12" s="3"/>
      <c r="BG12" s="3" t="s">
        <v>109</v>
      </c>
      <c r="BJ12" s="3" t="s">
        <v>109</v>
      </c>
      <c r="BM12" s="3" t="s">
        <v>109</v>
      </c>
      <c r="BP12" s="3" t="s">
        <v>123</v>
      </c>
      <c r="BS12" s="3" t="s">
        <v>123</v>
      </c>
      <c r="BV12" s="3" t="s">
        <v>123</v>
      </c>
      <c r="BY12" s="3" t="s">
        <v>123</v>
      </c>
      <c r="CB12" s="3" t="s">
        <v>124</v>
      </c>
      <c r="CE12" s="3" t="s">
        <v>119</v>
      </c>
      <c r="CH12" s="3" t="s">
        <v>125</v>
      </c>
      <c r="CK12" s="3"/>
      <c r="CN12" s="3" t="s">
        <v>126</v>
      </c>
      <c r="CQ12" s="3"/>
      <c r="CT12">
        <v>3</v>
      </c>
    </row>
    <row r="13" spans="1:98" x14ac:dyDescent="0.25">
      <c r="A13">
        <v>8</v>
      </c>
      <c r="B13" s="22">
        <v>43929.595729166664</v>
      </c>
      <c r="C13" s="22">
        <v>43929.59716435185</v>
      </c>
      <c r="D13" s="3" t="s">
        <v>97</v>
      </c>
      <c r="I13" s="3" t="s">
        <v>98</v>
      </c>
      <c r="L13" s="3" t="s">
        <v>98</v>
      </c>
      <c r="O13" s="3"/>
      <c r="R13" s="3" t="s">
        <v>100</v>
      </c>
      <c r="U13" s="3" t="s">
        <v>99</v>
      </c>
      <c r="X13" s="3" t="s">
        <v>101</v>
      </c>
      <c r="AA13" s="3" t="s">
        <v>99</v>
      </c>
      <c r="AD13" s="3" t="s">
        <v>127</v>
      </c>
      <c r="AG13" s="3" t="s">
        <v>115</v>
      </c>
      <c r="AJ13" s="3"/>
      <c r="AM13" s="3" t="s">
        <v>99</v>
      </c>
      <c r="AP13" s="3"/>
      <c r="AS13" s="3" t="s">
        <v>99</v>
      </c>
      <c r="AV13" s="3"/>
      <c r="AY13" s="3" t="s">
        <v>116</v>
      </c>
      <c r="BB13" s="3"/>
      <c r="BG13" s="3" t="s">
        <v>109</v>
      </c>
      <c r="BJ13" s="3" t="s">
        <v>109</v>
      </c>
      <c r="BM13" s="3" t="s">
        <v>107</v>
      </c>
      <c r="BP13" s="3" t="s">
        <v>109</v>
      </c>
      <c r="BS13" s="3" t="s">
        <v>109</v>
      </c>
      <c r="BV13" s="3" t="s">
        <v>108</v>
      </c>
      <c r="BY13" s="3" t="s">
        <v>123</v>
      </c>
      <c r="CB13" s="3" t="s">
        <v>110</v>
      </c>
      <c r="CE13" s="3" t="s">
        <v>119</v>
      </c>
      <c r="CH13" s="3" t="s">
        <v>112</v>
      </c>
      <c r="CK13" s="3"/>
      <c r="CN13" s="3" t="s">
        <v>113</v>
      </c>
      <c r="CQ13" s="3"/>
      <c r="CT13">
        <v>4</v>
      </c>
    </row>
    <row r="14" spans="1:98" x14ac:dyDescent="0.25">
      <c r="A14">
        <v>9</v>
      </c>
      <c r="B14" s="22">
        <v>43929.594965277778</v>
      </c>
      <c r="C14" s="22">
        <v>43929.597245370373</v>
      </c>
      <c r="D14" s="3" t="s">
        <v>97</v>
      </c>
      <c r="I14" s="3" t="s">
        <v>98</v>
      </c>
      <c r="L14" s="3" t="s">
        <v>98</v>
      </c>
      <c r="O14" s="3" t="s">
        <v>128</v>
      </c>
      <c r="R14" s="3" t="s">
        <v>120</v>
      </c>
      <c r="U14" s="3" t="s">
        <v>99</v>
      </c>
      <c r="X14" s="3" t="s">
        <v>101</v>
      </c>
      <c r="AA14" s="3" t="s">
        <v>99</v>
      </c>
      <c r="AD14" s="3" t="s">
        <v>114</v>
      </c>
      <c r="AG14" s="3" t="s">
        <v>129</v>
      </c>
      <c r="AJ14" s="3"/>
      <c r="AM14" s="3" t="s">
        <v>99</v>
      </c>
      <c r="AP14" s="3"/>
      <c r="AS14" s="3" t="s">
        <v>98</v>
      </c>
      <c r="AV14" s="3" t="s">
        <v>431</v>
      </c>
      <c r="AY14" s="3" t="s">
        <v>116</v>
      </c>
      <c r="BB14" s="3"/>
      <c r="BG14" s="3" t="s">
        <v>108</v>
      </c>
      <c r="BJ14" s="3" t="s">
        <v>109</v>
      </c>
      <c r="BM14" s="3" t="s">
        <v>109</v>
      </c>
      <c r="BP14" s="3" t="s">
        <v>123</v>
      </c>
      <c r="BS14" s="3" t="s">
        <v>123</v>
      </c>
      <c r="BV14" s="3" t="s">
        <v>109</v>
      </c>
      <c r="BY14" s="3" t="s">
        <v>123</v>
      </c>
      <c r="CB14" s="3" t="s">
        <v>118</v>
      </c>
      <c r="CE14" s="3" t="s">
        <v>119</v>
      </c>
      <c r="CH14" s="3" t="s">
        <v>112</v>
      </c>
      <c r="CK14" s="3"/>
      <c r="CN14" s="3" t="s">
        <v>131</v>
      </c>
      <c r="CQ14" s="3"/>
      <c r="CT14">
        <v>5</v>
      </c>
    </row>
    <row r="15" spans="1:98" x14ac:dyDescent="0.25">
      <c r="A15">
        <v>9</v>
      </c>
      <c r="B15" s="22">
        <v>43929.594965277778</v>
      </c>
      <c r="C15" s="22">
        <v>43929.597245370373</v>
      </c>
      <c r="D15" s="3" t="s">
        <v>97</v>
      </c>
      <c r="I15" s="3" t="s">
        <v>98</v>
      </c>
      <c r="L15" s="3" t="s">
        <v>98</v>
      </c>
      <c r="O15" s="3" t="s">
        <v>128</v>
      </c>
      <c r="R15" s="3" t="s">
        <v>120</v>
      </c>
      <c r="U15" s="3" t="s">
        <v>99</v>
      </c>
      <c r="X15" s="3" t="s">
        <v>101</v>
      </c>
      <c r="AA15" s="3" t="s">
        <v>99</v>
      </c>
      <c r="AD15" s="3" t="s">
        <v>114</v>
      </c>
      <c r="AG15" s="3" t="s">
        <v>129</v>
      </c>
      <c r="AJ15" s="3"/>
      <c r="AM15" s="3" t="s">
        <v>99</v>
      </c>
      <c r="AP15" s="3"/>
      <c r="AS15" s="3" t="s">
        <v>98</v>
      </c>
      <c r="AV15" s="3" t="s">
        <v>432</v>
      </c>
      <c r="AY15" s="3" t="s">
        <v>116</v>
      </c>
      <c r="BB15" s="3"/>
      <c r="BG15" s="3" t="s">
        <v>108</v>
      </c>
      <c r="BJ15" s="3" t="s">
        <v>109</v>
      </c>
      <c r="BM15" s="3" t="s">
        <v>109</v>
      </c>
      <c r="BP15" s="3" t="s">
        <v>123</v>
      </c>
      <c r="BS15" s="3" t="s">
        <v>123</v>
      </c>
      <c r="BV15" s="3" t="s">
        <v>109</v>
      </c>
      <c r="BY15" s="3" t="s">
        <v>123</v>
      </c>
      <c r="CB15" s="3" t="s">
        <v>118</v>
      </c>
      <c r="CE15" s="3" t="s">
        <v>119</v>
      </c>
      <c r="CH15" s="3" t="s">
        <v>112</v>
      </c>
      <c r="CK15" s="3"/>
      <c r="CN15" s="3" t="s">
        <v>131</v>
      </c>
      <c r="CQ15" s="3"/>
      <c r="CT15">
        <v>5</v>
      </c>
    </row>
    <row r="16" spans="1:98" x14ac:dyDescent="0.25">
      <c r="A16">
        <v>9</v>
      </c>
      <c r="B16" s="22">
        <v>43929.594965277778</v>
      </c>
      <c r="C16" s="22">
        <v>43929.597245370373</v>
      </c>
      <c r="D16" s="3" t="s">
        <v>97</v>
      </c>
      <c r="I16" s="3" t="s">
        <v>98</v>
      </c>
      <c r="L16" s="3" t="s">
        <v>98</v>
      </c>
      <c r="O16" s="3" t="s">
        <v>128</v>
      </c>
      <c r="R16" s="3" t="s">
        <v>120</v>
      </c>
      <c r="U16" s="3" t="s">
        <v>99</v>
      </c>
      <c r="X16" s="3" t="s">
        <v>101</v>
      </c>
      <c r="AA16" s="3" t="s">
        <v>99</v>
      </c>
      <c r="AD16" s="3" t="s">
        <v>114</v>
      </c>
      <c r="AG16" s="3" t="s">
        <v>129</v>
      </c>
      <c r="AJ16" s="3"/>
      <c r="AM16" s="3" t="s">
        <v>99</v>
      </c>
      <c r="AP16" s="3"/>
      <c r="AS16" s="3" t="s">
        <v>98</v>
      </c>
      <c r="AV16" s="3" t="s">
        <v>433</v>
      </c>
      <c r="AY16" s="3" t="s">
        <v>116</v>
      </c>
      <c r="BB16" s="3"/>
      <c r="BG16" s="3" t="s">
        <v>108</v>
      </c>
      <c r="BJ16" s="3" t="s">
        <v>109</v>
      </c>
      <c r="BM16" s="3" t="s">
        <v>109</v>
      </c>
      <c r="BP16" s="3" t="s">
        <v>123</v>
      </c>
      <c r="BS16" s="3" t="s">
        <v>123</v>
      </c>
      <c r="BV16" s="3" t="s">
        <v>109</v>
      </c>
      <c r="BY16" s="3" t="s">
        <v>123</v>
      </c>
      <c r="CB16" s="3" t="s">
        <v>118</v>
      </c>
      <c r="CE16" s="3" t="s">
        <v>119</v>
      </c>
      <c r="CH16" s="3" t="s">
        <v>112</v>
      </c>
      <c r="CK16" s="3"/>
      <c r="CN16" s="3" t="s">
        <v>131</v>
      </c>
      <c r="CQ16" s="3"/>
      <c r="CT16">
        <v>5</v>
      </c>
    </row>
    <row r="17" spans="1:98" x14ac:dyDescent="0.25">
      <c r="A17">
        <v>9</v>
      </c>
      <c r="B17" s="22">
        <v>43929.594965277778</v>
      </c>
      <c r="C17" s="22">
        <v>43929.597245370373</v>
      </c>
      <c r="D17" s="3" t="s">
        <v>97</v>
      </c>
      <c r="I17" s="3" t="s">
        <v>98</v>
      </c>
      <c r="L17" s="3" t="s">
        <v>98</v>
      </c>
      <c r="O17" s="3" t="s">
        <v>128</v>
      </c>
      <c r="R17" s="3" t="s">
        <v>120</v>
      </c>
      <c r="U17" s="3" t="s">
        <v>99</v>
      </c>
      <c r="X17" s="3" t="s">
        <v>101</v>
      </c>
      <c r="AA17" s="3" t="s">
        <v>99</v>
      </c>
      <c r="AD17" s="3" t="s">
        <v>114</v>
      </c>
      <c r="AG17" s="3" t="s">
        <v>129</v>
      </c>
      <c r="AJ17" s="3"/>
      <c r="AM17" s="3" t="s">
        <v>99</v>
      </c>
      <c r="AP17" s="3"/>
      <c r="AS17" s="3" t="s">
        <v>98</v>
      </c>
      <c r="AV17" s="3" t="s">
        <v>434</v>
      </c>
      <c r="AY17" s="3" t="s">
        <v>116</v>
      </c>
      <c r="BB17" s="3"/>
      <c r="BG17" s="3" t="s">
        <v>108</v>
      </c>
      <c r="BJ17" s="3" t="s">
        <v>109</v>
      </c>
      <c r="BM17" s="3" t="s">
        <v>109</v>
      </c>
      <c r="BP17" s="3" t="s">
        <v>123</v>
      </c>
      <c r="BS17" s="3" t="s">
        <v>123</v>
      </c>
      <c r="BV17" s="3" t="s">
        <v>109</v>
      </c>
      <c r="BY17" s="3" t="s">
        <v>123</v>
      </c>
      <c r="CB17" s="3" t="s">
        <v>118</v>
      </c>
      <c r="CE17" s="3" t="s">
        <v>119</v>
      </c>
      <c r="CH17" s="3" t="s">
        <v>112</v>
      </c>
      <c r="CK17" s="3"/>
      <c r="CN17" s="3" t="s">
        <v>131</v>
      </c>
      <c r="CQ17" s="3"/>
      <c r="CT17">
        <v>5</v>
      </c>
    </row>
    <row r="18" spans="1:98" x14ac:dyDescent="0.25">
      <c r="A18">
        <v>9</v>
      </c>
      <c r="B18" s="22">
        <v>43929.594965277778</v>
      </c>
      <c r="C18" s="22">
        <v>43929.597245370373</v>
      </c>
      <c r="D18" s="3" t="s">
        <v>97</v>
      </c>
      <c r="I18" s="3" t="s">
        <v>98</v>
      </c>
      <c r="L18" s="3" t="s">
        <v>98</v>
      </c>
      <c r="O18" s="3" t="s">
        <v>128</v>
      </c>
      <c r="R18" s="3" t="s">
        <v>120</v>
      </c>
      <c r="U18" s="3" t="s">
        <v>99</v>
      </c>
      <c r="X18" s="3" t="s">
        <v>101</v>
      </c>
      <c r="AA18" s="3" t="s">
        <v>99</v>
      </c>
      <c r="AD18" s="3" t="s">
        <v>114</v>
      </c>
      <c r="AG18" s="3" t="s">
        <v>129</v>
      </c>
      <c r="AJ18" s="3"/>
      <c r="AM18" s="3" t="s">
        <v>99</v>
      </c>
      <c r="AP18" s="3"/>
      <c r="AS18" s="3" t="s">
        <v>98</v>
      </c>
      <c r="AV18" s="3" t="s">
        <v>429</v>
      </c>
      <c r="AY18" s="3" t="s">
        <v>116</v>
      </c>
      <c r="BB18" s="3"/>
      <c r="BG18" s="3" t="s">
        <v>108</v>
      </c>
      <c r="BJ18" s="3" t="s">
        <v>109</v>
      </c>
      <c r="BM18" s="3" t="s">
        <v>109</v>
      </c>
      <c r="BP18" s="3" t="s">
        <v>123</v>
      </c>
      <c r="BS18" s="3" t="s">
        <v>123</v>
      </c>
      <c r="BV18" s="3" t="s">
        <v>109</v>
      </c>
      <c r="BY18" s="3" t="s">
        <v>123</v>
      </c>
      <c r="CB18" s="3" t="s">
        <v>118</v>
      </c>
      <c r="CE18" s="3" t="s">
        <v>119</v>
      </c>
      <c r="CH18" s="3" t="s">
        <v>112</v>
      </c>
      <c r="CK18" s="3"/>
      <c r="CN18" s="3" t="s">
        <v>131</v>
      </c>
      <c r="CQ18" s="3"/>
      <c r="CT18">
        <v>5</v>
      </c>
    </row>
    <row r="19" spans="1:98" x14ac:dyDescent="0.25">
      <c r="A19">
        <v>9</v>
      </c>
      <c r="B19" s="22">
        <v>43929.594965277778</v>
      </c>
      <c r="C19" s="22">
        <v>43929.597245370373</v>
      </c>
      <c r="D19" s="3" t="s">
        <v>97</v>
      </c>
      <c r="I19" s="3" t="s">
        <v>98</v>
      </c>
      <c r="L19" s="3" t="s">
        <v>98</v>
      </c>
      <c r="O19" s="3" t="s">
        <v>128</v>
      </c>
      <c r="R19" s="3" t="s">
        <v>120</v>
      </c>
      <c r="U19" s="3" t="s">
        <v>99</v>
      </c>
      <c r="X19" s="3" t="s">
        <v>101</v>
      </c>
      <c r="AA19" s="3" t="s">
        <v>99</v>
      </c>
      <c r="AD19" s="3" t="s">
        <v>114</v>
      </c>
      <c r="AG19" s="3" t="s">
        <v>129</v>
      </c>
      <c r="AJ19" s="3"/>
      <c r="AM19" s="3" t="s">
        <v>99</v>
      </c>
      <c r="AP19" s="3"/>
      <c r="AS19" s="3" t="s">
        <v>98</v>
      </c>
      <c r="AV19" s="3" t="s">
        <v>435</v>
      </c>
      <c r="AY19" s="3" t="s">
        <v>116</v>
      </c>
      <c r="BB19" s="3"/>
      <c r="BG19" s="3" t="s">
        <v>108</v>
      </c>
      <c r="BJ19" s="3" t="s">
        <v>109</v>
      </c>
      <c r="BM19" s="3" t="s">
        <v>109</v>
      </c>
      <c r="BP19" s="3" t="s">
        <v>123</v>
      </c>
      <c r="BS19" s="3" t="s">
        <v>123</v>
      </c>
      <c r="BV19" s="3" t="s">
        <v>109</v>
      </c>
      <c r="BY19" s="3" t="s">
        <v>123</v>
      </c>
      <c r="CB19" s="3" t="s">
        <v>118</v>
      </c>
      <c r="CE19" s="3" t="s">
        <v>119</v>
      </c>
      <c r="CH19" s="3" t="s">
        <v>112</v>
      </c>
      <c r="CK19" s="3"/>
      <c r="CN19" s="3" t="s">
        <v>131</v>
      </c>
      <c r="CQ19" s="3"/>
      <c r="CT19">
        <v>5</v>
      </c>
    </row>
    <row r="20" spans="1:98" x14ac:dyDescent="0.25">
      <c r="A20">
        <v>9</v>
      </c>
      <c r="B20" s="22">
        <v>43929.594965277778</v>
      </c>
      <c r="C20" s="22">
        <v>43929.597245370373</v>
      </c>
      <c r="D20" s="3" t="s">
        <v>97</v>
      </c>
      <c r="I20" s="3" t="s">
        <v>98</v>
      </c>
      <c r="L20" s="3" t="s">
        <v>98</v>
      </c>
      <c r="O20" s="3" t="s">
        <v>128</v>
      </c>
      <c r="R20" s="3" t="s">
        <v>120</v>
      </c>
      <c r="U20" s="3" t="s">
        <v>99</v>
      </c>
      <c r="X20" s="3" t="s">
        <v>101</v>
      </c>
      <c r="AA20" s="3" t="s">
        <v>99</v>
      </c>
      <c r="AD20" s="3" t="s">
        <v>114</v>
      </c>
      <c r="AG20" s="3" t="s">
        <v>129</v>
      </c>
      <c r="AJ20" s="3"/>
      <c r="AM20" s="3" t="s">
        <v>99</v>
      </c>
      <c r="AP20" s="3"/>
      <c r="AS20" s="3" t="s">
        <v>98</v>
      </c>
      <c r="AV20" s="3" t="s">
        <v>430</v>
      </c>
      <c r="AY20" s="3" t="s">
        <v>116</v>
      </c>
      <c r="BB20" s="3"/>
      <c r="BG20" s="3" t="s">
        <v>108</v>
      </c>
      <c r="BJ20" s="3" t="s">
        <v>109</v>
      </c>
      <c r="BM20" s="3" t="s">
        <v>109</v>
      </c>
      <c r="BP20" s="3" t="s">
        <v>123</v>
      </c>
      <c r="BS20" s="3" t="s">
        <v>123</v>
      </c>
      <c r="BV20" s="3" t="s">
        <v>109</v>
      </c>
      <c r="BY20" s="3" t="s">
        <v>123</v>
      </c>
      <c r="CB20" s="3" t="s">
        <v>118</v>
      </c>
      <c r="CE20" s="3" t="s">
        <v>119</v>
      </c>
      <c r="CH20" s="3" t="s">
        <v>112</v>
      </c>
      <c r="CK20" s="3"/>
      <c r="CN20" s="3" t="s">
        <v>131</v>
      </c>
      <c r="CQ20" s="3"/>
      <c r="CT20">
        <v>5</v>
      </c>
    </row>
    <row r="21" spans="1:98" x14ac:dyDescent="0.25">
      <c r="A21">
        <v>10</v>
      </c>
      <c r="B21" s="22">
        <v>43929.595972222225</v>
      </c>
      <c r="C21" s="22">
        <v>43929.597824074073</v>
      </c>
      <c r="D21" s="3" t="s">
        <v>97</v>
      </c>
      <c r="I21" s="3" t="s">
        <v>98</v>
      </c>
      <c r="L21" s="3" t="s">
        <v>99</v>
      </c>
      <c r="O21" s="3"/>
      <c r="R21" s="3" t="s">
        <v>100</v>
      </c>
      <c r="U21" s="3" t="s">
        <v>99</v>
      </c>
      <c r="X21" s="3" t="s">
        <v>101</v>
      </c>
      <c r="AA21" s="3" t="s">
        <v>132</v>
      </c>
      <c r="AD21" s="3" t="s">
        <v>127</v>
      </c>
      <c r="AG21" s="3" t="s">
        <v>115</v>
      </c>
      <c r="AJ21" s="3"/>
      <c r="AM21" s="3" t="s">
        <v>99</v>
      </c>
      <c r="AP21" s="3"/>
      <c r="AS21" s="3" t="s">
        <v>99</v>
      </c>
      <c r="AV21" s="3"/>
      <c r="AY21" s="3" t="s">
        <v>116</v>
      </c>
      <c r="BB21" s="3"/>
      <c r="BG21" s="3" t="s">
        <v>107</v>
      </c>
      <c r="BJ21" s="3" t="s">
        <v>133</v>
      </c>
      <c r="BM21" s="3" t="s">
        <v>108</v>
      </c>
      <c r="BP21" s="3" t="s">
        <v>123</v>
      </c>
      <c r="BS21" s="3" t="s">
        <v>123</v>
      </c>
      <c r="BV21" s="3" t="s">
        <v>123</v>
      </c>
      <c r="BY21" s="3" t="s">
        <v>123</v>
      </c>
      <c r="CB21" s="3" t="s">
        <v>134</v>
      </c>
      <c r="CE21" s="3" t="s">
        <v>135</v>
      </c>
      <c r="CH21" s="3" t="s">
        <v>136</v>
      </c>
      <c r="CK21" s="3"/>
      <c r="CN21" s="3" t="s">
        <v>137</v>
      </c>
      <c r="CQ21" s="3"/>
      <c r="CT21">
        <v>6</v>
      </c>
    </row>
    <row r="22" spans="1:98" x14ac:dyDescent="0.25">
      <c r="A22">
        <v>11</v>
      </c>
      <c r="B22" s="22">
        <v>43929.597395833334</v>
      </c>
      <c r="C22" s="22">
        <v>43929.59920138889</v>
      </c>
      <c r="D22" s="3" t="s">
        <v>97</v>
      </c>
      <c r="I22" s="3" t="s">
        <v>98</v>
      </c>
      <c r="L22" s="3" t="s">
        <v>99</v>
      </c>
      <c r="O22" s="3"/>
      <c r="R22" s="3" t="s">
        <v>100</v>
      </c>
      <c r="U22" s="3" t="s">
        <v>98</v>
      </c>
      <c r="X22" s="3" t="s">
        <v>121</v>
      </c>
      <c r="AA22" s="3"/>
      <c r="AD22" s="3" t="s">
        <v>138</v>
      </c>
      <c r="AG22" s="3" t="s">
        <v>139</v>
      </c>
      <c r="AJ22" s="3"/>
      <c r="AM22" s="3" t="s">
        <v>99</v>
      </c>
      <c r="AP22" s="3"/>
      <c r="AS22" s="3" t="s">
        <v>98</v>
      </c>
      <c r="AV22" s="3" t="s">
        <v>431</v>
      </c>
      <c r="AY22" s="3" t="s">
        <v>116</v>
      </c>
      <c r="BB22" s="3"/>
      <c r="BG22" s="3" t="s">
        <v>109</v>
      </c>
      <c r="BJ22" s="3" t="s">
        <v>108</v>
      </c>
      <c r="BM22" s="3" t="s">
        <v>123</v>
      </c>
      <c r="BP22" s="3" t="s">
        <v>123</v>
      </c>
      <c r="BS22" s="3" t="s">
        <v>123</v>
      </c>
      <c r="BV22" s="3" t="s">
        <v>123</v>
      </c>
      <c r="BY22" s="3" t="s">
        <v>123</v>
      </c>
      <c r="CB22" s="3" t="s">
        <v>118</v>
      </c>
      <c r="CE22" s="3" t="s">
        <v>111</v>
      </c>
      <c r="CH22" s="3" t="s">
        <v>112</v>
      </c>
      <c r="CK22" s="3"/>
      <c r="CN22" s="3" t="s">
        <v>141</v>
      </c>
      <c r="CQ22" s="3"/>
      <c r="CT22">
        <v>7</v>
      </c>
    </row>
    <row r="23" spans="1:98" x14ac:dyDescent="0.25">
      <c r="A23">
        <v>11</v>
      </c>
      <c r="B23" s="22">
        <v>43929.597395833334</v>
      </c>
      <c r="C23" s="22">
        <v>43929.59920138889</v>
      </c>
      <c r="D23" s="3" t="s">
        <v>97</v>
      </c>
      <c r="I23" s="3" t="s">
        <v>98</v>
      </c>
      <c r="L23" s="3" t="s">
        <v>99</v>
      </c>
      <c r="O23" s="3"/>
      <c r="R23" s="3" t="s">
        <v>100</v>
      </c>
      <c r="U23" s="3" t="s">
        <v>98</v>
      </c>
      <c r="X23" s="3" t="s">
        <v>121</v>
      </c>
      <c r="AA23" s="3"/>
      <c r="AD23" s="3" t="s">
        <v>138</v>
      </c>
      <c r="AG23" s="3" t="s">
        <v>139</v>
      </c>
      <c r="AJ23" s="3"/>
      <c r="AM23" s="3" t="s">
        <v>99</v>
      </c>
      <c r="AP23" s="3"/>
      <c r="AS23" s="3" t="s">
        <v>98</v>
      </c>
      <c r="AV23" s="3" t="s">
        <v>432</v>
      </c>
      <c r="AY23" s="3" t="s">
        <v>116</v>
      </c>
      <c r="BB23" s="3"/>
      <c r="BG23" s="3" t="s">
        <v>109</v>
      </c>
      <c r="BJ23" s="3" t="s">
        <v>108</v>
      </c>
      <c r="BM23" s="3" t="s">
        <v>123</v>
      </c>
      <c r="BP23" s="3" t="s">
        <v>123</v>
      </c>
      <c r="BS23" s="3" t="s">
        <v>123</v>
      </c>
      <c r="BV23" s="3" t="s">
        <v>123</v>
      </c>
      <c r="BY23" s="3" t="s">
        <v>123</v>
      </c>
      <c r="CB23" s="3" t="s">
        <v>118</v>
      </c>
      <c r="CE23" s="3" t="s">
        <v>111</v>
      </c>
      <c r="CH23" s="3" t="s">
        <v>112</v>
      </c>
      <c r="CK23" s="3"/>
      <c r="CN23" s="3" t="s">
        <v>141</v>
      </c>
      <c r="CQ23" s="3"/>
      <c r="CT23">
        <v>7</v>
      </c>
    </row>
    <row r="24" spans="1:98" x14ac:dyDescent="0.25">
      <c r="A24">
        <v>11</v>
      </c>
      <c r="B24" s="22">
        <v>43929.597395833334</v>
      </c>
      <c r="C24" s="22">
        <v>43929.59920138889</v>
      </c>
      <c r="D24" s="3" t="s">
        <v>97</v>
      </c>
      <c r="I24" s="3" t="s">
        <v>98</v>
      </c>
      <c r="L24" s="3" t="s">
        <v>99</v>
      </c>
      <c r="O24" s="3"/>
      <c r="R24" s="3" t="s">
        <v>100</v>
      </c>
      <c r="U24" s="3" t="s">
        <v>98</v>
      </c>
      <c r="X24" s="3" t="s">
        <v>121</v>
      </c>
      <c r="AA24" s="3"/>
      <c r="AD24" s="3" t="s">
        <v>138</v>
      </c>
      <c r="AG24" s="3" t="s">
        <v>139</v>
      </c>
      <c r="AJ24" s="3"/>
      <c r="AM24" s="3" t="s">
        <v>99</v>
      </c>
      <c r="AP24" s="3"/>
      <c r="AS24" s="3" t="s">
        <v>98</v>
      </c>
      <c r="AV24" s="3" t="s">
        <v>433</v>
      </c>
      <c r="AY24" s="3" t="s">
        <v>116</v>
      </c>
      <c r="BB24" s="3"/>
      <c r="BG24" s="3" t="s">
        <v>109</v>
      </c>
      <c r="BJ24" s="3" t="s">
        <v>108</v>
      </c>
      <c r="BM24" s="3" t="s">
        <v>123</v>
      </c>
      <c r="BP24" s="3" t="s">
        <v>123</v>
      </c>
      <c r="BS24" s="3" t="s">
        <v>123</v>
      </c>
      <c r="BV24" s="3" t="s">
        <v>123</v>
      </c>
      <c r="BY24" s="3" t="s">
        <v>123</v>
      </c>
      <c r="CB24" s="3" t="s">
        <v>118</v>
      </c>
      <c r="CE24" s="3" t="s">
        <v>111</v>
      </c>
      <c r="CH24" s="3" t="s">
        <v>112</v>
      </c>
      <c r="CK24" s="3"/>
      <c r="CN24" s="3" t="s">
        <v>141</v>
      </c>
      <c r="CQ24" s="3"/>
      <c r="CT24">
        <v>7</v>
      </c>
    </row>
    <row r="25" spans="1:98" x14ac:dyDescent="0.25">
      <c r="A25">
        <v>11</v>
      </c>
      <c r="B25" s="22">
        <v>43929.597395833334</v>
      </c>
      <c r="C25" s="22">
        <v>43929.59920138889</v>
      </c>
      <c r="D25" s="3" t="s">
        <v>97</v>
      </c>
      <c r="I25" s="3" t="s">
        <v>98</v>
      </c>
      <c r="L25" s="3" t="s">
        <v>99</v>
      </c>
      <c r="O25" s="3"/>
      <c r="R25" s="3" t="s">
        <v>100</v>
      </c>
      <c r="U25" s="3" t="s">
        <v>98</v>
      </c>
      <c r="X25" s="3" t="s">
        <v>121</v>
      </c>
      <c r="AA25" s="3"/>
      <c r="AD25" s="3" t="s">
        <v>138</v>
      </c>
      <c r="AG25" s="3" t="s">
        <v>139</v>
      </c>
      <c r="AJ25" s="3"/>
      <c r="AM25" s="3" t="s">
        <v>99</v>
      </c>
      <c r="AP25" s="3"/>
      <c r="AS25" s="3" t="s">
        <v>98</v>
      </c>
      <c r="AV25" s="3" t="s">
        <v>434</v>
      </c>
      <c r="AY25" s="3" t="s">
        <v>116</v>
      </c>
      <c r="BB25" s="3"/>
      <c r="BG25" s="3" t="s">
        <v>109</v>
      </c>
      <c r="BJ25" s="3" t="s">
        <v>108</v>
      </c>
      <c r="BM25" s="3" t="s">
        <v>123</v>
      </c>
      <c r="BP25" s="3" t="s">
        <v>123</v>
      </c>
      <c r="BS25" s="3" t="s">
        <v>123</v>
      </c>
      <c r="BV25" s="3" t="s">
        <v>123</v>
      </c>
      <c r="BY25" s="3" t="s">
        <v>123</v>
      </c>
      <c r="CB25" s="3" t="s">
        <v>118</v>
      </c>
      <c r="CE25" s="3" t="s">
        <v>111</v>
      </c>
      <c r="CH25" s="3" t="s">
        <v>112</v>
      </c>
      <c r="CK25" s="3"/>
      <c r="CN25" s="3" t="s">
        <v>141</v>
      </c>
      <c r="CQ25" s="3"/>
      <c r="CT25">
        <v>7</v>
      </c>
    </row>
    <row r="26" spans="1:98" x14ac:dyDescent="0.25">
      <c r="A26">
        <v>11</v>
      </c>
      <c r="B26" s="22">
        <v>43929.597395833334</v>
      </c>
      <c r="C26" s="22">
        <v>43929.59920138889</v>
      </c>
      <c r="D26" s="3" t="s">
        <v>97</v>
      </c>
      <c r="I26" s="3" t="s">
        <v>98</v>
      </c>
      <c r="L26" s="3" t="s">
        <v>99</v>
      </c>
      <c r="O26" s="3"/>
      <c r="R26" s="3" t="s">
        <v>100</v>
      </c>
      <c r="U26" s="3" t="s">
        <v>98</v>
      </c>
      <c r="X26" s="3" t="s">
        <v>121</v>
      </c>
      <c r="AA26" s="3"/>
      <c r="AD26" s="3" t="s">
        <v>138</v>
      </c>
      <c r="AG26" s="3" t="s">
        <v>139</v>
      </c>
      <c r="AJ26" s="3"/>
      <c r="AM26" s="3" t="s">
        <v>99</v>
      </c>
      <c r="AP26" s="3"/>
      <c r="AS26" s="3" t="s">
        <v>98</v>
      </c>
      <c r="AV26" s="3" t="s">
        <v>429</v>
      </c>
      <c r="AY26" s="3" t="s">
        <v>116</v>
      </c>
      <c r="BB26" s="3"/>
      <c r="BG26" s="3" t="s">
        <v>109</v>
      </c>
      <c r="BJ26" s="3" t="s">
        <v>108</v>
      </c>
      <c r="BM26" s="3" t="s">
        <v>123</v>
      </c>
      <c r="BP26" s="3" t="s">
        <v>123</v>
      </c>
      <c r="BS26" s="3" t="s">
        <v>123</v>
      </c>
      <c r="BV26" s="3" t="s">
        <v>123</v>
      </c>
      <c r="BY26" s="3" t="s">
        <v>123</v>
      </c>
      <c r="CB26" s="3" t="s">
        <v>118</v>
      </c>
      <c r="CE26" s="3" t="s">
        <v>111</v>
      </c>
      <c r="CH26" s="3" t="s">
        <v>112</v>
      </c>
      <c r="CK26" s="3"/>
      <c r="CN26" s="3" t="s">
        <v>141</v>
      </c>
      <c r="CQ26" s="3"/>
      <c r="CT26">
        <v>7</v>
      </c>
    </row>
    <row r="27" spans="1:98" x14ac:dyDescent="0.25">
      <c r="A27">
        <v>11</v>
      </c>
      <c r="B27" s="22">
        <v>43929.597395833334</v>
      </c>
      <c r="C27" s="22">
        <v>43929.59920138889</v>
      </c>
      <c r="D27" s="3" t="s">
        <v>97</v>
      </c>
      <c r="I27" s="3" t="s">
        <v>98</v>
      </c>
      <c r="L27" s="3" t="s">
        <v>99</v>
      </c>
      <c r="O27" s="3"/>
      <c r="R27" s="3" t="s">
        <v>100</v>
      </c>
      <c r="U27" s="3" t="s">
        <v>98</v>
      </c>
      <c r="X27" s="3" t="s">
        <v>121</v>
      </c>
      <c r="AA27" s="3"/>
      <c r="AD27" s="3" t="s">
        <v>138</v>
      </c>
      <c r="AG27" s="3" t="s">
        <v>139</v>
      </c>
      <c r="AJ27" s="3"/>
      <c r="AM27" s="3" t="s">
        <v>99</v>
      </c>
      <c r="AP27" s="3"/>
      <c r="AS27" s="3" t="s">
        <v>98</v>
      </c>
      <c r="AV27" s="3" t="s">
        <v>435</v>
      </c>
      <c r="AY27" s="3" t="s">
        <v>116</v>
      </c>
      <c r="BB27" s="3"/>
      <c r="BG27" s="3" t="s">
        <v>109</v>
      </c>
      <c r="BJ27" s="3" t="s">
        <v>108</v>
      </c>
      <c r="BM27" s="3" t="s">
        <v>123</v>
      </c>
      <c r="BP27" s="3" t="s">
        <v>123</v>
      </c>
      <c r="BS27" s="3" t="s">
        <v>123</v>
      </c>
      <c r="BV27" s="3" t="s">
        <v>123</v>
      </c>
      <c r="BY27" s="3" t="s">
        <v>123</v>
      </c>
      <c r="CB27" s="3" t="s">
        <v>118</v>
      </c>
      <c r="CE27" s="3" t="s">
        <v>111</v>
      </c>
      <c r="CH27" s="3" t="s">
        <v>112</v>
      </c>
      <c r="CK27" s="3"/>
      <c r="CN27" s="3" t="s">
        <v>141</v>
      </c>
      <c r="CQ27" s="3"/>
      <c r="CT27">
        <v>7</v>
      </c>
    </row>
    <row r="28" spans="1:98" x14ac:dyDescent="0.25">
      <c r="A28">
        <v>11</v>
      </c>
      <c r="B28" s="22">
        <v>43929.597395833334</v>
      </c>
      <c r="C28" s="22">
        <v>43929.59920138889</v>
      </c>
      <c r="D28" s="3" t="s">
        <v>97</v>
      </c>
      <c r="I28" s="3" t="s">
        <v>98</v>
      </c>
      <c r="L28" s="3" t="s">
        <v>99</v>
      </c>
      <c r="O28" s="3"/>
      <c r="R28" s="3" t="s">
        <v>100</v>
      </c>
      <c r="U28" s="3" t="s">
        <v>98</v>
      </c>
      <c r="X28" s="3" t="s">
        <v>121</v>
      </c>
      <c r="AA28" s="3"/>
      <c r="AD28" s="3" t="s">
        <v>138</v>
      </c>
      <c r="AG28" s="3" t="s">
        <v>139</v>
      </c>
      <c r="AJ28" s="3"/>
      <c r="AM28" s="3" t="s">
        <v>99</v>
      </c>
      <c r="AP28" s="3"/>
      <c r="AS28" s="3" t="s">
        <v>98</v>
      </c>
      <c r="AV28" s="3" t="s">
        <v>137</v>
      </c>
      <c r="AY28" s="3" t="s">
        <v>116</v>
      </c>
      <c r="BB28" s="3"/>
      <c r="BG28" s="3" t="s">
        <v>109</v>
      </c>
      <c r="BJ28" s="3" t="s">
        <v>108</v>
      </c>
      <c r="BM28" s="3" t="s">
        <v>123</v>
      </c>
      <c r="BP28" s="3" t="s">
        <v>123</v>
      </c>
      <c r="BS28" s="3" t="s">
        <v>123</v>
      </c>
      <c r="BV28" s="3" t="s">
        <v>123</v>
      </c>
      <c r="BY28" s="3" t="s">
        <v>123</v>
      </c>
      <c r="CB28" s="3" t="s">
        <v>118</v>
      </c>
      <c r="CE28" s="3" t="s">
        <v>111</v>
      </c>
      <c r="CH28" s="3" t="s">
        <v>112</v>
      </c>
      <c r="CK28" s="3"/>
      <c r="CN28" s="3" t="s">
        <v>141</v>
      </c>
      <c r="CQ28" s="3"/>
      <c r="CT28">
        <v>7</v>
      </c>
    </row>
    <row r="29" spans="1:98" x14ac:dyDescent="0.25">
      <c r="A29">
        <v>11</v>
      </c>
      <c r="B29" s="22">
        <v>43929.597395833334</v>
      </c>
      <c r="C29" s="22">
        <v>43929.59920138889</v>
      </c>
      <c r="D29" s="3" t="s">
        <v>97</v>
      </c>
      <c r="I29" s="3" t="s">
        <v>98</v>
      </c>
      <c r="L29" s="3" t="s">
        <v>99</v>
      </c>
      <c r="O29" s="3"/>
      <c r="R29" s="3" t="s">
        <v>100</v>
      </c>
      <c r="U29" s="3" t="s">
        <v>98</v>
      </c>
      <c r="X29" s="3" t="s">
        <v>121</v>
      </c>
      <c r="AA29" s="3"/>
      <c r="AD29" s="3" t="s">
        <v>138</v>
      </c>
      <c r="AG29" s="3" t="s">
        <v>139</v>
      </c>
      <c r="AJ29" s="3"/>
      <c r="AM29" s="3" t="s">
        <v>99</v>
      </c>
      <c r="AP29" s="3"/>
      <c r="AS29" s="3" t="s">
        <v>98</v>
      </c>
      <c r="AV29" s="3" t="s">
        <v>430</v>
      </c>
      <c r="AY29" s="3" t="s">
        <v>116</v>
      </c>
      <c r="BB29" s="3"/>
      <c r="BG29" s="3" t="s">
        <v>109</v>
      </c>
      <c r="BJ29" s="3" t="s">
        <v>108</v>
      </c>
      <c r="BM29" s="3" t="s">
        <v>123</v>
      </c>
      <c r="BP29" s="3" t="s">
        <v>123</v>
      </c>
      <c r="BS29" s="3" t="s">
        <v>123</v>
      </c>
      <c r="BV29" s="3" t="s">
        <v>123</v>
      </c>
      <c r="BY29" s="3" t="s">
        <v>123</v>
      </c>
      <c r="CB29" s="3" t="s">
        <v>118</v>
      </c>
      <c r="CE29" s="3" t="s">
        <v>111</v>
      </c>
      <c r="CH29" s="3" t="s">
        <v>112</v>
      </c>
      <c r="CK29" s="3"/>
      <c r="CN29" s="3" t="s">
        <v>141</v>
      </c>
      <c r="CQ29" s="3"/>
      <c r="CT29">
        <v>7</v>
      </c>
    </row>
    <row r="30" spans="1:98" x14ac:dyDescent="0.25">
      <c r="A30">
        <v>12</v>
      </c>
      <c r="B30" s="22">
        <v>43929.604768518519</v>
      </c>
      <c r="C30" s="22">
        <v>43929.606932870367</v>
      </c>
      <c r="D30" s="3" t="s">
        <v>97</v>
      </c>
      <c r="I30" s="3" t="s">
        <v>98</v>
      </c>
      <c r="L30" s="3" t="s">
        <v>99</v>
      </c>
      <c r="O30" s="3"/>
      <c r="R30" s="3" t="s">
        <v>120</v>
      </c>
      <c r="U30" s="3" t="s">
        <v>99</v>
      </c>
      <c r="X30" s="3" t="s">
        <v>101</v>
      </c>
      <c r="AA30" s="3" t="s">
        <v>102</v>
      </c>
      <c r="AD30" s="3" t="s">
        <v>142</v>
      </c>
      <c r="AG30" s="3" t="s">
        <v>139</v>
      </c>
      <c r="AJ30" s="3"/>
      <c r="AM30" s="3" t="s">
        <v>98</v>
      </c>
      <c r="AP30" s="3" t="s">
        <v>143</v>
      </c>
      <c r="AS30" s="3" t="s">
        <v>98</v>
      </c>
      <c r="AV30" s="3" t="s">
        <v>433</v>
      </c>
      <c r="AY30" s="3" t="s">
        <v>145</v>
      </c>
      <c r="BB30" s="3"/>
      <c r="BG30" s="3" t="s">
        <v>107</v>
      </c>
      <c r="BJ30" s="3" t="s">
        <v>107</v>
      </c>
      <c r="BM30" s="3" t="s">
        <v>107</v>
      </c>
      <c r="BP30" s="3" t="s">
        <v>109</v>
      </c>
      <c r="BS30" s="3" t="s">
        <v>109</v>
      </c>
      <c r="BV30" s="3" t="s">
        <v>109</v>
      </c>
      <c r="BY30" s="3" t="s">
        <v>109</v>
      </c>
      <c r="CB30" s="3" t="s">
        <v>124</v>
      </c>
      <c r="CE30" s="3" t="s">
        <v>119</v>
      </c>
      <c r="CH30" s="3" t="s">
        <v>112</v>
      </c>
      <c r="CK30" s="3"/>
      <c r="CN30" s="3" t="s">
        <v>126</v>
      </c>
      <c r="CQ30" s="3"/>
      <c r="CT30">
        <v>8</v>
      </c>
    </row>
    <row r="31" spans="1:98" x14ac:dyDescent="0.25">
      <c r="A31">
        <v>12</v>
      </c>
      <c r="B31" s="22">
        <v>43929.604768518519</v>
      </c>
      <c r="C31" s="22">
        <v>43929.606932870367</v>
      </c>
      <c r="D31" s="3" t="s">
        <v>97</v>
      </c>
      <c r="I31" s="3" t="s">
        <v>98</v>
      </c>
      <c r="L31" s="3" t="s">
        <v>99</v>
      </c>
      <c r="O31" s="3"/>
      <c r="R31" s="3" t="s">
        <v>120</v>
      </c>
      <c r="U31" s="3" t="s">
        <v>99</v>
      </c>
      <c r="X31" s="3" t="s">
        <v>101</v>
      </c>
      <c r="AA31" s="3" t="s">
        <v>102</v>
      </c>
      <c r="AD31" s="3" t="s">
        <v>142</v>
      </c>
      <c r="AG31" s="3" t="s">
        <v>139</v>
      </c>
      <c r="AJ31" s="3"/>
      <c r="AM31" s="3" t="s">
        <v>98</v>
      </c>
      <c r="AP31" s="3" t="s">
        <v>143</v>
      </c>
      <c r="AS31" s="3" t="s">
        <v>98</v>
      </c>
      <c r="AV31" s="3" t="s">
        <v>435</v>
      </c>
      <c r="AY31" s="3" t="s">
        <v>145</v>
      </c>
      <c r="BB31" s="3"/>
      <c r="BG31" s="3" t="s">
        <v>107</v>
      </c>
      <c r="BJ31" s="3" t="s">
        <v>107</v>
      </c>
      <c r="BM31" s="3" t="s">
        <v>107</v>
      </c>
      <c r="BP31" s="3" t="s">
        <v>109</v>
      </c>
      <c r="BS31" s="3" t="s">
        <v>109</v>
      </c>
      <c r="BV31" s="3" t="s">
        <v>109</v>
      </c>
      <c r="BY31" s="3" t="s">
        <v>109</v>
      </c>
      <c r="CB31" s="3" t="s">
        <v>124</v>
      </c>
      <c r="CE31" s="3" t="s">
        <v>119</v>
      </c>
      <c r="CH31" s="3" t="s">
        <v>112</v>
      </c>
      <c r="CK31" s="3"/>
      <c r="CN31" s="3" t="s">
        <v>126</v>
      </c>
      <c r="CQ31" s="3"/>
      <c r="CT31">
        <v>8</v>
      </c>
    </row>
    <row r="32" spans="1:98" x14ac:dyDescent="0.25">
      <c r="A32">
        <v>12</v>
      </c>
      <c r="B32" s="22">
        <v>43929.604768518519</v>
      </c>
      <c r="C32" s="22">
        <v>43929.606932870367</v>
      </c>
      <c r="D32" s="3" t="s">
        <v>97</v>
      </c>
      <c r="I32" s="3" t="s">
        <v>98</v>
      </c>
      <c r="L32" s="3" t="s">
        <v>99</v>
      </c>
      <c r="O32" s="3"/>
      <c r="R32" s="3" t="s">
        <v>120</v>
      </c>
      <c r="U32" s="3" t="s">
        <v>99</v>
      </c>
      <c r="X32" s="3" t="s">
        <v>101</v>
      </c>
      <c r="AA32" s="3" t="s">
        <v>102</v>
      </c>
      <c r="AD32" s="3" t="s">
        <v>142</v>
      </c>
      <c r="AG32" s="3" t="s">
        <v>139</v>
      </c>
      <c r="AJ32" s="3"/>
      <c r="AM32" s="3" t="s">
        <v>98</v>
      </c>
      <c r="AP32" s="3" t="s">
        <v>143</v>
      </c>
      <c r="AS32" s="3" t="s">
        <v>98</v>
      </c>
      <c r="AV32" s="3" t="s">
        <v>430</v>
      </c>
      <c r="AY32" s="3" t="s">
        <v>145</v>
      </c>
      <c r="BB32" s="3"/>
      <c r="BG32" s="3" t="s">
        <v>107</v>
      </c>
      <c r="BJ32" s="3" t="s">
        <v>107</v>
      </c>
      <c r="BM32" s="3" t="s">
        <v>107</v>
      </c>
      <c r="BP32" s="3" t="s">
        <v>109</v>
      </c>
      <c r="BS32" s="3" t="s">
        <v>109</v>
      </c>
      <c r="BV32" s="3" t="s">
        <v>109</v>
      </c>
      <c r="BY32" s="3" t="s">
        <v>109</v>
      </c>
      <c r="CB32" s="3" t="s">
        <v>124</v>
      </c>
      <c r="CE32" s="3" t="s">
        <v>119</v>
      </c>
      <c r="CH32" s="3" t="s">
        <v>112</v>
      </c>
      <c r="CK32" s="3"/>
      <c r="CN32" s="3" t="s">
        <v>126</v>
      </c>
      <c r="CQ32" s="3"/>
      <c r="CT32">
        <v>8</v>
      </c>
    </row>
    <row r="33" spans="1:98" x14ac:dyDescent="0.25">
      <c r="A33">
        <v>13</v>
      </c>
      <c r="B33" s="22">
        <v>43929.604895833334</v>
      </c>
      <c r="C33" s="22">
        <v>43929.60765046296</v>
      </c>
      <c r="D33" s="3" t="s">
        <v>97</v>
      </c>
      <c r="I33" s="3" t="s">
        <v>98</v>
      </c>
      <c r="L33" s="3" t="s">
        <v>99</v>
      </c>
      <c r="O33" s="3"/>
      <c r="R33" s="3" t="s">
        <v>120</v>
      </c>
      <c r="U33" s="3" t="s">
        <v>98</v>
      </c>
      <c r="X33" s="3" t="s">
        <v>101</v>
      </c>
      <c r="AA33" s="3" t="s">
        <v>99</v>
      </c>
      <c r="AD33" s="3" t="s">
        <v>138</v>
      </c>
      <c r="AG33" s="3" t="s">
        <v>139</v>
      </c>
      <c r="AJ33" s="3"/>
      <c r="AM33" s="3" t="s">
        <v>99</v>
      </c>
      <c r="AP33" s="3"/>
      <c r="AS33" s="3" t="s">
        <v>98</v>
      </c>
      <c r="AV33" s="3" t="s">
        <v>431</v>
      </c>
      <c r="AY33" s="3" t="s">
        <v>116</v>
      </c>
      <c r="BB33" s="3"/>
      <c r="BG33" s="3" t="s">
        <v>108</v>
      </c>
      <c r="BJ33" s="3" t="s">
        <v>108</v>
      </c>
      <c r="BM33" s="3" t="s">
        <v>107</v>
      </c>
      <c r="BP33" s="3" t="s">
        <v>109</v>
      </c>
      <c r="BS33" s="3" t="s">
        <v>109</v>
      </c>
      <c r="BV33" s="3" t="s">
        <v>109</v>
      </c>
      <c r="BY33" s="3" t="s">
        <v>123</v>
      </c>
      <c r="CB33" s="3" t="s">
        <v>118</v>
      </c>
      <c r="CE33" s="3" t="s">
        <v>119</v>
      </c>
      <c r="CH33" s="3" t="s">
        <v>112</v>
      </c>
      <c r="CK33" s="3"/>
      <c r="CN33" s="3" t="s">
        <v>126</v>
      </c>
      <c r="CQ33" s="3"/>
      <c r="CT33">
        <v>9</v>
      </c>
    </row>
    <row r="34" spans="1:98" x14ac:dyDescent="0.25">
      <c r="A34">
        <v>13</v>
      </c>
      <c r="B34" s="22">
        <v>43929.604895833334</v>
      </c>
      <c r="C34" s="22">
        <v>43929.60765046296</v>
      </c>
      <c r="D34" s="3" t="s">
        <v>97</v>
      </c>
      <c r="I34" s="3" t="s">
        <v>98</v>
      </c>
      <c r="L34" s="3" t="s">
        <v>99</v>
      </c>
      <c r="O34" s="3"/>
      <c r="R34" s="3" t="s">
        <v>120</v>
      </c>
      <c r="U34" s="3" t="s">
        <v>98</v>
      </c>
      <c r="X34" s="3" t="s">
        <v>101</v>
      </c>
      <c r="AA34" s="3" t="s">
        <v>99</v>
      </c>
      <c r="AD34" s="3" t="s">
        <v>138</v>
      </c>
      <c r="AG34" s="3" t="s">
        <v>139</v>
      </c>
      <c r="AJ34" s="3"/>
      <c r="AM34" s="3" t="s">
        <v>99</v>
      </c>
      <c r="AP34" s="3"/>
      <c r="AS34" s="3" t="s">
        <v>98</v>
      </c>
      <c r="AV34" s="3" t="s">
        <v>432</v>
      </c>
      <c r="AY34" s="3" t="s">
        <v>116</v>
      </c>
      <c r="BB34" s="3"/>
      <c r="BG34" s="3" t="s">
        <v>108</v>
      </c>
      <c r="BJ34" s="3" t="s">
        <v>108</v>
      </c>
      <c r="BM34" s="3" t="s">
        <v>107</v>
      </c>
      <c r="BP34" s="3" t="s">
        <v>109</v>
      </c>
      <c r="BS34" s="3" t="s">
        <v>109</v>
      </c>
      <c r="BV34" s="3" t="s">
        <v>109</v>
      </c>
      <c r="BY34" s="3" t="s">
        <v>123</v>
      </c>
      <c r="CB34" s="3" t="s">
        <v>118</v>
      </c>
      <c r="CE34" s="3" t="s">
        <v>119</v>
      </c>
      <c r="CH34" s="3" t="s">
        <v>112</v>
      </c>
      <c r="CK34" s="3"/>
      <c r="CN34" s="3" t="s">
        <v>126</v>
      </c>
      <c r="CQ34" s="3"/>
      <c r="CT34">
        <v>9</v>
      </c>
    </row>
    <row r="35" spans="1:98" x14ac:dyDescent="0.25">
      <c r="A35">
        <v>13</v>
      </c>
      <c r="B35" s="22">
        <v>43929.604895833334</v>
      </c>
      <c r="C35" s="22">
        <v>43929.60765046296</v>
      </c>
      <c r="D35" s="3" t="s">
        <v>97</v>
      </c>
      <c r="I35" s="3" t="s">
        <v>98</v>
      </c>
      <c r="L35" s="3" t="s">
        <v>99</v>
      </c>
      <c r="O35" s="3"/>
      <c r="R35" s="3" t="s">
        <v>120</v>
      </c>
      <c r="U35" s="3" t="s">
        <v>98</v>
      </c>
      <c r="X35" s="3" t="s">
        <v>101</v>
      </c>
      <c r="AA35" s="3" t="s">
        <v>99</v>
      </c>
      <c r="AD35" s="3" t="s">
        <v>138</v>
      </c>
      <c r="AG35" s="3" t="s">
        <v>139</v>
      </c>
      <c r="AJ35" s="3"/>
      <c r="AM35" s="3" t="s">
        <v>99</v>
      </c>
      <c r="AP35" s="3"/>
      <c r="AS35" s="3" t="s">
        <v>98</v>
      </c>
      <c r="AV35" s="3" t="s">
        <v>433</v>
      </c>
      <c r="AY35" s="3" t="s">
        <v>116</v>
      </c>
      <c r="BB35" s="3"/>
      <c r="BG35" s="3" t="s">
        <v>108</v>
      </c>
      <c r="BJ35" s="3" t="s">
        <v>108</v>
      </c>
      <c r="BM35" s="3" t="s">
        <v>107</v>
      </c>
      <c r="BP35" s="3" t="s">
        <v>109</v>
      </c>
      <c r="BS35" s="3" t="s">
        <v>109</v>
      </c>
      <c r="BV35" s="3" t="s">
        <v>109</v>
      </c>
      <c r="BY35" s="3" t="s">
        <v>123</v>
      </c>
      <c r="CB35" s="3" t="s">
        <v>118</v>
      </c>
      <c r="CE35" s="3" t="s">
        <v>119</v>
      </c>
      <c r="CH35" s="3" t="s">
        <v>112</v>
      </c>
      <c r="CK35" s="3"/>
      <c r="CN35" s="3" t="s">
        <v>126</v>
      </c>
      <c r="CQ35" s="3"/>
      <c r="CT35">
        <v>9</v>
      </c>
    </row>
    <row r="36" spans="1:98" x14ac:dyDescent="0.25">
      <c r="A36">
        <v>13</v>
      </c>
      <c r="B36" s="22">
        <v>43929.604895833334</v>
      </c>
      <c r="C36" s="22">
        <v>43929.60765046296</v>
      </c>
      <c r="D36" s="3" t="s">
        <v>97</v>
      </c>
      <c r="I36" s="3" t="s">
        <v>98</v>
      </c>
      <c r="L36" s="3" t="s">
        <v>99</v>
      </c>
      <c r="O36" s="3"/>
      <c r="R36" s="3" t="s">
        <v>120</v>
      </c>
      <c r="U36" s="3" t="s">
        <v>98</v>
      </c>
      <c r="X36" s="3" t="s">
        <v>101</v>
      </c>
      <c r="AA36" s="3" t="s">
        <v>99</v>
      </c>
      <c r="AD36" s="3" t="s">
        <v>138</v>
      </c>
      <c r="AG36" s="3" t="s">
        <v>139</v>
      </c>
      <c r="AJ36" s="3"/>
      <c r="AM36" s="3" t="s">
        <v>99</v>
      </c>
      <c r="AP36" s="3"/>
      <c r="AS36" s="3" t="s">
        <v>98</v>
      </c>
      <c r="AV36" s="3" t="s">
        <v>434</v>
      </c>
      <c r="AY36" s="3" t="s">
        <v>116</v>
      </c>
      <c r="BB36" s="3"/>
      <c r="BG36" s="3" t="s">
        <v>108</v>
      </c>
      <c r="BJ36" s="3" t="s">
        <v>108</v>
      </c>
      <c r="BM36" s="3" t="s">
        <v>107</v>
      </c>
      <c r="BP36" s="3" t="s">
        <v>109</v>
      </c>
      <c r="BS36" s="3" t="s">
        <v>109</v>
      </c>
      <c r="BV36" s="3" t="s">
        <v>109</v>
      </c>
      <c r="BY36" s="3" t="s">
        <v>123</v>
      </c>
      <c r="CB36" s="3" t="s">
        <v>118</v>
      </c>
      <c r="CE36" s="3" t="s">
        <v>119</v>
      </c>
      <c r="CH36" s="3" t="s">
        <v>112</v>
      </c>
      <c r="CK36" s="3"/>
      <c r="CN36" s="3" t="s">
        <v>126</v>
      </c>
      <c r="CQ36" s="3"/>
      <c r="CT36">
        <v>9</v>
      </c>
    </row>
    <row r="37" spans="1:98" x14ac:dyDescent="0.25">
      <c r="A37">
        <v>13</v>
      </c>
      <c r="B37" s="22">
        <v>43929.604895833334</v>
      </c>
      <c r="C37" s="22">
        <v>43929.60765046296</v>
      </c>
      <c r="D37" s="3" t="s">
        <v>97</v>
      </c>
      <c r="I37" s="3" t="s">
        <v>98</v>
      </c>
      <c r="L37" s="3" t="s">
        <v>99</v>
      </c>
      <c r="O37" s="3"/>
      <c r="R37" s="3" t="s">
        <v>120</v>
      </c>
      <c r="U37" s="3" t="s">
        <v>98</v>
      </c>
      <c r="X37" s="3" t="s">
        <v>101</v>
      </c>
      <c r="AA37" s="3" t="s">
        <v>99</v>
      </c>
      <c r="AD37" s="3" t="s">
        <v>138</v>
      </c>
      <c r="AG37" s="3" t="s">
        <v>139</v>
      </c>
      <c r="AJ37" s="3"/>
      <c r="AM37" s="3" t="s">
        <v>99</v>
      </c>
      <c r="AP37" s="3"/>
      <c r="AS37" s="3" t="s">
        <v>98</v>
      </c>
      <c r="AV37" s="3" t="s">
        <v>429</v>
      </c>
      <c r="AY37" s="3" t="s">
        <v>116</v>
      </c>
      <c r="BB37" s="3"/>
      <c r="BG37" s="3" t="s">
        <v>108</v>
      </c>
      <c r="BJ37" s="3" t="s">
        <v>108</v>
      </c>
      <c r="BM37" s="3" t="s">
        <v>107</v>
      </c>
      <c r="BP37" s="3" t="s">
        <v>109</v>
      </c>
      <c r="BS37" s="3" t="s">
        <v>109</v>
      </c>
      <c r="BV37" s="3" t="s">
        <v>109</v>
      </c>
      <c r="BY37" s="3" t="s">
        <v>123</v>
      </c>
      <c r="CB37" s="3" t="s">
        <v>118</v>
      </c>
      <c r="CE37" s="3" t="s">
        <v>119</v>
      </c>
      <c r="CH37" s="3" t="s">
        <v>112</v>
      </c>
      <c r="CK37" s="3"/>
      <c r="CN37" s="3" t="s">
        <v>126</v>
      </c>
      <c r="CQ37" s="3"/>
      <c r="CT37">
        <v>9</v>
      </c>
    </row>
    <row r="38" spans="1:98" x14ac:dyDescent="0.25">
      <c r="A38">
        <v>13</v>
      </c>
      <c r="B38" s="22">
        <v>43929.604895833334</v>
      </c>
      <c r="C38" s="22">
        <v>43929.60765046296</v>
      </c>
      <c r="D38" s="3" t="s">
        <v>97</v>
      </c>
      <c r="I38" s="3" t="s">
        <v>98</v>
      </c>
      <c r="L38" s="3" t="s">
        <v>99</v>
      </c>
      <c r="O38" s="3"/>
      <c r="R38" s="3" t="s">
        <v>120</v>
      </c>
      <c r="U38" s="3" t="s">
        <v>98</v>
      </c>
      <c r="X38" s="3" t="s">
        <v>101</v>
      </c>
      <c r="AA38" s="3" t="s">
        <v>99</v>
      </c>
      <c r="AD38" s="3" t="s">
        <v>138</v>
      </c>
      <c r="AG38" s="3" t="s">
        <v>139</v>
      </c>
      <c r="AJ38" s="3"/>
      <c r="AM38" s="3" t="s">
        <v>99</v>
      </c>
      <c r="AP38" s="3"/>
      <c r="AS38" s="3" t="s">
        <v>98</v>
      </c>
      <c r="AV38" s="3" t="s">
        <v>435</v>
      </c>
      <c r="AY38" s="3" t="s">
        <v>116</v>
      </c>
      <c r="BB38" s="3"/>
      <c r="BG38" s="3" t="s">
        <v>108</v>
      </c>
      <c r="BJ38" s="3" t="s">
        <v>108</v>
      </c>
      <c r="BM38" s="3" t="s">
        <v>107</v>
      </c>
      <c r="BP38" s="3" t="s">
        <v>109</v>
      </c>
      <c r="BS38" s="3" t="s">
        <v>109</v>
      </c>
      <c r="BV38" s="3" t="s">
        <v>109</v>
      </c>
      <c r="BY38" s="3" t="s">
        <v>123</v>
      </c>
      <c r="CB38" s="3" t="s">
        <v>118</v>
      </c>
      <c r="CE38" s="3" t="s">
        <v>119</v>
      </c>
      <c r="CH38" s="3" t="s">
        <v>112</v>
      </c>
      <c r="CK38" s="3"/>
      <c r="CN38" s="3" t="s">
        <v>126</v>
      </c>
      <c r="CQ38" s="3"/>
      <c r="CT38">
        <v>9</v>
      </c>
    </row>
    <row r="39" spans="1:98" x14ac:dyDescent="0.25">
      <c r="A39">
        <v>13</v>
      </c>
      <c r="B39" s="22">
        <v>43929.604895833334</v>
      </c>
      <c r="C39" s="22">
        <v>43929.60765046296</v>
      </c>
      <c r="D39" s="3" t="s">
        <v>97</v>
      </c>
      <c r="I39" s="3" t="s">
        <v>98</v>
      </c>
      <c r="L39" s="3" t="s">
        <v>99</v>
      </c>
      <c r="O39" s="3"/>
      <c r="R39" s="3" t="s">
        <v>120</v>
      </c>
      <c r="U39" s="3" t="s">
        <v>98</v>
      </c>
      <c r="X39" s="3" t="s">
        <v>101</v>
      </c>
      <c r="AA39" s="3" t="s">
        <v>99</v>
      </c>
      <c r="AD39" s="3" t="s">
        <v>138</v>
      </c>
      <c r="AG39" s="3" t="s">
        <v>139</v>
      </c>
      <c r="AJ39" s="3"/>
      <c r="AM39" s="3" t="s">
        <v>99</v>
      </c>
      <c r="AP39" s="3"/>
      <c r="AS39" s="3" t="s">
        <v>98</v>
      </c>
      <c r="AV39" s="3" t="s">
        <v>430</v>
      </c>
      <c r="AY39" s="3" t="s">
        <v>116</v>
      </c>
      <c r="BB39" s="3"/>
      <c r="BG39" s="3" t="s">
        <v>108</v>
      </c>
      <c r="BJ39" s="3" t="s">
        <v>108</v>
      </c>
      <c r="BM39" s="3" t="s">
        <v>107</v>
      </c>
      <c r="BP39" s="3" t="s">
        <v>109</v>
      </c>
      <c r="BS39" s="3" t="s">
        <v>109</v>
      </c>
      <c r="BV39" s="3" t="s">
        <v>109</v>
      </c>
      <c r="BY39" s="3" t="s">
        <v>123</v>
      </c>
      <c r="CB39" s="3" t="s">
        <v>118</v>
      </c>
      <c r="CE39" s="3" t="s">
        <v>119</v>
      </c>
      <c r="CH39" s="3" t="s">
        <v>112</v>
      </c>
      <c r="CK39" s="3"/>
      <c r="CN39" s="3" t="s">
        <v>126</v>
      </c>
      <c r="CQ39" s="3"/>
      <c r="CT39">
        <v>9</v>
      </c>
    </row>
    <row r="40" spans="1:98" x14ac:dyDescent="0.25">
      <c r="A40">
        <v>14</v>
      </c>
      <c r="B40" s="22">
        <v>43929.61519675926</v>
      </c>
      <c r="C40" s="22">
        <v>43929.617731481485</v>
      </c>
      <c r="D40" s="3" t="s">
        <v>97</v>
      </c>
      <c r="I40" s="3" t="s">
        <v>98</v>
      </c>
      <c r="L40" s="3" t="s">
        <v>99</v>
      </c>
      <c r="O40" s="3"/>
      <c r="R40" s="3" t="s">
        <v>100</v>
      </c>
      <c r="U40" s="3" t="s">
        <v>99</v>
      </c>
      <c r="X40" s="3" t="s">
        <v>121</v>
      </c>
      <c r="AA40" s="3"/>
      <c r="AD40" s="3" t="s">
        <v>146</v>
      </c>
      <c r="AG40" s="3" t="s">
        <v>139</v>
      </c>
      <c r="AJ40" s="3"/>
      <c r="AM40" s="3" t="s">
        <v>99</v>
      </c>
      <c r="AP40" s="3"/>
      <c r="AS40" s="3" t="s">
        <v>98</v>
      </c>
      <c r="AV40" s="3" t="s">
        <v>431</v>
      </c>
      <c r="AY40" s="3" t="s">
        <v>116</v>
      </c>
      <c r="BB40" s="3"/>
      <c r="BG40" s="3" t="s">
        <v>123</v>
      </c>
      <c r="BJ40" s="3" t="s">
        <v>123</v>
      </c>
      <c r="BM40" s="3" t="s">
        <v>109</v>
      </c>
      <c r="BP40" s="3" t="s">
        <v>109</v>
      </c>
      <c r="BS40" s="3" t="s">
        <v>108</v>
      </c>
      <c r="BV40" s="3" t="s">
        <v>109</v>
      </c>
      <c r="BY40" s="3" t="s">
        <v>123</v>
      </c>
      <c r="CB40" s="3" t="s">
        <v>134</v>
      </c>
      <c r="CE40" s="3" t="s">
        <v>147</v>
      </c>
      <c r="CH40" s="3" t="s">
        <v>148</v>
      </c>
      <c r="CK40" s="3"/>
      <c r="CN40" s="3" t="s">
        <v>131</v>
      </c>
      <c r="CQ40" s="3"/>
      <c r="CT40">
        <v>10</v>
      </c>
    </row>
    <row r="41" spans="1:98" x14ac:dyDescent="0.25">
      <c r="A41">
        <v>14</v>
      </c>
      <c r="B41" s="22">
        <v>43929.61519675926</v>
      </c>
      <c r="C41" s="22">
        <v>43929.617731481485</v>
      </c>
      <c r="D41" s="3" t="s">
        <v>97</v>
      </c>
      <c r="I41" s="3" t="s">
        <v>98</v>
      </c>
      <c r="L41" s="3" t="s">
        <v>99</v>
      </c>
      <c r="O41" s="3"/>
      <c r="R41" s="3" t="s">
        <v>100</v>
      </c>
      <c r="U41" s="3" t="s">
        <v>99</v>
      </c>
      <c r="X41" s="3" t="s">
        <v>121</v>
      </c>
      <c r="AA41" s="3"/>
      <c r="AD41" s="3" t="s">
        <v>146</v>
      </c>
      <c r="AG41" s="3" t="s">
        <v>139</v>
      </c>
      <c r="AJ41" s="3"/>
      <c r="AM41" s="3" t="s">
        <v>99</v>
      </c>
      <c r="AP41" s="3"/>
      <c r="AS41" s="3" t="s">
        <v>98</v>
      </c>
      <c r="AV41" s="3" t="s">
        <v>432</v>
      </c>
      <c r="AY41" s="3" t="s">
        <v>116</v>
      </c>
      <c r="BB41" s="3"/>
      <c r="BG41" s="3" t="s">
        <v>123</v>
      </c>
      <c r="BJ41" s="3" t="s">
        <v>123</v>
      </c>
      <c r="BM41" s="3" t="s">
        <v>109</v>
      </c>
      <c r="BP41" s="3" t="s">
        <v>109</v>
      </c>
      <c r="BS41" s="3" t="s">
        <v>108</v>
      </c>
      <c r="BV41" s="3" t="s">
        <v>109</v>
      </c>
      <c r="BY41" s="3" t="s">
        <v>123</v>
      </c>
      <c r="CB41" s="3" t="s">
        <v>134</v>
      </c>
      <c r="CE41" s="3" t="s">
        <v>147</v>
      </c>
      <c r="CH41" s="3" t="s">
        <v>148</v>
      </c>
      <c r="CK41" s="3"/>
      <c r="CN41" s="3" t="s">
        <v>131</v>
      </c>
      <c r="CQ41" s="3"/>
      <c r="CT41">
        <v>10</v>
      </c>
    </row>
    <row r="42" spans="1:98" x14ac:dyDescent="0.25">
      <c r="A42">
        <v>14</v>
      </c>
      <c r="B42" s="22">
        <v>43929.61519675926</v>
      </c>
      <c r="C42" s="22">
        <v>43929.617731481485</v>
      </c>
      <c r="D42" s="3" t="s">
        <v>97</v>
      </c>
      <c r="I42" s="3" t="s">
        <v>98</v>
      </c>
      <c r="L42" s="3" t="s">
        <v>99</v>
      </c>
      <c r="O42" s="3"/>
      <c r="R42" s="3" t="s">
        <v>100</v>
      </c>
      <c r="U42" s="3" t="s">
        <v>99</v>
      </c>
      <c r="X42" s="3" t="s">
        <v>121</v>
      </c>
      <c r="AA42" s="3"/>
      <c r="AD42" s="3" t="s">
        <v>146</v>
      </c>
      <c r="AG42" s="3" t="s">
        <v>139</v>
      </c>
      <c r="AJ42" s="3"/>
      <c r="AM42" s="3" t="s">
        <v>99</v>
      </c>
      <c r="AP42" s="3"/>
      <c r="AS42" s="3" t="s">
        <v>98</v>
      </c>
      <c r="AV42" s="3" t="s">
        <v>433</v>
      </c>
      <c r="AY42" s="3" t="s">
        <v>116</v>
      </c>
      <c r="BB42" s="3"/>
      <c r="BG42" s="3" t="s">
        <v>123</v>
      </c>
      <c r="BJ42" s="3" t="s">
        <v>123</v>
      </c>
      <c r="BM42" s="3" t="s">
        <v>109</v>
      </c>
      <c r="BP42" s="3" t="s">
        <v>109</v>
      </c>
      <c r="BS42" s="3" t="s">
        <v>108</v>
      </c>
      <c r="BV42" s="3" t="s">
        <v>109</v>
      </c>
      <c r="BY42" s="3" t="s">
        <v>123</v>
      </c>
      <c r="CB42" s="3" t="s">
        <v>134</v>
      </c>
      <c r="CE42" s="3" t="s">
        <v>147</v>
      </c>
      <c r="CH42" s="3" t="s">
        <v>148</v>
      </c>
      <c r="CK42" s="3"/>
      <c r="CN42" s="3" t="s">
        <v>131</v>
      </c>
      <c r="CQ42" s="3"/>
      <c r="CT42">
        <v>10</v>
      </c>
    </row>
    <row r="43" spans="1:98" x14ac:dyDescent="0.25">
      <c r="A43">
        <v>14</v>
      </c>
      <c r="B43" s="22">
        <v>43929.61519675926</v>
      </c>
      <c r="C43" s="22">
        <v>43929.617731481485</v>
      </c>
      <c r="D43" s="3" t="s">
        <v>97</v>
      </c>
      <c r="I43" s="3" t="s">
        <v>98</v>
      </c>
      <c r="L43" s="3" t="s">
        <v>99</v>
      </c>
      <c r="O43" s="3"/>
      <c r="R43" s="3" t="s">
        <v>100</v>
      </c>
      <c r="U43" s="3" t="s">
        <v>99</v>
      </c>
      <c r="X43" s="3" t="s">
        <v>121</v>
      </c>
      <c r="AA43" s="3"/>
      <c r="AD43" s="3" t="s">
        <v>146</v>
      </c>
      <c r="AG43" s="3" t="s">
        <v>139</v>
      </c>
      <c r="AJ43" s="3"/>
      <c r="AM43" s="3" t="s">
        <v>99</v>
      </c>
      <c r="AP43" s="3"/>
      <c r="AS43" s="3" t="s">
        <v>98</v>
      </c>
      <c r="AV43" s="3" t="s">
        <v>434</v>
      </c>
      <c r="AY43" s="3" t="s">
        <v>116</v>
      </c>
      <c r="BB43" s="3"/>
      <c r="BG43" s="3" t="s">
        <v>123</v>
      </c>
      <c r="BJ43" s="3" t="s">
        <v>123</v>
      </c>
      <c r="BM43" s="3" t="s">
        <v>109</v>
      </c>
      <c r="BP43" s="3" t="s">
        <v>109</v>
      </c>
      <c r="BS43" s="3" t="s">
        <v>108</v>
      </c>
      <c r="BV43" s="3" t="s">
        <v>109</v>
      </c>
      <c r="BY43" s="3" t="s">
        <v>123</v>
      </c>
      <c r="CB43" s="3" t="s">
        <v>134</v>
      </c>
      <c r="CE43" s="3" t="s">
        <v>147</v>
      </c>
      <c r="CH43" s="3" t="s">
        <v>148</v>
      </c>
      <c r="CK43" s="3"/>
      <c r="CN43" s="3" t="s">
        <v>131</v>
      </c>
      <c r="CQ43" s="3"/>
      <c r="CT43">
        <v>10</v>
      </c>
    </row>
    <row r="44" spans="1:98" x14ac:dyDescent="0.25">
      <c r="A44">
        <v>14</v>
      </c>
      <c r="B44" s="22">
        <v>43929.61519675926</v>
      </c>
      <c r="C44" s="22">
        <v>43929.617731481485</v>
      </c>
      <c r="D44" s="3" t="s">
        <v>97</v>
      </c>
      <c r="I44" s="3" t="s">
        <v>98</v>
      </c>
      <c r="L44" s="3" t="s">
        <v>99</v>
      </c>
      <c r="O44" s="3"/>
      <c r="R44" s="3" t="s">
        <v>100</v>
      </c>
      <c r="U44" s="3" t="s">
        <v>99</v>
      </c>
      <c r="X44" s="3" t="s">
        <v>121</v>
      </c>
      <c r="AA44" s="3"/>
      <c r="AD44" s="3" t="s">
        <v>146</v>
      </c>
      <c r="AG44" s="3" t="s">
        <v>139</v>
      </c>
      <c r="AJ44" s="3"/>
      <c r="AM44" s="3" t="s">
        <v>99</v>
      </c>
      <c r="AP44" s="3"/>
      <c r="AS44" s="3" t="s">
        <v>98</v>
      </c>
      <c r="AV44" s="3" t="s">
        <v>429</v>
      </c>
      <c r="AY44" s="3" t="s">
        <v>116</v>
      </c>
      <c r="BB44" s="3"/>
      <c r="BG44" s="3" t="s">
        <v>123</v>
      </c>
      <c r="BJ44" s="3" t="s">
        <v>123</v>
      </c>
      <c r="BM44" s="3" t="s">
        <v>109</v>
      </c>
      <c r="BP44" s="3" t="s">
        <v>109</v>
      </c>
      <c r="BS44" s="3" t="s">
        <v>108</v>
      </c>
      <c r="BV44" s="3" t="s">
        <v>109</v>
      </c>
      <c r="BY44" s="3" t="s">
        <v>123</v>
      </c>
      <c r="CB44" s="3" t="s">
        <v>134</v>
      </c>
      <c r="CE44" s="3" t="s">
        <v>147</v>
      </c>
      <c r="CH44" s="3" t="s">
        <v>148</v>
      </c>
      <c r="CK44" s="3"/>
      <c r="CN44" s="3" t="s">
        <v>131</v>
      </c>
      <c r="CQ44" s="3"/>
      <c r="CT44">
        <v>10</v>
      </c>
    </row>
    <row r="45" spans="1:98" x14ac:dyDescent="0.25">
      <c r="A45">
        <v>14</v>
      </c>
      <c r="B45" s="22">
        <v>43929.61519675926</v>
      </c>
      <c r="C45" s="22">
        <v>43929.617731481485</v>
      </c>
      <c r="D45" s="3" t="s">
        <v>97</v>
      </c>
      <c r="I45" s="3" t="s">
        <v>98</v>
      </c>
      <c r="L45" s="3" t="s">
        <v>99</v>
      </c>
      <c r="O45" s="3"/>
      <c r="R45" s="3" t="s">
        <v>100</v>
      </c>
      <c r="U45" s="3" t="s">
        <v>99</v>
      </c>
      <c r="X45" s="3" t="s">
        <v>121</v>
      </c>
      <c r="AA45" s="3"/>
      <c r="AD45" s="3" t="s">
        <v>146</v>
      </c>
      <c r="AG45" s="3" t="s">
        <v>139</v>
      </c>
      <c r="AJ45" s="3"/>
      <c r="AM45" s="3" t="s">
        <v>99</v>
      </c>
      <c r="AP45" s="3"/>
      <c r="AS45" s="3" t="s">
        <v>98</v>
      </c>
      <c r="AV45" s="3" t="s">
        <v>435</v>
      </c>
      <c r="AY45" s="3" t="s">
        <v>116</v>
      </c>
      <c r="BB45" s="3"/>
      <c r="BG45" s="3" t="s">
        <v>123</v>
      </c>
      <c r="BJ45" s="3" t="s">
        <v>123</v>
      </c>
      <c r="BM45" s="3" t="s">
        <v>109</v>
      </c>
      <c r="BP45" s="3" t="s">
        <v>109</v>
      </c>
      <c r="BS45" s="3" t="s">
        <v>108</v>
      </c>
      <c r="BV45" s="3" t="s">
        <v>109</v>
      </c>
      <c r="BY45" s="3" t="s">
        <v>123</v>
      </c>
      <c r="CB45" s="3" t="s">
        <v>134</v>
      </c>
      <c r="CE45" s="3" t="s">
        <v>147</v>
      </c>
      <c r="CH45" s="3" t="s">
        <v>148</v>
      </c>
      <c r="CK45" s="3"/>
      <c r="CN45" s="3" t="s">
        <v>131</v>
      </c>
      <c r="CQ45" s="3"/>
      <c r="CT45">
        <v>10</v>
      </c>
    </row>
    <row r="46" spans="1:98" x14ac:dyDescent="0.25">
      <c r="A46">
        <v>14</v>
      </c>
      <c r="B46" s="22">
        <v>43929.61519675926</v>
      </c>
      <c r="C46" s="22">
        <v>43929.617731481485</v>
      </c>
      <c r="D46" s="3" t="s">
        <v>97</v>
      </c>
      <c r="I46" s="3" t="s">
        <v>98</v>
      </c>
      <c r="L46" s="3" t="s">
        <v>99</v>
      </c>
      <c r="O46" s="3"/>
      <c r="R46" s="3" t="s">
        <v>100</v>
      </c>
      <c r="U46" s="3" t="s">
        <v>99</v>
      </c>
      <c r="X46" s="3" t="s">
        <v>121</v>
      </c>
      <c r="AA46" s="3"/>
      <c r="AD46" s="3" t="s">
        <v>146</v>
      </c>
      <c r="AG46" s="3" t="s">
        <v>139</v>
      </c>
      <c r="AJ46" s="3"/>
      <c r="AM46" s="3" t="s">
        <v>99</v>
      </c>
      <c r="AP46" s="3"/>
      <c r="AS46" s="3" t="s">
        <v>98</v>
      </c>
      <c r="AV46" s="3" t="s">
        <v>430</v>
      </c>
      <c r="AY46" s="3" t="s">
        <v>116</v>
      </c>
      <c r="BB46" s="3"/>
      <c r="BG46" s="3" t="s">
        <v>123</v>
      </c>
      <c r="BJ46" s="3" t="s">
        <v>123</v>
      </c>
      <c r="BM46" s="3" t="s">
        <v>109</v>
      </c>
      <c r="BP46" s="3" t="s">
        <v>109</v>
      </c>
      <c r="BS46" s="3" t="s">
        <v>108</v>
      </c>
      <c r="BV46" s="3" t="s">
        <v>109</v>
      </c>
      <c r="BY46" s="3" t="s">
        <v>123</v>
      </c>
      <c r="CB46" s="3" t="s">
        <v>134</v>
      </c>
      <c r="CE46" s="3" t="s">
        <v>147</v>
      </c>
      <c r="CH46" s="3" t="s">
        <v>148</v>
      </c>
      <c r="CK46" s="3"/>
      <c r="CN46" s="3" t="s">
        <v>131</v>
      </c>
      <c r="CQ46" s="3"/>
      <c r="CT46">
        <v>10</v>
      </c>
    </row>
    <row r="47" spans="1:98" x14ac:dyDescent="0.25">
      <c r="A47">
        <v>15</v>
      </c>
      <c r="B47" s="22">
        <v>43929.615613425929</v>
      </c>
      <c r="C47" s="22">
        <v>43929.618043981478</v>
      </c>
      <c r="D47" s="3" t="s">
        <v>97</v>
      </c>
      <c r="I47" s="3" t="s">
        <v>98</v>
      </c>
      <c r="L47" s="3" t="s">
        <v>99</v>
      </c>
      <c r="O47" s="3"/>
      <c r="R47" s="3" t="s">
        <v>100</v>
      </c>
      <c r="U47" s="3" t="s">
        <v>99</v>
      </c>
      <c r="X47" s="3" t="s">
        <v>101</v>
      </c>
      <c r="AA47" s="3" t="s">
        <v>102</v>
      </c>
      <c r="AD47" s="3" t="s">
        <v>114</v>
      </c>
      <c r="AG47" s="3" t="s">
        <v>149</v>
      </c>
      <c r="AJ47" s="3"/>
      <c r="AM47" s="3" t="s">
        <v>99</v>
      </c>
      <c r="AP47" s="3"/>
      <c r="AS47" s="3" t="s">
        <v>98</v>
      </c>
      <c r="AV47" s="3" t="s">
        <v>431</v>
      </c>
      <c r="AY47" s="3" t="s">
        <v>122</v>
      </c>
      <c r="BB47" s="3"/>
      <c r="BG47" s="3" t="s">
        <v>109</v>
      </c>
      <c r="BJ47" s="3" t="s">
        <v>123</v>
      </c>
      <c r="BM47" s="3" t="s">
        <v>108</v>
      </c>
      <c r="BP47" s="3" t="s">
        <v>109</v>
      </c>
      <c r="BS47" s="3" t="s">
        <v>109</v>
      </c>
      <c r="BV47" s="3" t="s">
        <v>123</v>
      </c>
      <c r="BY47" s="3" t="s">
        <v>123</v>
      </c>
      <c r="CB47" s="3" t="s">
        <v>118</v>
      </c>
      <c r="CE47" s="3" t="s">
        <v>119</v>
      </c>
      <c r="CH47" s="3" t="s">
        <v>112</v>
      </c>
      <c r="CK47" s="3"/>
      <c r="CN47" s="3" t="s">
        <v>113</v>
      </c>
      <c r="CQ47" s="3"/>
      <c r="CT47">
        <v>11</v>
      </c>
    </row>
    <row r="48" spans="1:98" x14ac:dyDescent="0.25">
      <c r="A48">
        <v>15</v>
      </c>
      <c r="B48" s="22">
        <v>43929.615613425929</v>
      </c>
      <c r="C48" s="22">
        <v>43929.618043981478</v>
      </c>
      <c r="D48" s="3" t="s">
        <v>97</v>
      </c>
      <c r="I48" s="3" t="s">
        <v>98</v>
      </c>
      <c r="L48" s="3" t="s">
        <v>99</v>
      </c>
      <c r="O48" s="3"/>
      <c r="R48" s="3" t="s">
        <v>100</v>
      </c>
      <c r="U48" s="3" t="s">
        <v>99</v>
      </c>
      <c r="X48" s="3" t="s">
        <v>101</v>
      </c>
      <c r="AA48" s="3" t="s">
        <v>102</v>
      </c>
      <c r="AD48" s="3" t="s">
        <v>114</v>
      </c>
      <c r="AG48" s="3" t="s">
        <v>149</v>
      </c>
      <c r="AJ48" s="3"/>
      <c r="AM48" s="3" t="s">
        <v>99</v>
      </c>
      <c r="AP48" s="3"/>
      <c r="AS48" s="3" t="s">
        <v>98</v>
      </c>
      <c r="AV48" s="3" t="s">
        <v>432</v>
      </c>
      <c r="AY48" s="3" t="s">
        <v>122</v>
      </c>
      <c r="BB48" s="3"/>
      <c r="BG48" s="3" t="s">
        <v>109</v>
      </c>
      <c r="BJ48" s="3" t="s">
        <v>123</v>
      </c>
      <c r="BM48" s="3" t="s">
        <v>108</v>
      </c>
      <c r="BP48" s="3" t="s">
        <v>109</v>
      </c>
      <c r="BS48" s="3" t="s">
        <v>109</v>
      </c>
      <c r="BV48" s="3" t="s">
        <v>123</v>
      </c>
      <c r="BY48" s="3" t="s">
        <v>123</v>
      </c>
      <c r="CB48" s="3" t="s">
        <v>118</v>
      </c>
      <c r="CE48" s="3" t="s">
        <v>119</v>
      </c>
      <c r="CH48" s="3" t="s">
        <v>112</v>
      </c>
      <c r="CK48" s="3"/>
      <c r="CN48" s="3" t="s">
        <v>113</v>
      </c>
      <c r="CQ48" s="3"/>
      <c r="CT48">
        <v>11</v>
      </c>
    </row>
    <row r="49" spans="1:98" x14ac:dyDescent="0.25">
      <c r="A49">
        <v>15</v>
      </c>
      <c r="B49" s="22">
        <v>43929.615613425929</v>
      </c>
      <c r="C49" s="22">
        <v>43929.618043981478</v>
      </c>
      <c r="D49" s="3" t="s">
        <v>97</v>
      </c>
      <c r="I49" s="3" t="s">
        <v>98</v>
      </c>
      <c r="L49" s="3" t="s">
        <v>99</v>
      </c>
      <c r="O49" s="3"/>
      <c r="R49" s="3" t="s">
        <v>100</v>
      </c>
      <c r="U49" s="3" t="s">
        <v>99</v>
      </c>
      <c r="X49" s="3" t="s">
        <v>101</v>
      </c>
      <c r="AA49" s="3" t="s">
        <v>102</v>
      </c>
      <c r="AD49" s="3" t="s">
        <v>114</v>
      </c>
      <c r="AG49" s="3" t="s">
        <v>149</v>
      </c>
      <c r="AJ49" s="3"/>
      <c r="AM49" s="3" t="s">
        <v>99</v>
      </c>
      <c r="AP49" s="3"/>
      <c r="AS49" s="3" t="s">
        <v>98</v>
      </c>
      <c r="AV49" s="3" t="s">
        <v>435</v>
      </c>
      <c r="AY49" s="3" t="s">
        <v>122</v>
      </c>
      <c r="BB49" s="3"/>
      <c r="BG49" s="3" t="s">
        <v>109</v>
      </c>
      <c r="BJ49" s="3" t="s">
        <v>123</v>
      </c>
      <c r="BM49" s="3" t="s">
        <v>108</v>
      </c>
      <c r="BP49" s="3" t="s">
        <v>109</v>
      </c>
      <c r="BS49" s="3" t="s">
        <v>109</v>
      </c>
      <c r="BV49" s="3" t="s">
        <v>123</v>
      </c>
      <c r="BY49" s="3" t="s">
        <v>123</v>
      </c>
      <c r="CB49" s="3" t="s">
        <v>118</v>
      </c>
      <c r="CE49" s="3" t="s">
        <v>119</v>
      </c>
      <c r="CH49" s="3" t="s">
        <v>112</v>
      </c>
      <c r="CK49" s="3"/>
      <c r="CN49" s="3" t="s">
        <v>113</v>
      </c>
      <c r="CQ49" s="3"/>
      <c r="CT49">
        <v>11</v>
      </c>
    </row>
    <row r="50" spans="1:98" x14ac:dyDescent="0.25">
      <c r="A50">
        <v>15</v>
      </c>
      <c r="B50" s="22">
        <v>43929.615613425929</v>
      </c>
      <c r="C50" s="22">
        <v>43929.618043981478</v>
      </c>
      <c r="D50" s="3" t="s">
        <v>97</v>
      </c>
      <c r="I50" s="3" t="s">
        <v>98</v>
      </c>
      <c r="L50" s="3" t="s">
        <v>99</v>
      </c>
      <c r="O50" s="3"/>
      <c r="R50" s="3" t="s">
        <v>100</v>
      </c>
      <c r="U50" s="3" t="s">
        <v>99</v>
      </c>
      <c r="X50" s="3" t="s">
        <v>101</v>
      </c>
      <c r="AA50" s="3" t="s">
        <v>102</v>
      </c>
      <c r="AD50" s="3" t="s">
        <v>114</v>
      </c>
      <c r="AG50" s="3" t="s">
        <v>149</v>
      </c>
      <c r="AJ50" s="3"/>
      <c r="AM50" s="3" t="s">
        <v>99</v>
      </c>
      <c r="AP50" s="3"/>
      <c r="AS50" s="3" t="s">
        <v>98</v>
      </c>
      <c r="AV50" s="3" t="s">
        <v>430</v>
      </c>
      <c r="AY50" s="3" t="s">
        <v>122</v>
      </c>
      <c r="BB50" s="3"/>
      <c r="BG50" s="3" t="s">
        <v>109</v>
      </c>
      <c r="BJ50" s="3" t="s">
        <v>123</v>
      </c>
      <c r="BM50" s="3" t="s">
        <v>108</v>
      </c>
      <c r="BP50" s="3" t="s">
        <v>109</v>
      </c>
      <c r="BS50" s="3" t="s">
        <v>109</v>
      </c>
      <c r="BV50" s="3" t="s">
        <v>123</v>
      </c>
      <c r="BY50" s="3" t="s">
        <v>123</v>
      </c>
      <c r="CB50" s="3" t="s">
        <v>118</v>
      </c>
      <c r="CE50" s="3" t="s">
        <v>119</v>
      </c>
      <c r="CH50" s="3" t="s">
        <v>112</v>
      </c>
      <c r="CK50" s="3"/>
      <c r="CN50" s="3" t="s">
        <v>113</v>
      </c>
      <c r="CQ50" s="3"/>
      <c r="CT50">
        <v>11</v>
      </c>
    </row>
    <row r="51" spans="1:98" x14ac:dyDescent="0.25">
      <c r="A51">
        <v>16</v>
      </c>
      <c r="B51" s="22">
        <v>43929.617824074077</v>
      </c>
      <c r="C51" s="22">
        <v>43929.620671296296</v>
      </c>
      <c r="D51" s="3" t="s">
        <v>97</v>
      </c>
      <c r="I51" s="3" t="s">
        <v>98</v>
      </c>
      <c r="L51" s="3" t="s">
        <v>99</v>
      </c>
      <c r="O51" s="3"/>
      <c r="R51" s="3" t="s">
        <v>100</v>
      </c>
      <c r="U51" s="3" t="s">
        <v>99</v>
      </c>
      <c r="X51" s="3" t="s">
        <v>121</v>
      </c>
      <c r="AA51" s="3"/>
      <c r="AD51" s="3" t="s">
        <v>127</v>
      </c>
      <c r="AG51" s="3" t="s">
        <v>151</v>
      </c>
      <c r="AJ51" s="3"/>
      <c r="AM51" s="3" t="s">
        <v>99</v>
      </c>
      <c r="AP51" s="3"/>
      <c r="AS51" s="3" t="s">
        <v>98</v>
      </c>
      <c r="AV51" s="3" t="s">
        <v>431</v>
      </c>
      <c r="AY51" s="3" t="s">
        <v>116</v>
      </c>
      <c r="BB51" s="3"/>
      <c r="BG51" s="3" t="s">
        <v>107</v>
      </c>
      <c r="BJ51" s="3" t="s">
        <v>108</v>
      </c>
      <c r="BM51" s="3" t="s">
        <v>108</v>
      </c>
      <c r="BP51" s="3" t="s">
        <v>109</v>
      </c>
      <c r="BS51" s="3" t="s">
        <v>108</v>
      </c>
      <c r="BV51" s="3" t="s">
        <v>108</v>
      </c>
      <c r="BY51" s="3" t="s">
        <v>109</v>
      </c>
      <c r="CB51" s="3" t="s">
        <v>110</v>
      </c>
      <c r="CE51" s="3" t="s">
        <v>111</v>
      </c>
      <c r="CH51" s="3" t="s">
        <v>148</v>
      </c>
      <c r="CK51" s="3"/>
      <c r="CN51" s="3" t="s">
        <v>131</v>
      </c>
      <c r="CQ51" s="3"/>
      <c r="CT51">
        <v>12</v>
      </c>
    </row>
    <row r="52" spans="1:98" x14ac:dyDescent="0.25">
      <c r="A52">
        <v>16</v>
      </c>
      <c r="B52" s="22">
        <v>43929.617824074077</v>
      </c>
      <c r="C52" s="22">
        <v>43929.620671296296</v>
      </c>
      <c r="D52" s="3" t="s">
        <v>97</v>
      </c>
      <c r="I52" s="3" t="s">
        <v>98</v>
      </c>
      <c r="L52" s="3" t="s">
        <v>99</v>
      </c>
      <c r="O52" s="3"/>
      <c r="R52" s="3" t="s">
        <v>100</v>
      </c>
      <c r="U52" s="3" t="s">
        <v>99</v>
      </c>
      <c r="X52" s="3" t="s">
        <v>121</v>
      </c>
      <c r="AA52" s="3"/>
      <c r="AD52" s="3" t="s">
        <v>127</v>
      </c>
      <c r="AG52" s="3" t="s">
        <v>151</v>
      </c>
      <c r="AJ52" s="3"/>
      <c r="AM52" s="3" t="s">
        <v>99</v>
      </c>
      <c r="AP52" s="3"/>
      <c r="AS52" s="3" t="s">
        <v>98</v>
      </c>
      <c r="AV52" s="3" t="s">
        <v>432</v>
      </c>
      <c r="AY52" s="3" t="s">
        <v>116</v>
      </c>
      <c r="BB52" s="3"/>
      <c r="BG52" s="3" t="s">
        <v>107</v>
      </c>
      <c r="BJ52" s="3" t="s">
        <v>108</v>
      </c>
      <c r="BM52" s="3" t="s">
        <v>108</v>
      </c>
      <c r="BP52" s="3" t="s">
        <v>109</v>
      </c>
      <c r="BS52" s="3" t="s">
        <v>108</v>
      </c>
      <c r="BV52" s="3" t="s">
        <v>108</v>
      </c>
      <c r="BY52" s="3" t="s">
        <v>109</v>
      </c>
      <c r="CB52" s="3" t="s">
        <v>110</v>
      </c>
      <c r="CE52" s="3" t="s">
        <v>111</v>
      </c>
      <c r="CH52" s="3" t="s">
        <v>148</v>
      </c>
      <c r="CK52" s="3"/>
      <c r="CN52" s="3" t="s">
        <v>131</v>
      </c>
      <c r="CQ52" s="3"/>
      <c r="CT52">
        <v>12</v>
      </c>
    </row>
    <row r="53" spans="1:98" x14ac:dyDescent="0.25">
      <c r="A53">
        <v>16</v>
      </c>
      <c r="B53" s="22">
        <v>43929.617824074077</v>
      </c>
      <c r="C53" s="22">
        <v>43929.620671296296</v>
      </c>
      <c r="D53" s="3" t="s">
        <v>97</v>
      </c>
      <c r="I53" s="3" t="s">
        <v>98</v>
      </c>
      <c r="L53" s="3" t="s">
        <v>99</v>
      </c>
      <c r="O53" s="3"/>
      <c r="R53" s="3" t="s">
        <v>100</v>
      </c>
      <c r="U53" s="3" t="s">
        <v>99</v>
      </c>
      <c r="X53" s="3" t="s">
        <v>121</v>
      </c>
      <c r="AA53" s="3"/>
      <c r="AD53" s="3" t="s">
        <v>127</v>
      </c>
      <c r="AG53" s="3" t="s">
        <v>151</v>
      </c>
      <c r="AJ53" s="3"/>
      <c r="AM53" s="3" t="s">
        <v>99</v>
      </c>
      <c r="AP53" s="3"/>
      <c r="AS53" s="3" t="s">
        <v>98</v>
      </c>
      <c r="AV53" s="3" t="s">
        <v>433</v>
      </c>
      <c r="AY53" s="3" t="s">
        <v>116</v>
      </c>
      <c r="BB53" s="3"/>
      <c r="BG53" s="3" t="s">
        <v>107</v>
      </c>
      <c r="BJ53" s="3" t="s">
        <v>108</v>
      </c>
      <c r="BM53" s="3" t="s">
        <v>108</v>
      </c>
      <c r="BP53" s="3" t="s">
        <v>109</v>
      </c>
      <c r="BS53" s="3" t="s">
        <v>108</v>
      </c>
      <c r="BV53" s="3" t="s">
        <v>108</v>
      </c>
      <c r="BY53" s="3" t="s">
        <v>109</v>
      </c>
      <c r="CB53" s="3" t="s">
        <v>110</v>
      </c>
      <c r="CE53" s="3" t="s">
        <v>111</v>
      </c>
      <c r="CH53" s="3" t="s">
        <v>148</v>
      </c>
      <c r="CK53" s="3"/>
      <c r="CN53" s="3" t="s">
        <v>131</v>
      </c>
      <c r="CQ53" s="3"/>
      <c r="CT53">
        <v>12</v>
      </c>
    </row>
    <row r="54" spans="1:98" x14ac:dyDescent="0.25">
      <c r="A54">
        <v>16</v>
      </c>
      <c r="B54" s="22">
        <v>43929.617824074077</v>
      </c>
      <c r="C54" s="22">
        <v>43929.620671296296</v>
      </c>
      <c r="D54" s="3" t="s">
        <v>97</v>
      </c>
      <c r="I54" s="3" t="s">
        <v>98</v>
      </c>
      <c r="L54" s="3" t="s">
        <v>99</v>
      </c>
      <c r="O54" s="3"/>
      <c r="R54" s="3" t="s">
        <v>100</v>
      </c>
      <c r="U54" s="3" t="s">
        <v>99</v>
      </c>
      <c r="X54" s="3" t="s">
        <v>121</v>
      </c>
      <c r="AA54" s="3"/>
      <c r="AD54" s="3" t="s">
        <v>127</v>
      </c>
      <c r="AG54" s="3" t="s">
        <v>151</v>
      </c>
      <c r="AJ54" s="3"/>
      <c r="AM54" s="3" t="s">
        <v>99</v>
      </c>
      <c r="AP54" s="3"/>
      <c r="AS54" s="3" t="s">
        <v>98</v>
      </c>
      <c r="AV54" s="3" t="s">
        <v>434</v>
      </c>
      <c r="AY54" s="3" t="s">
        <v>116</v>
      </c>
      <c r="BB54" s="3"/>
      <c r="BG54" s="3" t="s">
        <v>107</v>
      </c>
      <c r="BJ54" s="3" t="s">
        <v>108</v>
      </c>
      <c r="BM54" s="3" t="s">
        <v>108</v>
      </c>
      <c r="BP54" s="3" t="s">
        <v>109</v>
      </c>
      <c r="BS54" s="3" t="s">
        <v>108</v>
      </c>
      <c r="BV54" s="3" t="s">
        <v>108</v>
      </c>
      <c r="BY54" s="3" t="s">
        <v>109</v>
      </c>
      <c r="CB54" s="3" t="s">
        <v>110</v>
      </c>
      <c r="CE54" s="3" t="s">
        <v>111</v>
      </c>
      <c r="CH54" s="3" t="s">
        <v>148</v>
      </c>
      <c r="CK54" s="3"/>
      <c r="CN54" s="3" t="s">
        <v>131</v>
      </c>
      <c r="CQ54" s="3"/>
      <c r="CT54">
        <v>12</v>
      </c>
    </row>
    <row r="55" spans="1:98" x14ac:dyDescent="0.25">
      <c r="A55">
        <v>16</v>
      </c>
      <c r="B55" s="22">
        <v>43929.617824074077</v>
      </c>
      <c r="C55" s="22">
        <v>43929.620671296296</v>
      </c>
      <c r="D55" s="3" t="s">
        <v>97</v>
      </c>
      <c r="I55" s="3" t="s">
        <v>98</v>
      </c>
      <c r="L55" s="3" t="s">
        <v>99</v>
      </c>
      <c r="O55" s="3"/>
      <c r="R55" s="3" t="s">
        <v>100</v>
      </c>
      <c r="U55" s="3" t="s">
        <v>99</v>
      </c>
      <c r="X55" s="3" t="s">
        <v>121</v>
      </c>
      <c r="AA55" s="3"/>
      <c r="AD55" s="3" t="s">
        <v>127</v>
      </c>
      <c r="AG55" s="3" t="s">
        <v>151</v>
      </c>
      <c r="AJ55" s="3"/>
      <c r="AM55" s="3" t="s">
        <v>99</v>
      </c>
      <c r="AP55" s="3"/>
      <c r="AS55" s="3" t="s">
        <v>98</v>
      </c>
      <c r="AV55" s="3" t="s">
        <v>429</v>
      </c>
      <c r="AY55" s="3" t="s">
        <v>116</v>
      </c>
      <c r="BB55" s="3"/>
      <c r="BG55" s="3" t="s">
        <v>107</v>
      </c>
      <c r="BJ55" s="3" t="s">
        <v>108</v>
      </c>
      <c r="BM55" s="3" t="s">
        <v>108</v>
      </c>
      <c r="BP55" s="3" t="s">
        <v>109</v>
      </c>
      <c r="BS55" s="3" t="s">
        <v>108</v>
      </c>
      <c r="BV55" s="3" t="s">
        <v>108</v>
      </c>
      <c r="BY55" s="3" t="s">
        <v>109</v>
      </c>
      <c r="CB55" s="3" t="s">
        <v>110</v>
      </c>
      <c r="CE55" s="3" t="s">
        <v>111</v>
      </c>
      <c r="CH55" s="3" t="s">
        <v>148</v>
      </c>
      <c r="CK55" s="3"/>
      <c r="CN55" s="3" t="s">
        <v>131</v>
      </c>
      <c r="CQ55" s="3"/>
      <c r="CT55">
        <v>12</v>
      </c>
    </row>
    <row r="56" spans="1:98" x14ac:dyDescent="0.25">
      <c r="A56">
        <v>16</v>
      </c>
      <c r="B56" s="22">
        <v>43929.617824074077</v>
      </c>
      <c r="C56" s="22">
        <v>43929.620671296296</v>
      </c>
      <c r="D56" s="3" t="s">
        <v>97</v>
      </c>
      <c r="I56" s="3" t="s">
        <v>98</v>
      </c>
      <c r="L56" s="3" t="s">
        <v>99</v>
      </c>
      <c r="O56" s="3"/>
      <c r="R56" s="3" t="s">
        <v>100</v>
      </c>
      <c r="U56" s="3" t="s">
        <v>99</v>
      </c>
      <c r="X56" s="3" t="s">
        <v>121</v>
      </c>
      <c r="AA56" s="3"/>
      <c r="AD56" s="3" t="s">
        <v>127</v>
      </c>
      <c r="AG56" s="3" t="s">
        <v>151</v>
      </c>
      <c r="AJ56" s="3"/>
      <c r="AM56" s="3" t="s">
        <v>99</v>
      </c>
      <c r="AP56" s="3"/>
      <c r="AS56" s="3" t="s">
        <v>98</v>
      </c>
      <c r="AV56" s="3" t="s">
        <v>435</v>
      </c>
      <c r="AY56" s="3" t="s">
        <v>116</v>
      </c>
      <c r="BB56" s="3"/>
      <c r="BG56" s="3" t="s">
        <v>107</v>
      </c>
      <c r="BJ56" s="3" t="s">
        <v>108</v>
      </c>
      <c r="BM56" s="3" t="s">
        <v>108</v>
      </c>
      <c r="BP56" s="3" t="s">
        <v>109</v>
      </c>
      <c r="BS56" s="3" t="s">
        <v>108</v>
      </c>
      <c r="BV56" s="3" t="s">
        <v>108</v>
      </c>
      <c r="BY56" s="3" t="s">
        <v>109</v>
      </c>
      <c r="CB56" s="3" t="s">
        <v>110</v>
      </c>
      <c r="CE56" s="3" t="s">
        <v>111</v>
      </c>
      <c r="CH56" s="3" t="s">
        <v>148</v>
      </c>
      <c r="CK56" s="3"/>
      <c r="CN56" s="3" t="s">
        <v>131</v>
      </c>
      <c r="CQ56" s="3"/>
      <c r="CT56">
        <v>12</v>
      </c>
    </row>
    <row r="57" spans="1:98" x14ac:dyDescent="0.25">
      <c r="A57">
        <v>16</v>
      </c>
      <c r="B57" s="22">
        <v>43929.617824074077</v>
      </c>
      <c r="C57" s="22">
        <v>43929.620671296296</v>
      </c>
      <c r="D57" s="3" t="s">
        <v>97</v>
      </c>
      <c r="I57" s="3" t="s">
        <v>98</v>
      </c>
      <c r="L57" s="3" t="s">
        <v>99</v>
      </c>
      <c r="O57" s="3"/>
      <c r="R57" s="3" t="s">
        <v>100</v>
      </c>
      <c r="U57" s="3" t="s">
        <v>99</v>
      </c>
      <c r="X57" s="3" t="s">
        <v>121</v>
      </c>
      <c r="AA57" s="3"/>
      <c r="AD57" s="3" t="s">
        <v>127</v>
      </c>
      <c r="AG57" s="3" t="s">
        <v>151</v>
      </c>
      <c r="AJ57" s="3"/>
      <c r="AM57" s="3" t="s">
        <v>99</v>
      </c>
      <c r="AP57" s="3"/>
      <c r="AS57" s="3" t="s">
        <v>98</v>
      </c>
      <c r="AV57" s="3" t="s">
        <v>430</v>
      </c>
      <c r="AY57" s="3" t="s">
        <v>116</v>
      </c>
      <c r="BB57" s="3"/>
      <c r="BG57" s="3" t="s">
        <v>107</v>
      </c>
      <c r="BJ57" s="3" t="s">
        <v>108</v>
      </c>
      <c r="BM57" s="3" t="s">
        <v>108</v>
      </c>
      <c r="BP57" s="3" t="s">
        <v>109</v>
      </c>
      <c r="BS57" s="3" t="s">
        <v>108</v>
      </c>
      <c r="BV57" s="3" t="s">
        <v>108</v>
      </c>
      <c r="BY57" s="3" t="s">
        <v>109</v>
      </c>
      <c r="CB57" s="3" t="s">
        <v>110</v>
      </c>
      <c r="CE57" s="3" t="s">
        <v>111</v>
      </c>
      <c r="CH57" s="3" t="s">
        <v>148</v>
      </c>
      <c r="CK57" s="3"/>
      <c r="CN57" s="3" t="s">
        <v>131</v>
      </c>
      <c r="CQ57" s="3"/>
      <c r="CT57">
        <v>12</v>
      </c>
    </row>
    <row r="58" spans="1:98" x14ac:dyDescent="0.25">
      <c r="A58">
        <v>17</v>
      </c>
      <c r="B58" s="22">
        <v>43929.616562499999</v>
      </c>
      <c r="C58" s="22">
        <v>43929.620740740742</v>
      </c>
      <c r="D58" s="3" t="s">
        <v>97</v>
      </c>
      <c r="I58" s="3" t="s">
        <v>98</v>
      </c>
      <c r="L58" s="3" t="s">
        <v>99</v>
      </c>
      <c r="O58" s="3"/>
      <c r="R58" s="3" t="s">
        <v>120</v>
      </c>
      <c r="U58" s="3" t="s">
        <v>98</v>
      </c>
      <c r="X58" s="3" t="s">
        <v>121</v>
      </c>
      <c r="AA58" s="3"/>
      <c r="AD58" s="3" t="s">
        <v>152</v>
      </c>
      <c r="AG58" s="3" t="s">
        <v>149</v>
      </c>
      <c r="AJ58" s="3"/>
      <c r="AM58" s="3" t="s">
        <v>99</v>
      </c>
      <c r="AP58" s="3"/>
      <c r="AS58" s="3" t="s">
        <v>99</v>
      </c>
      <c r="AV58" s="3"/>
      <c r="AY58" s="3" t="s">
        <v>116</v>
      </c>
      <c r="BB58" s="3"/>
      <c r="BG58" s="3" t="s">
        <v>123</v>
      </c>
      <c r="BJ58" s="3" t="s">
        <v>123</v>
      </c>
      <c r="BM58" s="3" t="s">
        <v>109</v>
      </c>
      <c r="BP58" s="3" t="s">
        <v>133</v>
      </c>
      <c r="BS58" s="3" t="s">
        <v>109</v>
      </c>
      <c r="BV58" s="3" t="s">
        <v>108</v>
      </c>
      <c r="BY58" s="3" t="s">
        <v>123</v>
      </c>
      <c r="CB58" s="3" t="s">
        <v>118</v>
      </c>
      <c r="CE58" s="3" t="s">
        <v>111</v>
      </c>
      <c r="CH58" s="3" t="s">
        <v>112</v>
      </c>
      <c r="CK58" s="3"/>
      <c r="CN58" s="3" t="s">
        <v>131</v>
      </c>
      <c r="CQ58" s="3"/>
      <c r="CT58">
        <v>13</v>
      </c>
    </row>
    <row r="59" spans="1:98" x14ac:dyDescent="0.25">
      <c r="A59">
        <v>18</v>
      </c>
      <c r="B59" s="22">
        <v>43929.623483796298</v>
      </c>
      <c r="C59" s="22">
        <v>43929.625324074077</v>
      </c>
      <c r="D59" s="3" t="s">
        <v>97</v>
      </c>
      <c r="I59" s="3" t="s">
        <v>98</v>
      </c>
      <c r="L59" s="3" t="s">
        <v>99</v>
      </c>
      <c r="O59" s="3"/>
      <c r="R59" s="3" t="s">
        <v>120</v>
      </c>
      <c r="U59" s="3" t="s">
        <v>99</v>
      </c>
      <c r="X59" s="3" t="s">
        <v>101</v>
      </c>
      <c r="AA59" s="3" t="s">
        <v>102</v>
      </c>
      <c r="AD59" s="3" t="s">
        <v>153</v>
      </c>
      <c r="AG59" s="3" t="s">
        <v>151</v>
      </c>
      <c r="AJ59" s="3"/>
      <c r="AM59" s="3" t="s">
        <v>99</v>
      </c>
      <c r="AP59" s="3"/>
      <c r="AS59" s="3" t="s">
        <v>98</v>
      </c>
      <c r="AV59" s="3" t="s">
        <v>431</v>
      </c>
      <c r="AY59" s="3" t="s">
        <v>122</v>
      </c>
      <c r="BB59" s="3"/>
      <c r="BG59" s="3" t="s">
        <v>108</v>
      </c>
      <c r="BJ59" s="3" t="s">
        <v>108</v>
      </c>
      <c r="BM59" s="3" t="s">
        <v>109</v>
      </c>
      <c r="BP59" s="3" t="s">
        <v>109</v>
      </c>
      <c r="BS59" s="3" t="s">
        <v>107</v>
      </c>
      <c r="BV59" s="3" t="s">
        <v>109</v>
      </c>
      <c r="BY59" s="3" t="s">
        <v>109</v>
      </c>
      <c r="CB59" s="3" t="s">
        <v>110</v>
      </c>
      <c r="CE59" s="3" t="s">
        <v>111</v>
      </c>
      <c r="CH59" s="3" t="s">
        <v>112</v>
      </c>
      <c r="CK59" s="3"/>
      <c r="CN59" s="3" t="s">
        <v>113</v>
      </c>
      <c r="CQ59" s="3"/>
      <c r="CT59">
        <v>14</v>
      </c>
    </row>
    <row r="60" spans="1:98" x14ac:dyDescent="0.25">
      <c r="A60">
        <v>18</v>
      </c>
      <c r="B60" s="22">
        <v>43929.623483796298</v>
      </c>
      <c r="C60" s="22">
        <v>43929.625324074077</v>
      </c>
      <c r="D60" s="3" t="s">
        <v>97</v>
      </c>
      <c r="I60" s="3" t="s">
        <v>98</v>
      </c>
      <c r="L60" s="3" t="s">
        <v>99</v>
      </c>
      <c r="O60" s="3"/>
      <c r="R60" s="3" t="s">
        <v>120</v>
      </c>
      <c r="U60" s="3" t="s">
        <v>99</v>
      </c>
      <c r="X60" s="3" t="s">
        <v>101</v>
      </c>
      <c r="AA60" s="3" t="s">
        <v>102</v>
      </c>
      <c r="AD60" s="3" t="s">
        <v>153</v>
      </c>
      <c r="AG60" s="3" t="s">
        <v>151</v>
      </c>
      <c r="AJ60" s="3"/>
      <c r="AM60" s="3" t="s">
        <v>99</v>
      </c>
      <c r="AP60" s="3"/>
      <c r="AS60" s="3" t="s">
        <v>98</v>
      </c>
      <c r="AV60" s="3" t="s">
        <v>432</v>
      </c>
      <c r="AY60" s="3" t="s">
        <v>122</v>
      </c>
      <c r="BB60" s="3"/>
      <c r="BG60" s="3" t="s">
        <v>108</v>
      </c>
      <c r="BJ60" s="3" t="s">
        <v>108</v>
      </c>
      <c r="BM60" s="3" t="s">
        <v>109</v>
      </c>
      <c r="BP60" s="3" t="s">
        <v>109</v>
      </c>
      <c r="BS60" s="3" t="s">
        <v>107</v>
      </c>
      <c r="BV60" s="3" t="s">
        <v>109</v>
      </c>
      <c r="BY60" s="3" t="s">
        <v>109</v>
      </c>
      <c r="CB60" s="3" t="s">
        <v>110</v>
      </c>
      <c r="CE60" s="3" t="s">
        <v>111</v>
      </c>
      <c r="CH60" s="3" t="s">
        <v>112</v>
      </c>
      <c r="CK60" s="3"/>
      <c r="CN60" s="3" t="s">
        <v>113</v>
      </c>
      <c r="CQ60" s="3"/>
      <c r="CT60">
        <v>14</v>
      </c>
    </row>
    <row r="61" spans="1:98" x14ac:dyDescent="0.25">
      <c r="A61">
        <v>18</v>
      </c>
      <c r="B61" s="22">
        <v>43929.623483796298</v>
      </c>
      <c r="C61" s="22">
        <v>43929.625324074077</v>
      </c>
      <c r="D61" s="3" t="s">
        <v>97</v>
      </c>
      <c r="I61" s="3" t="s">
        <v>98</v>
      </c>
      <c r="L61" s="3" t="s">
        <v>99</v>
      </c>
      <c r="O61" s="3"/>
      <c r="R61" s="3" t="s">
        <v>120</v>
      </c>
      <c r="U61" s="3" t="s">
        <v>99</v>
      </c>
      <c r="X61" s="3" t="s">
        <v>101</v>
      </c>
      <c r="AA61" s="3" t="s">
        <v>102</v>
      </c>
      <c r="AD61" s="3" t="s">
        <v>153</v>
      </c>
      <c r="AG61" s="3" t="s">
        <v>151</v>
      </c>
      <c r="AJ61" s="3"/>
      <c r="AM61" s="3" t="s">
        <v>99</v>
      </c>
      <c r="AP61" s="3"/>
      <c r="AS61" s="3" t="s">
        <v>98</v>
      </c>
      <c r="AV61" s="3" t="s">
        <v>433</v>
      </c>
      <c r="AY61" s="3" t="s">
        <v>122</v>
      </c>
      <c r="BB61" s="3"/>
      <c r="BG61" s="3" t="s">
        <v>108</v>
      </c>
      <c r="BJ61" s="3" t="s">
        <v>108</v>
      </c>
      <c r="BM61" s="3" t="s">
        <v>109</v>
      </c>
      <c r="BP61" s="3" t="s">
        <v>109</v>
      </c>
      <c r="BS61" s="3" t="s">
        <v>107</v>
      </c>
      <c r="BV61" s="3" t="s">
        <v>109</v>
      </c>
      <c r="BY61" s="3" t="s">
        <v>109</v>
      </c>
      <c r="CB61" s="3" t="s">
        <v>110</v>
      </c>
      <c r="CE61" s="3" t="s">
        <v>111</v>
      </c>
      <c r="CH61" s="3" t="s">
        <v>112</v>
      </c>
      <c r="CK61" s="3"/>
      <c r="CN61" s="3" t="s">
        <v>113</v>
      </c>
      <c r="CQ61" s="3"/>
      <c r="CT61">
        <v>14</v>
      </c>
    </row>
    <row r="62" spans="1:98" x14ac:dyDescent="0.25">
      <c r="A62">
        <v>18</v>
      </c>
      <c r="B62" s="22">
        <v>43929.623483796298</v>
      </c>
      <c r="C62" s="22">
        <v>43929.625324074077</v>
      </c>
      <c r="D62" s="3" t="s">
        <v>97</v>
      </c>
      <c r="I62" s="3" t="s">
        <v>98</v>
      </c>
      <c r="L62" s="3" t="s">
        <v>99</v>
      </c>
      <c r="O62" s="3"/>
      <c r="R62" s="3" t="s">
        <v>120</v>
      </c>
      <c r="U62" s="3" t="s">
        <v>99</v>
      </c>
      <c r="X62" s="3" t="s">
        <v>101</v>
      </c>
      <c r="AA62" s="3" t="s">
        <v>102</v>
      </c>
      <c r="AD62" s="3" t="s">
        <v>153</v>
      </c>
      <c r="AG62" s="3" t="s">
        <v>151</v>
      </c>
      <c r="AJ62" s="3"/>
      <c r="AM62" s="3" t="s">
        <v>99</v>
      </c>
      <c r="AP62" s="3"/>
      <c r="AS62" s="3" t="s">
        <v>98</v>
      </c>
      <c r="AV62" s="3" t="s">
        <v>434</v>
      </c>
      <c r="AY62" s="3" t="s">
        <v>122</v>
      </c>
      <c r="BB62" s="3"/>
      <c r="BG62" s="3" t="s">
        <v>108</v>
      </c>
      <c r="BJ62" s="3" t="s">
        <v>108</v>
      </c>
      <c r="BM62" s="3" t="s">
        <v>109</v>
      </c>
      <c r="BP62" s="3" t="s">
        <v>109</v>
      </c>
      <c r="BS62" s="3" t="s">
        <v>107</v>
      </c>
      <c r="BV62" s="3" t="s">
        <v>109</v>
      </c>
      <c r="BY62" s="3" t="s">
        <v>109</v>
      </c>
      <c r="CB62" s="3" t="s">
        <v>110</v>
      </c>
      <c r="CE62" s="3" t="s">
        <v>111</v>
      </c>
      <c r="CH62" s="3" t="s">
        <v>112</v>
      </c>
      <c r="CK62" s="3"/>
      <c r="CN62" s="3" t="s">
        <v>113</v>
      </c>
      <c r="CQ62" s="3"/>
      <c r="CT62">
        <v>14</v>
      </c>
    </row>
    <row r="63" spans="1:98" x14ac:dyDescent="0.25">
      <c r="A63">
        <v>18</v>
      </c>
      <c r="B63" s="22">
        <v>43929.623483796298</v>
      </c>
      <c r="C63" s="22">
        <v>43929.625324074077</v>
      </c>
      <c r="D63" s="3" t="s">
        <v>97</v>
      </c>
      <c r="I63" s="3" t="s">
        <v>98</v>
      </c>
      <c r="L63" s="3" t="s">
        <v>99</v>
      </c>
      <c r="O63" s="3"/>
      <c r="R63" s="3" t="s">
        <v>120</v>
      </c>
      <c r="U63" s="3" t="s">
        <v>99</v>
      </c>
      <c r="X63" s="3" t="s">
        <v>101</v>
      </c>
      <c r="AA63" s="3" t="s">
        <v>102</v>
      </c>
      <c r="AD63" s="3" t="s">
        <v>153</v>
      </c>
      <c r="AG63" s="3" t="s">
        <v>151</v>
      </c>
      <c r="AJ63" s="3"/>
      <c r="AM63" s="3" t="s">
        <v>99</v>
      </c>
      <c r="AP63" s="3"/>
      <c r="AS63" s="3" t="s">
        <v>98</v>
      </c>
      <c r="AV63" s="3" t="s">
        <v>429</v>
      </c>
      <c r="AY63" s="3" t="s">
        <v>122</v>
      </c>
      <c r="BB63" s="3"/>
      <c r="BG63" s="3" t="s">
        <v>108</v>
      </c>
      <c r="BJ63" s="3" t="s">
        <v>108</v>
      </c>
      <c r="BM63" s="3" t="s">
        <v>109</v>
      </c>
      <c r="BP63" s="3" t="s">
        <v>109</v>
      </c>
      <c r="BS63" s="3" t="s">
        <v>107</v>
      </c>
      <c r="BV63" s="3" t="s">
        <v>109</v>
      </c>
      <c r="BY63" s="3" t="s">
        <v>109</v>
      </c>
      <c r="CB63" s="3" t="s">
        <v>110</v>
      </c>
      <c r="CE63" s="3" t="s">
        <v>111</v>
      </c>
      <c r="CH63" s="3" t="s">
        <v>112</v>
      </c>
      <c r="CK63" s="3"/>
      <c r="CN63" s="3" t="s">
        <v>113</v>
      </c>
      <c r="CQ63" s="3"/>
      <c r="CT63">
        <v>14</v>
      </c>
    </row>
    <row r="64" spans="1:98" x14ac:dyDescent="0.25">
      <c r="A64">
        <v>18</v>
      </c>
      <c r="B64" s="22">
        <v>43929.623483796298</v>
      </c>
      <c r="C64" s="22">
        <v>43929.625324074077</v>
      </c>
      <c r="D64" s="3" t="s">
        <v>97</v>
      </c>
      <c r="I64" s="3" t="s">
        <v>98</v>
      </c>
      <c r="L64" s="3" t="s">
        <v>99</v>
      </c>
      <c r="O64" s="3"/>
      <c r="R64" s="3" t="s">
        <v>120</v>
      </c>
      <c r="U64" s="3" t="s">
        <v>99</v>
      </c>
      <c r="X64" s="3" t="s">
        <v>101</v>
      </c>
      <c r="AA64" s="3" t="s">
        <v>102</v>
      </c>
      <c r="AD64" s="3" t="s">
        <v>153</v>
      </c>
      <c r="AG64" s="3" t="s">
        <v>151</v>
      </c>
      <c r="AJ64" s="3"/>
      <c r="AM64" s="3" t="s">
        <v>99</v>
      </c>
      <c r="AP64" s="3"/>
      <c r="AS64" s="3" t="s">
        <v>98</v>
      </c>
      <c r="AV64" s="3" t="s">
        <v>435</v>
      </c>
      <c r="AY64" s="3" t="s">
        <v>122</v>
      </c>
      <c r="BB64" s="3"/>
      <c r="BG64" s="3" t="s">
        <v>108</v>
      </c>
      <c r="BJ64" s="3" t="s">
        <v>108</v>
      </c>
      <c r="BM64" s="3" t="s">
        <v>109</v>
      </c>
      <c r="BP64" s="3" t="s">
        <v>109</v>
      </c>
      <c r="BS64" s="3" t="s">
        <v>107</v>
      </c>
      <c r="BV64" s="3" t="s">
        <v>109</v>
      </c>
      <c r="BY64" s="3" t="s">
        <v>109</v>
      </c>
      <c r="CB64" s="3" t="s">
        <v>110</v>
      </c>
      <c r="CE64" s="3" t="s">
        <v>111</v>
      </c>
      <c r="CH64" s="3" t="s">
        <v>112</v>
      </c>
      <c r="CK64" s="3"/>
      <c r="CN64" s="3" t="s">
        <v>113</v>
      </c>
      <c r="CQ64" s="3"/>
      <c r="CT64">
        <v>14</v>
      </c>
    </row>
    <row r="65" spans="1:98" x14ac:dyDescent="0.25">
      <c r="A65">
        <v>18</v>
      </c>
      <c r="B65" s="22">
        <v>43929.623483796298</v>
      </c>
      <c r="C65" s="22">
        <v>43929.625324074077</v>
      </c>
      <c r="D65" s="3" t="s">
        <v>97</v>
      </c>
      <c r="I65" s="3" t="s">
        <v>98</v>
      </c>
      <c r="L65" s="3" t="s">
        <v>99</v>
      </c>
      <c r="O65" s="3"/>
      <c r="R65" s="3" t="s">
        <v>120</v>
      </c>
      <c r="U65" s="3" t="s">
        <v>99</v>
      </c>
      <c r="X65" s="3" t="s">
        <v>101</v>
      </c>
      <c r="AA65" s="3" t="s">
        <v>102</v>
      </c>
      <c r="AD65" s="3" t="s">
        <v>153</v>
      </c>
      <c r="AG65" s="3" t="s">
        <v>151</v>
      </c>
      <c r="AJ65" s="3"/>
      <c r="AM65" s="3" t="s">
        <v>99</v>
      </c>
      <c r="AP65" s="3"/>
      <c r="AS65" s="3" t="s">
        <v>98</v>
      </c>
      <c r="AV65" s="3" t="s">
        <v>430</v>
      </c>
      <c r="AY65" s="3" t="s">
        <v>122</v>
      </c>
      <c r="BB65" s="3"/>
      <c r="BG65" s="3" t="s">
        <v>108</v>
      </c>
      <c r="BJ65" s="3" t="s">
        <v>108</v>
      </c>
      <c r="BM65" s="3" t="s">
        <v>109</v>
      </c>
      <c r="BP65" s="3" t="s">
        <v>109</v>
      </c>
      <c r="BS65" s="3" t="s">
        <v>107</v>
      </c>
      <c r="BV65" s="3" t="s">
        <v>109</v>
      </c>
      <c r="BY65" s="3" t="s">
        <v>109</v>
      </c>
      <c r="CB65" s="3" t="s">
        <v>110</v>
      </c>
      <c r="CE65" s="3" t="s">
        <v>111</v>
      </c>
      <c r="CH65" s="3" t="s">
        <v>112</v>
      </c>
      <c r="CK65" s="3"/>
      <c r="CN65" s="3" t="s">
        <v>113</v>
      </c>
      <c r="CQ65" s="3"/>
      <c r="CT65">
        <v>14</v>
      </c>
    </row>
    <row r="66" spans="1:98" x14ac:dyDescent="0.25">
      <c r="A66">
        <v>19</v>
      </c>
      <c r="B66" s="22">
        <v>43929.62804398148</v>
      </c>
      <c r="C66" s="22">
        <v>43929.629710648151</v>
      </c>
      <c r="D66" s="3" t="s">
        <v>97</v>
      </c>
      <c r="I66" s="3" t="s">
        <v>98</v>
      </c>
      <c r="L66" s="3" t="s">
        <v>99</v>
      </c>
      <c r="O66" s="3"/>
      <c r="R66" s="3" t="s">
        <v>100</v>
      </c>
      <c r="U66" s="3" t="s">
        <v>99</v>
      </c>
      <c r="X66" s="3" t="s">
        <v>121</v>
      </c>
      <c r="AA66" s="3"/>
      <c r="AD66" s="3" t="s">
        <v>146</v>
      </c>
      <c r="AG66" s="3" t="s">
        <v>151</v>
      </c>
      <c r="AJ66" s="3"/>
      <c r="AM66" s="3" t="s">
        <v>99</v>
      </c>
      <c r="AP66" s="3"/>
      <c r="AS66" s="3" t="s">
        <v>99</v>
      </c>
      <c r="AV66" s="3"/>
      <c r="AY66" s="3" t="s">
        <v>116</v>
      </c>
      <c r="BB66" s="3"/>
      <c r="BG66" s="3" t="s">
        <v>123</v>
      </c>
      <c r="BJ66" s="3" t="s">
        <v>123</v>
      </c>
      <c r="BM66" s="3" t="s">
        <v>123</v>
      </c>
      <c r="BP66" s="3" t="s">
        <v>109</v>
      </c>
      <c r="BS66" s="3" t="s">
        <v>109</v>
      </c>
      <c r="BV66" s="3" t="s">
        <v>109</v>
      </c>
      <c r="BY66" s="3" t="s">
        <v>123</v>
      </c>
      <c r="CB66" s="3" t="s">
        <v>110</v>
      </c>
      <c r="CE66" s="3" t="s">
        <v>111</v>
      </c>
      <c r="CH66" s="3" t="s">
        <v>148</v>
      </c>
      <c r="CK66" s="3"/>
      <c r="CN66" s="3" t="s">
        <v>131</v>
      </c>
      <c r="CQ66" s="3"/>
      <c r="CT66">
        <v>15</v>
      </c>
    </row>
    <row r="67" spans="1:98" x14ac:dyDescent="0.25">
      <c r="A67">
        <v>20</v>
      </c>
      <c r="B67" s="22">
        <v>43929.621666666666</v>
      </c>
      <c r="C67" s="22">
        <v>43929.632685185185</v>
      </c>
      <c r="D67" s="3" t="s">
        <v>97</v>
      </c>
      <c r="I67" s="3" t="s">
        <v>98</v>
      </c>
      <c r="L67" s="3" t="s">
        <v>98</v>
      </c>
      <c r="O67" s="3"/>
      <c r="R67" s="3" t="s">
        <v>100</v>
      </c>
      <c r="U67" s="3" t="s">
        <v>99</v>
      </c>
      <c r="X67" s="3" t="s">
        <v>101</v>
      </c>
      <c r="AA67" s="3" t="s">
        <v>102</v>
      </c>
      <c r="AD67" s="3" t="s">
        <v>103</v>
      </c>
      <c r="AG67" s="3" t="s">
        <v>149</v>
      </c>
      <c r="AJ67" s="3"/>
      <c r="AM67" s="3" t="s">
        <v>99</v>
      </c>
      <c r="AP67" s="3"/>
      <c r="AS67" s="3" t="s">
        <v>98</v>
      </c>
      <c r="AV67" s="3"/>
      <c r="AY67" s="3" t="s">
        <v>116</v>
      </c>
      <c r="BB67" s="3"/>
      <c r="BG67" s="3" t="s">
        <v>108</v>
      </c>
      <c r="BJ67" s="3" t="s">
        <v>109</v>
      </c>
      <c r="BM67" s="3" t="s">
        <v>109</v>
      </c>
      <c r="BP67" s="3" t="s">
        <v>123</v>
      </c>
      <c r="BS67" s="3" t="s">
        <v>108</v>
      </c>
      <c r="BV67" s="3" t="s">
        <v>123</v>
      </c>
      <c r="BY67" s="3" t="s">
        <v>109</v>
      </c>
      <c r="CB67" s="3" t="s">
        <v>118</v>
      </c>
      <c r="CE67" s="3"/>
      <c r="CH67" s="3" t="s">
        <v>136</v>
      </c>
      <c r="CK67" s="3"/>
      <c r="CN67" s="3" t="s">
        <v>137</v>
      </c>
      <c r="CQ67" s="3"/>
      <c r="CT67">
        <v>16</v>
      </c>
    </row>
    <row r="68" spans="1:98" x14ac:dyDescent="0.25">
      <c r="A68">
        <v>21</v>
      </c>
      <c r="B68" s="22">
        <v>43929.615648148145</v>
      </c>
      <c r="C68" s="22">
        <v>43929.632962962962</v>
      </c>
      <c r="D68" s="3" t="s">
        <v>97</v>
      </c>
      <c r="I68" s="3" t="s">
        <v>98</v>
      </c>
      <c r="L68" s="3" t="s">
        <v>99</v>
      </c>
      <c r="O68" s="3"/>
      <c r="R68" s="3" t="s">
        <v>100</v>
      </c>
      <c r="U68" s="3" t="s">
        <v>99</v>
      </c>
      <c r="X68" s="3" t="s">
        <v>121</v>
      </c>
      <c r="AA68" s="3"/>
      <c r="AD68" s="3" t="s">
        <v>154</v>
      </c>
      <c r="AG68" s="3" t="s">
        <v>151</v>
      </c>
      <c r="AJ68" s="3"/>
      <c r="AM68" s="3" t="s">
        <v>99</v>
      </c>
      <c r="AP68" s="3"/>
      <c r="AS68" s="3" t="s">
        <v>98</v>
      </c>
      <c r="AV68" s="3" t="s">
        <v>431</v>
      </c>
      <c r="AY68" s="3" t="s">
        <v>116</v>
      </c>
      <c r="BB68" s="3"/>
      <c r="BG68" s="3" t="s">
        <v>108</v>
      </c>
      <c r="BJ68" s="3" t="s">
        <v>108</v>
      </c>
      <c r="BM68" s="3" t="s">
        <v>123</v>
      </c>
      <c r="BP68" s="3" t="s">
        <v>123</v>
      </c>
      <c r="BS68" s="3" t="s">
        <v>109</v>
      </c>
      <c r="BV68" s="3" t="s">
        <v>123</v>
      </c>
      <c r="BY68" s="3" t="s">
        <v>123</v>
      </c>
      <c r="CB68" s="3" t="s">
        <v>110</v>
      </c>
      <c r="CE68" s="3" t="s">
        <v>111</v>
      </c>
      <c r="CH68" s="3" t="s">
        <v>112</v>
      </c>
      <c r="CK68" s="3"/>
      <c r="CN68" s="3" t="s">
        <v>113</v>
      </c>
      <c r="CQ68" s="3"/>
      <c r="CT68">
        <v>17</v>
      </c>
    </row>
    <row r="69" spans="1:98" x14ac:dyDescent="0.25">
      <c r="A69">
        <v>21</v>
      </c>
      <c r="B69" s="22">
        <v>43929.615648148145</v>
      </c>
      <c r="C69" s="22">
        <v>43929.632962962962</v>
      </c>
      <c r="D69" s="3" t="s">
        <v>97</v>
      </c>
      <c r="I69" s="3" t="s">
        <v>98</v>
      </c>
      <c r="L69" s="3" t="s">
        <v>99</v>
      </c>
      <c r="O69" s="3"/>
      <c r="R69" s="3" t="s">
        <v>100</v>
      </c>
      <c r="U69" s="3" t="s">
        <v>99</v>
      </c>
      <c r="X69" s="3" t="s">
        <v>121</v>
      </c>
      <c r="AA69" s="3"/>
      <c r="AD69" s="3" t="s">
        <v>154</v>
      </c>
      <c r="AG69" s="3" t="s">
        <v>151</v>
      </c>
      <c r="AJ69" s="3"/>
      <c r="AM69" s="3" t="s">
        <v>99</v>
      </c>
      <c r="AP69" s="3"/>
      <c r="AS69" s="3" t="s">
        <v>98</v>
      </c>
      <c r="AV69" s="3" t="s">
        <v>432</v>
      </c>
      <c r="AY69" s="3" t="s">
        <v>116</v>
      </c>
      <c r="BB69" s="3"/>
      <c r="BG69" s="3" t="s">
        <v>108</v>
      </c>
      <c r="BJ69" s="3" t="s">
        <v>108</v>
      </c>
      <c r="BM69" s="3" t="s">
        <v>123</v>
      </c>
      <c r="BP69" s="3" t="s">
        <v>123</v>
      </c>
      <c r="BS69" s="3" t="s">
        <v>109</v>
      </c>
      <c r="BV69" s="3" t="s">
        <v>123</v>
      </c>
      <c r="BY69" s="3" t="s">
        <v>123</v>
      </c>
      <c r="CB69" s="3" t="s">
        <v>110</v>
      </c>
      <c r="CE69" s="3" t="s">
        <v>111</v>
      </c>
      <c r="CH69" s="3" t="s">
        <v>112</v>
      </c>
      <c r="CK69" s="3"/>
      <c r="CN69" s="3" t="s">
        <v>113</v>
      </c>
      <c r="CQ69" s="3"/>
      <c r="CT69">
        <v>17</v>
      </c>
    </row>
    <row r="70" spans="1:98" x14ac:dyDescent="0.25">
      <c r="A70">
        <v>21</v>
      </c>
      <c r="B70" s="22">
        <v>43929.615648148145</v>
      </c>
      <c r="C70" s="22">
        <v>43929.632962962962</v>
      </c>
      <c r="D70" s="3" t="s">
        <v>97</v>
      </c>
      <c r="I70" s="3" t="s">
        <v>98</v>
      </c>
      <c r="L70" s="3" t="s">
        <v>99</v>
      </c>
      <c r="O70" s="3"/>
      <c r="R70" s="3" t="s">
        <v>100</v>
      </c>
      <c r="U70" s="3" t="s">
        <v>99</v>
      </c>
      <c r="X70" s="3" t="s">
        <v>121</v>
      </c>
      <c r="AA70" s="3"/>
      <c r="AD70" s="3" t="s">
        <v>154</v>
      </c>
      <c r="AG70" s="3" t="s">
        <v>151</v>
      </c>
      <c r="AJ70" s="3"/>
      <c r="AM70" s="3" t="s">
        <v>99</v>
      </c>
      <c r="AP70" s="3"/>
      <c r="AS70" s="3" t="s">
        <v>98</v>
      </c>
      <c r="AV70" s="3" t="s">
        <v>433</v>
      </c>
      <c r="AY70" s="3" t="s">
        <v>116</v>
      </c>
      <c r="BB70" s="3"/>
      <c r="BG70" s="3" t="s">
        <v>108</v>
      </c>
      <c r="BJ70" s="3" t="s">
        <v>108</v>
      </c>
      <c r="BM70" s="3" t="s">
        <v>123</v>
      </c>
      <c r="BP70" s="3" t="s">
        <v>123</v>
      </c>
      <c r="BS70" s="3" t="s">
        <v>109</v>
      </c>
      <c r="BV70" s="3" t="s">
        <v>123</v>
      </c>
      <c r="BY70" s="3" t="s">
        <v>123</v>
      </c>
      <c r="CB70" s="3" t="s">
        <v>110</v>
      </c>
      <c r="CE70" s="3" t="s">
        <v>111</v>
      </c>
      <c r="CH70" s="3" t="s">
        <v>112</v>
      </c>
      <c r="CK70" s="3"/>
      <c r="CN70" s="3" t="s">
        <v>113</v>
      </c>
      <c r="CQ70" s="3"/>
      <c r="CT70">
        <v>17</v>
      </c>
    </row>
    <row r="71" spans="1:98" x14ac:dyDescent="0.25">
      <c r="A71">
        <v>21</v>
      </c>
      <c r="B71" s="22">
        <v>43929.615648148145</v>
      </c>
      <c r="C71" s="22">
        <v>43929.632962962962</v>
      </c>
      <c r="D71" s="3" t="s">
        <v>97</v>
      </c>
      <c r="I71" s="3" t="s">
        <v>98</v>
      </c>
      <c r="L71" s="3" t="s">
        <v>99</v>
      </c>
      <c r="O71" s="3"/>
      <c r="R71" s="3" t="s">
        <v>100</v>
      </c>
      <c r="U71" s="3" t="s">
        <v>99</v>
      </c>
      <c r="X71" s="3" t="s">
        <v>121</v>
      </c>
      <c r="AA71" s="3"/>
      <c r="AD71" s="3" t="s">
        <v>154</v>
      </c>
      <c r="AG71" s="3" t="s">
        <v>151</v>
      </c>
      <c r="AJ71" s="3"/>
      <c r="AM71" s="3" t="s">
        <v>99</v>
      </c>
      <c r="AP71" s="3"/>
      <c r="AS71" s="3" t="s">
        <v>98</v>
      </c>
      <c r="AV71" s="3" t="s">
        <v>434</v>
      </c>
      <c r="AY71" s="3" t="s">
        <v>116</v>
      </c>
      <c r="BB71" s="3"/>
      <c r="BG71" s="3" t="s">
        <v>108</v>
      </c>
      <c r="BJ71" s="3" t="s">
        <v>108</v>
      </c>
      <c r="BM71" s="3" t="s">
        <v>123</v>
      </c>
      <c r="BP71" s="3" t="s">
        <v>123</v>
      </c>
      <c r="BS71" s="3" t="s">
        <v>109</v>
      </c>
      <c r="BV71" s="3" t="s">
        <v>123</v>
      </c>
      <c r="BY71" s="3" t="s">
        <v>123</v>
      </c>
      <c r="CB71" s="3" t="s">
        <v>110</v>
      </c>
      <c r="CE71" s="3" t="s">
        <v>111</v>
      </c>
      <c r="CH71" s="3" t="s">
        <v>112</v>
      </c>
      <c r="CK71" s="3"/>
      <c r="CN71" s="3" t="s">
        <v>113</v>
      </c>
      <c r="CQ71" s="3"/>
      <c r="CT71">
        <v>17</v>
      </c>
    </row>
    <row r="72" spans="1:98" x14ac:dyDescent="0.25">
      <c r="A72">
        <v>21</v>
      </c>
      <c r="B72" s="22">
        <v>43929.615648148145</v>
      </c>
      <c r="C72" s="22">
        <v>43929.632962962962</v>
      </c>
      <c r="D72" s="3" t="s">
        <v>97</v>
      </c>
      <c r="I72" s="3" t="s">
        <v>98</v>
      </c>
      <c r="L72" s="3" t="s">
        <v>99</v>
      </c>
      <c r="O72" s="3"/>
      <c r="R72" s="3" t="s">
        <v>100</v>
      </c>
      <c r="U72" s="3" t="s">
        <v>99</v>
      </c>
      <c r="X72" s="3" t="s">
        <v>121</v>
      </c>
      <c r="AA72" s="3"/>
      <c r="AD72" s="3" t="s">
        <v>154</v>
      </c>
      <c r="AG72" s="3" t="s">
        <v>151</v>
      </c>
      <c r="AJ72" s="3"/>
      <c r="AM72" s="3" t="s">
        <v>99</v>
      </c>
      <c r="AP72" s="3"/>
      <c r="AS72" s="3" t="s">
        <v>98</v>
      </c>
      <c r="AV72" s="3" t="s">
        <v>429</v>
      </c>
      <c r="AY72" s="3" t="s">
        <v>116</v>
      </c>
      <c r="BB72" s="3"/>
      <c r="BG72" s="3" t="s">
        <v>108</v>
      </c>
      <c r="BJ72" s="3" t="s">
        <v>108</v>
      </c>
      <c r="BM72" s="3" t="s">
        <v>123</v>
      </c>
      <c r="BP72" s="3" t="s">
        <v>123</v>
      </c>
      <c r="BS72" s="3" t="s">
        <v>109</v>
      </c>
      <c r="BV72" s="3" t="s">
        <v>123</v>
      </c>
      <c r="BY72" s="3" t="s">
        <v>123</v>
      </c>
      <c r="CB72" s="3" t="s">
        <v>110</v>
      </c>
      <c r="CE72" s="3" t="s">
        <v>111</v>
      </c>
      <c r="CH72" s="3" t="s">
        <v>112</v>
      </c>
      <c r="CK72" s="3"/>
      <c r="CN72" s="3" t="s">
        <v>113</v>
      </c>
      <c r="CQ72" s="3"/>
      <c r="CT72">
        <v>17</v>
      </c>
    </row>
    <row r="73" spans="1:98" x14ac:dyDescent="0.25">
      <c r="A73">
        <v>21</v>
      </c>
      <c r="B73" s="22">
        <v>43929.615648148145</v>
      </c>
      <c r="C73" s="22">
        <v>43929.632962962962</v>
      </c>
      <c r="D73" s="3" t="s">
        <v>97</v>
      </c>
      <c r="I73" s="3" t="s">
        <v>98</v>
      </c>
      <c r="L73" s="3" t="s">
        <v>99</v>
      </c>
      <c r="O73" s="3"/>
      <c r="R73" s="3" t="s">
        <v>100</v>
      </c>
      <c r="U73" s="3" t="s">
        <v>99</v>
      </c>
      <c r="X73" s="3" t="s">
        <v>121</v>
      </c>
      <c r="AA73" s="3"/>
      <c r="AD73" s="3" t="s">
        <v>154</v>
      </c>
      <c r="AG73" s="3" t="s">
        <v>151</v>
      </c>
      <c r="AJ73" s="3"/>
      <c r="AM73" s="3" t="s">
        <v>99</v>
      </c>
      <c r="AP73" s="3"/>
      <c r="AS73" s="3" t="s">
        <v>98</v>
      </c>
      <c r="AV73" s="3" t="s">
        <v>435</v>
      </c>
      <c r="AY73" s="3" t="s">
        <v>116</v>
      </c>
      <c r="BB73" s="3"/>
      <c r="BG73" s="3" t="s">
        <v>108</v>
      </c>
      <c r="BJ73" s="3" t="s">
        <v>108</v>
      </c>
      <c r="BM73" s="3" t="s">
        <v>123</v>
      </c>
      <c r="BP73" s="3" t="s">
        <v>123</v>
      </c>
      <c r="BS73" s="3" t="s">
        <v>109</v>
      </c>
      <c r="BV73" s="3" t="s">
        <v>123</v>
      </c>
      <c r="BY73" s="3" t="s">
        <v>123</v>
      </c>
      <c r="CB73" s="3" t="s">
        <v>110</v>
      </c>
      <c r="CE73" s="3" t="s">
        <v>111</v>
      </c>
      <c r="CH73" s="3" t="s">
        <v>112</v>
      </c>
      <c r="CK73" s="3"/>
      <c r="CN73" s="3" t="s">
        <v>113</v>
      </c>
      <c r="CQ73" s="3"/>
      <c r="CT73">
        <v>17</v>
      </c>
    </row>
    <row r="74" spans="1:98" x14ac:dyDescent="0.25">
      <c r="A74">
        <v>21</v>
      </c>
      <c r="B74" s="22">
        <v>43929.615648148145</v>
      </c>
      <c r="C74" s="22">
        <v>43929.632962962962</v>
      </c>
      <c r="D74" s="3" t="s">
        <v>97</v>
      </c>
      <c r="I74" s="3" t="s">
        <v>98</v>
      </c>
      <c r="L74" s="3" t="s">
        <v>99</v>
      </c>
      <c r="O74" s="3"/>
      <c r="R74" s="3" t="s">
        <v>100</v>
      </c>
      <c r="U74" s="3" t="s">
        <v>99</v>
      </c>
      <c r="X74" s="3" t="s">
        <v>121</v>
      </c>
      <c r="AA74" s="3"/>
      <c r="AD74" s="3" t="s">
        <v>154</v>
      </c>
      <c r="AG74" s="3" t="s">
        <v>151</v>
      </c>
      <c r="AJ74" s="3"/>
      <c r="AM74" s="3" t="s">
        <v>99</v>
      </c>
      <c r="AP74" s="3"/>
      <c r="AS74" s="3" t="s">
        <v>98</v>
      </c>
      <c r="AV74" s="3" t="s">
        <v>430</v>
      </c>
      <c r="AY74" s="3" t="s">
        <v>116</v>
      </c>
      <c r="BB74" s="3"/>
      <c r="BG74" s="3" t="s">
        <v>108</v>
      </c>
      <c r="BJ74" s="3" t="s">
        <v>108</v>
      </c>
      <c r="BM74" s="3" t="s">
        <v>123</v>
      </c>
      <c r="BP74" s="3" t="s">
        <v>123</v>
      </c>
      <c r="BS74" s="3" t="s">
        <v>109</v>
      </c>
      <c r="BV74" s="3" t="s">
        <v>123</v>
      </c>
      <c r="BY74" s="3" t="s">
        <v>123</v>
      </c>
      <c r="CB74" s="3" t="s">
        <v>110</v>
      </c>
      <c r="CE74" s="3" t="s">
        <v>111</v>
      </c>
      <c r="CH74" s="3" t="s">
        <v>112</v>
      </c>
      <c r="CK74" s="3"/>
      <c r="CN74" s="3" t="s">
        <v>113</v>
      </c>
      <c r="CQ74" s="3"/>
      <c r="CT74">
        <v>17</v>
      </c>
    </row>
    <row r="75" spans="1:98" x14ac:dyDescent="0.25">
      <c r="A75">
        <v>22</v>
      </c>
      <c r="B75" s="22">
        <v>43929.63652777778</v>
      </c>
      <c r="C75" s="22">
        <v>43929.638333333336</v>
      </c>
      <c r="D75" s="3" t="s">
        <v>97</v>
      </c>
      <c r="I75" s="3" t="s">
        <v>99</v>
      </c>
      <c r="L75" s="3" t="s">
        <v>99</v>
      </c>
      <c r="O75" s="3"/>
      <c r="R75" s="3" t="s">
        <v>100</v>
      </c>
      <c r="U75" s="3" t="s">
        <v>99</v>
      </c>
      <c r="X75" s="3" t="s">
        <v>101</v>
      </c>
      <c r="AA75" s="3" t="s">
        <v>102</v>
      </c>
      <c r="AD75" s="3" t="s">
        <v>114</v>
      </c>
      <c r="AG75" s="3" t="s">
        <v>149</v>
      </c>
      <c r="AJ75" s="3"/>
      <c r="AM75" s="3" t="s">
        <v>98</v>
      </c>
      <c r="AP75" s="3" t="s">
        <v>155</v>
      </c>
      <c r="AS75" s="3" t="s">
        <v>99</v>
      </c>
      <c r="AV75" s="3"/>
      <c r="AY75" s="3" t="s">
        <v>116</v>
      </c>
      <c r="BB75" s="3"/>
      <c r="BG75" s="3" t="s">
        <v>133</v>
      </c>
      <c r="BJ75" s="3" t="s">
        <v>133</v>
      </c>
      <c r="BM75" s="3" t="s">
        <v>133</v>
      </c>
      <c r="BP75" s="3" t="s">
        <v>133</v>
      </c>
      <c r="BS75" s="3" t="s">
        <v>107</v>
      </c>
      <c r="BV75" s="3" t="s">
        <v>108</v>
      </c>
      <c r="BY75" s="3" t="s">
        <v>108</v>
      </c>
      <c r="CB75" s="3" t="s">
        <v>118</v>
      </c>
      <c r="CE75" s="3" t="s">
        <v>111</v>
      </c>
      <c r="CH75" s="3" t="s">
        <v>156</v>
      </c>
      <c r="CK75" s="3"/>
      <c r="CN75" s="3" t="s">
        <v>131</v>
      </c>
      <c r="CQ75" s="3"/>
      <c r="CT75">
        <v>18</v>
      </c>
    </row>
    <row r="76" spans="1:98" x14ac:dyDescent="0.25">
      <c r="A76">
        <v>23</v>
      </c>
      <c r="B76" s="22">
        <v>43929.637118055558</v>
      </c>
      <c r="C76" s="22">
        <v>43929.640625</v>
      </c>
      <c r="D76" s="3" t="s">
        <v>97</v>
      </c>
      <c r="I76" s="3" t="s">
        <v>98</v>
      </c>
      <c r="L76" s="3" t="s">
        <v>99</v>
      </c>
      <c r="O76" s="3"/>
      <c r="R76" s="3" t="s">
        <v>100</v>
      </c>
      <c r="U76" s="3" t="s">
        <v>99</v>
      </c>
      <c r="X76" s="3" t="s">
        <v>101</v>
      </c>
      <c r="AA76" s="3" t="s">
        <v>132</v>
      </c>
      <c r="AD76" s="3" t="s">
        <v>138</v>
      </c>
      <c r="AG76" s="3" t="s">
        <v>149</v>
      </c>
      <c r="AJ76" s="3"/>
      <c r="AM76" s="3" t="s">
        <v>99</v>
      </c>
      <c r="AP76" s="3"/>
      <c r="AS76" s="3" t="s">
        <v>98</v>
      </c>
      <c r="AV76" s="3" t="s">
        <v>435</v>
      </c>
      <c r="AY76" s="3" t="s">
        <v>116</v>
      </c>
      <c r="BB76" s="3"/>
      <c r="BG76" s="3" t="s">
        <v>108</v>
      </c>
      <c r="BJ76" s="3" t="s">
        <v>109</v>
      </c>
      <c r="BM76" s="3" t="s">
        <v>109</v>
      </c>
      <c r="BP76" s="3" t="s">
        <v>123</v>
      </c>
      <c r="BS76" s="3" t="s">
        <v>109</v>
      </c>
      <c r="BV76" s="3" t="s">
        <v>123</v>
      </c>
      <c r="BY76" s="3" t="s">
        <v>123</v>
      </c>
      <c r="CB76" s="3" t="s">
        <v>124</v>
      </c>
      <c r="CE76" s="3" t="s">
        <v>111</v>
      </c>
      <c r="CH76" s="3" t="s">
        <v>137</v>
      </c>
      <c r="CK76" s="3" t="s">
        <v>158</v>
      </c>
      <c r="CN76" s="3" t="s">
        <v>126</v>
      </c>
      <c r="CQ76" s="3"/>
      <c r="CT76">
        <v>19</v>
      </c>
    </row>
    <row r="77" spans="1:98" x14ac:dyDescent="0.25">
      <c r="A77">
        <v>23</v>
      </c>
      <c r="B77" s="22">
        <v>43929.637118055558</v>
      </c>
      <c r="C77" s="22">
        <v>43929.640625</v>
      </c>
      <c r="D77" s="3" t="s">
        <v>97</v>
      </c>
      <c r="I77" s="3" t="s">
        <v>98</v>
      </c>
      <c r="L77" s="3" t="s">
        <v>99</v>
      </c>
      <c r="O77" s="3"/>
      <c r="R77" s="3" t="s">
        <v>100</v>
      </c>
      <c r="U77" s="3" t="s">
        <v>99</v>
      </c>
      <c r="X77" s="3" t="s">
        <v>101</v>
      </c>
      <c r="AA77" s="3" t="s">
        <v>132</v>
      </c>
      <c r="AD77" s="3" t="s">
        <v>138</v>
      </c>
      <c r="AG77" s="3" t="s">
        <v>149</v>
      </c>
      <c r="AJ77" s="3"/>
      <c r="AM77" s="3" t="s">
        <v>99</v>
      </c>
      <c r="AP77" s="3"/>
      <c r="AS77" s="3" t="s">
        <v>98</v>
      </c>
      <c r="AV77" s="3" t="s">
        <v>430</v>
      </c>
      <c r="AY77" s="3" t="s">
        <v>116</v>
      </c>
      <c r="BB77" s="3"/>
      <c r="BG77" s="3" t="s">
        <v>108</v>
      </c>
      <c r="BJ77" s="3" t="s">
        <v>109</v>
      </c>
      <c r="BM77" s="3" t="s">
        <v>109</v>
      </c>
      <c r="BP77" s="3" t="s">
        <v>123</v>
      </c>
      <c r="BS77" s="3" t="s">
        <v>109</v>
      </c>
      <c r="BV77" s="3" t="s">
        <v>123</v>
      </c>
      <c r="BY77" s="3" t="s">
        <v>123</v>
      </c>
      <c r="CB77" s="3" t="s">
        <v>124</v>
      </c>
      <c r="CE77" s="3" t="s">
        <v>111</v>
      </c>
      <c r="CH77" s="3" t="s">
        <v>137</v>
      </c>
      <c r="CK77" s="3" t="s">
        <v>158</v>
      </c>
      <c r="CN77" s="3" t="s">
        <v>126</v>
      </c>
      <c r="CQ77" s="3"/>
      <c r="CT77">
        <v>19</v>
      </c>
    </row>
    <row r="78" spans="1:98" x14ac:dyDescent="0.25">
      <c r="A78">
        <v>24</v>
      </c>
      <c r="B78" s="22">
        <v>43929.64025462963</v>
      </c>
      <c r="C78" s="22">
        <v>43929.641446759262</v>
      </c>
      <c r="D78" s="3" t="s">
        <v>97</v>
      </c>
      <c r="I78" s="3" t="s">
        <v>99</v>
      </c>
      <c r="L78" s="3" t="s">
        <v>99</v>
      </c>
      <c r="O78" s="3"/>
      <c r="R78" s="3" t="s">
        <v>159</v>
      </c>
      <c r="U78" s="3" t="s">
        <v>98</v>
      </c>
      <c r="X78" s="3" t="s">
        <v>101</v>
      </c>
      <c r="AA78" s="3" t="s">
        <v>99</v>
      </c>
      <c r="AD78" s="3" t="s">
        <v>114</v>
      </c>
      <c r="AG78" s="3" t="s">
        <v>160</v>
      </c>
      <c r="AJ78" s="3"/>
      <c r="AM78" s="3" t="s">
        <v>99</v>
      </c>
      <c r="AP78" s="3"/>
      <c r="AS78" s="3" t="s">
        <v>99</v>
      </c>
      <c r="AV78" s="3"/>
      <c r="AY78" s="3" t="s">
        <v>161</v>
      </c>
      <c r="BB78" s="3"/>
      <c r="BG78" s="3" t="s">
        <v>107</v>
      </c>
      <c r="BJ78" s="3" t="s">
        <v>133</v>
      </c>
      <c r="BM78" s="3" t="s">
        <v>133</v>
      </c>
      <c r="BP78" s="3" t="s">
        <v>108</v>
      </c>
      <c r="BS78" s="3" t="s">
        <v>107</v>
      </c>
      <c r="BV78" s="3" t="s">
        <v>108</v>
      </c>
      <c r="BY78" s="3" t="s">
        <v>108</v>
      </c>
      <c r="CB78" s="3" t="s">
        <v>110</v>
      </c>
      <c r="CE78" s="3" t="s">
        <v>162</v>
      </c>
      <c r="CH78" s="3" t="s">
        <v>163</v>
      </c>
      <c r="CK78" s="3"/>
      <c r="CN78" s="3" t="s">
        <v>137</v>
      </c>
      <c r="CQ78" s="3"/>
      <c r="CT78">
        <v>20</v>
      </c>
    </row>
    <row r="79" spans="1:98" x14ac:dyDescent="0.25">
      <c r="A79">
        <v>25</v>
      </c>
      <c r="B79" s="22">
        <v>43929.641516203701</v>
      </c>
      <c r="C79" s="22">
        <v>43929.643206018518</v>
      </c>
      <c r="D79" s="3" t="s">
        <v>97</v>
      </c>
      <c r="I79" s="3" t="s">
        <v>98</v>
      </c>
      <c r="L79" s="3" t="s">
        <v>98</v>
      </c>
      <c r="O79" s="3" t="s">
        <v>164</v>
      </c>
      <c r="R79" s="3" t="s">
        <v>100</v>
      </c>
      <c r="U79" s="3" t="s">
        <v>98</v>
      </c>
      <c r="X79" s="3" t="s">
        <v>121</v>
      </c>
      <c r="AA79" s="3"/>
      <c r="AD79" s="3" t="s">
        <v>152</v>
      </c>
      <c r="AG79" s="3" t="s">
        <v>151</v>
      </c>
      <c r="AJ79" s="3"/>
      <c r="AM79" s="3" t="s">
        <v>98</v>
      </c>
      <c r="AP79" s="3" t="s">
        <v>143</v>
      </c>
      <c r="AS79" s="3" t="s">
        <v>98</v>
      </c>
      <c r="AV79" s="3" t="s">
        <v>431</v>
      </c>
      <c r="AY79" s="3" t="s">
        <v>116</v>
      </c>
      <c r="BB79" s="3"/>
      <c r="BG79" s="3" t="s">
        <v>108</v>
      </c>
      <c r="BJ79" s="3" t="s">
        <v>107</v>
      </c>
      <c r="BM79" s="3" t="s">
        <v>108</v>
      </c>
      <c r="BP79" s="3" t="s">
        <v>133</v>
      </c>
      <c r="BS79" s="3" t="s">
        <v>108</v>
      </c>
      <c r="BV79" s="3" t="s">
        <v>109</v>
      </c>
      <c r="BY79" s="3" t="s">
        <v>108</v>
      </c>
      <c r="CB79" s="3" t="s">
        <v>165</v>
      </c>
      <c r="CE79" s="3" t="s">
        <v>166</v>
      </c>
      <c r="CH79" s="3" t="s">
        <v>148</v>
      </c>
      <c r="CK79" s="3"/>
      <c r="CN79" s="3" t="s">
        <v>137</v>
      </c>
      <c r="CQ79" s="3"/>
      <c r="CT79">
        <v>21</v>
      </c>
    </row>
    <row r="80" spans="1:98" x14ac:dyDescent="0.25">
      <c r="A80">
        <v>25</v>
      </c>
      <c r="B80" s="22">
        <v>43929.641516203701</v>
      </c>
      <c r="C80" s="22">
        <v>43929.643206018518</v>
      </c>
      <c r="D80" s="3" t="s">
        <v>97</v>
      </c>
      <c r="I80" s="3" t="s">
        <v>98</v>
      </c>
      <c r="L80" s="3" t="s">
        <v>98</v>
      </c>
      <c r="O80" s="3" t="s">
        <v>164</v>
      </c>
      <c r="R80" s="3" t="s">
        <v>100</v>
      </c>
      <c r="U80" s="3" t="s">
        <v>98</v>
      </c>
      <c r="X80" s="3" t="s">
        <v>121</v>
      </c>
      <c r="AA80" s="3"/>
      <c r="AD80" s="3" t="s">
        <v>152</v>
      </c>
      <c r="AG80" s="3" t="s">
        <v>151</v>
      </c>
      <c r="AJ80" s="3"/>
      <c r="AM80" s="3" t="s">
        <v>98</v>
      </c>
      <c r="AP80" s="3" t="s">
        <v>143</v>
      </c>
      <c r="AS80" s="3" t="s">
        <v>98</v>
      </c>
      <c r="AV80" s="3" t="s">
        <v>432</v>
      </c>
      <c r="AY80" s="3" t="s">
        <v>116</v>
      </c>
      <c r="BB80" s="3"/>
      <c r="BG80" s="3" t="s">
        <v>108</v>
      </c>
      <c r="BJ80" s="3" t="s">
        <v>107</v>
      </c>
      <c r="BM80" s="3" t="s">
        <v>108</v>
      </c>
      <c r="BP80" s="3" t="s">
        <v>133</v>
      </c>
      <c r="BS80" s="3" t="s">
        <v>108</v>
      </c>
      <c r="BV80" s="3" t="s">
        <v>109</v>
      </c>
      <c r="BY80" s="3" t="s">
        <v>108</v>
      </c>
      <c r="CB80" s="3" t="s">
        <v>165</v>
      </c>
      <c r="CE80" s="3" t="s">
        <v>166</v>
      </c>
      <c r="CH80" s="3" t="s">
        <v>148</v>
      </c>
      <c r="CK80" s="3"/>
      <c r="CN80" s="3" t="s">
        <v>137</v>
      </c>
      <c r="CQ80" s="3"/>
      <c r="CT80">
        <v>21</v>
      </c>
    </row>
    <row r="81" spans="1:98" x14ac:dyDescent="0.25">
      <c r="A81">
        <v>25</v>
      </c>
      <c r="B81" s="22">
        <v>43929.641516203701</v>
      </c>
      <c r="C81" s="22">
        <v>43929.643206018518</v>
      </c>
      <c r="D81" s="3" t="s">
        <v>97</v>
      </c>
      <c r="I81" s="3" t="s">
        <v>98</v>
      </c>
      <c r="L81" s="3" t="s">
        <v>98</v>
      </c>
      <c r="O81" s="3" t="s">
        <v>164</v>
      </c>
      <c r="R81" s="3" t="s">
        <v>100</v>
      </c>
      <c r="U81" s="3" t="s">
        <v>98</v>
      </c>
      <c r="X81" s="3" t="s">
        <v>121</v>
      </c>
      <c r="AA81" s="3"/>
      <c r="AD81" s="3" t="s">
        <v>152</v>
      </c>
      <c r="AG81" s="3" t="s">
        <v>151</v>
      </c>
      <c r="AJ81" s="3"/>
      <c r="AM81" s="3" t="s">
        <v>98</v>
      </c>
      <c r="AP81" s="3" t="s">
        <v>143</v>
      </c>
      <c r="AS81" s="3" t="s">
        <v>98</v>
      </c>
      <c r="AV81" s="3" t="s">
        <v>433</v>
      </c>
      <c r="AY81" s="3" t="s">
        <v>116</v>
      </c>
      <c r="BB81" s="3"/>
      <c r="BG81" s="3" t="s">
        <v>108</v>
      </c>
      <c r="BJ81" s="3" t="s">
        <v>107</v>
      </c>
      <c r="BM81" s="3" t="s">
        <v>108</v>
      </c>
      <c r="BP81" s="3" t="s">
        <v>133</v>
      </c>
      <c r="BS81" s="3" t="s">
        <v>108</v>
      </c>
      <c r="BV81" s="3" t="s">
        <v>109</v>
      </c>
      <c r="BY81" s="3" t="s">
        <v>108</v>
      </c>
      <c r="CB81" s="3" t="s">
        <v>165</v>
      </c>
      <c r="CE81" s="3" t="s">
        <v>166</v>
      </c>
      <c r="CH81" s="3" t="s">
        <v>148</v>
      </c>
      <c r="CK81" s="3"/>
      <c r="CN81" s="3" t="s">
        <v>137</v>
      </c>
      <c r="CQ81" s="3"/>
      <c r="CT81">
        <v>21</v>
      </c>
    </row>
    <row r="82" spans="1:98" x14ac:dyDescent="0.25">
      <c r="A82">
        <v>25</v>
      </c>
      <c r="B82" s="22">
        <v>43929.641516203701</v>
      </c>
      <c r="C82" s="22">
        <v>43929.643206018518</v>
      </c>
      <c r="D82" s="3" t="s">
        <v>97</v>
      </c>
      <c r="I82" s="3" t="s">
        <v>98</v>
      </c>
      <c r="L82" s="3" t="s">
        <v>98</v>
      </c>
      <c r="O82" s="3" t="s">
        <v>164</v>
      </c>
      <c r="R82" s="3" t="s">
        <v>100</v>
      </c>
      <c r="U82" s="3" t="s">
        <v>98</v>
      </c>
      <c r="X82" s="3" t="s">
        <v>121</v>
      </c>
      <c r="AA82" s="3"/>
      <c r="AD82" s="3" t="s">
        <v>152</v>
      </c>
      <c r="AG82" s="3" t="s">
        <v>151</v>
      </c>
      <c r="AJ82" s="3"/>
      <c r="AM82" s="3" t="s">
        <v>98</v>
      </c>
      <c r="AP82" s="3" t="s">
        <v>143</v>
      </c>
      <c r="AS82" s="3" t="s">
        <v>98</v>
      </c>
      <c r="AV82" s="3" t="s">
        <v>434</v>
      </c>
      <c r="AY82" s="3" t="s">
        <v>116</v>
      </c>
      <c r="BB82" s="3"/>
      <c r="BG82" s="3" t="s">
        <v>108</v>
      </c>
      <c r="BJ82" s="3" t="s">
        <v>107</v>
      </c>
      <c r="BM82" s="3" t="s">
        <v>108</v>
      </c>
      <c r="BP82" s="3" t="s">
        <v>133</v>
      </c>
      <c r="BS82" s="3" t="s">
        <v>108</v>
      </c>
      <c r="BV82" s="3" t="s">
        <v>109</v>
      </c>
      <c r="BY82" s="3" t="s">
        <v>108</v>
      </c>
      <c r="CB82" s="3" t="s">
        <v>165</v>
      </c>
      <c r="CE82" s="3" t="s">
        <v>166</v>
      </c>
      <c r="CH82" s="3" t="s">
        <v>148</v>
      </c>
      <c r="CK82" s="3"/>
      <c r="CN82" s="3" t="s">
        <v>137</v>
      </c>
      <c r="CQ82" s="3"/>
      <c r="CT82">
        <v>21</v>
      </c>
    </row>
    <row r="83" spans="1:98" x14ac:dyDescent="0.25">
      <c r="A83">
        <v>25</v>
      </c>
      <c r="B83" s="22">
        <v>43929.641516203701</v>
      </c>
      <c r="C83" s="22">
        <v>43929.643206018518</v>
      </c>
      <c r="D83" s="3" t="s">
        <v>97</v>
      </c>
      <c r="I83" s="3" t="s">
        <v>98</v>
      </c>
      <c r="L83" s="3" t="s">
        <v>98</v>
      </c>
      <c r="O83" s="3" t="s">
        <v>164</v>
      </c>
      <c r="R83" s="3" t="s">
        <v>100</v>
      </c>
      <c r="U83" s="3" t="s">
        <v>98</v>
      </c>
      <c r="X83" s="3" t="s">
        <v>121</v>
      </c>
      <c r="AA83" s="3"/>
      <c r="AD83" s="3" t="s">
        <v>152</v>
      </c>
      <c r="AG83" s="3" t="s">
        <v>151</v>
      </c>
      <c r="AJ83" s="3"/>
      <c r="AM83" s="3" t="s">
        <v>98</v>
      </c>
      <c r="AP83" s="3" t="s">
        <v>143</v>
      </c>
      <c r="AS83" s="3" t="s">
        <v>98</v>
      </c>
      <c r="AV83" s="3" t="s">
        <v>429</v>
      </c>
      <c r="AY83" s="3" t="s">
        <v>116</v>
      </c>
      <c r="BB83" s="3"/>
      <c r="BG83" s="3" t="s">
        <v>108</v>
      </c>
      <c r="BJ83" s="3" t="s">
        <v>107</v>
      </c>
      <c r="BM83" s="3" t="s">
        <v>108</v>
      </c>
      <c r="BP83" s="3" t="s">
        <v>133</v>
      </c>
      <c r="BS83" s="3" t="s">
        <v>108</v>
      </c>
      <c r="BV83" s="3" t="s">
        <v>109</v>
      </c>
      <c r="BY83" s="3" t="s">
        <v>108</v>
      </c>
      <c r="CB83" s="3" t="s">
        <v>165</v>
      </c>
      <c r="CE83" s="3" t="s">
        <v>166</v>
      </c>
      <c r="CH83" s="3" t="s">
        <v>148</v>
      </c>
      <c r="CK83" s="3"/>
      <c r="CN83" s="3" t="s">
        <v>137</v>
      </c>
      <c r="CQ83" s="3"/>
      <c r="CT83">
        <v>21</v>
      </c>
    </row>
    <row r="84" spans="1:98" x14ac:dyDescent="0.25">
      <c r="A84">
        <v>25</v>
      </c>
      <c r="B84" s="22">
        <v>43929.641516203701</v>
      </c>
      <c r="C84" s="22">
        <v>43929.643206018518</v>
      </c>
      <c r="D84" s="3" t="s">
        <v>97</v>
      </c>
      <c r="I84" s="3" t="s">
        <v>98</v>
      </c>
      <c r="L84" s="3" t="s">
        <v>98</v>
      </c>
      <c r="O84" s="3" t="s">
        <v>164</v>
      </c>
      <c r="R84" s="3" t="s">
        <v>100</v>
      </c>
      <c r="U84" s="3" t="s">
        <v>98</v>
      </c>
      <c r="X84" s="3" t="s">
        <v>121</v>
      </c>
      <c r="AA84" s="3"/>
      <c r="AD84" s="3" t="s">
        <v>152</v>
      </c>
      <c r="AG84" s="3" t="s">
        <v>151</v>
      </c>
      <c r="AJ84" s="3"/>
      <c r="AM84" s="3" t="s">
        <v>98</v>
      </c>
      <c r="AP84" s="3" t="s">
        <v>143</v>
      </c>
      <c r="AS84" s="3" t="s">
        <v>98</v>
      </c>
      <c r="AV84" s="3" t="s">
        <v>435</v>
      </c>
      <c r="AY84" s="3" t="s">
        <v>116</v>
      </c>
      <c r="BB84" s="3"/>
      <c r="BG84" s="3" t="s">
        <v>108</v>
      </c>
      <c r="BJ84" s="3" t="s">
        <v>107</v>
      </c>
      <c r="BM84" s="3" t="s">
        <v>108</v>
      </c>
      <c r="BP84" s="3" t="s">
        <v>133</v>
      </c>
      <c r="BS84" s="3" t="s">
        <v>108</v>
      </c>
      <c r="BV84" s="3" t="s">
        <v>109</v>
      </c>
      <c r="BY84" s="3" t="s">
        <v>108</v>
      </c>
      <c r="CB84" s="3" t="s">
        <v>165</v>
      </c>
      <c r="CE84" s="3" t="s">
        <v>166</v>
      </c>
      <c r="CH84" s="3" t="s">
        <v>148</v>
      </c>
      <c r="CK84" s="3"/>
      <c r="CN84" s="3" t="s">
        <v>137</v>
      </c>
      <c r="CQ84" s="3"/>
      <c r="CT84">
        <v>21</v>
      </c>
    </row>
    <row r="85" spans="1:98" x14ac:dyDescent="0.25">
      <c r="A85">
        <v>25</v>
      </c>
      <c r="B85" s="22">
        <v>43929.641516203701</v>
      </c>
      <c r="C85" s="22">
        <v>43929.643206018518</v>
      </c>
      <c r="D85" s="3" t="s">
        <v>97</v>
      </c>
      <c r="I85" s="3" t="s">
        <v>98</v>
      </c>
      <c r="L85" s="3" t="s">
        <v>98</v>
      </c>
      <c r="O85" s="3" t="s">
        <v>164</v>
      </c>
      <c r="R85" s="3" t="s">
        <v>100</v>
      </c>
      <c r="U85" s="3" t="s">
        <v>98</v>
      </c>
      <c r="X85" s="3" t="s">
        <v>121</v>
      </c>
      <c r="AA85" s="3"/>
      <c r="AD85" s="3" t="s">
        <v>152</v>
      </c>
      <c r="AG85" s="3" t="s">
        <v>151</v>
      </c>
      <c r="AJ85" s="3"/>
      <c r="AM85" s="3" t="s">
        <v>98</v>
      </c>
      <c r="AP85" s="3" t="s">
        <v>143</v>
      </c>
      <c r="AS85" s="3" t="s">
        <v>98</v>
      </c>
      <c r="AV85" s="3" t="s">
        <v>430</v>
      </c>
      <c r="AY85" s="3" t="s">
        <v>116</v>
      </c>
      <c r="BB85" s="3"/>
      <c r="BG85" s="3" t="s">
        <v>108</v>
      </c>
      <c r="BJ85" s="3" t="s">
        <v>107</v>
      </c>
      <c r="BM85" s="3" t="s">
        <v>108</v>
      </c>
      <c r="BP85" s="3" t="s">
        <v>133</v>
      </c>
      <c r="BS85" s="3" t="s">
        <v>108</v>
      </c>
      <c r="BV85" s="3" t="s">
        <v>109</v>
      </c>
      <c r="BY85" s="3" t="s">
        <v>108</v>
      </c>
      <c r="CB85" s="3" t="s">
        <v>165</v>
      </c>
      <c r="CE85" s="3" t="s">
        <v>166</v>
      </c>
      <c r="CH85" s="3" t="s">
        <v>148</v>
      </c>
      <c r="CK85" s="3"/>
      <c r="CN85" s="3" t="s">
        <v>137</v>
      </c>
      <c r="CQ85" s="3"/>
      <c r="CT85">
        <v>21</v>
      </c>
    </row>
    <row r="86" spans="1:98" x14ac:dyDescent="0.25">
      <c r="A86">
        <v>26</v>
      </c>
      <c r="B86" s="22">
        <v>43929.643784722219</v>
      </c>
      <c r="C86" s="22">
        <v>43929.647361111114</v>
      </c>
      <c r="D86" s="3" t="s">
        <v>97</v>
      </c>
      <c r="I86" s="3" t="s">
        <v>98</v>
      </c>
      <c r="L86" s="3" t="s">
        <v>99</v>
      </c>
      <c r="O86" s="3"/>
      <c r="R86" s="3" t="s">
        <v>100</v>
      </c>
      <c r="U86" s="3" t="s">
        <v>99</v>
      </c>
      <c r="X86" s="3" t="s">
        <v>121</v>
      </c>
      <c r="AA86" s="3"/>
      <c r="AD86" s="3" t="s">
        <v>142</v>
      </c>
      <c r="AG86" s="3" t="s">
        <v>151</v>
      </c>
      <c r="AJ86" s="3"/>
      <c r="AM86" s="3" t="s">
        <v>99</v>
      </c>
      <c r="AP86" s="3"/>
      <c r="AS86" s="3" t="s">
        <v>98</v>
      </c>
      <c r="AV86" s="3" t="s">
        <v>431</v>
      </c>
      <c r="AY86" s="3" t="s">
        <v>116</v>
      </c>
      <c r="BB86" s="3"/>
      <c r="BG86" s="3" t="s">
        <v>123</v>
      </c>
      <c r="BJ86" s="3" t="s">
        <v>123</v>
      </c>
      <c r="BM86" s="3" t="s">
        <v>123</v>
      </c>
      <c r="BP86" s="3" t="s">
        <v>109</v>
      </c>
      <c r="BS86" s="3" t="s">
        <v>123</v>
      </c>
      <c r="BV86" s="3" t="s">
        <v>108</v>
      </c>
      <c r="BY86" s="3" t="s">
        <v>109</v>
      </c>
      <c r="CB86" s="3" t="s">
        <v>134</v>
      </c>
      <c r="CE86" s="3" t="s">
        <v>147</v>
      </c>
      <c r="CH86" s="3" t="s">
        <v>148</v>
      </c>
      <c r="CK86" s="3"/>
      <c r="CN86" s="3" t="s">
        <v>113</v>
      </c>
      <c r="CQ86" s="3"/>
      <c r="CT86">
        <v>22</v>
      </c>
    </row>
    <row r="87" spans="1:98" x14ac:dyDescent="0.25">
      <c r="A87">
        <v>26</v>
      </c>
      <c r="B87" s="22">
        <v>43929.643784722219</v>
      </c>
      <c r="C87" s="22">
        <v>43929.647361111114</v>
      </c>
      <c r="D87" s="3" t="s">
        <v>97</v>
      </c>
      <c r="I87" s="3" t="s">
        <v>98</v>
      </c>
      <c r="L87" s="3" t="s">
        <v>99</v>
      </c>
      <c r="O87" s="3"/>
      <c r="R87" s="3" t="s">
        <v>100</v>
      </c>
      <c r="U87" s="3" t="s">
        <v>99</v>
      </c>
      <c r="X87" s="3" t="s">
        <v>121</v>
      </c>
      <c r="AA87" s="3"/>
      <c r="AD87" s="3" t="s">
        <v>142</v>
      </c>
      <c r="AG87" s="3" t="s">
        <v>151</v>
      </c>
      <c r="AJ87" s="3"/>
      <c r="AM87" s="3" t="s">
        <v>99</v>
      </c>
      <c r="AP87" s="3"/>
      <c r="AS87" s="3" t="s">
        <v>98</v>
      </c>
      <c r="AV87" s="3" t="s">
        <v>432</v>
      </c>
      <c r="AY87" s="3" t="s">
        <v>116</v>
      </c>
      <c r="BB87" s="3"/>
      <c r="BG87" s="3" t="s">
        <v>123</v>
      </c>
      <c r="BJ87" s="3" t="s">
        <v>123</v>
      </c>
      <c r="BM87" s="3" t="s">
        <v>123</v>
      </c>
      <c r="BP87" s="3" t="s">
        <v>109</v>
      </c>
      <c r="BS87" s="3" t="s">
        <v>123</v>
      </c>
      <c r="BV87" s="3" t="s">
        <v>108</v>
      </c>
      <c r="BY87" s="3" t="s">
        <v>109</v>
      </c>
      <c r="CB87" s="3" t="s">
        <v>134</v>
      </c>
      <c r="CE87" s="3" t="s">
        <v>147</v>
      </c>
      <c r="CH87" s="3" t="s">
        <v>148</v>
      </c>
      <c r="CK87" s="3"/>
      <c r="CN87" s="3" t="s">
        <v>113</v>
      </c>
      <c r="CQ87" s="3"/>
      <c r="CT87">
        <v>22</v>
      </c>
    </row>
    <row r="88" spans="1:98" x14ac:dyDescent="0.25">
      <c r="A88">
        <v>26</v>
      </c>
      <c r="B88" s="22">
        <v>43929.643784722219</v>
      </c>
      <c r="C88" s="22">
        <v>43929.647361111114</v>
      </c>
      <c r="D88" s="3" t="s">
        <v>97</v>
      </c>
      <c r="I88" s="3" t="s">
        <v>98</v>
      </c>
      <c r="L88" s="3" t="s">
        <v>99</v>
      </c>
      <c r="O88" s="3"/>
      <c r="R88" s="3" t="s">
        <v>100</v>
      </c>
      <c r="U88" s="3" t="s">
        <v>99</v>
      </c>
      <c r="X88" s="3" t="s">
        <v>121</v>
      </c>
      <c r="AA88" s="3"/>
      <c r="AD88" s="3" t="s">
        <v>142</v>
      </c>
      <c r="AG88" s="3" t="s">
        <v>151</v>
      </c>
      <c r="AJ88" s="3"/>
      <c r="AM88" s="3" t="s">
        <v>99</v>
      </c>
      <c r="AP88" s="3"/>
      <c r="AS88" s="3" t="s">
        <v>98</v>
      </c>
      <c r="AV88" s="3" t="s">
        <v>433</v>
      </c>
      <c r="AY88" s="3" t="s">
        <v>116</v>
      </c>
      <c r="BB88" s="3"/>
      <c r="BG88" s="3" t="s">
        <v>123</v>
      </c>
      <c r="BJ88" s="3" t="s">
        <v>123</v>
      </c>
      <c r="BM88" s="3" t="s">
        <v>123</v>
      </c>
      <c r="BP88" s="3" t="s">
        <v>109</v>
      </c>
      <c r="BS88" s="3" t="s">
        <v>123</v>
      </c>
      <c r="BV88" s="3" t="s">
        <v>108</v>
      </c>
      <c r="BY88" s="3" t="s">
        <v>109</v>
      </c>
      <c r="CB88" s="3" t="s">
        <v>134</v>
      </c>
      <c r="CE88" s="3" t="s">
        <v>147</v>
      </c>
      <c r="CH88" s="3" t="s">
        <v>148</v>
      </c>
      <c r="CK88" s="3"/>
      <c r="CN88" s="3" t="s">
        <v>113</v>
      </c>
      <c r="CQ88" s="3"/>
      <c r="CT88">
        <v>22</v>
      </c>
    </row>
    <row r="89" spans="1:98" x14ac:dyDescent="0.25">
      <c r="A89">
        <v>26</v>
      </c>
      <c r="B89" s="22">
        <v>43929.643784722219</v>
      </c>
      <c r="C89" s="22">
        <v>43929.647361111114</v>
      </c>
      <c r="D89" s="3" t="s">
        <v>97</v>
      </c>
      <c r="I89" s="3" t="s">
        <v>98</v>
      </c>
      <c r="L89" s="3" t="s">
        <v>99</v>
      </c>
      <c r="O89" s="3"/>
      <c r="R89" s="3" t="s">
        <v>100</v>
      </c>
      <c r="U89" s="3" t="s">
        <v>99</v>
      </c>
      <c r="X89" s="3" t="s">
        <v>121</v>
      </c>
      <c r="AA89" s="3"/>
      <c r="AD89" s="3" t="s">
        <v>142</v>
      </c>
      <c r="AG89" s="3" t="s">
        <v>151</v>
      </c>
      <c r="AJ89" s="3"/>
      <c r="AM89" s="3" t="s">
        <v>99</v>
      </c>
      <c r="AP89" s="3"/>
      <c r="AS89" s="3" t="s">
        <v>98</v>
      </c>
      <c r="AV89" s="3" t="s">
        <v>434</v>
      </c>
      <c r="AY89" s="3" t="s">
        <v>116</v>
      </c>
      <c r="BB89" s="3"/>
      <c r="BG89" s="3" t="s">
        <v>123</v>
      </c>
      <c r="BJ89" s="3" t="s">
        <v>123</v>
      </c>
      <c r="BM89" s="3" t="s">
        <v>123</v>
      </c>
      <c r="BP89" s="3" t="s">
        <v>109</v>
      </c>
      <c r="BS89" s="3" t="s">
        <v>123</v>
      </c>
      <c r="BV89" s="3" t="s">
        <v>108</v>
      </c>
      <c r="BY89" s="3" t="s">
        <v>109</v>
      </c>
      <c r="CB89" s="3" t="s">
        <v>134</v>
      </c>
      <c r="CE89" s="3" t="s">
        <v>147</v>
      </c>
      <c r="CH89" s="3" t="s">
        <v>148</v>
      </c>
      <c r="CK89" s="3"/>
      <c r="CN89" s="3" t="s">
        <v>113</v>
      </c>
      <c r="CQ89" s="3"/>
      <c r="CT89">
        <v>22</v>
      </c>
    </row>
    <row r="90" spans="1:98" x14ac:dyDescent="0.25">
      <c r="A90">
        <v>26</v>
      </c>
      <c r="B90" s="22">
        <v>43929.643784722219</v>
      </c>
      <c r="C90" s="22">
        <v>43929.647361111114</v>
      </c>
      <c r="D90" s="3" t="s">
        <v>97</v>
      </c>
      <c r="I90" s="3" t="s">
        <v>98</v>
      </c>
      <c r="L90" s="3" t="s">
        <v>99</v>
      </c>
      <c r="O90" s="3"/>
      <c r="R90" s="3" t="s">
        <v>100</v>
      </c>
      <c r="U90" s="3" t="s">
        <v>99</v>
      </c>
      <c r="X90" s="3" t="s">
        <v>121</v>
      </c>
      <c r="AA90" s="3"/>
      <c r="AD90" s="3" t="s">
        <v>142</v>
      </c>
      <c r="AG90" s="3" t="s">
        <v>151</v>
      </c>
      <c r="AJ90" s="3"/>
      <c r="AM90" s="3" t="s">
        <v>99</v>
      </c>
      <c r="AP90" s="3"/>
      <c r="AS90" s="3" t="s">
        <v>98</v>
      </c>
      <c r="AV90" s="3" t="s">
        <v>429</v>
      </c>
      <c r="AY90" s="3" t="s">
        <v>116</v>
      </c>
      <c r="BB90" s="3"/>
      <c r="BG90" s="3" t="s">
        <v>123</v>
      </c>
      <c r="BJ90" s="3" t="s">
        <v>123</v>
      </c>
      <c r="BM90" s="3" t="s">
        <v>123</v>
      </c>
      <c r="BP90" s="3" t="s">
        <v>109</v>
      </c>
      <c r="BS90" s="3" t="s">
        <v>123</v>
      </c>
      <c r="BV90" s="3" t="s">
        <v>108</v>
      </c>
      <c r="BY90" s="3" t="s">
        <v>109</v>
      </c>
      <c r="CB90" s="3" t="s">
        <v>134</v>
      </c>
      <c r="CE90" s="3" t="s">
        <v>147</v>
      </c>
      <c r="CH90" s="3" t="s">
        <v>148</v>
      </c>
      <c r="CK90" s="3"/>
      <c r="CN90" s="3" t="s">
        <v>113</v>
      </c>
      <c r="CQ90" s="3"/>
      <c r="CT90">
        <v>22</v>
      </c>
    </row>
    <row r="91" spans="1:98" x14ac:dyDescent="0.25">
      <c r="A91">
        <v>26</v>
      </c>
      <c r="B91" s="22">
        <v>43929.643784722219</v>
      </c>
      <c r="C91" s="22">
        <v>43929.647361111114</v>
      </c>
      <c r="D91" s="3" t="s">
        <v>97</v>
      </c>
      <c r="I91" s="3" t="s">
        <v>98</v>
      </c>
      <c r="L91" s="3" t="s">
        <v>99</v>
      </c>
      <c r="O91" s="3"/>
      <c r="R91" s="3" t="s">
        <v>100</v>
      </c>
      <c r="U91" s="3" t="s">
        <v>99</v>
      </c>
      <c r="X91" s="3" t="s">
        <v>121</v>
      </c>
      <c r="AA91" s="3"/>
      <c r="AD91" s="3" t="s">
        <v>142</v>
      </c>
      <c r="AG91" s="3" t="s">
        <v>151</v>
      </c>
      <c r="AJ91" s="3"/>
      <c r="AM91" s="3" t="s">
        <v>99</v>
      </c>
      <c r="AP91" s="3"/>
      <c r="AS91" s="3" t="s">
        <v>98</v>
      </c>
      <c r="AV91" s="3" t="s">
        <v>435</v>
      </c>
      <c r="AY91" s="3" t="s">
        <v>116</v>
      </c>
      <c r="BB91" s="3"/>
      <c r="BG91" s="3" t="s">
        <v>123</v>
      </c>
      <c r="BJ91" s="3" t="s">
        <v>123</v>
      </c>
      <c r="BM91" s="3" t="s">
        <v>123</v>
      </c>
      <c r="BP91" s="3" t="s">
        <v>109</v>
      </c>
      <c r="BS91" s="3" t="s">
        <v>123</v>
      </c>
      <c r="BV91" s="3" t="s">
        <v>108</v>
      </c>
      <c r="BY91" s="3" t="s">
        <v>109</v>
      </c>
      <c r="CB91" s="3" t="s">
        <v>134</v>
      </c>
      <c r="CE91" s="3" t="s">
        <v>147</v>
      </c>
      <c r="CH91" s="3" t="s">
        <v>148</v>
      </c>
      <c r="CK91" s="3"/>
      <c r="CN91" s="3" t="s">
        <v>113</v>
      </c>
      <c r="CQ91" s="3"/>
      <c r="CT91">
        <v>22</v>
      </c>
    </row>
    <row r="92" spans="1:98" x14ac:dyDescent="0.25">
      <c r="A92">
        <v>26</v>
      </c>
      <c r="B92" s="22">
        <v>43929.643784722219</v>
      </c>
      <c r="C92" s="22">
        <v>43929.647361111114</v>
      </c>
      <c r="D92" s="3" t="s">
        <v>97</v>
      </c>
      <c r="I92" s="3" t="s">
        <v>98</v>
      </c>
      <c r="L92" s="3" t="s">
        <v>99</v>
      </c>
      <c r="O92" s="3"/>
      <c r="R92" s="3" t="s">
        <v>100</v>
      </c>
      <c r="U92" s="3" t="s">
        <v>99</v>
      </c>
      <c r="X92" s="3" t="s">
        <v>121</v>
      </c>
      <c r="AA92" s="3"/>
      <c r="AD92" s="3" t="s">
        <v>142</v>
      </c>
      <c r="AG92" s="3" t="s">
        <v>151</v>
      </c>
      <c r="AJ92" s="3"/>
      <c r="AM92" s="3" t="s">
        <v>99</v>
      </c>
      <c r="AP92" s="3"/>
      <c r="AS92" s="3" t="s">
        <v>98</v>
      </c>
      <c r="AV92" s="3" t="s">
        <v>430</v>
      </c>
      <c r="AY92" s="3" t="s">
        <v>116</v>
      </c>
      <c r="BB92" s="3"/>
      <c r="BG92" s="3" t="s">
        <v>123</v>
      </c>
      <c r="BJ92" s="3" t="s">
        <v>123</v>
      </c>
      <c r="BM92" s="3" t="s">
        <v>123</v>
      </c>
      <c r="BP92" s="3" t="s">
        <v>109</v>
      </c>
      <c r="BS92" s="3" t="s">
        <v>123</v>
      </c>
      <c r="BV92" s="3" t="s">
        <v>108</v>
      </c>
      <c r="BY92" s="3" t="s">
        <v>109</v>
      </c>
      <c r="CB92" s="3" t="s">
        <v>134</v>
      </c>
      <c r="CE92" s="3" t="s">
        <v>147</v>
      </c>
      <c r="CH92" s="3" t="s">
        <v>148</v>
      </c>
      <c r="CK92" s="3"/>
      <c r="CN92" s="3" t="s">
        <v>113</v>
      </c>
      <c r="CQ92" s="3"/>
      <c r="CT92">
        <v>22</v>
      </c>
    </row>
    <row r="93" spans="1:98" x14ac:dyDescent="0.25">
      <c r="A93">
        <v>27</v>
      </c>
      <c r="B93" s="22">
        <v>43929.647326388891</v>
      </c>
      <c r="C93" s="22">
        <v>43929.649988425925</v>
      </c>
      <c r="D93" s="3" t="s">
        <v>97</v>
      </c>
      <c r="I93" s="3" t="s">
        <v>99</v>
      </c>
      <c r="L93" s="3" t="s">
        <v>98</v>
      </c>
      <c r="O93" s="3"/>
      <c r="R93" s="3" t="s">
        <v>100</v>
      </c>
      <c r="U93" s="3" t="s">
        <v>99</v>
      </c>
      <c r="X93" s="3" t="s">
        <v>101</v>
      </c>
      <c r="AA93" s="3" t="s">
        <v>102</v>
      </c>
      <c r="AD93" s="3" t="s">
        <v>167</v>
      </c>
      <c r="AG93" s="3" t="s">
        <v>151</v>
      </c>
      <c r="AJ93" s="3"/>
      <c r="AM93" s="3" t="s">
        <v>98</v>
      </c>
      <c r="AP93" s="3" t="s">
        <v>168</v>
      </c>
      <c r="AS93" s="3" t="s">
        <v>98</v>
      </c>
      <c r="AV93" s="3" t="s">
        <v>433</v>
      </c>
      <c r="AY93" s="3" t="s">
        <v>116</v>
      </c>
      <c r="BB93" s="3"/>
      <c r="BG93" s="3" t="s">
        <v>109</v>
      </c>
      <c r="BJ93" s="3" t="s">
        <v>109</v>
      </c>
      <c r="BM93" s="3" t="s">
        <v>107</v>
      </c>
      <c r="BP93" s="3" t="s">
        <v>109</v>
      </c>
      <c r="BS93" s="3" t="s">
        <v>107</v>
      </c>
      <c r="BV93" s="3" t="s">
        <v>108</v>
      </c>
      <c r="BY93" s="3" t="s">
        <v>109</v>
      </c>
      <c r="CB93" s="3" t="s">
        <v>118</v>
      </c>
      <c r="CE93" s="3" t="s">
        <v>135</v>
      </c>
      <c r="CH93" s="3" t="s">
        <v>148</v>
      </c>
      <c r="CK93" s="3"/>
      <c r="CN93" s="3" t="s">
        <v>126</v>
      </c>
      <c r="CQ93" s="3"/>
      <c r="CT93">
        <v>23</v>
      </c>
    </row>
    <row r="94" spans="1:98" x14ac:dyDescent="0.25">
      <c r="A94">
        <v>27</v>
      </c>
      <c r="B94" s="22">
        <v>43929.647326388891</v>
      </c>
      <c r="C94" s="22">
        <v>43929.649988425925</v>
      </c>
      <c r="D94" s="3" t="s">
        <v>97</v>
      </c>
      <c r="I94" s="3" t="s">
        <v>99</v>
      </c>
      <c r="L94" s="3" t="s">
        <v>98</v>
      </c>
      <c r="O94" s="3"/>
      <c r="R94" s="3" t="s">
        <v>100</v>
      </c>
      <c r="U94" s="3" t="s">
        <v>99</v>
      </c>
      <c r="X94" s="3" t="s">
        <v>101</v>
      </c>
      <c r="AA94" s="3" t="s">
        <v>102</v>
      </c>
      <c r="AD94" s="3" t="s">
        <v>167</v>
      </c>
      <c r="AG94" s="3" t="s">
        <v>151</v>
      </c>
      <c r="AJ94" s="3"/>
      <c r="AM94" s="3" t="s">
        <v>98</v>
      </c>
      <c r="AP94" s="3" t="s">
        <v>168</v>
      </c>
      <c r="AS94" s="3" t="s">
        <v>98</v>
      </c>
      <c r="AV94" s="3" t="s">
        <v>429</v>
      </c>
      <c r="AY94" s="3" t="s">
        <v>116</v>
      </c>
      <c r="BB94" s="3"/>
      <c r="BG94" s="3" t="s">
        <v>109</v>
      </c>
      <c r="BJ94" s="3" t="s">
        <v>109</v>
      </c>
      <c r="BM94" s="3" t="s">
        <v>107</v>
      </c>
      <c r="BP94" s="3" t="s">
        <v>109</v>
      </c>
      <c r="BS94" s="3" t="s">
        <v>107</v>
      </c>
      <c r="BV94" s="3" t="s">
        <v>108</v>
      </c>
      <c r="BY94" s="3" t="s">
        <v>109</v>
      </c>
      <c r="CB94" s="3" t="s">
        <v>118</v>
      </c>
      <c r="CE94" s="3" t="s">
        <v>135</v>
      </c>
      <c r="CH94" s="3" t="s">
        <v>148</v>
      </c>
      <c r="CK94" s="3"/>
      <c r="CN94" s="3" t="s">
        <v>126</v>
      </c>
      <c r="CQ94" s="3"/>
      <c r="CT94">
        <v>23</v>
      </c>
    </row>
    <row r="95" spans="1:98" x14ac:dyDescent="0.25">
      <c r="A95">
        <v>27</v>
      </c>
      <c r="B95" s="22">
        <v>43929.647326388891</v>
      </c>
      <c r="C95" s="22">
        <v>43929.649988425925</v>
      </c>
      <c r="D95" s="3" t="s">
        <v>97</v>
      </c>
      <c r="I95" s="3" t="s">
        <v>99</v>
      </c>
      <c r="L95" s="3" t="s">
        <v>98</v>
      </c>
      <c r="O95" s="3"/>
      <c r="R95" s="3" t="s">
        <v>100</v>
      </c>
      <c r="U95" s="3" t="s">
        <v>99</v>
      </c>
      <c r="X95" s="3" t="s">
        <v>101</v>
      </c>
      <c r="AA95" s="3" t="s">
        <v>102</v>
      </c>
      <c r="AD95" s="3" t="s">
        <v>167</v>
      </c>
      <c r="AG95" s="3" t="s">
        <v>151</v>
      </c>
      <c r="AJ95" s="3"/>
      <c r="AM95" s="3" t="s">
        <v>98</v>
      </c>
      <c r="AP95" s="3" t="s">
        <v>168</v>
      </c>
      <c r="AS95" s="3" t="s">
        <v>98</v>
      </c>
      <c r="AV95" s="3" t="s">
        <v>435</v>
      </c>
      <c r="AY95" s="3" t="s">
        <v>116</v>
      </c>
      <c r="BB95" s="3"/>
      <c r="BG95" s="3" t="s">
        <v>109</v>
      </c>
      <c r="BJ95" s="3" t="s">
        <v>109</v>
      </c>
      <c r="BM95" s="3" t="s">
        <v>107</v>
      </c>
      <c r="BP95" s="3" t="s">
        <v>109</v>
      </c>
      <c r="BS95" s="3" t="s">
        <v>107</v>
      </c>
      <c r="BV95" s="3" t="s">
        <v>108</v>
      </c>
      <c r="BY95" s="3" t="s">
        <v>109</v>
      </c>
      <c r="CB95" s="3" t="s">
        <v>118</v>
      </c>
      <c r="CE95" s="3" t="s">
        <v>135</v>
      </c>
      <c r="CH95" s="3" t="s">
        <v>148</v>
      </c>
      <c r="CK95" s="3"/>
      <c r="CN95" s="3" t="s">
        <v>126</v>
      </c>
      <c r="CQ95" s="3"/>
      <c r="CT95">
        <v>23</v>
      </c>
    </row>
    <row r="96" spans="1:98" x14ac:dyDescent="0.25">
      <c r="A96">
        <v>27</v>
      </c>
      <c r="B96" s="22">
        <v>43929.647326388891</v>
      </c>
      <c r="C96" s="22">
        <v>43929.649988425925</v>
      </c>
      <c r="D96" s="3" t="s">
        <v>97</v>
      </c>
      <c r="I96" s="3" t="s">
        <v>99</v>
      </c>
      <c r="L96" s="3" t="s">
        <v>98</v>
      </c>
      <c r="O96" s="3"/>
      <c r="R96" s="3" t="s">
        <v>100</v>
      </c>
      <c r="U96" s="3" t="s">
        <v>99</v>
      </c>
      <c r="X96" s="3" t="s">
        <v>101</v>
      </c>
      <c r="AA96" s="3" t="s">
        <v>102</v>
      </c>
      <c r="AD96" s="3" t="s">
        <v>167</v>
      </c>
      <c r="AG96" s="3" t="s">
        <v>151</v>
      </c>
      <c r="AJ96" s="3"/>
      <c r="AM96" s="3" t="s">
        <v>98</v>
      </c>
      <c r="AP96" s="3" t="s">
        <v>168</v>
      </c>
      <c r="AS96" s="3" t="s">
        <v>98</v>
      </c>
      <c r="AV96" s="3" t="s">
        <v>430</v>
      </c>
      <c r="AY96" s="3" t="s">
        <v>116</v>
      </c>
      <c r="BB96" s="3"/>
      <c r="BG96" s="3" t="s">
        <v>109</v>
      </c>
      <c r="BJ96" s="3" t="s">
        <v>109</v>
      </c>
      <c r="BM96" s="3" t="s">
        <v>107</v>
      </c>
      <c r="BP96" s="3" t="s">
        <v>109</v>
      </c>
      <c r="BS96" s="3" t="s">
        <v>107</v>
      </c>
      <c r="BV96" s="3" t="s">
        <v>108</v>
      </c>
      <c r="BY96" s="3" t="s">
        <v>109</v>
      </c>
      <c r="CB96" s="3" t="s">
        <v>118</v>
      </c>
      <c r="CE96" s="3" t="s">
        <v>135</v>
      </c>
      <c r="CH96" s="3" t="s">
        <v>148</v>
      </c>
      <c r="CK96" s="3"/>
      <c r="CN96" s="3" t="s">
        <v>126</v>
      </c>
      <c r="CQ96" s="3"/>
      <c r="CT96">
        <v>23</v>
      </c>
    </row>
    <row r="97" spans="1:98" x14ac:dyDescent="0.25">
      <c r="A97">
        <v>28</v>
      </c>
      <c r="B97" s="22">
        <v>43929.641550925924</v>
      </c>
      <c r="C97" s="22">
        <v>43929.650034722225</v>
      </c>
      <c r="D97" s="3" t="s">
        <v>97</v>
      </c>
      <c r="I97" s="3" t="s">
        <v>98</v>
      </c>
      <c r="L97" s="3" t="s">
        <v>98</v>
      </c>
      <c r="O97" s="3" t="s">
        <v>170</v>
      </c>
      <c r="R97" s="3" t="s">
        <v>120</v>
      </c>
      <c r="U97" s="3" t="s">
        <v>99</v>
      </c>
      <c r="X97" s="3" t="s">
        <v>101</v>
      </c>
      <c r="AA97" s="3" t="s">
        <v>102</v>
      </c>
      <c r="AD97" s="3" t="s">
        <v>154</v>
      </c>
      <c r="AG97" s="3" t="s">
        <v>139</v>
      </c>
      <c r="AJ97" s="3"/>
      <c r="AM97" s="3" t="s">
        <v>99</v>
      </c>
      <c r="AP97" s="3"/>
      <c r="AS97" s="3" t="s">
        <v>98</v>
      </c>
      <c r="AV97" s="3" t="s">
        <v>432</v>
      </c>
      <c r="AY97" s="3" t="s">
        <v>116</v>
      </c>
      <c r="BB97" s="3"/>
      <c r="BG97" s="3" t="s">
        <v>108</v>
      </c>
      <c r="BJ97" s="3" t="s">
        <v>109</v>
      </c>
      <c r="BM97" s="3" t="s">
        <v>109</v>
      </c>
      <c r="BP97" s="3" t="s">
        <v>109</v>
      </c>
      <c r="BS97" s="3" t="s">
        <v>123</v>
      </c>
      <c r="BV97" s="3" t="s">
        <v>123</v>
      </c>
      <c r="BY97" s="3" t="s">
        <v>123</v>
      </c>
      <c r="CB97" s="3" t="s">
        <v>110</v>
      </c>
      <c r="CE97" s="3" t="s">
        <v>119</v>
      </c>
      <c r="CH97" s="3" t="s">
        <v>148</v>
      </c>
      <c r="CK97" s="3"/>
      <c r="CN97" s="3" t="s">
        <v>126</v>
      </c>
      <c r="CQ97" s="3" t="s">
        <v>172</v>
      </c>
      <c r="CT97">
        <v>24</v>
      </c>
    </row>
    <row r="98" spans="1:98" x14ac:dyDescent="0.25">
      <c r="A98">
        <v>28</v>
      </c>
      <c r="B98" s="22">
        <v>43929.641550925924</v>
      </c>
      <c r="C98" s="22">
        <v>43929.650034722225</v>
      </c>
      <c r="D98" s="3" t="s">
        <v>97</v>
      </c>
      <c r="I98" s="3" t="s">
        <v>98</v>
      </c>
      <c r="L98" s="3" t="s">
        <v>98</v>
      </c>
      <c r="O98" s="3" t="s">
        <v>170</v>
      </c>
      <c r="R98" s="3" t="s">
        <v>120</v>
      </c>
      <c r="U98" s="3" t="s">
        <v>99</v>
      </c>
      <c r="X98" s="3" t="s">
        <v>101</v>
      </c>
      <c r="AA98" s="3" t="s">
        <v>102</v>
      </c>
      <c r="AD98" s="3" t="s">
        <v>154</v>
      </c>
      <c r="AG98" s="3" t="s">
        <v>139</v>
      </c>
      <c r="AJ98" s="3"/>
      <c r="AM98" s="3" t="s">
        <v>99</v>
      </c>
      <c r="AP98" s="3"/>
      <c r="AS98" s="3" t="s">
        <v>98</v>
      </c>
      <c r="AV98" s="3" t="s">
        <v>433</v>
      </c>
      <c r="AY98" s="3" t="s">
        <v>116</v>
      </c>
      <c r="BB98" s="3"/>
      <c r="BG98" s="3" t="s">
        <v>108</v>
      </c>
      <c r="BJ98" s="3" t="s">
        <v>109</v>
      </c>
      <c r="BM98" s="3" t="s">
        <v>109</v>
      </c>
      <c r="BP98" s="3" t="s">
        <v>109</v>
      </c>
      <c r="BS98" s="3" t="s">
        <v>123</v>
      </c>
      <c r="BV98" s="3" t="s">
        <v>123</v>
      </c>
      <c r="BY98" s="3" t="s">
        <v>123</v>
      </c>
      <c r="CB98" s="3" t="s">
        <v>110</v>
      </c>
      <c r="CE98" s="3" t="s">
        <v>119</v>
      </c>
      <c r="CH98" s="3" t="s">
        <v>148</v>
      </c>
      <c r="CK98" s="3"/>
      <c r="CN98" s="3" t="s">
        <v>126</v>
      </c>
      <c r="CQ98" s="3" t="s">
        <v>172</v>
      </c>
      <c r="CT98">
        <v>24</v>
      </c>
    </row>
    <row r="99" spans="1:98" x14ac:dyDescent="0.25">
      <c r="A99">
        <v>28</v>
      </c>
      <c r="B99" s="22">
        <v>43929.641550925924</v>
      </c>
      <c r="C99" s="22">
        <v>43929.650034722225</v>
      </c>
      <c r="D99" s="3" t="s">
        <v>97</v>
      </c>
      <c r="I99" s="3" t="s">
        <v>98</v>
      </c>
      <c r="L99" s="3" t="s">
        <v>98</v>
      </c>
      <c r="O99" s="3" t="s">
        <v>170</v>
      </c>
      <c r="R99" s="3" t="s">
        <v>120</v>
      </c>
      <c r="U99" s="3" t="s">
        <v>99</v>
      </c>
      <c r="X99" s="3" t="s">
        <v>101</v>
      </c>
      <c r="AA99" s="3" t="s">
        <v>102</v>
      </c>
      <c r="AD99" s="3" t="s">
        <v>154</v>
      </c>
      <c r="AG99" s="3" t="s">
        <v>139</v>
      </c>
      <c r="AJ99" s="3"/>
      <c r="AM99" s="3" t="s">
        <v>99</v>
      </c>
      <c r="AP99" s="3"/>
      <c r="AS99" s="3" t="s">
        <v>98</v>
      </c>
      <c r="AV99" s="3" t="s">
        <v>434</v>
      </c>
      <c r="AY99" s="3" t="s">
        <v>116</v>
      </c>
      <c r="BB99" s="3"/>
      <c r="BG99" s="3" t="s">
        <v>108</v>
      </c>
      <c r="BJ99" s="3" t="s">
        <v>109</v>
      </c>
      <c r="BM99" s="3" t="s">
        <v>109</v>
      </c>
      <c r="BP99" s="3" t="s">
        <v>109</v>
      </c>
      <c r="BS99" s="3" t="s">
        <v>123</v>
      </c>
      <c r="BV99" s="3" t="s">
        <v>123</v>
      </c>
      <c r="BY99" s="3" t="s">
        <v>123</v>
      </c>
      <c r="CB99" s="3" t="s">
        <v>110</v>
      </c>
      <c r="CE99" s="3" t="s">
        <v>119</v>
      </c>
      <c r="CH99" s="3" t="s">
        <v>148</v>
      </c>
      <c r="CK99" s="3"/>
      <c r="CN99" s="3" t="s">
        <v>126</v>
      </c>
      <c r="CQ99" s="3" t="s">
        <v>172</v>
      </c>
      <c r="CT99">
        <v>24</v>
      </c>
    </row>
    <row r="100" spans="1:98" x14ac:dyDescent="0.25">
      <c r="A100">
        <v>28</v>
      </c>
      <c r="B100" s="22">
        <v>43929.641550925924</v>
      </c>
      <c r="C100" s="22">
        <v>43929.650034722225</v>
      </c>
      <c r="D100" s="3" t="s">
        <v>97</v>
      </c>
      <c r="I100" s="3" t="s">
        <v>98</v>
      </c>
      <c r="L100" s="3" t="s">
        <v>98</v>
      </c>
      <c r="O100" s="3" t="s">
        <v>170</v>
      </c>
      <c r="R100" s="3" t="s">
        <v>120</v>
      </c>
      <c r="U100" s="3" t="s">
        <v>99</v>
      </c>
      <c r="X100" s="3" t="s">
        <v>101</v>
      </c>
      <c r="AA100" s="3" t="s">
        <v>102</v>
      </c>
      <c r="AD100" s="3" t="s">
        <v>154</v>
      </c>
      <c r="AG100" s="3" t="s">
        <v>139</v>
      </c>
      <c r="AJ100" s="3"/>
      <c r="AM100" s="3" t="s">
        <v>99</v>
      </c>
      <c r="AP100" s="3"/>
      <c r="AS100" s="3" t="s">
        <v>98</v>
      </c>
      <c r="AV100" s="3" t="s">
        <v>429</v>
      </c>
      <c r="AY100" s="3" t="s">
        <v>116</v>
      </c>
      <c r="BB100" s="3"/>
      <c r="BG100" s="3" t="s">
        <v>108</v>
      </c>
      <c r="BJ100" s="3" t="s">
        <v>109</v>
      </c>
      <c r="BM100" s="3" t="s">
        <v>109</v>
      </c>
      <c r="BP100" s="3" t="s">
        <v>109</v>
      </c>
      <c r="BS100" s="3" t="s">
        <v>123</v>
      </c>
      <c r="BV100" s="3" t="s">
        <v>123</v>
      </c>
      <c r="BY100" s="3" t="s">
        <v>123</v>
      </c>
      <c r="CB100" s="3" t="s">
        <v>110</v>
      </c>
      <c r="CE100" s="3" t="s">
        <v>119</v>
      </c>
      <c r="CH100" s="3" t="s">
        <v>148</v>
      </c>
      <c r="CK100" s="3"/>
      <c r="CN100" s="3" t="s">
        <v>126</v>
      </c>
      <c r="CQ100" s="3" t="s">
        <v>172</v>
      </c>
      <c r="CT100">
        <v>24</v>
      </c>
    </row>
    <row r="101" spans="1:98" x14ac:dyDescent="0.25">
      <c r="A101">
        <v>28</v>
      </c>
      <c r="B101" s="22">
        <v>43929.641550925924</v>
      </c>
      <c r="C101" s="22">
        <v>43929.650034722225</v>
      </c>
      <c r="D101" s="3" t="s">
        <v>97</v>
      </c>
      <c r="I101" s="3" t="s">
        <v>98</v>
      </c>
      <c r="L101" s="3" t="s">
        <v>98</v>
      </c>
      <c r="O101" s="3" t="s">
        <v>170</v>
      </c>
      <c r="R101" s="3" t="s">
        <v>120</v>
      </c>
      <c r="U101" s="3" t="s">
        <v>99</v>
      </c>
      <c r="X101" s="3" t="s">
        <v>101</v>
      </c>
      <c r="AA101" s="3" t="s">
        <v>102</v>
      </c>
      <c r="AD101" s="3" t="s">
        <v>154</v>
      </c>
      <c r="AG101" s="3" t="s">
        <v>139</v>
      </c>
      <c r="AJ101" s="3"/>
      <c r="AM101" s="3" t="s">
        <v>99</v>
      </c>
      <c r="AP101" s="3"/>
      <c r="AS101" s="3" t="s">
        <v>98</v>
      </c>
      <c r="AV101" s="3" t="s">
        <v>435</v>
      </c>
      <c r="AY101" s="3" t="s">
        <v>116</v>
      </c>
      <c r="BB101" s="3"/>
      <c r="BG101" s="3" t="s">
        <v>108</v>
      </c>
      <c r="BJ101" s="3" t="s">
        <v>109</v>
      </c>
      <c r="BM101" s="3" t="s">
        <v>109</v>
      </c>
      <c r="BP101" s="3" t="s">
        <v>109</v>
      </c>
      <c r="BS101" s="3" t="s">
        <v>123</v>
      </c>
      <c r="BV101" s="3" t="s">
        <v>123</v>
      </c>
      <c r="BY101" s="3" t="s">
        <v>123</v>
      </c>
      <c r="CB101" s="3" t="s">
        <v>110</v>
      </c>
      <c r="CE101" s="3" t="s">
        <v>119</v>
      </c>
      <c r="CH101" s="3" t="s">
        <v>148</v>
      </c>
      <c r="CK101" s="3"/>
      <c r="CN101" s="3" t="s">
        <v>126</v>
      </c>
      <c r="CQ101" s="3" t="s">
        <v>172</v>
      </c>
      <c r="CT101">
        <v>24</v>
      </c>
    </row>
    <row r="102" spans="1:98" x14ac:dyDescent="0.25">
      <c r="A102">
        <v>28</v>
      </c>
      <c r="B102" s="22">
        <v>43929.641550925924</v>
      </c>
      <c r="C102" s="22">
        <v>43929.650034722225</v>
      </c>
      <c r="D102" s="3" t="s">
        <v>97</v>
      </c>
      <c r="I102" s="3" t="s">
        <v>98</v>
      </c>
      <c r="L102" s="3" t="s">
        <v>98</v>
      </c>
      <c r="O102" s="3" t="s">
        <v>170</v>
      </c>
      <c r="R102" s="3" t="s">
        <v>120</v>
      </c>
      <c r="U102" s="3" t="s">
        <v>99</v>
      </c>
      <c r="X102" s="3" t="s">
        <v>101</v>
      </c>
      <c r="AA102" s="3" t="s">
        <v>102</v>
      </c>
      <c r="AD102" s="3" t="s">
        <v>154</v>
      </c>
      <c r="AG102" s="3" t="s">
        <v>139</v>
      </c>
      <c r="AJ102" s="3"/>
      <c r="AM102" s="3" t="s">
        <v>99</v>
      </c>
      <c r="AP102" s="3"/>
      <c r="AS102" s="3" t="s">
        <v>98</v>
      </c>
      <c r="AV102" s="3" t="s">
        <v>430</v>
      </c>
      <c r="AY102" s="3" t="s">
        <v>116</v>
      </c>
      <c r="BB102" s="3"/>
      <c r="BG102" s="3" t="s">
        <v>108</v>
      </c>
      <c r="BJ102" s="3" t="s">
        <v>109</v>
      </c>
      <c r="BM102" s="3" t="s">
        <v>109</v>
      </c>
      <c r="BP102" s="3" t="s">
        <v>109</v>
      </c>
      <c r="BS102" s="3" t="s">
        <v>123</v>
      </c>
      <c r="BV102" s="3" t="s">
        <v>123</v>
      </c>
      <c r="BY102" s="3" t="s">
        <v>123</v>
      </c>
      <c r="CB102" s="3" t="s">
        <v>110</v>
      </c>
      <c r="CE102" s="3" t="s">
        <v>119</v>
      </c>
      <c r="CH102" s="3" t="s">
        <v>148</v>
      </c>
      <c r="CK102" s="3"/>
      <c r="CN102" s="3" t="s">
        <v>126</v>
      </c>
      <c r="CQ102" s="3" t="s">
        <v>172</v>
      </c>
      <c r="CT102">
        <v>24</v>
      </c>
    </row>
    <row r="103" spans="1:98" x14ac:dyDescent="0.25">
      <c r="A103">
        <v>29</v>
      </c>
      <c r="B103" s="22">
        <v>43929.648368055554</v>
      </c>
      <c r="C103" s="22">
        <v>43929.651990740742</v>
      </c>
      <c r="D103" s="3" t="s">
        <v>97</v>
      </c>
      <c r="I103" s="3" t="s">
        <v>98</v>
      </c>
      <c r="L103" s="3" t="s">
        <v>98</v>
      </c>
      <c r="O103" s="3" t="s">
        <v>173</v>
      </c>
      <c r="R103" s="3" t="s">
        <v>120</v>
      </c>
      <c r="U103" s="3" t="s">
        <v>99</v>
      </c>
      <c r="X103" s="3" t="s">
        <v>121</v>
      </c>
      <c r="AA103" s="3"/>
      <c r="AD103" s="3" t="s">
        <v>138</v>
      </c>
      <c r="AG103" s="3" t="s">
        <v>149</v>
      </c>
      <c r="AJ103" s="3"/>
      <c r="AM103" s="3" t="s">
        <v>99</v>
      </c>
      <c r="AP103" s="3"/>
      <c r="AS103" s="3" t="s">
        <v>98</v>
      </c>
      <c r="AV103" s="3" t="s">
        <v>435</v>
      </c>
      <c r="AY103" s="3" t="s">
        <v>122</v>
      </c>
      <c r="BB103" s="3"/>
      <c r="BG103" s="3" t="s">
        <v>107</v>
      </c>
      <c r="BJ103" s="3" t="s">
        <v>108</v>
      </c>
      <c r="BM103" s="3" t="s">
        <v>109</v>
      </c>
      <c r="BP103" s="3" t="s">
        <v>123</v>
      </c>
      <c r="BS103" s="3" t="s">
        <v>123</v>
      </c>
      <c r="BV103" s="3" t="s">
        <v>109</v>
      </c>
      <c r="BY103" s="3" t="s">
        <v>123</v>
      </c>
      <c r="CB103" s="3" t="s">
        <v>110</v>
      </c>
      <c r="CE103" s="3" t="s">
        <v>119</v>
      </c>
      <c r="CH103" s="3" t="s">
        <v>148</v>
      </c>
      <c r="CK103" s="3"/>
      <c r="CN103" s="3" t="s">
        <v>113</v>
      </c>
      <c r="CQ103" s="3"/>
      <c r="CT103">
        <v>25</v>
      </c>
    </row>
    <row r="104" spans="1:98" x14ac:dyDescent="0.25">
      <c r="A104">
        <v>29</v>
      </c>
      <c r="B104" s="22">
        <v>43929.648368055554</v>
      </c>
      <c r="C104" s="22">
        <v>43929.651990740742</v>
      </c>
      <c r="D104" s="3" t="s">
        <v>97</v>
      </c>
      <c r="I104" s="3" t="s">
        <v>98</v>
      </c>
      <c r="L104" s="3" t="s">
        <v>98</v>
      </c>
      <c r="O104" s="3" t="s">
        <v>173</v>
      </c>
      <c r="R104" s="3" t="s">
        <v>120</v>
      </c>
      <c r="U104" s="3" t="s">
        <v>99</v>
      </c>
      <c r="X104" s="3" t="s">
        <v>121</v>
      </c>
      <c r="AA104" s="3"/>
      <c r="AD104" s="3" t="s">
        <v>138</v>
      </c>
      <c r="AG104" s="3" t="s">
        <v>149</v>
      </c>
      <c r="AJ104" s="3"/>
      <c r="AM104" s="3" t="s">
        <v>99</v>
      </c>
      <c r="AP104" s="3"/>
      <c r="AS104" s="3" t="s">
        <v>98</v>
      </c>
      <c r="AV104" s="3" t="s">
        <v>430</v>
      </c>
      <c r="AY104" s="3" t="s">
        <v>122</v>
      </c>
      <c r="BB104" s="3"/>
      <c r="BG104" s="3" t="s">
        <v>107</v>
      </c>
      <c r="BJ104" s="3" t="s">
        <v>108</v>
      </c>
      <c r="BM104" s="3" t="s">
        <v>109</v>
      </c>
      <c r="BP104" s="3" t="s">
        <v>123</v>
      </c>
      <c r="BS104" s="3" t="s">
        <v>123</v>
      </c>
      <c r="BV104" s="3" t="s">
        <v>109</v>
      </c>
      <c r="BY104" s="3" t="s">
        <v>123</v>
      </c>
      <c r="CB104" s="3" t="s">
        <v>110</v>
      </c>
      <c r="CE104" s="3" t="s">
        <v>119</v>
      </c>
      <c r="CH104" s="3" t="s">
        <v>148</v>
      </c>
      <c r="CK104" s="3"/>
      <c r="CN104" s="3" t="s">
        <v>113</v>
      </c>
      <c r="CQ104" s="3"/>
      <c r="CT104">
        <v>25</v>
      </c>
    </row>
    <row r="105" spans="1:98" x14ac:dyDescent="0.25">
      <c r="A105">
        <v>30</v>
      </c>
      <c r="B105" s="22">
        <v>43929.650543981479</v>
      </c>
      <c r="C105" s="22">
        <v>43929.652384259258</v>
      </c>
      <c r="D105" s="3" t="s">
        <v>97</v>
      </c>
      <c r="I105" s="3" t="s">
        <v>98</v>
      </c>
      <c r="L105" s="3" t="s">
        <v>99</v>
      </c>
      <c r="O105" s="3"/>
      <c r="R105" s="3" t="s">
        <v>100</v>
      </c>
      <c r="U105" s="3" t="s">
        <v>99</v>
      </c>
      <c r="X105" s="3" t="s">
        <v>101</v>
      </c>
      <c r="AA105" s="3" t="s">
        <v>99</v>
      </c>
      <c r="AD105" s="3" t="s">
        <v>174</v>
      </c>
      <c r="AG105" s="3" t="s">
        <v>149</v>
      </c>
      <c r="AJ105" s="3"/>
      <c r="AM105" s="3" t="s">
        <v>99</v>
      </c>
      <c r="AP105" s="3"/>
      <c r="AS105" s="3" t="s">
        <v>98</v>
      </c>
      <c r="AV105" s="3" t="s">
        <v>431</v>
      </c>
      <c r="AY105" s="3" t="s">
        <v>116</v>
      </c>
      <c r="BB105" s="3"/>
      <c r="BG105" s="3" t="s">
        <v>107</v>
      </c>
      <c r="BJ105" s="3" t="s">
        <v>109</v>
      </c>
      <c r="BM105" s="3" t="s">
        <v>109</v>
      </c>
      <c r="BP105" s="3" t="s">
        <v>123</v>
      </c>
      <c r="BS105" s="3" t="s">
        <v>123</v>
      </c>
      <c r="BV105" s="3" t="s">
        <v>123</v>
      </c>
      <c r="BY105" s="3" t="s">
        <v>123</v>
      </c>
      <c r="CB105" s="3" t="s">
        <v>110</v>
      </c>
      <c r="CE105" s="3" t="s">
        <v>111</v>
      </c>
      <c r="CH105" s="3" t="s">
        <v>112</v>
      </c>
      <c r="CK105" s="3"/>
      <c r="CN105" s="3" t="s">
        <v>113</v>
      </c>
      <c r="CQ105" s="3"/>
      <c r="CT105">
        <v>26</v>
      </c>
    </row>
    <row r="106" spans="1:98" x14ac:dyDescent="0.25">
      <c r="A106">
        <v>30</v>
      </c>
      <c r="B106" s="22">
        <v>43929.650543981479</v>
      </c>
      <c r="C106" s="22">
        <v>43929.652384259258</v>
      </c>
      <c r="D106" s="3" t="s">
        <v>97</v>
      </c>
      <c r="I106" s="3" t="s">
        <v>98</v>
      </c>
      <c r="L106" s="3" t="s">
        <v>99</v>
      </c>
      <c r="O106" s="3"/>
      <c r="R106" s="3" t="s">
        <v>100</v>
      </c>
      <c r="U106" s="3" t="s">
        <v>99</v>
      </c>
      <c r="X106" s="3" t="s">
        <v>101</v>
      </c>
      <c r="AA106" s="3" t="s">
        <v>99</v>
      </c>
      <c r="AD106" s="3" t="s">
        <v>174</v>
      </c>
      <c r="AG106" s="3" t="s">
        <v>149</v>
      </c>
      <c r="AJ106" s="3"/>
      <c r="AM106" s="3" t="s">
        <v>99</v>
      </c>
      <c r="AP106" s="3"/>
      <c r="AS106" s="3" t="s">
        <v>98</v>
      </c>
      <c r="AV106" s="3" t="s">
        <v>432</v>
      </c>
      <c r="AY106" s="3" t="s">
        <v>116</v>
      </c>
      <c r="BB106" s="3"/>
      <c r="BG106" s="3" t="s">
        <v>107</v>
      </c>
      <c r="BJ106" s="3" t="s">
        <v>109</v>
      </c>
      <c r="BM106" s="3" t="s">
        <v>109</v>
      </c>
      <c r="BP106" s="3" t="s">
        <v>123</v>
      </c>
      <c r="BS106" s="3" t="s">
        <v>123</v>
      </c>
      <c r="BV106" s="3" t="s">
        <v>123</v>
      </c>
      <c r="BY106" s="3" t="s">
        <v>123</v>
      </c>
      <c r="CB106" s="3" t="s">
        <v>110</v>
      </c>
      <c r="CE106" s="3" t="s">
        <v>111</v>
      </c>
      <c r="CH106" s="3" t="s">
        <v>112</v>
      </c>
      <c r="CK106" s="3"/>
      <c r="CN106" s="3" t="s">
        <v>113</v>
      </c>
      <c r="CQ106" s="3"/>
      <c r="CT106">
        <v>26</v>
      </c>
    </row>
    <row r="107" spans="1:98" x14ac:dyDescent="0.25">
      <c r="A107">
        <v>30</v>
      </c>
      <c r="B107" s="22">
        <v>43929.650543981479</v>
      </c>
      <c r="C107" s="22">
        <v>43929.652384259258</v>
      </c>
      <c r="D107" s="3" t="s">
        <v>97</v>
      </c>
      <c r="I107" s="3" t="s">
        <v>98</v>
      </c>
      <c r="L107" s="3" t="s">
        <v>99</v>
      </c>
      <c r="O107" s="3"/>
      <c r="R107" s="3" t="s">
        <v>100</v>
      </c>
      <c r="U107" s="3" t="s">
        <v>99</v>
      </c>
      <c r="X107" s="3" t="s">
        <v>101</v>
      </c>
      <c r="AA107" s="3" t="s">
        <v>99</v>
      </c>
      <c r="AD107" s="3" t="s">
        <v>174</v>
      </c>
      <c r="AG107" s="3" t="s">
        <v>149</v>
      </c>
      <c r="AJ107" s="3"/>
      <c r="AM107" s="3" t="s">
        <v>99</v>
      </c>
      <c r="AP107" s="3"/>
      <c r="AS107" s="3" t="s">
        <v>98</v>
      </c>
      <c r="AV107" s="3" t="s">
        <v>433</v>
      </c>
      <c r="AY107" s="3" t="s">
        <v>116</v>
      </c>
      <c r="BB107" s="3"/>
      <c r="BG107" s="3" t="s">
        <v>107</v>
      </c>
      <c r="BJ107" s="3" t="s">
        <v>109</v>
      </c>
      <c r="BM107" s="3" t="s">
        <v>109</v>
      </c>
      <c r="BP107" s="3" t="s">
        <v>123</v>
      </c>
      <c r="BS107" s="3" t="s">
        <v>123</v>
      </c>
      <c r="BV107" s="3" t="s">
        <v>123</v>
      </c>
      <c r="BY107" s="3" t="s">
        <v>123</v>
      </c>
      <c r="CB107" s="3" t="s">
        <v>110</v>
      </c>
      <c r="CE107" s="3" t="s">
        <v>111</v>
      </c>
      <c r="CH107" s="3" t="s">
        <v>112</v>
      </c>
      <c r="CK107" s="3"/>
      <c r="CN107" s="3" t="s">
        <v>113</v>
      </c>
      <c r="CQ107" s="3"/>
      <c r="CT107">
        <v>26</v>
      </c>
    </row>
    <row r="108" spans="1:98" x14ac:dyDescent="0.25">
      <c r="A108">
        <v>30</v>
      </c>
      <c r="B108" s="22">
        <v>43929.650543981479</v>
      </c>
      <c r="C108" s="22">
        <v>43929.652384259258</v>
      </c>
      <c r="D108" s="3" t="s">
        <v>97</v>
      </c>
      <c r="I108" s="3" t="s">
        <v>98</v>
      </c>
      <c r="L108" s="3" t="s">
        <v>99</v>
      </c>
      <c r="O108" s="3"/>
      <c r="R108" s="3" t="s">
        <v>100</v>
      </c>
      <c r="U108" s="3" t="s">
        <v>99</v>
      </c>
      <c r="X108" s="3" t="s">
        <v>101</v>
      </c>
      <c r="AA108" s="3" t="s">
        <v>99</v>
      </c>
      <c r="AD108" s="3" t="s">
        <v>174</v>
      </c>
      <c r="AG108" s="3" t="s">
        <v>149</v>
      </c>
      <c r="AJ108" s="3"/>
      <c r="AM108" s="3" t="s">
        <v>99</v>
      </c>
      <c r="AP108" s="3"/>
      <c r="AS108" s="3" t="s">
        <v>98</v>
      </c>
      <c r="AV108" s="3" t="s">
        <v>429</v>
      </c>
      <c r="AY108" s="3" t="s">
        <v>116</v>
      </c>
      <c r="BB108" s="3"/>
      <c r="BG108" s="3" t="s">
        <v>107</v>
      </c>
      <c r="BJ108" s="3" t="s">
        <v>109</v>
      </c>
      <c r="BM108" s="3" t="s">
        <v>109</v>
      </c>
      <c r="BP108" s="3" t="s">
        <v>123</v>
      </c>
      <c r="BS108" s="3" t="s">
        <v>123</v>
      </c>
      <c r="BV108" s="3" t="s">
        <v>123</v>
      </c>
      <c r="BY108" s="3" t="s">
        <v>123</v>
      </c>
      <c r="CB108" s="3" t="s">
        <v>110</v>
      </c>
      <c r="CE108" s="3" t="s">
        <v>111</v>
      </c>
      <c r="CH108" s="3" t="s">
        <v>112</v>
      </c>
      <c r="CK108" s="3"/>
      <c r="CN108" s="3" t="s">
        <v>113</v>
      </c>
      <c r="CQ108" s="3"/>
      <c r="CT108">
        <v>26</v>
      </c>
    </row>
    <row r="109" spans="1:98" x14ac:dyDescent="0.25">
      <c r="A109">
        <v>30</v>
      </c>
      <c r="B109" s="22">
        <v>43929.650543981479</v>
      </c>
      <c r="C109" s="22">
        <v>43929.652384259258</v>
      </c>
      <c r="D109" s="3" t="s">
        <v>97</v>
      </c>
      <c r="I109" s="3" t="s">
        <v>98</v>
      </c>
      <c r="L109" s="3" t="s">
        <v>99</v>
      </c>
      <c r="O109" s="3"/>
      <c r="R109" s="3" t="s">
        <v>100</v>
      </c>
      <c r="U109" s="3" t="s">
        <v>99</v>
      </c>
      <c r="X109" s="3" t="s">
        <v>101</v>
      </c>
      <c r="AA109" s="3" t="s">
        <v>99</v>
      </c>
      <c r="AD109" s="3" t="s">
        <v>174</v>
      </c>
      <c r="AG109" s="3" t="s">
        <v>149</v>
      </c>
      <c r="AJ109" s="3"/>
      <c r="AM109" s="3" t="s">
        <v>99</v>
      </c>
      <c r="AP109" s="3"/>
      <c r="AS109" s="3" t="s">
        <v>98</v>
      </c>
      <c r="AV109" s="3" t="s">
        <v>435</v>
      </c>
      <c r="AY109" s="3" t="s">
        <v>116</v>
      </c>
      <c r="BB109" s="3"/>
      <c r="BG109" s="3" t="s">
        <v>107</v>
      </c>
      <c r="BJ109" s="3" t="s">
        <v>109</v>
      </c>
      <c r="BM109" s="3" t="s">
        <v>109</v>
      </c>
      <c r="BP109" s="3" t="s">
        <v>123</v>
      </c>
      <c r="BS109" s="3" t="s">
        <v>123</v>
      </c>
      <c r="BV109" s="3" t="s">
        <v>123</v>
      </c>
      <c r="BY109" s="3" t="s">
        <v>123</v>
      </c>
      <c r="CB109" s="3" t="s">
        <v>110</v>
      </c>
      <c r="CE109" s="3" t="s">
        <v>111</v>
      </c>
      <c r="CH109" s="3" t="s">
        <v>112</v>
      </c>
      <c r="CK109" s="3"/>
      <c r="CN109" s="3" t="s">
        <v>113</v>
      </c>
      <c r="CQ109" s="3"/>
      <c r="CT109">
        <v>26</v>
      </c>
    </row>
    <row r="110" spans="1:98" x14ac:dyDescent="0.25">
      <c r="A110">
        <v>30</v>
      </c>
      <c r="B110" s="22">
        <v>43929.650543981479</v>
      </c>
      <c r="C110" s="22">
        <v>43929.652384259258</v>
      </c>
      <c r="D110" s="3" t="s">
        <v>97</v>
      </c>
      <c r="I110" s="3" t="s">
        <v>98</v>
      </c>
      <c r="L110" s="3" t="s">
        <v>99</v>
      </c>
      <c r="O110" s="3"/>
      <c r="R110" s="3" t="s">
        <v>100</v>
      </c>
      <c r="U110" s="3" t="s">
        <v>99</v>
      </c>
      <c r="X110" s="3" t="s">
        <v>101</v>
      </c>
      <c r="AA110" s="3" t="s">
        <v>99</v>
      </c>
      <c r="AD110" s="3" t="s">
        <v>174</v>
      </c>
      <c r="AG110" s="3" t="s">
        <v>149</v>
      </c>
      <c r="AJ110" s="3"/>
      <c r="AM110" s="3" t="s">
        <v>99</v>
      </c>
      <c r="AP110" s="3"/>
      <c r="AS110" s="3" t="s">
        <v>98</v>
      </c>
      <c r="AV110" s="3" t="s">
        <v>430</v>
      </c>
      <c r="AY110" s="3" t="s">
        <v>116</v>
      </c>
      <c r="BB110" s="3"/>
      <c r="BG110" s="3" t="s">
        <v>107</v>
      </c>
      <c r="BJ110" s="3" t="s">
        <v>109</v>
      </c>
      <c r="BM110" s="3" t="s">
        <v>109</v>
      </c>
      <c r="BP110" s="3" t="s">
        <v>123</v>
      </c>
      <c r="BS110" s="3" t="s">
        <v>123</v>
      </c>
      <c r="BV110" s="3" t="s">
        <v>123</v>
      </c>
      <c r="BY110" s="3" t="s">
        <v>123</v>
      </c>
      <c r="CB110" s="3" t="s">
        <v>110</v>
      </c>
      <c r="CE110" s="3" t="s">
        <v>111</v>
      </c>
      <c r="CH110" s="3" t="s">
        <v>112</v>
      </c>
      <c r="CK110" s="3"/>
      <c r="CN110" s="3" t="s">
        <v>113</v>
      </c>
      <c r="CQ110" s="3"/>
      <c r="CT110">
        <v>26</v>
      </c>
    </row>
    <row r="111" spans="1:98" x14ac:dyDescent="0.25">
      <c r="A111">
        <v>31</v>
      </c>
      <c r="B111" s="22">
        <v>43929.656192129631</v>
      </c>
      <c r="C111" s="22">
        <v>43929.657812500001</v>
      </c>
      <c r="D111" s="3" t="s">
        <v>97</v>
      </c>
      <c r="I111" s="3" t="s">
        <v>98</v>
      </c>
      <c r="L111" s="3" t="s">
        <v>99</v>
      </c>
      <c r="O111" s="3"/>
      <c r="R111" s="3" t="s">
        <v>176</v>
      </c>
      <c r="U111" s="3" t="s">
        <v>98</v>
      </c>
      <c r="X111" s="3" t="s">
        <v>121</v>
      </c>
      <c r="AA111" s="3"/>
      <c r="AD111" s="3" t="s">
        <v>152</v>
      </c>
      <c r="AG111" s="3" t="s">
        <v>151</v>
      </c>
      <c r="AJ111" s="3"/>
      <c r="AM111" s="3" t="s">
        <v>98</v>
      </c>
      <c r="AP111" s="3" t="s">
        <v>155</v>
      </c>
      <c r="AS111" s="3" t="s">
        <v>99</v>
      </c>
      <c r="AV111" s="3"/>
      <c r="AY111" s="3" t="s">
        <v>116</v>
      </c>
      <c r="BB111" s="3"/>
      <c r="BG111" s="3" t="s">
        <v>107</v>
      </c>
      <c r="BJ111" s="3" t="s">
        <v>107</v>
      </c>
      <c r="BM111" s="3" t="s">
        <v>107</v>
      </c>
      <c r="BP111" s="3" t="s">
        <v>108</v>
      </c>
      <c r="BS111" s="3" t="s">
        <v>107</v>
      </c>
      <c r="BV111" s="3" t="s">
        <v>109</v>
      </c>
      <c r="BY111" s="3" t="s">
        <v>109</v>
      </c>
      <c r="CB111" s="3" t="s">
        <v>124</v>
      </c>
      <c r="CE111" s="3" t="s">
        <v>111</v>
      </c>
      <c r="CH111" s="3" t="s">
        <v>137</v>
      </c>
      <c r="CK111" s="3" t="s">
        <v>177</v>
      </c>
      <c r="CN111" s="3" t="s">
        <v>126</v>
      </c>
      <c r="CQ111" s="3"/>
      <c r="CT111">
        <v>27</v>
      </c>
    </row>
    <row r="112" spans="1:98" x14ac:dyDescent="0.25">
      <c r="A112">
        <v>32</v>
      </c>
      <c r="B112" s="22">
        <v>43929.655763888892</v>
      </c>
      <c r="C112" s="22">
        <v>43929.659247685187</v>
      </c>
      <c r="D112" s="3" t="s">
        <v>97</v>
      </c>
      <c r="I112" s="3" t="s">
        <v>98</v>
      </c>
      <c r="L112" s="3" t="s">
        <v>98</v>
      </c>
      <c r="O112" s="3" t="s">
        <v>178</v>
      </c>
      <c r="R112" s="3" t="s">
        <v>100</v>
      </c>
      <c r="U112" s="3" t="s">
        <v>99</v>
      </c>
      <c r="X112" s="3" t="s">
        <v>101</v>
      </c>
      <c r="AA112" s="3" t="s">
        <v>99</v>
      </c>
      <c r="AD112" s="3" t="s">
        <v>179</v>
      </c>
      <c r="AG112" s="3" t="s">
        <v>137</v>
      </c>
      <c r="AJ112" s="3" t="s">
        <v>180</v>
      </c>
      <c r="AM112" s="3" t="s">
        <v>98</v>
      </c>
      <c r="AP112" s="3" t="s">
        <v>155</v>
      </c>
      <c r="AS112" s="3" t="s">
        <v>98</v>
      </c>
      <c r="AV112" s="3" t="s">
        <v>433</v>
      </c>
      <c r="AY112" s="3" t="s">
        <v>122</v>
      </c>
      <c r="BB112" s="3" t="s">
        <v>181</v>
      </c>
      <c r="BG112" s="3" t="s">
        <v>123</v>
      </c>
      <c r="BJ112" s="3" t="s">
        <v>108</v>
      </c>
      <c r="BM112" s="3" t="s">
        <v>107</v>
      </c>
      <c r="BP112" s="3" t="s">
        <v>107</v>
      </c>
      <c r="BS112" s="3" t="s">
        <v>133</v>
      </c>
      <c r="BV112" s="3" t="s">
        <v>109</v>
      </c>
      <c r="BY112" s="3" t="s">
        <v>108</v>
      </c>
      <c r="CB112" s="3" t="s">
        <v>118</v>
      </c>
      <c r="CE112" s="3" t="s">
        <v>135</v>
      </c>
      <c r="CH112" s="3" t="s">
        <v>112</v>
      </c>
      <c r="CK112" s="3"/>
      <c r="CN112" s="3" t="s">
        <v>113</v>
      </c>
      <c r="CQ112" s="3"/>
      <c r="CT112">
        <v>28</v>
      </c>
    </row>
    <row r="113" spans="1:98" x14ac:dyDescent="0.25">
      <c r="A113">
        <v>32</v>
      </c>
      <c r="B113" s="22">
        <v>43929.655763888892</v>
      </c>
      <c r="C113" s="22">
        <v>43929.659247685187</v>
      </c>
      <c r="D113" s="3" t="s">
        <v>97</v>
      </c>
      <c r="I113" s="3" t="s">
        <v>98</v>
      </c>
      <c r="L113" s="3" t="s">
        <v>98</v>
      </c>
      <c r="O113" s="3" t="s">
        <v>178</v>
      </c>
      <c r="R113" s="3" t="s">
        <v>100</v>
      </c>
      <c r="U113" s="3" t="s">
        <v>99</v>
      </c>
      <c r="X113" s="3" t="s">
        <v>101</v>
      </c>
      <c r="AA113" s="3" t="s">
        <v>99</v>
      </c>
      <c r="AD113" s="3" t="s">
        <v>179</v>
      </c>
      <c r="AG113" s="3" t="s">
        <v>137</v>
      </c>
      <c r="AJ113" s="3" t="s">
        <v>180</v>
      </c>
      <c r="AM113" s="3" t="s">
        <v>98</v>
      </c>
      <c r="AP113" s="3" t="s">
        <v>155</v>
      </c>
      <c r="AS113" s="3" t="s">
        <v>98</v>
      </c>
      <c r="AV113" s="3" t="s">
        <v>435</v>
      </c>
      <c r="AY113" s="3" t="s">
        <v>122</v>
      </c>
      <c r="BB113" s="3" t="s">
        <v>181</v>
      </c>
      <c r="BG113" s="3" t="s">
        <v>123</v>
      </c>
      <c r="BJ113" s="3" t="s">
        <v>108</v>
      </c>
      <c r="BM113" s="3" t="s">
        <v>107</v>
      </c>
      <c r="BP113" s="3" t="s">
        <v>107</v>
      </c>
      <c r="BS113" s="3" t="s">
        <v>133</v>
      </c>
      <c r="BV113" s="3" t="s">
        <v>109</v>
      </c>
      <c r="BY113" s="3" t="s">
        <v>108</v>
      </c>
      <c r="CB113" s="3" t="s">
        <v>118</v>
      </c>
      <c r="CE113" s="3" t="s">
        <v>135</v>
      </c>
      <c r="CH113" s="3" t="s">
        <v>112</v>
      </c>
      <c r="CK113" s="3"/>
      <c r="CN113" s="3" t="s">
        <v>113</v>
      </c>
      <c r="CQ113" s="3"/>
      <c r="CT113">
        <v>28</v>
      </c>
    </row>
    <row r="114" spans="1:98" x14ac:dyDescent="0.25">
      <c r="A114">
        <v>32</v>
      </c>
      <c r="B114" s="22">
        <v>43929.655763888892</v>
      </c>
      <c r="C114" s="22">
        <v>43929.659247685187</v>
      </c>
      <c r="D114" s="3" t="s">
        <v>97</v>
      </c>
      <c r="I114" s="3" t="s">
        <v>98</v>
      </c>
      <c r="L114" s="3" t="s">
        <v>98</v>
      </c>
      <c r="O114" s="3" t="s">
        <v>178</v>
      </c>
      <c r="R114" s="3" t="s">
        <v>100</v>
      </c>
      <c r="U114" s="3" t="s">
        <v>99</v>
      </c>
      <c r="X114" s="3" t="s">
        <v>101</v>
      </c>
      <c r="AA114" s="3" t="s">
        <v>99</v>
      </c>
      <c r="AD114" s="3" t="s">
        <v>179</v>
      </c>
      <c r="AG114" s="3" t="s">
        <v>137</v>
      </c>
      <c r="AJ114" s="3" t="s">
        <v>180</v>
      </c>
      <c r="AM114" s="3" t="s">
        <v>98</v>
      </c>
      <c r="AP114" s="3" t="s">
        <v>155</v>
      </c>
      <c r="AS114" s="3" t="s">
        <v>98</v>
      </c>
      <c r="AV114" s="3" t="s">
        <v>430</v>
      </c>
      <c r="AY114" s="3" t="s">
        <v>122</v>
      </c>
      <c r="BB114" s="3" t="s">
        <v>181</v>
      </c>
      <c r="BG114" s="3" t="s">
        <v>123</v>
      </c>
      <c r="BJ114" s="3" t="s">
        <v>108</v>
      </c>
      <c r="BM114" s="3" t="s">
        <v>107</v>
      </c>
      <c r="BP114" s="3" t="s">
        <v>107</v>
      </c>
      <c r="BS114" s="3" t="s">
        <v>133</v>
      </c>
      <c r="BV114" s="3" t="s">
        <v>109</v>
      </c>
      <c r="BY114" s="3" t="s">
        <v>108</v>
      </c>
      <c r="CB114" s="3" t="s">
        <v>118</v>
      </c>
      <c r="CE114" s="3" t="s">
        <v>135</v>
      </c>
      <c r="CH114" s="3" t="s">
        <v>112</v>
      </c>
      <c r="CK114" s="3"/>
      <c r="CN114" s="3" t="s">
        <v>113</v>
      </c>
      <c r="CQ114" s="3"/>
      <c r="CT114">
        <v>28</v>
      </c>
    </row>
    <row r="115" spans="1:98" x14ac:dyDescent="0.25">
      <c r="A115">
        <v>33</v>
      </c>
      <c r="B115" s="22">
        <v>43929.663634259261</v>
      </c>
      <c r="C115" s="22">
        <v>43929.666377314818</v>
      </c>
      <c r="D115" s="3" t="s">
        <v>97</v>
      </c>
      <c r="I115" s="3" t="s">
        <v>98</v>
      </c>
      <c r="L115" s="3" t="s">
        <v>98</v>
      </c>
      <c r="O115" s="3" t="s">
        <v>182</v>
      </c>
      <c r="R115" s="3" t="s">
        <v>100</v>
      </c>
      <c r="U115" s="3" t="s">
        <v>99</v>
      </c>
      <c r="X115" s="3" t="s">
        <v>101</v>
      </c>
      <c r="AA115" s="3" t="s">
        <v>132</v>
      </c>
      <c r="AD115" s="3" t="s">
        <v>174</v>
      </c>
      <c r="AG115" s="3" t="s">
        <v>149</v>
      </c>
      <c r="AJ115" s="3"/>
      <c r="AM115" s="3" t="s">
        <v>99</v>
      </c>
      <c r="AP115" s="3"/>
      <c r="AS115" s="3" t="s">
        <v>98</v>
      </c>
      <c r="AV115" s="3" t="s">
        <v>431</v>
      </c>
      <c r="AY115" s="3" t="s">
        <v>116</v>
      </c>
      <c r="BB115" s="3"/>
      <c r="BG115" s="3" t="s">
        <v>123</v>
      </c>
      <c r="BJ115" s="3" t="s">
        <v>123</v>
      </c>
      <c r="BM115" s="3" t="s">
        <v>108</v>
      </c>
      <c r="BP115" s="3" t="s">
        <v>123</v>
      </c>
      <c r="BS115" s="3" t="s">
        <v>123</v>
      </c>
      <c r="BV115" s="3" t="s">
        <v>123</v>
      </c>
      <c r="BY115" s="3" t="s">
        <v>123</v>
      </c>
      <c r="CB115" s="3" t="s">
        <v>118</v>
      </c>
      <c r="CE115" s="3" t="s">
        <v>111</v>
      </c>
      <c r="CH115" s="3" t="s">
        <v>148</v>
      </c>
      <c r="CK115" s="3"/>
      <c r="CN115" s="3" t="s">
        <v>126</v>
      </c>
      <c r="CQ115" s="3"/>
      <c r="CT115">
        <v>29</v>
      </c>
    </row>
    <row r="116" spans="1:98" x14ac:dyDescent="0.25">
      <c r="A116">
        <v>33</v>
      </c>
      <c r="B116" s="22">
        <v>43929.663634259261</v>
      </c>
      <c r="C116" s="22">
        <v>43929.666377314818</v>
      </c>
      <c r="D116" s="3" t="s">
        <v>97</v>
      </c>
      <c r="I116" s="3" t="s">
        <v>98</v>
      </c>
      <c r="L116" s="3" t="s">
        <v>98</v>
      </c>
      <c r="O116" s="3" t="s">
        <v>182</v>
      </c>
      <c r="R116" s="3" t="s">
        <v>100</v>
      </c>
      <c r="U116" s="3" t="s">
        <v>99</v>
      </c>
      <c r="X116" s="3" t="s">
        <v>101</v>
      </c>
      <c r="AA116" s="3" t="s">
        <v>132</v>
      </c>
      <c r="AD116" s="3" t="s">
        <v>174</v>
      </c>
      <c r="AG116" s="3" t="s">
        <v>149</v>
      </c>
      <c r="AJ116" s="3"/>
      <c r="AM116" s="3" t="s">
        <v>99</v>
      </c>
      <c r="AP116" s="3"/>
      <c r="AS116" s="3" t="s">
        <v>98</v>
      </c>
      <c r="AV116" s="3" t="s">
        <v>432</v>
      </c>
      <c r="AY116" s="3" t="s">
        <v>116</v>
      </c>
      <c r="BB116" s="3"/>
      <c r="BG116" s="3" t="s">
        <v>123</v>
      </c>
      <c r="BJ116" s="3" t="s">
        <v>123</v>
      </c>
      <c r="BM116" s="3" t="s">
        <v>108</v>
      </c>
      <c r="BP116" s="3" t="s">
        <v>123</v>
      </c>
      <c r="BS116" s="3" t="s">
        <v>123</v>
      </c>
      <c r="BV116" s="3" t="s">
        <v>123</v>
      </c>
      <c r="BY116" s="3" t="s">
        <v>123</v>
      </c>
      <c r="CB116" s="3" t="s">
        <v>118</v>
      </c>
      <c r="CE116" s="3" t="s">
        <v>111</v>
      </c>
      <c r="CH116" s="3" t="s">
        <v>148</v>
      </c>
      <c r="CK116" s="3"/>
      <c r="CN116" s="3" t="s">
        <v>126</v>
      </c>
      <c r="CQ116" s="3"/>
      <c r="CT116">
        <v>29</v>
      </c>
    </row>
    <row r="117" spans="1:98" x14ac:dyDescent="0.25">
      <c r="A117">
        <v>33</v>
      </c>
      <c r="B117" s="22">
        <v>43929.663634259261</v>
      </c>
      <c r="C117" s="22">
        <v>43929.666377314818</v>
      </c>
      <c r="D117" s="3" t="s">
        <v>97</v>
      </c>
      <c r="I117" s="3" t="s">
        <v>98</v>
      </c>
      <c r="L117" s="3" t="s">
        <v>98</v>
      </c>
      <c r="O117" s="3" t="s">
        <v>182</v>
      </c>
      <c r="R117" s="3" t="s">
        <v>100</v>
      </c>
      <c r="U117" s="3" t="s">
        <v>99</v>
      </c>
      <c r="X117" s="3" t="s">
        <v>101</v>
      </c>
      <c r="AA117" s="3" t="s">
        <v>132</v>
      </c>
      <c r="AD117" s="3" t="s">
        <v>174</v>
      </c>
      <c r="AG117" s="3" t="s">
        <v>149</v>
      </c>
      <c r="AJ117" s="3"/>
      <c r="AM117" s="3" t="s">
        <v>99</v>
      </c>
      <c r="AP117" s="3"/>
      <c r="AS117" s="3" t="s">
        <v>98</v>
      </c>
      <c r="AV117" s="3" t="s">
        <v>433</v>
      </c>
      <c r="AY117" s="3" t="s">
        <v>116</v>
      </c>
      <c r="BB117" s="3"/>
      <c r="BG117" s="3" t="s">
        <v>123</v>
      </c>
      <c r="BJ117" s="3" t="s">
        <v>123</v>
      </c>
      <c r="BM117" s="3" t="s">
        <v>108</v>
      </c>
      <c r="BP117" s="3" t="s">
        <v>123</v>
      </c>
      <c r="BS117" s="3" t="s">
        <v>123</v>
      </c>
      <c r="BV117" s="3" t="s">
        <v>123</v>
      </c>
      <c r="BY117" s="3" t="s">
        <v>123</v>
      </c>
      <c r="CB117" s="3" t="s">
        <v>118</v>
      </c>
      <c r="CE117" s="3" t="s">
        <v>111</v>
      </c>
      <c r="CH117" s="3" t="s">
        <v>148</v>
      </c>
      <c r="CK117" s="3"/>
      <c r="CN117" s="3" t="s">
        <v>126</v>
      </c>
      <c r="CQ117" s="3"/>
      <c r="CT117">
        <v>29</v>
      </c>
    </row>
    <row r="118" spans="1:98" x14ac:dyDescent="0.25">
      <c r="A118">
        <v>33</v>
      </c>
      <c r="B118" s="22">
        <v>43929.663634259261</v>
      </c>
      <c r="C118" s="22">
        <v>43929.666377314818</v>
      </c>
      <c r="D118" s="3" t="s">
        <v>97</v>
      </c>
      <c r="I118" s="3" t="s">
        <v>98</v>
      </c>
      <c r="L118" s="3" t="s">
        <v>98</v>
      </c>
      <c r="O118" s="3" t="s">
        <v>182</v>
      </c>
      <c r="R118" s="3" t="s">
        <v>100</v>
      </c>
      <c r="U118" s="3" t="s">
        <v>99</v>
      </c>
      <c r="X118" s="3" t="s">
        <v>101</v>
      </c>
      <c r="AA118" s="3" t="s">
        <v>132</v>
      </c>
      <c r="AD118" s="3" t="s">
        <v>174</v>
      </c>
      <c r="AG118" s="3" t="s">
        <v>149</v>
      </c>
      <c r="AJ118" s="3"/>
      <c r="AM118" s="3" t="s">
        <v>99</v>
      </c>
      <c r="AP118" s="3"/>
      <c r="AS118" s="3" t="s">
        <v>98</v>
      </c>
      <c r="AV118" s="3" t="s">
        <v>434</v>
      </c>
      <c r="AY118" s="3" t="s">
        <v>116</v>
      </c>
      <c r="BB118" s="3"/>
      <c r="BG118" s="3" t="s">
        <v>123</v>
      </c>
      <c r="BJ118" s="3" t="s">
        <v>123</v>
      </c>
      <c r="BM118" s="3" t="s">
        <v>108</v>
      </c>
      <c r="BP118" s="3" t="s">
        <v>123</v>
      </c>
      <c r="BS118" s="3" t="s">
        <v>123</v>
      </c>
      <c r="BV118" s="3" t="s">
        <v>123</v>
      </c>
      <c r="BY118" s="3" t="s">
        <v>123</v>
      </c>
      <c r="CB118" s="3" t="s">
        <v>118</v>
      </c>
      <c r="CE118" s="3" t="s">
        <v>111</v>
      </c>
      <c r="CH118" s="3" t="s">
        <v>148</v>
      </c>
      <c r="CK118" s="3"/>
      <c r="CN118" s="3" t="s">
        <v>126</v>
      </c>
      <c r="CQ118" s="3"/>
      <c r="CT118">
        <v>29</v>
      </c>
    </row>
    <row r="119" spans="1:98" x14ac:dyDescent="0.25">
      <c r="A119">
        <v>33</v>
      </c>
      <c r="B119" s="22">
        <v>43929.663634259261</v>
      </c>
      <c r="C119" s="22">
        <v>43929.666377314818</v>
      </c>
      <c r="D119" s="3" t="s">
        <v>97</v>
      </c>
      <c r="I119" s="3" t="s">
        <v>98</v>
      </c>
      <c r="L119" s="3" t="s">
        <v>98</v>
      </c>
      <c r="O119" s="3" t="s">
        <v>182</v>
      </c>
      <c r="R119" s="3" t="s">
        <v>100</v>
      </c>
      <c r="U119" s="3" t="s">
        <v>99</v>
      </c>
      <c r="X119" s="3" t="s">
        <v>101</v>
      </c>
      <c r="AA119" s="3" t="s">
        <v>132</v>
      </c>
      <c r="AD119" s="3" t="s">
        <v>174</v>
      </c>
      <c r="AG119" s="3" t="s">
        <v>149</v>
      </c>
      <c r="AJ119" s="3"/>
      <c r="AM119" s="3" t="s">
        <v>99</v>
      </c>
      <c r="AP119" s="3"/>
      <c r="AS119" s="3" t="s">
        <v>98</v>
      </c>
      <c r="AV119" s="3" t="s">
        <v>429</v>
      </c>
      <c r="AY119" s="3" t="s">
        <v>116</v>
      </c>
      <c r="BB119" s="3"/>
      <c r="BG119" s="3" t="s">
        <v>123</v>
      </c>
      <c r="BJ119" s="3" t="s">
        <v>123</v>
      </c>
      <c r="BM119" s="3" t="s">
        <v>108</v>
      </c>
      <c r="BP119" s="3" t="s">
        <v>123</v>
      </c>
      <c r="BS119" s="3" t="s">
        <v>123</v>
      </c>
      <c r="BV119" s="3" t="s">
        <v>123</v>
      </c>
      <c r="BY119" s="3" t="s">
        <v>123</v>
      </c>
      <c r="CB119" s="3" t="s">
        <v>118</v>
      </c>
      <c r="CE119" s="3" t="s">
        <v>111</v>
      </c>
      <c r="CH119" s="3" t="s">
        <v>148</v>
      </c>
      <c r="CK119" s="3"/>
      <c r="CN119" s="3" t="s">
        <v>126</v>
      </c>
      <c r="CQ119" s="3"/>
      <c r="CT119">
        <v>29</v>
      </c>
    </row>
    <row r="120" spans="1:98" x14ac:dyDescent="0.25">
      <c r="A120">
        <v>33</v>
      </c>
      <c r="B120" s="22">
        <v>43929.663634259261</v>
      </c>
      <c r="C120" s="22">
        <v>43929.666377314818</v>
      </c>
      <c r="D120" s="3" t="s">
        <v>97</v>
      </c>
      <c r="I120" s="3" t="s">
        <v>98</v>
      </c>
      <c r="L120" s="3" t="s">
        <v>98</v>
      </c>
      <c r="O120" s="3" t="s">
        <v>182</v>
      </c>
      <c r="R120" s="3" t="s">
        <v>100</v>
      </c>
      <c r="U120" s="3" t="s">
        <v>99</v>
      </c>
      <c r="X120" s="3" t="s">
        <v>101</v>
      </c>
      <c r="AA120" s="3" t="s">
        <v>132</v>
      </c>
      <c r="AD120" s="3" t="s">
        <v>174</v>
      </c>
      <c r="AG120" s="3" t="s">
        <v>149</v>
      </c>
      <c r="AJ120" s="3"/>
      <c r="AM120" s="3" t="s">
        <v>99</v>
      </c>
      <c r="AP120" s="3"/>
      <c r="AS120" s="3" t="s">
        <v>98</v>
      </c>
      <c r="AV120" s="3" t="s">
        <v>435</v>
      </c>
      <c r="AY120" s="3" t="s">
        <v>116</v>
      </c>
      <c r="BB120" s="3"/>
      <c r="BG120" s="3" t="s">
        <v>123</v>
      </c>
      <c r="BJ120" s="3" t="s">
        <v>123</v>
      </c>
      <c r="BM120" s="3" t="s">
        <v>108</v>
      </c>
      <c r="BP120" s="3" t="s">
        <v>123</v>
      </c>
      <c r="BS120" s="3" t="s">
        <v>123</v>
      </c>
      <c r="BV120" s="3" t="s">
        <v>123</v>
      </c>
      <c r="BY120" s="3" t="s">
        <v>123</v>
      </c>
      <c r="CB120" s="3" t="s">
        <v>118</v>
      </c>
      <c r="CE120" s="3" t="s">
        <v>111</v>
      </c>
      <c r="CH120" s="3" t="s">
        <v>148</v>
      </c>
      <c r="CK120" s="3"/>
      <c r="CN120" s="3" t="s">
        <v>126</v>
      </c>
      <c r="CQ120" s="3"/>
      <c r="CT120">
        <v>29</v>
      </c>
    </row>
    <row r="121" spans="1:98" x14ac:dyDescent="0.25">
      <c r="A121">
        <v>33</v>
      </c>
      <c r="B121" s="22">
        <v>43929.663634259261</v>
      </c>
      <c r="C121" s="22">
        <v>43929.666377314818</v>
      </c>
      <c r="D121" s="3" t="s">
        <v>97</v>
      </c>
      <c r="I121" s="3" t="s">
        <v>98</v>
      </c>
      <c r="L121" s="3" t="s">
        <v>98</v>
      </c>
      <c r="O121" s="3" t="s">
        <v>182</v>
      </c>
      <c r="R121" s="3" t="s">
        <v>100</v>
      </c>
      <c r="U121" s="3" t="s">
        <v>99</v>
      </c>
      <c r="X121" s="3" t="s">
        <v>101</v>
      </c>
      <c r="AA121" s="3" t="s">
        <v>132</v>
      </c>
      <c r="AD121" s="3" t="s">
        <v>174</v>
      </c>
      <c r="AG121" s="3" t="s">
        <v>149</v>
      </c>
      <c r="AJ121" s="3"/>
      <c r="AM121" s="3" t="s">
        <v>99</v>
      </c>
      <c r="AP121" s="3"/>
      <c r="AS121" s="3" t="s">
        <v>98</v>
      </c>
      <c r="AV121" s="3" t="s">
        <v>430</v>
      </c>
      <c r="AY121" s="3" t="s">
        <v>116</v>
      </c>
      <c r="BB121" s="3"/>
      <c r="BG121" s="3" t="s">
        <v>123</v>
      </c>
      <c r="BJ121" s="3" t="s">
        <v>123</v>
      </c>
      <c r="BM121" s="3" t="s">
        <v>108</v>
      </c>
      <c r="BP121" s="3" t="s">
        <v>123</v>
      </c>
      <c r="BS121" s="3" t="s">
        <v>123</v>
      </c>
      <c r="BV121" s="3" t="s">
        <v>123</v>
      </c>
      <c r="BY121" s="3" t="s">
        <v>123</v>
      </c>
      <c r="CB121" s="3" t="s">
        <v>118</v>
      </c>
      <c r="CE121" s="3" t="s">
        <v>111</v>
      </c>
      <c r="CH121" s="3" t="s">
        <v>148</v>
      </c>
      <c r="CK121" s="3"/>
      <c r="CN121" s="3" t="s">
        <v>126</v>
      </c>
      <c r="CQ121" s="3"/>
      <c r="CT121">
        <v>29</v>
      </c>
    </row>
    <row r="122" spans="1:98" x14ac:dyDescent="0.25">
      <c r="A122">
        <v>34</v>
      </c>
      <c r="B122" s="22">
        <v>43929.670937499999</v>
      </c>
      <c r="C122" s="22">
        <v>43929.672372685185</v>
      </c>
      <c r="D122" s="3" t="s">
        <v>97</v>
      </c>
      <c r="I122" s="3" t="s">
        <v>98</v>
      </c>
      <c r="L122" s="3" t="s">
        <v>99</v>
      </c>
      <c r="O122" s="3"/>
      <c r="R122" s="3" t="s">
        <v>100</v>
      </c>
      <c r="U122" s="3" t="s">
        <v>99</v>
      </c>
      <c r="X122" s="3" t="s">
        <v>101</v>
      </c>
      <c r="AA122" s="3" t="s">
        <v>102</v>
      </c>
      <c r="AD122" s="3" t="s">
        <v>146</v>
      </c>
      <c r="AG122" s="3" t="s">
        <v>149</v>
      </c>
      <c r="AJ122" s="3"/>
      <c r="AM122" s="3" t="s">
        <v>99</v>
      </c>
      <c r="AP122" s="3"/>
      <c r="AS122" s="3" t="s">
        <v>98</v>
      </c>
      <c r="AV122" s="3" t="s">
        <v>431</v>
      </c>
      <c r="AY122" s="3" t="s">
        <v>116</v>
      </c>
      <c r="BB122" s="3"/>
      <c r="BG122" s="3" t="s">
        <v>123</v>
      </c>
      <c r="BJ122" s="3" t="s">
        <v>123</v>
      </c>
      <c r="BM122" s="3" t="s">
        <v>109</v>
      </c>
      <c r="BP122" s="3" t="s">
        <v>109</v>
      </c>
      <c r="BS122" s="3" t="s">
        <v>109</v>
      </c>
      <c r="BV122" s="3" t="s">
        <v>109</v>
      </c>
      <c r="BY122" s="3" t="s">
        <v>109</v>
      </c>
      <c r="CB122" s="3" t="s">
        <v>118</v>
      </c>
      <c r="CE122" s="3" t="s">
        <v>119</v>
      </c>
      <c r="CH122" s="3" t="s">
        <v>112</v>
      </c>
      <c r="CK122" s="3"/>
      <c r="CN122" s="3" t="s">
        <v>126</v>
      </c>
      <c r="CQ122" s="3"/>
      <c r="CT122">
        <v>30</v>
      </c>
    </row>
    <row r="123" spans="1:98" x14ac:dyDescent="0.25">
      <c r="A123">
        <v>34</v>
      </c>
      <c r="B123" s="22">
        <v>43929.670937499999</v>
      </c>
      <c r="C123" s="22">
        <v>43929.672372685185</v>
      </c>
      <c r="D123" s="3" t="s">
        <v>97</v>
      </c>
      <c r="I123" s="3" t="s">
        <v>98</v>
      </c>
      <c r="L123" s="3" t="s">
        <v>99</v>
      </c>
      <c r="O123" s="3"/>
      <c r="R123" s="3" t="s">
        <v>100</v>
      </c>
      <c r="U123" s="3" t="s">
        <v>99</v>
      </c>
      <c r="X123" s="3" t="s">
        <v>101</v>
      </c>
      <c r="AA123" s="3" t="s">
        <v>102</v>
      </c>
      <c r="AD123" s="3" t="s">
        <v>146</v>
      </c>
      <c r="AG123" s="3" t="s">
        <v>149</v>
      </c>
      <c r="AJ123" s="3"/>
      <c r="AM123" s="3" t="s">
        <v>99</v>
      </c>
      <c r="AP123" s="3"/>
      <c r="AS123" s="3" t="s">
        <v>98</v>
      </c>
      <c r="AV123" s="3" t="s">
        <v>432</v>
      </c>
      <c r="AY123" s="3" t="s">
        <v>116</v>
      </c>
      <c r="BB123" s="3"/>
      <c r="BG123" s="3" t="s">
        <v>123</v>
      </c>
      <c r="BJ123" s="3" t="s">
        <v>123</v>
      </c>
      <c r="BM123" s="3" t="s">
        <v>109</v>
      </c>
      <c r="BP123" s="3" t="s">
        <v>109</v>
      </c>
      <c r="BS123" s="3" t="s">
        <v>109</v>
      </c>
      <c r="BV123" s="3" t="s">
        <v>109</v>
      </c>
      <c r="BY123" s="3" t="s">
        <v>109</v>
      </c>
      <c r="CB123" s="3" t="s">
        <v>118</v>
      </c>
      <c r="CE123" s="3" t="s">
        <v>119</v>
      </c>
      <c r="CH123" s="3" t="s">
        <v>112</v>
      </c>
      <c r="CK123" s="3"/>
      <c r="CN123" s="3" t="s">
        <v>126</v>
      </c>
      <c r="CQ123" s="3"/>
      <c r="CT123">
        <v>30</v>
      </c>
    </row>
    <row r="124" spans="1:98" x14ac:dyDescent="0.25">
      <c r="A124">
        <v>34</v>
      </c>
      <c r="B124" s="22">
        <v>43929.670937499999</v>
      </c>
      <c r="C124" s="22">
        <v>43929.672372685185</v>
      </c>
      <c r="D124" s="3" t="s">
        <v>97</v>
      </c>
      <c r="I124" s="3" t="s">
        <v>98</v>
      </c>
      <c r="L124" s="3" t="s">
        <v>99</v>
      </c>
      <c r="O124" s="3"/>
      <c r="R124" s="3" t="s">
        <v>100</v>
      </c>
      <c r="U124" s="3" t="s">
        <v>99</v>
      </c>
      <c r="X124" s="3" t="s">
        <v>101</v>
      </c>
      <c r="AA124" s="3" t="s">
        <v>102</v>
      </c>
      <c r="AD124" s="3" t="s">
        <v>146</v>
      </c>
      <c r="AG124" s="3" t="s">
        <v>149</v>
      </c>
      <c r="AJ124" s="3"/>
      <c r="AM124" s="3" t="s">
        <v>99</v>
      </c>
      <c r="AP124" s="3"/>
      <c r="AS124" s="3" t="s">
        <v>98</v>
      </c>
      <c r="AV124" s="3" t="s">
        <v>434</v>
      </c>
      <c r="AY124" s="3" t="s">
        <v>116</v>
      </c>
      <c r="BB124" s="3"/>
      <c r="BG124" s="3" t="s">
        <v>123</v>
      </c>
      <c r="BJ124" s="3" t="s">
        <v>123</v>
      </c>
      <c r="BM124" s="3" t="s">
        <v>109</v>
      </c>
      <c r="BP124" s="3" t="s">
        <v>109</v>
      </c>
      <c r="BS124" s="3" t="s">
        <v>109</v>
      </c>
      <c r="BV124" s="3" t="s">
        <v>109</v>
      </c>
      <c r="BY124" s="3" t="s">
        <v>109</v>
      </c>
      <c r="CB124" s="3" t="s">
        <v>118</v>
      </c>
      <c r="CE124" s="3" t="s">
        <v>119</v>
      </c>
      <c r="CH124" s="3" t="s">
        <v>112</v>
      </c>
      <c r="CK124" s="3"/>
      <c r="CN124" s="3" t="s">
        <v>126</v>
      </c>
      <c r="CQ124" s="3"/>
      <c r="CT124">
        <v>30</v>
      </c>
    </row>
    <row r="125" spans="1:98" x14ac:dyDescent="0.25">
      <c r="A125">
        <v>34</v>
      </c>
      <c r="B125" s="22">
        <v>43929.670937499999</v>
      </c>
      <c r="C125" s="22">
        <v>43929.672372685185</v>
      </c>
      <c r="D125" s="3" t="s">
        <v>97</v>
      </c>
      <c r="I125" s="3" t="s">
        <v>98</v>
      </c>
      <c r="L125" s="3" t="s">
        <v>99</v>
      </c>
      <c r="O125" s="3"/>
      <c r="R125" s="3" t="s">
        <v>100</v>
      </c>
      <c r="U125" s="3" t="s">
        <v>99</v>
      </c>
      <c r="X125" s="3" t="s">
        <v>101</v>
      </c>
      <c r="AA125" s="3" t="s">
        <v>102</v>
      </c>
      <c r="AD125" s="3" t="s">
        <v>146</v>
      </c>
      <c r="AG125" s="3" t="s">
        <v>149</v>
      </c>
      <c r="AJ125" s="3"/>
      <c r="AM125" s="3" t="s">
        <v>99</v>
      </c>
      <c r="AP125" s="3"/>
      <c r="AS125" s="3" t="s">
        <v>98</v>
      </c>
      <c r="AV125" s="3" t="s">
        <v>429</v>
      </c>
      <c r="AY125" s="3" t="s">
        <v>116</v>
      </c>
      <c r="BB125" s="3"/>
      <c r="BG125" s="3" t="s">
        <v>123</v>
      </c>
      <c r="BJ125" s="3" t="s">
        <v>123</v>
      </c>
      <c r="BM125" s="3" t="s">
        <v>109</v>
      </c>
      <c r="BP125" s="3" t="s">
        <v>109</v>
      </c>
      <c r="BS125" s="3" t="s">
        <v>109</v>
      </c>
      <c r="BV125" s="3" t="s">
        <v>109</v>
      </c>
      <c r="BY125" s="3" t="s">
        <v>109</v>
      </c>
      <c r="CB125" s="3" t="s">
        <v>118</v>
      </c>
      <c r="CE125" s="3" t="s">
        <v>119</v>
      </c>
      <c r="CH125" s="3" t="s">
        <v>112</v>
      </c>
      <c r="CK125" s="3"/>
      <c r="CN125" s="3" t="s">
        <v>126</v>
      </c>
      <c r="CQ125" s="3"/>
      <c r="CT125">
        <v>30</v>
      </c>
    </row>
    <row r="126" spans="1:98" x14ac:dyDescent="0.25">
      <c r="A126">
        <v>34</v>
      </c>
      <c r="B126" s="22">
        <v>43929.670937499999</v>
      </c>
      <c r="C126" s="22">
        <v>43929.672372685185</v>
      </c>
      <c r="D126" s="3" t="s">
        <v>97</v>
      </c>
      <c r="I126" s="3" t="s">
        <v>98</v>
      </c>
      <c r="L126" s="3" t="s">
        <v>99</v>
      </c>
      <c r="O126" s="3"/>
      <c r="R126" s="3" t="s">
        <v>100</v>
      </c>
      <c r="U126" s="3" t="s">
        <v>99</v>
      </c>
      <c r="X126" s="3" t="s">
        <v>101</v>
      </c>
      <c r="AA126" s="3" t="s">
        <v>102</v>
      </c>
      <c r="AD126" s="3" t="s">
        <v>146</v>
      </c>
      <c r="AG126" s="3" t="s">
        <v>149</v>
      </c>
      <c r="AJ126" s="3"/>
      <c r="AM126" s="3" t="s">
        <v>99</v>
      </c>
      <c r="AP126" s="3"/>
      <c r="AS126" s="3" t="s">
        <v>98</v>
      </c>
      <c r="AV126" s="3" t="s">
        <v>435</v>
      </c>
      <c r="AY126" s="3" t="s">
        <v>116</v>
      </c>
      <c r="BB126" s="3"/>
      <c r="BG126" s="3" t="s">
        <v>123</v>
      </c>
      <c r="BJ126" s="3" t="s">
        <v>123</v>
      </c>
      <c r="BM126" s="3" t="s">
        <v>109</v>
      </c>
      <c r="BP126" s="3" t="s">
        <v>109</v>
      </c>
      <c r="BS126" s="3" t="s">
        <v>109</v>
      </c>
      <c r="BV126" s="3" t="s">
        <v>109</v>
      </c>
      <c r="BY126" s="3" t="s">
        <v>109</v>
      </c>
      <c r="CB126" s="3" t="s">
        <v>118</v>
      </c>
      <c r="CE126" s="3" t="s">
        <v>119</v>
      </c>
      <c r="CH126" s="3" t="s">
        <v>112</v>
      </c>
      <c r="CK126" s="3"/>
      <c r="CN126" s="3" t="s">
        <v>126</v>
      </c>
      <c r="CQ126" s="3"/>
      <c r="CT126">
        <v>30</v>
      </c>
    </row>
    <row r="127" spans="1:98" x14ac:dyDescent="0.25">
      <c r="A127">
        <v>34</v>
      </c>
      <c r="B127" s="22">
        <v>43929.670937499999</v>
      </c>
      <c r="C127" s="22">
        <v>43929.672372685185</v>
      </c>
      <c r="D127" s="3" t="s">
        <v>97</v>
      </c>
      <c r="I127" s="3" t="s">
        <v>98</v>
      </c>
      <c r="L127" s="3" t="s">
        <v>99</v>
      </c>
      <c r="O127" s="3"/>
      <c r="R127" s="3" t="s">
        <v>100</v>
      </c>
      <c r="U127" s="3" t="s">
        <v>99</v>
      </c>
      <c r="X127" s="3" t="s">
        <v>101</v>
      </c>
      <c r="AA127" s="3" t="s">
        <v>102</v>
      </c>
      <c r="AD127" s="3" t="s">
        <v>146</v>
      </c>
      <c r="AG127" s="3" t="s">
        <v>149</v>
      </c>
      <c r="AJ127" s="3"/>
      <c r="AM127" s="3" t="s">
        <v>99</v>
      </c>
      <c r="AP127" s="3"/>
      <c r="AS127" s="3" t="s">
        <v>98</v>
      </c>
      <c r="AV127" s="3" t="s">
        <v>430</v>
      </c>
      <c r="AY127" s="3" t="s">
        <v>116</v>
      </c>
      <c r="BB127" s="3"/>
      <c r="BG127" s="3" t="s">
        <v>123</v>
      </c>
      <c r="BJ127" s="3" t="s">
        <v>123</v>
      </c>
      <c r="BM127" s="3" t="s">
        <v>109</v>
      </c>
      <c r="BP127" s="3" t="s">
        <v>109</v>
      </c>
      <c r="BS127" s="3" t="s">
        <v>109</v>
      </c>
      <c r="BV127" s="3" t="s">
        <v>109</v>
      </c>
      <c r="BY127" s="3" t="s">
        <v>109</v>
      </c>
      <c r="CB127" s="3" t="s">
        <v>118</v>
      </c>
      <c r="CE127" s="3" t="s">
        <v>119</v>
      </c>
      <c r="CH127" s="3" t="s">
        <v>112</v>
      </c>
      <c r="CK127" s="3"/>
      <c r="CN127" s="3" t="s">
        <v>126</v>
      </c>
      <c r="CQ127" s="3"/>
      <c r="CT127">
        <v>30</v>
      </c>
    </row>
    <row r="128" spans="1:98" x14ac:dyDescent="0.25">
      <c r="A128">
        <v>35</v>
      </c>
      <c r="B128" s="22">
        <v>43929.671898148146</v>
      </c>
      <c r="C128" s="22">
        <v>43929.674398148149</v>
      </c>
      <c r="D128" s="3" t="s">
        <v>97</v>
      </c>
      <c r="I128" s="3" t="s">
        <v>99</v>
      </c>
      <c r="L128" s="3" t="s">
        <v>98</v>
      </c>
      <c r="O128" s="3" t="s">
        <v>184</v>
      </c>
      <c r="R128" s="3" t="s">
        <v>159</v>
      </c>
      <c r="U128" s="3" t="s">
        <v>98</v>
      </c>
      <c r="X128" s="3" t="s">
        <v>121</v>
      </c>
      <c r="AA128" s="3"/>
      <c r="AD128" s="3" t="s">
        <v>127</v>
      </c>
      <c r="AG128" s="3" t="s">
        <v>149</v>
      </c>
      <c r="AJ128" s="3"/>
      <c r="AM128" s="3" t="s">
        <v>99</v>
      </c>
      <c r="AP128" s="3"/>
      <c r="AS128" s="3" t="s">
        <v>99</v>
      </c>
      <c r="AV128" s="3"/>
      <c r="AY128" s="3" t="s">
        <v>116</v>
      </c>
      <c r="BB128" s="3"/>
      <c r="BG128" s="3" t="s">
        <v>109</v>
      </c>
      <c r="BJ128" s="3" t="s">
        <v>109</v>
      </c>
      <c r="BM128" s="3" t="s">
        <v>109</v>
      </c>
      <c r="BP128" s="3" t="s">
        <v>107</v>
      </c>
      <c r="BS128" s="3" t="s">
        <v>107</v>
      </c>
      <c r="BV128" s="3" t="s">
        <v>109</v>
      </c>
      <c r="BY128" s="3" t="s">
        <v>109</v>
      </c>
      <c r="CB128" s="3" t="s">
        <v>118</v>
      </c>
      <c r="CE128" s="3" t="s">
        <v>111</v>
      </c>
      <c r="CH128" s="3" t="s">
        <v>163</v>
      </c>
      <c r="CK128" s="3"/>
      <c r="CN128" s="3" t="s">
        <v>137</v>
      </c>
      <c r="CQ128" s="3"/>
      <c r="CT128">
        <v>31</v>
      </c>
    </row>
    <row r="129" spans="1:98" x14ac:dyDescent="0.25">
      <c r="A129">
        <v>36</v>
      </c>
      <c r="B129" s="22">
        <v>43929.681331018517</v>
      </c>
      <c r="C129" s="22">
        <v>43929.683634259258</v>
      </c>
      <c r="D129" s="3" t="s">
        <v>97</v>
      </c>
      <c r="I129" s="3" t="s">
        <v>98</v>
      </c>
      <c r="L129" s="3" t="s">
        <v>98</v>
      </c>
      <c r="O129" s="3"/>
      <c r="R129" s="3" t="s">
        <v>185</v>
      </c>
      <c r="U129" s="3" t="s">
        <v>99</v>
      </c>
      <c r="X129" s="3" t="s">
        <v>121</v>
      </c>
      <c r="AA129" s="3"/>
      <c r="AD129" s="3" t="s">
        <v>142</v>
      </c>
      <c r="AG129" s="3" t="s">
        <v>151</v>
      </c>
      <c r="AJ129" s="3"/>
      <c r="AM129" s="3" t="s">
        <v>98</v>
      </c>
      <c r="AP129" s="3" t="s">
        <v>186</v>
      </c>
      <c r="AS129" s="3" t="s">
        <v>98</v>
      </c>
      <c r="AV129" s="3" t="s">
        <v>431</v>
      </c>
      <c r="AY129" s="3" t="s">
        <v>122</v>
      </c>
      <c r="BB129" s="3"/>
      <c r="BG129" s="3" t="s">
        <v>107</v>
      </c>
      <c r="BJ129" s="3" t="s">
        <v>107</v>
      </c>
      <c r="BM129" s="3" t="s">
        <v>107</v>
      </c>
      <c r="BP129" s="3" t="s">
        <v>109</v>
      </c>
      <c r="BS129" s="3" t="s">
        <v>109</v>
      </c>
      <c r="BV129" s="3" t="s">
        <v>123</v>
      </c>
      <c r="BY129" s="3" t="s">
        <v>109</v>
      </c>
      <c r="CB129" s="3" t="s">
        <v>118</v>
      </c>
      <c r="CE129" s="3" t="s">
        <v>111</v>
      </c>
      <c r="CH129" s="3" t="s">
        <v>156</v>
      </c>
      <c r="CK129" s="3"/>
      <c r="CN129" s="3" t="s">
        <v>131</v>
      </c>
      <c r="CQ129" s="3"/>
      <c r="CT129">
        <v>32</v>
      </c>
    </row>
    <row r="130" spans="1:98" x14ac:dyDescent="0.25">
      <c r="A130">
        <v>36</v>
      </c>
      <c r="B130" s="22">
        <v>43929.681331018517</v>
      </c>
      <c r="C130" s="22">
        <v>43929.683634259258</v>
      </c>
      <c r="D130" s="3" t="s">
        <v>97</v>
      </c>
      <c r="I130" s="3" t="s">
        <v>98</v>
      </c>
      <c r="L130" s="3" t="s">
        <v>98</v>
      </c>
      <c r="O130" s="3"/>
      <c r="R130" s="3" t="s">
        <v>185</v>
      </c>
      <c r="U130" s="3" t="s">
        <v>99</v>
      </c>
      <c r="X130" s="3" t="s">
        <v>121</v>
      </c>
      <c r="AA130" s="3"/>
      <c r="AD130" s="3" t="s">
        <v>142</v>
      </c>
      <c r="AG130" s="3" t="s">
        <v>151</v>
      </c>
      <c r="AJ130" s="3"/>
      <c r="AM130" s="3" t="s">
        <v>98</v>
      </c>
      <c r="AP130" s="3" t="s">
        <v>186</v>
      </c>
      <c r="AS130" s="3" t="s">
        <v>98</v>
      </c>
      <c r="AV130" s="3" t="s">
        <v>432</v>
      </c>
      <c r="AY130" s="3" t="s">
        <v>122</v>
      </c>
      <c r="BB130" s="3"/>
      <c r="BG130" s="3" t="s">
        <v>107</v>
      </c>
      <c r="BJ130" s="3" t="s">
        <v>107</v>
      </c>
      <c r="BM130" s="3" t="s">
        <v>107</v>
      </c>
      <c r="BP130" s="3" t="s">
        <v>109</v>
      </c>
      <c r="BS130" s="3" t="s">
        <v>109</v>
      </c>
      <c r="BV130" s="3" t="s">
        <v>123</v>
      </c>
      <c r="BY130" s="3" t="s">
        <v>109</v>
      </c>
      <c r="CB130" s="3" t="s">
        <v>118</v>
      </c>
      <c r="CE130" s="3" t="s">
        <v>111</v>
      </c>
      <c r="CH130" s="3" t="s">
        <v>156</v>
      </c>
      <c r="CK130" s="3"/>
      <c r="CN130" s="3" t="s">
        <v>131</v>
      </c>
      <c r="CQ130" s="3"/>
      <c r="CT130">
        <v>32</v>
      </c>
    </row>
    <row r="131" spans="1:98" x14ac:dyDescent="0.25">
      <c r="A131">
        <v>36</v>
      </c>
      <c r="B131" s="22">
        <v>43929.681331018517</v>
      </c>
      <c r="C131" s="22">
        <v>43929.683634259258</v>
      </c>
      <c r="D131" s="3" t="s">
        <v>97</v>
      </c>
      <c r="I131" s="3" t="s">
        <v>98</v>
      </c>
      <c r="L131" s="3" t="s">
        <v>98</v>
      </c>
      <c r="O131" s="3"/>
      <c r="R131" s="3" t="s">
        <v>185</v>
      </c>
      <c r="U131" s="3" t="s">
        <v>99</v>
      </c>
      <c r="X131" s="3" t="s">
        <v>121</v>
      </c>
      <c r="AA131" s="3"/>
      <c r="AD131" s="3" t="s">
        <v>142</v>
      </c>
      <c r="AG131" s="3" t="s">
        <v>151</v>
      </c>
      <c r="AJ131" s="3"/>
      <c r="AM131" s="3" t="s">
        <v>98</v>
      </c>
      <c r="AP131" s="3" t="s">
        <v>186</v>
      </c>
      <c r="AS131" s="3" t="s">
        <v>98</v>
      </c>
      <c r="AV131" s="3" t="s">
        <v>433</v>
      </c>
      <c r="AY131" s="3" t="s">
        <v>122</v>
      </c>
      <c r="BB131" s="3"/>
      <c r="BG131" s="3" t="s">
        <v>107</v>
      </c>
      <c r="BJ131" s="3" t="s">
        <v>107</v>
      </c>
      <c r="BM131" s="3" t="s">
        <v>107</v>
      </c>
      <c r="BP131" s="3" t="s">
        <v>109</v>
      </c>
      <c r="BS131" s="3" t="s">
        <v>109</v>
      </c>
      <c r="BV131" s="3" t="s">
        <v>123</v>
      </c>
      <c r="BY131" s="3" t="s">
        <v>109</v>
      </c>
      <c r="CB131" s="3" t="s">
        <v>118</v>
      </c>
      <c r="CE131" s="3" t="s">
        <v>111</v>
      </c>
      <c r="CH131" s="3" t="s">
        <v>156</v>
      </c>
      <c r="CK131" s="3"/>
      <c r="CN131" s="3" t="s">
        <v>131</v>
      </c>
      <c r="CQ131" s="3"/>
      <c r="CT131">
        <v>32</v>
      </c>
    </row>
    <row r="132" spans="1:98" x14ac:dyDescent="0.25">
      <c r="A132">
        <v>36</v>
      </c>
      <c r="B132" s="22">
        <v>43929.681331018517</v>
      </c>
      <c r="C132" s="22">
        <v>43929.683634259258</v>
      </c>
      <c r="D132" s="3" t="s">
        <v>97</v>
      </c>
      <c r="I132" s="3" t="s">
        <v>98</v>
      </c>
      <c r="L132" s="3" t="s">
        <v>98</v>
      </c>
      <c r="O132" s="3"/>
      <c r="R132" s="3" t="s">
        <v>185</v>
      </c>
      <c r="U132" s="3" t="s">
        <v>99</v>
      </c>
      <c r="X132" s="3" t="s">
        <v>121</v>
      </c>
      <c r="AA132" s="3"/>
      <c r="AD132" s="3" t="s">
        <v>142</v>
      </c>
      <c r="AG132" s="3" t="s">
        <v>151</v>
      </c>
      <c r="AJ132" s="3"/>
      <c r="AM132" s="3" t="s">
        <v>98</v>
      </c>
      <c r="AP132" s="3" t="s">
        <v>186</v>
      </c>
      <c r="AS132" s="3" t="s">
        <v>98</v>
      </c>
      <c r="AV132" s="3" t="s">
        <v>429</v>
      </c>
      <c r="AY132" s="3" t="s">
        <v>122</v>
      </c>
      <c r="BB132" s="3"/>
      <c r="BG132" s="3" t="s">
        <v>107</v>
      </c>
      <c r="BJ132" s="3" t="s">
        <v>107</v>
      </c>
      <c r="BM132" s="3" t="s">
        <v>107</v>
      </c>
      <c r="BP132" s="3" t="s">
        <v>109</v>
      </c>
      <c r="BS132" s="3" t="s">
        <v>109</v>
      </c>
      <c r="BV132" s="3" t="s">
        <v>123</v>
      </c>
      <c r="BY132" s="3" t="s">
        <v>109</v>
      </c>
      <c r="CB132" s="3" t="s">
        <v>118</v>
      </c>
      <c r="CE132" s="3" t="s">
        <v>111</v>
      </c>
      <c r="CH132" s="3" t="s">
        <v>156</v>
      </c>
      <c r="CK132" s="3"/>
      <c r="CN132" s="3" t="s">
        <v>131</v>
      </c>
      <c r="CQ132" s="3"/>
      <c r="CT132">
        <v>32</v>
      </c>
    </row>
    <row r="133" spans="1:98" x14ac:dyDescent="0.25">
      <c r="A133">
        <v>36</v>
      </c>
      <c r="B133" s="22">
        <v>43929.681331018517</v>
      </c>
      <c r="C133" s="22">
        <v>43929.683634259258</v>
      </c>
      <c r="D133" s="3" t="s">
        <v>97</v>
      </c>
      <c r="I133" s="3" t="s">
        <v>98</v>
      </c>
      <c r="L133" s="3" t="s">
        <v>98</v>
      </c>
      <c r="O133" s="3"/>
      <c r="R133" s="3" t="s">
        <v>185</v>
      </c>
      <c r="U133" s="3" t="s">
        <v>99</v>
      </c>
      <c r="X133" s="3" t="s">
        <v>121</v>
      </c>
      <c r="AA133" s="3"/>
      <c r="AD133" s="3" t="s">
        <v>142</v>
      </c>
      <c r="AG133" s="3" t="s">
        <v>151</v>
      </c>
      <c r="AJ133" s="3"/>
      <c r="AM133" s="3" t="s">
        <v>98</v>
      </c>
      <c r="AP133" s="3" t="s">
        <v>186</v>
      </c>
      <c r="AS133" s="3" t="s">
        <v>98</v>
      </c>
      <c r="AV133" s="3" t="s">
        <v>435</v>
      </c>
      <c r="AY133" s="3" t="s">
        <v>122</v>
      </c>
      <c r="BB133" s="3"/>
      <c r="BG133" s="3" t="s">
        <v>107</v>
      </c>
      <c r="BJ133" s="3" t="s">
        <v>107</v>
      </c>
      <c r="BM133" s="3" t="s">
        <v>107</v>
      </c>
      <c r="BP133" s="3" t="s">
        <v>109</v>
      </c>
      <c r="BS133" s="3" t="s">
        <v>109</v>
      </c>
      <c r="BV133" s="3" t="s">
        <v>123</v>
      </c>
      <c r="BY133" s="3" t="s">
        <v>109</v>
      </c>
      <c r="CB133" s="3" t="s">
        <v>118</v>
      </c>
      <c r="CE133" s="3" t="s">
        <v>111</v>
      </c>
      <c r="CH133" s="3" t="s">
        <v>156</v>
      </c>
      <c r="CK133" s="3"/>
      <c r="CN133" s="3" t="s">
        <v>131</v>
      </c>
      <c r="CQ133" s="3"/>
      <c r="CT133">
        <v>32</v>
      </c>
    </row>
    <row r="134" spans="1:98" x14ac:dyDescent="0.25">
      <c r="A134">
        <v>36</v>
      </c>
      <c r="B134" s="22">
        <v>43929.681331018517</v>
      </c>
      <c r="C134" s="22">
        <v>43929.683634259258</v>
      </c>
      <c r="D134" s="3" t="s">
        <v>97</v>
      </c>
      <c r="I134" s="3" t="s">
        <v>98</v>
      </c>
      <c r="L134" s="3" t="s">
        <v>98</v>
      </c>
      <c r="O134" s="3"/>
      <c r="R134" s="3" t="s">
        <v>185</v>
      </c>
      <c r="U134" s="3" t="s">
        <v>99</v>
      </c>
      <c r="X134" s="3" t="s">
        <v>121</v>
      </c>
      <c r="AA134" s="3"/>
      <c r="AD134" s="3" t="s">
        <v>142</v>
      </c>
      <c r="AG134" s="3" t="s">
        <v>151</v>
      </c>
      <c r="AJ134" s="3"/>
      <c r="AM134" s="3" t="s">
        <v>98</v>
      </c>
      <c r="AP134" s="3" t="s">
        <v>186</v>
      </c>
      <c r="AS134" s="3" t="s">
        <v>98</v>
      </c>
      <c r="AV134" s="3" t="s">
        <v>430</v>
      </c>
      <c r="AY134" s="3" t="s">
        <v>122</v>
      </c>
      <c r="BB134" s="3"/>
      <c r="BG134" s="3" t="s">
        <v>107</v>
      </c>
      <c r="BJ134" s="3" t="s">
        <v>107</v>
      </c>
      <c r="BM134" s="3" t="s">
        <v>107</v>
      </c>
      <c r="BP134" s="3" t="s">
        <v>109</v>
      </c>
      <c r="BS134" s="3" t="s">
        <v>109</v>
      </c>
      <c r="BV134" s="3" t="s">
        <v>123</v>
      </c>
      <c r="BY134" s="3" t="s">
        <v>109</v>
      </c>
      <c r="CB134" s="3" t="s">
        <v>118</v>
      </c>
      <c r="CE134" s="3" t="s">
        <v>111</v>
      </c>
      <c r="CH134" s="3" t="s">
        <v>156</v>
      </c>
      <c r="CK134" s="3"/>
      <c r="CN134" s="3" t="s">
        <v>131</v>
      </c>
      <c r="CQ134" s="3"/>
      <c r="CT134">
        <v>32</v>
      </c>
    </row>
    <row r="135" spans="1:98" x14ac:dyDescent="0.25">
      <c r="A135">
        <v>37</v>
      </c>
      <c r="B135" s="22">
        <v>43929.683298611111</v>
      </c>
      <c r="C135" s="22">
        <v>43929.685891203706</v>
      </c>
      <c r="D135" s="3" t="s">
        <v>97</v>
      </c>
      <c r="I135" s="3" t="s">
        <v>98</v>
      </c>
      <c r="L135" s="3" t="s">
        <v>99</v>
      </c>
      <c r="O135" s="3"/>
      <c r="R135" s="3" t="s">
        <v>100</v>
      </c>
      <c r="U135" s="3" t="s">
        <v>99</v>
      </c>
      <c r="X135" s="3" t="s">
        <v>101</v>
      </c>
      <c r="AA135" s="3" t="s">
        <v>102</v>
      </c>
      <c r="AD135" s="3" t="s">
        <v>154</v>
      </c>
      <c r="AG135" s="3" t="s">
        <v>149</v>
      </c>
      <c r="AJ135" s="3"/>
      <c r="AM135" s="3" t="s">
        <v>99</v>
      </c>
      <c r="AP135" s="3"/>
      <c r="AS135" s="3" t="s">
        <v>98</v>
      </c>
      <c r="AV135" s="3" t="s">
        <v>431</v>
      </c>
      <c r="AY135" s="3" t="s">
        <v>116</v>
      </c>
      <c r="BB135" s="3"/>
      <c r="BG135" s="3" t="s">
        <v>109</v>
      </c>
      <c r="BJ135" s="3" t="s">
        <v>123</v>
      </c>
      <c r="BM135" s="3" t="s">
        <v>109</v>
      </c>
      <c r="BP135" s="3" t="s">
        <v>123</v>
      </c>
      <c r="BS135" s="3" t="s">
        <v>123</v>
      </c>
      <c r="BV135" s="3" t="s">
        <v>109</v>
      </c>
      <c r="BY135" s="3" t="s">
        <v>109</v>
      </c>
      <c r="CB135" s="3" t="s">
        <v>110</v>
      </c>
      <c r="CE135" s="3" t="s">
        <v>111</v>
      </c>
      <c r="CH135" s="3" t="s">
        <v>148</v>
      </c>
      <c r="CK135" s="3"/>
      <c r="CN135" s="3" t="s">
        <v>113</v>
      </c>
      <c r="CQ135" s="3"/>
      <c r="CT135">
        <v>33</v>
      </c>
    </row>
    <row r="136" spans="1:98" x14ac:dyDescent="0.25">
      <c r="A136">
        <v>37</v>
      </c>
      <c r="B136" s="22">
        <v>43929.683298611111</v>
      </c>
      <c r="C136" s="22">
        <v>43929.685891203706</v>
      </c>
      <c r="D136" s="3" t="s">
        <v>97</v>
      </c>
      <c r="I136" s="3" t="s">
        <v>98</v>
      </c>
      <c r="L136" s="3" t="s">
        <v>99</v>
      </c>
      <c r="O136" s="3"/>
      <c r="R136" s="3" t="s">
        <v>100</v>
      </c>
      <c r="U136" s="3" t="s">
        <v>99</v>
      </c>
      <c r="X136" s="3" t="s">
        <v>101</v>
      </c>
      <c r="AA136" s="3" t="s">
        <v>102</v>
      </c>
      <c r="AD136" s="3" t="s">
        <v>154</v>
      </c>
      <c r="AG136" s="3" t="s">
        <v>149</v>
      </c>
      <c r="AJ136" s="3"/>
      <c r="AM136" s="3" t="s">
        <v>99</v>
      </c>
      <c r="AP136" s="3"/>
      <c r="AS136" s="3" t="s">
        <v>98</v>
      </c>
      <c r="AV136" s="3" t="s">
        <v>432</v>
      </c>
      <c r="AY136" s="3" t="s">
        <v>116</v>
      </c>
      <c r="BB136" s="3"/>
      <c r="BG136" s="3" t="s">
        <v>109</v>
      </c>
      <c r="BJ136" s="3" t="s">
        <v>123</v>
      </c>
      <c r="BM136" s="3" t="s">
        <v>109</v>
      </c>
      <c r="BP136" s="3" t="s">
        <v>123</v>
      </c>
      <c r="BS136" s="3" t="s">
        <v>123</v>
      </c>
      <c r="BV136" s="3" t="s">
        <v>109</v>
      </c>
      <c r="BY136" s="3" t="s">
        <v>109</v>
      </c>
      <c r="CB136" s="3" t="s">
        <v>110</v>
      </c>
      <c r="CE136" s="3" t="s">
        <v>111</v>
      </c>
      <c r="CH136" s="3" t="s">
        <v>148</v>
      </c>
      <c r="CK136" s="3"/>
      <c r="CN136" s="3" t="s">
        <v>113</v>
      </c>
      <c r="CQ136" s="3"/>
      <c r="CT136">
        <v>33</v>
      </c>
    </row>
    <row r="137" spans="1:98" x14ac:dyDescent="0.25">
      <c r="A137">
        <v>37</v>
      </c>
      <c r="B137" s="22">
        <v>43929.683298611111</v>
      </c>
      <c r="C137" s="22">
        <v>43929.685891203706</v>
      </c>
      <c r="D137" s="3" t="s">
        <v>97</v>
      </c>
      <c r="I137" s="3" t="s">
        <v>98</v>
      </c>
      <c r="L137" s="3" t="s">
        <v>99</v>
      </c>
      <c r="O137" s="3"/>
      <c r="R137" s="3" t="s">
        <v>100</v>
      </c>
      <c r="U137" s="3" t="s">
        <v>99</v>
      </c>
      <c r="X137" s="3" t="s">
        <v>101</v>
      </c>
      <c r="AA137" s="3" t="s">
        <v>102</v>
      </c>
      <c r="AD137" s="3" t="s">
        <v>154</v>
      </c>
      <c r="AG137" s="3" t="s">
        <v>149</v>
      </c>
      <c r="AJ137" s="3"/>
      <c r="AM137" s="3" t="s">
        <v>99</v>
      </c>
      <c r="AP137" s="3"/>
      <c r="AS137" s="3" t="s">
        <v>98</v>
      </c>
      <c r="AV137" s="3" t="s">
        <v>433</v>
      </c>
      <c r="AY137" s="3" t="s">
        <v>116</v>
      </c>
      <c r="BB137" s="3"/>
      <c r="BG137" s="3" t="s">
        <v>109</v>
      </c>
      <c r="BJ137" s="3" t="s">
        <v>123</v>
      </c>
      <c r="BM137" s="3" t="s">
        <v>109</v>
      </c>
      <c r="BP137" s="3" t="s">
        <v>123</v>
      </c>
      <c r="BS137" s="3" t="s">
        <v>123</v>
      </c>
      <c r="BV137" s="3" t="s">
        <v>109</v>
      </c>
      <c r="BY137" s="3" t="s">
        <v>109</v>
      </c>
      <c r="CB137" s="3" t="s">
        <v>110</v>
      </c>
      <c r="CE137" s="3" t="s">
        <v>111</v>
      </c>
      <c r="CH137" s="3" t="s">
        <v>148</v>
      </c>
      <c r="CK137" s="3"/>
      <c r="CN137" s="3" t="s">
        <v>113</v>
      </c>
      <c r="CQ137" s="3"/>
      <c r="CT137">
        <v>33</v>
      </c>
    </row>
    <row r="138" spans="1:98" x14ac:dyDescent="0.25">
      <c r="A138">
        <v>37</v>
      </c>
      <c r="B138" s="22">
        <v>43929.683298611111</v>
      </c>
      <c r="C138" s="22">
        <v>43929.685891203706</v>
      </c>
      <c r="D138" s="3" t="s">
        <v>97</v>
      </c>
      <c r="I138" s="3" t="s">
        <v>98</v>
      </c>
      <c r="L138" s="3" t="s">
        <v>99</v>
      </c>
      <c r="O138" s="3"/>
      <c r="R138" s="3" t="s">
        <v>100</v>
      </c>
      <c r="U138" s="3" t="s">
        <v>99</v>
      </c>
      <c r="X138" s="3" t="s">
        <v>101</v>
      </c>
      <c r="AA138" s="3" t="s">
        <v>102</v>
      </c>
      <c r="AD138" s="3" t="s">
        <v>154</v>
      </c>
      <c r="AG138" s="3" t="s">
        <v>149</v>
      </c>
      <c r="AJ138" s="3"/>
      <c r="AM138" s="3" t="s">
        <v>99</v>
      </c>
      <c r="AP138" s="3"/>
      <c r="AS138" s="3" t="s">
        <v>98</v>
      </c>
      <c r="AV138" s="3" t="s">
        <v>434</v>
      </c>
      <c r="AY138" s="3" t="s">
        <v>116</v>
      </c>
      <c r="BB138" s="3"/>
      <c r="BG138" s="3" t="s">
        <v>109</v>
      </c>
      <c r="BJ138" s="3" t="s">
        <v>123</v>
      </c>
      <c r="BM138" s="3" t="s">
        <v>109</v>
      </c>
      <c r="BP138" s="3" t="s">
        <v>123</v>
      </c>
      <c r="BS138" s="3" t="s">
        <v>123</v>
      </c>
      <c r="BV138" s="3" t="s">
        <v>109</v>
      </c>
      <c r="BY138" s="3" t="s">
        <v>109</v>
      </c>
      <c r="CB138" s="3" t="s">
        <v>110</v>
      </c>
      <c r="CE138" s="3" t="s">
        <v>111</v>
      </c>
      <c r="CH138" s="3" t="s">
        <v>148</v>
      </c>
      <c r="CK138" s="3"/>
      <c r="CN138" s="3" t="s">
        <v>113</v>
      </c>
      <c r="CQ138" s="3"/>
      <c r="CT138">
        <v>33</v>
      </c>
    </row>
    <row r="139" spans="1:98" x14ac:dyDescent="0.25">
      <c r="A139">
        <v>37</v>
      </c>
      <c r="B139" s="22">
        <v>43929.683298611111</v>
      </c>
      <c r="C139" s="22">
        <v>43929.685891203706</v>
      </c>
      <c r="D139" s="3" t="s">
        <v>97</v>
      </c>
      <c r="I139" s="3" t="s">
        <v>98</v>
      </c>
      <c r="L139" s="3" t="s">
        <v>99</v>
      </c>
      <c r="O139" s="3"/>
      <c r="R139" s="3" t="s">
        <v>100</v>
      </c>
      <c r="U139" s="3" t="s">
        <v>99</v>
      </c>
      <c r="X139" s="3" t="s">
        <v>101</v>
      </c>
      <c r="AA139" s="3" t="s">
        <v>102</v>
      </c>
      <c r="AD139" s="3" t="s">
        <v>154</v>
      </c>
      <c r="AG139" s="3" t="s">
        <v>149</v>
      </c>
      <c r="AJ139" s="3"/>
      <c r="AM139" s="3" t="s">
        <v>99</v>
      </c>
      <c r="AP139" s="3"/>
      <c r="AS139" s="3" t="s">
        <v>98</v>
      </c>
      <c r="AV139" s="3" t="s">
        <v>429</v>
      </c>
      <c r="AY139" s="3" t="s">
        <v>116</v>
      </c>
      <c r="BB139" s="3"/>
      <c r="BG139" s="3" t="s">
        <v>109</v>
      </c>
      <c r="BJ139" s="3" t="s">
        <v>123</v>
      </c>
      <c r="BM139" s="3" t="s">
        <v>109</v>
      </c>
      <c r="BP139" s="3" t="s">
        <v>123</v>
      </c>
      <c r="BS139" s="3" t="s">
        <v>123</v>
      </c>
      <c r="BV139" s="3" t="s">
        <v>109</v>
      </c>
      <c r="BY139" s="3" t="s">
        <v>109</v>
      </c>
      <c r="CB139" s="3" t="s">
        <v>110</v>
      </c>
      <c r="CE139" s="3" t="s">
        <v>111</v>
      </c>
      <c r="CH139" s="3" t="s">
        <v>148</v>
      </c>
      <c r="CK139" s="3"/>
      <c r="CN139" s="3" t="s">
        <v>113</v>
      </c>
      <c r="CQ139" s="3"/>
      <c r="CT139">
        <v>33</v>
      </c>
    </row>
    <row r="140" spans="1:98" x14ac:dyDescent="0.25">
      <c r="A140">
        <v>37</v>
      </c>
      <c r="B140" s="22">
        <v>43929.683298611111</v>
      </c>
      <c r="C140" s="22">
        <v>43929.685891203706</v>
      </c>
      <c r="D140" s="3" t="s">
        <v>97</v>
      </c>
      <c r="I140" s="3" t="s">
        <v>98</v>
      </c>
      <c r="L140" s="3" t="s">
        <v>99</v>
      </c>
      <c r="O140" s="3"/>
      <c r="R140" s="3" t="s">
        <v>100</v>
      </c>
      <c r="U140" s="3" t="s">
        <v>99</v>
      </c>
      <c r="X140" s="3" t="s">
        <v>101</v>
      </c>
      <c r="AA140" s="3" t="s">
        <v>102</v>
      </c>
      <c r="AD140" s="3" t="s">
        <v>154</v>
      </c>
      <c r="AG140" s="3" t="s">
        <v>149</v>
      </c>
      <c r="AJ140" s="3"/>
      <c r="AM140" s="3" t="s">
        <v>99</v>
      </c>
      <c r="AP140" s="3"/>
      <c r="AS140" s="3" t="s">
        <v>98</v>
      </c>
      <c r="AV140" s="3" t="s">
        <v>435</v>
      </c>
      <c r="AY140" s="3" t="s">
        <v>116</v>
      </c>
      <c r="BB140" s="3"/>
      <c r="BG140" s="3" t="s">
        <v>109</v>
      </c>
      <c r="BJ140" s="3" t="s">
        <v>123</v>
      </c>
      <c r="BM140" s="3" t="s">
        <v>109</v>
      </c>
      <c r="BP140" s="3" t="s">
        <v>123</v>
      </c>
      <c r="BS140" s="3" t="s">
        <v>123</v>
      </c>
      <c r="BV140" s="3" t="s">
        <v>109</v>
      </c>
      <c r="BY140" s="3" t="s">
        <v>109</v>
      </c>
      <c r="CB140" s="3" t="s">
        <v>110</v>
      </c>
      <c r="CE140" s="3" t="s">
        <v>111</v>
      </c>
      <c r="CH140" s="3" t="s">
        <v>148</v>
      </c>
      <c r="CK140" s="3"/>
      <c r="CN140" s="3" t="s">
        <v>113</v>
      </c>
      <c r="CQ140" s="3"/>
      <c r="CT140">
        <v>33</v>
      </c>
    </row>
    <row r="141" spans="1:98" x14ac:dyDescent="0.25">
      <c r="A141">
        <v>37</v>
      </c>
      <c r="B141" s="22">
        <v>43929.683298611111</v>
      </c>
      <c r="C141" s="22">
        <v>43929.685891203706</v>
      </c>
      <c r="D141" s="3" t="s">
        <v>97</v>
      </c>
      <c r="I141" s="3" t="s">
        <v>98</v>
      </c>
      <c r="L141" s="3" t="s">
        <v>99</v>
      </c>
      <c r="O141" s="3"/>
      <c r="R141" s="3" t="s">
        <v>100</v>
      </c>
      <c r="U141" s="3" t="s">
        <v>99</v>
      </c>
      <c r="X141" s="3" t="s">
        <v>101</v>
      </c>
      <c r="AA141" s="3" t="s">
        <v>102</v>
      </c>
      <c r="AD141" s="3" t="s">
        <v>154</v>
      </c>
      <c r="AG141" s="3" t="s">
        <v>149</v>
      </c>
      <c r="AJ141" s="3"/>
      <c r="AM141" s="3" t="s">
        <v>99</v>
      </c>
      <c r="AP141" s="3"/>
      <c r="AS141" s="3" t="s">
        <v>98</v>
      </c>
      <c r="AV141" s="3" t="s">
        <v>430</v>
      </c>
      <c r="AY141" s="3" t="s">
        <v>116</v>
      </c>
      <c r="BB141" s="3"/>
      <c r="BG141" s="3" t="s">
        <v>109</v>
      </c>
      <c r="BJ141" s="3" t="s">
        <v>123</v>
      </c>
      <c r="BM141" s="3" t="s">
        <v>109</v>
      </c>
      <c r="BP141" s="3" t="s">
        <v>123</v>
      </c>
      <c r="BS141" s="3" t="s">
        <v>123</v>
      </c>
      <c r="BV141" s="3" t="s">
        <v>109</v>
      </c>
      <c r="BY141" s="3" t="s">
        <v>109</v>
      </c>
      <c r="CB141" s="3" t="s">
        <v>110</v>
      </c>
      <c r="CE141" s="3" t="s">
        <v>111</v>
      </c>
      <c r="CH141" s="3" t="s">
        <v>148</v>
      </c>
      <c r="CK141" s="3"/>
      <c r="CN141" s="3" t="s">
        <v>113</v>
      </c>
      <c r="CQ141" s="3"/>
      <c r="CT141">
        <v>33</v>
      </c>
    </row>
    <row r="142" spans="1:98" x14ac:dyDescent="0.25">
      <c r="A142">
        <v>38</v>
      </c>
      <c r="B142" s="22">
        <v>43929.668009259258</v>
      </c>
      <c r="C142" s="22">
        <v>43929.686689814815</v>
      </c>
      <c r="D142" s="3" t="s">
        <v>97</v>
      </c>
      <c r="I142" s="3" t="s">
        <v>98</v>
      </c>
      <c r="L142" s="3" t="s">
        <v>98</v>
      </c>
      <c r="O142" s="3" t="s">
        <v>187</v>
      </c>
      <c r="R142" s="3" t="s">
        <v>100</v>
      </c>
      <c r="U142" s="3" t="s">
        <v>99</v>
      </c>
      <c r="X142" s="3" t="s">
        <v>101</v>
      </c>
      <c r="AA142" s="3" t="s">
        <v>99</v>
      </c>
      <c r="AD142" s="3" t="s">
        <v>114</v>
      </c>
      <c r="AG142" s="3" t="s">
        <v>149</v>
      </c>
      <c r="AJ142" s="3"/>
      <c r="AM142" s="3" t="s">
        <v>99</v>
      </c>
      <c r="AP142" s="3"/>
      <c r="AS142" s="3" t="s">
        <v>98</v>
      </c>
      <c r="AV142" s="3" t="s">
        <v>435</v>
      </c>
      <c r="AY142" s="3" t="s">
        <v>116</v>
      </c>
      <c r="BB142" s="3"/>
      <c r="BG142" s="3" t="s">
        <v>108</v>
      </c>
      <c r="BJ142" s="3" t="s">
        <v>109</v>
      </c>
      <c r="BM142" s="3" t="s">
        <v>108</v>
      </c>
      <c r="BP142" s="3" t="s">
        <v>123</v>
      </c>
      <c r="BS142" s="3" t="s">
        <v>108</v>
      </c>
      <c r="BV142" s="3" t="s">
        <v>123</v>
      </c>
      <c r="BY142" s="3" t="s">
        <v>123</v>
      </c>
      <c r="CB142" s="3" t="s">
        <v>124</v>
      </c>
      <c r="CE142" s="3" t="s">
        <v>119</v>
      </c>
      <c r="CH142" s="3" t="s">
        <v>112</v>
      </c>
      <c r="CK142" s="3"/>
      <c r="CN142" s="3" t="s">
        <v>113</v>
      </c>
      <c r="CQ142" s="3"/>
      <c r="CT142">
        <v>34</v>
      </c>
    </row>
    <row r="143" spans="1:98" x14ac:dyDescent="0.25">
      <c r="A143">
        <v>38</v>
      </c>
      <c r="B143" s="22">
        <v>43929.668009259258</v>
      </c>
      <c r="C143" s="22">
        <v>43929.686689814815</v>
      </c>
      <c r="D143" s="3" t="s">
        <v>97</v>
      </c>
      <c r="I143" s="3" t="s">
        <v>98</v>
      </c>
      <c r="L143" s="3" t="s">
        <v>98</v>
      </c>
      <c r="O143" s="3" t="s">
        <v>187</v>
      </c>
      <c r="R143" s="3" t="s">
        <v>100</v>
      </c>
      <c r="U143" s="3" t="s">
        <v>99</v>
      </c>
      <c r="X143" s="3" t="s">
        <v>101</v>
      </c>
      <c r="AA143" s="3" t="s">
        <v>99</v>
      </c>
      <c r="AD143" s="3" t="s">
        <v>114</v>
      </c>
      <c r="AG143" s="3" t="s">
        <v>149</v>
      </c>
      <c r="AJ143" s="3"/>
      <c r="AM143" s="3" t="s">
        <v>99</v>
      </c>
      <c r="AP143" s="3"/>
      <c r="AS143" s="3" t="s">
        <v>98</v>
      </c>
      <c r="AV143" s="3" t="s">
        <v>430</v>
      </c>
      <c r="AY143" s="3" t="s">
        <v>116</v>
      </c>
      <c r="BB143" s="3"/>
      <c r="BG143" s="3" t="s">
        <v>108</v>
      </c>
      <c r="BJ143" s="3" t="s">
        <v>109</v>
      </c>
      <c r="BM143" s="3" t="s">
        <v>108</v>
      </c>
      <c r="BP143" s="3" t="s">
        <v>123</v>
      </c>
      <c r="BS143" s="3" t="s">
        <v>108</v>
      </c>
      <c r="BV143" s="3" t="s">
        <v>123</v>
      </c>
      <c r="BY143" s="3" t="s">
        <v>123</v>
      </c>
      <c r="CB143" s="3" t="s">
        <v>124</v>
      </c>
      <c r="CE143" s="3" t="s">
        <v>119</v>
      </c>
      <c r="CH143" s="3" t="s">
        <v>112</v>
      </c>
      <c r="CK143" s="3"/>
      <c r="CN143" s="3" t="s">
        <v>113</v>
      </c>
      <c r="CQ143" s="3"/>
      <c r="CT143">
        <v>34</v>
      </c>
    </row>
    <row r="144" spans="1:98" x14ac:dyDescent="0.25">
      <c r="A144">
        <v>39</v>
      </c>
      <c r="B144" s="22">
        <v>43929.638738425929</v>
      </c>
      <c r="C144" s="22">
        <v>43929.690821759257</v>
      </c>
      <c r="D144" s="3" t="s">
        <v>97</v>
      </c>
      <c r="I144" s="3" t="s">
        <v>98</v>
      </c>
      <c r="L144" s="3" t="s">
        <v>99</v>
      </c>
      <c r="O144" s="3"/>
      <c r="R144" s="3" t="s">
        <v>100</v>
      </c>
      <c r="U144" s="3" t="s">
        <v>99</v>
      </c>
      <c r="X144" s="3" t="s">
        <v>101</v>
      </c>
      <c r="AA144" s="3" t="s">
        <v>102</v>
      </c>
      <c r="AD144" s="3" t="s">
        <v>188</v>
      </c>
      <c r="AG144" s="3" t="s">
        <v>149</v>
      </c>
      <c r="AJ144" s="3"/>
      <c r="AM144" s="3" t="s">
        <v>99</v>
      </c>
      <c r="AP144" s="3"/>
      <c r="AS144" s="3" t="s">
        <v>98</v>
      </c>
      <c r="AV144" s="3" t="s">
        <v>429</v>
      </c>
      <c r="AY144" s="3" t="s">
        <v>116</v>
      </c>
      <c r="BB144" s="3"/>
      <c r="BG144" s="3" t="s">
        <v>133</v>
      </c>
      <c r="BJ144" s="3" t="s">
        <v>133</v>
      </c>
      <c r="BM144" s="3" t="s">
        <v>109</v>
      </c>
      <c r="BP144" s="3" t="s">
        <v>123</v>
      </c>
      <c r="BS144" s="3" t="s">
        <v>109</v>
      </c>
      <c r="BV144" s="3" t="s">
        <v>123</v>
      </c>
      <c r="BY144" s="3" t="s">
        <v>123</v>
      </c>
      <c r="CB144" s="3" t="s">
        <v>110</v>
      </c>
      <c r="CE144" s="3" t="s">
        <v>119</v>
      </c>
      <c r="CH144" s="3" t="s">
        <v>112</v>
      </c>
      <c r="CK144" s="3"/>
      <c r="CN144" s="3" t="s">
        <v>113</v>
      </c>
      <c r="CQ144" s="3"/>
      <c r="CT144">
        <v>35</v>
      </c>
    </row>
    <row r="145" spans="1:98" x14ac:dyDescent="0.25">
      <c r="A145">
        <v>39</v>
      </c>
      <c r="B145" s="22">
        <v>43929.638738425929</v>
      </c>
      <c r="C145" s="22">
        <v>43929.690821759257</v>
      </c>
      <c r="D145" s="3" t="s">
        <v>97</v>
      </c>
      <c r="I145" s="3" t="s">
        <v>98</v>
      </c>
      <c r="L145" s="3" t="s">
        <v>99</v>
      </c>
      <c r="O145" s="3"/>
      <c r="R145" s="3" t="s">
        <v>100</v>
      </c>
      <c r="U145" s="3" t="s">
        <v>99</v>
      </c>
      <c r="X145" s="3" t="s">
        <v>101</v>
      </c>
      <c r="AA145" s="3" t="s">
        <v>102</v>
      </c>
      <c r="AD145" s="3" t="s">
        <v>188</v>
      </c>
      <c r="AG145" s="3" t="s">
        <v>149</v>
      </c>
      <c r="AJ145" s="3"/>
      <c r="AM145" s="3" t="s">
        <v>99</v>
      </c>
      <c r="AP145" s="3"/>
      <c r="AS145" s="3" t="s">
        <v>98</v>
      </c>
      <c r="AV145" s="3" t="s">
        <v>435</v>
      </c>
      <c r="AY145" s="3" t="s">
        <v>116</v>
      </c>
      <c r="BB145" s="3"/>
      <c r="BG145" s="3" t="s">
        <v>133</v>
      </c>
      <c r="BJ145" s="3" t="s">
        <v>133</v>
      </c>
      <c r="BM145" s="3" t="s">
        <v>109</v>
      </c>
      <c r="BP145" s="3" t="s">
        <v>123</v>
      </c>
      <c r="BS145" s="3" t="s">
        <v>109</v>
      </c>
      <c r="BV145" s="3" t="s">
        <v>123</v>
      </c>
      <c r="BY145" s="3" t="s">
        <v>123</v>
      </c>
      <c r="CB145" s="3" t="s">
        <v>110</v>
      </c>
      <c r="CE145" s="3" t="s">
        <v>119</v>
      </c>
      <c r="CH145" s="3" t="s">
        <v>112</v>
      </c>
      <c r="CK145" s="3"/>
      <c r="CN145" s="3" t="s">
        <v>113</v>
      </c>
      <c r="CQ145" s="3"/>
      <c r="CT145">
        <v>35</v>
      </c>
    </row>
    <row r="146" spans="1:98" x14ac:dyDescent="0.25">
      <c r="A146">
        <v>39</v>
      </c>
      <c r="B146" s="22">
        <v>43929.638738425929</v>
      </c>
      <c r="C146" s="22">
        <v>43929.690821759257</v>
      </c>
      <c r="D146" s="3" t="s">
        <v>97</v>
      </c>
      <c r="I146" s="3" t="s">
        <v>98</v>
      </c>
      <c r="L146" s="3" t="s">
        <v>99</v>
      </c>
      <c r="O146" s="3"/>
      <c r="R146" s="3" t="s">
        <v>100</v>
      </c>
      <c r="U146" s="3" t="s">
        <v>99</v>
      </c>
      <c r="X146" s="3" t="s">
        <v>101</v>
      </c>
      <c r="AA146" s="3" t="s">
        <v>102</v>
      </c>
      <c r="AD146" s="3" t="s">
        <v>188</v>
      </c>
      <c r="AG146" s="3" t="s">
        <v>149</v>
      </c>
      <c r="AJ146" s="3"/>
      <c r="AM146" s="3" t="s">
        <v>99</v>
      </c>
      <c r="AP146" s="3"/>
      <c r="AS146" s="3" t="s">
        <v>98</v>
      </c>
      <c r="AV146" s="3" t="s">
        <v>430</v>
      </c>
      <c r="AY146" s="3" t="s">
        <v>116</v>
      </c>
      <c r="BB146" s="3"/>
      <c r="BG146" s="3" t="s">
        <v>133</v>
      </c>
      <c r="BJ146" s="3" t="s">
        <v>133</v>
      </c>
      <c r="BM146" s="3" t="s">
        <v>109</v>
      </c>
      <c r="BP146" s="3" t="s">
        <v>123</v>
      </c>
      <c r="BS146" s="3" t="s">
        <v>109</v>
      </c>
      <c r="BV146" s="3" t="s">
        <v>123</v>
      </c>
      <c r="BY146" s="3" t="s">
        <v>123</v>
      </c>
      <c r="CB146" s="3" t="s">
        <v>110</v>
      </c>
      <c r="CE146" s="3" t="s">
        <v>119</v>
      </c>
      <c r="CH146" s="3" t="s">
        <v>112</v>
      </c>
      <c r="CK146" s="3"/>
      <c r="CN146" s="3" t="s">
        <v>113</v>
      </c>
      <c r="CQ146" s="3"/>
      <c r="CT146">
        <v>35</v>
      </c>
    </row>
    <row r="147" spans="1:98" x14ac:dyDescent="0.25">
      <c r="A147">
        <v>40</v>
      </c>
      <c r="B147" s="22">
        <v>43929.702696759261</v>
      </c>
      <c r="C147" s="22">
        <v>43929.704386574071</v>
      </c>
      <c r="D147" s="3" t="s">
        <v>97</v>
      </c>
      <c r="I147" s="3" t="s">
        <v>98</v>
      </c>
      <c r="L147" s="3" t="s">
        <v>99</v>
      </c>
      <c r="O147" s="3"/>
      <c r="R147" s="3" t="s">
        <v>120</v>
      </c>
      <c r="U147" s="3" t="s">
        <v>99</v>
      </c>
      <c r="X147" s="3" t="s">
        <v>101</v>
      </c>
      <c r="AA147" s="3" t="s">
        <v>99</v>
      </c>
      <c r="AD147" s="3" t="s">
        <v>190</v>
      </c>
      <c r="AG147" s="3" t="s">
        <v>149</v>
      </c>
      <c r="AJ147" s="3"/>
      <c r="AM147" s="3" t="s">
        <v>99</v>
      </c>
      <c r="AP147" s="3"/>
      <c r="AS147" s="3" t="s">
        <v>98</v>
      </c>
      <c r="AV147" s="3" t="s">
        <v>432</v>
      </c>
      <c r="AY147" s="3" t="s">
        <v>192</v>
      </c>
      <c r="BB147" s="3"/>
      <c r="BG147" s="3" t="s">
        <v>109</v>
      </c>
      <c r="BJ147" s="3" t="s">
        <v>109</v>
      </c>
      <c r="BM147" s="3" t="s">
        <v>108</v>
      </c>
      <c r="BP147" s="3" t="s">
        <v>109</v>
      </c>
      <c r="BS147" s="3" t="s">
        <v>108</v>
      </c>
      <c r="BV147" s="3" t="s">
        <v>109</v>
      </c>
      <c r="BY147" s="3" t="s">
        <v>123</v>
      </c>
      <c r="CB147" s="3" t="s">
        <v>118</v>
      </c>
      <c r="CE147" s="3" t="s">
        <v>119</v>
      </c>
      <c r="CH147" s="3" t="s">
        <v>112</v>
      </c>
      <c r="CK147" s="3"/>
      <c r="CN147" s="3" t="s">
        <v>113</v>
      </c>
      <c r="CQ147" s="3"/>
      <c r="CT147">
        <v>36</v>
      </c>
    </row>
    <row r="148" spans="1:98" x14ac:dyDescent="0.25">
      <c r="A148">
        <v>40</v>
      </c>
      <c r="B148" s="22">
        <v>43929.702696759261</v>
      </c>
      <c r="C148" s="22">
        <v>43929.704386574071</v>
      </c>
      <c r="D148" s="3" t="s">
        <v>97</v>
      </c>
      <c r="I148" s="3" t="s">
        <v>98</v>
      </c>
      <c r="L148" s="3" t="s">
        <v>99</v>
      </c>
      <c r="O148" s="3"/>
      <c r="R148" s="3" t="s">
        <v>120</v>
      </c>
      <c r="U148" s="3" t="s">
        <v>99</v>
      </c>
      <c r="X148" s="3" t="s">
        <v>101</v>
      </c>
      <c r="AA148" s="3" t="s">
        <v>99</v>
      </c>
      <c r="AD148" s="3" t="s">
        <v>190</v>
      </c>
      <c r="AG148" s="3" t="s">
        <v>149</v>
      </c>
      <c r="AJ148" s="3"/>
      <c r="AM148" s="3" t="s">
        <v>99</v>
      </c>
      <c r="AP148" s="3"/>
      <c r="AS148" s="3" t="s">
        <v>98</v>
      </c>
      <c r="AV148" s="3" t="s">
        <v>435</v>
      </c>
      <c r="AY148" s="3" t="s">
        <v>192</v>
      </c>
      <c r="BB148" s="3"/>
      <c r="BG148" s="3" t="s">
        <v>109</v>
      </c>
      <c r="BJ148" s="3" t="s">
        <v>109</v>
      </c>
      <c r="BM148" s="3" t="s">
        <v>108</v>
      </c>
      <c r="BP148" s="3" t="s">
        <v>109</v>
      </c>
      <c r="BS148" s="3" t="s">
        <v>108</v>
      </c>
      <c r="BV148" s="3" t="s">
        <v>109</v>
      </c>
      <c r="BY148" s="3" t="s">
        <v>123</v>
      </c>
      <c r="CB148" s="3" t="s">
        <v>118</v>
      </c>
      <c r="CE148" s="3" t="s">
        <v>119</v>
      </c>
      <c r="CH148" s="3" t="s">
        <v>112</v>
      </c>
      <c r="CK148" s="3"/>
      <c r="CN148" s="3" t="s">
        <v>113</v>
      </c>
      <c r="CQ148" s="3"/>
      <c r="CT148">
        <v>36</v>
      </c>
    </row>
    <row r="149" spans="1:98" x14ac:dyDescent="0.25">
      <c r="A149">
        <v>40</v>
      </c>
      <c r="B149" s="22">
        <v>43929.702696759261</v>
      </c>
      <c r="C149" s="22">
        <v>43929.704386574071</v>
      </c>
      <c r="D149" s="3" t="s">
        <v>97</v>
      </c>
      <c r="I149" s="3" t="s">
        <v>98</v>
      </c>
      <c r="L149" s="3" t="s">
        <v>99</v>
      </c>
      <c r="O149" s="3"/>
      <c r="R149" s="3" t="s">
        <v>120</v>
      </c>
      <c r="U149" s="3" t="s">
        <v>99</v>
      </c>
      <c r="X149" s="3" t="s">
        <v>101</v>
      </c>
      <c r="AA149" s="3" t="s">
        <v>99</v>
      </c>
      <c r="AD149" s="3" t="s">
        <v>190</v>
      </c>
      <c r="AG149" s="3" t="s">
        <v>149</v>
      </c>
      <c r="AJ149" s="3"/>
      <c r="AM149" s="3" t="s">
        <v>99</v>
      </c>
      <c r="AP149" s="3"/>
      <c r="AS149" s="3" t="s">
        <v>98</v>
      </c>
      <c r="AV149" s="3" t="s">
        <v>430</v>
      </c>
      <c r="AY149" s="3" t="s">
        <v>192</v>
      </c>
      <c r="BB149" s="3"/>
      <c r="BG149" s="3" t="s">
        <v>109</v>
      </c>
      <c r="BJ149" s="3" t="s">
        <v>109</v>
      </c>
      <c r="BM149" s="3" t="s">
        <v>108</v>
      </c>
      <c r="BP149" s="3" t="s">
        <v>109</v>
      </c>
      <c r="BS149" s="3" t="s">
        <v>108</v>
      </c>
      <c r="BV149" s="3" t="s">
        <v>109</v>
      </c>
      <c r="BY149" s="3" t="s">
        <v>123</v>
      </c>
      <c r="CB149" s="3" t="s">
        <v>118</v>
      </c>
      <c r="CE149" s="3" t="s">
        <v>119</v>
      </c>
      <c r="CH149" s="3" t="s">
        <v>112</v>
      </c>
      <c r="CK149" s="3"/>
      <c r="CN149" s="3" t="s">
        <v>113</v>
      </c>
      <c r="CQ149" s="3"/>
      <c r="CT149">
        <v>36</v>
      </c>
    </row>
    <row r="150" spans="1:98" x14ac:dyDescent="0.25">
      <c r="A150">
        <v>41</v>
      </c>
      <c r="B150" s="22">
        <v>43929.702256944445</v>
      </c>
      <c r="C150" s="22">
        <v>43929.706226851849</v>
      </c>
      <c r="D150" s="3" t="s">
        <v>97</v>
      </c>
      <c r="I150" s="3" t="s">
        <v>98</v>
      </c>
      <c r="L150" s="3" t="s">
        <v>99</v>
      </c>
      <c r="O150" s="3"/>
      <c r="R150" s="3" t="s">
        <v>100</v>
      </c>
      <c r="U150" s="3" t="s">
        <v>99</v>
      </c>
      <c r="X150" s="3" t="s">
        <v>101</v>
      </c>
      <c r="AA150" s="3" t="s">
        <v>132</v>
      </c>
      <c r="AD150" s="3" t="s">
        <v>127</v>
      </c>
      <c r="AG150" s="3" t="s">
        <v>149</v>
      </c>
      <c r="AJ150" s="3"/>
      <c r="AM150" s="3" t="s">
        <v>99</v>
      </c>
      <c r="AP150" s="3"/>
      <c r="AS150" s="3" t="s">
        <v>98</v>
      </c>
      <c r="AV150" s="3" t="s">
        <v>431</v>
      </c>
      <c r="AY150" s="3" t="s">
        <v>116</v>
      </c>
      <c r="BB150" s="3"/>
      <c r="BG150" s="3" t="s">
        <v>123</v>
      </c>
      <c r="BJ150" s="3" t="s">
        <v>123</v>
      </c>
      <c r="BM150" s="3" t="s">
        <v>123</v>
      </c>
      <c r="BP150" s="3" t="s">
        <v>123</v>
      </c>
      <c r="BS150" s="3" t="s">
        <v>123</v>
      </c>
      <c r="BV150" s="3" t="s">
        <v>123</v>
      </c>
      <c r="BY150" s="3" t="s">
        <v>123</v>
      </c>
      <c r="CB150" s="3" t="s">
        <v>124</v>
      </c>
      <c r="CE150" s="3" t="s">
        <v>111</v>
      </c>
      <c r="CH150" s="3" t="s">
        <v>148</v>
      </c>
      <c r="CK150" s="3"/>
      <c r="CN150" s="3" t="s">
        <v>126</v>
      </c>
      <c r="CQ150" s="3"/>
      <c r="CT150">
        <v>37</v>
      </c>
    </row>
    <row r="151" spans="1:98" x14ac:dyDescent="0.25">
      <c r="A151">
        <v>41</v>
      </c>
      <c r="B151" s="22">
        <v>43929.702256944445</v>
      </c>
      <c r="C151" s="22">
        <v>43929.706226851849</v>
      </c>
      <c r="D151" s="3" t="s">
        <v>97</v>
      </c>
      <c r="I151" s="3" t="s">
        <v>98</v>
      </c>
      <c r="L151" s="3" t="s">
        <v>99</v>
      </c>
      <c r="O151" s="3"/>
      <c r="R151" s="3" t="s">
        <v>100</v>
      </c>
      <c r="U151" s="3" t="s">
        <v>99</v>
      </c>
      <c r="X151" s="3" t="s">
        <v>101</v>
      </c>
      <c r="AA151" s="3" t="s">
        <v>132</v>
      </c>
      <c r="AD151" s="3" t="s">
        <v>127</v>
      </c>
      <c r="AG151" s="3" t="s">
        <v>149</v>
      </c>
      <c r="AJ151" s="3"/>
      <c r="AM151" s="3" t="s">
        <v>99</v>
      </c>
      <c r="AP151" s="3"/>
      <c r="AS151" s="3" t="s">
        <v>98</v>
      </c>
      <c r="AV151" s="3" t="s">
        <v>432</v>
      </c>
      <c r="AY151" s="3" t="s">
        <v>116</v>
      </c>
      <c r="BB151" s="3"/>
      <c r="BG151" s="3" t="s">
        <v>123</v>
      </c>
      <c r="BJ151" s="3" t="s">
        <v>123</v>
      </c>
      <c r="BM151" s="3" t="s">
        <v>123</v>
      </c>
      <c r="BP151" s="3" t="s">
        <v>123</v>
      </c>
      <c r="BS151" s="3" t="s">
        <v>123</v>
      </c>
      <c r="BV151" s="3" t="s">
        <v>123</v>
      </c>
      <c r="BY151" s="3" t="s">
        <v>123</v>
      </c>
      <c r="CB151" s="3" t="s">
        <v>124</v>
      </c>
      <c r="CE151" s="3" t="s">
        <v>111</v>
      </c>
      <c r="CH151" s="3" t="s">
        <v>148</v>
      </c>
      <c r="CK151" s="3"/>
      <c r="CN151" s="3" t="s">
        <v>126</v>
      </c>
      <c r="CQ151" s="3"/>
      <c r="CT151">
        <v>37</v>
      </c>
    </row>
    <row r="152" spans="1:98" x14ac:dyDescent="0.25">
      <c r="A152">
        <v>41</v>
      </c>
      <c r="B152" s="22">
        <v>43929.702256944445</v>
      </c>
      <c r="C152" s="22">
        <v>43929.706226851849</v>
      </c>
      <c r="D152" s="3" t="s">
        <v>97</v>
      </c>
      <c r="I152" s="3" t="s">
        <v>98</v>
      </c>
      <c r="L152" s="3" t="s">
        <v>99</v>
      </c>
      <c r="O152" s="3"/>
      <c r="R152" s="3" t="s">
        <v>100</v>
      </c>
      <c r="U152" s="3" t="s">
        <v>99</v>
      </c>
      <c r="X152" s="3" t="s">
        <v>101</v>
      </c>
      <c r="AA152" s="3" t="s">
        <v>132</v>
      </c>
      <c r="AD152" s="3" t="s">
        <v>127</v>
      </c>
      <c r="AG152" s="3" t="s">
        <v>149</v>
      </c>
      <c r="AJ152" s="3"/>
      <c r="AM152" s="3" t="s">
        <v>99</v>
      </c>
      <c r="AP152" s="3"/>
      <c r="AS152" s="3" t="s">
        <v>98</v>
      </c>
      <c r="AV152" s="3" t="s">
        <v>434</v>
      </c>
      <c r="AY152" s="3" t="s">
        <v>116</v>
      </c>
      <c r="BB152" s="3"/>
      <c r="BG152" s="3" t="s">
        <v>123</v>
      </c>
      <c r="BJ152" s="3" t="s">
        <v>123</v>
      </c>
      <c r="BM152" s="3" t="s">
        <v>123</v>
      </c>
      <c r="BP152" s="3" t="s">
        <v>123</v>
      </c>
      <c r="BS152" s="3" t="s">
        <v>123</v>
      </c>
      <c r="BV152" s="3" t="s">
        <v>123</v>
      </c>
      <c r="BY152" s="3" t="s">
        <v>123</v>
      </c>
      <c r="CB152" s="3" t="s">
        <v>124</v>
      </c>
      <c r="CE152" s="3" t="s">
        <v>111</v>
      </c>
      <c r="CH152" s="3" t="s">
        <v>148</v>
      </c>
      <c r="CK152" s="3"/>
      <c r="CN152" s="3" t="s">
        <v>126</v>
      </c>
      <c r="CQ152" s="3"/>
      <c r="CT152">
        <v>37</v>
      </c>
    </row>
    <row r="153" spans="1:98" x14ac:dyDescent="0.25">
      <c r="A153">
        <v>41</v>
      </c>
      <c r="B153" s="22">
        <v>43929.702256944445</v>
      </c>
      <c r="C153" s="22">
        <v>43929.706226851849</v>
      </c>
      <c r="D153" s="3" t="s">
        <v>97</v>
      </c>
      <c r="I153" s="3" t="s">
        <v>98</v>
      </c>
      <c r="L153" s="3" t="s">
        <v>99</v>
      </c>
      <c r="O153" s="3"/>
      <c r="R153" s="3" t="s">
        <v>100</v>
      </c>
      <c r="U153" s="3" t="s">
        <v>99</v>
      </c>
      <c r="X153" s="3" t="s">
        <v>101</v>
      </c>
      <c r="AA153" s="3" t="s">
        <v>132</v>
      </c>
      <c r="AD153" s="3" t="s">
        <v>127</v>
      </c>
      <c r="AG153" s="3" t="s">
        <v>149</v>
      </c>
      <c r="AJ153" s="3"/>
      <c r="AM153" s="3" t="s">
        <v>99</v>
      </c>
      <c r="AP153" s="3"/>
      <c r="AS153" s="3" t="s">
        <v>98</v>
      </c>
      <c r="AV153" s="3" t="s">
        <v>429</v>
      </c>
      <c r="AY153" s="3" t="s">
        <v>116</v>
      </c>
      <c r="BB153" s="3"/>
      <c r="BG153" s="3" t="s">
        <v>123</v>
      </c>
      <c r="BJ153" s="3" t="s">
        <v>123</v>
      </c>
      <c r="BM153" s="3" t="s">
        <v>123</v>
      </c>
      <c r="BP153" s="3" t="s">
        <v>123</v>
      </c>
      <c r="BS153" s="3" t="s">
        <v>123</v>
      </c>
      <c r="BV153" s="3" t="s">
        <v>123</v>
      </c>
      <c r="BY153" s="3" t="s">
        <v>123</v>
      </c>
      <c r="CB153" s="3" t="s">
        <v>124</v>
      </c>
      <c r="CE153" s="3" t="s">
        <v>111</v>
      </c>
      <c r="CH153" s="3" t="s">
        <v>148</v>
      </c>
      <c r="CK153" s="3"/>
      <c r="CN153" s="3" t="s">
        <v>126</v>
      </c>
      <c r="CQ153" s="3"/>
      <c r="CT153">
        <v>37</v>
      </c>
    </row>
    <row r="154" spans="1:98" x14ac:dyDescent="0.25">
      <c r="A154">
        <v>41</v>
      </c>
      <c r="B154" s="22">
        <v>43929.702256944445</v>
      </c>
      <c r="C154" s="22">
        <v>43929.706226851849</v>
      </c>
      <c r="D154" s="3" t="s">
        <v>97</v>
      </c>
      <c r="I154" s="3" t="s">
        <v>98</v>
      </c>
      <c r="L154" s="3" t="s">
        <v>99</v>
      </c>
      <c r="O154" s="3"/>
      <c r="R154" s="3" t="s">
        <v>100</v>
      </c>
      <c r="U154" s="3" t="s">
        <v>99</v>
      </c>
      <c r="X154" s="3" t="s">
        <v>101</v>
      </c>
      <c r="AA154" s="3" t="s">
        <v>132</v>
      </c>
      <c r="AD154" s="3" t="s">
        <v>127</v>
      </c>
      <c r="AG154" s="3" t="s">
        <v>149</v>
      </c>
      <c r="AJ154" s="3"/>
      <c r="AM154" s="3" t="s">
        <v>99</v>
      </c>
      <c r="AP154" s="3"/>
      <c r="AS154" s="3" t="s">
        <v>98</v>
      </c>
      <c r="AV154" s="3" t="s">
        <v>435</v>
      </c>
      <c r="AY154" s="3" t="s">
        <v>116</v>
      </c>
      <c r="BB154" s="3"/>
      <c r="BG154" s="3" t="s">
        <v>123</v>
      </c>
      <c r="BJ154" s="3" t="s">
        <v>123</v>
      </c>
      <c r="BM154" s="3" t="s">
        <v>123</v>
      </c>
      <c r="BP154" s="3" t="s">
        <v>123</v>
      </c>
      <c r="BS154" s="3" t="s">
        <v>123</v>
      </c>
      <c r="BV154" s="3" t="s">
        <v>123</v>
      </c>
      <c r="BY154" s="3" t="s">
        <v>123</v>
      </c>
      <c r="CB154" s="3" t="s">
        <v>124</v>
      </c>
      <c r="CE154" s="3" t="s">
        <v>111</v>
      </c>
      <c r="CH154" s="3" t="s">
        <v>148</v>
      </c>
      <c r="CK154" s="3"/>
      <c r="CN154" s="3" t="s">
        <v>126</v>
      </c>
      <c r="CQ154" s="3"/>
      <c r="CT154">
        <v>37</v>
      </c>
    </row>
    <row r="155" spans="1:98" x14ac:dyDescent="0.25">
      <c r="A155">
        <v>41</v>
      </c>
      <c r="B155" s="22">
        <v>43929.702256944445</v>
      </c>
      <c r="C155" s="22">
        <v>43929.706226851849</v>
      </c>
      <c r="D155" s="3" t="s">
        <v>97</v>
      </c>
      <c r="I155" s="3" t="s">
        <v>98</v>
      </c>
      <c r="L155" s="3" t="s">
        <v>99</v>
      </c>
      <c r="O155" s="3"/>
      <c r="R155" s="3" t="s">
        <v>100</v>
      </c>
      <c r="U155" s="3" t="s">
        <v>99</v>
      </c>
      <c r="X155" s="3" t="s">
        <v>101</v>
      </c>
      <c r="AA155" s="3" t="s">
        <v>132</v>
      </c>
      <c r="AD155" s="3" t="s">
        <v>127</v>
      </c>
      <c r="AG155" s="3" t="s">
        <v>149</v>
      </c>
      <c r="AJ155" s="3"/>
      <c r="AM155" s="3" t="s">
        <v>99</v>
      </c>
      <c r="AP155" s="3"/>
      <c r="AS155" s="3" t="s">
        <v>98</v>
      </c>
      <c r="AV155" s="3" t="s">
        <v>430</v>
      </c>
      <c r="AY155" s="3" t="s">
        <v>116</v>
      </c>
      <c r="BB155" s="3"/>
      <c r="BG155" s="3" t="s">
        <v>123</v>
      </c>
      <c r="BJ155" s="3" t="s">
        <v>123</v>
      </c>
      <c r="BM155" s="3" t="s">
        <v>123</v>
      </c>
      <c r="BP155" s="3" t="s">
        <v>123</v>
      </c>
      <c r="BS155" s="3" t="s">
        <v>123</v>
      </c>
      <c r="BV155" s="3" t="s">
        <v>123</v>
      </c>
      <c r="BY155" s="3" t="s">
        <v>123</v>
      </c>
      <c r="CB155" s="3" t="s">
        <v>124</v>
      </c>
      <c r="CE155" s="3" t="s">
        <v>111</v>
      </c>
      <c r="CH155" s="3" t="s">
        <v>148</v>
      </c>
      <c r="CK155" s="3"/>
      <c r="CN155" s="3" t="s">
        <v>126</v>
      </c>
      <c r="CQ155" s="3"/>
      <c r="CT155">
        <v>37</v>
      </c>
    </row>
    <row r="156" spans="1:98" x14ac:dyDescent="0.25">
      <c r="A156">
        <v>42</v>
      </c>
      <c r="B156" s="22">
        <v>43929.705150462964</v>
      </c>
      <c r="C156" s="22">
        <v>43929.707800925928</v>
      </c>
      <c r="D156" s="3" t="s">
        <v>97</v>
      </c>
      <c r="I156" s="3" t="s">
        <v>98</v>
      </c>
      <c r="L156" s="3" t="s">
        <v>99</v>
      </c>
      <c r="O156" s="3"/>
      <c r="R156" s="3" t="s">
        <v>100</v>
      </c>
      <c r="U156" s="3" t="s">
        <v>99</v>
      </c>
      <c r="X156" s="3" t="s">
        <v>101</v>
      </c>
      <c r="AA156" s="3" t="s">
        <v>99</v>
      </c>
      <c r="AD156" s="3" t="s">
        <v>193</v>
      </c>
      <c r="AG156" s="3" t="s">
        <v>151</v>
      </c>
      <c r="AJ156" s="3"/>
      <c r="AM156" s="3" t="s">
        <v>99</v>
      </c>
      <c r="AP156" s="3"/>
      <c r="AS156" s="3" t="s">
        <v>98</v>
      </c>
      <c r="AV156" s="3" t="s">
        <v>431</v>
      </c>
      <c r="AY156" s="3" t="s">
        <v>116</v>
      </c>
      <c r="BB156" s="3"/>
      <c r="BG156" s="3" t="s">
        <v>123</v>
      </c>
      <c r="BJ156" s="3" t="s">
        <v>123</v>
      </c>
      <c r="BM156" s="3" t="s">
        <v>123</v>
      </c>
      <c r="BP156" s="3" t="s">
        <v>123</v>
      </c>
      <c r="BS156" s="3" t="s">
        <v>123</v>
      </c>
      <c r="BV156" s="3" t="s">
        <v>108</v>
      </c>
      <c r="BY156" s="3" t="s">
        <v>109</v>
      </c>
      <c r="CB156" s="3" t="s">
        <v>110</v>
      </c>
      <c r="CE156" s="3" t="s">
        <v>111</v>
      </c>
      <c r="CH156" s="3" t="s">
        <v>148</v>
      </c>
      <c r="CK156" s="3"/>
      <c r="CN156" s="3" t="s">
        <v>131</v>
      </c>
      <c r="CQ156" s="3"/>
      <c r="CT156">
        <v>38</v>
      </c>
    </row>
    <row r="157" spans="1:98" x14ac:dyDescent="0.25">
      <c r="A157">
        <v>42</v>
      </c>
      <c r="B157" s="22">
        <v>43929.705150462964</v>
      </c>
      <c r="C157" s="22">
        <v>43929.707800925928</v>
      </c>
      <c r="D157" s="3" t="s">
        <v>97</v>
      </c>
      <c r="I157" s="3" t="s">
        <v>98</v>
      </c>
      <c r="L157" s="3" t="s">
        <v>99</v>
      </c>
      <c r="O157" s="3"/>
      <c r="R157" s="3" t="s">
        <v>100</v>
      </c>
      <c r="U157" s="3" t="s">
        <v>99</v>
      </c>
      <c r="X157" s="3" t="s">
        <v>101</v>
      </c>
      <c r="AA157" s="3" t="s">
        <v>99</v>
      </c>
      <c r="AD157" s="3" t="s">
        <v>193</v>
      </c>
      <c r="AG157" s="3" t="s">
        <v>151</v>
      </c>
      <c r="AJ157" s="3"/>
      <c r="AM157" s="3" t="s">
        <v>99</v>
      </c>
      <c r="AP157" s="3"/>
      <c r="AS157" s="3" t="s">
        <v>98</v>
      </c>
      <c r="AV157" s="3" t="s">
        <v>432</v>
      </c>
      <c r="AY157" s="3" t="s">
        <v>116</v>
      </c>
      <c r="BB157" s="3"/>
      <c r="BG157" s="3" t="s">
        <v>123</v>
      </c>
      <c r="BJ157" s="3" t="s">
        <v>123</v>
      </c>
      <c r="BM157" s="3" t="s">
        <v>123</v>
      </c>
      <c r="BP157" s="3" t="s">
        <v>123</v>
      </c>
      <c r="BS157" s="3" t="s">
        <v>123</v>
      </c>
      <c r="BV157" s="3" t="s">
        <v>108</v>
      </c>
      <c r="BY157" s="3" t="s">
        <v>109</v>
      </c>
      <c r="CB157" s="3" t="s">
        <v>110</v>
      </c>
      <c r="CE157" s="3" t="s">
        <v>111</v>
      </c>
      <c r="CH157" s="3" t="s">
        <v>148</v>
      </c>
      <c r="CK157" s="3"/>
      <c r="CN157" s="3" t="s">
        <v>131</v>
      </c>
      <c r="CQ157" s="3"/>
      <c r="CT157">
        <v>38</v>
      </c>
    </row>
    <row r="158" spans="1:98" x14ac:dyDescent="0.25">
      <c r="A158">
        <v>42</v>
      </c>
      <c r="B158" s="22">
        <v>43929.705150462964</v>
      </c>
      <c r="C158" s="22">
        <v>43929.707800925928</v>
      </c>
      <c r="D158" s="3" t="s">
        <v>97</v>
      </c>
      <c r="I158" s="3" t="s">
        <v>98</v>
      </c>
      <c r="L158" s="3" t="s">
        <v>99</v>
      </c>
      <c r="O158" s="3"/>
      <c r="R158" s="3" t="s">
        <v>100</v>
      </c>
      <c r="U158" s="3" t="s">
        <v>99</v>
      </c>
      <c r="X158" s="3" t="s">
        <v>101</v>
      </c>
      <c r="AA158" s="3" t="s">
        <v>99</v>
      </c>
      <c r="AD158" s="3" t="s">
        <v>193</v>
      </c>
      <c r="AG158" s="3" t="s">
        <v>151</v>
      </c>
      <c r="AJ158" s="3"/>
      <c r="AM158" s="3" t="s">
        <v>99</v>
      </c>
      <c r="AP158" s="3"/>
      <c r="AS158" s="3" t="s">
        <v>98</v>
      </c>
      <c r="AV158" s="3" t="s">
        <v>433</v>
      </c>
      <c r="AY158" s="3" t="s">
        <v>116</v>
      </c>
      <c r="BB158" s="3"/>
      <c r="BG158" s="3" t="s">
        <v>123</v>
      </c>
      <c r="BJ158" s="3" t="s">
        <v>123</v>
      </c>
      <c r="BM158" s="3" t="s">
        <v>123</v>
      </c>
      <c r="BP158" s="3" t="s">
        <v>123</v>
      </c>
      <c r="BS158" s="3" t="s">
        <v>123</v>
      </c>
      <c r="BV158" s="3" t="s">
        <v>108</v>
      </c>
      <c r="BY158" s="3" t="s">
        <v>109</v>
      </c>
      <c r="CB158" s="3" t="s">
        <v>110</v>
      </c>
      <c r="CE158" s="3" t="s">
        <v>111</v>
      </c>
      <c r="CH158" s="3" t="s">
        <v>148</v>
      </c>
      <c r="CK158" s="3"/>
      <c r="CN158" s="3" t="s">
        <v>131</v>
      </c>
      <c r="CQ158" s="3"/>
      <c r="CT158">
        <v>38</v>
      </c>
    </row>
    <row r="159" spans="1:98" x14ac:dyDescent="0.25">
      <c r="A159">
        <v>42</v>
      </c>
      <c r="B159" s="22">
        <v>43929.705150462964</v>
      </c>
      <c r="C159" s="22">
        <v>43929.707800925928</v>
      </c>
      <c r="D159" s="3" t="s">
        <v>97</v>
      </c>
      <c r="I159" s="3" t="s">
        <v>98</v>
      </c>
      <c r="L159" s="3" t="s">
        <v>99</v>
      </c>
      <c r="O159" s="3"/>
      <c r="R159" s="3" t="s">
        <v>100</v>
      </c>
      <c r="U159" s="3" t="s">
        <v>99</v>
      </c>
      <c r="X159" s="3" t="s">
        <v>101</v>
      </c>
      <c r="AA159" s="3" t="s">
        <v>99</v>
      </c>
      <c r="AD159" s="3" t="s">
        <v>193</v>
      </c>
      <c r="AG159" s="3" t="s">
        <v>151</v>
      </c>
      <c r="AJ159" s="3"/>
      <c r="AM159" s="3" t="s">
        <v>99</v>
      </c>
      <c r="AP159" s="3"/>
      <c r="AS159" s="3" t="s">
        <v>98</v>
      </c>
      <c r="AV159" s="3" t="s">
        <v>434</v>
      </c>
      <c r="AY159" s="3" t="s">
        <v>116</v>
      </c>
      <c r="BB159" s="3"/>
      <c r="BG159" s="3" t="s">
        <v>123</v>
      </c>
      <c r="BJ159" s="3" t="s">
        <v>123</v>
      </c>
      <c r="BM159" s="3" t="s">
        <v>123</v>
      </c>
      <c r="BP159" s="3" t="s">
        <v>123</v>
      </c>
      <c r="BS159" s="3" t="s">
        <v>123</v>
      </c>
      <c r="BV159" s="3" t="s">
        <v>108</v>
      </c>
      <c r="BY159" s="3" t="s">
        <v>109</v>
      </c>
      <c r="CB159" s="3" t="s">
        <v>110</v>
      </c>
      <c r="CE159" s="3" t="s">
        <v>111</v>
      </c>
      <c r="CH159" s="3" t="s">
        <v>148</v>
      </c>
      <c r="CK159" s="3"/>
      <c r="CN159" s="3" t="s">
        <v>131</v>
      </c>
      <c r="CQ159" s="3"/>
      <c r="CT159">
        <v>38</v>
      </c>
    </row>
    <row r="160" spans="1:98" x14ac:dyDescent="0.25">
      <c r="A160">
        <v>42</v>
      </c>
      <c r="B160" s="22">
        <v>43929.705150462964</v>
      </c>
      <c r="C160" s="22">
        <v>43929.707800925928</v>
      </c>
      <c r="D160" s="3" t="s">
        <v>97</v>
      </c>
      <c r="I160" s="3" t="s">
        <v>98</v>
      </c>
      <c r="L160" s="3" t="s">
        <v>99</v>
      </c>
      <c r="O160" s="3"/>
      <c r="R160" s="3" t="s">
        <v>100</v>
      </c>
      <c r="U160" s="3" t="s">
        <v>99</v>
      </c>
      <c r="X160" s="3" t="s">
        <v>101</v>
      </c>
      <c r="AA160" s="3" t="s">
        <v>99</v>
      </c>
      <c r="AD160" s="3" t="s">
        <v>193</v>
      </c>
      <c r="AG160" s="3" t="s">
        <v>151</v>
      </c>
      <c r="AJ160" s="3"/>
      <c r="AM160" s="3" t="s">
        <v>99</v>
      </c>
      <c r="AP160" s="3"/>
      <c r="AS160" s="3" t="s">
        <v>98</v>
      </c>
      <c r="AV160" s="3" t="s">
        <v>429</v>
      </c>
      <c r="AY160" s="3" t="s">
        <v>116</v>
      </c>
      <c r="BB160" s="3"/>
      <c r="BG160" s="3" t="s">
        <v>123</v>
      </c>
      <c r="BJ160" s="3" t="s">
        <v>123</v>
      </c>
      <c r="BM160" s="3" t="s">
        <v>123</v>
      </c>
      <c r="BP160" s="3" t="s">
        <v>123</v>
      </c>
      <c r="BS160" s="3" t="s">
        <v>123</v>
      </c>
      <c r="BV160" s="3" t="s">
        <v>108</v>
      </c>
      <c r="BY160" s="3" t="s">
        <v>109</v>
      </c>
      <c r="CB160" s="3" t="s">
        <v>110</v>
      </c>
      <c r="CE160" s="3" t="s">
        <v>111</v>
      </c>
      <c r="CH160" s="3" t="s">
        <v>148</v>
      </c>
      <c r="CK160" s="3"/>
      <c r="CN160" s="3" t="s">
        <v>131</v>
      </c>
      <c r="CQ160" s="3"/>
      <c r="CT160">
        <v>38</v>
      </c>
    </row>
    <row r="161" spans="1:98" x14ac:dyDescent="0.25">
      <c r="A161">
        <v>42</v>
      </c>
      <c r="B161" s="22">
        <v>43929.705150462964</v>
      </c>
      <c r="C161" s="22">
        <v>43929.707800925928</v>
      </c>
      <c r="D161" s="3" t="s">
        <v>97</v>
      </c>
      <c r="I161" s="3" t="s">
        <v>98</v>
      </c>
      <c r="L161" s="3" t="s">
        <v>99</v>
      </c>
      <c r="O161" s="3"/>
      <c r="R161" s="3" t="s">
        <v>100</v>
      </c>
      <c r="U161" s="3" t="s">
        <v>99</v>
      </c>
      <c r="X161" s="3" t="s">
        <v>101</v>
      </c>
      <c r="AA161" s="3" t="s">
        <v>99</v>
      </c>
      <c r="AD161" s="3" t="s">
        <v>193</v>
      </c>
      <c r="AG161" s="3" t="s">
        <v>151</v>
      </c>
      <c r="AJ161" s="3"/>
      <c r="AM161" s="3" t="s">
        <v>99</v>
      </c>
      <c r="AP161" s="3"/>
      <c r="AS161" s="3" t="s">
        <v>98</v>
      </c>
      <c r="AV161" s="3" t="s">
        <v>435</v>
      </c>
      <c r="AY161" s="3" t="s">
        <v>116</v>
      </c>
      <c r="BB161" s="3"/>
      <c r="BG161" s="3" t="s">
        <v>123</v>
      </c>
      <c r="BJ161" s="3" t="s">
        <v>123</v>
      </c>
      <c r="BM161" s="3" t="s">
        <v>123</v>
      </c>
      <c r="BP161" s="3" t="s">
        <v>123</v>
      </c>
      <c r="BS161" s="3" t="s">
        <v>123</v>
      </c>
      <c r="BV161" s="3" t="s">
        <v>108</v>
      </c>
      <c r="BY161" s="3" t="s">
        <v>109</v>
      </c>
      <c r="CB161" s="3" t="s">
        <v>110</v>
      </c>
      <c r="CE161" s="3" t="s">
        <v>111</v>
      </c>
      <c r="CH161" s="3" t="s">
        <v>148</v>
      </c>
      <c r="CK161" s="3"/>
      <c r="CN161" s="3" t="s">
        <v>131</v>
      </c>
      <c r="CQ161" s="3"/>
      <c r="CT161">
        <v>38</v>
      </c>
    </row>
    <row r="162" spans="1:98" x14ac:dyDescent="0.25">
      <c r="A162">
        <v>42</v>
      </c>
      <c r="B162" s="22">
        <v>43929.705150462964</v>
      </c>
      <c r="C162" s="22">
        <v>43929.707800925928</v>
      </c>
      <c r="D162" s="3" t="s">
        <v>97</v>
      </c>
      <c r="I162" s="3" t="s">
        <v>98</v>
      </c>
      <c r="L162" s="3" t="s">
        <v>99</v>
      </c>
      <c r="O162" s="3"/>
      <c r="R162" s="3" t="s">
        <v>100</v>
      </c>
      <c r="U162" s="3" t="s">
        <v>99</v>
      </c>
      <c r="X162" s="3" t="s">
        <v>101</v>
      </c>
      <c r="AA162" s="3" t="s">
        <v>99</v>
      </c>
      <c r="AD162" s="3" t="s">
        <v>193</v>
      </c>
      <c r="AG162" s="3" t="s">
        <v>151</v>
      </c>
      <c r="AJ162" s="3"/>
      <c r="AM162" s="3" t="s">
        <v>99</v>
      </c>
      <c r="AP162" s="3"/>
      <c r="AS162" s="3" t="s">
        <v>98</v>
      </c>
      <c r="AV162" s="3" t="s">
        <v>430</v>
      </c>
      <c r="AY162" s="3" t="s">
        <v>116</v>
      </c>
      <c r="BB162" s="3"/>
      <c r="BG162" s="3" t="s">
        <v>123</v>
      </c>
      <c r="BJ162" s="3" t="s">
        <v>123</v>
      </c>
      <c r="BM162" s="3" t="s">
        <v>123</v>
      </c>
      <c r="BP162" s="3" t="s">
        <v>123</v>
      </c>
      <c r="BS162" s="3" t="s">
        <v>123</v>
      </c>
      <c r="BV162" s="3" t="s">
        <v>108</v>
      </c>
      <c r="BY162" s="3" t="s">
        <v>109</v>
      </c>
      <c r="CB162" s="3" t="s">
        <v>110</v>
      </c>
      <c r="CE162" s="3" t="s">
        <v>111</v>
      </c>
      <c r="CH162" s="3" t="s">
        <v>148</v>
      </c>
      <c r="CK162" s="3"/>
      <c r="CN162" s="3" t="s">
        <v>131</v>
      </c>
      <c r="CQ162" s="3"/>
      <c r="CT162">
        <v>38</v>
      </c>
    </row>
    <row r="163" spans="1:98" x14ac:dyDescent="0.25">
      <c r="A163">
        <v>43</v>
      </c>
      <c r="B163" s="22">
        <v>43929.735196759262</v>
      </c>
      <c r="C163" s="22">
        <v>43929.737013888887</v>
      </c>
      <c r="D163" s="3" t="s">
        <v>97</v>
      </c>
      <c r="I163" s="3" t="s">
        <v>98</v>
      </c>
      <c r="L163" s="3" t="s">
        <v>99</v>
      </c>
      <c r="O163" s="3"/>
      <c r="R163" s="3" t="s">
        <v>194</v>
      </c>
      <c r="U163" s="3" t="s">
        <v>99</v>
      </c>
      <c r="X163" s="3" t="s">
        <v>101</v>
      </c>
      <c r="AA163" s="3" t="s">
        <v>99</v>
      </c>
      <c r="AD163" s="3" t="s">
        <v>146</v>
      </c>
      <c r="AG163" s="3" t="s">
        <v>151</v>
      </c>
      <c r="AJ163" s="3"/>
      <c r="AM163" s="3" t="s">
        <v>99</v>
      </c>
      <c r="AP163" s="3"/>
      <c r="AS163" s="3" t="s">
        <v>98</v>
      </c>
      <c r="AV163" s="3" t="s">
        <v>431</v>
      </c>
      <c r="AY163" s="3" t="s">
        <v>116</v>
      </c>
      <c r="BB163" s="3"/>
      <c r="BG163" s="3" t="s">
        <v>107</v>
      </c>
      <c r="BJ163" s="3" t="s">
        <v>108</v>
      </c>
      <c r="BM163" s="3" t="s">
        <v>109</v>
      </c>
      <c r="BP163" s="3" t="s">
        <v>123</v>
      </c>
      <c r="BS163" s="3" t="s">
        <v>123</v>
      </c>
      <c r="BV163" s="3" t="s">
        <v>123</v>
      </c>
      <c r="BY163" s="3" t="s">
        <v>123</v>
      </c>
      <c r="CB163" s="3" t="s">
        <v>110</v>
      </c>
      <c r="CE163" s="3" t="s">
        <v>111</v>
      </c>
      <c r="CH163" s="3" t="s">
        <v>148</v>
      </c>
      <c r="CK163" s="3"/>
      <c r="CN163" s="3" t="s">
        <v>126</v>
      </c>
      <c r="CQ163" s="3"/>
      <c r="CT163">
        <v>39</v>
      </c>
    </row>
    <row r="164" spans="1:98" x14ac:dyDescent="0.25">
      <c r="A164">
        <v>43</v>
      </c>
      <c r="B164" s="22">
        <v>43929.735196759262</v>
      </c>
      <c r="C164" s="22">
        <v>43929.737013888887</v>
      </c>
      <c r="D164" s="3" t="s">
        <v>97</v>
      </c>
      <c r="I164" s="3" t="s">
        <v>98</v>
      </c>
      <c r="L164" s="3" t="s">
        <v>99</v>
      </c>
      <c r="O164" s="3"/>
      <c r="R164" s="3" t="s">
        <v>194</v>
      </c>
      <c r="U164" s="3" t="s">
        <v>99</v>
      </c>
      <c r="X164" s="3" t="s">
        <v>101</v>
      </c>
      <c r="AA164" s="3" t="s">
        <v>99</v>
      </c>
      <c r="AD164" s="3" t="s">
        <v>146</v>
      </c>
      <c r="AG164" s="3" t="s">
        <v>151</v>
      </c>
      <c r="AJ164" s="3"/>
      <c r="AM164" s="3" t="s">
        <v>99</v>
      </c>
      <c r="AP164" s="3"/>
      <c r="AS164" s="3" t="s">
        <v>98</v>
      </c>
      <c r="AV164" s="3" t="s">
        <v>432</v>
      </c>
      <c r="AY164" s="3" t="s">
        <v>116</v>
      </c>
      <c r="BB164" s="3"/>
      <c r="BG164" s="3" t="s">
        <v>107</v>
      </c>
      <c r="BJ164" s="3" t="s">
        <v>108</v>
      </c>
      <c r="BM164" s="3" t="s">
        <v>109</v>
      </c>
      <c r="BP164" s="3" t="s">
        <v>123</v>
      </c>
      <c r="BS164" s="3" t="s">
        <v>123</v>
      </c>
      <c r="BV164" s="3" t="s">
        <v>123</v>
      </c>
      <c r="BY164" s="3" t="s">
        <v>123</v>
      </c>
      <c r="CB164" s="3" t="s">
        <v>110</v>
      </c>
      <c r="CE164" s="3" t="s">
        <v>111</v>
      </c>
      <c r="CH164" s="3" t="s">
        <v>148</v>
      </c>
      <c r="CK164" s="3"/>
      <c r="CN164" s="3" t="s">
        <v>126</v>
      </c>
      <c r="CQ164" s="3"/>
      <c r="CT164">
        <v>39</v>
      </c>
    </row>
    <row r="165" spans="1:98" x14ac:dyDescent="0.25">
      <c r="A165">
        <v>43</v>
      </c>
      <c r="B165" s="22">
        <v>43929.735196759262</v>
      </c>
      <c r="C165" s="22">
        <v>43929.737013888887</v>
      </c>
      <c r="D165" s="3" t="s">
        <v>97</v>
      </c>
      <c r="I165" s="3" t="s">
        <v>98</v>
      </c>
      <c r="L165" s="3" t="s">
        <v>99</v>
      </c>
      <c r="O165" s="3"/>
      <c r="R165" s="3" t="s">
        <v>194</v>
      </c>
      <c r="U165" s="3" t="s">
        <v>99</v>
      </c>
      <c r="X165" s="3" t="s">
        <v>101</v>
      </c>
      <c r="AA165" s="3" t="s">
        <v>99</v>
      </c>
      <c r="AD165" s="3" t="s">
        <v>146</v>
      </c>
      <c r="AG165" s="3" t="s">
        <v>151</v>
      </c>
      <c r="AJ165" s="3"/>
      <c r="AM165" s="3" t="s">
        <v>99</v>
      </c>
      <c r="AP165" s="3"/>
      <c r="AS165" s="3" t="s">
        <v>98</v>
      </c>
      <c r="AV165" s="3" t="s">
        <v>433</v>
      </c>
      <c r="AY165" s="3" t="s">
        <v>116</v>
      </c>
      <c r="BB165" s="3"/>
      <c r="BG165" s="3" t="s">
        <v>107</v>
      </c>
      <c r="BJ165" s="3" t="s">
        <v>108</v>
      </c>
      <c r="BM165" s="3" t="s">
        <v>109</v>
      </c>
      <c r="BP165" s="3" t="s">
        <v>123</v>
      </c>
      <c r="BS165" s="3" t="s">
        <v>123</v>
      </c>
      <c r="BV165" s="3" t="s">
        <v>123</v>
      </c>
      <c r="BY165" s="3" t="s">
        <v>123</v>
      </c>
      <c r="CB165" s="3" t="s">
        <v>110</v>
      </c>
      <c r="CE165" s="3" t="s">
        <v>111</v>
      </c>
      <c r="CH165" s="3" t="s">
        <v>148</v>
      </c>
      <c r="CK165" s="3"/>
      <c r="CN165" s="3" t="s">
        <v>126</v>
      </c>
      <c r="CQ165" s="3"/>
      <c r="CT165">
        <v>39</v>
      </c>
    </row>
    <row r="166" spans="1:98" x14ac:dyDescent="0.25">
      <c r="A166">
        <v>43</v>
      </c>
      <c r="B166" s="22">
        <v>43929.735196759262</v>
      </c>
      <c r="C166" s="22">
        <v>43929.737013888887</v>
      </c>
      <c r="D166" s="3" t="s">
        <v>97</v>
      </c>
      <c r="I166" s="3" t="s">
        <v>98</v>
      </c>
      <c r="L166" s="3" t="s">
        <v>99</v>
      </c>
      <c r="O166" s="3"/>
      <c r="R166" s="3" t="s">
        <v>194</v>
      </c>
      <c r="U166" s="3" t="s">
        <v>99</v>
      </c>
      <c r="X166" s="3" t="s">
        <v>101</v>
      </c>
      <c r="AA166" s="3" t="s">
        <v>99</v>
      </c>
      <c r="AD166" s="3" t="s">
        <v>146</v>
      </c>
      <c r="AG166" s="3" t="s">
        <v>151</v>
      </c>
      <c r="AJ166" s="3"/>
      <c r="AM166" s="3" t="s">
        <v>99</v>
      </c>
      <c r="AP166" s="3"/>
      <c r="AS166" s="3" t="s">
        <v>98</v>
      </c>
      <c r="AV166" s="3" t="s">
        <v>434</v>
      </c>
      <c r="AY166" s="3" t="s">
        <v>116</v>
      </c>
      <c r="BB166" s="3"/>
      <c r="BG166" s="3" t="s">
        <v>107</v>
      </c>
      <c r="BJ166" s="3" t="s">
        <v>108</v>
      </c>
      <c r="BM166" s="3" t="s">
        <v>109</v>
      </c>
      <c r="BP166" s="3" t="s">
        <v>123</v>
      </c>
      <c r="BS166" s="3" t="s">
        <v>123</v>
      </c>
      <c r="BV166" s="3" t="s">
        <v>123</v>
      </c>
      <c r="BY166" s="3" t="s">
        <v>123</v>
      </c>
      <c r="CB166" s="3" t="s">
        <v>110</v>
      </c>
      <c r="CE166" s="3" t="s">
        <v>111</v>
      </c>
      <c r="CH166" s="3" t="s">
        <v>148</v>
      </c>
      <c r="CK166" s="3"/>
      <c r="CN166" s="3" t="s">
        <v>126</v>
      </c>
      <c r="CQ166" s="3"/>
      <c r="CT166">
        <v>39</v>
      </c>
    </row>
    <row r="167" spans="1:98" x14ac:dyDescent="0.25">
      <c r="A167">
        <v>43</v>
      </c>
      <c r="B167" s="22">
        <v>43929.735196759262</v>
      </c>
      <c r="C167" s="22">
        <v>43929.737013888887</v>
      </c>
      <c r="D167" s="3" t="s">
        <v>97</v>
      </c>
      <c r="I167" s="3" t="s">
        <v>98</v>
      </c>
      <c r="L167" s="3" t="s">
        <v>99</v>
      </c>
      <c r="O167" s="3"/>
      <c r="R167" s="3" t="s">
        <v>194</v>
      </c>
      <c r="U167" s="3" t="s">
        <v>99</v>
      </c>
      <c r="X167" s="3" t="s">
        <v>101</v>
      </c>
      <c r="AA167" s="3" t="s">
        <v>99</v>
      </c>
      <c r="AD167" s="3" t="s">
        <v>146</v>
      </c>
      <c r="AG167" s="3" t="s">
        <v>151</v>
      </c>
      <c r="AJ167" s="3"/>
      <c r="AM167" s="3" t="s">
        <v>99</v>
      </c>
      <c r="AP167" s="3"/>
      <c r="AS167" s="3" t="s">
        <v>98</v>
      </c>
      <c r="AV167" s="3" t="s">
        <v>429</v>
      </c>
      <c r="AY167" s="3" t="s">
        <v>116</v>
      </c>
      <c r="BB167" s="3"/>
      <c r="BG167" s="3" t="s">
        <v>107</v>
      </c>
      <c r="BJ167" s="3" t="s">
        <v>108</v>
      </c>
      <c r="BM167" s="3" t="s">
        <v>109</v>
      </c>
      <c r="BP167" s="3" t="s">
        <v>123</v>
      </c>
      <c r="BS167" s="3" t="s">
        <v>123</v>
      </c>
      <c r="BV167" s="3" t="s">
        <v>123</v>
      </c>
      <c r="BY167" s="3" t="s">
        <v>123</v>
      </c>
      <c r="CB167" s="3" t="s">
        <v>110</v>
      </c>
      <c r="CE167" s="3" t="s">
        <v>111</v>
      </c>
      <c r="CH167" s="3" t="s">
        <v>148</v>
      </c>
      <c r="CK167" s="3"/>
      <c r="CN167" s="3" t="s">
        <v>126</v>
      </c>
      <c r="CQ167" s="3"/>
      <c r="CT167">
        <v>39</v>
      </c>
    </row>
    <row r="168" spans="1:98" x14ac:dyDescent="0.25">
      <c r="A168">
        <v>43</v>
      </c>
      <c r="B168" s="22">
        <v>43929.735196759262</v>
      </c>
      <c r="C168" s="22">
        <v>43929.737013888887</v>
      </c>
      <c r="D168" s="3" t="s">
        <v>97</v>
      </c>
      <c r="I168" s="3" t="s">
        <v>98</v>
      </c>
      <c r="L168" s="3" t="s">
        <v>99</v>
      </c>
      <c r="O168" s="3"/>
      <c r="R168" s="3" t="s">
        <v>194</v>
      </c>
      <c r="U168" s="3" t="s">
        <v>99</v>
      </c>
      <c r="X168" s="3" t="s">
        <v>101</v>
      </c>
      <c r="AA168" s="3" t="s">
        <v>99</v>
      </c>
      <c r="AD168" s="3" t="s">
        <v>146</v>
      </c>
      <c r="AG168" s="3" t="s">
        <v>151</v>
      </c>
      <c r="AJ168" s="3"/>
      <c r="AM168" s="3" t="s">
        <v>99</v>
      </c>
      <c r="AP168" s="3"/>
      <c r="AS168" s="3" t="s">
        <v>98</v>
      </c>
      <c r="AV168" s="3" t="s">
        <v>430</v>
      </c>
      <c r="AY168" s="3" t="s">
        <v>116</v>
      </c>
      <c r="BB168" s="3"/>
      <c r="BG168" s="3" t="s">
        <v>107</v>
      </c>
      <c r="BJ168" s="3" t="s">
        <v>108</v>
      </c>
      <c r="BM168" s="3" t="s">
        <v>109</v>
      </c>
      <c r="BP168" s="3" t="s">
        <v>123</v>
      </c>
      <c r="BS168" s="3" t="s">
        <v>123</v>
      </c>
      <c r="BV168" s="3" t="s">
        <v>123</v>
      </c>
      <c r="BY168" s="3" t="s">
        <v>123</v>
      </c>
      <c r="CB168" s="3" t="s">
        <v>110</v>
      </c>
      <c r="CE168" s="3" t="s">
        <v>111</v>
      </c>
      <c r="CH168" s="3" t="s">
        <v>148</v>
      </c>
      <c r="CK168" s="3"/>
      <c r="CN168" s="3" t="s">
        <v>126</v>
      </c>
      <c r="CQ168" s="3"/>
      <c r="CT168">
        <v>39</v>
      </c>
    </row>
    <row r="169" spans="1:98" x14ac:dyDescent="0.25">
      <c r="A169">
        <v>44</v>
      </c>
      <c r="B169" s="22">
        <v>43929.755358796298</v>
      </c>
      <c r="C169" s="22">
        <v>43929.758935185186</v>
      </c>
      <c r="D169" s="3" t="s">
        <v>97</v>
      </c>
      <c r="I169" s="3" t="s">
        <v>98</v>
      </c>
      <c r="L169" s="3" t="s">
        <v>99</v>
      </c>
      <c r="O169" s="3"/>
      <c r="R169" s="3" t="s">
        <v>120</v>
      </c>
      <c r="U169" s="3" t="s">
        <v>99</v>
      </c>
      <c r="X169" s="3" t="s">
        <v>101</v>
      </c>
      <c r="AA169" s="3" t="s">
        <v>102</v>
      </c>
      <c r="AD169" s="3" t="s">
        <v>114</v>
      </c>
      <c r="AG169" s="3" t="s">
        <v>149</v>
      </c>
      <c r="AJ169" s="3"/>
      <c r="AM169" s="3" t="s">
        <v>98</v>
      </c>
      <c r="AP169" s="3"/>
      <c r="AS169" s="3" t="s">
        <v>99</v>
      </c>
      <c r="AV169" s="3"/>
      <c r="AY169" s="3" t="s">
        <v>116</v>
      </c>
      <c r="BB169" s="3"/>
      <c r="BG169" s="3" t="s">
        <v>123</v>
      </c>
      <c r="BJ169" s="3" t="s">
        <v>123</v>
      </c>
      <c r="BM169" s="3" t="s">
        <v>123</v>
      </c>
      <c r="BP169" s="3" t="s">
        <v>123</v>
      </c>
      <c r="BS169" s="3" t="s">
        <v>123</v>
      </c>
      <c r="BV169" s="3" t="s">
        <v>123</v>
      </c>
      <c r="BY169" s="3" t="s">
        <v>123</v>
      </c>
      <c r="CB169" s="3" t="s">
        <v>118</v>
      </c>
      <c r="CE169" s="3" t="s">
        <v>111</v>
      </c>
      <c r="CH169" s="3" t="s">
        <v>137</v>
      </c>
      <c r="CK169" s="3" t="s">
        <v>196</v>
      </c>
      <c r="CN169" s="3" t="s">
        <v>126</v>
      </c>
      <c r="CQ169" s="3"/>
      <c r="CT169">
        <v>40</v>
      </c>
    </row>
    <row r="170" spans="1:98" x14ac:dyDescent="0.25">
      <c r="A170">
        <v>45</v>
      </c>
      <c r="B170" s="22">
        <v>43929.765567129631</v>
      </c>
      <c r="C170" s="22">
        <v>43929.768194444441</v>
      </c>
      <c r="D170" s="3" t="s">
        <v>97</v>
      </c>
      <c r="I170" s="3" t="s">
        <v>98</v>
      </c>
      <c r="L170" s="3" t="s">
        <v>99</v>
      </c>
      <c r="O170" s="3"/>
      <c r="R170" s="3" t="s">
        <v>120</v>
      </c>
      <c r="U170" s="3" t="s">
        <v>99</v>
      </c>
      <c r="X170" s="3" t="s">
        <v>121</v>
      </c>
      <c r="AA170" s="3"/>
      <c r="AD170" s="3" t="s">
        <v>197</v>
      </c>
      <c r="AG170" s="3" t="s">
        <v>139</v>
      </c>
      <c r="AJ170" s="3"/>
      <c r="AM170" s="3" t="s">
        <v>99</v>
      </c>
      <c r="AP170" s="3"/>
      <c r="AS170" s="3" t="s">
        <v>99</v>
      </c>
      <c r="AV170" s="3"/>
      <c r="AY170" s="3" t="s">
        <v>116</v>
      </c>
      <c r="BB170" s="3"/>
      <c r="BG170" s="3" t="s">
        <v>123</v>
      </c>
      <c r="BJ170" s="3" t="s">
        <v>108</v>
      </c>
      <c r="BM170" s="3" t="s">
        <v>123</v>
      </c>
      <c r="BP170" s="3" t="s">
        <v>123</v>
      </c>
      <c r="BS170" s="3" t="s">
        <v>123</v>
      </c>
      <c r="BV170" s="3" t="s">
        <v>123</v>
      </c>
      <c r="BY170" s="3" t="s">
        <v>123</v>
      </c>
      <c r="CB170" s="3" t="s">
        <v>110</v>
      </c>
      <c r="CE170" s="3" t="s">
        <v>111</v>
      </c>
      <c r="CH170" s="3" t="s">
        <v>137</v>
      </c>
      <c r="CK170" s="3" t="s">
        <v>198</v>
      </c>
      <c r="CN170" s="3" t="s">
        <v>126</v>
      </c>
      <c r="CQ170" s="3"/>
      <c r="CT170">
        <v>41</v>
      </c>
    </row>
    <row r="171" spans="1:98" x14ac:dyDescent="0.25">
      <c r="A171">
        <v>46</v>
      </c>
      <c r="B171" s="22">
        <v>43929.771979166668</v>
      </c>
      <c r="C171" s="22">
        <v>43929.773900462962</v>
      </c>
      <c r="D171" s="3" t="s">
        <v>97</v>
      </c>
      <c r="I171" s="3" t="s">
        <v>98</v>
      </c>
      <c r="L171" s="3" t="s">
        <v>99</v>
      </c>
      <c r="O171" s="3"/>
      <c r="R171" s="3" t="s">
        <v>100</v>
      </c>
      <c r="U171" s="3" t="s">
        <v>99</v>
      </c>
      <c r="X171" s="3" t="s">
        <v>121</v>
      </c>
      <c r="AA171" s="3"/>
      <c r="AD171" s="3" t="s">
        <v>146</v>
      </c>
      <c r="AG171" s="3" t="s">
        <v>139</v>
      </c>
      <c r="AJ171" s="3"/>
      <c r="AM171" s="3" t="s">
        <v>99</v>
      </c>
      <c r="AP171" s="3"/>
      <c r="AS171" s="3" t="s">
        <v>99</v>
      </c>
      <c r="AV171" s="3"/>
      <c r="AY171" s="3" t="s">
        <v>116</v>
      </c>
      <c r="BB171" s="3"/>
      <c r="BG171" s="3" t="s">
        <v>133</v>
      </c>
      <c r="BJ171" s="3" t="s">
        <v>133</v>
      </c>
      <c r="BM171" s="3" t="s">
        <v>133</v>
      </c>
      <c r="BP171" s="3" t="s">
        <v>107</v>
      </c>
      <c r="BS171" s="3" t="s">
        <v>109</v>
      </c>
      <c r="BV171" s="3" t="s">
        <v>108</v>
      </c>
      <c r="BY171" s="3" t="s">
        <v>109</v>
      </c>
      <c r="CB171" s="3" t="s">
        <v>134</v>
      </c>
      <c r="CE171" s="3" t="s">
        <v>147</v>
      </c>
      <c r="CH171" s="3" t="s">
        <v>199</v>
      </c>
      <c r="CK171" s="3"/>
      <c r="CN171" s="3" t="s">
        <v>137</v>
      </c>
      <c r="CQ171" s="3"/>
      <c r="CT171">
        <v>42</v>
      </c>
    </row>
    <row r="172" spans="1:98" x14ac:dyDescent="0.25">
      <c r="A172">
        <v>47</v>
      </c>
      <c r="B172" s="22">
        <v>43929.757395833331</v>
      </c>
      <c r="C172" s="22">
        <v>43929.809942129628</v>
      </c>
      <c r="D172" s="3" t="s">
        <v>97</v>
      </c>
      <c r="I172" s="3" t="s">
        <v>98</v>
      </c>
      <c r="L172" s="3" t="s">
        <v>99</v>
      </c>
      <c r="O172" s="3"/>
      <c r="R172" s="3" t="s">
        <v>100</v>
      </c>
      <c r="U172" s="3" t="s">
        <v>99</v>
      </c>
      <c r="X172" s="3" t="s">
        <v>121</v>
      </c>
      <c r="AA172" s="3"/>
      <c r="AD172" s="3" t="s">
        <v>103</v>
      </c>
      <c r="AG172" s="3" t="s">
        <v>149</v>
      </c>
      <c r="AJ172" s="3"/>
      <c r="AM172" s="3" t="s">
        <v>99</v>
      </c>
      <c r="AP172" s="3"/>
      <c r="AS172" s="3" t="s">
        <v>98</v>
      </c>
      <c r="AV172" s="3" t="s">
        <v>435</v>
      </c>
      <c r="AY172" s="3" t="s">
        <v>116</v>
      </c>
      <c r="BB172" s="3"/>
      <c r="BG172" s="3" t="s">
        <v>109</v>
      </c>
      <c r="BJ172" s="3" t="s">
        <v>107</v>
      </c>
      <c r="BM172" s="3" t="s">
        <v>109</v>
      </c>
      <c r="BP172" s="3" t="s">
        <v>109</v>
      </c>
      <c r="BS172" s="3" t="s">
        <v>109</v>
      </c>
      <c r="BV172" s="3" t="s">
        <v>109</v>
      </c>
      <c r="BY172" s="3" t="s">
        <v>109</v>
      </c>
      <c r="CB172" s="3" t="s">
        <v>118</v>
      </c>
      <c r="CE172" s="3" t="s">
        <v>119</v>
      </c>
      <c r="CH172" s="3" t="s">
        <v>112</v>
      </c>
      <c r="CK172" s="3"/>
      <c r="CN172" s="3" t="s">
        <v>113</v>
      </c>
      <c r="CQ172" s="3"/>
      <c r="CT172">
        <v>43</v>
      </c>
    </row>
    <row r="173" spans="1:98" x14ac:dyDescent="0.25">
      <c r="A173">
        <v>47</v>
      </c>
      <c r="B173" s="22">
        <v>43929.757395833331</v>
      </c>
      <c r="C173" s="22">
        <v>43929.809942129628</v>
      </c>
      <c r="D173" s="3" t="s">
        <v>97</v>
      </c>
      <c r="I173" s="3" t="s">
        <v>98</v>
      </c>
      <c r="L173" s="3" t="s">
        <v>99</v>
      </c>
      <c r="O173" s="3"/>
      <c r="R173" s="3" t="s">
        <v>100</v>
      </c>
      <c r="U173" s="3" t="s">
        <v>99</v>
      </c>
      <c r="X173" s="3" t="s">
        <v>121</v>
      </c>
      <c r="AA173" s="3"/>
      <c r="AD173" s="3" t="s">
        <v>103</v>
      </c>
      <c r="AG173" s="3" t="s">
        <v>149</v>
      </c>
      <c r="AJ173" s="3"/>
      <c r="AM173" s="3" t="s">
        <v>99</v>
      </c>
      <c r="AP173" s="3"/>
      <c r="AS173" s="3" t="s">
        <v>98</v>
      </c>
      <c r="AV173" s="3" t="s">
        <v>430</v>
      </c>
      <c r="AY173" s="3" t="s">
        <v>116</v>
      </c>
      <c r="BB173" s="3"/>
      <c r="BG173" s="3" t="s">
        <v>109</v>
      </c>
      <c r="BJ173" s="3" t="s">
        <v>107</v>
      </c>
      <c r="BM173" s="3" t="s">
        <v>109</v>
      </c>
      <c r="BP173" s="3" t="s">
        <v>109</v>
      </c>
      <c r="BS173" s="3" t="s">
        <v>109</v>
      </c>
      <c r="BV173" s="3" t="s">
        <v>109</v>
      </c>
      <c r="BY173" s="3" t="s">
        <v>109</v>
      </c>
      <c r="CB173" s="3" t="s">
        <v>118</v>
      </c>
      <c r="CE173" s="3" t="s">
        <v>119</v>
      </c>
      <c r="CH173" s="3" t="s">
        <v>112</v>
      </c>
      <c r="CK173" s="3"/>
      <c r="CN173" s="3" t="s">
        <v>113</v>
      </c>
      <c r="CQ173" s="3"/>
      <c r="CT173">
        <v>43</v>
      </c>
    </row>
    <row r="174" spans="1:98" x14ac:dyDescent="0.25">
      <c r="A174">
        <v>48</v>
      </c>
      <c r="B174" s="22">
        <v>43929.821597222224</v>
      </c>
      <c r="C174" s="22">
        <v>43929.825914351852</v>
      </c>
      <c r="D174" s="3" t="s">
        <v>97</v>
      </c>
      <c r="I174" s="3" t="s">
        <v>98</v>
      </c>
      <c r="L174" s="3" t="s">
        <v>98</v>
      </c>
      <c r="O174" s="3"/>
      <c r="R174" s="3" t="s">
        <v>120</v>
      </c>
      <c r="U174" s="3" t="s">
        <v>99</v>
      </c>
      <c r="X174" s="3" t="s">
        <v>101</v>
      </c>
      <c r="AA174" s="3" t="s">
        <v>132</v>
      </c>
      <c r="AD174" s="3" t="s">
        <v>142</v>
      </c>
      <c r="AG174" s="3" t="s">
        <v>149</v>
      </c>
      <c r="AJ174" s="3"/>
      <c r="AM174" s="3" t="s">
        <v>98</v>
      </c>
      <c r="AP174" s="3" t="s">
        <v>168</v>
      </c>
      <c r="AS174" s="3" t="s">
        <v>98</v>
      </c>
      <c r="AV174" s="3" t="s">
        <v>431</v>
      </c>
      <c r="AY174" s="3" t="s">
        <v>201</v>
      </c>
      <c r="BB174" s="3"/>
      <c r="BG174" s="3" t="s">
        <v>123</v>
      </c>
      <c r="BJ174" s="3" t="s">
        <v>109</v>
      </c>
      <c r="BM174" s="3" t="s">
        <v>109</v>
      </c>
      <c r="BP174" s="3" t="s">
        <v>109</v>
      </c>
      <c r="BS174" s="3" t="s">
        <v>123</v>
      </c>
      <c r="BV174" s="3" t="s">
        <v>109</v>
      </c>
      <c r="BY174" s="3" t="s">
        <v>123</v>
      </c>
      <c r="CB174" s="3" t="s">
        <v>118</v>
      </c>
      <c r="CE174" s="3" t="s">
        <v>162</v>
      </c>
      <c r="CH174" s="3" t="s">
        <v>137</v>
      </c>
      <c r="CK174" s="3" t="s">
        <v>202</v>
      </c>
      <c r="CN174" s="3" t="s">
        <v>131</v>
      </c>
      <c r="CQ174" s="3"/>
      <c r="CT174">
        <v>44</v>
      </c>
    </row>
    <row r="175" spans="1:98" x14ac:dyDescent="0.25">
      <c r="A175">
        <v>48</v>
      </c>
      <c r="B175" s="22">
        <v>43929.821597222224</v>
      </c>
      <c r="C175" s="22">
        <v>43929.825914351852</v>
      </c>
      <c r="D175" s="3" t="s">
        <v>97</v>
      </c>
      <c r="I175" s="3" t="s">
        <v>98</v>
      </c>
      <c r="L175" s="3" t="s">
        <v>98</v>
      </c>
      <c r="O175" s="3"/>
      <c r="R175" s="3" t="s">
        <v>120</v>
      </c>
      <c r="U175" s="3" t="s">
        <v>99</v>
      </c>
      <c r="X175" s="3" t="s">
        <v>101</v>
      </c>
      <c r="AA175" s="3" t="s">
        <v>132</v>
      </c>
      <c r="AD175" s="3" t="s">
        <v>142</v>
      </c>
      <c r="AG175" s="3" t="s">
        <v>149</v>
      </c>
      <c r="AJ175" s="3"/>
      <c r="AM175" s="3" t="s">
        <v>98</v>
      </c>
      <c r="AP175" s="3" t="s">
        <v>168</v>
      </c>
      <c r="AS175" s="3" t="s">
        <v>98</v>
      </c>
      <c r="AV175" s="3" t="s">
        <v>430</v>
      </c>
      <c r="AY175" s="3" t="s">
        <v>201</v>
      </c>
      <c r="BB175" s="3"/>
      <c r="BG175" s="3" t="s">
        <v>123</v>
      </c>
      <c r="BJ175" s="3" t="s">
        <v>109</v>
      </c>
      <c r="BM175" s="3" t="s">
        <v>109</v>
      </c>
      <c r="BP175" s="3" t="s">
        <v>109</v>
      </c>
      <c r="BS175" s="3" t="s">
        <v>123</v>
      </c>
      <c r="BV175" s="3" t="s">
        <v>109</v>
      </c>
      <c r="BY175" s="3" t="s">
        <v>123</v>
      </c>
      <c r="CB175" s="3" t="s">
        <v>118</v>
      </c>
      <c r="CE175" s="3" t="s">
        <v>162</v>
      </c>
      <c r="CH175" s="3" t="s">
        <v>137</v>
      </c>
      <c r="CK175" s="3" t="s">
        <v>202</v>
      </c>
      <c r="CN175" s="3" t="s">
        <v>131</v>
      </c>
      <c r="CQ175" s="3"/>
      <c r="CT175">
        <v>44</v>
      </c>
    </row>
    <row r="176" spans="1:98" x14ac:dyDescent="0.25">
      <c r="A176">
        <v>49</v>
      </c>
      <c r="B176" s="22">
        <v>43929.837465277778</v>
      </c>
      <c r="C176" s="22">
        <v>43929.839317129627</v>
      </c>
      <c r="D176" s="3" t="s">
        <v>97</v>
      </c>
      <c r="I176" s="3" t="s">
        <v>98</v>
      </c>
      <c r="L176" s="3" t="s">
        <v>99</v>
      </c>
      <c r="O176" s="3"/>
      <c r="R176" s="3" t="s">
        <v>120</v>
      </c>
      <c r="U176" s="3" t="s">
        <v>99</v>
      </c>
      <c r="X176" s="3" t="s">
        <v>121</v>
      </c>
      <c r="AA176" s="3"/>
      <c r="AD176" s="3" t="s">
        <v>103</v>
      </c>
      <c r="AG176" s="3" t="s">
        <v>139</v>
      </c>
      <c r="AJ176" s="3"/>
      <c r="AM176" s="3" t="s">
        <v>99</v>
      </c>
      <c r="AP176" s="3"/>
      <c r="AS176" s="3" t="s">
        <v>99</v>
      </c>
      <c r="AV176" s="3"/>
      <c r="AY176" s="3" t="s">
        <v>116</v>
      </c>
      <c r="BB176" s="3"/>
      <c r="BG176" s="3" t="s">
        <v>109</v>
      </c>
      <c r="BJ176" s="3" t="s">
        <v>123</v>
      </c>
      <c r="BM176" s="3" t="s">
        <v>123</v>
      </c>
      <c r="BP176" s="3" t="s">
        <v>123</v>
      </c>
      <c r="BS176" s="3" t="s">
        <v>123</v>
      </c>
      <c r="BV176" s="3" t="s">
        <v>123</v>
      </c>
      <c r="BY176" s="3" t="s">
        <v>109</v>
      </c>
      <c r="CB176" s="3" t="s">
        <v>118</v>
      </c>
      <c r="CE176" s="3" t="s">
        <v>147</v>
      </c>
      <c r="CH176" s="3" t="s">
        <v>137</v>
      </c>
      <c r="CK176" s="3" t="s">
        <v>203</v>
      </c>
      <c r="CN176" s="3" t="s">
        <v>137</v>
      </c>
      <c r="CQ176" s="3"/>
      <c r="CT176">
        <v>45</v>
      </c>
    </row>
    <row r="177" spans="1:98" x14ac:dyDescent="0.25">
      <c r="A177">
        <v>50</v>
      </c>
      <c r="B177" s="22">
        <v>43930.040208333332</v>
      </c>
      <c r="C177" s="22">
        <v>43930.056516203702</v>
      </c>
      <c r="D177" s="3" t="s">
        <v>97</v>
      </c>
      <c r="I177" s="3" t="s">
        <v>98</v>
      </c>
      <c r="L177" s="3" t="s">
        <v>98</v>
      </c>
      <c r="O177" s="3" t="s">
        <v>204</v>
      </c>
      <c r="R177" s="3" t="s">
        <v>100</v>
      </c>
      <c r="U177" s="3" t="s">
        <v>99</v>
      </c>
      <c r="X177" s="3" t="s">
        <v>101</v>
      </c>
      <c r="AA177" s="3" t="s">
        <v>102</v>
      </c>
      <c r="AD177" s="3" t="s">
        <v>174</v>
      </c>
      <c r="AG177" s="3" t="s">
        <v>149</v>
      </c>
      <c r="AJ177" s="3"/>
      <c r="AM177" s="3" t="s">
        <v>99</v>
      </c>
      <c r="AP177" s="3"/>
      <c r="AS177" s="3" t="s">
        <v>99</v>
      </c>
      <c r="AV177" s="3"/>
      <c r="AY177" s="3" t="s">
        <v>116</v>
      </c>
      <c r="BB177" s="3"/>
      <c r="BG177" s="3" t="s">
        <v>109</v>
      </c>
      <c r="BJ177" s="3" t="s">
        <v>107</v>
      </c>
      <c r="BM177" s="3" t="s">
        <v>109</v>
      </c>
      <c r="BP177" s="3" t="s">
        <v>123</v>
      </c>
      <c r="BS177" s="3" t="s">
        <v>109</v>
      </c>
      <c r="BV177" s="3" t="s">
        <v>108</v>
      </c>
      <c r="BY177" s="3" t="s">
        <v>123</v>
      </c>
      <c r="CB177" s="3" t="s">
        <v>118</v>
      </c>
      <c r="CE177" s="3" t="s">
        <v>111</v>
      </c>
      <c r="CH177" s="3" t="s">
        <v>148</v>
      </c>
      <c r="CK177" s="3"/>
      <c r="CN177" s="3" t="s">
        <v>131</v>
      </c>
      <c r="CQ177" s="3" t="s">
        <v>205</v>
      </c>
      <c r="CT177">
        <v>46</v>
      </c>
    </row>
    <row r="178" spans="1:98" x14ac:dyDescent="0.25">
      <c r="A178">
        <v>51</v>
      </c>
      <c r="B178" s="22">
        <v>43930.389050925929</v>
      </c>
      <c r="C178" s="22">
        <v>43930.395335648151</v>
      </c>
      <c r="D178" s="3" t="s">
        <v>97</v>
      </c>
      <c r="I178" s="3" t="s">
        <v>98</v>
      </c>
      <c r="L178" s="3" t="s">
        <v>98</v>
      </c>
      <c r="O178" s="3"/>
      <c r="R178" s="3" t="s">
        <v>100</v>
      </c>
      <c r="U178" s="3" t="s">
        <v>99</v>
      </c>
      <c r="X178" s="3" t="s">
        <v>101</v>
      </c>
      <c r="AA178" s="3" t="s">
        <v>132</v>
      </c>
      <c r="AD178" s="3" t="s">
        <v>206</v>
      </c>
      <c r="AG178" s="3" t="s">
        <v>149</v>
      </c>
      <c r="AJ178" s="3"/>
      <c r="AM178" s="3" t="s">
        <v>99</v>
      </c>
      <c r="AP178" s="3"/>
      <c r="AS178" s="3" t="s">
        <v>98</v>
      </c>
      <c r="AV178" s="3" t="s">
        <v>434</v>
      </c>
      <c r="AY178" s="3" t="s">
        <v>116</v>
      </c>
      <c r="BB178" s="3"/>
      <c r="BG178" s="3" t="s">
        <v>108</v>
      </c>
      <c r="BJ178" s="3" t="s">
        <v>107</v>
      </c>
      <c r="BM178" s="3" t="s">
        <v>109</v>
      </c>
      <c r="BP178" s="3" t="s">
        <v>109</v>
      </c>
      <c r="BS178" s="3" t="s">
        <v>133</v>
      </c>
      <c r="BV178" s="3" t="s">
        <v>109</v>
      </c>
      <c r="BY178" s="3" t="s">
        <v>107</v>
      </c>
      <c r="CB178" s="3" t="s">
        <v>110</v>
      </c>
      <c r="CE178" s="3" t="s">
        <v>111</v>
      </c>
      <c r="CH178" s="3" t="s">
        <v>199</v>
      </c>
      <c r="CK178" s="3"/>
      <c r="CN178" s="3" t="s">
        <v>137</v>
      </c>
      <c r="CQ178" s="3"/>
      <c r="CT178">
        <v>47</v>
      </c>
    </row>
    <row r="179" spans="1:98" x14ac:dyDescent="0.25">
      <c r="A179">
        <v>51</v>
      </c>
      <c r="B179" s="22">
        <v>43930.389050925929</v>
      </c>
      <c r="C179" s="22">
        <v>43930.395335648151</v>
      </c>
      <c r="D179" s="3" t="s">
        <v>97</v>
      </c>
      <c r="I179" s="3" t="s">
        <v>98</v>
      </c>
      <c r="L179" s="3" t="s">
        <v>98</v>
      </c>
      <c r="O179" s="3"/>
      <c r="R179" s="3" t="s">
        <v>100</v>
      </c>
      <c r="U179" s="3" t="s">
        <v>99</v>
      </c>
      <c r="X179" s="3" t="s">
        <v>101</v>
      </c>
      <c r="AA179" s="3" t="s">
        <v>132</v>
      </c>
      <c r="AD179" s="3" t="s">
        <v>206</v>
      </c>
      <c r="AG179" s="3" t="s">
        <v>149</v>
      </c>
      <c r="AJ179" s="3"/>
      <c r="AM179" s="3" t="s">
        <v>99</v>
      </c>
      <c r="AP179" s="3"/>
      <c r="AS179" s="3" t="s">
        <v>98</v>
      </c>
      <c r="AV179" s="3" t="s">
        <v>429</v>
      </c>
      <c r="AY179" s="3" t="s">
        <v>116</v>
      </c>
      <c r="BB179" s="3"/>
      <c r="BG179" s="3" t="s">
        <v>108</v>
      </c>
      <c r="BJ179" s="3" t="s">
        <v>107</v>
      </c>
      <c r="BM179" s="3" t="s">
        <v>109</v>
      </c>
      <c r="BP179" s="3" t="s">
        <v>109</v>
      </c>
      <c r="BS179" s="3" t="s">
        <v>133</v>
      </c>
      <c r="BV179" s="3" t="s">
        <v>109</v>
      </c>
      <c r="BY179" s="3" t="s">
        <v>107</v>
      </c>
      <c r="CB179" s="3" t="s">
        <v>110</v>
      </c>
      <c r="CE179" s="3" t="s">
        <v>111</v>
      </c>
      <c r="CH179" s="3" t="s">
        <v>199</v>
      </c>
      <c r="CK179" s="3"/>
      <c r="CN179" s="3" t="s">
        <v>137</v>
      </c>
      <c r="CQ179" s="3"/>
      <c r="CT179">
        <v>47</v>
      </c>
    </row>
    <row r="180" spans="1:98" x14ac:dyDescent="0.25">
      <c r="A180">
        <v>51</v>
      </c>
      <c r="B180" s="22">
        <v>43930.389050925929</v>
      </c>
      <c r="C180" s="22">
        <v>43930.395335648151</v>
      </c>
      <c r="D180" s="3" t="s">
        <v>97</v>
      </c>
      <c r="I180" s="3" t="s">
        <v>98</v>
      </c>
      <c r="L180" s="3" t="s">
        <v>98</v>
      </c>
      <c r="O180" s="3"/>
      <c r="R180" s="3" t="s">
        <v>100</v>
      </c>
      <c r="U180" s="3" t="s">
        <v>99</v>
      </c>
      <c r="X180" s="3" t="s">
        <v>101</v>
      </c>
      <c r="AA180" s="3" t="s">
        <v>132</v>
      </c>
      <c r="AD180" s="3" t="s">
        <v>206</v>
      </c>
      <c r="AG180" s="3" t="s">
        <v>149</v>
      </c>
      <c r="AJ180" s="3"/>
      <c r="AM180" s="3" t="s">
        <v>99</v>
      </c>
      <c r="AP180" s="3"/>
      <c r="AS180" s="3" t="s">
        <v>98</v>
      </c>
      <c r="AV180" s="3" t="s">
        <v>435</v>
      </c>
      <c r="AY180" s="3" t="s">
        <v>116</v>
      </c>
      <c r="BB180" s="3"/>
      <c r="BG180" s="3" t="s">
        <v>108</v>
      </c>
      <c r="BJ180" s="3" t="s">
        <v>107</v>
      </c>
      <c r="BM180" s="3" t="s">
        <v>109</v>
      </c>
      <c r="BP180" s="3" t="s">
        <v>109</v>
      </c>
      <c r="BS180" s="3" t="s">
        <v>133</v>
      </c>
      <c r="BV180" s="3" t="s">
        <v>109</v>
      </c>
      <c r="BY180" s="3" t="s">
        <v>107</v>
      </c>
      <c r="CB180" s="3" t="s">
        <v>110</v>
      </c>
      <c r="CE180" s="3" t="s">
        <v>111</v>
      </c>
      <c r="CH180" s="3" t="s">
        <v>199</v>
      </c>
      <c r="CK180" s="3"/>
      <c r="CN180" s="3" t="s">
        <v>137</v>
      </c>
      <c r="CQ180" s="3"/>
      <c r="CT180">
        <v>47</v>
      </c>
    </row>
    <row r="181" spans="1:98" x14ac:dyDescent="0.25">
      <c r="A181">
        <v>51</v>
      </c>
      <c r="B181" s="22">
        <v>43930.389050925929</v>
      </c>
      <c r="C181" s="22">
        <v>43930.395335648151</v>
      </c>
      <c r="D181" s="3" t="s">
        <v>97</v>
      </c>
      <c r="I181" s="3" t="s">
        <v>98</v>
      </c>
      <c r="L181" s="3" t="s">
        <v>98</v>
      </c>
      <c r="O181" s="3"/>
      <c r="R181" s="3" t="s">
        <v>100</v>
      </c>
      <c r="U181" s="3" t="s">
        <v>99</v>
      </c>
      <c r="X181" s="3" t="s">
        <v>101</v>
      </c>
      <c r="AA181" s="3" t="s">
        <v>132</v>
      </c>
      <c r="AD181" s="3" t="s">
        <v>206</v>
      </c>
      <c r="AG181" s="3" t="s">
        <v>149</v>
      </c>
      <c r="AJ181" s="3"/>
      <c r="AM181" s="3" t="s">
        <v>99</v>
      </c>
      <c r="AP181" s="3"/>
      <c r="AS181" s="3" t="s">
        <v>98</v>
      </c>
      <c r="AV181" s="3" t="s">
        <v>430</v>
      </c>
      <c r="AY181" s="3" t="s">
        <v>116</v>
      </c>
      <c r="BB181" s="3"/>
      <c r="BG181" s="3" t="s">
        <v>108</v>
      </c>
      <c r="BJ181" s="3" t="s">
        <v>107</v>
      </c>
      <c r="BM181" s="3" t="s">
        <v>109</v>
      </c>
      <c r="BP181" s="3" t="s">
        <v>109</v>
      </c>
      <c r="BS181" s="3" t="s">
        <v>133</v>
      </c>
      <c r="BV181" s="3" t="s">
        <v>109</v>
      </c>
      <c r="BY181" s="3" t="s">
        <v>107</v>
      </c>
      <c r="CB181" s="3" t="s">
        <v>110</v>
      </c>
      <c r="CE181" s="3" t="s">
        <v>111</v>
      </c>
      <c r="CH181" s="3" t="s">
        <v>199</v>
      </c>
      <c r="CK181" s="3"/>
      <c r="CN181" s="3" t="s">
        <v>137</v>
      </c>
      <c r="CQ181" s="3"/>
      <c r="CT181">
        <v>47</v>
      </c>
    </row>
    <row r="182" spans="1:98" x14ac:dyDescent="0.25">
      <c r="A182">
        <v>52</v>
      </c>
      <c r="B182" s="22">
        <v>43930.428043981483</v>
      </c>
      <c r="C182" s="22">
        <v>43930.451585648145</v>
      </c>
      <c r="D182" s="3" t="s">
        <v>97</v>
      </c>
      <c r="I182" s="3" t="s">
        <v>98</v>
      </c>
      <c r="L182" s="3" t="s">
        <v>99</v>
      </c>
      <c r="O182" s="3"/>
      <c r="R182" s="3" t="s">
        <v>159</v>
      </c>
      <c r="U182" s="3" t="s">
        <v>99</v>
      </c>
      <c r="X182" s="3" t="s">
        <v>101</v>
      </c>
      <c r="AA182" s="3" t="s">
        <v>102</v>
      </c>
      <c r="AD182" s="3" t="s">
        <v>174</v>
      </c>
      <c r="AG182" s="3" t="s">
        <v>139</v>
      </c>
      <c r="AJ182" s="3"/>
      <c r="AM182" s="3" t="s">
        <v>99</v>
      </c>
      <c r="AP182" s="3"/>
      <c r="AS182" s="3" t="s">
        <v>98</v>
      </c>
      <c r="AV182" s="3" t="s">
        <v>431</v>
      </c>
      <c r="AY182" s="3" t="s">
        <v>116</v>
      </c>
      <c r="BB182" s="3"/>
      <c r="BG182" s="3" t="s">
        <v>108</v>
      </c>
      <c r="BJ182" s="3" t="s">
        <v>108</v>
      </c>
      <c r="BM182" s="3" t="s">
        <v>109</v>
      </c>
      <c r="BP182" s="3" t="s">
        <v>109</v>
      </c>
      <c r="BS182" s="3" t="s">
        <v>108</v>
      </c>
      <c r="BV182" s="3" t="s">
        <v>107</v>
      </c>
      <c r="BY182" s="3" t="s">
        <v>109</v>
      </c>
      <c r="CB182" s="3" t="s">
        <v>165</v>
      </c>
      <c r="CE182" s="3" t="s">
        <v>111</v>
      </c>
      <c r="CH182" s="3" t="s">
        <v>148</v>
      </c>
      <c r="CK182" s="3"/>
      <c r="CN182" s="3" t="s">
        <v>131</v>
      </c>
      <c r="CQ182" s="3"/>
      <c r="CT182">
        <v>48</v>
      </c>
    </row>
    <row r="183" spans="1:98" x14ac:dyDescent="0.25">
      <c r="A183">
        <v>52</v>
      </c>
      <c r="B183" s="22">
        <v>43930.428043981483</v>
      </c>
      <c r="C183" s="22">
        <v>43930.451585648145</v>
      </c>
      <c r="D183" s="3" t="s">
        <v>97</v>
      </c>
      <c r="I183" s="3" t="s">
        <v>98</v>
      </c>
      <c r="L183" s="3" t="s">
        <v>99</v>
      </c>
      <c r="O183" s="3"/>
      <c r="R183" s="3" t="s">
        <v>159</v>
      </c>
      <c r="U183" s="3" t="s">
        <v>99</v>
      </c>
      <c r="X183" s="3" t="s">
        <v>101</v>
      </c>
      <c r="AA183" s="3" t="s">
        <v>102</v>
      </c>
      <c r="AD183" s="3" t="s">
        <v>174</v>
      </c>
      <c r="AG183" s="3" t="s">
        <v>139</v>
      </c>
      <c r="AJ183" s="3"/>
      <c r="AM183" s="3" t="s">
        <v>99</v>
      </c>
      <c r="AP183" s="3"/>
      <c r="AS183" s="3" t="s">
        <v>98</v>
      </c>
      <c r="AV183" s="3" t="s">
        <v>432</v>
      </c>
      <c r="AY183" s="3" t="s">
        <v>116</v>
      </c>
      <c r="BB183" s="3"/>
      <c r="BG183" s="3" t="s">
        <v>108</v>
      </c>
      <c r="BJ183" s="3" t="s">
        <v>108</v>
      </c>
      <c r="BM183" s="3" t="s">
        <v>109</v>
      </c>
      <c r="BP183" s="3" t="s">
        <v>109</v>
      </c>
      <c r="BS183" s="3" t="s">
        <v>108</v>
      </c>
      <c r="BV183" s="3" t="s">
        <v>107</v>
      </c>
      <c r="BY183" s="3" t="s">
        <v>109</v>
      </c>
      <c r="CB183" s="3" t="s">
        <v>165</v>
      </c>
      <c r="CE183" s="3" t="s">
        <v>111</v>
      </c>
      <c r="CH183" s="3" t="s">
        <v>148</v>
      </c>
      <c r="CK183" s="3"/>
      <c r="CN183" s="3" t="s">
        <v>131</v>
      </c>
      <c r="CQ183" s="3"/>
      <c r="CT183">
        <v>48</v>
      </c>
    </row>
    <row r="184" spans="1:98" x14ac:dyDescent="0.25">
      <c r="A184">
        <v>52</v>
      </c>
      <c r="B184" s="22">
        <v>43930.428043981483</v>
      </c>
      <c r="C184" s="22">
        <v>43930.451585648145</v>
      </c>
      <c r="D184" s="3" t="s">
        <v>97</v>
      </c>
      <c r="I184" s="3" t="s">
        <v>98</v>
      </c>
      <c r="L184" s="3" t="s">
        <v>99</v>
      </c>
      <c r="O184" s="3"/>
      <c r="R184" s="3" t="s">
        <v>159</v>
      </c>
      <c r="U184" s="3" t="s">
        <v>99</v>
      </c>
      <c r="X184" s="3" t="s">
        <v>101</v>
      </c>
      <c r="AA184" s="3" t="s">
        <v>102</v>
      </c>
      <c r="AD184" s="3" t="s">
        <v>174</v>
      </c>
      <c r="AG184" s="3" t="s">
        <v>139</v>
      </c>
      <c r="AJ184" s="3"/>
      <c r="AM184" s="3" t="s">
        <v>99</v>
      </c>
      <c r="AP184" s="3"/>
      <c r="AS184" s="3" t="s">
        <v>98</v>
      </c>
      <c r="AV184" s="3" t="s">
        <v>429</v>
      </c>
      <c r="AY184" s="3" t="s">
        <v>116</v>
      </c>
      <c r="BB184" s="3"/>
      <c r="BG184" s="3" t="s">
        <v>108</v>
      </c>
      <c r="BJ184" s="3" t="s">
        <v>108</v>
      </c>
      <c r="BM184" s="3" t="s">
        <v>109</v>
      </c>
      <c r="BP184" s="3" t="s">
        <v>109</v>
      </c>
      <c r="BS184" s="3" t="s">
        <v>108</v>
      </c>
      <c r="BV184" s="3" t="s">
        <v>107</v>
      </c>
      <c r="BY184" s="3" t="s">
        <v>109</v>
      </c>
      <c r="CB184" s="3" t="s">
        <v>165</v>
      </c>
      <c r="CE184" s="3" t="s">
        <v>111</v>
      </c>
      <c r="CH184" s="3" t="s">
        <v>148</v>
      </c>
      <c r="CK184" s="3"/>
      <c r="CN184" s="3" t="s">
        <v>131</v>
      </c>
      <c r="CQ184" s="3"/>
      <c r="CT184">
        <v>48</v>
      </c>
    </row>
    <row r="185" spans="1:98" x14ac:dyDescent="0.25">
      <c r="A185">
        <v>52</v>
      </c>
      <c r="B185" s="22">
        <v>43930.428043981483</v>
      </c>
      <c r="C185" s="22">
        <v>43930.451585648145</v>
      </c>
      <c r="D185" s="3" t="s">
        <v>97</v>
      </c>
      <c r="I185" s="3" t="s">
        <v>98</v>
      </c>
      <c r="L185" s="3" t="s">
        <v>99</v>
      </c>
      <c r="O185" s="3"/>
      <c r="R185" s="3" t="s">
        <v>159</v>
      </c>
      <c r="U185" s="3" t="s">
        <v>99</v>
      </c>
      <c r="X185" s="3" t="s">
        <v>101</v>
      </c>
      <c r="AA185" s="3" t="s">
        <v>102</v>
      </c>
      <c r="AD185" s="3" t="s">
        <v>174</v>
      </c>
      <c r="AG185" s="3" t="s">
        <v>139</v>
      </c>
      <c r="AJ185" s="3"/>
      <c r="AM185" s="3" t="s">
        <v>99</v>
      </c>
      <c r="AP185" s="3"/>
      <c r="AS185" s="3" t="s">
        <v>98</v>
      </c>
      <c r="AV185" s="3" t="s">
        <v>435</v>
      </c>
      <c r="AY185" s="3" t="s">
        <v>116</v>
      </c>
      <c r="BB185" s="3"/>
      <c r="BG185" s="3" t="s">
        <v>108</v>
      </c>
      <c r="BJ185" s="3" t="s">
        <v>108</v>
      </c>
      <c r="BM185" s="3" t="s">
        <v>109</v>
      </c>
      <c r="BP185" s="3" t="s">
        <v>109</v>
      </c>
      <c r="BS185" s="3" t="s">
        <v>108</v>
      </c>
      <c r="BV185" s="3" t="s">
        <v>107</v>
      </c>
      <c r="BY185" s="3" t="s">
        <v>109</v>
      </c>
      <c r="CB185" s="3" t="s">
        <v>165</v>
      </c>
      <c r="CE185" s="3" t="s">
        <v>111</v>
      </c>
      <c r="CH185" s="3" t="s">
        <v>148</v>
      </c>
      <c r="CK185" s="3"/>
      <c r="CN185" s="3" t="s">
        <v>131</v>
      </c>
      <c r="CQ185" s="3"/>
      <c r="CT185">
        <v>48</v>
      </c>
    </row>
    <row r="186" spans="1:98" x14ac:dyDescent="0.25">
      <c r="A186">
        <v>52</v>
      </c>
      <c r="B186" s="22">
        <v>43930.428043981483</v>
      </c>
      <c r="C186" s="22">
        <v>43930.451585648145</v>
      </c>
      <c r="D186" s="3" t="s">
        <v>97</v>
      </c>
      <c r="I186" s="3" t="s">
        <v>98</v>
      </c>
      <c r="L186" s="3" t="s">
        <v>99</v>
      </c>
      <c r="O186" s="3"/>
      <c r="R186" s="3" t="s">
        <v>159</v>
      </c>
      <c r="U186" s="3" t="s">
        <v>99</v>
      </c>
      <c r="X186" s="3" t="s">
        <v>101</v>
      </c>
      <c r="AA186" s="3" t="s">
        <v>102</v>
      </c>
      <c r="AD186" s="3" t="s">
        <v>174</v>
      </c>
      <c r="AG186" s="3" t="s">
        <v>139</v>
      </c>
      <c r="AJ186" s="3"/>
      <c r="AM186" s="3" t="s">
        <v>99</v>
      </c>
      <c r="AP186" s="3"/>
      <c r="AS186" s="3" t="s">
        <v>98</v>
      </c>
      <c r="AV186" s="3" t="s">
        <v>430</v>
      </c>
      <c r="AY186" s="3" t="s">
        <v>116</v>
      </c>
      <c r="BB186" s="3"/>
      <c r="BG186" s="3" t="s">
        <v>108</v>
      </c>
      <c r="BJ186" s="3" t="s">
        <v>108</v>
      </c>
      <c r="BM186" s="3" t="s">
        <v>109</v>
      </c>
      <c r="BP186" s="3" t="s">
        <v>109</v>
      </c>
      <c r="BS186" s="3" t="s">
        <v>108</v>
      </c>
      <c r="BV186" s="3" t="s">
        <v>107</v>
      </c>
      <c r="BY186" s="3" t="s">
        <v>109</v>
      </c>
      <c r="CB186" s="3" t="s">
        <v>165</v>
      </c>
      <c r="CE186" s="3" t="s">
        <v>111</v>
      </c>
      <c r="CH186" s="3" t="s">
        <v>148</v>
      </c>
      <c r="CK186" s="3"/>
      <c r="CN186" s="3" t="s">
        <v>131</v>
      </c>
      <c r="CQ186" s="3"/>
      <c r="CT186">
        <v>48</v>
      </c>
    </row>
    <row r="187" spans="1:98" x14ac:dyDescent="0.25">
      <c r="A187">
        <v>53</v>
      </c>
      <c r="B187" s="22">
        <v>43930.497083333335</v>
      </c>
      <c r="C187" s="22">
        <v>43930.499236111114</v>
      </c>
      <c r="D187" s="3" t="s">
        <v>97</v>
      </c>
      <c r="I187" s="3" t="s">
        <v>98</v>
      </c>
      <c r="L187" s="3" t="s">
        <v>99</v>
      </c>
      <c r="O187" s="3"/>
      <c r="R187" s="3" t="s">
        <v>100</v>
      </c>
      <c r="U187" s="3" t="s">
        <v>99</v>
      </c>
      <c r="X187" s="3" t="s">
        <v>101</v>
      </c>
      <c r="AA187" s="3" t="s">
        <v>102</v>
      </c>
      <c r="AD187" s="3" t="s">
        <v>114</v>
      </c>
      <c r="AG187" s="3" t="s">
        <v>160</v>
      </c>
      <c r="AJ187" s="3"/>
      <c r="AM187" s="3" t="s">
        <v>99</v>
      </c>
      <c r="AP187" s="3"/>
      <c r="AS187" s="3" t="s">
        <v>99</v>
      </c>
      <c r="AV187" s="3"/>
      <c r="AY187" s="3" t="s">
        <v>122</v>
      </c>
      <c r="BB187" s="3"/>
      <c r="BG187" s="3" t="s">
        <v>123</v>
      </c>
      <c r="BJ187" s="3" t="s">
        <v>108</v>
      </c>
      <c r="BM187" s="3" t="s">
        <v>109</v>
      </c>
      <c r="BP187" s="3" t="s">
        <v>109</v>
      </c>
      <c r="BS187" s="3" t="s">
        <v>108</v>
      </c>
      <c r="BV187" s="3" t="s">
        <v>109</v>
      </c>
      <c r="BY187" s="3" t="s">
        <v>108</v>
      </c>
      <c r="CB187" s="3" t="s">
        <v>118</v>
      </c>
      <c r="CE187" s="3" t="s">
        <v>111</v>
      </c>
      <c r="CH187" s="3" t="s">
        <v>136</v>
      </c>
      <c r="CK187" s="3"/>
      <c r="CN187" s="3" t="s">
        <v>131</v>
      </c>
      <c r="CQ187" s="3"/>
      <c r="CT187">
        <v>49</v>
      </c>
    </row>
    <row r="188" spans="1:98" x14ac:dyDescent="0.25">
      <c r="A188">
        <v>54</v>
      </c>
      <c r="B188" s="22">
        <v>43930.501967592594</v>
      </c>
      <c r="C188" s="22">
        <v>43930.503634259258</v>
      </c>
      <c r="D188" s="3" t="s">
        <v>97</v>
      </c>
      <c r="I188" s="3" t="s">
        <v>98</v>
      </c>
      <c r="L188" s="3" t="s">
        <v>99</v>
      </c>
      <c r="O188" s="3"/>
      <c r="R188" s="3" t="s">
        <v>209</v>
      </c>
      <c r="U188" s="3" t="s">
        <v>99</v>
      </c>
      <c r="X188" s="3" t="s">
        <v>121</v>
      </c>
      <c r="AA188" s="3"/>
      <c r="AD188" s="3" t="s">
        <v>127</v>
      </c>
      <c r="AG188" s="3" t="s">
        <v>149</v>
      </c>
      <c r="AJ188" s="3"/>
      <c r="AM188" s="3" t="s">
        <v>99</v>
      </c>
      <c r="AP188" s="3"/>
      <c r="AS188" s="3" t="s">
        <v>99</v>
      </c>
      <c r="AV188" s="3"/>
      <c r="AY188" s="3" t="s">
        <v>122</v>
      </c>
      <c r="BB188" s="3"/>
      <c r="BG188" s="3" t="s">
        <v>108</v>
      </c>
      <c r="BJ188" s="3" t="s">
        <v>108</v>
      </c>
      <c r="BM188" s="3" t="s">
        <v>107</v>
      </c>
      <c r="BP188" s="3" t="s">
        <v>123</v>
      </c>
      <c r="BS188" s="3" t="s">
        <v>123</v>
      </c>
      <c r="BV188" s="3" t="s">
        <v>123</v>
      </c>
      <c r="BY188" s="3" t="s">
        <v>109</v>
      </c>
      <c r="CB188" s="3" t="s">
        <v>134</v>
      </c>
      <c r="CE188" s="3" t="s">
        <v>147</v>
      </c>
      <c r="CH188" s="3" t="s">
        <v>148</v>
      </c>
      <c r="CK188" s="3"/>
      <c r="CN188" s="3" t="s">
        <v>113</v>
      </c>
      <c r="CQ188" s="3"/>
      <c r="CT188">
        <v>50</v>
      </c>
    </row>
    <row r="189" spans="1:98" x14ac:dyDescent="0.25">
      <c r="A189">
        <v>55</v>
      </c>
      <c r="B189" s="22">
        <v>43930.496400462966</v>
      </c>
      <c r="C189" s="22">
        <v>43930.510069444441</v>
      </c>
      <c r="D189" s="3" t="s">
        <v>97</v>
      </c>
      <c r="I189" s="3" t="s">
        <v>98</v>
      </c>
      <c r="L189" s="3" t="s">
        <v>98</v>
      </c>
      <c r="O189" s="3" t="s">
        <v>210</v>
      </c>
      <c r="R189" s="3" t="s">
        <v>209</v>
      </c>
      <c r="U189" s="3" t="s">
        <v>99</v>
      </c>
      <c r="X189" s="3" t="s">
        <v>101</v>
      </c>
      <c r="AA189" s="3" t="s">
        <v>99</v>
      </c>
      <c r="AD189" s="3" t="s">
        <v>211</v>
      </c>
      <c r="AG189" s="3" t="s">
        <v>139</v>
      </c>
      <c r="AJ189" s="3"/>
      <c r="AM189" s="3" t="s">
        <v>99</v>
      </c>
      <c r="AP189" s="3"/>
      <c r="AS189" s="3" t="s">
        <v>99</v>
      </c>
      <c r="AV189" s="3"/>
      <c r="AY189" s="3" t="s">
        <v>116</v>
      </c>
      <c r="BB189" s="3"/>
      <c r="BG189" s="3" t="s">
        <v>108</v>
      </c>
      <c r="BJ189" s="3" t="s">
        <v>108</v>
      </c>
      <c r="BM189" s="3" t="s">
        <v>109</v>
      </c>
      <c r="BP189" s="3" t="s">
        <v>109</v>
      </c>
      <c r="BS189" s="3" t="s">
        <v>109</v>
      </c>
      <c r="BV189" s="3" t="s">
        <v>108</v>
      </c>
      <c r="BY189" s="3" t="s">
        <v>109</v>
      </c>
      <c r="CB189" s="3" t="s">
        <v>134</v>
      </c>
      <c r="CE189" s="3" t="s">
        <v>147</v>
      </c>
      <c r="CH189" s="3" t="s">
        <v>137</v>
      </c>
      <c r="CK189" s="3" t="s">
        <v>212</v>
      </c>
      <c r="CN189" s="3" t="s">
        <v>113</v>
      </c>
      <c r="CQ189" s="3"/>
      <c r="CT189">
        <v>51</v>
      </c>
    </row>
    <row r="190" spans="1:98" x14ac:dyDescent="0.25">
      <c r="A190">
        <v>56</v>
      </c>
      <c r="B190" s="22">
        <v>43930.507488425923</v>
      </c>
      <c r="C190" s="22">
        <v>43930.517581018517</v>
      </c>
      <c r="D190" s="3" t="s">
        <v>97</v>
      </c>
      <c r="I190" s="3" t="s">
        <v>99</v>
      </c>
      <c r="L190" s="3" t="s">
        <v>99</v>
      </c>
      <c r="O190" s="3"/>
      <c r="R190" s="3" t="s">
        <v>120</v>
      </c>
      <c r="U190" s="3" t="s">
        <v>99</v>
      </c>
      <c r="X190" s="3" t="s">
        <v>121</v>
      </c>
      <c r="AA190" s="3"/>
      <c r="AD190" s="3" t="s">
        <v>114</v>
      </c>
      <c r="AG190" s="3" t="s">
        <v>137</v>
      </c>
      <c r="AJ190" s="3" t="s">
        <v>213</v>
      </c>
      <c r="AM190" s="3" t="s">
        <v>99</v>
      </c>
      <c r="AP190" s="3"/>
      <c r="AS190" s="3" t="s">
        <v>99</v>
      </c>
      <c r="AV190" s="3"/>
      <c r="AY190" s="3" t="s">
        <v>116</v>
      </c>
      <c r="BB190" s="3"/>
      <c r="BG190" s="3" t="s">
        <v>123</v>
      </c>
      <c r="BJ190" s="3" t="s">
        <v>108</v>
      </c>
      <c r="BM190" s="3" t="s">
        <v>109</v>
      </c>
      <c r="BP190" s="3" t="s">
        <v>107</v>
      </c>
      <c r="BS190" s="3" t="s">
        <v>109</v>
      </c>
      <c r="BV190" s="3" t="s">
        <v>109</v>
      </c>
      <c r="BY190" s="3" t="s">
        <v>109</v>
      </c>
      <c r="CB190" s="3" t="s">
        <v>118</v>
      </c>
      <c r="CE190" s="3" t="s">
        <v>111</v>
      </c>
      <c r="CH190" s="3" t="s">
        <v>163</v>
      </c>
      <c r="CK190" s="3"/>
      <c r="CN190" s="3" t="s">
        <v>137</v>
      </c>
      <c r="CQ190" s="3"/>
      <c r="CT190">
        <v>52</v>
      </c>
    </row>
    <row r="191" spans="1:98" x14ac:dyDescent="0.25">
      <c r="A191">
        <v>57</v>
      </c>
      <c r="B191" s="22">
        <v>43930.537789351853</v>
      </c>
      <c r="C191" s="22">
        <v>43930.540416666663</v>
      </c>
      <c r="D191" s="3" t="s">
        <v>97</v>
      </c>
      <c r="I191" s="3" t="s">
        <v>98</v>
      </c>
      <c r="L191" s="3" t="s">
        <v>99</v>
      </c>
      <c r="O191" s="3"/>
      <c r="R191" s="3" t="s">
        <v>120</v>
      </c>
      <c r="U191" s="3" t="s">
        <v>98</v>
      </c>
      <c r="X191" s="3" t="s">
        <v>101</v>
      </c>
      <c r="AA191" s="3" t="s">
        <v>132</v>
      </c>
      <c r="AD191" s="3" t="s">
        <v>214</v>
      </c>
      <c r="AG191" s="3" t="s">
        <v>149</v>
      </c>
      <c r="AJ191" s="3"/>
      <c r="AM191" s="3" t="s">
        <v>99</v>
      </c>
      <c r="AP191" s="3"/>
      <c r="AS191" s="3" t="s">
        <v>98</v>
      </c>
      <c r="AV191" s="3" t="s">
        <v>431</v>
      </c>
      <c r="AY191" s="3" t="s">
        <v>116</v>
      </c>
      <c r="BB191" s="3"/>
      <c r="BG191" s="3" t="s">
        <v>109</v>
      </c>
      <c r="BJ191" s="3" t="s">
        <v>123</v>
      </c>
      <c r="BM191" s="3" t="s">
        <v>123</v>
      </c>
      <c r="BP191" s="3" t="s">
        <v>108</v>
      </c>
      <c r="BS191" s="3" t="s">
        <v>123</v>
      </c>
      <c r="BV191" s="3" t="s">
        <v>108</v>
      </c>
      <c r="BY191" s="3" t="s">
        <v>123</v>
      </c>
      <c r="CB191" s="3" t="s">
        <v>110</v>
      </c>
      <c r="CE191" s="3" t="s">
        <v>147</v>
      </c>
      <c r="CH191" s="3" t="s">
        <v>148</v>
      </c>
      <c r="CK191" s="3"/>
      <c r="CN191" s="3" t="s">
        <v>137</v>
      </c>
      <c r="CQ191" s="3"/>
      <c r="CT191">
        <v>53</v>
      </c>
    </row>
    <row r="192" spans="1:98" x14ac:dyDescent="0.25">
      <c r="A192">
        <v>57</v>
      </c>
      <c r="B192" s="22">
        <v>43930.537789351853</v>
      </c>
      <c r="C192" s="22">
        <v>43930.540416666663</v>
      </c>
      <c r="D192" s="3" t="s">
        <v>97</v>
      </c>
      <c r="I192" s="3" t="s">
        <v>98</v>
      </c>
      <c r="L192" s="3" t="s">
        <v>99</v>
      </c>
      <c r="O192" s="3"/>
      <c r="R192" s="3" t="s">
        <v>120</v>
      </c>
      <c r="U192" s="3" t="s">
        <v>98</v>
      </c>
      <c r="X192" s="3" t="s">
        <v>101</v>
      </c>
      <c r="AA192" s="3" t="s">
        <v>132</v>
      </c>
      <c r="AD192" s="3" t="s">
        <v>214</v>
      </c>
      <c r="AG192" s="3" t="s">
        <v>149</v>
      </c>
      <c r="AJ192" s="3"/>
      <c r="AM192" s="3" t="s">
        <v>99</v>
      </c>
      <c r="AP192" s="3"/>
      <c r="AS192" s="3" t="s">
        <v>98</v>
      </c>
      <c r="AV192" s="3" t="s">
        <v>433</v>
      </c>
      <c r="AY192" s="3" t="s">
        <v>116</v>
      </c>
      <c r="BB192" s="3"/>
      <c r="BG192" s="3" t="s">
        <v>109</v>
      </c>
      <c r="BJ192" s="3" t="s">
        <v>123</v>
      </c>
      <c r="BM192" s="3" t="s">
        <v>123</v>
      </c>
      <c r="BP192" s="3" t="s">
        <v>108</v>
      </c>
      <c r="BS192" s="3" t="s">
        <v>123</v>
      </c>
      <c r="BV192" s="3" t="s">
        <v>108</v>
      </c>
      <c r="BY192" s="3" t="s">
        <v>123</v>
      </c>
      <c r="CB192" s="3" t="s">
        <v>110</v>
      </c>
      <c r="CE192" s="3" t="s">
        <v>147</v>
      </c>
      <c r="CH192" s="3" t="s">
        <v>148</v>
      </c>
      <c r="CK192" s="3"/>
      <c r="CN192" s="3" t="s">
        <v>137</v>
      </c>
      <c r="CQ192" s="3"/>
      <c r="CT192">
        <v>53</v>
      </c>
    </row>
    <row r="193" spans="1:98" x14ac:dyDescent="0.25">
      <c r="A193">
        <v>57</v>
      </c>
      <c r="B193" s="22">
        <v>43930.537789351853</v>
      </c>
      <c r="C193" s="22">
        <v>43930.540416666663</v>
      </c>
      <c r="D193" s="3" t="s">
        <v>97</v>
      </c>
      <c r="I193" s="3" t="s">
        <v>98</v>
      </c>
      <c r="L193" s="3" t="s">
        <v>99</v>
      </c>
      <c r="O193" s="3"/>
      <c r="R193" s="3" t="s">
        <v>120</v>
      </c>
      <c r="U193" s="3" t="s">
        <v>98</v>
      </c>
      <c r="X193" s="3" t="s">
        <v>101</v>
      </c>
      <c r="AA193" s="3" t="s">
        <v>132</v>
      </c>
      <c r="AD193" s="3" t="s">
        <v>214</v>
      </c>
      <c r="AG193" s="3" t="s">
        <v>149</v>
      </c>
      <c r="AJ193" s="3"/>
      <c r="AM193" s="3" t="s">
        <v>99</v>
      </c>
      <c r="AP193" s="3"/>
      <c r="AS193" s="3" t="s">
        <v>98</v>
      </c>
      <c r="AV193" s="3" t="s">
        <v>434</v>
      </c>
      <c r="AY193" s="3" t="s">
        <v>116</v>
      </c>
      <c r="BB193" s="3"/>
      <c r="BG193" s="3" t="s">
        <v>109</v>
      </c>
      <c r="BJ193" s="3" t="s">
        <v>123</v>
      </c>
      <c r="BM193" s="3" t="s">
        <v>123</v>
      </c>
      <c r="BP193" s="3" t="s">
        <v>108</v>
      </c>
      <c r="BS193" s="3" t="s">
        <v>123</v>
      </c>
      <c r="BV193" s="3" t="s">
        <v>108</v>
      </c>
      <c r="BY193" s="3" t="s">
        <v>123</v>
      </c>
      <c r="CB193" s="3" t="s">
        <v>110</v>
      </c>
      <c r="CE193" s="3" t="s">
        <v>147</v>
      </c>
      <c r="CH193" s="3" t="s">
        <v>148</v>
      </c>
      <c r="CK193" s="3"/>
      <c r="CN193" s="3" t="s">
        <v>137</v>
      </c>
      <c r="CQ193" s="3"/>
      <c r="CT193">
        <v>53</v>
      </c>
    </row>
    <row r="194" spans="1:98" x14ac:dyDescent="0.25">
      <c r="A194">
        <v>57</v>
      </c>
      <c r="B194" s="22">
        <v>43930.537789351853</v>
      </c>
      <c r="C194" s="22">
        <v>43930.540416666663</v>
      </c>
      <c r="D194" s="3" t="s">
        <v>97</v>
      </c>
      <c r="I194" s="3" t="s">
        <v>98</v>
      </c>
      <c r="L194" s="3" t="s">
        <v>99</v>
      </c>
      <c r="O194" s="3"/>
      <c r="R194" s="3" t="s">
        <v>120</v>
      </c>
      <c r="U194" s="3" t="s">
        <v>98</v>
      </c>
      <c r="X194" s="3" t="s">
        <v>101</v>
      </c>
      <c r="AA194" s="3" t="s">
        <v>132</v>
      </c>
      <c r="AD194" s="3" t="s">
        <v>214</v>
      </c>
      <c r="AG194" s="3" t="s">
        <v>149</v>
      </c>
      <c r="AJ194" s="3"/>
      <c r="AM194" s="3" t="s">
        <v>99</v>
      </c>
      <c r="AP194" s="3"/>
      <c r="AS194" s="3" t="s">
        <v>98</v>
      </c>
      <c r="AV194" s="3" t="s">
        <v>429</v>
      </c>
      <c r="AY194" s="3" t="s">
        <v>116</v>
      </c>
      <c r="BB194" s="3"/>
      <c r="BG194" s="3" t="s">
        <v>109</v>
      </c>
      <c r="BJ194" s="3" t="s">
        <v>123</v>
      </c>
      <c r="BM194" s="3" t="s">
        <v>123</v>
      </c>
      <c r="BP194" s="3" t="s">
        <v>108</v>
      </c>
      <c r="BS194" s="3" t="s">
        <v>123</v>
      </c>
      <c r="BV194" s="3" t="s">
        <v>108</v>
      </c>
      <c r="BY194" s="3" t="s">
        <v>123</v>
      </c>
      <c r="CB194" s="3" t="s">
        <v>110</v>
      </c>
      <c r="CE194" s="3" t="s">
        <v>147</v>
      </c>
      <c r="CH194" s="3" t="s">
        <v>148</v>
      </c>
      <c r="CK194" s="3"/>
      <c r="CN194" s="3" t="s">
        <v>137</v>
      </c>
      <c r="CQ194" s="3"/>
      <c r="CT194">
        <v>53</v>
      </c>
    </row>
    <row r="195" spans="1:98" x14ac:dyDescent="0.25">
      <c r="A195">
        <v>57</v>
      </c>
      <c r="B195" s="22">
        <v>43930.537789351853</v>
      </c>
      <c r="C195" s="22">
        <v>43930.540416666663</v>
      </c>
      <c r="D195" s="3" t="s">
        <v>97</v>
      </c>
      <c r="I195" s="3" t="s">
        <v>98</v>
      </c>
      <c r="L195" s="3" t="s">
        <v>99</v>
      </c>
      <c r="O195" s="3"/>
      <c r="R195" s="3" t="s">
        <v>120</v>
      </c>
      <c r="U195" s="3" t="s">
        <v>98</v>
      </c>
      <c r="X195" s="3" t="s">
        <v>101</v>
      </c>
      <c r="AA195" s="3" t="s">
        <v>132</v>
      </c>
      <c r="AD195" s="3" t="s">
        <v>214</v>
      </c>
      <c r="AG195" s="3" t="s">
        <v>149</v>
      </c>
      <c r="AJ195" s="3"/>
      <c r="AM195" s="3" t="s">
        <v>99</v>
      </c>
      <c r="AP195" s="3"/>
      <c r="AS195" s="3" t="s">
        <v>98</v>
      </c>
      <c r="AV195" s="3" t="s">
        <v>430</v>
      </c>
      <c r="AY195" s="3" t="s">
        <v>116</v>
      </c>
      <c r="BB195" s="3"/>
      <c r="BG195" s="3" t="s">
        <v>109</v>
      </c>
      <c r="BJ195" s="3" t="s">
        <v>123</v>
      </c>
      <c r="BM195" s="3" t="s">
        <v>123</v>
      </c>
      <c r="BP195" s="3" t="s">
        <v>108</v>
      </c>
      <c r="BS195" s="3" t="s">
        <v>123</v>
      </c>
      <c r="BV195" s="3" t="s">
        <v>108</v>
      </c>
      <c r="BY195" s="3" t="s">
        <v>123</v>
      </c>
      <c r="CB195" s="3" t="s">
        <v>110</v>
      </c>
      <c r="CE195" s="3" t="s">
        <v>147</v>
      </c>
      <c r="CH195" s="3" t="s">
        <v>148</v>
      </c>
      <c r="CK195" s="3"/>
      <c r="CN195" s="3" t="s">
        <v>137</v>
      </c>
      <c r="CQ195" s="3"/>
      <c r="CT195">
        <v>53</v>
      </c>
    </row>
    <row r="196" spans="1:98" x14ac:dyDescent="0.25">
      <c r="A196">
        <v>58</v>
      </c>
      <c r="B196" s="22">
        <v>43930.547291666669</v>
      </c>
      <c r="C196" s="22">
        <v>43930.550358796296</v>
      </c>
      <c r="D196" s="3" t="s">
        <v>97</v>
      </c>
      <c r="I196" s="3" t="s">
        <v>99</v>
      </c>
      <c r="L196" s="3" t="s">
        <v>99</v>
      </c>
      <c r="O196" s="3"/>
      <c r="R196" s="3" t="s">
        <v>120</v>
      </c>
      <c r="U196" s="3" t="s">
        <v>98</v>
      </c>
      <c r="X196" s="3" t="s">
        <v>101</v>
      </c>
      <c r="AA196" s="3" t="s">
        <v>102</v>
      </c>
      <c r="AD196" s="3" t="s">
        <v>152</v>
      </c>
      <c r="AG196" s="3" t="s">
        <v>151</v>
      </c>
      <c r="AJ196" s="3"/>
      <c r="AM196" s="3" t="s">
        <v>99</v>
      </c>
      <c r="AP196" s="3"/>
      <c r="AS196" s="3" t="s">
        <v>99</v>
      </c>
      <c r="AV196" s="3"/>
      <c r="AY196" s="3" t="s">
        <v>116</v>
      </c>
      <c r="BB196" s="3"/>
      <c r="BG196" s="3" t="s">
        <v>108</v>
      </c>
      <c r="BJ196" s="3" t="s">
        <v>109</v>
      </c>
      <c r="BM196" s="3" t="s">
        <v>107</v>
      </c>
      <c r="BP196" s="3" t="s">
        <v>109</v>
      </c>
      <c r="BS196" s="3" t="s">
        <v>109</v>
      </c>
      <c r="BV196" s="3" t="s">
        <v>108</v>
      </c>
      <c r="BY196" s="3" t="s">
        <v>109</v>
      </c>
      <c r="CB196" s="3" t="s">
        <v>110</v>
      </c>
      <c r="CE196" s="3" t="s">
        <v>111</v>
      </c>
      <c r="CH196" s="3" t="s">
        <v>137</v>
      </c>
      <c r="CK196" s="3" t="s">
        <v>216</v>
      </c>
      <c r="CN196" s="3" t="s">
        <v>137</v>
      </c>
      <c r="CQ196" s="3"/>
      <c r="CT196">
        <v>54</v>
      </c>
    </row>
    <row r="197" spans="1:98" x14ac:dyDescent="0.25">
      <c r="A197">
        <v>59</v>
      </c>
      <c r="B197" s="22">
        <v>43930.552719907406</v>
      </c>
      <c r="C197" s="22">
        <v>43930.555567129632</v>
      </c>
      <c r="D197" s="3" t="s">
        <v>97</v>
      </c>
      <c r="I197" s="3" t="s">
        <v>98</v>
      </c>
      <c r="L197" s="3" t="s">
        <v>99</v>
      </c>
      <c r="O197" s="3"/>
      <c r="R197" s="3" t="s">
        <v>100</v>
      </c>
      <c r="U197" s="3" t="s">
        <v>99</v>
      </c>
      <c r="X197" s="3" t="s">
        <v>101</v>
      </c>
      <c r="AA197" s="3" t="s">
        <v>132</v>
      </c>
      <c r="AD197" s="3" t="s">
        <v>114</v>
      </c>
      <c r="AG197" s="3" t="s">
        <v>149</v>
      </c>
      <c r="AJ197" s="3"/>
      <c r="AM197" s="3" t="s">
        <v>98</v>
      </c>
      <c r="AP197" s="3" t="s">
        <v>168</v>
      </c>
      <c r="AS197" s="3" t="s">
        <v>98</v>
      </c>
      <c r="AV197" s="3" t="s">
        <v>435</v>
      </c>
      <c r="AY197" s="3" t="s">
        <v>116</v>
      </c>
      <c r="BB197" s="3"/>
      <c r="BG197" s="3" t="s">
        <v>109</v>
      </c>
      <c r="BJ197" s="3" t="s">
        <v>109</v>
      </c>
      <c r="BM197" s="3" t="s">
        <v>109</v>
      </c>
      <c r="BP197" s="3" t="s">
        <v>123</v>
      </c>
      <c r="BS197" s="3" t="s">
        <v>123</v>
      </c>
      <c r="BV197" s="3" t="s">
        <v>123</v>
      </c>
      <c r="BY197" s="3" t="s">
        <v>123</v>
      </c>
      <c r="CB197" s="3" t="s">
        <v>124</v>
      </c>
      <c r="CE197" s="3" t="s">
        <v>111</v>
      </c>
      <c r="CH197" s="3" t="s">
        <v>148</v>
      </c>
      <c r="CK197" s="3"/>
      <c r="CN197" s="3" t="s">
        <v>131</v>
      </c>
      <c r="CQ197" s="3"/>
      <c r="CT197">
        <v>55</v>
      </c>
    </row>
    <row r="198" spans="1:98" x14ac:dyDescent="0.25">
      <c r="A198">
        <v>59</v>
      </c>
      <c r="B198" s="22">
        <v>43930.552719907406</v>
      </c>
      <c r="C198" s="22">
        <v>43930.555567129632</v>
      </c>
      <c r="D198" s="3" t="s">
        <v>97</v>
      </c>
      <c r="I198" s="3" t="s">
        <v>98</v>
      </c>
      <c r="L198" s="3" t="s">
        <v>99</v>
      </c>
      <c r="O198" s="3"/>
      <c r="R198" s="3" t="s">
        <v>100</v>
      </c>
      <c r="U198" s="3" t="s">
        <v>99</v>
      </c>
      <c r="X198" s="3" t="s">
        <v>101</v>
      </c>
      <c r="AA198" s="3" t="s">
        <v>132</v>
      </c>
      <c r="AD198" s="3" t="s">
        <v>114</v>
      </c>
      <c r="AG198" s="3" t="s">
        <v>149</v>
      </c>
      <c r="AJ198" s="3"/>
      <c r="AM198" s="3" t="s">
        <v>98</v>
      </c>
      <c r="AP198" s="3" t="s">
        <v>168</v>
      </c>
      <c r="AS198" s="3" t="s">
        <v>98</v>
      </c>
      <c r="AV198" s="3" t="s">
        <v>430</v>
      </c>
      <c r="AY198" s="3" t="s">
        <v>116</v>
      </c>
      <c r="BB198" s="3"/>
      <c r="BG198" s="3" t="s">
        <v>109</v>
      </c>
      <c r="BJ198" s="3" t="s">
        <v>109</v>
      </c>
      <c r="BM198" s="3" t="s">
        <v>109</v>
      </c>
      <c r="BP198" s="3" t="s">
        <v>123</v>
      </c>
      <c r="BS198" s="3" t="s">
        <v>123</v>
      </c>
      <c r="BV198" s="3" t="s">
        <v>123</v>
      </c>
      <c r="BY198" s="3" t="s">
        <v>123</v>
      </c>
      <c r="CB198" s="3" t="s">
        <v>124</v>
      </c>
      <c r="CE198" s="3" t="s">
        <v>111</v>
      </c>
      <c r="CH198" s="3" t="s">
        <v>148</v>
      </c>
      <c r="CK198" s="3"/>
      <c r="CN198" s="3" t="s">
        <v>131</v>
      </c>
      <c r="CQ198" s="3"/>
      <c r="CT198">
        <v>55</v>
      </c>
    </row>
    <row r="199" spans="1:98" x14ac:dyDescent="0.25">
      <c r="A199">
        <v>60</v>
      </c>
      <c r="B199" s="22">
        <v>43930.710069444445</v>
      </c>
      <c r="C199" s="22">
        <v>43930.7108912037</v>
      </c>
      <c r="D199" s="3" t="s">
        <v>97</v>
      </c>
      <c r="I199" s="3" t="s">
        <v>98</v>
      </c>
      <c r="L199" s="3" t="s">
        <v>99</v>
      </c>
      <c r="O199" s="3"/>
      <c r="R199" s="3" t="s">
        <v>100</v>
      </c>
      <c r="U199" s="3" t="s">
        <v>99</v>
      </c>
      <c r="X199" s="3" t="s">
        <v>121</v>
      </c>
      <c r="AA199" s="3"/>
      <c r="AD199" s="3" t="s">
        <v>138</v>
      </c>
      <c r="AG199" s="3" t="s">
        <v>151</v>
      </c>
      <c r="AJ199" s="3"/>
      <c r="AM199" s="3" t="s">
        <v>99</v>
      </c>
      <c r="AP199" s="3"/>
      <c r="AS199" s="3" t="s">
        <v>99</v>
      </c>
      <c r="AV199" s="3"/>
      <c r="AY199" s="3" t="s">
        <v>217</v>
      </c>
      <c r="BB199" s="3"/>
      <c r="BG199" s="3" t="s">
        <v>109</v>
      </c>
      <c r="BJ199" s="3" t="s">
        <v>109</v>
      </c>
      <c r="BM199" s="3" t="s">
        <v>108</v>
      </c>
      <c r="BP199" s="3" t="s">
        <v>107</v>
      </c>
      <c r="BS199" s="3" t="s">
        <v>133</v>
      </c>
      <c r="BV199" s="3" t="s">
        <v>108</v>
      </c>
      <c r="BY199" s="3" t="s">
        <v>133</v>
      </c>
      <c r="CB199" s="3" t="s">
        <v>165</v>
      </c>
      <c r="CE199" s="3" t="s">
        <v>147</v>
      </c>
      <c r="CH199" s="3" t="s">
        <v>156</v>
      </c>
      <c r="CK199" s="3"/>
      <c r="CN199" s="3" t="s">
        <v>137</v>
      </c>
      <c r="CQ199" s="3"/>
      <c r="CT199">
        <v>56</v>
      </c>
    </row>
    <row r="200" spans="1:98" x14ac:dyDescent="0.25">
      <c r="A200">
        <v>61</v>
      </c>
      <c r="B200" s="22">
        <v>43930.732106481482</v>
      </c>
      <c r="C200" s="22">
        <v>43930.735752314817</v>
      </c>
      <c r="D200" s="3" t="s">
        <v>97</v>
      </c>
      <c r="I200" s="3" t="s">
        <v>98</v>
      </c>
      <c r="L200" s="3" t="s">
        <v>98</v>
      </c>
      <c r="O200" s="3"/>
      <c r="R200" s="3" t="s">
        <v>159</v>
      </c>
      <c r="U200" s="3" t="s">
        <v>99</v>
      </c>
      <c r="X200" s="3" t="s">
        <v>101</v>
      </c>
      <c r="AA200" s="3" t="s">
        <v>132</v>
      </c>
      <c r="AD200" s="3" t="s">
        <v>127</v>
      </c>
      <c r="AG200" s="3" t="s">
        <v>149</v>
      </c>
      <c r="AJ200" s="3"/>
      <c r="AM200" s="3" t="s">
        <v>98</v>
      </c>
      <c r="AP200" s="3" t="s">
        <v>143</v>
      </c>
      <c r="AS200" s="3" t="s">
        <v>99</v>
      </c>
      <c r="AV200" s="3"/>
      <c r="AY200" s="3" t="s">
        <v>218</v>
      </c>
      <c r="BB200" s="3"/>
      <c r="BG200" s="3" t="s">
        <v>109</v>
      </c>
      <c r="BJ200" s="3" t="s">
        <v>109</v>
      </c>
      <c r="BM200" s="3" t="s">
        <v>123</v>
      </c>
      <c r="BP200" s="3" t="s">
        <v>123</v>
      </c>
      <c r="BS200" s="3" t="s">
        <v>123</v>
      </c>
      <c r="BV200" s="3" t="s">
        <v>123</v>
      </c>
      <c r="BY200" s="3" t="s">
        <v>123</v>
      </c>
      <c r="CB200" s="3" t="s">
        <v>124</v>
      </c>
      <c r="CE200" s="3" t="s">
        <v>111</v>
      </c>
      <c r="CH200" s="3" t="s">
        <v>148</v>
      </c>
      <c r="CK200" s="3"/>
      <c r="CN200" s="3" t="s">
        <v>131</v>
      </c>
      <c r="CQ200" s="3"/>
      <c r="CT200">
        <v>57</v>
      </c>
    </row>
    <row r="201" spans="1:98" x14ac:dyDescent="0.25">
      <c r="A201">
        <v>62</v>
      </c>
      <c r="B201" s="22">
        <v>43930.736712962964</v>
      </c>
      <c r="C201" s="22">
        <v>43930.738518518519</v>
      </c>
      <c r="D201" s="3" t="s">
        <v>97</v>
      </c>
      <c r="I201" s="3" t="s">
        <v>98</v>
      </c>
      <c r="L201" s="3" t="s">
        <v>98</v>
      </c>
      <c r="O201" s="3"/>
      <c r="R201" s="3" t="s">
        <v>100</v>
      </c>
      <c r="U201" s="3" t="s">
        <v>98</v>
      </c>
      <c r="X201" s="3" t="s">
        <v>121</v>
      </c>
      <c r="AA201" s="3"/>
      <c r="AD201" s="3" t="s">
        <v>211</v>
      </c>
      <c r="AG201" s="3" t="s">
        <v>137</v>
      </c>
      <c r="AJ201" s="3" t="s">
        <v>219</v>
      </c>
      <c r="AM201" s="3" t="s">
        <v>99</v>
      </c>
      <c r="AP201" s="3"/>
      <c r="AS201" s="3" t="s">
        <v>98</v>
      </c>
      <c r="AV201" s="3" t="s">
        <v>137</v>
      </c>
      <c r="AY201" s="3" t="s">
        <v>116</v>
      </c>
      <c r="BB201" s="3" t="s">
        <v>99</v>
      </c>
      <c r="BG201" s="3" t="s">
        <v>109</v>
      </c>
      <c r="BJ201" s="3" t="s">
        <v>109</v>
      </c>
      <c r="BM201" s="3" t="s">
        <v>109</v>
      </c>
      <c r="BP201" s="3" t="s">
        <v>109</v>
      </c>
      <c r="BS201" s="3" t="s">
        <v>109</v>
      </c>
      <c r="BV201" s="3" t="s">
        <v>108</v>
      </c>
      <c r="BY201" s="3" t="s">
        <v>123</v>
      </c>
      <c r="CB201" s="3" t="s">
        <v>221</v>
      </c>
      <c r="CE201" s="3" t="s">
        <v>222</v>
      </c>
      <c r="CH201" s="3" t="s">
        <v>137</v>
      </c>
      <c r="CK201" s="3" t="s">
        <v>223</v>
      </c>
      <c r="CN201" s="3" t="s">
        <v>137</v>
      </c>
      <c r="CQ201" s="3"/>
      <c r="CT201">
        <v>58</v>
      </c>
    </row>
    <row r="202" spans="1:98" x14ac:dyDescent="0.25">
      <c r="A202">
        <v>62</v>
      </c>
      <c r="B202" s="22">
        <v>43930.736712962964</v>
      </c>
      <c r="C202" s="22">
        <v>43930.738518518519</v>
      </c>
      <c r="D202" s="3" t="s">
        <v>97</v>
      </c>
      <c r="I202" s="3" t="s">
        <v>98</v>
      </c>
      <c r="L202" s="3" t="s">
        <v>98</v>
      </c>
      <c r="O202" s="3"/>
      <c r="R202" s="3" t="s">
        <v>100</v>
      </c>
      <c r="U202" s="3" t="s">
        <v>98</v>
      </c>
      <c r="X202" s="3" t="s">
        <v>121</v>
      </c>
      <c r="AA202" s="3"/>
      <c r="AD202" s="3" t="s">
        <v>211</v>
      </c>
      <c r="AG202" s="3" t="s">
        <v>137</v>
      </c>
      <c r="AJ202" s="3" t="s">
        <v>219</v>
      </c>
      <c r="AM202" s="3" t="s">
        <v>99</v>
      </c>
      <c r="AP202" s="3"/>
      <c r="AS202" s="3" t="s">
        <v>98</v>
      </c>
      <c r="AV202" s="3" t="s">
        <v>430</v>
      </c>
      <c r="AY202" s="3" t="s">
        <v>116</v>
      </c>
      <c r="BB202" s="3" t="s">
        <v>99</v>
      </c>
      <c r="BG202" s="3" t="s">
        <v>109</v>
      </c>
      <c r="BJ202" s="3" t="s">
        <v>109</v>
      </c>
      <c r="BM202" s="3" t="s">
        <v>109</v>
      </c>
      <c r="BP202" s="3" t="s">
        <v>109</v>
      </c>
      <c r="BS202" s="3" t="s">
        <v>109</v>
      </c>
      <c r="BV202" s="3" t="s">
        <v>108</v>
      </c>
      <c r="BY202" s="3" t="s">
        <v>123</v>
      </c>
      <c r="CB202" s="3" t="s">
        <v>221</v>
      </c>
      <c r="CE202" s="3" t="s">
        <v>222</v>
      </c>
      <c r="CH202" s="3" t="s">
        <v>137</v>
      </c>
      <c r="CK202" s="3" t="s">
        <v>223</v>
      </c>
      <c r="CN202" s="3" t="s">
        <v>137</v>
      </c>
      <c r="CQ202" s="3"/>
      <c r="CT202">
        <v>58</v>
      </c>
    </row>
    <row r="203" spans="1:98" x14ac:dyDescent="0.25">
      <c r="A203">
        <v>63</v>
      </c>
      <c r="B203" s="22">
        <v>43930.738310185188</v>
      </c>
      <c r="C203" s="22">
        <v>43930.740300925929</v>
      </c>
      <c r="D203" s="3" t="s">
        <v>97</v>
      </c>
      <c r="I203" s="3" t="s">
        <v>98</v>
      </c>
      <c r="L203" s="3" t="s">
        <v>98</v>
      </c>
      <c r="O203" s="3" t="s">
        <v>224</v>
      </c>
      <c r="R203" s="3" t="s">
        <v>225</v>
      </c>
      <c r="U203" s="3" t="s">
        <v>99</v>
      </c>
      <c r="X203" s="3" t="s">
        <v>121</v>
      </c>
      <c r="AA203" s="3"/>
      <c r="AD203" s="3" t="s">
        <v>226</v>
      </c>
      <c r="AG203" s="3" t="s">
        <v>149</v>
      </c>
      <c r="AJ203" s="3"/>
      <c r="AM203" s="3" t="s">
        <v>99</v>
      </c>
      <c r="AP203" s="3"/>
      <c r="AS203" s="3" t="s">
        <v>98</v>
      </c>
      <c r="AV203" s="3" t="s">
        <v>431</v>
      </c>
      <c r="AY203" s="3" t="s">
        <v>227</v>
      </c>
      <c r="BB203" s="3"/>
      <c r="BG203" s="3" t="s">
        <v>107</v>
      </c>
      <c r="BJ203" s="3" t="s">
        <v>108</v>
      </c>
      <c r="BM203" s="3" t="s">
        <v>107</v>
      </c>
      <c r="BP203" s="3" t="s">
        <v>109</v>
      </c>
      <c r="BS203" s="3" t="s">
        <v>109</v>
      </c>
      <c r="BV203" s="3" t="s">
        <v>109</v>
      </c>
      <c r="BY203" s="3" t="s">
        <v>123</v>
      </c>
      <c r="CB203" s="3" t="s">
        <v>118</v>
      </c>
      <c r="CE203" s="3" t="s">
        <v>119</v>
      </c>
      <c r="CH203" s="3" t="s">
        <v>112</v>
      </c>
      <c r="CK203" s="3"/>
      <c r="CN203" s="3" t="s">
        <v>126</v>
      </c>
      <c r="CQ203" s="3"/>
      <c r="CT203">
        <v>59</v>
      </c>
    </row>
    <row r="204" spans="1:98" x14ac:dyDescent="0.25">
      <c r="A204">
        <v>63</v>
      </c>
      <c r="B204" s="22">
        <v>43930.738310185188</v>
      </c>
      <c r="C204" s="22">
        <v>43930.740300925929</v>
      </c>
      <c r="D204" s="3" t="s">
        <v>97</v>
      </c>
      <c r="I204" s="3" t="s">
        <v>98</v>
      </c>
      <c r="L204" s="3" t="s">
        <v>98</v>
      </c>
      <c r="O204" s="3" t="s">
        <v>224</v>
      </c>
      <c r="R204" s="3" t="s">
        <v>225</v>
      </c>
      <c r="U204" s="3" t="s">
        <v>99</v>
      </c>
      <c r="X204" s="3" t="s">
        <v>121</v>
      </c>
      <c r="AA204" s="3"/>
      <c r="AD204" s="3" t="s">
        <v>226</v>
      </c>
      <c r="AG204" s="3" t="s">
        <v>149</v>
      </c>
      <c r="AJ204" s="3"/>
      <c r="AM204" s="3" t="s">
        <v>99</v>
      </c>
      <c r="AP204" s="3"/>
      <c r="AS204" s="3" t="s">
        <v>98</v>
      </c>
      <c r="AV204" s="3" t="s">
        <v>432</v>
      </c>
      <c r="AY204" s="3" t="s">
        <v>227</v>
      </c>
      <c r="BB204" s="3"/>
      <c r="BG204" s="3" t="s">
        <v>107</v>
      </c>
      <c r="BJ204" s="3" t="s">
        <v>108</v>
      </c>
      <c r="BM204" s="3" t="s">
        <v>107</v>
      </c>
      <c r="BP204" s="3" t="s">
        <v>109</v>
      </c>
      <c r="BS204" s="3" t="s">
        <v>109</v>
      </c>
      <c r="BV204" s="3" t="s">
        <v>109</v>
      </c>
      <c r="BY204" s="3" t="s">
        <v>123</v>
      </c>
      <c r="CB204" s="3" t="s">
        <v>118</v>
      </c>
      <c r="CE204" s="3" t="s">
        <v>119</v>
      </c>
      <c r="CH204" s="3" t="s">
        <v>112</v>
      </c>
      <c r="CK204" s="3"/>
      <c r="CN204" s="3" t="s">
        <v>126</v>
      </c>
      <c r="CQ204" s="3"/>
      <c r="CT204">
        <v>59</v>
      </c>
    </row>
    <row r="205" spans="1:98" x14ac:dyDescent="0.25">
      <c r="A205">
        <v>63</v>
      </c>
      <c r="B205" s="22">
        <v>43930.738310185188</v>
      </c>
      <c r="C205" s="22">
        <v>43930.740300925929</v>
      </c>
      <c r="D205" s="3" t="s">
        <v>97</v>
      </c>
      <c r="I205" s="3" t="s">
        <v>98</v>
      </c>
      <c r="L205" s="3" t="s">
        <v>98</v>
      </c>
      <c r="O205" s="3" t="s">
        <v>224</v>
      </c>
      <c r="R205" s="3" t="s">
        <v>225</v>
      </c>
      <c r="U205" s="3" t="s">
        <v>99</v>
      </c>
      <c r="X205" s="3" t="s">
        <v>121</v>
      </c>
      <c r="AA205" s="3"/>
      <c r="AD205" s="3" t="s">
        <v>226</v>
      </c>
      <c r="AG205" s="3" t="s">
        <v>149</v>
      </c>
      <c r="AJ205" s="3"/>
      <c r="AM205" s="3" t="s">
        <v>99</v>
      </c>
      <c r="AP205" s="3"/>
      <c r="AS205" s="3" t="s">
        <v>98</v>
      </c>
      <c r="AV205" s="3" t="s">
        <v>433</v>
      </c>
      <c r="AY205" s="3" t="s">
        <v>227</v>
      </c>
      <c r="BB205" s="3"/>
      <c r="BG205" s="3" t="s">
        <v>107</v>
      </c>
      <c r="BJ205" s="3" t="s">
        <v>108</v>
      </c>
      <c r="BM205" s="3" t="s">
        <v>107</v>
      </c>
      <c r="BP205" s="3" t="s">
        <v>109</v>
      </c>
      <c r="BS205" s="3" t="s">
        <v>109</v>
      </c>
      <c r="BV205" s="3" t="s">
        <v>109</v>
      </c>
      <c r="BY205" s="3" t="s">
        <v>123</v>
      </c>
      <c r="CB205" s="3" t="s">
        <v>118</v>
      </c>
      <c r="CE205" s="3" t="s">
        <v>119</v>
      </c>
      <c r="CH205" s="3" t="s">
        <v>112</v>
      </c>
      <c r="CK205" s="3"/>
      <c r="CN205" s="3" t="s">
        <v>126</v>
      </c>
      <c r="CQ205" s="3"/>
      <c r="CT205">
        <v>59</v>
      </c>
    </row>
    <row r="206" spans="1:98" x14ac:dyDescent="0.25">
      <c r="A206">
        <v>63</v>
      </c>
      <c r="B206" s="22">
        <v>43930.738310185188</v>
      </c>
      <c r="C206" s="22">
        <v>43930.740300925929</v>
      </c>
      <c r="D206" s="3" t="s">
        <v>97</v>
      </c>
      <c r="I206" s="3" t="s">
        <v>98</v>
      </c>
      <c r="L206" s="3" t="s">
        <v>98</v>
      </c>
      <c r="O206" s="3" t="s">
        <v>224</v>
      </c>
      <c r="R206" s="3" t="s">
        <v>225</v>
      </c>
      <c r="U206" s="3" t="s">
        <v>99</v>
      </c>
      <c r="X206" s="3" t="s">
        <v>121</v>
      </c>
      <c r="AA206" s="3"/>
      <c r="AD206" s="3" t="s">
        <v>226</v>
      </c>
      <c r="AG206" s="3" t="s">
        <v>149</v>
      </c>
      <c r="AJ206" s="3"/>
      <c r="AM206" s="3" t="s">
        <v>99</v>
      </c>
      <c r="AP206" s="3"/>
      <c r="AS206" s="3" t="s">
        <v>98</v>
      </c>
      <c r="AV206" s="3" t="s">
        <v>434</v>
      </c>
      <c r="AY206" s="3" t="s">
        <v>227</v>
      </c>
      <c r="BB206" s="3"/>
      <c r="BG206" s="3" t="s">
        <v>107</v>
      </c>
      <c r="BJ206" s="3" t="s">
        <v>108</v>
      </c>
      <c r="BM206" s="3" t="s">
        <v>107</v>
      </c>
      <c r="BP206" s="3" t="s">
        <v>109</v>
      </c>
      <c r="BS206" s="3" t="s">
        <v>109</v>
      </c>
      <c r="BV206" s="3" t="s">
        <v>109</v>
      </c>
      <c r="BY206" s="3" t="s">
        <v>123</v>
      </c>
      <c r="CB206" s="3" t="s">
        <v>118</v>
      </c>
      <c r="CE206" s="3" t="s">
        <v>119</v>
      </c>
      <c r="CH206" s="3" t="s">
        <v>112</v>
      </c>
      <c r="CK206" s="3"/>
      <c r="CN206" s="3" t="s">
        <v>126</v>
      </c>
      <c r="CQ206" s="3"/>
      <c r="CT206">
        <v>59</v>
      </c>
    </row>
    <row r="207" spans="1:98" x14ac:dyDescent="0.25">
      <c r="A207">
        <v>63</v>
      </c>
      <c r="B207" s="22">
        <v>43930.738310185188</v>
      </c>
      <c r="C207" s="22">
        <v>43930.740300925929</v>
      </c>
      <c r="D207" s="3" t="s">
        <v>97</v>
      </c>
      <c r="I207" s="3" t="s">
        <v>98</v>
      </c>
      <c r="L207" s="3" t="s">
        <v>98</v>
      </c>
      <c r="O207" s="3" t="s">
        <v>224</v>
      </c>
      <c r="R207" s="3" t="s">
        <v>225</v>
      </c>
      <c r="U207" s="3" t="s">
        <v>99</v>
      </c>
      <c r="X207" s="3" t="s">
        <v>121</v>
      </c>
      <c r="AA207" s="3"/>
      <c r="AD207" s="3" t="s">
        <v>226</v>
      </c>
      <c r="AG207" s="3" t="s">
        <v>149</v>
      </c>
      <c r="AJ207" s="3"/>
      <c r="AM207" s="3" t="s">
        <v>99</v>
      </c>
      <c r="AP207" s="3"/>
      <c r="AS207" s="3" t="s">
        <v>98</v>
      </c>
      <c r="AV207" s="3" t="s">
        <v>429</v>
      </c>
      <c r="AY207" s="3" t="s">
        <v>227</v>
      </c>
      <c r="BB207" s="3"/>
      <c r="BG207" s="3" t="s">
        <v>107</v>
      </c>
      <c r="BJ207" s="3" t="s">
        <v>108</v>
      </c>
      <c r="BM207" s="3" t="s">
        <v>107</v>
      </c>
      <c r="BP207" s="3" t="s">
        <v>109</v>
      </c>
      <c r="BS207" s="3" t="s">
        <v>109</v>
      </c>
      <c r="BV207" s="3" t="s">
        <v>109</v>
      </c>
      <c r="BY207" s="3" t="s">
        <v>123</v>
      </c>
      <c r="CB207" s="3" t="s">
        <v>118</v>
      </c>
      <c r="CE207" s="3" t="s">
        <v>119</v>
      </c>
      <c r="CH207" s="3" t="s">
        <v>112</v>
      </c>
      <c r="CK207" s="3"/>
      <c r="CN207" s="3" t="s">
        <v>126</v>
      </c>
      <c r="CQ207" s="3"/>
      <c r="CT207">
        <v>59</v>
      </c>
    </row>
    <row r="208" spans="1:98" x14ac:dyDescent="0.25">
      <c r="A208">
        <v>63</v>
      </c>
      <c r="B208" s="22">
        <v>43930.738310185188</v>
      </c>
      <c r="C208" s="22">
        <v>43930.740300925929</v>
      </c>
      <c r="D208" s="3" t="s">
        <v>97</v>
      </c>
      <c r="I208" s="3" t="s">
        <v>98</v>
      </c>
      <c r="L208" s="3" t="s">
        <v>98</v>
      </c>
      <c r="O208" s="3" t="s">
        <v>224</v>
      </c>
      <c r="R208" s="3" t="s">
        <v>225</v>
      </c>
      <c r="U208" s="3" t="s">
        <v>99</v>
      </c>
      <c r="X208" s="3" t="s">
        <v>121</v>
      </c>
      <c r="AA208" s="3"/>
      <c r="AD208" s="3" t="s">
        <v>226</v>
      </c>
      <c r="AG208" s="3" t="s">
        <v>149</v>
      </c>
      <c r="AJ208" s="3"/>
      <c r="AM208" s="3" t="s">
        <v>99</v>
      </c>
      <c r="AP208" s="3"/>
      <c r="AS208" s="3" t="s">
        <v>98</v>
      </c>
      <c r="AV208" s="3" t="s">
        <v>435</v>
      </c>
      <c r="AY208" s="3" t="s">
        <v>227</v>
      </c>
      <c r="BB208" s="3"/>
      <c r="BG208" s="3" t="s">
        <v>107</v>
      </c>
      <c r="BJ208" s="3" t="s">
        <v>108</v>
      </c>
      <c r="BM208" s="3" t="s">
        <v>107</v>
      </c>
      <c r="BP208" s="3" t="s">
        <v>109</v>
      </c>
      <c r="BS208" s="3" t="s">
        <v>109</v>
      </c>
      <c r="BV208" s="3" t="s">
        <v>109</v>
      </c>
      <c r="BY208" s="3" t="s">
        <v>123</v>
      </c>
      <c r="CB208" s="3" t="s">
        <v>118</v>
      </c>
      <c r="CE208" s="3" t="s">
        <v>119</v>
      </c>
      <c r="CH208" s="3" t="s">
        <v>112</v>
      </c>
      <c r="CK208" s="3"/>
      <c r="CN208" s="3" t="s">
        <v>126</v>
      </c>
      <c r="CQ208" s="3"/>
      <c r="CT208">
        <v>59</v>
      </c>
    </row>
    <row r="209" spans="1:98" x14ac:dyDescent="0.25">
      <c r="A209">
        <v>63</v>
      </c>
      <c r="B209" s="22">
        <v>43930.738310185188</v>
      </c>
      <c r="C209" s="22">
        <v>43930.740300925929</v>
      </c>
      <c r="D209" s="3" t="s">
        <v>97</v>
      </c>
      <c r="I209" s="3" t="s">
        <v>98</v>
      </c>
      <c r="L209" s="3" t="s">
        <v>98</v>
      </c>
      <c r="O209" s="3" t="s">
        <v>224</v>
      </c>
      <c r="R209" s="3" t="s">
        <v>225</v>
      </c>
      <c r="U209" s="3" t="s">
        <v>99</v>
      </c>
      <c r="X209" s="3" t="s">
        <v>121</v>
      </c>
      <c r="AA209" s="3"/>
      <c r="AD209" s="3" t="s">
        <v>226</v>
      </c>
      <c r="AG209" s="3" t="s">
        <v>149</v>
      </c>
      <c r="AJ209" s="3"/>
      <c r="AM209" s="3" t="s">
        <v>99</v>
      </c>
      <c r="AP209" s="3"/>
      <c r="AS209" s="3" t="s">
        <v>98</v>
      </c>
      <c r="AV209" s="3" t="s">
        <v>430</v>
      </c>
      <c r="AY209" s="3" t="s">
        <v>227</v>
      </c>
      <c r="BB209" s="3"/>
      <c r="BG209" s="3" t="s">
        <v>107</v>
      </c>
      <c r="BJ209" s="3" t="s">
        <v>108</v>
      </c>
      <c r="BM209" s="3" t="s">
        <v>107</v>
      </c>
      <c r="BP209" s="3" t="s">
        <v>109</v>
      </c>
      <c r="BS209" s="3" t="s">
        <v>109</v>
      </c>
      <c r="BV209" s="3" t="s">
        <v>109</v>
      </c>
      <c r="BY209" s="3" t="s">
        <v>123</v>
      </c>
      <c r="CB209" s="3" t="s">
        <v>118</v>
      </c>
      <c r="CE209" s="3" t="s">
        <v>119</v>
      </c>
      <c r="CH209" s="3" t="s">
        <v>112</v>
      </c>
      <c r="CK209" s="3"/>
      <c r="CN209" s="3" t="s">
        <v>126</v>
      </c>
      <c r="CQ209" s="3"/>
      <c r="CT209">
        <v>59</v>
      </c>
    </row>
    <row r="210" spans="1:98" x14ac:dyDescent="0.25">
      <c r="A210">
        <v>64</v>
      </c>
      <c r="B210" s="22">
        <v>43930.743541666663</v>
      </c>
      <c r="C210" s="22">
        <v>43930.745578703703</v>
      </c>
      <c r="D210" s="3" t="s">
        <v>97</v>
      </c>
      <c r="I210" s="3" t="s">
        <v>98</v>
      </c>
      <c r="L210" s="3" t="s">
        <v>99</v>
      </c>
      <c r="O210" s="3"/>
      <c r="R210" s="3" t="s">
        <v>159</v>
      </c>
      <c r="U210" s="3" t="s">
        <v>99</v>
      </c>
      <c r="X210" s="3" t="s">
        <v>121</v>
      </c>
      <c r="AA210" s="3"/>
      <c r="AD210" s="3" t="s">
        <v>146</v>
      </c>
      <c r="AG210" s="3" t="s">
        <v>149</v>
      </c>
      <c r="AJ210" s="3"/>
      <c r="AM210" s="3" t="s">
        <v>99</v>
      </c>
      <c r="AP210" s="3"/>
      <c r="AS210" s="3" t="s">
        <v>99</v>
      </c>
      <c r="AV210" s="3"/>
      <c r="AY210" s="3" t="s">
        <v>228</v>
      </c>
      <c r="BB210" s="3"/>
      <c r="BG210" s="3" t="s">
        <v>109</v>
      </c>
      <c r="BJ210" s="3" t="s">
        <v>109</v>
      </c>
      <c r="BM210" s="3" t="s">
        <v>107</v>
      </c>
      <c r="BP210" s="3" t="s">
        <v>123</v>
      </c>
      <c r="BS210" s="3" t="s">
        <v>108</v>
      </c>
      <c r="BV210" s="3" t="s">
        <v>123</v>
      </c>
      <c r="BY210" s="3" t="s">
        <v>123</v>
      </c>
      <c r="CB210" s="3" t="s">
        <v>110</v>
      </c>
      <c r="CE210" s="3" t="s">
        <v>111</v>
      </c>
      <c r="CH210" s="3" t="s">
        <v>112</v>
      </c>
      <c r="CK210" s="3"/>
      <c r="CN210" s="3" t="s">
        <v>113</v>
      </c>
      <c r="CQ210" s="3"/>
      <c r="CT210">
        <v>60</v>
      </c>
    </row>
    <row r="211" spans="1:98" x14ac:dyDescent="0.25">
      <c r="A211">
        <v>65</v>
      </c>
      <c r="B211" s="22">
        <v>43930.779236111113</v>
      </c>
      <c r="C211" s="22">
        <v>43930.785787037035</v>
      </c>
      <c r="D211" s="3" t="s">
        <v>97</v>
      </c>
      <c r="I211" s="3" t="s">
        <v>98</v>
      </c>
      <c r="L211" s="3" t="s">
        <v>98</v>
      </c>
      <c r="O211" s="3" t="s">
        <v>229</v>
      </c>
      <c r="R211" s="3" t="s">
        <v>209</v>
      </c>
      <c r="U211" s="3" t="s">
        <v>99</v>
      </c>
      <c r="X211" s="3" t="s">
        <v>101</v>
      </c>
      <c r="AA211" s="3" t="s">
        <v>132</v>
      </c>
      <c r="AD211" s="3" t="s">
        <v>127</v>
      </c>
      <c r="AG211" s="3" t="s">
        <v>149</v>
      </c>
      <c r="AJ211" s="3"/>
      <c r="AM211" s="3" t="s">
        <v>99</v>
      </c>
      <c r="AP211" s="3"/>
      <c r="AS211" s="3" t="s">
        <v>99</v>
      </c>
      <c r="AV211" s="3"/>
      <c r="AY211" s="3" t="s">
        <v>116</v>
      </c>
      <c r="BB211" s="3"/>
      <c r="BG211" s="3" t="s">
        <v>123</v>
      </c>
      <c r="BJ211" s="3" t="s">
        <v>123</v>
      </c>
      <c r="BM211" s="3" t="s">
        <v>107</v>
      </c>
      <c r="BP211" s="3" t="s">
        <v>123</v>
      </c>
      <c r="BS211" s="3" t="s">
        <v>123</v>
      </c>
      <c r="BV211" s="3" t="s">
        <v>123</v>
      </c>
      <c r="BY211" s="3" t="s">
        <v>123</v>
      </c>
      <c r="CB211" s="3" t="s">
        <v>110</v>
      </c>
      <c r="CE211" s="3" t="s">
        <v>111</v>
      </c>
      <c r="CH211" s="3" t="s">
        <v>148</v>
      </c>
      <c r="CK211" s="3"/>
      <c r="CN211" s="3" t="s">
        <v>131</v>
      </c>
      <c r="CQ211" s="3"/>
      <c r="CT211">
        <v>61</v>
      </c>
    </row>
    <row r="212" spans="1:98" x14ac:dyDescent="0.25">
      <c r="A212">
        <v>66</v>
      </c>
      <c r="B212" s="22">
        <v>43930.810416666667</v>
      </c>
      <c r="C212" s="22">
        <v>43930.813958333332</v>
      </c>
      <c r="D212" s="3" t="s">
        <v>97</v>
      </c>
      <c r="I212" s="3" t="s">
        <v>99</v>
      </c>
      <c r="L212" s="3" t="s">
        <v>98</v>
      </c>
      <c r="O212" s="3" t="s">
        <v>230</v>
      </c>
      <c r="R212" s="3" t="s">
        <v>100</v>
      </c>
      <c r="U212" s="3" t="s">
        <v>99</v>
      </c>
      <c r="X212" s="3" t="s">
        <v>101</v>
      </c>
      <c r="AA212" s="3" t="s">
        <v>132</v>
      </c>
      <c r="AD212" s="3" t="s">
        <v>231</v>
      </c>
      <c r="AG212" s="3" t="s">
        <v>149</v>
      </c>
      <c r="AJ212" s="3"/>
      <c r="AM212" s="3" t="s">
        <v>99</v>
      </c>
      <c r="AP212" s="3"/>
      <c r="AS212" s="3" t="s">
        <v>99</v>
      </c>
      <c r="AV212" s="3"/>
      <c r="AY212" s="3" t="s">
        <v>116</v>
      </c>
      <c r="BB212" s="3"/>
      <c r="BG212" s="3" t="s">
        <v>133</v>
      </c>
      <c r="BJ212" s="3" t="s">
        <v>133</v>
      </c>
      <c r="BM212" s="3" t="s">
        <v>108</v>
      </c>
      <c r="BP212" s="3" t="s">
        <v>109</v>
      </c>
      <c r="BS212" s="3" t="s">
        <v>123</v>
      </c>
      <c r="BV212" s="3" t="s">
        <v>123</v>
      </c>
      <c r="BY212" s="3" t="s">
        <v>123</v>
      </c>
      <c r="CB212" s="3" t="s">
        <v>118</v>
      </c>
      <c r="CE212" s="3" t="s">
        <v>119</v>
      </c>
      <c r="CH212" s="3" t="s">
        <v>156</v>
      </c>
      <c r="CK212" s="3"/>
      <c r="CN212" s="3" t="s">
        <v>137</v>
      </c>
      <c r="CQ212" s="3"/>
      <c r="CT212">
        <v>62</v>
      </c>
    </row>
    <row r="213" spans="1:98" x14ac:dyDescent="0.25">
      <c r="A213">
        <v>67</v>
      </c>
      <c r="B213" s="22">
        <v>43930.815381944441</v>
      </c>
      <c r="C213" s="22">
        <v>43930.819016203706</v>
      </c>
      <c r="D213" s="3" t="s">
        <v>97</v>
      </c>
      <c r="I213" s="3" t="s">
        <v>99</v>
      </c>
      <c r="L213" s="3" t="s">
        <v>98</v>
      </c>
      <c r="O213" s="3" t="s">
        <v>232</v>
      </c>
      <c r="R213" s="3" t="s">
        <v>120</v>
      </c>
      <c r="U213" s="3" t="s">
        <v>99</v>
      </c>
      <c r="X213" s="3" t="s">
        <v>121</v>
      </c>
      <c r="AA213" s="3"/>
      <c r="AD213" s="3" t="s">
        <v>103</v>
      </c>
      <c r="AG213" s="3" t="s">
        <v>149</v>
      </c>
      <c r="AJ213" s="3"/>
      <c r="AM213" s="3" t="s">
        <v>99</v>
      </c>
      <c r="AP213" s="3"/>
      <c r="AS213" s="3" t="s">
        <v>98</v>
      </c>
      <c r="AV213" s="3" t="s">
        <v>431</v>
      </c>
      <c r="AY213" s="3" t="s">
        <v>122</v>
      </c>
      <c r="BB213" s="3"/>
      <c r="BG213" s="3" t="s">
        <v>123</v>
      </c>
      <c r="BJ213" s="3" t="s">
        <v>123</v>
      </c>
      <c r="BM213" s="3" t="s">
        <v>123</v>
      </c>
      <c r="BP213" s="3" t="s">
        <v>123</v>
      </c>
      <c r="BS213" s="3" t="s">
        <v>123</v>
      </c>
      <c r="BV213" s="3" t="s">
        <v>109</v>
      </c>
      <c r="BY213" s="3" t="s">
        <v>123</v>
      </c>
      <c r="CB213" s="3" t="s">
        <v>118</v>
      </c>
      <c r="CE213" s="3" t="s">
        <v>119</v>
      </c>
      <c r="CH213" s="3" t="s">
        <v>112</v>
      </c>
      <c r="CK213" s="3"/>
      <c r="CN213" s="3" t="s">
        <v>137</v>
      </c>
      <c r="CQ213" s="3"/>
      <c r="CT213">
        <v>63</v>
      </c>
    </row>
    <row r="214" spans="1:98" x14ac:dyDescent="0.25">
      <c r="A214">
        <v>67</v>
      </c>
      <c r="B214" s="22">
        <v>43930.815381944441</v>
      </c>
      <c r="C214" s="22">
        <v>43930.819016203706</v>
      </c>
      <c r="D214" s="3" t="s">
        <v>97</v>
      </c>
      <c r="I214" s="3" t="s">
        <v>99</v>
      </c>
      <c r="L214" s="3" t="s">
        <v>98</v>
      </c>
      <c r="O214" s="3" t="s">
        <v>232</v>
      </c>
      <c r="R214" s="3" t="s">
        <v>120</v>
      </c>
      <c r="U214" s="3" t="s">
        <v>99</v>
      </c>
      <c r="X214" s="3" t="s">
        <v>121</v>
      </c>
      <c r="AA214" s="3"/>
      <c r="AD214" s="3" t="s">
        <v>103</v>
      </c>
      <c r="AG214" s="3" t="s">
        <v>149</v>
      </c>
      <c r="AJ214" s="3"/>
      <c r="AM214" s="3" t="s">
        <v>99</v>
      </c>
      <c r="AP214" s="3"/>
      <c r="AS214" s="3" t="s">
        <v>98</v>
      </c>
      <c r="AV214" s="3" t="s">
        <v>432</v>
      </c>
      <c r="AY214" s="3" t="s">
        <v>122</v>
      </c>
      <c r="BB214" s="3"/>
      <c r="BG214" s="3" t="s">
        <v>123</v>
      </c>
      <c r="BJ214" s="3" t="s">
        <v>123</v>
      </c>
      <c r="BM214" s="3" t="s">
        <v>123</v>
      </c>
      <c r="BP214" s="3" t="s">
        <v>123</v>
      </c>
      <c r="BS214" s="3" t="s">
        <v>123</v>
      </c>
      <c r="BV214" s="3" t="s">
        <v>109</v>
      </c>
      <c r="BY214" s="3" t="s">
        <v>123</v>
      </c>
      <c r="CB214" s="3" t="s">
        <v>118</v>
      </c>
      <c r="CE214" s="3" t="s">
        <v>119</v>
      </c>
      <c r="CH214" s="3" t="s">
        <v>112</v>
      </c>
      <c r="CK214" s="3"/>
      <c r="CN214" s="3" t="s">
        <v>137</v>
      </c>
      <c r="CQ214" s="3"/>
      <c r="CT214">
        <v>63</v>
      </c>
    </row>
    <row r="215" spans="1:98" x14ac:dyDescent="0.25">
      <c r="A215">
        <v>67</v>
      </c>
      <c r="B215" s="22">
        <v>43930.815381944441</v>
      </c>
      <c r="C215" s="22">
        <v>43930.819016203706</v>
      </c>
      <c r="D215" s="3" t="s">
        <v>97</v>
      </c>
      <c r="I215" s="3" t="s">
        <v>99</v>
      </c>
      <c r="L215" s="3" t="s">
        <v>98</v>
      </c>
      <c r="O215" s="3" t="s">
        <v>232</v>
      </c>
      <c r="R215" s="3" t="s">
        <v>120</v>
      </c>
      <c r="U215" s="3" t="s">
        <v>99</v>
      </c>
      <c r="X215" s="3" t="s">
        <v>121</v>
      </c>
      <c r="AA215" s="3"/>
      <c r="AD215" s="3" t="s">
        <v>103</v>
      </c>
      <c r="AG215" s="3" t="s">
        <v>149</v>
      </c>
      <c r="AJ215" s="3"/>
      <c r="AM215" s="3" t="s">
        <v>99</v>
      </c>
      <c r="AP215" s="3"/>
      <c r="AS215" s="3" t="s">
        <v>98</v>
      </c>
      <c r="AV215" s="3" t="s">
        <v>433</v>
      </c>
      <c r="AY215" s="3" t="s">
        <v>122</v>
      </c>
      <c r="BB215" s="3"/>
      <c r="BG215" s="3" t="s">
        <v>123</v>
      </c>
      <c r="BJ215" s="3" t="s">
        <v>123</v>
      </c>
      <c r="BM215" s="3" t="s">
        <v>123</v>
      </c>
      <c r="BP215" s="3" t="s">
        <v>123</v>
      </c>
      <c r="BS215" s="3" t="s">
        <v>123</v>
      </c>
      <c r="BV215" s="3" t="s">
        <v>109</v>
      </c>
      <c r="BY215" s="3" t="s">
        <v>123</v>
      </c>
      <c r="CB215" s="3" t="s">
        <v>118</v>
      </c>
      <c r="CE215" s="3" t="s">
        <v>119</v>
      </c>
      <c r="CH215" s="3" t="s">
        <v>112</v>
      </c>
      <c r="CK215" s="3"/>
      <c r="CN215" s="3" t="s">
        <v>137</v>
      </c>
      <c r="CQ215" s="3"/>
      <c r="CT215">
        <v>63</v>
      </c>
    </row>
    <row r="216" spans="1:98" x14ac:dyDescent="0.25">
      <c r="A216">
        <v>67</v>
      </c>
      <c r="B216" s="22">
        <v>43930.815381944441</v>
      </c>
      <c r="C216" s="22">
        <v>43930.819016203706</v>
      </c>
      <c r="D216" s="3" t="s">
        <v>97</v>
      </c>
      <c r="I216" s="3" t="s">
        <v>99</v>
      </c>
      <c r="L216" s="3" t="s">
        <v>98</v>
      </c>
      <c r="O216" s="3" t="s">
        <v>232</v>
      </c>
      <c r="R216" s="3" t="s">
        <v>120</v>
      </c>
      <c r="U216" s="3" t="s">
        <v>99</v>
      </c>
      <c r="X216" s="3" t="s">
        <v>121</v>
      </c>
      <c r="AA216" s="3"/>
      <c r="AD216" s="3" t="s">
        <v>103</v>
      </c>
      <c r="AG216" s="3" t="s">
        <v>149</v>
      </c>
      <c r="AJ216" s="3"/>
      <c r="AM216" s="3" t="s">
        <v>99</v>
      </c>
      <c r="AP216" s="3"/>
      <c r="AS216" s="3" t="s">
        <v>98</v>
      </c>
      <c r="AV216" s="3" t="s">
        <v>434</v>
      </c>
      <c r="AY216" s="3" t="s">
        <v>122</v>
      </c>
      <c r="BB216" s="3"/>
      <c r="BG216" s="3" t="s">
        <v>123</v>
      </c>
      <c r="BJ216" s="3" t="s">
        <v>123</v>
      </c>
      <c r="BM216" s="3" t="s">
        <v>123</v>
      </c>
      <c r="BP216" s="3" t="s">
        <v>123</v>
      </c>
      <c r="BS216" s="3" t="s">
        <v>123</v>
      </c>
      <c r="BV216" s="3" t="s">
        <v>109</v>
      </c>
      <c r="BY216" s="3" t="s">
        <v>123</v>
      </c>
      <c r="CB216" s="3" t="s">
        <v>118</v>
      </c>
      <c r="CE216" s="3" t="s">
        <v>119</v>
      </c>
      <c r="CH216" s="3" t="s">
        <v>112</v>
      </c>
      <c r="CK216" s="3"/>
      <c r="CN216" s="3" t="s">
        <v>137</v>
      </c>
      <c r="CQ216" s="3"/>
      <c r="CT216">
        <v>63</v>
      </c>
    </row>
    <row r="217" spans="1:98" x14ac:dyDescent="0.25">
      <c r="A217">
        <v>67</v>
      </c>
      <c r="B217" s="22">
        <v>43930.815381944441</v>
      </c>
      <c r="C217" s="22">
        <v>43930.819016203706</v>
      </c>
      <c r="D217" s="3" t="s">
        <v>97</v>
      </c>
      <c r="I217" s="3" t="s">
        <v>99</v>
      </c>
      <c r="L217" s="3" t="s">
        <v>98</v>
      </c>
      <c r="O217" s="3" t="s">
        <v>232</v>
      </c>
      <c r="R217" s="3" t="s">
        <v>120</v>
      </c>
      <c r="U217" s="3" t="s">
        <v>99</v>
      </c>
      <c r="X217" s="3" t="s">
        <v>121</v>
      </c>
      <c r="AA217" s="3"/>
      <c r="AD217" s="3" t="s">
        <v>103</v>
      </c>
      <c r="AG217" s="3" t="s">
        <v>149</v>
      </c>
      <c r="AJ217" s="3"/>
      <c r="AM217" s="3" t="s">
        <v>99</v>
      </c>
      <c r="AP217" s="3"/>
      <c r="AS217" s="3" t="s">
        <v>98</v>
      </c>
      <c r="AV217" s="3" t="s">
        <v>429</v>
      </c>
      <c r="AY217" s="3" t="s">
        <v>122</v>
      </c>
      <c r="BB217" s="3"/>
      <c r="BG217" s="3" t="s">
        <v>123</v>
      </c>
      <c r="BJ217" s="3" t="s">
        <v>123</v>
      </c>
      <c r="BM217" s="3" t="s">
        <v>123</v>
      </c>
      <c r="BP217" s="3" t="s">
        <v>123</v>
      </c>
      <c r="BS217" s="3" t="s">
        <v>123</v>
      </c>
      <c r="BV217" s="3" t="s">
        <v>109</v>
      </c>
      <c r="BY217" s="3" t="s">
        <v>123</v>
      </c>
      <c r="CB217" s="3" t="s">
        <v>118</v>
      </c>
      <c r="CE217" s="3" t="s">
        <v>119</v>
      </c>
      <c r="CH217" s="3" t="s">
        <v>112</v>
      </c>
      <c r="CK217" s="3"/>
      <c r="CN217" s="3" t="s">
        <v>137</v>
      </c>
      <c r="CQ217" s="3"/>
      <c r="CT217">
        <v>63</v>
      </c>
    </row>
    <row r="218" spans="1:98" x14ac:dyDescent="0.25">
      <c r="A218">
        <v>67</v>
      </c>
      <c r="B218" s="22">
        <v>43930.815381944441</v>
      </c>
      <c r="C218" s="22">
        <v>43930.819016203706</v>
      </c>
      <c r="D218" s="3" t="s">
        <v>97</v>
      </c>
      <c r="I218" s="3" t="s">
        <v>99</v>
      </c>
      <c r="L218" s="3" t="s">
        <v>98</v>
      </c>
      <c r="O218" s="3" t="s">
        <v>232</v>
      </c>
      <c r="R218" s="3" t="s">
        <v>120</v>
      </c>
      <c r="U218" s="3" t="s">
        <v>99</v>
      </c>
      <c r="X218" s="3" t="s">
        <v>121</v>
      </c>
      <c r="AA218" s="3"/>
      <c r="AD218" s="3" t="s">
        <v>103</v>
      </c>
      <c r="AG218" s="3" t="s">
        <v>149</v>
      </c>
      <c r="AJ218" s="3"/>
      <c r="AM218" s="3" t="s">
        <v>99</v>
      </c>
      <c r="AP218" s="3"/>
      <c r="AS218" s="3" t="s">
        <v>98</v>
      </c>
      <c r="AV218" s="3" t="s">
        <v>435</v>
      </c>
      <c r="AY218" s="3" t="s">
        <v>122</v>
      </c>
      <c r="BB218" s="3"/>
      <c r="BG218" s="3" t="s">
        <v>123</v>
      </c>
      <c r="BJ218" s="3" t="s">
        <v>123</v>
      </c>
      <c r="BM218" s="3" t="s">
        <v>123</v>
      </c>
      <c r="BP218" s="3" t="s">
        <v>123</v>
      </c>
      <c r="BS218" s="3" t="s">
        <v>123</v>
      </c>
      <c r="BV218" s="3" t="s">
        <v>109</v>
      </c>
      <c r="BY218" s="3" t="s">
        <v>123</v>
      </c>
      <c r="CB218" s="3" t="s">
        <v>118</v>
      </c>
      <c r="CE218" s="3" t="s">
        <v>119</v>
      </c>
      <c r="CH218" s="3" t="s">
        <v>112</v>
      </c>
      <c r="CK218" s="3"/>
      <c r="CN218" s="3" t="s">
        <v>137</v>
      </c>
      <c r="CQ218" s="3"/>
      <c r="CT218">
        <v>63</v>
      </c>
    </row>
    <row r="219" spans="1:98" x14ac:dyDescent="0.25">
      <c r="A219">
        <v>67</v>
      </c>
      <c r="B219" s="22">
        <v>43930.815381944441</v>
      </c>
      <c r="C219" s="22">
        <v>43930.819016203706</v>
      </c>
      <c r="D219" s="3" t="s">
        <v>97</v>
      </c>
      <c r="I219" s="3" t="s">
        <v>99</v>
      </c>
      <c r="L219" s="3" t="s">
        <v>98</v>
      </c>
      <c r="O219" s="3" t="s">
        <v>232</v>
      </c>
      <c r="R219" s="3" t="s">
        <v>120</v>
      </c>
      <c r="U219" s="3" t="s">
        <v>99</v>
      </c>
      <c r="X219" s="3" t="s">
        <v>121</v>
      </c>
      <c r="AA219" s="3"/>
      <c r="AD219" s="3" t="s">
        <v>103</v>
      </c>
      <c r="AG219" s="3" t="s">
        <v>149</v>
      </c>
      <c r="AJ219" s="3"/>
      <c r="AM219" s="3" t="s">
        <v>99</v>
      </c>
      <c r="AP219" s="3"/>
      <c r="AS219" s="3" t="s">
        <v>98</v>
      </c>
      <c r="AV219" s="3" t="s">
        <v>430</v>
      </c>
      <c r="AY219" s="3" t="s">
        <v>122</v>
      </c>
      <c r="BB219" s="3"/>
      <c r="BG219" s="3" t="s">
        <v>123</v>
      </c>
      <c r="BJ219" s="3" t="s">
        <v>123</v>
      </c>
      <c r="BM219" s="3" t="s">
        <v>123</v>
      </c>
      <c r="BP219" s="3" t="s">
        <v>123</v>
      </c>
      <c r="BS219" s="3" t="s">
        <v>123</v>
      </c>
      <c r="BV219" s="3" t="s">
        <v>109</v>
      </c>
      <c r="BY219" s="3" t="s">
        <v>123</v>
      </c>
      <c r="CB219" s="3" t="s">
        <v>118</v>
      </c>
      <c r="CE219" s="3" t="s">
        <v>119</v>
      </c>
      <c r="CH219" s="3" t="s">
        <v>112</v>
      </c>
      <c r="CK219" s="3"/>
      <c r="CN219" s="3" t="s">
        <v>137</v>
      </c>
      <c r="CQ219" s="3"/>
      <c r="CT219">
        <v>63</v>
      </c>
    </row>
    <row r="220" spans="1:98" x14ac:dyDescent="0.25">
      <c r="A220">
        <v>68</v>
      </c>
      <c r="B220" s="22">
        <v>43930.817743055559</v>
      </c>
      <c r="C220" s="22">
        <v>43930.82104166667</v>
      </c>
      <c r="D220" s="3" t="s">
        <v>97</v>
      </c>
      <c r="I220" s="3" t="s">
        <v>98</v>
      </c>
      <c r="L220" s="3" t="s">
        <v>99</v>
      </c>
      <c r="O220" s="3"/>
      <c r="R220" s="3" t="s">
        <v>209</v>
      </c>
      <c r="U220" s="3" t="s">
        <v>99</v>
      </c>
      <c r="X220" s="3" t="s">
        <v>101</v>
      </c>
      <c r="AA220" s="3" t="s">
        <v>99</v>
      </c>
      <c r="AD220" s="3" t="s">
        <v>233</v>
      </c>
      <c r="AG220" s="3" t="s">
        <v>149</v>
      </c>
      <c r="AJ220" s="3"/>
      <c r="AM220" s="3" t="s">
        <v>99</v>
      </c>
      <c r="AP220" s="3"/>
      <c r="AS220" s="3" t="s">
        <v>98</v>
      </c>
      <c r="AV220" s="3" t="s">
        <v>429</v>
      </c>
      <c r="AY220" s="3" t="s">
        <v>116</v>
      </c>
      <c r="BB220" s="3"/>
      <c r="BG220" s="3" t="s">
        <v>108</v>
      </c>
      <c r="BJ220" s="3" t="s">
        <v>108</v>
      </c>
      <c r="BM220" s="3" t="s">
        <v>107</v>
      </c>
      <c r="BP220" s="3" t="s">
        <v>108</v>
      </c>
      <c r="BS220" s="3" t="s">
        <v>107</v>
      </c>
      <c r="BV220" s="3" t="s">
        <v>107</v>
      </c>
      <c r="BY220" s="3" t="s">
        <v>107</v>
      </c>
      <c r="CB220" s="3" t="s">
        <v>118</v>
      </c>
      <c r="CE220" s="3" t="s">
        <v>119</v>
      </c>
      <c r="CH220" s="3" t="s">
        <v>136</v>
      </c>
      <c r="CK220" s="3"/>
      <c r="CN220" s="3" t="s">
        <v>131</v>
      </c>
      <c r="CQ220" s="3"/>
      <c r="CT220">
        <v>64</v>
      </c>
    </row>
    <row r="221" spans="1:98" x14ac:dyDescent="0.25">
      <c r="A221">
        <v>68</v>
      </c>
      <c r="B221" s="22">
        <v>43930.817743055559</v>
      </c>
      <c r="C221" s="22">
        <v>43930.82104166667</v>
      </c>
      <c r="D221" s="3" t="s">
        <v>97</v>
      </c>
      <c r="I221" s="3" t="s">
        <v>98</v>
      </c>
      <c r="L221" s="3" t="s">
        <v>99</v>
      </c>
      <c r="O221" s="3"/>
      <c r="R221" s="3" t="s">
        <v>209</v>
      </c>
      <c r="U221" s="3" t="s">
        <v>99</v>
      </c>
      <c r="X221" s="3" t="s">
        <v>101</v>
      </c>
      <c r="AA221" s="3" t="s">
        <v>99</v>
      </c>
      <c r="AD221" s="3" t="s">
        <v>233</v>
      </c>
      <c r="AG221" s="3" t="s">
        <v>149</v>
      </c>
      <c r="AJ221" s="3"/>
      <c r="AM221" s="3" t="s">
        <v>99</v>
      </c>
      <c r="AP221" s="3"/>
      <c r="AS221" s="3" t="s">
        <v>98</v>
      </c>
      <c r="AV221" s="3" t="s">
        <v>435</v>
      </c>
      <c r="AY221" s="3" t="s">
        <v>116</v>
      </c>
      <c r="BB221" s="3"/>
      <c r="BG221" s="3" t="s">
        <v>108</v>
      </c>
      <c r="BJ221" s="3" t="s">
        <v>108</v>
      </c>
      <c r="BM221" s="3" t="s">
        <v>107</v>
      </c>
      <c r="BP221" s="3" t="s">
        <v>108</v>
      </c>
      <c r="BS221" s="3" t="s">
        <v>107</v>
      </c>
      <c r="BV221" s="3" t="s">
        <v>107</v>
      </c>
      <c r="BY221" s="3" t="s">
        <v>107</v>
      </c>
      <c r="CB221" s="3" t="s">
        <v>118</v>
      </c>
      <c r="CE221" s="3" t="s">
        <v>119</v>
      </c>
      <c r="CH221" s="3" t="s">
        <v>136</v>
      </c>
      <c r="CK221" s="3"/>
      <c r="CN221" s="3" t="s">
        <v>131</v>
      </c>
      <c r="CQ221" s="3"/>
      <c r="CT221">
        <v>64</v>
      </c>
    </row>
    <row r="222" spans="1:98" x14ac:dyDescent="0.25">
      <c r="A222">
        <v>68</v>
      </c>
      <c r="B222" s="22">
        <v>43930.817743055559</v>
      </c>
      <c r="C222" s="22">
        <v>43930.82104166667</v>
      </c>
      <c r="D222" s="3" t="s">
        <v>97</v>
      </c>
      <c r="I222" s="3" t="s">
        <v>98</v>
      </c>
      <c r="L222" s="3" t="s">
        <v>99</v>
      </c>
      <c r="O222" s="3"/>
      <c r="R222" s="3" t="s">
        <v>209</v>
      </c>
      <c r="U222" s="3" t="s">
        <v>99</v>
      </c>
      <c r="X222" s="3" t="s">
        <v>101</v>
      </c>
      <c r="AA222" s="3" t="s">
        <v>99</v>
      </c>
      <c r="AD222" s="3" t="s">
        <v>233</v>
      </c>
      <c r="AG222" s="3" t="s">
        <v>149</v>
      </c>
      <c r="AJ222" s="3"/>
      <c r="AM222" s="3" t="s">
        <v>99</v>
      </c>
      <c r="AP222" s="3"/>
      <c r="AS222" s="3" t="s">
        <v>98</v>
      </c>
      <c r="AV222" s="3" t="s">
        <v>430</v>
      </c>
      <c r="AY222" s="3" t="s">
        <v>116</v>
      </c>
      <c r="BB222" s="3"/>
      <c r="BG222" s="3" t="s">
        <v>108</v>
      </c>
      <c r="BJ222" s="3" t="s">
        <v>108</v>
      </c>
      <c r="BM222" s="3" t="s">
        <v>107</v>
      </c>
      <c r="BP222" s="3" t="s">
        <v>108</v>
      </c>
      <c r="BS222" s="3" t="s">
        <v>107</v>
      </c>
      <c r="BV222" s="3" t="s">
        <v>107</v>
      </c>
      <c r="BY222" s="3" t="s">
        <v>107</v>
      </c>
      <c r="CB222" s="3" t="s">
        <v>118</v>
      </c>
      <c r="CE222" s="3" t="s">
        <v>119</v>
      </c>
      <c r="CH222" s="3" t="s">
        <v>136</v>
      </c>
      <c r="CK222" s="3"/>
      <c r="CN222" s="3" t="s">
        <v>131</v>
      </c>
      <c r="CQ222" s="3"/>
      <c r="CT222">
        <v>64</v>
      </c>
    </row>
    <row r="223" spans="1:98" x14ac:dyDescent="0.25">
      <c r="A223">
        <v>69</v>
      </c>
      <c r="B223" s="22">
        <v>43930.823912037034</v>
      </c>
      <c r="C223" s="22">
        <v>43930.828923611109</v>
      </c>
      <c r="D223" s="3" t="s">
        <v>97</v>
      </c>
      <c r="I223" s="3" t="s">
        <v>98</v>
      </c>
      <c r="L223" s="3" t="s">
        <v>98</v>
      </c>
      <c r="O223" s="3" t="s">
        <v>234</v>
      </c>
      <c r="R223" s="3" t="s">
        <v>120</v>
      </c>
      <c r="U223" s="3" t="s">
        <v>99</v>
      </c>
      <c r="X223" s="3" t="s">
        <v>101</v>
      </c>
      <c r="AA223" s="3" t="s">
        <v>102</v>
      </c>
      <c r="AD223" s="3" t="s">
        <v>231</v>
      </c>
      <c r="AG223" s="3" t="s">
        <v>149</v>
      </c>
      <c r="AJ223" s="3"/>
      <c r="AM223" s="3" t="s">
        <v>99</v>
      </c>
      <c r="AP223" s="3"/>
      <c r="AS223" s="3" t="s">
        <v>98</v>
      </c>
      <c r="AV223" s="3" t="s">
        <v>431</v>
      </c>
      <c r="AY223" s="3" t="s">
        <v>116</v>
      </c>
      <c r="BB223" s="3"/>
      <c r="BG223" s="3" t="s">
        <v>108</v>
      </c>
      <c r="BJ223" s="3" t="s">
        <v>109</v>
      </c>
      <c r="BM223" s="3" t="s">
        <v>107</v>
      </c>
      <c r="BP223" s="3" t="s">
        <v>123</v>
      </c>
      <c r="BS223" s="3" t="s">
        <v>123</v>
      </c>
      <c r="BV223" s="3" t="s">
        <v>123</v>
      </c>
      <c r="BY223" s="3" t="s">
        <v>123</v>
      </c>
      <c r="CB223" s="3" t="s">
        <v>124</v>
      </c>
      <c r="CE223" s="3" t="s">
        <v>147</v>
      </c>
      <c r="CH223" s="3" t="s">
        <v>199</v>
      </c>
      <c r="CK223" s="3"/>
      <c r="CN223" s="3" t="s">
        <v>137</v>
      </c>
      <c r="CQ223" s="3"/>
      <c r="CT223">
        <v>65</v>
      </c>
    </row>
    <row r="224" spans="1:98" x14ac:dyDescent="0.25">
      <c r="A224">
        <v>69</v>
      </c>
      <c r="B224" s="22">
        <v>43930.823912037034</v>
      </c>
      <c r="C224" s="22">
        <v>43930.828923611109</v>
      </c>
      <c r="D224" s="3" t="s">
        <v>97</v>
      </c>
      <c r="I224" s="3" t="s">
        <v>98</v>
      </c>
      <c r="L224" s="3" t="s">
        <v>98</v>
      </c>
      <c r="O224" s="3" t="s">
        <v>234</v>
      </c>
      <c r="R224" s="3" t="s">
        <v>120</v>
      </c>
      <c r="U224" s="3" t="s">
        <v>99</v>
      </c>
      <c r="X224" s="3" t="s">
        <v>101</v>
      </c>
      <c r="AA224" s="3" t="s">
        <v>102</v>
      </c>
      <c r="AD224" s="3" t="s">
        <v>231</v>
      </c>
      <c r="AG224" s="3" t="s">
        <v>149</v>
      </c>
      <c r="AJ224" s="3"/>
      <c r="AM224" s="3" t="s">
        <v>99</v>
      </c>
      <c r="AP224" s="3"/>
      <c r="AS224" s="3" t="s">
        <v>98</v>
      </c>
      <c r="AV224" s="3" t="s">
        <v>432</v>
      </c>
      <c r="AY224" s="3" t="s">
        <v>116</v>
      </c>
      <c r="BB224" s="3"/>
      <c r="BG224" s="3" t="s">
        <v>108</v>
      </c>
      <c r="BJ224" s="3" t="s">
        <v>109</v>
      </c>
      <c r="BM224" s="3" t="s">
        <v>107</v>
      </c>
      <c r="BP224" s="3" t="s">
        <v>123</v>
      </c>
      <c r="BS224" s="3" t="s">
        <v>123</v>
      </c>
      <c r="BV224" s="3" t="s">
        <v>123</v>
      </c>
      <c r="BY224" s="3" t="s">
        <v>123</v>
      </c>
      <c r="CB224" s="3" t="s">
        <v>124</v>
      </c>
      <c r="CE224" s="3" t="s">
        <v>147</v>
      </c>
      <c r="CH224" s="3" t="s">
        <v>199</v>
      </c>
      <c r="CK224" s="3"/>
      <c r="CN224" s="3" t="s">
        <v>137</v>
      </c>
      <c r="CQ224" s="3"/>
      <c r="CT224">
        <v>65</v>
      </c>
    </row>
    <row r="225" spans="1:98" x14ac:dyDescent="0.25">
      <c r="A225">
        <v>69</v>
      </c>
      <c r="B225" s="22">
        <v>43930.823912037034</v>
      </c>
      <c r="C225" s="22">
        <v>43930.828923611109</v>
      </c>
      <c r="D225" s="3" t="s">
        <v>97</v>
      </c>
      <c r="I225" s="3" t="s">
        <v>98</v>
      </c>
      <c r="L225" s="3" t="s">
        <v>98</v>
      </c>
      <c r="O225" s="3" t="s">
        <v>234</v>
      </c>
      <c r="R225" s="3" t="s">
        <v>120</v>
      </c>
      <c r="U225" s="3" t="s">
        <v>99</v>
      </c>
      <c r="X225" s="3" t="s">
        <v>101</v>
      </c>
      <c r="AA225" s="3" t="s">
        <v>102</v>
      </c>
      <c r="AD225" s="3" t="s">
        <v>231</v>
      </c>
      <c r="AG225" s="3" t="s">
        <v>149</v>
      </c>
      <c r="AJ225" s="3"/>
      <c r="AM225" s="3" t="s">
        <v>99</v>
      </c>
      <c r="AP225" s="3"/>
      <c r="AS225" s="3" t="s">
        <v>98</v>
      </c>
      <c r="AV225" s="3" t="s">
        <v>429</v>
      </c>
      <c r="AY225" s="3" t="s">
        <v>116</v>
      </c>
      <c r="BB225" s="3"/>
      <c r="BG225" s="3" t="s">
        <v>108</v>
      </c>
      <c r="BJ225" s="3" t="s">
        <v>109</v>
      </c>
      <c r="BM225" s="3" t="s">
        <v>107</v>
      </c>
      <c r="BP225" s="3" t="s">
        <v>123</v>
      </c>
      <c r="BS225" s="3" t="s">
        <v>123</v>
      </c>
      <c r="BV225" s="3" t="s">
        <v>123</v>
      </c>
      <c r="BY225" s="3" t="s">
        <v>123</v>
      </c>
      <c r="CB225" s="3" t="s">
        <v>124</v>
      </c>
      <c r="CE225" s="3" t="s">
        <v>147</v>
      </c>
      <c r="CH225" s="3" t="s">
        <v>199</v>
      </c>
      <c r="CK225" s="3"/>
      <c r="CN225" s="3" t="s">
        <v>137</v>
      </c>
      <c r="CQ225" s="3"/>
      <c r="CT225">
        <v>65</v>
      </c>
    </row>
    <row r="226" spans="1:98" x14ac:dyDescent="0.25">
      <c r="A226">
        <v>69</v>
      </c>
      <c r="B226" s="22">
        <v>43930.823912037034</v>
      </c>
      <c r="C226" s="22">
        <v>43930.828923611109</v>
      </c>
      <c r="D226" s="3" t="s">
        <v>97</v>
      </c>
      <c r="I226" s="3" t="s">
        <v>98</v>
      </c>
      <c r="L226" s="3" t="s">
        <v>98</v>
      </c>
      <c r="O226" s="3" t="s">
        <v>234</v>
      </c>
      <c r="R226" s="3" t="s">
        <v>120</v>
      </c>
      <c r="U226" s="3" t="s">
        <v>99</v>
      </c>
      <c r="X226" s="3" t="s">
        <v>101</v>
      </c>
      <c r="AA226" s="3" t="s">
        <v>102</v>
      </c>
      <c r="AD226" s="3" t="s">
        <v>231</v>
      </c>
      <c r="AG226" s="3" t="s">
        <v>149</v>
      </c>
      <c r="AJ226" s="3"/>
      <c r="AM226" s="3" t="s">
        <v>99</v>
      </c>
      <c r="AP226" s="3"/>
      <c r="AS226" s="3" t="s">
        <v>98</v>
      </c>
      <c r="AV226" s="3" t="s">
        <v>435</v>
      </c>
      <c r="AY226" s="3" t="s">
        <v>116</v>
      </c>
      <c r="BB226" s="3"/>
      <c r="BG226" s="3" t="s">
        <v>108</v>
      </c>
      <c r="BJ226" s="3" t="s">
        <v>109</v>
      </c>
      <c r="BM226" s="3" t="s">
        <v>107</v>
      </c>
      <c r="BP226" s="3" t="s">
        <v>123</v>
      </c>
      <c r="BS226" s="3" t="s">
        <v>123</v>
      </c>
      <c r="BV226" s="3" t="s">
        <v>123</v>
      </c>
      <c r="BY226" s="3" t="s">
        <v>123</v>
      </c>
      <c r="CB226" s="3" t="s">
        <v>124</v>
      </c>
      <c r="CE226" s="3" t="s">
        <v>147</v>
      </c>
      <c r="CH226" s="3" t="s">
        <v>199</v>
      </c>
      <c r="CK226" s="3"/>
      <c r="CN226" s="3" t="s">
        <v>137</v>
      </c>
      <c r="CQ226" s="3"/>
      <c r="CT226">
        <v>65</v>
      </c>
    </row>
    <row r="227" spans="1:98" x14ac:dyDescent="0.25">
      <c r="A227">
        <v>69</v>
      </c>
      <c r="B227" s="22">
        <v>43930.823912037034</v>
      </c>
      <c r="C227" s="22">
        <v>43930.828923611109</v>
      </c>
      <c r="D227" s="3" t="s">
        <v>97</v>
      </c>
      <c r="I227" s="3" t="s">
        <v>98</v>
      </c>
      <c r="L227" s="3" t="s">
        <v>98</v>
      </c>
      <c r="O227" s="3" t="s">
        <v>234</v>
      </c>
      <c r="R227" s="3" t="s">
        <v>120</v>
      </c>
      <c r="U227" s="3" t="s">
        <v>99</v>
      </c>
      <c r="X227" s="3" t="s">
        <v>101</v>
      </c>
      <c r="AA227" s="3" t="s">
        <v>102</v>
      </c>
      <c r="AD227" s="3" t="s">
        <v>231</v>
      </c>
      <c r="AG227" s="3" t="s">
        <v>149</v>
      </c>
      <c r="AJ227" s="3"/>
      <c r="AM227" s="3" t="s">
        <v>99</v>
      </c>
      <c r="AP227" s="3"/>
      <c r="AS227" s="3" t="s">
        <v>98</v>
      </c>
      <c r="AV227" s="3" t="s">
        <v>137</v>
      </c>
      <c r="AY227" s="3" t="s">
        <v>116</v>
      </c>
      <c r="BB227" s="3"/>
      <c r="BG227" s="3" t="s">
        <v>108</v>
      </c>
      <c r="BJ227" s="3" t="s">
        <v>109</v>
      </c>
      <c r="BM227" s="3" t="s">
        <v>107</v>
      </c>
      <c r="BP227" s="3" t="s">
        <v>123</v>
      </c>
      <c r="BS227" s="3" t="s">
        <v>123</v>
      </c>
      <c r="BV227" s="3" t="s">
        <v>123</v>
      </c>
      <c r="BY227" s="3" t="s">
        <v>123</v>
      </c>
      <c r="CB227" s="3" t="s">
        <v>124</v>
      </c>
      <c r="CE227" s="3" t="s">
        <v>147</v>
      </c>
      <c r="CH227" s="3" t="s">
        <v>199</v>
      </c>
      <c r="CK227" s="3"/>
      <c r="CN227" s="3" t="s">
        <v>137</v>
      </c>
      <c r="CQ227" s="3"/>
      <c r="CT227">
        <v>65</v>
      </c>
    </row>
    <row r="228" spans="1:98" x14ac:dyDescent="0.25">
      <c r="A228">
        <v>69</v>
      </c>
      <c r="B228" s="22">
        <v>43930.823912037034</v>
      </c>
      <c r="C228" s="22">
        <v>43930.828923611109</v>
      </c>
      <c r="D228" s="3" t="s">
        <v>97</v>
      </c>
      <c r="I228" s="3" t="s">
        <v>98</v>
      </c>
      <c r="L228" s="3" t="s">
        <v>98</v>
      </c>
      <c r="O228" s="3" t="s">
        <v>234</v>
      </c>
      <c r="R228" s="3" t="s">
        <v>120</v>
      </c>
      <c r="U228" s="3" t="s">
        <v>99</v>
      </c>
      <c r="X228" s="3" t="s">
        <v>101</v>
      </c>
      <c r="AA228" s="3" t="s">
        <v>102</v>
      </c>
      <c r="AD228" s="3" t="s">
        <v>231</v>
      </c>
      <c r="AG228" s="3" t="s">
        <v>149</v>
      </c>
      <c r="AJ228" s="3"/>
      <c r="AM228" s="3" t="s">
        <v>99</v>
      </c>
      <c r="AP228" s="3"/>
      <c r="AS228" s="3" t="s">
        <v>98</v>
      </c>
      <c r="AV228" s="3" t="s">
        <v>430</v>
      </c>
      <c r="AY228" s="3" t="s">
        <v>116</v>
      </c>
      <c r="BB228" s="3"/>
      <c r="BG228" s="3" t="s">
        <v>108</v>
      </c>
      <c r="BJ228" s="3" t="s">
        <v>109</v>
      </c>
      <c r="BM228" s="3" t="s">
        <v>107</v>
      </c>
      <c r="BP228" s="3" t="s">
        <v>123</v>
      </c>
      <c r="BS228" s="3" t="s">
        <v>123</v>
      </c>
      <c r="BV228" s="3" t="s">
        <v>123</v>
      </c>
      <c r="BY228" s="3" t="s">
        <v>123</v>
      </c>
      <c r="CB228" s="3" t="s">
        <v>124</v>
      </c>
      <c r="CE228" s="3" t="s">
        <v>147</v>
      </c>
      <c r="CH228" s="3" t="s">
        <v>199</v>
      </c>
      <c r="CK228" s="3"/>
      <c r="CN228" s="3" t="s">
        <v>137</v>
      </c>
      <c r="CQ228" s="3"/>
      <c r="CT228">
        <v>65</v>
      </c>
    </row>
    <row r="229" spans="1:98" x14ac:dyDescent="0.25">
      <c r="A229">
        <v>70</v>
      </c>
      <c r="B229" s="22">
        <v>43930.856076388889</v>
      </c>
      <c r="C229" s="22">
        <v>43930.858460648145</v>
      </c>
      <c r="D229" s="3" t="s">
        <v>97</v>
      </c>
      <c r="I229" s="3" t="s">
        <v>99</v>
      </c>
      <c r="L229" s="3" t="s">
        <v>99</v>
      </c>
      <c r="O229" s="3"/>
      <c r="R229" s="3" t="s">
        <v>194</v>
      </c>
      <c r="U229" s="3" t="s">
        <v>99</v>
      </c>
      <c r="X229" s="3" t="s">
        <v>121</v>
      </c>
      <c r="AA229" s="3"/>
      <c r="AD229" s="3" t="s">
        <v>114</v>
      </c>
      <c r="AG229" s="3" t="s">
        <v>137</v>
      </c>
      <c r="AJ229" s="3"/>
      <c r="AM229" s="3" t="s">
        <v>99</v>
      </c>
      <c r="AP229" s="3"/>
      <c r="AS229" s="3" t="s">
        <v>98</v>
      </c>
      <c r="AV229" s="3" t="s">
        <v>429</v>
      </c>
      <c r="AY229" s="3" t="s">
        <v>116</v>
      </c>
      <c r="BB229" s="3"/>
      <c r="BG229" s="3" t="s">
        <v>133</v>
      </c>
      <c r="BJ229" s="3" t="s">
        <v>133</v>
      </c>
      <c r="BM229" s="3" t="s">
        <v>133</v>
      </c>
      <c r="BP229" s="3" t="s">
        <v>133</v>
      </c>
      <c r="BS229" s="3" t="s">
        <v>107</v>
      </c>
      <c r="BV229" s="3" t="s">
        <v>109</v>
      </c>
      <c r="BY229" s="3" t="s">
        <v>107</v>
      </c>
      <c r="CB229" s="3" t="s">
        <v>118</v>
      </c>
      <c r="CE229" s="3" t="s">
        <v>147</v>
      </c>
      <c r="CH229" s="3" t="s">
        <v>236</v>
      </c>
      <c r="CK229" s="3"/>
      <c r="CN229" s="3" t="s">
        <v>137</v>
      </c>
      <c r="CQ229" s="3"/>
      <c r="CT229">
        <v>66</v>
      </c>
    </row>
    <row r="230" spans="1:98" x14ac:dyDescent="0.25">
      <c r="A230">
        <v>70</v>
      </c>
      <c r="B230" s="22">
        <v>43930.856076388889</v>
      </c>
      <c r="C230" s="22">
        <v>43930.858460648145</v>
      </c>
      <c r="D230" s="3" t="s">
        <v>97</v>
      </c>
      <c r="I230" s="3" t="s">
        <v>99</v>
      </c>
      <c r="L230" s="3" t="s">
        <v>99</v>
      </c>
      <c r="O230" s="3"/>
      <c r="R230" s="3" t="s">
        <v>194</v>
      </c>
      <c r="U230" s="3" t="s">
        <v>99</v>
      </c>
      <c r="X230" s="3" t="s">
        <v>121</v>
      </c>
      <c r="AA230" s="3"/>
      <c r="AD230" s="3" t="s">
        <v>114</v>
      </c>
      <c r="AG230" s="3" t="s">
        <v>137</v>
      </c>
      <c r="AJ230" s="3"/>
      <c r="AM230" s="3" t="s">
        <v>99</v>
      </c>
      <c r="AP230" s="3"/>
      <c r="AS230" s="3" t="s">
        <v>98</v>
      </c>
      <c r="AV230" s="3" t="s">
        <v>435</v>
      </c>
      <c r="AY230" s="3" t="s">
        <v>116</v>
      </c>
      <c r="BB230" s="3"/>
      <c r="BG230" s="3" t="s">
        <v>133</v>
      </c>
      <c r="BJ230" s="3" t="s">
        <v>133</v>
      </c>
      <c r="BM230" s="3" t="s">
        <v>133</v>
      </c>
      <c r="BP230" s="3" t="s">
        <v>133</v>
      </c>
      <c r="BS230" s="3" t="s">
        <v>107</v>
      </c>
      <c r="BV230" s="3" t="s">
        <v>109</v>
      </c>
      <c r="BY230" s="3" t="s">
        <v>107</v>
      </c>
      <c r="CB230" s="3" t="s">
        <v>118</v>
      </c>
      <c r="CE230" s="3" t="s">
        <v>147</v>
      </c>
      <c r="CH230" s="3" t="s">
        <v>236</v>
      </c>
      <c r="CK230" s="3"/>
      <c r="CN230" s="3" t="s">
        <v>137</v>
      </c>
      <c r="CQ230" s="3"/>
      <c r="CT230">
        <v>66</v>
      </c>
    </row>
    <row r="231" spans="1:98" x14ac:dyDescent="0.25">
      <c r="A231">
        <v>70</v>
      </c>
      <c r="B231" s="22">
        <v>43930.856076388889</v>
      </c>
      <c r="C231" s="22">
        <v>43930.858460648145</v>
      </c>
      <c r="D231" s="3" t="s">
        <v>97</v>
      </c>
      <c r="I231" s="3" t="s">
        <v>99</v>
      </c>
      <c r="L231" s="3" t="s">
        <v>99</v>
      </c>
      <c r="O231" s="3"/>
      <c r="R231" s="3" t="s">
        <v>194</v>
      </c>
      <c r="U231" s="3" t="s">
        <v>99</v>
      </c>
      <c r="X231" s="3" t="s">
        <v>121</v>
      </c>
      <c r="AA231" s="3"/>
      <c r="AD231" s="3" t="s">
        <v>114</v>
      </c>
      <c r="AG231" s="3" t="s">
        <v>137</v>
      </c>
      <c r="AJ231" s="3"/>
      <c r="AM231" s="3" t="s">
        <v>99</v>
      </c>
      <c r="AP231" s="3"/>
      <c r="AS231" s="3" t="s">
        <v>98</v>
      </c>
      <c r="AV231" s="3" t="s">
        <v>430</v>
      </c>
      <c r="AY231" s="3" t="s">
        <v>116</v>
      </c>
      <c r="BB231" s="3"/>
      <c r="BG231" s="3" t="s">
        <v>133</v>
      </c>
      <c r="BJ231" s="3" t="s">
        <v>133</v>
      </c>
      <c r="BM231" s="3" t="s">
        <v>133</v>
      </c>
      <c r="BP231" s="3" t="s">
        <v>133</v>
      </c>
      <c r="BS231" s="3" t="s">
        <v>107</v>
      </c>
      <c r="BV231" s="3" t="s">
        <v>109</v>
      </c>
      <c r="BY231" s="3" t="s">
        <v>107</v>
      </c>
      <c r="CB231" s="3" t="s">
        <v>118</v>
      </c>
      <c r="CE231" s="3" t="s">
        <v>147</v>
      </c>
      <c r="CH231" s="3" t="s">
        <v>236</v>
      </c>
      <c r="CK231" s="3"/>
      <c r="CN231" s="3" t="s">
        <v>137</v>
      </c>
      <c r="CQ231" s="3"/>
      <c r="CT231">
        <v>66</v>
      </c>
    </row>
    <row r="232" spans="1:98" x14ac:dyDescent="0.25">
      <c r="A232">
        <v>71</v>
      </c>
      <c r="B232" s="22">
        <v>43930.89671296296</v>
      </c>
      <c r="C232" s="22">
        <v>43930.900462962964</v>
      </c>
      <c r="D232" s="3" t="s">
        <v>97</v>
      </c>
      <c r="I232" s="3" t="s">
        <v>98</v>
      </c>
      <c r="L232" s="3" t="s">
        <v>99</v>
      </c>
      <c r="O232" s="3"/>
      <c r="R232" s="3" t="s">
        <v>100</v>
      </c>
      <c r="U232" s="3" t="s">
        <v>99</v>
      </c>
      <c r="X232" s="3" t="s">
        <v>101</v>
      </c>
      <c r="AA232" s="3" t="s">
        <v>132</v>
      </c>
      <c r="AD232" s="3" t="s">
        <v>237</v>
      </c>
      <c r="AG232" s="3" t="s">
        <v>149</v>
      </c>
      <c r="AJ232" s="3"/>
      <c r="AM232" s="3" t="s">
        <v>99</v>
      </c>
      <c r="AP232" s="3"/>
      <c r="AS232" s="3" t="s">
        <v>98</v>
      </c>
      <c r="AV232" s="3" t="s">
        <v>431</v>
      </c>
      <c r="AY232" s="3" t="s">
        <v>116</v>
      </c>
      <c r="BB232" s="3"/>
      <c r="BG232" s="3" t="s">
        <v>109</v>
      </c>
      <c r="BJ232" s="3" t="s">
        <v>109</v>
      </c>
      <c r="BM232" s="3" t="s">
        <v>107</v>
      </c>
      <c r="BP232" s="3" t="s">
        <v>109</v>
      </c>
      <c r="BS232" s="3" t="s">
        <v>107</v>
      </c>
      <c r="BV232" s="3" t="s">
        <v>109</v>
      </c>
      <c r="BY232" s="3" t="s">
        <v>109</v>
      </c>
      <c r="CB232" s="3" t="s">
        <v>118</v>
      </c>
      <c r="CE232" s="3" t="s">
        <v>119</v>
      </c>
      <c r="CH232" s="3" t="s">
        <v>148</v>
      </c>
      <c r="CK232" s="3"/>
      <c r="CN232" s="3" t="s">
        <v>131</v>
      </c>
      <c r="CQ232" s="3"/>
      <c r="CT232">
        <v>67</v>
      </c>
    </row>
    <row r="233" spans="1:98" x14ac:dyDescent="0.25">
      <c r="A233">
        <v>71</v>
      </c>
      <c r="B233" s="22">
        <v>43930.89671296296</v>
      </c>
      <c r="C233" s="22">
        <v>43930.900462962964</v>
      </c>
      <c r="D233" s="3" t="s">
        <v>97</v>
      </c>
      <c r="I233" s="3" t="s">
        <v>98</v>
      </c>
      <c r="L233" s="3" t="s">
        <v>99</v>
      </c>
      <c r="O233" s="3"/>
      <c r="R233" s="3" t="s">
        <v>100</v>
      </c>
      <c r="U233" s="3" t="s">
        <v>99</v>
      </c>
      <c r="X233" s="3" t="s">
        <v>101</v>
      </c>
      <c r="AA233" s="3" t="s">
        <v>132</v>
      </c>
      <c r="AD233" s="3" t="s">
        <v>237</v>
      </c>
      <c r="AG233" s="3" t="s">
        <v>149</v>
      </c>
      <c r="AJ233" s="3"/>
      <c r="AM233" s="3" t="s">
        <v>99</v>
      </c>
      <c r="AP233" s="3"/>
      <c r="AS233" s="3" t="s">
        <v>98</v>
      </c>
      <c r="AV233" s="3" t="s">
        <v>432</v>
      </c>
      <c r="AY233" s="3" t="s">
        <v>116</v>
      </c>
      <c r="BB233" s="3"/>
      <c r="BG233" s="3" t="s">
        <v>109</v>
      </c>
      <c r="BJ233" s="3" t="s">
        <v>109</v>
      </c>
      <c r="BM233" s="3" t="s">
        <v>107</v>
      </c>
      <c r="BP233" s="3" t="s">
        <v>109</v>
      </c>
      <c r="BS233" s="3" t="s">
        <v>107</v>
      </c>
      <c r="BV233" s="3" t="s">
        <v>109</v>
      </c>
      <c r="BY233" s="3" t="s">
        <v>109</v>
      </c>
      <c r="CB233" s="3" t="s">
        <v>118</v>
      </c>
      <c r="CE233" s="3" t="s">
        <v>119</v>
      </c>
      <c r="CH233" s="3" t="s">
        <v>148</v>
      </c>
      <c r="CK233" s="3"/>
      <c r="CN233" s="3" t="s">
        <v>131</v>
      </c>
      <c r="CQ233" s="3"/>
      <c r="CT233">
        <v>67</v>
      </c>
    </row>
    <row r="234" spans="1:98" x14ac:dyDescent="0.25">
      <c r="A234">
        <v>71</v>
      </c>
      <c r="B234" s="22">
        <v>43930.89671296296</v>
      </c>
      <c r="C234" s="22">
        <v>43930.900462962964</v>
      </c>
      <c r="D234" s="3" t="s">
        <v>97</v>
      </c>
      <c r="I234" s="3" t="s">
        <v>98</v>
      </c>
      <c r="L234" s="3" t="s">
        <v>99</v>
      </c>
      <c r="O234" s="3"/>
      <c r="R234" s="3" t="s">
        <v>100</v>
      </c>
      <c r="U234" s="3" t="s">
        <v>99</v>
      </c>
      <c r="X234" s="3" t="s">
        <v>101</v>
      </c>
      <c r="AA234" s="3" t="s">
        <v>132</v>
      </c>
      <c r="AD234" s="3" t="s">
        <v>237</v>
      </c>
      <c r="AG234" s="3" t="s">
        <v>149</v>
      </c>
      <c r="AJ234" s="3"/>
      <c r="AM234" s="3" t="s">
        <v>99</v>
      </c>
      <c r="AP234" s="3"/>
      <c r="AS234" s="3" t="s">
        <v>98</v>
      </c>
      <c r="AV234" s="3" t="s">
        <v>433</v>
      </c>
      <c r="AY234" s="3" t="s">
        <v>116</v>
      </c>
      <c r="BB234" s="3"/>
      <c r="BG234" s="3" t="s">
        <v>109</v>
      </c>
      <c r="BJ234" s="3" t="s">
        <v>109</v>
      </c>
      <c r="BM234" s="3" t="s">
        <v>107</v>
      </c>
      <c r="BP234" s="3" t="s">
        <v>109</v>
      </c>
      <c r="BS234" s="3" t="s">
        <v>107</v>
      </c>
      <c r="BV234" s="3" t="s">
        <v>109</v>
      </c>
      <c r="BY234" s="3" t="s">
        <v>109</v>
      </c>
      <c r="CB234" s="3" t="s">
        <v>118</v>
      </c>
      <c r="CE234" s="3" t="s">
        <v>119</v>
      </c>
      <c r="CH234" s="3" t="s">
        <v>148</v>
      </c>
      <c r="CK234" s="3"/>
      <c r="CN234" s="3" t="s">
        <v>131</v>
      </c>
      <c r="CQ234" s="3"/>
      <c r="CT234">
        <v>67</v>
      </c>
    </row>
    <row r="235" spans="1:98" x14ac:dyDescent="0.25">
      <c r="A235">
        <v>71</v>
      </c>
      <c r="B235" s="22">
        <v>43930.89671296296</v>
      </c>
      <c r="C235" s="22">
        <v>43930.900462962964</v>
      </c>
      <c r="D235" s="3" t="s">
        <v>97</v>
      </c>
      <c r="I235" s="3" t="s">
        <v>98</v>
      </c>
      <c r="L235" s="3" t="s">
        <v>99</v>
      </c>
      <c r="O235" s="3"/>
      <c r="R235" s="3" t="s">
        <v>100</v>
      </c>
      <c r="U235" s="3" t="s">
        <v>99</v>
      </c>
      <c r="X235" s="3" t="s">
        <v>101</v>
      </c>
      <c r="AA235" s="3" t="s">
        <v>132</v>
      </c>
      <c r="AD235" s="3" t="s">
        <v>237</v>
      </c>
      <c r="AG235" s="3" t="s">
        <v>149</v>
      </c>
      <c r="AJ235" s="3"/>
      <c r="AM235" s="3" t="s">
        <v>99</v>
      </c>
      <c r="AP235" s="3"/>
      <c r="AS235" s="3" t="s">
        <v>98</v>
      </c>
      <c r="AV235" s="3" t="s">
        <v>434</v>
      </c>
      <c r="AY235" s="3" t="s">
        <v>116</v>
      </c>
      <c r="BB235" s="3"/>
      <c r="BG235" s="3" t="s">
        <v>109</v>
      </c>
      <c r="BJ235" s="3" t="s">
        <v>109</v>
      </c>
      <c r="BM235" s="3" t="s">
        <v>107</v>
      </c>
      <c r="BP235" s="3" t="s">
        <v>109</v>
      </c>
      <c r="BS235" s="3" t="s">
        <v>107</v>
      </c>
      <c r="BV235" s="3" t="s">
        <v>109</v>
      </c>
      <c r="BY235" s="3" t="s">
        <v>109</v>
      </c>
      <c r="CB235" s="3" t="s">
        <v>118</v>
      </c>
      <c r="CE235" s="3" t="s">
        <v>119</v>
      </c>
      <c r="CH235" s="3" t="s">
        <v>148</v>
      </c>
      <c r="CK235" s="3"/>
      <c r="CN235" s="3" t="s">
        <v>131</v>
      </c>
      <c r="CQ235" s="3"/>
      <c r="CT235">
        <v>67</v>
      </c>
    </row>
    <row r="236" spans="1:98" x14ac:dyDescent="0.25">
      <c r="A236">
        <v>71</v>
      </c>
      <c r="B236" s="22">
        <v>43930.89671296296</v>
      </c>
      <c r="C236" s="22">
        <v>43930.900462962964</v>
      </c>
      <c r="D236" s="3" t="s">
        <v>97</v>
      </c>
      <c r="I236" s="3" t="s">
        <v>98</v>
      </c>
      <c r="L236" s="3" t="s">
        <v>99</v>
      </c>
      <c r="O236" s="3"/>
      <c r="R236" s="3" t="s">
        <v>100</v>
      </c>
      <c r="U236" s="3" t="s">
        <v>99</v>
      </c>
      <c r="X236" s="3" t="s">
        <v>101</v>
      </c>
      <c r="AA236" s="3" t="s">
        <v>132</v>
      </c>
      <c r="AD236" s="3" t="s">
        <v>237</v>
      </c>
      <c r="AG236" s="3" t="s">
        <v>149</v>
      </c>
      <c r="AJ236" s="3"/>
      <c r="AM236" s="3" t="s">
        <v>99</v>
      </c>
      <c r="AP236" s="3"/>
      <c r="AS236" s="3" t="s">
        <v>98</v>
      </c>
      <c r="AV236" s="3" t="s">
        <v>429</v>
      </c>
      <c r="AY236" s="3" t="s">
        <v>116</v>
      </c>
      <c r="BB236" s="3"/>
      <c r="BG236" s="3" t="s">
        <v>109</v>
      </c>
      <c r="BJ236" s="3" t="s">
        <v>109</v>
      </c>
      <c r="BM236" s="3" t="s">
        <v>107</v>
      </c>
      <c r="BP236" s="3" t="s">
        <v>109</v>
      </c>
      <c r="BS236" s="3" t="s">
        <v>107</v>
      </c>
      <c r="BV236" s="3" t="s">
        <v>109</v>
      </c>
      <c r="BY236" s="3" t="s">
        <v>109</v>
      </c>
      <c r="CB236" s="3" t="s">
        <v>118</v>
      </c>
      <c r="CE236" s="3" t="s">
        <v>119</v>
      </c>
      <c r="CH236" s="3" t="s">
        <v>148</v>
      </c>
      <c r="CK236" s="3"/>
      <c r="CN236" s="3" t="s">
        <v>131</v>
      </c>
      <c r="CQ236" s="3"/>
      <c r="CT236">
        <v>67</v>
      </c>
    </row>
    <row r="237" spans="1:98" x14ac:dyDescent="0.25">
      <c r="A237">
        <v>71</v>
      </c>
      <c r="B237" s="22">
        <v>43930.89671296296</v>
      </c>
      <c r="C237" s="22">
        <v>43930.900462962964</v>
      </c>
      <c r="D237" s="3" t="s">
        <v>97</v>
      </c>
      <c r="I237" s="3" t="s">
        <v>98</v>
      </c>
      <c r="L237" s="3" t="s">
        <v>99</v>
      </c>
      <c r="O237" s="3"/>
      <c r="R237" s="3" t="s">
        <v>100</v>
      </c>
      <c r="U237" s="3" t="s">
        <v>99</v>
      </c>
      <c r="X237" s="3" t="s">
        <v>101</v>
      </c>
      <c r="AA237" s="3" t="s">
        <v>132</v>
      </c>
      <c r="AD237" s="3" t="s">
        <v>237</v>
      </c>
      <c r="AG237" s="3" t="s">
        <v>149</v>
      </c>
      <c r="AJ237" s="3"/>
      <c r="AM237" s="3" t="s">
        <v>99</v>
      </c>
      <c r="AP237" s="3"/>
      <c r="AS237" s="3" t="s">
        <v>98</v>
      </c>
      <c r="AV237" s="3" t="s">
        <v>435</v>
      </c>
      <c r="AY237" s="3" t="s">
        <v>116</v>
      </c>
      <c r="BB237" s="3"/>
      <c r="BG237" s="3" t="s">
        <v>109</v>
      </c>
      <c r="BJ237" s="3" t="s">
        <v>109</v>
      </c>
      <c r="BM237" s="3" t="s">
        <v>107</v>
      </c>
      <c r="BP237" s="3" t="s">
        <v>109</v>
      </c>
      <c r="BS237" s="3" t="s">
        <v>107</v>
      </c>
      <c r="BV237" s="3" t="s">
        <v>109</v>
      </c>
      <c r="BY237" s="3" t="s">
        <v>109</v>
      </c>
      <c r="CB237" s="3" t="s">
        <v>118</v>
      </c>
      <c r="CE237" s="3" t="s">
        <v>119</v>
      </c>
      <c r="CH237" s="3" t="s">
        <v>148</v>
      </c>
      <c r="CK237" s="3"/>
      <c r="CN237" s="3" t="s">
        <v>131</v>
      </c>
      <c r="CQ237" s="3"/>
      <c r="CT237">
        <v>67</v>
      </c>
    </row>
    <row r="238" spans="1:98" x14ac:dyDescent="0.25">
      <c r="A238">
        <v>71</v>
      </c>
      <c r="B238" s="22">
        <v>43930.89671296296</v>
      </c>
      <c r="C238" s="22">
        <v>43930.900462962964</v>
      </c>
      <c r="D238" s="3" t="s">
        <v>97</v>
      </c>
      <c r="I238" s="3" t="s">
        <v>98</v>
      </c>
      <c r="L238" s="3" t="s">
        <v>99</v>
      </c>
      <c r="O238" s="3"/>
      <c r="R238" s="3" t="s">
        <v>100</v>
      </c>
      <c r="U238" s="3" t="s">
        <v>99</v>
      </c>
      <c r="X238" s="3" t="s">
        <v>101</v>
      </c>
      <c r="AA238" s="3" t="s">
        <v>132</v>
      </c>
      <c r="AD238" s="3" t="s">
        <v>237</v>
      </c>
      <c r="AG238" s="3" t="s">
        <v>149</v>
      </c>
      <c r="AJ238" s="3"/>
      <c r="AM238" s="3" t="s">
        <v>99</v>
      </c>
      <c r="AP238" s="3"/>
      <c r="AS238" s="3" t="s">
        <v>98</v>
      </c>
      <c r="AV238" s="3" t="s">
        <v>430</v>
      </c>
      <c r="AY238" s="3" t="s">
        <v>116</v>
      </c>
      <c r="BB238" s="3"/>
      <c r="BG238" s="3" t="s">
        <v>109</v>
      </c>
      <c r="BJ238" s="3" t="s">
        <v>109</v>
      </c>
      <c r="BM238" s="3" t="s">
        <v>107</v>
      </c>
      <c r="BP238" s="3" t="s">
        <v>109</v>
      </c>
      <c r="BS238" s="3" t="s">
        <v>107</v>
      </c>
      <c r="BV238" s="3" t="s">
        <v>109</v>
      </c>
      <c r="BY238" s="3" t="s">
        <v>109</v>
      </c>
      <c r="CB238" s="3" t="s">
        <v>118</v>
      </c>
      <c r="CE238" s="3" t="s">
        <v>119</v>
      </c>
      <c r="CH238" s="3" t="s">
        <v>148</v>
      </c>
      <c r="CK238" s="3"/>
      <c r="CN238" s="3" t="s">
        <v>131</v>
      </c>
      <c r="CQ238" s="3"/>
      <c r="CT238">
        <v>67</v>
      </c>
    </row>
    <row r="239" spans="1:98" x14ac:dyDescent="0.25">
      <c r="A239">
        <v>72</v>
      </c>
      <c r="B239" s="22">
        <v>43930.899398148147</v>
      </c>
      <c r="C239" s="22">
        <v>43930.902187500003</v>
      </c>
      <c r="D239" s="3" t="s">
        <v>97</v>
      </c>
      <c r="I239" s="3" t="s">
        <v>99</v>
      </c>
      <c r="L239" s="3" t="s">
        <v>98</v>
      </c>
      <c r="O239" s="3" t="s">
        <v>238</v>
      </c>
      <c r="R239" s="3" t="s">
        <v>100</v>
      </c>
      <c r="U239" s="3" t="s">
        <v>98</v>
      </c>
      <c r="X239" s="3" t="s">
        <v>101</v>
      </c>
      <c r="AA239" s="3" t="s">
        <v>132</v>
      </c>
      <c r="AD239" s="3" t="s">
        <v>152</v>
      </c>
      <c r="AG239" s="3" t="s">
        <v>149</v>
      </c>
      <c r="AJ239" s="3"/>
      <c r="AM239" s="3" t="s">
        <v>98</v>
      </c>
      <c r="AP239" s="3" t="s">
        <v>143</v>
      </c>
      <c r="AS239" s="3" t="s">
        <v>99</v>
      </c>
      <c r="AV239" s="3"/>
      <c r="AY239" s="3" t="s">
        <v>116</v>
      </c>
      <c r="BB239" s="3"/>
      <c r="BG239" s="3" t="s">
        <v>133</v>
      </c>
      <c r="BJ239" s="3" t="s">
        <v>133</v>
      </c>
      <c r="BM239" s="3" t="s">
        <v>133</v>
      </c>
      <c r="BP239" s="3" t="s">
        <v>107</v>
      </c>
      <c r="BS239" s="3" t="s">
        <v>107</v>
      </c>
      <c r="BV239" s="3" t="s">
        <v>109</v>
      </c>
      <c r="BY239" s="3" t="s">
        <v>109</v>
      </c>
      <c r="CB239" s="3" t="s">
        <v>110</v>
      </c>
      <c r="CE239" s="3" t="s">
        <v>111</v>
      </c>
      <c r="CH239" s="3" t="s">
        <v>239</v>
      </c>
      <c r="CK239" s="3"/>
      <c r="CN239" s="3" t="s">
        <v>137</v>
      </c>
      <c r="CQ239" s="3"/>
      <c r="CT239">
        <v>68</v>
      </c>
    </row>
    <row r="240" spans="1:98" x14ac:dyDescent="0.25">
      <c r="A240">
        <v>73</v>
      </c>
      <c r="B240" s="22">
        <v>43930.902465277781</v>
      </c>
      <c r="C240" s="22">
        <v>43930.904733796298</v>
      </c>
      <c r="D240" s="3" t="s">
        <v>97</v>
      </c>
      <c r="I240" s="3" t="s">
        <v>98</v>
      </c>
      <c r="L240" s="3" t="s">
        <v>99</v>
      </c>
      <c r="O240" s="3"/>
      <c r="R240" s="3" t="s">
        <v>100</v>
      </c>
      <c r="U240" s="3" t="s">
        <v>99</v>
      </c>
      <c r="X240" s="3" t="s">
        <v>101</v>
      </c>
      <c r="AA240" s="3" t="s">
        <v>102</v>
      </c>
      <c r="AD240" s="3" t="s">
        <v>237</v>
      </c>
      <c r="AG240" s="3" t="s">
        <v>149</v>
      </c>
      <c r="AJ240" s="3"/>
      <c r="AM240" s="3" t="s">
        <v>99</v>
      </c>
      <c r="AP240" s="3"/>
      <c r="AS240" s="3" t="s">
        <v>99</v>
      </c>
      <c r="AV240" s="3"/>
      <c r="AY240" s="3" t="s">
        <v>116</v>
      </c>
      <c r="BB240" s="3"/>
      <c r="BG240" s="3" t="s">
        <v>109</v>
      </c>
      <c r="BJ240" s="3" t="s">
        <v>108</v>
      </c>
      <c r="BM240" s="3" t="s">
        <v>109</v>
      </c>
      <c r="BP240" s="3" t="s">
        <v>109</v>
      </c>
      <c r="BS240" s="3" t="s">
        <v>108</v>
      </c>
      <c r="BV240" s="3" t="s">
        <v>109</v>
      </c>
      <c r="BY240" s="3" t="s">
        <v>109</v>
      </c>
      <c r="CB240" s="3" t="s">
        <v>110</v>
      </c>
      <c r="CE240" s="3" t="s">
        <v>111</v>
      </c>
      <c r="CH240" s="3" t="s">
        <v>148</v>
      </c>
      <c r="CK240" s="3"/>
      <c r="CN240" s="3" t="s">
        <v>131</v>
      </c>
      <c r="CQ240" s="3"/>
      <c r="CT240">
        <v>69</v>
      </c>
    </row>
    <row r="241" spans="1:98" x14ac:dyDescent="0.25">
      <c r="A241">
        <v>74</v>
      </c>
      <c r="B241" s="22">
        <v>43930.91474537037</v>
      </c>
      <c r="C241" s="22">
        <v>43930.922210648147</v>
      </c>
      <c r="D241" s="3" t="s">
        <v>97</v>
      </c>
      <c r="I241" s="3" t="s">
        <v>98</v>
      </c>
      <c r="L241" s="3" t="s">
        <v>99</v>
      </c>
      <c r="O241" s="3"/>
      <c r="R241" s="3" t="s">
        <v>100</v>
      </c>
      <c r="U241" s="3" t="s">
        <v>99</v>
      </c>
      <c r="X241" s="3" t="s">
        <v>101</v>
      </c>
      <c r="AA241" s="3" t="s">
        <v>102</v>
      </c>
      <c r="AD241" s="3" t="s">
        <v>240</v>
      </c>
      <c r="AG241" s="3" t="s">
        <v>149</v>
      </c>
      <c r="AJ241" s="3"/>
      <c r="AM241" s="3" t="s">
        <v>99</v>
      </c>
      <c r="AP241" s="3"/>
      <c r="AS241" s="3" t="s">
        <v>99</v>
      </c>
      <c r="AV241" s="3"/>
      <c r="AY241" s="3" t="s">
        <v>116</v>
      </c>
      <c r="BB241" s="3" t="s">
        <v>241</v>
      </c>
      <c r="BG241" s="3" t="s">
        <v>123</v>
      </c>
      <c r="BJ241" s="3" t="s">
        <v>109</v>
      </c>
      <c r="BM241" s="3" t="s">
        <v>109</v>
      </c>
      <c r="BP241" s="3" t="s">
        <v>133</v>
      </c>
      <c r="BS241" s="3" t="s">
        <v>123</v>
      </c>
      <c r="BV241" s="3" t="s">
        <v>133</v>
      </c>
      <c r="BY241" s="3" t="s">
        <v>123</v>
      </c>
      <c r="CB241" s="3" t="s">
        <v>118</v>
      </c>
      <c r="CE241" s="3" t="s">
        <v>111</v>
      </c>
      <c r="CH241" s="3" t="s">
        <v>148</v>
      </c>
      <c r="CK241" s="3"/>
      <c r="CN241" s="3" t="s">
        <v>131</v>
      </c>
      <c r="CQ241" s="3"/>
      <c r="CT241">
        <v>70</v>
      </c>
    </row>
    <row r="242" spans="1:98" x14ac:dyDescent="0.25">
      <c r="A242">
        <v>75</v>
      </c>
      <c r="B242" s="22">
        <v>43930.924456018518</v>
      </c>
      <c r="C242" s="22">
        <v>43930.926388888889</v>
      </c>
      <c r="D242" s="3" t="s">
        <v>97</v>
      </c>
      <c r="I242" s="3" t="s">
        <v>98</v>
      </c>
      <c r="L242" s="3" t="s">
        <v>99</v>
      </c>
      <c r="O242" s="3"/>
      <c r="R242" s="3" t="s">
        <v>100</v>
      </c>
      <c r="U242" s="3" t="s">
        <v>99</v>
      </c>
      <c r="X242" s="3" t="s">
        <v>101</v>
      </c>
      <c r="AA242" s="3" t="s">
        <v>132</v>
      </c>
      <c r="AD242" s="3" t="s">
        <v>154</v>
      </c>
      <c r="AG242" s="3" t="s">
        <v>149</v>
      </c>
      <c r="AJ242" s="3"/>
      <c r="AM242" s="3" t="s">
        <v>98</v>
      </c>
      <c r="AP242" s="3" t="s">
        <v>242</v>
      </c>
      <c r="AS242" s="3" t="s">
        <v>98</v>
      </c>
      <c r="AV242" s="3" t="s">
        <v>434</v>
      </c>
      <c r="AY242" s="3" t="s">
        <v>116</v>
      </c>
      <c r="BB242" s="3"/>
      <c r="BG242" s="3" t="s">
        <v>109</v>
      </c>
      <c r="BJ242" s="3" t="s">
        <v>109</v>
      </c>
      <c r="BM242" s="3" t="s">
        <v>109</v>
      </c>
      <c r="BP242" s="3" t="s">
        <v>109</v>
      </c>
      <c r="BS242" s="3" t="s">
        <v>109</v>
      </c>
      <c r="BV242" s="3" t="s">
        <v>109</v>
      </c>
      <c r="BY242" s="3" t="s">
        <v>109</v>
      </c>
      <c r="CB242" s="3" t="s">
        <v>118</v>
      </c>
      <c r="CE242" s="3" t="s">
        <v>111</v>
      </c>
      <c r="CH242" s="3" t="s">
        <v>148</v>
      </c>
      <c r="CK242" s="3"/>
      <c r="CN242" s="3" t="s">
        <v>131</v>
      </c>
      <c r="CQ242" s="3"/>
      <c r="CT242">
        <v>71</v>
      </c>
    </row>
    <row r="243" spans="1:98" x14ac:dyDescent="0.25">
      <c r="A243">
        <v>75</v>
      </c>
      <c r="B243" s="22">
        <v>43930.924456018518</v>
      </c>
      <c r="C243" s="22">
        <v>43930.926388888889</v>
      </c>
      <c r="D243" s="3" t="s">
        <v>97</v>
      </c>
      <c r="I243" s="3" t="s">
        <v>98</v>
      </c>
      <c r="L243" s="3" t="s">
        <v>99</v>
      </c>
      <c r="O243" s="3"/>
      <c r="R243" s="3" t="s">
        <v>100</v>
      </c>
      <c r="U243" s="3" t="s">
        <v>99</v>
      </c>
      <c r="X243" s="3" t="s">
        <v>101</v>
      </c>
      <c r="AA243" s="3" t="s">
        <v>132</v>
      </c>
      <c r="AD243" s="3" t="s">
        <v>154</v>
      </c>
      <c r="AG243" s="3" t="s">
        <v>149</v>
      </c>
      <c r="AJ243" s="3"/>
      <c r="AM243" s="3" t="s">
        <v>98</v>
      </c>
      <c r="AP243" s="3" t="s">
        <v>242</v>
      </c>
      <c r="AS243" s="3" t="s">
        <v>98</v>
      </c>
      <c r="AV243" s="3" t="s">
        <v>429</v>
      </c>
      <c r="AY243" s="3" t="s">
        <v>116</v>
      </c>
      <c r="BB243" s="3"/>
      <c r="BG243" s="3" t="s">
        <v>109</v>
      </c>
      <c r="BJ243" s="3" t="s">
        <v>109</v>
      </c>
      <c r="BM243" s="3" t="s">
        <v>109</v>
      </c>
      <c r="BP243" s="3" t="s">
        <v>109</v>
      </c>
      <c r="BS243" s="3" t="s">
        <v>109</v>
      </c>
      <c r="BV243" s="3" t="s">
        <v>109</v>
      </c>
      <c r="BY243" s="3" t="s">
        <v>109</v>
      </c>
      <c r="CB243" s="3" t="s">
        <v>118</v>
      </c>
      <c r="CE243" s="3" t="s">
        <v>111</v>
      </c>
      <c r="CH243" s="3" t="s">
        <v>148</v>
      </c>
      <c r="CK243" s="3"/>
      <c r="CN243" s="3" t="s">
        <v>131</v>
      </c>
      <c r="CQ243" s="3"/>
      <c r="CT243">
        <v>71</v>
      </c>
    </row>
    <row r="244" spans="1:98" x14ac:dyDescent="0.25">
      <c r="A244">
        <v>75</v>
      </c>
      <c r="B244" s="22">
        <v>43930.924456018518</v>
      </c>
      <c r="C244" s="22">
        <v>43930.926388888889</v>
      </c>
      <c r="D244" s="3" t="s">
        <v>97</v>
      </c>
      <c r="I244" s="3" t="s">
        <v>98</v>
      </c>
      <c r="L244" s="3" t="s">
        <v>99</v>
      </c>
      <c r="O244" s="3"/>
      <c r="R244" s="3" t="s">
        <v>100</v>
      </c>
      <c r="U244" s="3" t="s">
        <v>99</v>
      </c>
      <c r="X244" s="3" t="s">
        <v>101</v>
      </c>
      <c r="AA244" s="3" t="s">
        <v>132</v>
      </c>
      <c r="AD244" s="3" t="s">
        <v>154</v>
      </c>
      <c r="AG244" s="3" t="s">
        <v>149</v>
      </c>
      <c r="AJ244" s="3"/>
      <c r="AM244" s="3" t="s">
        <v>98</v>
      </c>
      <c r="AP244" s="3" t="s">
        <v>242</v>
      </c>
      <c r="AS244" s="3" t="s">
        <v>98</v>
      </c>
      <c r="AV244" s="3" t="s">
        <v>435</v>
      </c>
      <c r="AY244" s="3" t="s">
        <v>116</v>
      </c>
      <c r="BB244" s="3"/>
      <c r="BG244" s="3" t="s">
        <v>109</v>
      </c>
      <c r="BJ244" s="3" t="s">
        <v>109</v>
      </c>
      <c r="BM244" s="3" t="s">
        <v>109</v>
      </c>
      <c r="BP244" s="3" t="s">
        <v>109</v>
      </c>
      <c r="BS244" s="3" t="s">
        <v>109</v>
      </c>
      <c r="BV244" s="3" t="s">
        <v>109</v>
      </c>
      <c r="BY244" s="3" t="s">
        <v>109</v>
      </c>
      <c r="CB244" s="3" t="s">
        <v>118</v>
      </c>
      <c r="CE244" s="3" t="s">
        <v>111</v>
      </c>
      <c r="CH244" s="3" t="s">
        <v>148</v>
      </c>
      <c r="CK244" s="3"/>
      <c r="CN244" s="3" t="s">
        <v>131</v>
      </c>
      <c r="CQ244" s="3"/>
      <c r="CT244">
        <v>71</v>
      </c>
    </row>
    <row r="245" spans="1:98" x14ac:dyDescent="0.25">
      <c r="A245">
        <v>75</v>
      </c>
      <c r="B245" s="22">
        <v>43930.924456018518</v>
      </c>
      <c r="C245" s="22">
        <v>43930.926388888889</v>
      </c>
      <c r="D245" s="3" t="s">
        <v>97</v>
      </c>
      <c r="I245" s="3" t="s">
        <v>98</v>
      </c>
      <c r="L245" s="3" t="s">
        <v>99</v>
      </c>
      <c r="O245" s="3"/>
      <c r="R245" s="3" t="s">
        <v>100</v>
      </c>
      <c r="U245" s="3" t="s">
        <v>99</v>
      </c>
      <c r="X245" s="3" t="s">
        <v>101</v>
      </c>
      <c r="AA245" s="3" t="s">
        <v>132</v>
      </c>
      <c r="AD245" s="3" t="s">
        <v>154</v>
      </c>
      <c r="AG245" s="3" t="s">
        <v>149</v>
      </c>
      <c r="AJ245" s="3"/>
      <c r="AM245" s="3" t="s">
        <v>98</v>
      </c>
      <c r="AP245" s="3" t="s">
        <v>242</v>
      </c>
      <c r="AS245" s="3" t="s">
        <v>98</v>
      </c>
      <c r="AV245" s="3" t="s">
        <v>137</v>
      </c>
      <c r="AY245" s="3" t="s">
        <v>116</v>
      </c>
      <c r="BB245" s="3"/>
      <c r="BG245" s="3" t="s">
        <v>109</v>
      </c>
      <c r="BJ245" s="3" t="s">
        <v>109</v>
      </c>
      <c r="BM245" s="3" t="s">
        <v>109</v>
      </c>
      <c r="BP245" s="3" t="s">
        <v>109</v>
      </c>
      <c r="BS245" s="3" t="s">
        <v>109</v>
      </c>
      <c r="BV245" s="3" t="s">
        <v>109</v>
      </c>
      <c r="BY245" s="3" t="s">
        <v>109</v>
      </c>
      <c r="CB245" s="3" t="s">
        <v>118</v>
      </c>
      <c r="CE245" s="3" t="s">
        <v>111</v>
      </c>
      <c r="CH245" s="3" t="s">
        <v>148</v>
      </c>
      <c r="CK245" s="3"/>
      <c r="CN245" s="3" t="s">
        <v>131</v>
      </c>
      <c r="CQ245" s="3"/>
      <c r="CT245">
        <v>71</v>
      </c>
    </row>
    <row r="246" spans="1:98" x14ac:dyDescent="0.25">
      <c r="A246">
        <v>75</v>
      </c>
      <c r="B246" s="22">
        <v>43930.924456018518</v>
      </c>
      <c r="C246" s="22">
        <v>43930.926388888889</v>
      </c>
      <c r="D246" s="3" t="s">
        <v>97</v>
      </c>
      <c r="I246" s="3" t="s">
        <v>98</v>
      </c>
      <c r="L246" s="3" t="s">
        <v>99</v>
      </c>
      <c r="O246" s="3"/>
      <c r="R246" s="3" t="s">
        <v>100</v>
      </c>
      <c r="U246" s="3" t="s">
        <v>99</v>
      </c>
      <c r="X246" s="3" t="s">
        <v>101</v>
      </c>
      <c r="AA246" s="3" t="s">
        <v>132</v>
      </c>
      <c r="AD246" s="3" t="s">
        <v>154</v>
      </c>
      <c r="AG246" s="3" t="s">
        <v>149</v>
      </c>
      <c r="AJ246" s="3"/>
      <c r="AM246" s="3" t="s">
        <v>98</v>
      </c>
      <c r="AP246" s="3" t="s">
        <v>242</v>
      </c>
      <c r="AS246" s="3" t="s">
        <v>98</v>
      </c>
      <c r="AV246" s="3" t="s">
        <v>430</v>
      </c>
      <c r="AY246" s="3" t="s">
        <v>116</v>
      </c>
      <c r="BB246" s="3"/>
      <c r="BG246" s="3" t="s">
        <v>109</v>
      </c>
      <c r="BJ246" s="3" t="s">
        <v>109</v>
      </c>
      <c r="BM246" s="3" t="s">
        <v>109</v>
      </c>
      <c r="BP246" s="3" t="s">
        <v>109</v>
      </c>
      <c r="BS246" s="3" t="s">
        <v>109</v>
      </c>
      <c r="BV246" s="3" t="s">
        <v>109</v>
      </c>
      <c r="BY246" s="3" t="s">
        <v>109</v>
      </c>
      <c r="CB246" s="3" t="s">
        <v>118</v>
      </c>
      <c r="CE246" s="3" t="s">
        <v>111</v>
      </c>
      <c r="CH246" s="3" t="s">
        <v>148</v>
      </c>
      <c r="CK246" s="3"/>
      <c r="CN246" s="3" t="s">
        <v>131</v>
      </c>
      <c r="CQ246" s="3"/>
      <c r="CT246">
        <v>71</v>
      </c>
    </row>
    <row r="247" spans="1:98" x14ac:dyDescent="0.25">
      <c r="A247">
        <v>76</v>
      </c>
      <c r="B247" s="22">
        <v>43930.924675925926</v>
      </c>
      <c r="C247" s="22">
        <v>43930.927291666667</v>
      </c>
      <c r="D247" s="3" t="s">
        <v>97</v>
      </c>
      <c r="I247" s="3" t="s">
        <v>98</v>
      </c>
      <c r="L247" s="3" t="s">
        <v>98</v>
      </c>
      <c r="O247" s="3" t="s">
        <v>244</v>
      </c>
      <c r="R247" s="3" t="s">
        <v>100</v>
      </c>
      <c r="U247" s="3" t="s">
        <v>99</v>
      </c>
      <c r="X247" s="3" t="s">
        <v>101</v>
      </c>
      <c r="AA247" s="3" t="s">
        <v>102</v>
      </c>
      <c r="AD247" s="3" t="s">
        <v>174</v>
      </c>
      <c r="AG247" s="3" t="s">
        <v>149</v>
      </c>
      <c r="AJ247" s="3"/>
      <c r="AM247" s="3" t="s">
        <v>99</v>
      </c>
      <c r="AP247" s="3"/>
      <c r="AS247" s="3" t="s">
        <v>98</v>
      </c>
      <c r="AV247" s="3" t="s">
        <v>431</v>
      </c>
      <c r="AY247" s="3" t="s">
        <v>116</v>
      </c>
      <c r="BB247" s="3"/>
      <c r="BG247" s="3" t="s">
        <v>109</v>
      </c>
      <c r="BJ247" s="3" t="s">
        <v>109</v>
      </c>
      <c r="BM247" s="3" t="s">
        <v>108</v>
      </c>
      <c r="BP247" s="3" t="s">
        <v>109</v>
      </c>
      <c r="BS247" s="3" t="s">
        <v>109</v>
      </c>
      <c r="BV247" s="3" t="s">
        <v>108</v>
      </c>
      <c r="BY247" s="3" t="s">
        <v>123</v>
      </c>
      <c r="CB247" s="3" t="s">
        <v>118</v>
      </c>
      <c r="CE247" s="3" t="s">
        <v>111</v>
      </c>
      <c r="CH247" s="3" t="s">
        <v>148</v>
      </c>
      <c r="CK247" s="3"/>
      <c r="CN247" s="3" t="s">
        <v>131</v>
      </c>
      <c r="CQ247" s="3"/>
      <c r="CT247">
        <v>72</v>
      </c>
    </row>
    <row r="248" spans="1:98" x14ac:dyDescent="0.25">
      <c r="A248">
        <v>76</v>
      </c>
      <c r="B248" s="22">
        <v>43930.924675925926</v>
      </c>
      <c r="C248" s="22">
        <v>43930.927291666667</v>
      </c>
      <c r="D248" s="3" t="s">
        <v>97</v>
      </c>
      <c r="I248" s="3" t="s">
        <v>98</v>
      </c>
      <c r="L248" s="3" t="s">
        <v>98</v>
      </c>
      <c r="O248" s="3" t="s">
        <v>244</v>
      </c>
      <c r="R248" s="3" t="s">
        <v>100</v>
      </c>
      <c r="U248" s="3" t="s">
        <v>99</v>
      </c>
      <c r="X248" s="3" t="s">
        <v>101</v>
      </c>
      <c r="AA248" s="3" t="s">
        <v>102</v>
      </c>
      <c r="AD248" s="3" t="s">
        <v>174</v>
      </c>
      <c r="AG248" s="3" t="s">
        <v>149</v>
      </c>
      <c r="AJ248" s="3"/>
      <c r="AM248" s="3" t="s">
        <v>99</v>
      </c>
      <c r="AP248" s="3"/>
      <c r="AS248" s="3" t="s">
        <v>98</v>
      </c>
      <c r="AV248" s="3" t="s">
        <v>432</v>
      </c>
      <c r="AY248" s="3" t="s">
        <v>116</v>
      </c>
      <c r="BB248" s="3"/>
      <c r="BG248" s="3" t="s">
        <v>109</v>
      </c>
      <c r="BJ248" s="3" t="s">
        <v>109</v>
      </c>
      <c r="BM248" s="3" t="s">
        <v>108</v>
      </c>
      <c r="BP248" s="3" t="s">
        <v>109</v>
      </c>
      <c r="BS248" s="3" t="s">
        <v>109</v>
      </c>
      <c r="BV248" s="3" t="s">
        <v>108</v>
      </c>
      <c r="BY248" s="3" t="s">
        <v>123</v>
      </c>
      <c r="CB248" s="3" t="s">
        <v>118</v>
      </c>
      <c r="CE248" s="3" t="s">
        <v>111</v>
      </c>
      <c r="CH248" s="3" t="s">
        <v>148</v>
      </c>
      <c r="CK248" s="3"/>
      <c r="CN248" s="3" t="s">
        <v>131</v>
      </c>
      <c r="CQ248" s="3"/>
      <c r="CT248">
        <v>72</v>
      </c>
    </row>
    <row r="249" spans="1:98" x14ac:dyDescent="0.25">
      <c r="A249">
        <v>76</v>
      </c>
      <c r="B249" s="22">
        <v>43930.924675925926</v>
      </c>
      <c r="C249" s="22">
        <v>43930.927291666667</v>
      </c>
      <c r="D249" s="3" t="s">
        <v>97</v>
      </c>
      <c r="I249" s="3" t="s">
        <v>98</v>
      </c>
      <c r="L249" s="3" t="s">
        <v>98</v>
      </c>
      <c r="O249" s="3" t="s">
        <v>244</v>
      </c>
      <c r="R249" s="3" t="s">
        <v>100</v>
      </c>
      <c r="U249" s="3" t="s">
        <v>99</v>
      </c>
      <c r="X249" s="3" t="s">
        <v>101</v>
      </c>
      <c r="AA249" s="3" t="s">
        <v>102</v>
      </c>
      <c r="AD249" s="3" t="s">
        <v>174</v>
      </c>
      <c r="AG249" s="3" t="s">
        <v>149</v>
      </c>
      <c r="AJ249" s="3"/>
      <c r="AM249" s="3" t="s">
        <v>99</v>
      </c>
      <c r="AP249" s="3"/>
      <c r="AS249" s="3" t="s">
        <v>98</v>
      </c>
      <c r="AV249" s="3" t="s">
        <v>433</v>
      </c>
      <c r="AY249" s="3" t="s">
        <v>116</v>
      </c>
      <c r="BB249" s="3"/>
      <c r="BG249" s="3" t="s">
        <v>109</v>
      </c>
      <c r="BJ249" s="3" t="s">
        <v>109</v>
      </c>
      <c r="BM249" s="3" t="s">
        <v>108</v>
      </c>
      <c r="BP249" s="3" t="s">
        <v>109</v>
      </c>
      <c r="BS249" s="3" t="s">
        <v>109</v>
      </c>
      <c r="BV249" s="3" t="s">
        <v>108</v>
      </c>
      <c r="BY249" s="3" t="s">
        <v>123</v>
      </c>
      <c r="CB249" s="3" t="s">
        <v>118</v>
      </c>
      <c r="CE249" s="3" t="s">
        <v>111</v>
      </c>
      <c r="CH249" s="3" t="s">
        <v>148</v>
      </c>
      <c r="CK249" s="3"/>
      <c r="CN249" s="3" t="s">
        <v>131</v>
      </c>
      <c r="CQ249" s="3"/>
      <c r="CT249">
        <v>72</v>
      </c>
    </row>
    <row r="250" spans="1:98" x14ac:dyDescent="0.25">
      <c r="A250">
        <v>76</v>
      </c>
      <c r="B250" s="22">
        <v>43930.924675925926</v>
      </c>
      <c r="C250" s="22">
        <v>43930.927291666667</v>
      </c>
      <c r="D250" s="3" t="s">
        <v>97</v>
      </c>
      <c r="I250" s="3" t="s">
        <v>98</v>
      </c>
      <c r="L250" s="3" t="s">
        <v>98</v>
      </c>
      <c r="O250" s="3" t="s">
        <v>244</v>
      </c>
      <c r="R250" s="3" t="s">
        <v>100</v>
      </c>
      <c r="U250" s="3" t="s">
        <v>99</v>
      </c>
      <c r="X250" s="3" t="s">
        <v>101</v>
      </c>
      <c r="AA250" s="3" t="s">
        <v>102</v>
      </c>
      <c r="AD250" s="3" t="s">
        <v>174</v>
      </c>
      <c r="AG250" s="3" t="s">
        <v>149</v>
      </c>
      <c r="AJ250" s="3"/>
      <c r="AM250" s="3" t="s">
        <v>99</v>
      </c>
      <c r="AP250" s="3"/>
      <c r="AS250" s="3" t="s">
        <v>98</v>
      </c>
      <c r="AV250" s="3" t="s">
        <v>434</v>
      </c>
      <c r="AY250" s="3" t="s">
        <v>116</v>
      </c>
      <c r="BB250" s="3"/>
      <c r="BG250" s="3" t="s">
        <v>109</v>
      </c>
      <c r="BJ250" s="3" t="s">
        <v>109</v>
      </c>
      <c r="BM250" s="3" t="s">
        <v>108</v>
      </c>
      <c r="BP250" s="3" t="s">
        <v>109</v>
      </c>
      <c r="BS250" s="3" t="s">
        <v>109</v>
      </c>
      <c r="BV250" s="3" t="s">
        <v>108</v>
      </c>
      <c r="BY250" s="3" t="s">
        <v>123</v>
      </c>
      <c r="CB250" s="3" t="s">
        <v>118</v>
      </c>
      <c r="CE250" s="3" t="s">
        <v>111</v>
      </c>
      <c r="CH250" s="3" t="s">
        <v>148</v>
      </c>
      <c r="CK250" s="3"/>
      <c r="CN250" s="3" t="s">
        <v>131</v>
      </c>
      <c r="CQ250" s="3"/>
      <c r="CT250">
        <v>72</v>
      </c>
    </row>
    <row r="251" spans="1:98" x14ac:dyDescent="0.25">
      <c r="A251">
        <v>76</v>
      </c>
      <c r="B251" s="22">
        <v>43930.924675925926</v>
      </c>
      <c r="C251" s="22">
        <v>43930.927291666667</v>
      </c>
      <c r="D251" s="3" t="s">
        <v>97</v>
      </c>
      <c r="I251" s="3" t="s">
        <v>98</v>
      </c>
      <c r="L251" s="3" t="s">
        <v>98</v>
      </c>
      <c r="O251" s="3" t="s">
        <v>244</v>
      </c>
      <c r="R251" s="3" t="s">
        <v>100</v>
      </c>
      <c r="U251" s="3" t="s">
        <v>99</v>
      </c>
      <c r="X251" s="3" t="s">
        <v>101</v>
      </c>
      <c r="AA251" s="3" t="s">
        <v>102</v>
      </c>
      <c r="AD251" s="3" t="s">
        <v>174</v>
      </c>
      <c r="AG251" s="3" t="s">
        <v>149</v>
      </c>
      <c r="AJ251" s="3"/>
      <c r="AM251" s="3" t="s">
        <v>99</v>
      </c>
      <c r="AP251" s="3"/>
      <c r="AS251" s="3" t="s">
        <v>98</v>
      </c>
      <c r="AV251" s="3" t="s">
        <v>429</v>
      </c>
      <c r="AY251" s="3" t="s">
        <v>116</v>
      </c>
      <c r="BB251" s="3"/>
      <c r="BG251" s="3" t="s">
        <v>109</v>
      </c>
      <c r="BJ251" s="3" t="s">
        <v>109</v>
      </c>
      <c r="BM251" s="3" t="s">
        <v>108</v>
      </c>
      <c r="BP251" s="3" t="s">
        <v>109</v>
      </c>
      <c r="BS251" s="3" t="s">
        <v>109</v>
      </c>
      <c r="BV251" s="3" t="s">
        <v>108</v>
      </c>
      <c r="BY251" s="3" t="s">
        <v>123</v>
      </c>
      <c r="CB251" s="3" t="s">
        <v>118</v>
      </c>
      <c r="CE251" s="3" t="s">
        <v>111</v>
      </c>
      <c r="CH251" s="3" t="s">
        <v>148</v>
      </c>
      <c r="CK251" s="3"/>
      <c r="CN251" s="3" t="s">
        <v>131</v>
      </c>
      <c r="CQ251" s="3"/>
      <c r="CT251">
        <v>72</v>
      </c>
    </row>
    <row r="252" spans="1:98" x14ac:dyDescent="0.25">
      <c r="A252">
        <v>76</v>
      </c>
      <c r="B252" s="22">
        <v>43930.924675925926</v>
      </c>
      <c r="C252" s="22">
        <v>43930.927291666667</v>
      </c>
      <c r="D252" s="3" t="s">
        <v>97</v>
      </c>
      <c r="I252" s="3" t="s">
        <v>98</v>
      </c>
      <c r="L252" s="3" t="s">
        <v>98</v>
      </c>
      <c r="O252" s="3" t="s">
        <v>244</v>
      </c>
      <c r="R252" s="3" t="s">
        <v>100</v>
      </c>
      <c r="U252" s="3" t="s">
        <v>99</v>
      </c>
      <c r="X252" s="3" t="s">
        <v>101</v>
      </c>
      <c r="AA252" s="3" t="s">
        <v>102</v>
      </c>
      <c r="AD252" s="3" t="s">
        <v>174</v>
      </c>
      <c r="AG252" s="3" t="s">
        <v>149</v>
      </c>
      <c r="AJ252" s="3"/>
      <c r="AM252" s="3" t="s">
        <v>99</v>
      </c>
      <c r="AP252" s="3"/>
      <c r="AS252" s="3" t="s">
        <v>98</v>
      </c>
      <c r="AV252" s="3" t="s">
        <v>435</v>
      </c>
      <c r="AY252" s="3" t="s">
        <v>116</v>
      </c>
      <c r="BB252" s="3"/>
      <c r="BG252" s="3" t="s">
        <v>109</v>
      </c>
      <c r="BJ252" s="3" t="s">
        <v>109</v>
      </c>
      <c r="BM252" s="3" t="s">
        <v>108</v>
      </c>
      <c r="BP252" s="3" t="s">
        <v>109</v>
      </c>
      <c r="BS252" s="3" t="s">
        <v>109</v>
      </c>
      <c r="BV252" s="3" t="s">
        <v>108</v>
      </c>
      <c r="BY252" s="3" t="s">
        <v>123</v>
      </c>
      <c r="CB252" s="3" t="s">
        <v>118</v>
      </c>
      <c r="CE252" s="3" t="s">
        <v>111</v>
      </c>
      <c r="CH252" s="3" t="s">
        <v>148</v>
      </c>
      <c r="CK252" s="3"/>
      <c r="CN252" s="3" t="s">
        <v>131</v>
      </c>
      <c r="CQ252" s="3"/>
      <c r="CT252">
        <v>72</v>
      </c>
    </row>
    <row r="253" spans="1:98" x14ac:dyDescent="0.25">
      <c r="A253">
        <v>76</v>
      </c>
      <c r="B253" s="22">
        <v>43930.924675925926</v>
      </c>
      <c r="C253" s="22">
        <v>43930.927291666667</v>
      </c>
      <c r="D253" s="3" t="s">
        <v>97</v>
      </c>
      <c r="I253" s="3" t="s">
        <v>98</v>
      </c>
      <c r="L253" s="3" t="s">
        <v>98</v>
      </c>
      <c r="O253" s="3" t="s">
        <v>244</v>
      </c>
      <c r="R253" s="3" t="s">
        <v>100</v>
      </c>
      <c r="U253" s="3" t="s">
        <v>99</v>
      </c>
      <c r="X253" s="3" t="s">
        <v>101</v>
      </c>
      <c r="AA253" s="3" t="s">
        <v>102</v>
      </c>
      <c r="AD253" s="3" t="s">
        <v>174</v>
      </c>
      <c r="AG253" s="3" t="s">
        <v>149</v>
      </c>
      <c r="AJ253" s="3"/>
      <c r="AM253" s="3" t="s">
        <v>99</v>
      </c>
      <c r="AP253" s="3"/>
      <c r="AS253" s="3" t="s">
        <v>98</v>
      </c>
      <c r="AV253" s="3" t="s">
        <v>430</v>
      </c>
      <c r="AY253" s="3" t="s">
        <v>116</v>
      </c>
      <c r="BB253" s="3"/>
      <c r="BG253" s="3" t="s">
        <v>109</v>
      </c>
      <c r="BJ253" s="3" t="s">
        <v>109</v>
      </c>
      <c r="BM253" s="3" t="s">
        <v>108</v>
      </c>
      <c r="BP253" s="3" t="s">
        <v>109</v>
      </c>
      <c r="BS253" s="3" t="s">
        <v>109</v>
      </c>
      <c r="BV253" s="3" t="s">
        <v>108</v>
      </c>
      <c r="BY253" s="3" t="s">
        <v>123</v>
      </c>
      <c r="CB253" s="3" t="s">
        <v>118</v>
      </c>
      <c r="CE253" s="3" t="s">
        <v>111</v>
      </c>
      <c r="CH253" s="3" t="s">
        <v>148</v>
      </c>
      <c r="CK253" s="3"/>
      <c r="CN253" s="3" t="s">
        <v>131</v>
      </c>
      <c r="CQ253" s="3"/>
      <c r="CT253">
        <v>72</v>
      </c>
    </row>
    <row r="254" spans="1:98" x14ac:dyDescent="0.25">
      <c r="A254">
        <v>77</v>
      </c>
      <c r="B254" s="22">
        <v>43930.929907407408</v>
      </c>
      <c r="C254" s="22">
        <v>43930.932488425926</v>
      </c>
      <c r="D254" s="3" t="s">
        <v>97</v>
      </c>
      <c r="I254" s="3" t="s">
        <v>98</v>
      </c>
      <c r="L254" s="3" t="s">
        <v>98</v>
      </c>
      <c r="O254" s="3"/>
      <c r="R254" s="3" t="s">
        <v>120</v>
      </c>
      <c r="U254" s="3" t="s">
        <v>99</v>
      </c>
      <c r="X254" s="3" t="s">
        <v>101</v>
      </c>
      <c r="AA254" s="3" t="s">
        <v>102</v>
      </c>
      <c r="AD254" s="3" t="s">
        <v>237</v>
      </c>
      <c r="AG254" s="3" t="s">
        <v>149</v>
      </c>
      <c r="AJ254" s="3"/>
      <c r="AM254" s="3" t="s">
        <v>99</v>
      </c>
      <c r="AP254" s="3"/>
      <c r="AS254" s="3" t="s">
        <v>98</v>
      </c>
      <c r="AV254" s="3" t="s">
        <v>431</v>
      </c>
      <c r="AY254" s="3" t="s">
        <v>122</v>
      </c>
      <c r="BB254" s="3"/>
      <c r="BG254" s="3" t="s">
        <v>107</v>
      </c>
      <c r="BJ254" s="3" t="s">
        <v>109</v>
      </c>
      <c r="BM254" s="3" t="s">
        <v>107</v>
      </c>
      <c r="BP254" s="3" t="s">
        <v>109</v>
      </c>
      <c r="BS254" s="3" t="s">
        <v>123</v>
      </c>
      <c r="BV254" s="3" t="s">
        <v>123</v>
      </c>
      <c r="BY254" s="3" t="s">
        <v>123</v>
      </c>
      <c r="CB254" s="3" t="s">
        <v>118</v>
      </c>
      <c r="CE254" s="3" t="s">
        <v>111</v>
      </c>
      <c r="CH254" s="3" t="s">
        <v>148</v>
      </c>
      <c r="CK254" s="3"/>
      <c r="CN254" s="3" t="s">
        <v>131</v>
      </c>
      <c r="CQ254" s="3"/>
      <c r="CT254">
        <v>73</v>
      </c>
    </row>
    <row r="255" spans="1:98" x14ac:dyDescent="0.25">
      <c r="A255">
        <v>77</v>
      </c>
      <c r="B255" s="22">
        <v>43930.929907407408</v>
      </c>
      <c r="C255" s="22">
        <v>43930.932488425926</v>
      </c>
      <c r="D255" s="3" t="s">
        <v>97</v>
      </c>
      <c r="I255" s="3" t="s">
        <v>98</v>
      </c>
      <c r="L255" s="3" t="s">
        <v>98</v>
      </c>
      <c r="O255" s="3"/>
      <c r="R255" s="3" t="s">
        <v>120</v>
      </c>
      <c r="U255" s="3" t="s">
        <v>99</v>
      </c>
      <c r="X255" s="3" t="s">
        <v>101</v>
      </c>
      <c r="AA255" s="3" t="s">
        <v>102</v>
      </c>
      <c r="AD255" s="3" t="s">
        <v>237</v>
      </c>
      <c r="AG255" s="3" t="s">
        <v>149</v>
      </c>
      <c r="AJ255" s="3"/>
      <c r="AM255" s="3" t="s">
        <v>99</v>
      </c>
      <c r="AP255" s="3"/>
      <c r="AS255" s="3" t="s">
        <v>98</v>
      </c>
      <c r="AV255" s="3" t="s">
        <v>432</v>
      </c>
      <c r="AY255" s="3" t="s">
        <v>122</v>
      </c>
      <c r="BB255" s="3"/>
      <c r="BG255" s="3" t="s">
        <v>107</v>
      </c>
      <c r="BJ255" s="3" t="s">
        <v>109</v>
      </c>
      <c r="BM255" s="3" t="s">
        <v>107</v>
      </c>
      <c r="BP255" s="3" t="s">
        <v>109</v>
      </c>
      <c r="BS255" s="3" t="s">
        <v>123</v>
      </c>
      <c r="BV255" s="3" t="s">
        <v>123</v>
      </c>
      <c r="BY255" s="3" t="s">
        <v>123</v>
      </c>
      <c r="CB255" s="3" t="s">
        <v>118</v>
      </c>
      <c r="CE255" s="3" t="s">
        <v>111</v>
      </c>
      <c r="CH255" s="3" t="s">
        <v>148</v>
      </c>
      <c r="CK255" s="3"/>
      <c r="CN255" s="3" t="s">
        <v>131</v>
      </c>
      <c r="CQ255" s="3"/>
      <c r="CT255">
        <v>73</v>
      </c>
    </row>
    <row r="256" spans="1:98" x14ac:dyDescent="0.25">
      <c r="A256">
        <v>77</v>
      </c>
      <c r="B256" s="22">
        <v>43930.929907407408</v>
      </c>
      <c r="C256" s="22">
        <v>43930.932488425926</v>
      </c>
      <c r="D256" s="3" t="s">
        <v>97</v>
      </c>
      <c r="I256" s="3" t="s">
        <v>98</v>
      </c>
      <c r="L256" s="3" t="s">
        <v>98</v>
      </c>
      <c r="O256" s="3"/>
      <c r="R256" s="3" t="s">
        <v>120</v>
      </c>
      <c r="U256" s="3" t="s">
        <v>99</v>
      </c>
      <c r="X256" s="3" t="s">
        <v>101</v>
      </c>
      <c r="AA256" s="3" t="s">
        <v>102</v>
      </c>
      <c r="AD256" s="3" t="s">
        <v>237</v>
      </c>
      <c r="AG256" s="3" t="s">
        <v>149</v>
      </c>
      <c r="AJ256" s="3"/>
      <c r="AM256" s="3" t="s">
        <v>99</v>
      </c>
      <c r="AP256" s="3"/>
      <c r="AS256" s="3" t="s">
        <v>98</v>
      </c>
      <c r="AV256" s="3" t="s">
        <v>429</v>
      </c>
      <c r="AY256" s="3" t="s">
        <v>122</v>
      </c>
      <c r="BB256" s="3"/>
      <c r="BG256" s="3" t="s">
        <v>107</v>
      </c>
      <c r="BJ256" s="3" t="s">
        <v>109</v>
      </c>
      <c r="BM256" s="3" t="s">
        <v>107</v>
      </c>
      <c r="BP256" s="3" t="s">
        <v>109</v>
      </c>
      <c r="BS256" s="3" t="s">
        <v>123</v>
      </c>
      <c r="BV256" s="3" t="s">
        <v>123</v>
      </c>
      <c r="BY256" s="3" t="s">
        <v>123</v>
      </c>
      <c r="CB256" s="3" t="s">
        <v>118</v>
      </c>
      <c r="CE256" s="3" t="s">
        <v>111</v>
      </c>
      <c r="CH256" s="3" t="s">
        <v>148</v>
      </c>
      <c r="CK256" s="3"/>
      <c r="CN256" s="3" t="s">
        <v>131</v>
      </c>
      <c r="CQ256" s="3"/>
      <c r="CT256">
        <v>73</v>
      </c>
    </row>
    <row r="257" spans="1:98" x14ac:dyDescent="0.25">
      <c r="A257">
        <v>77</v>
      </c>
      <c r="B257" s="22">
        <v>43930.929907407408</v>
      </c>
      <c r="C257" s="22">
        <v>43930.932488425926</v>
      </c>
      <c r="D257" s="3" t="s">
        <v>97</v>
      </c>
      <c r="I257" s="3" t="s">
        <v>98</v>
      </c>
      <c r="L257" s="3" t="s">
        <v>98</v>
      </c>
      <c r="O257" s="3"/>
      <c r="R257" s="3" t="s">
        <v>120</v>
      </c>
      <c r="U257" s="3" t="s">
        <v>99</v>
      </c>
      <c r="X257" s="3" t="s">
        <v>101</v>
      </c>
      <c r="AA257" s="3" t="s">
        <v>102</v>
      </c>
      <c r="AD257" s="3" t="s">
        <v>237</v>
      </c>
      <c r="AG257" s="3" t="s">
        <v>149</v>
      </c>
      <c r="AJ257" s="3"/>
      <c r="AM257" s="3" t="s">
        <v>99</v>
      </c>
      <c r="AP257" s="3"/>
      <c r="AS257" s="3" t="s">
        <v>98</v>
      </c>
      <c r="AV257" s="3" t="s">
        <v>435</v>
      </c>
      <c r="AY257" s="3" t="s">
        <v>122</v>
      </c>
      <c r="BB257" s="3"/>
      <c r="BG257" s="3" t="s">
        <v>107</v>
      </c>
      <c r="BJ257" s="3" t="s">
        <v>109</v>
      </c>
      <c r="BM257" s="3" t="s">
        <v>107</v>
      </c>
      <c r="BP257" s="3" t="s">
        <v>109</v>
      </c>
      <c r="BS257" s="3" t="s">
        <v>123</v>
      </c>
      <c r="BV257" s="3" t="s">
        <v>123</v>
      </c>
      <c r="BY257" s="3" t="s">
        <v>123</v>
      </c>
      <c r="CB257" s="3" t="s">
        <v>118</v>
      </c>
      <c r="CE257" s="3" t="s">
        <v>111</v>
      </c>
      <c r="CH257" s="3" t="s">
        <v>148</v>
      </c>
      <c r="CK257" s="3"/>
      <c r="CN257" s="3" t="s">
        <v>131</v>
      </c>
      <c r="CQ257" s="3"/>
      <c r="CT257">
        <v>73</v>
      </c>
    </row>
    <row r="258" spans="1:98" x14ac:dyDescent="0.25">
      <c r="A258">
        <v>77</v>
      </c>
      <c r="B258" s="22">
        <v>43930.929907407408</v>
      </c>
      <c r="C258" s="22">
        <v>43930.932488425926</v>
      </c>
      <c r="D258" s="3" t="s">
        <v>97</v>
      </c>
      <c r="I258" s="3" t="s">
        <v>98</v>
      </c>
      <c r="L258" s="3" t="s">
        <v>98</v>
      </c>
      <c r="O258" s="3"/>
      <c r="R258" s="3" t="s">
        <v>120</v>
      </c>
      <c r="U258" s="3" t="s">
        <v>99</v>
      </c>
      <c r="X258" s="3" t="s">
        <v>101</v>
      </c>
      <c r="AA258" s="3" t="s">
        <v>102</v>
      </c>
      <c r="AD258" s="3" t="s">
        <v>237</v>
      </c>
      <c r="AG258" s="3" t="s">
        <v>149</v>
      </c>
      <c r="AJ258" s="3"/>
      <c r="AM258" s="3" t="s">
        <v>99</v>
      </c>
      <c r="AP258" s="3"/>
      <c r="AS258" s="3" t="s">
        <v>98</v>
      </c>
      <c r="AV258" s="3" t="s">
        <v>430</v>
      </c>
      <c r="AY258" s="3" t="s">
        <v>122</v>
      </c>
      <c r="BB258" s="3"/>
      <c r="BG258" s="3" t="s">
        <v>107</v>
      </c>
      <c r="BJ258" s="3" t="s">
        <v>109</v>
      </c>
      <c r="BM258" s="3" t="s">
        <v>107</v>
      </c>
      <c r="BP258" s="3" t="s">
        <v>109</v>
      </c>
      <c r="BS258" s="3" t="s">
        <v>123</v>
      </c>
      <c r="BV258" s="3" t="s">
        <v>123</v>
      </c>
      <c r="BY258" s="3" t="s">
        <v>123</v>
      </c>
      <c r="CB258" s="3" t="s">
        <v>118</v>
      </c>
      <c r="CE258" s="3" t="s">
        <v>111</v>
      </c>
      <c r="CH258" s="3" t="s">
        <v>148</v>
      </c>
      <c r="CK258" s="3"/>
      <c r="CN258" s="3" t="s">
        <v>131</v>
      </c>
      <c r="CQ258" s="3"/>
      <c r="CT258">
        <v>73</v>
      </c>
    </row>
    <row r="259" spans="1:98" x14ac:dyDescent="0.25">
      <c r="A259">
        <v>78</v>
      </c>
      <c r="B259" s="22">
        <v>43930.972870370373</v>
      </c>
      <c r="C259" s="22">
        <v>43930.974999999999</v>
      </c>
      <c r="D259" s="3" t="s">
        <v>97</v>
      </c>
      <c r="I259" s="3" t="s">
        <v>98</v>
      </c>
      <c r="L259" s="3" t="s">
        <v>99</v>
      </c>
      <c r="O259" s="3"/>
      <c r="R259" s="3" t="s">
        <v>209</v>
      </c>
      <c r="U259" s="3" t="s">
        <v>99</v>
      </c>
      <c r="X259" s="3" t="s">
        <v>101</v>
      </c>
      <c r="AA259" s="3" t="s">
        <v>102</v>
      </c>
      <c r="AD259" s="3" t="s">
        <v>154</v>
      </c>
      <c r="AG259" s="3" t="s">
        <v>149</v>
      </c>
      <c r="AJ259" s="3"/>
      <c r="AM259" s="3" t="s">
        <v>99</v>
      </c>
      <c r="AP259" s="3"/>
      <c r="AS259" s="3" t="s">
        <v>98</v>
      </c>
      <c r="AV259" s="3" t="s">
        <v>431</v>
      </c>
      <c r="AY259" s="3" t="s">
        <v>116</v>
      </c>
      <c r="BB259" s="3"/>
      <c r="BG259" s="3" t="s">
        <v>108</v>
      </c>
      <c r="BJ259" s="3" t="s">
        <v>109</v>
      </c>
      <c r="BM259" s="3" t="s">
        <v>107</v>
      </c>
      <c r="BP259" s="3" t="s">
        <v>123</v>
      </c>
      <c r="BS259" s="3" t="s">
        <v>109</v>
      </c>
      <c r="BV259" s="3" t="s">
        <v>109</v>
      </c>
      <c r="BY259" s="3" t="s">
        <v>109</v>
      </c>
      <c r="CB259" s="3" t="s">
        <v>118</v>
      </c>
      <c r="CE259" s="3" t="s">
        <v>111</v>
      </c>
      <c r="CH259" s="3" t="s">
        <v>199</v>
      </c>
      <c r="CK259" s="3"/>
      <c r="CN259" s="3" t="s">
        <v>131</v>
      </c>
      <c r="CQ259" s="3"/>
      <c r="CT259">
        <v>74</v>
      </c>
    </row>
    <row r="260" spans="1:98" x14ac:dyDescent="0.25">
      <c r="A260">
        <v>78</v>
      </c>
      <c r="B260" s="22">
        <v>43930.972870370373</v>
      </c>
      <c r="C260" s="22">
        <v>43930.974999999999</v>
      </c>
      <c r="D260" s="3" t="s">
        <v>97</v>
      </c>
      <c r="I260" s="3" t="s">
        <v>98</v>
      </c>
      <c r="L260" s="3" t="s">
        <v>99</v>
      </c>
      <c r="O260" s="3"/>
      <c r="R260" s="3" t="s">
        <v>209</v>
      </c>
      <c r="U260" s="3" t="s">
        <v>99</v>
      </c>
      <c r="X260" s="3" t="s">
        <v>101</v>
      </c>
      <c r="AA260" s="3" t="s">
        <v>102</v>
      </c>
      <c r="AD260" s="3" t="s">
        <v>154</v>
      </c>
      <c r="AG260" s="3" t="s">
        <v>149</v>
      </c>
      <c r="AJ260" s="3"/>
      <c r="AM260" s="3" t="s">
        <v>99</v>
      </c>
      <c r="AP260" s="3"/>
      <c r="AS260" s="3" t="s">
        <v>98</v>
      </c>
      <c r="AV260" s="3" t="s">
        <v>432</v>
      </c>
      <c r="AY260" s="3" t="s">
        <v>116</v>
      </c>
      <c r="BB260" s="3"/>
      <c r="BG260" s="3" t="s">
        <v>108</v>
      </c>
      <c r="BJ260" s="3" t="s">
        <v>109</v>
      </c>
      <c r="BM260" s="3" t="s">
        <v>107</v>
      </c>
      <c r="BP260" s="3" t="s">
        <v>123</v>
      </c>
      <c r="BS260" s="3" t="s">
        <v>109</v>
      </c>
      <c r="BV260" s="3" t="s">
        <v>109</v>
      </c>
      <c r="BY260" s="3" t="s">
        <v>109</v>
      </c>
      <c r="CB260" s="3" t="s">
        <v>118</v>
      </c>
      <c r="CE260" s="3" t="s">
        <v>111</v>
      </c>
      <c r="CH260" s="3" t="s">
        <v>199</v>
      </c>
      <c r="CK260" s="3"/>
      <c r="CN260" s="3" t="s">
        <v>131</v>
      </c>
      <c r="CQ260" s="3"/>
      <c r="CT260">
        <v>74</v>
      </c>
    </row>
    <row r="261" spans="1:98" x14ac:dyDescent="0.25">
      <c r="A261">
        <v>78</v>
      </c>
      <c r="B261" s="22">
        <v>43930.972870370373</v>
      </c>
      <c r="C261" s="22">
        <v>43930.974999999999</v>
      </c>
      <c r="D261" s="3" t="s">
        <v>97</v>
      </c>
      <c r="I261" s="3" t="s">
        <v>98</v>
      </c>
      <c r="L261" s="3" t="s">
        <v>99</v>
      </c>
      <c r="O261" s="3"/>
      <c r="R261" s="3" t="s">
        <v>209</v>
      </c>
      <c r="U261" s="3" t="s">
        <v>99</v>
      </c>
      <c r="X261" s="3" t="s">
        <v>101</v>
      </c>
      <c r="AA261" s="3" t="s">
        <v>102</v>
      </c>
      <c r="AD261" s="3" t="s">
        <v>154</v>
      </c>
      <c r="AG261" s="3" t="s">
        <v>149</v>
      </c>
      <c r="AJ261" s="3"/>
      <c r="AM261" s="3" t="s">
        <v>99</v>
      </c>
      <c r="AP261" s="3"/>
      <c r="AS261" s="3" t="s">
        <v>98</v>
      </c>
      <c r="AV261" s="3" t="s">
        <v>435</v>
      </c>
      <c r="AY261" s="3" t="s">
        <v>116</v>
      </c>
      <c r="BB261" s="3"/>
      <c r="BG261" s="3" t="s">
        <v>108</v>
      </c>
      <c r="BJ261" s="3" t="s">
        <v>109</v>
      </c>
      <c r="BM261" s="3" t="s">
        <v>107</v>
      </c>
      <c r="BP261" s="3" t="s">
        <v>123</v>
      </c>
      <c r="BS261" s="3" t="s">
        <v>109</v>
      </c>
      <c r="BV261" s="3" t="s">
        <v>109</v>
      </c>
      <c r="BY261" s="3" t="s">
        <v>109</v>
      </c>
      <c r="CB261" s="3" t="s">
        <v>118</v>
      </c>
      <c r="CE261" s="3" t="s">
        <v>111</v>
      </c>
      <c r="CH261" s="3" t="s">
        <v>199</v>
      </c>
      <c r="CK261" s="3"/>
      <c r="CN261" s="3" t="s">
        <v>131</v>
      </c>
      <c r="CQ261" s="3"/>
      <c r="CT261">
        <v>74</v>
      </c>
    </row>
    <row r="262" spans="1:98" x14ac:dyDescent="0.25">
      <c r="A262">
        <v>78</v>
      </c>
      <c r="B262" s="22">
        <v>43930.972870370373</v>
      </c>
      <c r="C262" s="22">
        <v>43930.974999999999</v>
      </c>
      <c r="D262" s="3" t="s">
        <v>97</v>
      </c>
      <c r="I262" s="3" t="s">
        <v>98</v>
      </c>
      <c r="L262" s="3" t="s">
        <v>99</v>
      </c>
      <c r="O262" s="3"/>
      <c r="R262" s="3" t="s">
        <v>209</v>
      </c>
      <c r="U262" s="3" t="s">
        <v>99</v>
      </c>
      <c r="X262" s="3" t="s">
        <v>101</v>
      </c>
      <c r="AA262" s="3" t="s">
        <v>102</v>
      </c>
      <c r="AD262" s="3" t="s">
        <v>154</v>
      </c>
      <c r="AG262" s="3" t="s">
        <v>149</v>
      </c>
      <c r="AJ262" s="3"/>
      <c r="AM262" s="3" t="s">
        <v>99</v>
      </c>
      <c r="AP262" s="3"/>
      <c r="AS262" s="3" t="s">
        <v>98</v>
      </c>
      <c r="AV262" s="3" t="s">
        <v>430</v>
      </c>
      <c r="AY262" s="3" t="s">
        <v>116</v>
      </c>
      <c r="BB262" s="3"/>
      <c r="BG262" s="3" t="s">
        <v>108</v>
      </c>
      <c r="BJ262" s="3" t="s">
        <v>109</v>
      </c>
      <c r="BM262" s="3" t="s">
        <v>107</v>
      </c>
      <c r="BP262" s="3" t="s">
        <v>123</v>
      </c>
      <c r="BS262" s="3" t="s">
        <v>109</v>
      </c>
      <c r="BV262" s="3" t="s">
        <v>109</v>
      </c>
      <c r="BY262" s="3" t="s">
        <v>109</v>
      </c>
      <c r="CB262" s="3" t="s">
        <v>118</v>
      </c>
      <c r="CE262" s="3" t="s">
        <v>111</v>
      </c>
      <c r="CH262" s="3" t="s">
        <v>199</v>
      </c>
      <c r="CK262" s="3"/>
      <c r="CN262" s="3" t="s">
        <v>131</v>
      </c>
      <c r="CQ262" s="3"/>
      <c r="CT262">
        <v>74</v>
      </c>
    </row>
    <row r="263" spans="1:98" x14ac:dyDescent="0.25">
      <c r="A263">
        <v>79</v>
      </c>
      <c r="B263" s="22">
        <v>43931.398240740738</v>
      </c>
      <c r="C263" s="22">
        <v>43931.400625000002</v>
      </c>
      <c r="D263" s="3" t="s">
        <v>97</v>
      </c>
      <c r="I263" s="3" t="s">
        <v>99</v>
      </c>
      <c r="L263" s="3" t="s">
        <v>99</v>
      </c>
      <c r="O263" s="3"/>
      <c r="R263" s="3" t="s">
        <v>120</v>
      </c>
      <c r="U263" s="3" t="s">
        <v>99</v>
      </c>
      <c r="X263" s="3" t="s">
        <v>101</v>
      </c>
      <c r="AA263" s="3" t="s">
        <v>102</v>
      </c>
      <c r="AD263" s="3" t="s">
        <v>127</v>
      </c>
      <c r="AG263" s="3" t="s">
        <v>151</v>
      </c>
      <c r="AJ263" s="3"/>
      <c r="AM263" s="3" t="s">
        <v>99</v>
      </c>
      <c r="AP263" s="3"/>
      <c r="AS263" s="3" t="s">
        <v>98</v>
      </c>
      <c r="AV263" s="3" t="s">
        <v>431</v>
      </c>
      <c r="AY263" s="3" t="s">
        <v>116</v>
      </c>
      <c r="BB263" s="3"/>
      <c r="BG263" s="3" t="s">
        <v>109</v>
      </c>
      <c r="BJ263" s="3" t="s">
        <v>109</v>
      </c>
      <c r="BM263" s="3" t="s">
        <v>109</v>
      </c>
      <c r="BP263" s="3" t="s">
        <v>109</v>
      </c>
      <c r="BS263" s="3" t="s">
        <v>109</v>
      </c>
      <c r="BV263" s="3" t="s">
        <v>109</v>
      </c>
      <c r="BY263" s="3" t="s">
        <v>109</v>
      </c>
      <c r="CB263" s="3" t="s">
        <v>110</v>
      </c>
      <c r="CE263" s="3" t="s">
        <v>111</v>
      </c>
      <c r="CH263" s="3" t="s">
        <v>136</v>
      </c>
      <c r="CK263" s="3"/>
      <c r="CN263" s="3" t="s">
        <v>137</v>
      </c>
      <c r="CQ263" s="3"/>
      <c r="CT263">
        <v>75</v>
      </c>
    </row>
    <row r="264" spans="1:98" x14ac:dyDescent="0.25">
      <c r="A264">
        <v>79</v>
      </c>
      <c r="B264" s="22">
        <v>43931.398240740738</v>
      </c>
      <c r="C264" s="22">
        <v>43931.400625000002</v>
      </c>
      <c r="D264" s="3" t="s">
        <v>97</v>
      </c>
      <c r="I264" s="3" t="s">
        <v>99</v>
      </c>
      <c r="L264" s="3" t="s">
        <v>99</v>
      </c>
      <c r="O264" s="3"/>
      <c r="R264" s="3" t="s">
        <v>120</v>
      </c>
      <c r="U264" s="3" t="s">
        <v>99</v>
      </c>
      <c r="X264" s="3" t="s">
        <v>101</v>
      </c>
      <c r="AA264" s="3" t="s">
        <v>102</v>
      </c>
      <c r="AD264" s="3" t="s">
        <v>127</v>
      </c>
      <c r="AG264" s="3" t="s">
        <v>151</v>
      </c>
      <c r="AJ264" s="3"/>
      <c r="AM264" s="3" t="s">
        <v>99</v>
      </c>
      <c r="AP264" s="3"/>
      <c r="AS264" s="3" t="s">
        <v>98</v>
      </c>
      <c r="AV264" s="3" t="s">
        <v>432</v>
      </c>
      <c r="AY264" s="3" t="s">
        <v>116</v>
      </c>
      <c r="BB264" s="3"/>
      <c r="BG264" s="3" t="s">
        <v>109</v>
      </c>
      <c r="BJ264" s="3" t="s">
        <v>109</v>
      </c>
      <c r="BM264" s="3" t="s">
        <v>109</v>
      </c>
      <c r="BP264" s="3" t="s">
        <v>109</v>
      </c>
      <c r="BS264" s="3" t="s">
        <v>109</v>
      </c>
      <c r="BV264" s="3" t="s">
        <v>109</v>
      </c>
      <c r="BY264" s="3" t="s">
        <v>109</v>
      </c>
      <c r="CB264" s="3" t="s">
        <v>110</v>
      </c>
      <c r="CE264" s="3" t="s">
        <v>111</v>
      </c>
      <c r="CH264" s="3" t="s">
        <v>136</v>
      </c>
      <c r="CK264" s="3"/>
      <c r="CN264" s="3" t="s">
        <v>137</v>
      </c>
      <c r="CQ264" s="3"/>
      <c r="CT264">
        <v>75</v>
      </c>
    </row>
    <row r="265" spans="1:98" x14ac:dyDescent="0.25">
      <c r="A265">
        <v>79</v>
      </c>
      <c r="B265" s="22">
        <v>43931.398240740738</v>
      </c>
      <c r="C265" s="22">
        <v>43931.400625000002</v>
      </c>
      <c r="D265" s="3" t="s">
        <v>97</v>
      </c>
      <c r="I265" s="3" t="s">
        <v>99</v>
      </c>
      <c r="L265" s="3" t="s">
        <v>99</v>
      </c>
      <c r="O265" s="3"/>
      <c r="R265" s="3" t="s">
        <v>120</v>
      </c>
      <c r="U265" s="3" t="s">
        <v>99</v>
      </c>
      <c r="X265" s="3" t="s">
        <v>101</v>
      </c>
      <c r="AA265" s="3" t="s">
        <v>102</v>
      </c>
      <c r="AD265" s="3" t="s">
        <v>127</v>
      </c>
      <c r="AG265" s="3" t="s">
        <v>151</v>
      </c>
      <c r="AJ265" s="3"/>
      <c r="AM265" s="3" t="s">
        <v>99</v>
      </c>
      <c r="AP265" s="3"/>
      <c r="AS265" s="3" t="s">
        <v>98</v>
      </c>
      <c r="AV265" s="3" t="s">
        <v>429</v>
      </c>
      <c r="AY265" s="3" t="s">
        <v>116</v>
      </c>
      <c r="BB265" s="3"/>
      <c r="BG265" s="3" t="s">
        <v>109</v>
      </c>
      <c r="BJ265" s="3" t="s">
        <v>109</v>
      </c>
      <c r="BM265" s="3" t="s">
        <v>109</v>
      </c>
      <c r="BP265" s="3" t="s">
        <v>109</v>
      </c>
      <c r="BS265" s="3" t="s">
        <v>109</v>
      </c>
      <c r="BV265" s="3" t="s">
        <v>109</v>
      </c>
      <c r="BY265" s="3" t="s">
        <v>109</v>
      </c>
      <c r="CB265" s="3" t="s">
        <v>110</v>
      </c>
      <c r="CE265" s="3" t="s">
        <v>111</v>
      </c>
      <c r="CH265" s="3" t="s">
        <v>136</v>
      </c>
      <c r="CK265" s="3"/>
      <c r="CN265" s="3" t="s">
        <v>137</v>
      </c>
      <c r="CQ265" s="3"/>
      <c r="CT265">
        <v>75</v>
      </c>
    </row>
    <row r="266" spans="1:98" x14ac:dyDescent="0.25">
      <c r="A266">
        <v>79</v>
      </c>
      <c r="B266" s="22">
        <v>43931.398240740738</v>
      </c>
      <c r="C266" s="22">
        <v>43931.400625000002</v>
      </c>
      <c r="D266" s="3" t="s">
        <v>97</v>
      </c>
      <c r="I266" s="3" t="s">
        <v>99</v>
      </c>
      <c r="L266" s="3" t="s">
        <v>99</v>
      </c>
      <c r="O266" s="3"/>
      <c r="R266" s="3" t="s">
        <v>120</v>
      </c>
      <c r="U266" s="3" t="s">
        <v>99</v>
      </c>
      <c r="X266" s="3" t="s">
        <v>101</v>
      </c>
      <c r="AA266" s="3" t="s">
        <v>102</v>
      </c>
      <c r="AD266" s="3" t="s">
        <v>127</v>
      </c>
      <c r="AG266" s="3" t="s">
        <v>151</v>
      </c>
      <c r="AJ266" s="3"/>
      <c r="AM266" s="3" t="s">
        <v>99</v>
      </c>
      <c r="AP266" s="3"/>
      <c r="AS266" s="3" t="s">
        <v>98</v>
      </c>
      <c r="AV266" s="3" t="s">
        <v>435</v>
      </c>
      <c r="AY266" s="3" t="s">
        <v>116</v>
      </c>
      <c r="BB266" s="3"/>
      <c r="BG266" s="3" t="s">
        <v>109</v>
      </c>
      <c r="BJ266" s="3" t="s">
        <v>109</v>
      </c>
      <c r="BM266" s="3" t="s">
        <v>109</v>
      </c>
      <c r="BP266" s="3" t="s">
        <v>109</v>
      </c>
      <c r="BS266" s="3" t="s">
        <v>109</v>
      </c>
      <c r="BV266" s="3" t="s">
        <v>109</v>
      </c>
      <c r="BY266" s="3" t="s">
        <v>109</v>
      </c>
      <c r="CB266" s="3" t="s">
        <v>110</v>
      </c>
      <c r="CE266" s="3" t="s">
        <v>111</v>
      </c>
      <c r="CH266" s="3" t="s">
        <v>136</v>
      </c>
      <c r="CK266" s="3"/>
      <c r="CN266" s="3" t="s">
        <v>137</v>
      </c>
      <c r="CQ266" s="3"/>
      <c r="CT266">
        <v>75</v>
      </c>
    </row>
    <row r="267" spans="1:98" x14ac:dyDescent="0.25">
      <c r="A267">
        <v>79</v>
      </c>
      <c r="B267" s="22">
        <v>43931.398240740738</v>
      </c>
      <c r="C267" s="22">
        <v>43931.400625000002</v>
      </c>
      <c r="D267" s="3" t="s">
        <v>97</v>
      </c>
      <c r="I267" s="3" t="s">
        <v>99</v>
      </c>
      <c r="L267" s="3" t="s">
        <v>99</v>
      </c>
      <c r="O267" s="3"/>
      <c r="R267" s="3" t="s">
        <v>120</v>
      </c>
      <c r="U267" s="3" t="s">
        <v>99</v>
      </c>
      <c r="X267" s="3" t="s">
        <v>101</v>
      </c>
      <c r="AA267" s="3" t="s">
        <v>102</v>
      </c>
      <c r="AD267" s="3" t="s">
        <v>127</v>
      </c>
      <c r="AG267" s="3" t="s">
        <v>151</v>
      </c>
      <c r="AJ267" s="3"/>
      <c r="AM267" s="3" t="s">
        <v>99</v>
      </c>
      <c r="AP267" s="3"/>
      <c r="AS267" s="3" t="s">
        <v>98</v>
      </c>
      <c r="AV267" s="3" t="s">
        <v>430</v>
      </c>
      <c r="AY267" s="3" t="s">
        <v>116</v>
      </c>
      <c r="BB267" s="3"/>
      <c r="BG267" s="3" t="s">
        <v>109</v>
      </c>
      <c r="BJ267" s="3" t="s">
        <v>109</v>
      </c>
      <c r="BM267" s="3" t="s">
        <v>109</v>
      </c>
      <c r="BP267" s="3" t="s">
        <v>109</v>
      </c>
      <c r="BS267" s="3" t="s">
        <v>109</v>
      </c>
      <c r="BV267" s="3" t="s">
        <v>109</v>
      </c>
      <c r="BY267" s="3" t="s">
        <v>109</v>
      </c>
      <c r="CB267" s="3" t="s">
        <v>110</v>
      </c>
      <c r="CE267" s="3" t="s">
        <v>111</v>
      </c>
      <c r="CH267" s="3" t="s">
        <v>136</v>
      </c>
      <c r="CK267" s="3"/>
      <c r="CN267" s="3" t="s">
        <v>137</v>
      </c>
      <c r="CQ267" s="3"/>
      <c r="CT267">
        <v>75</v>
      </c>
    </row>
    <row r="268" spans="1:98" x14ac:dyDescent="0.25">
      <c r="A268">
        <v>80</v>
      </c>
      <c r="B268" s="22">
        <v>43931.402465277781</v>
      </c>
      <c r="C268" s="22">
        <v>43931.405081018522</v>
      </c>
      <c r="D268" s="3" t="s">
        <v>97</v>
      </c>
      <c r="I268" s="3" t="s">
        <v>98</v>
      </c>
      <c r="L268" s="3" t="s">
        <v>98</v>
      </c>
      <c r="O268" s="3"/>
      <c r="R268" s="3" t="s">
        <v>120</v>
      </c>
      <c r="U268" s="3" t="s">
        <v>99</v>
      </c>
      <c r="X268" s="3" t="s">
        <v>101</v>
      </c>
      <c r="AA268" s="3" t="s">
        <v>132</v>
      </c>
      <c r="AD268" s="3" t="s">
        <v>245</v>
      </c>
      <c r="AG268" s="3" t="s">
        <v>149</v>
      </c>
      <c r="AJ268" s="3"/>
      <c r="AM268" s="3" t="s">
        <v>99</v>
      </c>
      <c r="AP268" s="3"/>
      <c r="AS268" s="3" t="s">
        <v>99</v>
      </c>
      <c r="AV268" s="3"/>
      <c r="AY268" s="3" t="s">
        <v>116</v>
      </c>
      <c r="BB268" s="3"/>
      <c r="BG268" s="3" t="s">
        <v>107</v>
      </c>
      <c r="BJ268" s="3" t="s">
        <v>108</v>
      </c>
      <c r="BM268" s="3" t="s">
        <v>108</v>
      </c>
      <c r="BP268" s="3" t="s">
        <v>123</v>
      </c>
      <c r="BS268" s="3" t="s">
        <v>123</v>
      </c>
      <c r="BV268" s="3" t="s">
        <v>123</v>
      </c>
      <c r="BY268" s="3" t="s">
        <v>123</v>
      </c>
      <c r="CB268" s="3" t="s">
        <v>118</v>
      </c>
      <c r="CE268" s="3" t="s">
        <v>111</v>
      </c>
      <c r="CH268" s="3" t="s">
        <v>199</v>
      </c>
      <c r="CK268" s="3"/>
      <c r="CN268" s="3" t="s">
        <v>137</v>
      </c>
      <c r="CQ268" s="3"/>
      <c r="CT268">
        <v>76</v>
      </c>
    </row>
    <row r="269" spans="1:98" x14ac:dyDescent="0.25">
      <c r="A269">
        <v>81</v>
      </c>
      <c r="B269" s="22">
        <v>43931.420474537037</v>
      </c>
      <c r="C269" s="22">
        <v>43931.423217592594</v>
      </c>
      <c r="D269" s="3" t="s">
        <v>97</v>
      </c>
      <c r="I269" s="3" t="s">
        <v>98</v>
      </c>
      <c r="L269" s="3" t="s">
        <v>99</v>
      </c>
      <c r="O269" s="3"/>
      <c r="R269" s="3" t="s">
        <v>100</v>
      </c>
      <c r="U269" s="3" t="s">
        <v>99</v>
      </c>
      <c r="X269" s="3" t="s">
        <v>101</v>
      </c>
      <c r="AA269" s="3" t="s">
        <v>99</v>
      </c>
      <c r="AD269" s="3" t="s">
        <v>114</v>
      </c>
      <c r="AG269" s="3" t="s">
        <v>139</v>
      </c>
      <c r="AJ269" s="3"/>
      <c r="AM269" s="3" t="s">
        <v>99</v>
      </c>
      <c r="AP269" s="3"/>
      <c r="AS269" s="3" t="s">
        <v>98</v>
      </c>
      <c r="AV269" s="3" t="s">
        <v>433</v>
      </c>
      <c r="AY269" s="3" t="s">
        <v>116</v>
      </c>
      <c r="BB269" s="3"/>
      <c r="BG269" s="3" t="s">
        <v>108</v>
      </c>
      <c r="BJ269" s="3" t="s">
        <v>108</v>
      </c>
      <c r="BM269" s="3" t="s">
        <v>109</v>
      </c>
      <c r="BP269" s="3" t="s">
        <v>123</v>
      </c>
      <c r="BS269" s="3" t="s">
        <v>109</v>
      </c>
      <c r="BV269" s="3" t="s">
        <v>123</v>
      </c>
      <c r="BY269" s="3" t="s">
        <v>109</v>
      </c>
      <c r="CB269" s="3" t="s">
        <v>118</v>
      </c>
      <c r="CE269" s="3" t="s">
        <v>111</v>
      </c>
      <c r="CH269" s="3" t="s">
        <v>136</v>
      </c>
      <c r="CK269" s="3"/>
      <c r="CN269" s="3" t="s">
        <v>137</v>
      </c>
      <c r="CQ269" s="3"/>
      <c r="CT269">
        <v>77</v>
      </c>
    </row>
    <row r="270" spans="1:98" x14ac:dyDescent="0.25">
      <c r="A270">
        <v>81</v>
      </c>
      <c r="B270" s="22">
        <v>43931.420474537037</v>
      </c>
      <c r="C270" s="22">
        <v>43931.423217592594</v>
      </c>
      <c r="D270" s="3" t="s">
        <v>97</v>
      </c>
      <c r="I270" s="3" t="s">
        <v>98</v>
      </c>
      <c r="L270" s="3" t="s">
        <v>99</v>
      </c>
      <c r="O270" s="3"/>
      <c r="R270" s="3" t="s">
        <v>100</v>
      </c>
      <c r="U270" s="3" t="s">
        <v>99</v>
      </c>
      <c r="X270" s="3" t="s">
        <v>101</v>
      </c>
      <c r="AA270" s="3" t="s">
        <v>99</v>
      </c>
      <c r="AD270" s="3" t="s">
        <v>114</v>
      </c>
      <c r="AG270" s="3" t="s">
        <v>139</v>
      </c>
      <c r="AJ270" s="3"/>
      <c r="AM270" s="3" t="s">
        <v>99</v>
      </c>
      <c r="AP270" s="3"/>
      <c r="AS270" s="3" t="s">
        <v>98</v>
      </c>
      <c r="AV270" s="3" t="s">
        <v>434</v>
      </c>
      <c r="AY270" s="3" t="s">
        <v>116</v>
      </c>
      <c r="BB270" s="3"/>
      <c r="BG270" s="3" t="s">
        <v>108</v>
      </c>
      <c r="BJ270" s="3" t="s">
        <v>108</v>
      </c>
      <c r="BM270" s="3" t="s">
        <v>109</v>
      </c>
      <c r="BP270" s="3" t="s">
        <v>123</v>
      </c>
      <c r="BS270" s="3" t="s">
        <v>109</v>
      </c>
      <c r="BV270" s="3" t="s">
        <v>123</v>
      </c>
      <c r="BY270" s="3" t="s">
        <v>109</v>
      </c>
      <c r="CB270" s="3" t="s">
        <v>118</v>
      </c>
      <c r="CE270" s="3" t="s">
        <v>111</v>
      </c>
      <c r="CH270" s="3" t="s">
        <v>136</v>
      </c>
      <c r="CK270" s="3"/>
      <c r="CN270" s="3" t="s">
        <v>137</v>
      </c>
      <c r="CQ270" s="3"/>
      <c r="CT270">
        <v>77</v>
      </c>
    </row>
    <row r="271" spans="1:98" x14ac:dyDescent="0.25">
      <c r="A271">
        <v>81</v>
      </c>
      <c r="B271" s="22">
        <v>43931.420474537037</v>
      </c>
      <c r="C271" s="22">
        <v>43931.423217592594</v>
      </c>
      <c r="D271" s="3" t="s">
        <v>97</v>
      </c>
      <c r="I271" s="3" t="s">
        <v>98</v>
      </c>
      <c r="L271" s="3" t="s">
        <v>99</v>
      </c>
      <c r="O271" s="3"/>
      <c r="R271" s="3" t="s">
        <v>100</v>
      </c>
      <c r="U271" s="3" t="s">
        <v>99</v>
      </c>
      <c r="X271" s="3" t="s">
        <v>101</v>
      </c>
      <c r="AA271" s="3" t="s">
        <v>99</v>
      </c>
      <c r="AD271" s="3" t="s">
        <v>114</v>
      </c>
      <c r="AG271" s="3" t="s">
        <v>139</v>
      </c>
      <c r="AJ271" s="3"/>
      <c r="AM271" s="3" t="s">
        <v>99</v>
      </c>
      <c r="AP271" s="3"/>
      <c r="AS271" s="3" t="s">
        <v>98</v>
      </c>
      <c r="AV271" s="3" t="s">
        <v>435</v>
      </c>
      <c r="AY271" s="3" t="s">
        <v>116</v>
      </c>
      <c r="BB271" s="3"/>
      <c r="BG271" s="3" t="s">
        <v>108</v>
      </c>
      <c r="BJ271" s="3" t="s">
        <v>108</v>
      </c>
      <c r="BM271" s="3" t="s">
        <v>109</v>
      </c>
      <c r="BP271" s="3" t="s">
        <v>123</v>
      </c>
      <c r="BS271" s="3" t="s">
        <v>109</v>
      </c>
      <c r="BV271" s="3" t="s">
        <v>123</v>
      </c>
      <c r="BY271" s="3" t="s">
        <v>109</v>
      </c>
      <c r="CB271" s="3" t="s">
        <v>118</v>
      </c>
      <c r="CE271" s="3" t="s">
        <v>111</v>
      </c>
      <c r="CH271" s="3" t="s">
        <v>136</v>
      </c>
      <c r="CK271" s="3"/>
      <c r="CN271" s="3" t="s">
        <v>137</v>
      </c>
      <c r="CQ271" s="3"/>
      <c r="CT271">
        <v>77</v>
      </c>
    </row>
    <row r="272" spans="1:98" x14ac:dyDescent="0.25">
      <c r="A272">
        <v>81</v>
      </c>
      <c r="B272" s="22">
        <v>43931.420474537037</v>
      </c>
      <c r="C272" s="22">
        <v>43931.423217592594</v>
      </c>
      <c r="D272" s="3" t="s">
        <v>97</v>
      </c>
      <c r="I272" s="3" t="s">
        <v>98</v>
      </c>
      <c r="L272" s="3" t="s">
        <v>99</v>
      </c>
      <c r="O272" s="3"/>
      <c r="R272" s="3" t="s">
        <v>100</v>
      </c>
      <c r="U272" s="3" t="s">
        <v>99</v>
      </c>
      <c r="X272" s="3" t="s">
        <v>101</v>
      </c>
      <c r="AA272" s="3" t="s">
        <v>99</v>
      </c>
      <c r="AD272" s="3" t="s">
        <v>114</v>
      </c>
      <c r="AG272" s="3" t="s">
        <v>139</v>
      </c>
      <c r="AJ272" s="3"/>
      <c r="AM272" s="3" t="s">
        <v>99</v>
      </c>
      <c r="AP272" s="3"/>
      <c r="AS272" s="3" t="s">
        <v>98</v>
      </c>
      <c r="AV272" s="3" t="s">
        <v>430</v>
      </c>
      <c r="AY272" s="3" t="s">
        <v>116</v>
      </c>
      <c r="BB272" s="3"/>
      <c r="BG272" s="3" t="s">
        <v>108</v>
      </c>
      <c r="BJ272" s="3" t="s">
        <v>108</v>
      </c>
      <c r="BM272" s="3" t="s">
        <v>109</v>
      </c>
      <c r="BP272" s="3" t="s">
        <v>123</v>
      </c>
      <c r="BS272" s="3" t="s">
        <v>109</v>
      </c>
      <c r="BV272" s="3" t="s">
        <v>123</v>
      </c>
      <c r="BY272" s="3" t="s">
        <v>109</v>
      </c>
      <c r="CB272" s="3" t="s">
        <v>118</v>
      </c>
      <c r="CE272" s="3" t="s">
        <v>111</v>
      </c>
      <c r="CH272" s="3" t="s">
        <v>136</v>
      </c>
      <c r="CK272" s="3"/>
      <c r="CN272" s="3" t="s">
        <v>137</v>
      </c>
      <c r="CQ272" s="3"/>
      <c r="CT272">
        <v>77</v>
      </c>
    </row>
    <row r="273" spans="1:98" x14ac:dyDescent="0.25">
      <c r="A273">
        <v>82</v>
      </c>
      <c r="B273" s="22">
        <v>43931.49591435185</v>
      </c>
      <c r="C273" s="22">
        <v>43931.497349537036</v>
      </c>
      <c r="D273" s="3" t="s">
        <v>97</v>
      </c>
      <c r="I273" s="3" t="s">
        <v>98</v>
      </c>
      <c r="L273" s="3" t="s">
        <v>99</v>
      </c>
      <c r="O273" s="3"/>
      <c r="R273" s="3" t="s">
        <v>100</v>
      </c>
      <c r="U273" s="3" t="s">
        <v>99</v>
      </c>
      <c r="X273" s="3" t="s">
        <v>101</v>
      </c>
      <c r="AA273" s="3" t="s">
        <v>99</v>
      </c>
      <c r="AD273" s="3" t="s">
        <v>127</v>
      </c>
      <c r="AG273" s="3" t="s">
        <v>139</v>
      </c>
      <c r="AJ273" s="3"/>
      <c r="AM273" s="3" t="s">
        <v>98</v>
      </c>
      <c r="AP273" s="3" t="s">
        <v>143</v>
      </c>
      <c r="AS273" s="3" t="s">
        <v>98</v>
      </c>
      <c r="AV273" s="3" t="s">
        <v>431</v>
      </c>
      <c r="AY273" s="3" t="s">
        <v>116</v>
      </c>
      <c r="BB273" s="3"/>
      <c r="BG273" s="3" t="s">
        <v>109</v>
      </c>
      <c r="BJ273" s="3" t="s">
        <v>109</v>
      </c>
      <c r="BM273" s="3" t="s">
        <v>107</v>
      </c>
      <c r="BP273" s="3" t="s">
        <v>108</v>
      </c>
      <c r="BS273" s="3" t="s">
        <v>108</v>
      </c>
      <c r="BV273" s="3" t="s">
        <v>108</v>
      </c>
      <c r="BY273" s="3" t="s">
        <v>109</v>
      </c>
      <c r="CB273" s="3" t="s">
        <v>134</v>
      </c>
      <c r="CE273" s="3" t="s">
        <v>135</v>
      </c>
      <c r="CH273" s="3" t="s">
        <v>137</v>
      </c>
      <c r="CK273" s="3" t="s">
        <v>247</v>
      </c>
      <c r="CN273" s="3" t="s">
        <v>137</v>
      </c>
      <c r="CQ273" s="3"/>
      <c r="CT273">
        <v>78</v>
      </c>
    </row>
    <row r="274" spans="1:98" x14ac:dyDescent="0.25">
      <c r="A274">
        <v>82</v>
      </c>
      <c r="B274" s="22">
        <v>43931.49591435185</v>
      </c>
      <c r="C274" s="22">
        <v>43931.497349537036</v>
      </c>
      <c r="D274" s="3" t="s">
        <v>97</v>
      </c>
      <c r="I274" s="3" t="s">
        <v>98</v>
      </c>
      <c r="L274" s="3" t="s">
        <v>99</v>
      </c>
      <c r="O274" s="3"/>
      <c r="R274" s="3" t="s">
        <v>100</v>
      </c>
      <c r="U274" s="3" t="s">
        <v>99</v>
      </c>
      <c r="X274" s="3" t="s">
        <v>101</v>
      </c>
      <c r="AA274" s="3" t="s">
        <v>99</v>
      </c>
      <c r="AD274" s="3" t="s">
        <v>127</v>
      </c>
      <c r="AG274" s="3" t="s">
        <v>139</v>
      </c>
      <c r="AJ274" s="3"/>
      <c r="AM274" s="3" t="s">
        <v>98</v>
      </c>
      <c r="AP274" s="3" t="s">
        <v>143</v>
      </c>
      <c r="AS274" s="3" t="s">
        <v>98</v>
      </c>
      <c r="AV274" s="3" t="s">
        <v>430</v>
      </c>
      <c r="AY274" s="3" t="s">
        <v>116</v>
      </c>
      <c r="BB274" s="3"/>
      <c r="BG274" s="3" t="s">
        <v>109</v>
      </c>
      <c r="BJ274" s="3" t="s">
        <v>109</v>
      </c>
      <c r="BM274" s="3" t="s">
        <v>107</v>
      </c>
      <c r="BP274" s="3" t="s">
        <v>108</v>
      </c>
      <c r="BS274" s="3" t="s">
        <v>108</v>
      </c>
      <c r="BV274" s="3" t="s">
        <v>108</v>
      </c>
      <c r="BY274" s="3" t="s">
        <v>109</v>
      </c>
      <c r="CB274" s="3" t="s">
        <v>134</v>
      </c>
      <c r="CE274" s="3" t="s">
        <v>135</v>
      </c>
      <c r="CH274" s="3" t="s">
        <v>137</v>
      </c>
      <c r="CK274" s="3" t="s">
        <v>247</v>
      </c>
      <c r="CN274" s="3" t="s">
        <v>137</v>
      </c>
      <c r="CQ274" s="3"/>
      <c r="CT274">
        <v>78</v>
      </c>
    </row>
    <row r="275" spans="1:98" x14ac:dyDescent="0.25">
      <c r="A275">
        <v>83</v>
      </c>
      <c r="B275" s="22">
        <v>43931.489421296297</v>
      </c>
      <c r="C275" s="22">
        <v>43931.508206018516</v>
      </c>
      <c r="D275" s="3" t="s">
        <v>97</v>
      </c>
      <c r="I275" s="3" t="s">
        <v>98</v>
      </c>
      <c r="L275" s="3" t="s">
        <v>98</v>
      </c>
      <c r="O275" s="3" t="s">
        <v>248</v>
      </c>
      <c r="R275" s="3" t="s">
        <v>100</v>
      </c>
      <c r="U275" s="3" t="s">
        <v>98</v>
      </c>
      <c r="X275" s="3" t="s">
        <v>101</v>
      </c>
      <c r="AA275" s="3" t="s">
        <v>102</v>
      </c>
      <c r="AD275" s="3" t="s">
        <v>249</v>
      </c>
      <c r="AG275" s="3" t="s">
        <v>149</v>
      </c>
      <c r="AJ275" s="3"/>
      <c r="AM275" s="3" t="s">
        <v>99</v>
      </c>
      <c r="AP275" s="3"/>
      <c r="AS275" s="3" t="s">
        <v>98</v>
      </c>
      <c r="AV275" s="3" t="s">
        <v>434</v>
      </c>
      <c r="AY275" s="3" t="s">
        <v>251</v>
      </c>
      <c r="BB275" s="3"/>
      <c r="BG275" s="3" t="s">
        <v>108</v>
      </c>
      <c r="BJ275" s="3" t="s">
        <v>108</v>
      </c>
      <c r="BM275" s="3" t="s">
        <v>107</v>
      </c>
      <c r="BP275" s="3" t="s">
        <v>107</v>
      </c>
      <c r="BS275" s="3" t="s">
        <v>108</v>
      </c>
      <c r="BV275" s="3" t="s">
        <v>109</v>
      </c>
      <c r="BY275" s="3" t="s">
        <v>107</v>
      </c>
      <c r="CB275" s="3" t="s">
        <v>118</v>
      </c>
      <c r="CE275" s="3" t="s">
        <v>119</v>
      </c>
      <c r="CH275" s="3" t="s">
        <v>148</v>
      </c>
      <c r="CK275" s="3"/>
      <c r="CN275" s="3" t="s">
        <v>141</v>
      </c>
      <c r="CQ275" s="3"/>
      <c r="CT275">
        <v>79</v>
      </c>
    </row>
    <row r="276" spans="1:98" x14ac:dyDescent="0.25">
      <c r="A276">
        <v>83</v>
      </c>
      <c r="B276" s="22">
        <v>43931.489421296297</v>
      </c>
      <c r="C276" s="22">
        <v>43931.508206018516</v>
      </c>
      <c r="D276" s="3" t="s">
        <v>97</v>
      </c>
      <c r="I276" s="3" t="s">
        <v>98</v>
      </c>
      <c r="L276" s="3" t="s">
        <v>98</v>
      </c>
      <c r="O276" s="3" t="s">
        <v>248</v>
      </c>
      <c r="R276" s="3" t="s">
        <v>100</v>
      </c>
      <c r="U276" s="3" t="s">
        <v>98</v>
      </c>
      <c r="X276" s="3" t="s">
        <v>101</v>
      </c>
      <c r="AA276" s="3" t="s">
        <v>102</v>
      </c>
      <c r="AD276" s="3" t="s">
        <v>249</v>
      </c>
      <c r="AG276" s="3" t="s">
        <v>149</v>
      </c>
      <c r="AJ276" s="3"/>
      <c r="AM276" s="3" t="s">
        <v>99</v>
      </c>
      <c r="AP276" s="3"/>
      <c r="AS276" s="3" t="s">
        <v>98</v>
      </c>
      <c r="AV276" s="3" t="s">
        <v>429</v>
      </c>
      <c r="AY276" s="3" t="s">
        <v>251</v>
      </c>
      <c r="BB276" s="3"/>
      <c r="BG276" s="3" t="s">
        <v>108</v>
      </c>
      <c r="BJ276" s="3" t="s">
        <v>108</v>
      </c>
      <c r="BM276" s="3" t="s">
        <v>107</v>
      </c>
      <c r="BP276" s="3" t="s">
        <v>107</v>
      </c>
      <c r="BS276" s="3" t="s">
        <v>108</v>
      </c>
      <c r="BV276" s="3" t="s">
        <v>109</v>
      </c>
      <c r="BY276" s="3" t="s">
        <v>107</v>
      </c>
      <c r="CB276" s="3" t="s">
        <v>118</v>
      </c>
      <c r="CE276" s="3" t="s">
        <v>119</v>
      </c>
      <c r="CH276" s="3" t="s">
        <v>148</v>
      </c>
      <c r="CK276" s="3"/>
      <c r="CN276" s="3" t="s">
        <v>141</v>
      </c>
      <c r="CQ276" s="3"/>
      <c r="CT276">
        <v>79</v>
      </c>
    </row>
    <row r="277" spans="1:98" x14ac:dyDescent="0.25">
      <c r="A277">
        <v>83</v>
      </c>
      <c r="B277" s="22">
        <v>43931.489421296297</v>
      </c>
      <c r="C277" s="22">
        <v>43931.508206018516</v>
      </c>
      <c r="D277" s="3" t="s">
        <v>97</v>
      </c>
      <c r="I277" s="3" t="s">
        <v>98</v>
      </c>
      <c r="L277" s="3" t="s">
        <v>98</v>
      </c>
      <c r="O277" s="3" t="s">
        <v>248</v>
      </c>
      <c r="R277" s="3" t="s">
        <v>100</v>
      </c>
      <c r="U277" s="3" t="s">
        <v>98</v>
      </c>
      <c r="X277" s="3" t="s">
        <v>101</v>
      </c>
      <c r="AA277" s="3" t="s">
        <v>102</v>
      </c>
      <c r="AD277" s="3" t="s">
        <v>249</v>
      </c>
      <c r="AG277" s="3" t="s">
        <v>149</v>
      </c>
      <c r="AJ277" s="3"/>
      <c r="AM277" s="3" t="s">
        <v>99</v>
      </c>
      <c r="AP277" s="3"/>
      <c r="AS277" s="3" t="s">
        <v>98</v>
      </c>
      <c r="AV277" s="3" t="s">
        <v>430</v>
      </c>
      <c r="AY277" s="3" t="s">
        <v>251</v>
      </c>
      <c r="BB277" s="3"/>
      <c r="BG277" s="3" t="s">
        <v>108</v>
      </c>
      <c r="BJ277" s="3" t="s">
        <v>108</v>
      </c>
      <c r="BM277" s="3" t="s">
        <v>107</v>
      </c>
      <c r="BP277" s="3" t="s">
        <v>107</v>
      </c>
      <c r="BS277" s="3" t="s">
        <v>108</v>
      </c>
      <c r="BV277" s="3" t="s">
        <v>109</v>
      </c>
      <c r="BY277" s="3" t="s">
        <v>107</v>
      </c>
      <c r="CB277" s="3" t="s">
        <v>118</v>
      </c>
      <c r="CE277" s="3" t="s">
        <v>119</v>
      </c>
      <c r="CH277" s="3" t="s">
        <v>148</v>
      </c>
      <c r="CK277" s="3"/>
      <c r="CN277" s="3" t="s">
        <v>141</v>
      </c>
      <c r="CQ277" s="3"/>
      <c r="CT277">
        <v>79</v>
      </c>
    </row>
    <row r="278" spans="1:98" x14ac:dyDescent="0.25">
      <c r="A278">
        <v>84</v>
      </c>
      <c r="B278" s="22">
        <v>43931.607627314814</v>
      </c>
      <c r="C278" s="22">
        <v>43931.610706018517</v>
      </c>
      <c r="D278" s="3" t="s">
        <v>97</v>
      </c>
      <c r="I278" s="3" t="s">
        <v>98</v>
      </c>
      <c r="L278" s="3" t="s">
        <v>98</v>
      </c>
      <c r="O278" s="3" t="s">
        <v>252</v>
      </c>
      <c r="R278" s="3" t="s">
        <v>225</v>
      </c>
      <c r="U278" s="3" t="s">
        <v>99</v>
      </c>
      <c r="X278" s="3" t="s">
        <v>121</v>
      </c>
      <c r="AA278" s="3"/>
      <c r="AD278" s="3" t="s">
        <v>226</v>
      </c>
      <c r="AG278" s="3" t="s">
        <v>139</v>
      </c>
      <c r="AJ278" s="3"/>
      <c r="AM278" s="3" t="s">
        <v>99</v>
      </c>
      <c r="AP278" s="3"/>
      <c r="AS278" s="3" t="s">
        <v>98</v>
      </c>
      <c r="AV278" s="3" t="s">
        <v>434</v>
      </c>
      <c r="AY278" s="3" t="s">
        <v>116</v>
      </c>
      <c r="BB278" s="3"/>
      <c r="BG278" s="3" t="s">
        <v>133</v>
      </c>
      <c r="BJ278" s="3" t="s">
        <v>133</v>
      </c>
      <c r="BM278" s="3" t="s">
        <v>123</v>
      </c>
      <c r="BP278" s="3" t="s">
        <v>123</v>
      </c>
      <c r="BS278" s="3" t="s">
        <v>123</v>
      </c>
      <c r="BV278" s="3" t="s">
        <v>123</v>
      </c>
      <c r="BY278" s="3" t="s">
        <v>123</v>
      </c>
      <c r="CB278" s="3" t="s">
        <v>110</v>
      </c>
      <c r="CE278" s="3" t="s">
        <v>111</v>
      </c>
      <c r="CH278" s="3" t="s">
        <v>148</v>
      </c>
      <c r="CK278" s="3"/>
      <c r="CN278" s="3" t="s">
        <v>126</v>
      </c>
      <c r="CQ278" s="3"/>
      <c r="CT278">
        <v>80</v>
      </c>
    </row>
    <row r="279" spans="1:98" x14ac:dyDescent="0.25">
      <c r="A279">
        <v>84</v>
      </c>
      <c r="B279" s="22">
        <v>43931.607627314814</v>
      </c>
      <c r="C279" s="22">
        <v>43931.610706018517</v>
      </c>
      <c r="D279" s="3" t="s">
        <v>97</v>
      </c>
      <c r="I279" s="3" t="s">
        <v>98</v>
      </c>
      <c r="L279" s="3" t="s">
        <v>98</v>
      </c>
      <c r="O279" s="3" t="s">
        <v>252</v>
      </c>
      <c r="R279" s="3" t="s">
        <v>225</v>
      </c>
      <c r="U279" s="3" t="s">
        <v>99</v>
      </c>
      <c r="X279" s="3" t="s">
        <v>121</v>
      </c>
      <c r="AA279" s="3"/>
      <c r="AD279" s="3" t="s">
        <v>226</v>
      </c>
      <c r="AG279" s="3" t="s">
        <v>139</v>
      </c>
      <c r="AJ279" s="3"/>
      <c r="AM279" s="3" t="s">
        <v>99</v>
      </c>
      <c r="AP279" s="3"/>
      <c r="AS279" s="3" t="s">
        <v>98</v>
      </c>
      <c r="AV279" s="3" t="s">
        <v>429</v>
      </c>
      <c r="AY279" s="3" t="s">
        <v>116</v>
      </c>
      <c r="BB279" s="3"/>
      <c r="BG279" s="3" t="s">
        <v>133</v>
      </c>
      <c r="BJ279" s="3" t="s">
        <v>133</v>
      </c>
      <c r="BM279" s="3" t="s">
        <v>123</v>
      </c>
      <c r="BP279" s="3" t="s">
        <v>123</v>
      </c>
      <c r="BS279" s="3" t="s">
        <v>123</v>
      </c>
      <c r="BV279" s="3" t="s">
        <v>123</v>
      </c>
      <c r="BY279" s="3" t="s">
        <v>123</v>
      </c>
      <c r="CB279" s="3" t="s">
        <v>110</v>
      </c>
      <c r="CE279" s="3" t="s">
        <v>111</v>
      </c>
      <c r="CH279" s="3" t="s">
        <v>148</v>
      </c>
      <c r="CK279" s="3"/>
      <c r="CN279" s="3" t="s">
        <v>126</v>
      </c>
      <c r="CQ279" s="3"/>
      <c r="CT279">
        <v>80</v>
      </c>
    </row>
    <row r="280" spans="1:98" x14ac:dyDescent="0.25">
      <c r="A280">
        <v>84</v>
      </c>
      <c r="B280" s="22">
        <v>43931.607627314814</v>
      </c>
      <c r="C280" s="22">
        <v>43931.610706018517</v>
      </c>
      <c r="D280" s="3" t="s">
        <v>97</v>
      </c>
      <c r="I280" s="3" t="s">
        <v>98</v>
      </c>
      <c r="L280" s="3" t="s">
        <v>98</v>
      </c>
      <c r="O280" s="3" t="s">
        <v>252</v>
      </c>
      <c r="R280" s="3" t="s">
        <v>225</v>
      </c>
      <c r="U280" s="3" t="s">
        <v>99</v>
      </c>
      <c r="X280" s="3" t="s">
        <v>121</v>
      </c>
      <c r="AA280" s="3"/>
      <c r="AD280" s="3" t="s">
        <v>226</v>
      </c>
      <c r="AG280" s="3" t="s">
        <v>139</v>
      </c>
      <c r="AJ280" s="3"/>
      <c r="AM280" s="3" t="s">
        <v>99</v>
      </c>
      <c r="AP280" s="3"/>
      <c r="AS280" s="3" t="s">
        <v>98</v>
      </c>
      <c r="AV280" s="3" t="s">
        <v>435</v>
      </c>
      <c r="AY280" s="3" t="s">
        <v>116</v>
      </c>
      <c r="BB280" s="3"/>
      <c r="BG280" s="3" t="s">
        <v>133</v>
      </c>
      <c r="BJ280" s="3" t="s">
        <v>133</v>
      </c>
      <c r="BM280" s="3" t="s">
        <v>123</v>
      </c>
      <c r="BP280" s="3" t="s">
        <v>123</v>
      </c>
      <c r="BS280" s="3" t="s">
        <v>123</v>
      </c>
      <c r="BV280" s="3" t="s">
        <v>123</v>
      </c>
      <c r="BY280" s="3" t="s">
        <v>123</v>
      </c>
      <c r="CB280" s="3" t="s">
        <v>110</v>
      </c>
      <c r="CE280" s="3" t="s">
        <v>111</v>
      </c>
      <c r="CH280" s="3" t="s">
        <v>148</v>
      </c>
      <c r="CK280" s="3"/>
      <c r="CN280" s="3" t="s">
        <v>126</v>
      </c>
      <c r="CQ280" s="3"/>
      <c r="CT280">
        <v>80</v>
      </c>
    </row>
    <row r="281" spans="1:98" x14ac:dyDescent="0.25">
      <c r="A281">
        <v>84</v>
      </c>
      <c r="B281" s="22">
        <v>43931.607627314814</v>
      </c>
      <c r="C281" s="22">
        <v>43931.610706018517</v>
      </c>
      <c r="D281" s="3" t="s">
        <v>97</v>
      </c>
      <c r="I281" s="3" t="s">
        <v>98</v>
      </c>
      <c r="L281" s="3" t="s">
        <v>98</v>
      </c>
      <c r="O281" s="3" t="s">
        <v>252</v>
      </c>
      <c r="R281" s="3" t="s">
        <v>225</v>
      </c>
      <c r="U281" s="3" t="s">
        <v>99</v>
      </c>
      <c r="X281" s="3" t="s">
        <v>121</v>
      </c>
      <c r="AA281" s="3"/>
      <c r="AD281" s="3" t="s">
        <v>226</v>
      </c>
      <c r="AG281" s="3" t="s">
        <v>139</v>
      </c>
      <c r="AJ281" s="3"/>
      <c r="AM281" s="3" t="s">
        <v>99</v>
      </c>
      <c r="AP281" s="3"/>
      <c r="AS281" s="3" t="s">
        <v>98</v>
      </c>
      <c r="AV281" s="3" t="s">
        <v>430</v>
      </c>
      <c r="AY281" s="3" t="s">
        <v>116</v>
      </c>
      <c r="BB281" s="3"/>
      <c r="BG281" s="3" t="s">
        <v>133</v>
      </c>
      <c r="BJ281" s="3" t="s">
        <v>133</v>
      </c>
      <c r="BM281" s="3" t="s">
        <v>123</v>
      </c>
      <c r="BP281" s="3" t="s">
        <v>123</v>
      </c>
      <c r="BS281" s="3" t="s">
        <v>123</v>
      </c>
      <c r="BV281" s="3" t="s">
        <v>123</v>
      </c>
      <c r="BY281" s="3" t="s">
        <v>123</v>
      </c>
      <c r="CB281" s="3" t="s">
        <v>110</v>
      </c>
      <c r="CE281" s="3" t="s">
        <v>111</v>
      </c>
      <c r="CH281" s="3" t="s">
        <v>148</v>
      </c>
      <c r="CK281" s="3"/>
      <c r="CN281" s="3" t="s">
        <v>126</v>
      </c>
      <c r="CQ281" s="3"/>
      <c r="CT281">
        <v>80</v>
      </c>
    </row>
    <row r="282" spans="1:98" x14ac:dyDescent="0.25">
      <c r="A282">
        <v>85</v>
      </c>
      <c r="B282" s="22">
        <v>43931.607233796298</v>
      </c>
      <c r="C282" s="22">
        <v>43931.611111111109</v>
      </c>
      <c r="D282" s="3" t="s">
        <v>97</v>
      </c>
      <c r="I282" s="3" t="s">
        <v>99</v>
      </c>
      <c r="L282" s="3" t="s">
        <v>99</v>
      </c>
      <c r="O282" s="3"/>
      <c r="R282" s="3" t="s">
        <v>100</v>
      </c>
      <c r="U282" s="3" t="s">
        <v>99</v>
      </c>
      <c r="X282" s="3" t="s">
        <v>101</v>
      </c>
      <c r="AA282" s="3" t="s">
        <v>132</v>
      </c>
      <c r="AD282" s="3" t="s">
        <v>103</v>
      </c>
      <c r="AG282" s="3" t="s">
        <v>149</v>
      </c>
      <c r="AJ282" s="3"/>
      <c r="AM282" s="3" t="s">
        <v>98</v>
      </c>
      <c r="AP282" s="3" t="s">
        <v>143</v>
      </c>
      <c r="AS282" s="3" t="s">
        <v>98</v>
      </c>
      <c r="AV282" s="3" t="s">
        <v>137</v>
      </c>
      <c r="AY282" s="3" t="s">
        <v>116</v>
      </c>
      <c r="BB282" s="3"/>
      <c r="BG282" s="3" t="s">
        <v>108</v>
      </c>
      <c r="BJ282" s="3" t="s">
        <v>107</v>
      </c>
      <c r="BM282" s="3" t="s">
        <v>109</v>
      </c>
      <c r="BP282" s="3" t="s">
        <v>123</v>
      </c>
      <c r="BS282" s="3" t="s">
        <v>109</v>
      </c>
      <c r="BV282" s="3" t="s">
        <v>109</v>
      </c>
      <c r="BY282" s="3" t="s">
        <v>123</v>
      </c>
      <c r="CB282" s="3" t="s">
        <v>118</v>
      </c>
      <c r="CE282" s="3" t="s">
        <v>111</v>
      </c>
      <c r="CH282" s="3" t="s">
        <v>156</v>
      </c>
      <c r="CK282" s="3"/>
      <c r="CN282" s="3" t="s">
        <v>126</v>
      </c>
      <c r="CQ282" s="3"/>
      <c r="CT282">
        <v>81</v>
      </c>
    </row>
    <row r="283" spans="1:98" x14ac:dyDescent="0.25">
      <c r="A283">
        <v>85</v>
      </c>
      <c r="B283" s="22">
        <v>43931.607233796298</v>
      </c>
      <c r="C283" s="22">
        <v>43931.611111111109</v>
      </c>
      <c r="D283" s="3" t="s">
        <v>97</v>
      </c>
      <c r="I283" s="3" t="s">
        <v>99</v>
      </c>
      <c r="L283" s="3" t="s">
        <v>99</v>
      </c>
      <c r="O283" s="3"/>
      <c r="R283" s="3" t="s">
        <v>100</v>
      </c>
      <c r="U283" s="3" t="s">
        <v>99</v>
      </c>
      <c r="X283" s="3" t="s">
        <v>101</v>
      </c>
      <c r="AA283" s="3" t="s">
        <v>132</v>
      </c>
      <c r="AD283" s="3" t="s">
        <v>103</v>
      </c>
      <c r="AG283" s="3" t="s">
        <v>149</v>
      </c>
      <c r="AJ283" s="3"/>
      <c r="AM283" s="3" t="s">
        <v>98</v>
      </c>
      <c r="AP283" s="3" t="s">
        <v>143</v>
      </c>
      <c r="AS283" s="3" t="s">
        <v>98</v>
      </c>
      <c r="AV283" s="3" t="s">
        <v>430</v>
      </c>
      <c r="AY283" s="3" t="s">
        <v>116</v>
      </c>
      <c r="BB283" s="3"/>
      <c r="BG283" s="3" t="s">
        <v>108</v>
      </c>
      <c r="BJ283" s="3" t="s">
        <v>107</v>
      </c>
      <c r="BM283" s="3" t="s">
        <v>109</v>
      </c>
      <c r="BP283" s="3" t="s">
        <v>123</v>
      </c>
      <c r="BS283" s="3" t="s">
        <v>109</v>
      </c>
      <c r="BV283" s="3" t="s">
        <v>109</v>
      </c>
      <c r="BY283" s="3" t="s">
        <v>123</v>
      </c>
      <c r="CB283" s="3" t="s">
        <v>118</v>
      </c>
      <c r="CE283" s="3" t="s">
        <v>111</v>
      </c>
      <c r="CH283" s="3" t="s">
        <v>156</v>
      </c>
      <c r="CK283" s="3"/>
      <c r="CN283" s="3" t="s">
        <v>126</v>
      </c>
      <c r="CQ283" s="3"/>
      <c r="CT283">
        <v>81</v>
      </c>
    </row>
    <row r="284" spans="1:98" x14ac:dyDescent="0.25">
      <c r="A284">
        <v>86</v>
      </c>
      <c r="B284" s="22">
        <v>43931.608541666668</v>
      </c>
      <c r="C284" s="22">
        <v>43931.611759259256</v>
      </c>
      <c r="D284" s="3" t="s">
        <v>97</v>
      </c>
      <c r="I284" s="3" t="s">
        <v>98</v>
      </c>
      <c r="L284" s="3" t="s">
        <v>99</v>
      </c>
      <c r="O284" s="3"/>
      <c r="R284" s="3" t="s">
        <v>209</v>
      </c>
      <c r="U284" s="3" t="s">
        <v>98</v>
      </c>
      <c r="X284" s="3" t="s">
        <v>121</v>
      </c>
      <c r="AA284" s="3"/>
      <c r="AD284" s="3" t="s">
        <v>146</v>
      </c>
      <c r="AG284" s="3" t="s">
        <v>149</v>
      </c>
      <c r="AJ284" s="3"/>
      <c r="AM284" s="3" t="s">
        <v>99</v>
      </c>
      <c r="AP284" s="3"/>
      <c r="AS284" s="3" t="s">
        <v>98</v>
      </c>
      <c r="AV284" s="3"/>
      <c r="AY284" s="3" t="s">
        <v>116</v>
      </c>
      <c r="BB284" s="3"/>
      <c r="BG284" s="3" t="s">
        <v>109</v>
      </c>
      <c r="BJ284" s="3" t="s">
        <v>123</v>
      </c>
      <c r="BM284" s="3" t="s">
        <v>123</v>
      </c>
      <c r="BP284" s="3" t="s">
        <v>109</v>
      </c>
      <c r="BS284" s="3" t="s">
        <v>109</v>
      </c>
      <c r="BV284" s="3" t="s">
        <v>109</v>
      </c>
      <c r="BY284" s="3" t="s">
        <v>109</v>
      </c>
      <c r="CB284" s="3"/>
      <c r="CE284" s="3"/>
      <c r="CH284" s="3" t="s">
        <v>148</v>
      </c>
      <c r="CK284" s="3"/>
      <c r="CN284" s="3" t="s">
        <v>131</v>
      </c>
      <c r="CQ284" s="3"/>
      <c r="CT284">
        <v>82</v>
      </c>
    </row>
    <row r="285" spans="1:98" x14ac:dyDescent="0.25">
      <c r="A285">
        <v>87</v>
      </c>
      <c r="B285" s="22">
        <v>43931.611180555556</v>
      </c>
      <c r="C285" s="22">
        <v>43931.612199074072</v>
      </c>
      <c r="D285" s="3" t="s">
        <v>97</v>
      </c>
      <c r="I285" s="3" t="s">
        <v>99</v>
      </c>
      <c r="L285" s="3" t="s">
        <v>98</v>
      </c>
      <c r="O285" s="3"/>
      <c r="R285" s="3" t="s">
        <v>100</v>
      </c>
      <c r="U285" s="3" t="s">
        <v>99</v>
      </c>
      <c r="X285" s="3" t="s">
        <v>101</v>
      </c>
      <c r="AA285" s="3" t="s">
        <v>132</v>
      </c>
      <c r="AD285" s="3" t="s">
        <v>114</v>
      </c>
      <c r="AG285" s="3" t="s">
        <v>149</v>
      </c>
      <c r="AJ285" s="3"/>
      <c r="AM285" s="3" t="s">
        <v>98</v>
      </c>
      <c r="AP285" s="3" t="s">
        <v>143</v>
      </c>
      <c r="AS285" s="3" t="s">
        <v>98</v>
      </c>
      <c r="AV285" s="3" t="s">
        <v>137</v>
      </c>
      <c r="AY285" s="3" t="s">
        <v>116</v>
      </c>
      <c r="BB285" s="3"/>
      <c r="BG285" s="3" t="s">
        <v>108</v>
      </c>
      <c r="BJ285" s="3" t="s">
        <v>107</v>
      </c>
      <c r="BM285" s="3" t="s">
        <v>109</v>
      </c>
      <c r="BP285" s="3" t="s">
        <v>123</v>
      </c>
      <c r="BS285" s="3" t="s">
        <v>109</v>
      </c>
      <c r="BV285" s="3" t="s">
        <v>109</v>
      </c>
      <c r="BY285" s="3" t="s">
        <v>109</v>
      </c>
      <c r="CB285" s="3" t="s">
        <v>118</v>
      </c>
      <c r="CE285" s="3" t="s">
        <v>111</v>
      </c>
      <c r="CH285" s="3" t="s">
        <v>156</v>
      </c>
      <c r="CK285" s="3"/>
      <c r="CN285" s="3" t="s">
        <v>126</v>
      </c>
      <c r="CQ285" s="3"/>
      <c r="CT285">
        <v>83</v>
      </c>
    </row>
    <row r="286" spans="1:98" x14ac:dyDescent="0.25">
      <c r="A286">
        <v>87</v>
      </c>
      <c r="B286" s="22">
        <v>43931.611180555556</v>
      </c>
      <c r="C286" s="22">
        <v>43931.612199074072</v>
      </c>
      <c r="D286" s="3" t="s">
        <v>97</v>
      </c>
      <c r="I286" s="3" t="s">
        <v>99</v>
      </c>
      <c r="L286" s="3" t="s">
        <v>98</v>
      </c>
      <c r="O286" s="3"/>
      <c r="R286" s="3" t="s">
        <v>100</v>
      </c>
      <c r="U286" s="3" t="s">
        <v>99</v>
      </c>
      <c r="X286" s="3" t="s">
        <v>101</v>
      </c>
      <c r="AA286" s="3" t="s">
        <v>132</v>
      </c>
      <c r="AD286" s="3" t="s">
        <v>114</v>
      </c>
      <c r="AG286" s="3" t="s">
        <v>149</v>
      </c>
      <c r="AJ286" s="3"/>
      <c r="AM286" s="3" t="s">
        <v>98</v>
      </c>
      <c r="AP286" s="3" t="s">
        <v>143</v>
      </c>
      <c r="AS286" s="3" t="s">
        <v>98</v>
      </c>
      <c r="AV286" s="3" t="s">
        <v>430</v>
      </c>
      <c r="AY286" s="3" t="s">
        <v>116</v>
      </c>
      <c r="BB286" s="3"/>
      <c r="BG286" s="3" t="s">
        <v>108</v>
      </c>
      <c r="BJ286" s="3" t="s">
        <v>107</v>
      </c>
      <c r="BM286" s="3" t="s">
        <v>109</v>
      </c>
      <c r="BP286" s="3" t="s">
        <v>123</v>
      </c>
      <c r="BS286" s="3" t="s">
        <v>109</v>
      </c>
      <c r="BV286" s="3" t="s">
        <v>109</v>
      </c>
      <c r="BY286" s="3" t="s">
        <v>109</v>
      </c>
      <c r="CB286" s="3" t="s">
        <v>118</v>
      </c>
      <c r="CE286" s="3" t="s">
        <v>111</v>
      </c>
      <c r="CH286" s="3" t="s">
        <v>156</v>
      </c>
      <c r="CK286" s="3"/>
      <c r="CN286" s="3" t="s">
        <v>126</v>
      </c>
      <c r="CQ286" s="3"/>
      <c r="CT286">
        <v>83</v>
      </c>
    </row>
    <row r="287" spans="1:98" x14ac:dyDescent="0.25">
      <c r="A287">
        <v>88</v>
      </c>
      <c r="B287" s="22">
        <v>43931.627581018518</v>
      </c>
      <c r="C287" s="22">
        <v>43931.630347222221</v>
      </c>
      <c r="D287" s="3" t="s">
        <v>97</v>
      </c>
      <c r="I287" s="3" t="s">
        <v>98</v>
      </c>
      <c r="L287" s="3" t="s">
        <v>99</v>
      </c>
      <c r="O287" s="3"/>
      <c r="R287" s="3" t="s">
        <v>100</v>
      </c>
      <c r="U287" s="3" t="s">
        <v>99</v>
      </c>
      <c r="X287" s="3" t="s">
        <v>121</v>
      </c>
      <c r="AA287" s="3"/>
      <c r="AD287" s="3" t="s">
        <v>152</v>
      </c>
      <c r="AG287" s="3" t="s">
        <v>149</v>
      </c>
      <c r="AJ287" s="3"/>
      <c r="AM287" s="3" t="s">
        <v>99</v>
      </c>
      <c r="AP287" s="3"/>
      <c r="AS287" s="3" t="s">
        <v>98</v>
      </c>
      <c r="AV287" s="3" t="s">
        <v>431</v>
      </c>
      <c r="AY287" s="3" t="s">
        <v>116</v>
      </c>
      <c r="BB287" s="3" t="s">
        <v>241</v>
      </c>
      <c r="BG287" s="3" t="s">
        <v>108</v>
      </c>
      <c r="BJ287" s="3" t="s">
        <v>107</v>
      </c>
      <c r="BM287" s="3" t="s">
        <v>107</v>
      </c>
      <c r="BP287" s="3" t="s">
        <v>108</v>
      </c>
      <c r="BS287" s="3" t="s">
        <v>109</v>
      </c>
      <c r="BV287" s="3" t="s">
        <v>108</v>
      </c>
      <c r="BY287" s="3" t="s">
        <v>109</v>
      </c>
      <c r="CB287" s="3" t="s">
        <v>118</v>
      </c>
      <c r="CE287" s="3" t="s">
        <v>119</v>
      </c>
      <c r="CH287" s="3" t="s">
        <v>136</v>
      </c>
      <c r="CK287" s="3"/>
      <c r="CN287" s="3" t="s">
        <v>131</v>
      </c>
      <c r="CQ287" s="3" t="s">
        <v>241</v>
      </c>
      <c r="CT287">
        <v>84</v>
      </c>
    </row>
    <row r="288" spans="1:98" x14ac:dyDescent="0.25">
      <c r="A288">
        <v>88</v>
      </c>
      <c r="B288" s="22">
        <v>43931.627581018518</v>
      </c>
      <c r="C288" s="22">
        <v>43931.630347222221</v>
      </c>
      <c r="D288" s="3" t="s">
        <v>97</v>
      </c>
      <c r="I288" s="3" t="s">
        <v>98</v>
      </c>
      <c r="L288" s="3" t="s">
        <v>99</v>
      </c>
      <c r="O288" s="3"/>
      <c r="R288" s="3" t="s">
        <v>100</v>
      </c>
      <c r="U288" s="3" t="s">
        <v>99</v>
      </c>
      <c r="X288" s="3" t="s">
        <v>121</v>
      </c>
      <c r="AA288" s="3"/>
      <c r="AD288" s="3" t="s">
        <v>152</v>
      </c>
      <c r="AG288" s="3" t="s">
        <v>149</v>
      </c>
      <c r="AJ288" s="3"/>
      <c r="AM288" s="3" t="s">
        <v>99</v>
      </c>
      <c r="AP288" s="3"/>
      <c r="AS288" s="3" t="s">
        <v>98</v>
      </c>
      <c r="AV288" s="3" t="s">
        <v>432</v>
      </c>
      <c r="AY288" s="3" t="s">
        <v>116</v>
      </c>
      <c r="BB288" s="3" t="s">
        <v>241</v>
      </c>
      <c r="BG288" s="3" t="s">
        <v>108</v>
      </c>
      <c r="BJ288" s="3" t="s">
        <v>107</v>
      </c>
      <c r="BM288" s="3" t="s">
        <v>107</v>
      </c>
      <c r="BP288" s="3" t="s">
        <v>108</v>
      </c>
      <c r="BS288" s="3" t="s">
        <v>109</v>
      </c>
      <c r="BV288" s="3" t="s">
        <v>108</v>
      </c>
      <c r="BY288" s="3" t="s">
        <v>109</v>
      </c>
      <c r="CB288" s="3" t="s">
        <v>118</v>
      </c>
      <c r="CE288" s="3" t="s">
        <v>119</v>
      </c>
      <c r="CH288" s="3" t="s">
        <v>136</v>
      </c>
      <c r="CK288" s="3"/>
      <c r="CN288" s="3" t="s">
        <v>131</v>
      </c>
      <c r="CQ288" s="3" t="s">
        <v>241</v>
      </c>
      <c r="CT288">
        <v>84</v>
      </c>
    </row>
    <row r="289" spans="1:98" x14ac:dyDescent="0.25">
      <c r="A289">
        <v>88</v>
      </c>
      <c r="B289" s="22">
        <v>43931.627581018518</v>
      </c>
      <c r="C289" s="22">
        <v>43931.630347222221</v>
      </c>
      <c r="D289" s="3" t="s">
        <v>97</v>
      </c>
      <c r="I289" s="3" t="s">
        <v>98</v>
      </c>
      <c r="L289" s="3" t="s">
        <v>99</v>
      </c>
      <c r="O289" s="3"/>
      <c r="R289" s="3" t="s">
        <v>100</v>
      </c>
      <c r="U289" s="3" t="s">
        <v>99</v>
      </c>
      <c r="X289" s="3" t="s">
        <v>121</v>
      </c>
      <c r="AA289" s="3"/>
      <c r="AD289" s="3" t="s">
        <v>152</v>
      </c>
      <c r="AG289" s="3" t="s">
        <v>149</v>
      </c>
      <c r="AJ289" s="3"/>
      <c r="AM289" s="3" t="s">
        <v>99</v>
      </c>
      <c r="AP289" s="3"/>
      <c r="AS289" s="3" t="s">
        <v>98</v>
      </c>
      <c r="AV289" s="3" t="s">
        <v>433</v>
      </c>
      <c r="AY289" s="3" t="s">
        <v>116</v>
      </c>
      <c r="BB289" s="3" t="s">
        <v>241</v>
      </c>
      <c r="BG289" s="3" t="s">
        <v>108</v>
      </c>
      <c r="BJ289" s="3" t="s">
        <v>107</v>
      </c>
      <c r="BM289" s="3" t="s">
        <v>107</v>
      </c>
      <c r="BP289" s="3" t="s">
        <v>108</v>
      </c>
      <c r="BS289" s="3" t="s">
        <v>109</v>
      </c>
      <c r="BV289" s="3" t="s">
        <v>108</v>
      </c>
      <c r="BY289" s="3" t="s">
        <v>109</v>
      </c>
      <c r="CB289" s="3" t="s">
        <v>118</v>
      </c>
      <c r="CE289" s="3" t="s">
        <v>119</v>
      </c>
      <c r="CH289" s="3" t="s">
        <v>136</v>
      </c>
      <c r="CK289" s="3"/>
      <c r="CN289" s="3" t="s">
        <v>131</v>
      </c>
      <c r="CQ289" s="3" t="s">
        <v>241</v>
      </c>
      <c r="CT289">
        <v>84</v>
      </c>
    </row>
    <row r="290" spans="1:98" x14ac:dyDescent="0.25">
      <c r="A290">
        <v>88</v>
      </c>
      <c r="B290" s="22">
        <v>43931.627581018518</v>
      </c>
      <c r="C290" s="22">
        <v>43931.630347222221</v>
      </c>
      <c r="D290" s="3" t="s">
        <v>97</v>
      </c>
      <c r="I290" s="3" t="s">
        <v>98</v>
      </c>
      <c r="L290" s="3" t="s">
        <v>99</v>
      </c>
      <c r="O290" s="3"/>
      <c r="R290" s="3" t="s">
        <v>100</v>
      </c>
      <c r="U290" s="3" t="s">
        <v>99</v>
      </c>
      <c r="X290" s="3" t="s">
        <v>121</v>
      </c>
      <c r="AA290" s="3"/>
      <c r="AD290" s="3" t="s">
        <v>152</v>
      </c>
      <c r="AG290" s="3" t="s">
        <v>149</v>
      </c>
      <c r="AJ290" s="3"/>
      <c r="AM290" s="3" t="s">
        <v>99</v>
      </c>
      <c r="AP290" s="3"/>
      <c r="AS290" s="3" t="s">
        <v>98</v>
      </c>
      <c r="AV290" s="3" t="s">
        <v>434</v>
      </c>
      <c r="AY290" s="3" t="s">
        <v>116</v>
      </c>
      <c r="BB290" s="3" t="s">
        <v>241</v>
      </c>
      <c r="BG290" s="3" t="s">
        <v>108</v>
      </c>
      <c r="BJ290" s="3" t="s">
        <v>107</v>
      </c>
      <c r="BM290" s="3" t="s">
        <v>107</v>
      </c>
      <c r="BP290" s="3" t="s">
        <v>108</v>
      </c>
      <c r="BS290" s="3" t="s">
        <v>109</v>
      </c>
      <c r="BV290" s="3" t="s">
        <v>108</v>
      </c>
      <c r="BY290" s="3" t="s">
        <v>109</v>
      </c>
      <c r="CB290" s="3" t="s">
        <v>118</v>
      </c>
      <c r="CE290" s="3" t="s">
        <v>119</v>
      </c>
      <c r="CH290" s="3" t="s">
        <v>136</v>
      </c>
      <c r="CK290" s="3"/>
      <c r="CN290" s="3" t="s">
        <v>131</v>
      </c>
      <c r="CQ290" s="3" t="s">
        <v>241</v>
      </c>
      <c r="CT290">
        <v>84</v>
      </c>
    </row>
    <row r="291" spans="1:98" x14ac:dyDescent="0.25">
      <c r="A291">
        <v>88</v>
      </c>
      <c r="B291" s="22">
        <v>43931.627581018518</v>
      </c>
      <c r="C291" s="22">
        <v>43931.630347222221</v>
      </c>
      <c r="D291" s="3" t="s">
        <v>97</v>
      </c>
      <c r="I291" s="3" t="s">
        <v>98</v>
      </c>
      <c r="L291" s="3" t="s">
        <v>99</v>
      </c>
      <c r="O291" s="3"/>
      <c r="R291" s="3" t="s">
        <v>100</v>
      </c>
      <c r="U291" s="3" t="s">
        <v>99</v>
      </c>
      <c r="X291" s="3" t="s">
        <v>121</v>
      </c>
      <c r="AA291" s="3"/>
      <c r="AD291" s="3" t="s">
        <v>152</v>
      </c>
      <c r="AG291" s="3" t="s">
        <v>149</v>
      </c>
      <c r="AJ291" s="3"/>
      <c r="AM291" s="3" t="s">
        <v>99</v>
      </c>
      <c r="AP291" s="3"/>
      <c r="AS291" s="3" t="s">
        <v>98</v>
      </c>
      <c r="AV291" s="3" t="s">
        <v>429</v>
      </c>
      <c r="AY291" s="3" t="s">
        <v>116</v>
      </c>
      <c r="BB291" s="3" t="s">
        <v>241</v>
      </c>
      <c r="BG291" s="3" t="s">
        <v>108</v>
      </c>
      <c r="BJ291" s="3" t="s">
        <v>107</v>
      </c>
      <c r="BM291" s="3" t="s">
        <v>107</v>
      </c>
      <c r="BP291" s="3" t="s">
        <v>108</v>
      </c>
      <c r="BS291" s="3" t="s">
        <v>109</v>
      </c>
      <c r="BV291" s="3" t="s">
        <v>108</v>
      </c>
      <c r="BY291" s="3" t="s">
        <v>109</v>
      </c>
      <c r="CB291" s="3" t="s">
        <v>118</v>
      </c>
      <c r="CE291" s="3" t="s">
        <v>119</v>
      </c>
      <c r="CH291" s="3" t="s">
        <v>136</v>
      </c>
      <c r="CK291" s="3"/>
      <c r="CN291" s="3" t="s">
        <v>131</v>
      </c>
      <c r="CQ291" s="3" t="s">
        <v>241</v>
      </c>
      <c r="CT291">
        <v>84</v>
      </c>
    </row>
    <row r="292" spans="1:98" x14ac:dyDescent="0.25">
      <c r="A292">
        <v>88</v>
      </c>
      <c r="B292" s="22">
        <v>43931.627581018518</v>
      </c>
      <c r="C292" s="22">
        <v>43931.630347222221</v>
      </c>
      <c r="D292" s="3" t="s">
        <v>97</v>
      </c>
      <c r="I292" s="3" t="s">
        <v>98</v>
      </c>
      <c r="L292" s="3" t="s">
        <v>99</v>
      </c>
      <c r="O292" s="3"/>
      <c r="R292" s="3" t="s">
        <v>100</v>
      </c>
      <c r="U292" s="3" t="s">
        <v>99</v>
      </c>
      <c r="X292" s="3" t="s">
        <v>121</v>
      </c>
      <c r="AA292" s="3"/>
      <c r="AD292" s="3" t="s">
        <v>152</v>
      </c>
      <c r="AG292" s="3" t="s">
        <v>149</v>
      </c>
      <c r="AJ292" s="3"/>
      <c r="AM292" s="3" t="s">
        <v>99</v>
      </c>
      <c r="AP292" s="3"/>
      <c r="AS292" s="3" t="s">
        <v>98</v>
      </c>
      <c r="AV292" s="3" t="s">
        <v>435</v>
      </c>
      <c r="AY292" s="3" t="s">
        <v>116</v>
      </c>
      <c r="BB292" s="3" t="s">
        <v>241</v>
      </c>
      <c r="BG292" s="3" t="s">
        <v>108</v>
      </c>
      <c r="BJ292" s="3" t="s">
        <v>107</v>
      </c>
      <c r="BM292" s="3" t="s">
        <v>107</v>
      </c>
      <c r="BP292" s="3" t="s">
        <v>108</v>
      </c>
      <c r="BS292" s="3" t="s">
        <v>109</v>
      </c>
      <c r="BV292" s="3" t="s">
        <v>108</v>
      </c>
      <c r="BY292" s="3" t="s">
        <v>109</v>
      </c>
      <c r="CB292" s="3" t="s">
        <v>118</v>
      </c>
      <c r="CE292" s="3" t="s">
        <v>119</v>
      </c>
      <c r="CH292" s="3" t="s">
        <v>136</v>
      </c>
      <c r="CK292" s="3"/>
      <c r="CN292" s="3" t="s">
        <v>131</v>
      </c>
      <c r="CQ292" s="3" t="s">
        <v>241</v>
      </c>
      <c r="CT292">
        <v>84</v>
      </c>
    </row>
    <row r="293" spans="1:98" x14ac:dyDescent="0.25">
      <c r="A293">
        <v>88</v>
      </c>
      <c r="B293" s="22">
        <v>43931.627581018518</v>
      </c>
      <c r="C293" s="22">
        <v>43931.630347222221</v>
      </c>
      <c r="D293" s="3" t="s">
        <v>97</v>
      </c>
      <c r="I293" s="3" t="s">
        <v>98</v>
      </c>
      <c r="L293" s="3" t="s">
        <v>99</v>
      </c>
      <c r="O293" s="3"/>
      <c r="R293" s="3" t="s">
        <v>100</v>
      </c>
      <c r="U293" s="3" t="s">
        <v>99</v>
      </c>
      <c r="X293" s="3" t="s">
        <v>121</v>
      </c>
      <c r="AA293" s="3"/>
      <c r="AD293" s="3" t="s">
        <v>152</v>
      </c>
      <c r="AG293" s="3" t="s">
        <v>149</v>
      </c>
      <c r="AJ293" s="3"/>
      <c r="AM293" s="3" t="s">
        <v>99</v>
      </c>
      <c r="AP293" s="3"/>
      <c r="AS293" s="3" t="s">
        <v>98</v>
      </c>
      <c r="AV293" s="3" t="s">
        <v>430</v>
      </c>
      <c r="AY293" s="3" t="s">
        <v>116</v>
      </c>
      <c r="BB293" s="3" t="s">
        <v>241</v>
      </c>
      <c r="BG293" s="3" t="s">
        <v>108</v>
      </c>
      <c r="BJ293" s="3" t="s">
        <v>107</v>
      </c>
      <c r="BM293" s="3" t="s">
        <v>107</v>
      </c>
      <c r="BP293" s="3" t="s">
        <v>108</v>
      </c>
      <c r="BS293" s="3" t="s">
        <v>109</v>
      </c>
      <c r="BV293" s="3" t="s">
        <v>108</v>
      </c>
      <c r="BY293" s="3" t="s">
        <v>109</v>
      </c>
      <c r="CB293" s="3" t="s">
        <v>118</v>
      </c>
      <c r="CE293" s="3" t="s">
        <v>119</v>
      </c>
      <c r="CH293" s="3" t="s">
        <v>136</v>
      </c>
      <c r="CK293" s="3"/>
      <c r="CN293" s="3" t="s">
        <v>131</v>
      </c>
      <c r="CQ293" s="3" t="s">
        <v>241</v>
      </c>
      <c r="CT293">
        <v>84</v>
      </c>
    </row>
    <row r="294" spans="1:98" x14ac:dyDescent="0.25">
      <c r="A294">
        <v>89</v>
      </c>
      <c r="B294" s="22">
        <v>43931.645995370367</v>
      </c>
      <c r="C294" s="22">
        <v>43931.647569444445</v>
      </c>
      <c r="D294" s="3" t="s">
        <v>97</v>
      </c>
      <c r="I294" s="3" t="s">
        <v>98</v>
      </c>
      <c r="L294" s="3" t="s">
        <v>99</v>
      </c>
      <c r="O294" s="3"/>
      <c r="R294" s="3" t="s">
        <v>253</v>
      </c>
      <c r="U294" s="3" t="s">
        <v>99</v>
      </c>
      <c r="X294" s="3" t="s">
        <v>121</v>
      </c>
      <c r="AA294" s="3"/>
      <c r="AD294" s="3" t="s">
        <v>237</v>
      </c>
      <c r="AG294" s="3" t="s">
        <v>149</v>
      </c>
      <c r="AJ294" s="3"/>
      <c r="AM294" s="3" t="s">
        <v>99</v>
      </c>
      <c r="AP294" s="3"/>
      <c r="AS294" s="3" t="s">
        <v>98</v>
      </c>
      <c r="AV294" s="3" t="s">
        <v>435</v>
      </c>
      <c r="AY294" s="3" t="s">
        <v>116</v>
      </c>
      <c r="BB294" s="3"/>
      <c r="BG294" s="3" t="s">
        <v>133</v>
      </c>
      <c r="BJ294" s="3" t="s">
        <v>107</v>
      </c>
      <c r="BM294" s="3" t="s">
        <v>107</v>
      </c>
      <c r="BP294" s="3" t="s">
        <v>133</v>
      </c>
      <c r="BS294" s="3" t="s">
        <v>133</v>
      </c>
      <c r="BV294" s="3" t="s">
        <v>123</v>
      </c>
      <c r="BY294" s="3" t="s">
        <v>109</v>
      </c>
      <c r="CB294" s="3" t="s">
        <v>118</v>
      </c>
      <c r="CE294" s="3" t="s">
        <v>119</v>
      </c>
      <c r="CH294" s="3" t="s">
        <v>163</v>
      </c>
      <c r="CK294" s="3"/>
      <c r="CN294" s="3" t="s">
        <v>126</v>
      </c>
      <c r="CQ294" s="3"/>
      <c r="CT294">
        <v>85</v>
      </c>
    </row>
    <row r="295" spans="1:98" x14ac:dyDescent="0.25">
      <c r="A295">
        <v>89</v>
      </c>
      <c r="B295" s="22">
        <v>43931.645995370367</v>
      </c>
      <c r="C295" s="22">
        <v>43931.647569444445</v>
      </c>
      <c r="D295" s="3" t="s">
        <v>97</v>
      </c>
      <c r="I295" s="3" t="s">
        <v>98</v>
      </c>
      <c r="L295" s="3" t="s">
        <v>99</v>
      </c>
      <c r="O295" s="3"/>
      <c r="R295" s="3" t="s">
        <v>253</v>
      </c>
      <c r="U295" s="3" t="s">
        <v>99</v>
      </c>
      <c r="X295" s="3" t="s">
        <v>121</v>
      </c>
      <c r="AA295" s="3"/>
      <c r="AD295" s="3" t="s">
        <v>237</v>
      </c>
      <c r="AG295" s="3" t="s">
        <v>149</v>
      </c>
      <c r="AJ295" s="3"/>
      <c r="AM295" s="3" t="s">
        <v>99</v>
      </c>
      <c r="AP295" s="3"/>
      <c r="AS295" s="3" t="s">
        <v>98</v>
      </c>
      <c r="AV295" s="3" t="s">
        <v>430</v>
      </c>
      <c r="AY295" s="3" t="s">
        <v>116</v>
      </c>
      <c r="BB295" s="3"/>
      <c r="BG295" s="3" t="s">
        <v>133</v>
      </c>
      <c r="BJ295" s="3" t="s">
        <v>107</v>
      </c>
      <c r="BM295" s="3" t="s">
        <v>107</v>
      </c>
      <c r="BP295" s="3" t="s">
        <v>133</v>
      </c>
      <c r="BS295" s="3" t="s">
        <v>133</v>
      </c>
      <c r="BV295" s="3" t="s">
        <v>123</v>
      </c>
      <c r="BY295" s="3" t="s">
        <v>109</v>
      </c>
      <c r="CB295" s="3" t="s">
        <v>118</v>
      </c>
      <c r="CE295" s="3" t="s">
        <v>119</v>
      </c>
      <c r="CH295" s="3" t="s">
        <v>163</v>
      </c>
      <c r="CK295" s="3"/>
      <c r="CN295" s="3" t="s">
        <v>126</v>
      </c>
      <c r="CQ295" s="3"/>
      <c r="CT295">
        <v>85</v>
      </c>
    </row>
    <row r="296" spans="1:98" x14ac:dyDescent="0.25">
      <c r="A296">
        <v>90</v>
      </c>
      <c r="B296" s="22">
        <v>43931.72111111111</v>
      </c>
      <c r="C296" s="22">
        <v>43931.725937499999</v>
      </c>
      <c r="D296" s="3" t="s">
        <v>97</v>
      </c>
      <c r="I296" s="3" t="s">
        <v>99</v>
      </c>
      <c r="L296" s="3" t="s">
        <v>98</v>
      </c>
      <c r="O296" s="3" t="s">
        <v>254</v>
      </c>
      <c r="R296" s="3" t="s">
        <v>100</v>
      </c>
      <c r="U296" s="3" t="s">
        <v>98</v>
      </c>
      <c r="X296" s="3" t="s">
        <v>121</v>
      </c>
      <c r="AA296" s="3"/>
      <c r="AD296" s="3" t="s">
        <v>255</v>
      </c>
      <c r="AG296" s="3" t="s">
        <v>149</v>
      </c>
      <c r="AJ296" s="3"/>
      <c r="AM296" s="3" t="s">
        <v>99</v>
      </c>
      <c r="AP296" s="3"/>
      <c r="AS296" s="3" t="s">
        <v>98</v>
      </c>
      <c r="AV296" s="3" t="s">
        <v>433</v>
      </c>
      <c r="AY296" s="3" t="s">
        <v>145</v>
      </c>
      <c r="BB296" s="3"/>
      <c r="BG296" s="3" t="s">
        <v>108</v>
      </c>
      <c r="BJ296" s="3" t="s">
        <v>107</v>
      </c>
      <c r="BM296" s="3" t="s">
        <v>107</v>
      </c>
      <c r="BP296" s="3" t="s">
        <v>109</v>
      </c>
      <c r="BS296" s="3" t="s">
        <v>109</v>
      </c>
      <c r="BV296" s="3" t="s">
        <v>109</v>
      </c>
      <c r="BY296" s="3" t="s">
        <v>109</v>
      </c>
      <c r="CB296" s="3" t="s">
        <v>118</v>
      </c>
      <c r="CE296" s="3" t="s">
        <v>111</v>
      </c>
      <c r="CH296" s="3" t="s">
        <v>163</v>
      </c>
      <c r="CK296" s="3"/>
      <c r="CN296" s="3" t="s">
        <v>137</v>
      </c>
      <c r="CQ296" s="3"/>
      <c r="CT296">
        <v>86</v>
      </c>
    </row>
    <row r="297" spans="1:98" x14ac:dyDescent="0.25">
      <c r="A297">
        <v>90</v>
      </c>
      <c r="B297" s="22">
        <v>43931.72111111111</v>
      </c>
      <c r="C297" s="22">
        <v>43931.725937499999</v>
      </c>
      <c r="D297" s="3" t="s">
        <v>97</v>
      </c>
      <c r="I297" s="3" t="s">
        <v>99</v>
      </c>
      <c r="L297" s="3" t="s">
        <v>98</v>
      </c>
      <c r="O297" s="3" t="s">
        <v>254</v>
      </c>
      <c r="R297" s="3" t="s">
        <v>100</v>
      </c>
      <c r="U297" s="3" t="s">
        <v>98</v>
      </c>
      <c r="X297" s="3" t="s">
        <v>121</v>
      </c>
      <c r="AA297" s="3"/>
      <c r="AD297" s="3" t="s">
        <v>255</v>
      </c>
      <c r="AG297" s="3" t="s">
        <v>149</v>
      </c>
      <c r="AJ297" s="3"/>
      <c r="AM297" s="3" t="s">
        <v>99</v>
      </c>
      <c r="AP297" s="3"/>
      <c r="AS297" s="3" t="s">
        <v>98</v>
      </c>
      <c r="AV297" s="3" t="s">
        <v>434</v>
      </c>
      <c r="AY297" s="3" t="s">
        <v>145</v>
      </c>
      <c r="BB297" s="3"/>
      <c r="BG297" s="3" t="s">
        <v>108</v>
      </c>
      <c r="BJ297" s="3" t="s">
        <v>107</v>
      </c>
      <c r="BM297" s="3" t="s">
        <v>107</v>
      </c>
      <c r="BP297" s="3" t="s">
        <v>109</v>
      </c>
      <c r="BS297" s="3" t="s">
        <v>109</v>
      </c>
      <c r="BV297" s="3" t="s">
        <v>109</v>
      </c>
      <c r="BY297" s="3" t="s">
        <v>109</v>
      </c>
      <c r="CB297" s="3" t="s">
        <v>118</v>
      </c>
      <c r="CE297" s="3" t="s">
        <v>111</v>
      </c>
      <c r="CH297" s="3" t="s">
        <v>163</v>
      </c>
      <c r="CK297" s="3"/>
      <c r="CN297" s="3" t="s">
        <v>137</v>
      </c>
      <c r="CQ297" s="3"/>
      <c r="CT297">
        <v>86</v>
      </c>
    </row>
    <row r="298" spans="1:98" x14ac:dyDescent="0.25">
      <c r="A298">
        <v>90</v>
      </c>
      <c r="B298" s="22">
        <v>43931.72111111111</v>
      </c>
      <c r="C298" s="22">
        <v>43931.725937499999</v>
      </c>
      <c r="D298" s="3" t="s">
        <v>97</v>
      </c>
      <c r="I298" s="3" t="s">
        <v>99</v>
      </c>
      <c r="L298" s="3" t="s">
        <v>98</v>
      </c>
      <c r="O298" s="3" t="s">
        <v>254</v>
      </c>
      <c r="R298" s="3" t="s">
        <v>100</v>
      </c>
      <c r="U298" s="3" t="s">
        <v>98</v>
      </c>
      <c r="X298" s="3" t="s">
        <v>121</v>
      </c>
      <c r="AA298" s="3"/>
      <c r="AD298" s="3" t="s">
        <v>255</v>
      </c>
      <c r="AG298" s="3" t="s">
        <v>149</v>
      </c>
      <c r="AJ298" s="3"/>
      <c r="AM298" s="3" t="s">
        <v>99</v>
      </c>
      <c r="AP298" s="3"/>
      <c r="AS298" s="3" t="s">
        <v>98</v>
      </c>
      <c r="AV298" s="3" t="s">
        <v>435</v>
      </c>
      <c r="AY298" s="3" t="s">
        <v>145</v>
      </c>
      <c r="BB298" s="3"/>
      <c r="BG298" s="3" t="s">
        <v>108</v>
      </c>
      <c r="BJ298" s="3" t="s">
        <v>107</v>
      </c>
      <c r="BM298" s="3" t="s">
        <v>107</v>
      </c>
      <c r="BP298" s="3" t="s">
        <v>109</v>
      </c>
      <c r="BS298" s="3" t="s">
        <v>109</v>
      </c>
      <c r="BV298" s="3" t="s">
        <v>109</v>
      </c>
      <c r="BY298" s="3" t="s">
        <v>109</v>
      </c>
      <c r="CB298" s="3" t="s">
        <v>118</v>
      </c>
      <c r="CE298" s="3" t="s">
        <v>111</v>
      </c>
      <c r="CH298" s="3" t="s">
        <v>163</v>
      </c>
      <c r="CK298" s="3"/>
      <c r="CN298" s="3" t="s">
        <v>137</v>
      </c>
      <c r="CQ298" s="3"/>
      <c r="CT298">
        <v>86</v>
      </c>
    </row>
    <row r="299" spans="1:98" x14ac:dyDescent="0.25">
      <c r="A299">
        <v>90</v>
      </c>
      <c r="B299" s="22">
        <v>43931.72111111111</v>
      </c>
      <c r="C299" s="22">
        <v>43931.725937499999</v>
      </c>
      <c r="D299" s="3" t="s">
        <v>97</v>
      </c>
      <c r="I299" s="3" t="s">
        <v>99</v>
      </c>
      <c r="L299" s="3" t="s">
        <v>98</v>
      </c>
      <c r="O299" s="3" t="s">
        <v>254</v>
      </c>
      <c r="R299" s="3" t="s">
        <v>100</v>
      </c>
      <c r="U299" s="3" t="s">
        <v>98</v>
      </c>
      <c r="X299" s="3" t="s">
        <v>121</v>
      </c>
      <c r="AA299" s="3"/>
      <c r="AD299" s="3" t="s">
        <v>255</v>
      </c>
      <c r="AG299" s="3" t="s">
        <v>149</v>
      </c>
      <c r="AJ299" s="3"/>
      <c r="AM299" s="3" t="s">
        <v>99</v>
      </c>
      <c r="AP299" s="3"/>
      <c r="AS299" s="3" t="s">
        <v>98</v>
      </c>
      <c r="AV299" s="3" t="s">
        <v>430</v>
      </c>
      <c r="AY299" s="3" t="s">
        <v>145</v>
      </c>
      <c r="BB299" s="3"/>
      <c r="BG299" s="3" t="s">
        <v>108</v>
      </c>
      <c r="BJ299" s="3" t="s">
        <v>107</v>
      </c>
      <c r="BM299" s="3" t="s">
        <v>107</v>
      </c>
      <c r="BP299" s="3" t="s">
        <v>109</v>
      </c>
      <c r="BS299" s="3" t="s">
        <v>109</v>
      </c>
      <c r="BV299" s="3" t="s">
        <v>109</v>
      </c>
      <c r="BY299" s="3" t="s">
        <v>109</v>
      </c>
      <c r="CB299" s="3" t="s">
        <v>118</v>
      </c>
      <c r="CE299" s="3" t="s">
        <v>111</v>
      </c>
      <c r="CH299" s="3" t="s">
        <v>163</v>
      </c>
      <c r="CK299" s="3"/>
      <c r="CN299" s="3" t="s">
        <v>137</v>
      </c>
      <c r="CQ299" s="3"/>
      <c r="CT299">
        <v>86</v>
      </c>
    </row>
    <row r="300" spans="1:98" x14ac:dyDescent="0.25">
      <c r="A300">
        <v>91</v>
      </c>
      <c r="B300" s="22">
        <v>43931.730937499997</v>
      </c>
      <c r="C300" s="22">
        <v>43931.733101851853</v>
      </c>
      <c r="D300" s="3" t="s">
        <v>97</v>
      </c>
      <c r="I300" s="3" t="s">
        <v>98</v>
      </c>
      <c r="L300" s="3" t="s">
        <v>99</v>
      </c>
      <c r="O300" s="3"/>
      <c r="R300" s="3" t="s">
        <v>100</v>
      </c>
      <c r="U300" s="3" t="s">
        <v>99</v>
      </c>
      <c r="X300" s="3" t="s">
        <v>121</v>
      </c>
      <c r="AA300" s="3"/>
      <c r="AD300" s="3" t="s">
        <v>138</v>
      </c>
      <c r="AG300" s="3" t="s">
        <v>139</v>
      </c>
      <c r="AJ300" s="3"/>
      <c r="AM300" s="3" t="s">
        <v>98</v>
      </c>
      <c r="AP300" s="3" t="s">
        <v>168</v>
      </c>
      <c r="AS300" s="3" t="s">
        <v>98</v>
      </c>
      <c r="AV300" s="3" t="s">
        <v>434</v>
      </c>
      <c r="AY300" s="3" t="s">
        <v>116</v>
      </c>
      <c r="BB300" s="3"/>
      <c r="BG300" s="3" t="s">
        <v>123</v>
      </c>
      <c r="BJ300" s="3" t="s">
        <v>123</v>
      </c>
      <c r="BM300" s="3" t="s">
        <v>123</v>
      </c>
      <c r="BP300" s="3" t="s">
        <v>123</v>
      </c>
      <c r="BS300" s="3" t="s">
        <v>109</v>
      </c>
      <c r="BV300" s="3" t="s">
        <v>123</v>
      </c>
      <c r="BY300" s="3" t="s">
        <v>123</v>
      </c>
      <c r="CB300" s="3" t="s">
        <v>110</v>
      </c>
      <c r="CE300" s="3" t="s">
        <v>119</v>
      </c>
      <c r="CH300" s="3" t="s">
        <v>112</v>
      </c>
      <c r="CK300" s="3"/>
      <c r="CN300" s="3" t="s">
        <v>113</v>
      </c>
      <c r="CQ300" s="3"/>
      <c r="CT300">
        <v>87</v>
      </c>
    </row>
    <row r="301" spans="1:98" x14ac:dyDescent="0.25">
      <c r="A301">
        <v>91</v>
      </c>
      <c r="B301" s="22">
        <v>43931.730937499997</v>
      </c>
      <c r="C301" s="22">
        <v>43931.733101851853</v>
      </c>
      <c r="D301" s="3" t="s">
        <v>97</v>
      </c>
      <c r="I301" s="3" t="s">
        <v>98</v>
      </c>
      <c r="L301" s="3" t="s">
        <v>99</v>
      </c>
      <c r="O301" s="3"/>
      <c r="R301" s="3" t="s">
        <v>100</v>
      </c>
      <c r="U301" s="3" t="s">
        <v>99</v>
      </c>
      <c r="X301" s="3" t="s">
        <v>121</v>
      </c>
      <c r="AA301" s="3"/>
      <c r="AD301" s="3" t="s">
        <v>138</v>
      </c>
      <c r="AG301" s="3" t="s">
        <v>139</v>
      </c>
      <c r="AJ301" s="3"/>
      <c r="AM301" s="3" t="s">
        <v>98</v>
      </c>
      <c r="AP301" s="3" t="s">
        <v>168</v>
      </c>
      <c r="AS301" s="3" t="s">
        <v>98</v>
      </c>
      <c r="AV301" s="3" t="s">
        <v>429</v>
      </c>
      <c r="AY301" s="3" t="s">
        <v>116</v>
      </c>
      <c r="BB301" s="3"/>
      <c r="BG301" s="3" t="s">
        <v>123</v>
      </c>
      <c r="BJ301" s="3" t="s">
        <v>123</v>
      </c>
      <c r="BM301" s="3" t="s">
        <v>123</v>
      </c>
      <c r="BP301" s="3" t="s">
        <v>123</v>
      </c>
      <c r="BS301" s="3" t="s">
        <v>109</v>
      </c>
      <c r="BV301" s="3" t="s">
        <v>123</v>
      </c>
      <c r="BY301" s="3" t="s">
        <v>123</v>
      </c>
      <c r="CB301" s="3" t="s">
        <v>110</v>
      </c>
      <c r="CE301" s="3" t="s">
        <v>119</v>
      </c>
      <c r="CH301" s="3" t="s">
        <v>112</v>
      </c>
      <c r="CK301" s="3"/>
      <c r="CN301" s="3" t="s">
        <v>113</v>
      </c>
      <c r="CQ301" s="3"/>
      <c r="CT301">
        <v>87</v>
      </c>
    </row>
    <row r="302" spans="1:98" x14ac:dyDescent="0.25">
      <c r="A302">
        <v>91</v>
      </c>
      <c r="B302" s="22">
        <v>43931.730937499997</v>
      </c>
      <c r="C302" s="22">
        <v>43931.733101851853</v>
      </c>
      <c r="D302" s="3" t="s">
        <v>97</v>
      </c>
      <c r="I302" s="3" t="s">
        <v>98</v>
      </c>
      <c r="L302" s="3" t="s">
        <v>99</v>
      </c>
      <c r="O302" s="3"/>
      <c r="R302" s="3" t="s">
        <v>100</v>
      </c>
      <c r="U302" s="3" t="s">
        <v>99</v>
      </c>
      <c r="X302" s="3" t="s">
        <v>121</v>
      </c>
      <c r="AA302" s="3"/>
      <c r="AD302" s="3" t="s">
        <v>138</v>
      </c>
      <c r="AG302" s="3" t="s">
        <v>139</v>
      </c>
      <c r="AJ302" s="3"/>
      <c r="AM302" s="3" t="s">
        <v>98</v>
      </c>
      <c r="AP302" s="3" t="s">
        <v>168</v>
      </c>
      <c r="AS302" s="3" t="s">
        <v>98</v>
      </c>
      <c r="AV302" s="3" t="s">
        <v>435</v>
      </c>
      <c r="AY302" s="3" t="s">
        <v>116</v>
      </c>
      <c r="BB302" s="3"/>
      <c r="BG302" s="3" t="s">
        <v>123</v>
      </c>
      <c r="BJ302" s="3" t="s">
        <v>123</v>
      </c>
      <c r="BM302" s="3" t="s">
        <v>123</v>
      </c>
      <c r="BP302" s="3" t="s">
        <v>123</v>
      </c>
      <c r="BS302" s="3" t="s">
        <v>109</v>
      </c>
      <c r="BV302" s="3" t="s">
        <v>123</v>
      </c>
      <c r="BY302" s="3" t="s">
        <v>123</v>
      </c>
      <c r="CB302" s="3" t="s">
        <v>110</v>
      </c>
      <c r="CE302" s="3" t="s">
        <v>119</v>
      </c>
      <c r="CH302" s="3" t="s">
        <v>112</v>
      </c>
      <c r="CK302" s="3"/>
      <c r="CN302" s="3" t="s">
        <v>113</v>
      </c>
      <c r="CQ302" s="3"/>
      <c r="CT302">
        <v>87</v>
      </c>
    </row>
    <row r="303" spans="1:98" x14ac:dyDescent="0.25">
      <c r="A303">
        <v>91</v>
      </c>
      <c r="B303" s="22">
        <v>43931.730937499997</v>
      </c>
      <c r="C303" s="22">
        <v>43931.733101851853</v>
      </c>
      <c r="D303" s="3" t="s">
        <v>97</v>
      </c>
      <c r="I303" s="3" t="s">
        <v>98</v>
      </c>
      <c r="L303" s="3" t="s">
        <v>99</v>
      </c>
      <c r="O303" s="3"/>
      <c r="R303" s="3" t="s">
        <v>100</v>
      </c>
      <c r="U303" s="3" t="s">
        <v>99</v>
      </c>
      <c r="X303" s="3" t="s">
        <v>121</v>
      </c>
      <c r="AA303" s="3"/>
      <c r="AD303" s="3" t="s">
        <v>138</v>
      </c>
      <c r="AG303" s="3" t="s">
        <v>139</v>
      </c>
      <c r="AJ303" s="3"/>
      <c r="AM303" s="3" t="s">
        <v>98</v>
      </c>
      <c r="AP303" s="3" t="s">
        <v>168</v>
      </c>
      <c r="AS303" s="3" t="s">
        <v>98</v>
      </c>
      <c r="AV303" s="3" t="s">
        <v>430</v>
      </c>
      <c r="AY303" s="3" t="s">
        <v>116</v>
      </c>
      <c r="BB303" s="3"/>
      <c r="BG303" s="3" t="s">
        <v>123</v>
      </c>
      <c r="BJ303" s="3" t="s">
        <v>123</v>
      </c>
      <c r="BM303" s="3" t="s">
        <v>123</v>
      </c>
      <c r="BP303" s="3" t="s">
        <v>123</v>
      </c>
      <c r="BS303" s="3" t="s">
        <v>109</v>
      </c>
      <c r="BV303" s="3" t="s">
        <v>123</v>
      </c>
      <c r="BY303" s="3" t="s">
        <v>123</v>
      </c>
      <c r="CB303" s="3" t="s">
        <v>110</v>
      </c>
      <c r="CE303" s="3" t="s">
        <v>119</v>
      </c>
      <c r="CH303" s="3" t="s">
        <v>112</v>
      </c>
      <c r="CK303" s="3"/>
      <c r="CN303" s="3" t="s">
        <v>113</v>
      </c>
      <c r="CQ303" s="3"/>
      <c r="CT303">
        <v>87</v>
      </c>
    </row>
    <row r="304" spans="1:98" x14ac:dyDescent="0.25">
      <c r="A304">
        <v>92</v>
      </c>
      <c r="B304" s="22">
        <v>43931.745462962965</v>
      </c>
      <c r="C304" s="22">
        <v>43931.748969907407</v>
      </c>
      <c r="D304" s="3" t="s">
        <v>97</v>
      </c>
      <c r="I304" s="3" t="s">
        <v>98</v>
      </c>
      <c r="L304" s="3" t="s">
        <v>99</v>
      </c>
      <c r="O304" s="3"/>
      <c r="R304" s="3" t="s">
        <v>100</v>
      </c>
      <c r="U304" s="3" t="s">
        <v>99</v>
      </c>
      <c r="X304" s="3" t="s">
        <v>101</v>
      </c>
      <c r="AA304" s="3" t="s">
        <v>102</v>
      </c>
      <c r="AD304" s="3" t="s">
        <v>127</v>
      </c>
      <c r="AG304" s="3" t="s">
        <v>139</v>
      </c>
      <c r="AJ304" s="3"/>
      <c r="AM304" s="3" t="s">
        <v>99</v>
      </c>
      <c r="AP304" s="3"/>
      <c r="AS304" s="3" t="s">
        <v>99</v>
      </c>
      <c r="AV304" s="3"/>
      <c r="AY304" s="3" t="s">
        <v>116</v>
      </c>
      <c r="BB304" s="3"/>
      <c r="BG304" s="3" t="s">
        <v>107</v>
      </c>
      <c r="BJ304" s="3" t="s">
        <v>107</v>
      </c>
      <c r="BM304" s="3" t="s">
        <v>107</v>
      </c>
      <c r="BP304" s="3" t="s">
        <v>109</v>
      </c>
      <c r="BS304" s="3" t="s">
        <v>109</v>
      </c>
      <c r="BV304" s="3" t="s">
        <v>109</v>
      </c>
      <c r="BY304" s="3" t="s">
        <v>109</v>
      </c>
      <c r="CB304" s="3" t="s">
        <v>110</v>
      </c>
      <c r="CE304" s="3" t="s">
        <v>147</v>
      </c>
      <c r="CH304" s="3" t="s">
        <v>148</v>
      </c>
      <c r="CK304" s="3"/>
      <c r="CN304" s="3" t="s">
        <v>137</v>
      </c>
      <c r="CQ304" s="3"/>
      <c r="CT304">
        <v>88</v>
      </c>
    </row>
    <row r="305" spans="1:98" x14ac:dyDescent="0.25">
      <c r="A305">
        <v>93</v>
      </c>
      <c r="B305" s="22">
        <v>43931.746874999997</v>
      </c>
      <c r="C305" s="22">
        <v>43931.749664351853</v>
      </c>
      <c r="D305" s="3" t="s">
        <v>97</v>
      </c>
      <c r="I305" s="3" t="s">
        <v>98</v>
      </c>
      <c r="L305" s="3" t="s">
        <v>99</v>
      </c>
      <c r="O305" s="3"/>
      <c r="R305" s="3" t="s">
        <v>100</v>
      </c>
      <c r="U305" s="3" t="s">
        <v>99</v>
      </c>
      <c r="X305" s="3" t="s">
        <v>121</v>
      </c>
      <c r="AA305" s="3"/>
      <c r="AD305" s="3" t="s">
        <v>256</v>
      </c>
      <c r="AG305" s="3" t="s">
        <v>149</v>
      </c>
      <c r="AJ305" s="3"/>
      <c r="AM305" s="3" t="s">
        <v>99</v>
      </c>
      <c r="AP305" s="3"/>
      <c r="AS305" s="3" t="s">
        <v>98</v>
      </c>
      <c r="AV305" s="3" t="s">
        <v>431</v>
      </c>
      <c r="AY305" s="3" t="s">
        <v>116</v>
      </c>
      <c r="BB305" s="3"/>
      <c r="BG305" s="3" t="s">
        <v>108</v>
      </c>
      <c r="BJ305" s="3" t="s">
        <v>108</v>
      </c>
      <c r="BM305" s="3" t="s">
        <v>123</v>
      </c>
      <c r="BP305" s="3" t="s">
        <v>123</v>
      </c>
      <c r="BS305" s="3" t="s">
        <v>123</v>
      </c>
      <c r="BV305" s="3" t="s">
        <v>123</v>
      </c>
      <c r="BY305" s="3" t="s">
        <v>123</v>
      </c>
      <c r="CB305" s="3" t="s">
        <v>110</v>
      </c>
      <c r="CE305" s="3" t="s">
        <v>111</v>
      </c>
      <c r="CH305" s="3" t="s">
        <v>137</v>
      </c>
      <c r="CK305" s="3" t="s">
        <v>257</v>
      </c>
      <c r="CN305" s="3" t="s">
        <v>137</v>
      </c>
      <c r="CQ305" s="3"/>
      <c r="CT305">
        <v>89</v>
      </c>
    </row>
    <row r="306" spans="1:98" x14ac:dyDescent="0.25">
      <c r="A306">
        <v>93</v>
      </c>
      <c r="B306" s="22">
        <v>43931.746874999997</v>
      </c>
      <c r="C306" s="22">
        <v>43931.749664351853</v>
      </c>
      <c r="D306" s="3" t="s">
        <v>97</v>
      </c>
      <c r="I306" s="3" t="s">
        <v>98</v>
      </c>
      <c r="L306" s="3" t="s">
        <v>99</v>
      </c>
      <c r="O306" s="3"/>
      <c r="R306" s="3" t="s">
        <v>100</v>
      </c>
      <c r="U306" s="3" t="s">
        <v>99</v>
      </c>
      <c r="X306" s="3" t="s">
        <v>121</v>
      </c>
      <c r="AA306" s="3"/>
      <c r="AD306" s="3" t="s">
        <v>256</v>
      </c>
      <c r="AG306" s="3" t="s">
        <v>149</v>
      </c>
      <c r="AJ306" s="3"/>
      <c r="AM306" s="3" t="s">
        <v>99</v>
      </c>
      <c r="AP306" s="3"/>
      <c r="AS306" s="3" t="s">
        <v>98</v>
      </c>
      <c r="AV306" s="3" t="s">
        <v>432</v>
      </c>
      <c r="AY306" s="3" t="s">
        <v>116</v>
      </c>
      <c r="BB306" s="3"/>
      <c r="BG306" s="3" t="s">
        <v>108</v>
      </c>
      <c r="BJ306" s="3" t="s">
        <v>108</v>
      </c>
      <c r="BM306" s="3" t="s">
        <v>123</v>
      </c>
      <c r="BP306" s="3" t="s">
        <v>123</v>
      </c>
      <c r="BS306" s="3" t="s">
        <v>123</v>
      </c>
      <c r="BV306" s="3" t="s">
        <v>123</v>
      </c>
      <c r="BY306" s="3" t="s">
        <v>123</v>
      </c>
      <c r="CB306" s="3" t="s">
        <v>110</v>
      </c>
      <c r="CE306" s="3" t="s">
        <v>111</v>
      </c>
      <c r="CH306" s="3" t="s">
        <v>137</v>
      </c>
      <c r="CK306" s="3" t="s">
        <v>257</v>
      </c>
      <c r="CN306" s="3" t="s">
        <v>137</v>
      </c>
      <c r="CQ306" s="3"/>
      <c r="CT306">
        <v>89</v>
      </c>
    </row>
    <row r="307" spans="1:98" x14ac:dyDescent="0.25">
      <c r="A307">
        <v>93</v>
      </c>
      <c r="B307" s="22">
        <v>43931.746874999997</v>
      </c>
      <c r="C307" s="22">
        <v>43931.749664351853</v>
      </c>
      <c r="D307" s="3" t="s">
        <v>97</v>
      </c>
      <c r="I307" s="3" t="s">
        <v>98</v>
      </c>
      <c r="L307" s="3" t="s">
        <v>99</v>
      </c>
      <c r="O307" s="3"/>
      <c r="R307" s="3" t="s">
        <v>100</v>
      </c>
      <c r="U307" s="3" t="s">
        <v>99</v>
      </c>
      <c r="X307" s="3" t="s">
        <v>121</v>
      </c>
      <c r="AA307" s="3"/>
      <c r="AD307" s="3" t="s">
        <v>256</v>
      </c>
      <c r="AG307" s="3" t="s">
        <v>149</v>
      </c>
      <c r="AJ307" s="3"/>
      <c r="AM307" s="3" t="s">
        <v>99</v>
      </c>
      <c r="AP307" s="3"/>
      <c r="AS307" s="3" t="s">
        <v>98</v>
      </c>
      <c r="AV307" s="3" t="s">
        <v>433</v>
      </c>
      <c r="AY307" s="3" t="s">
        <v>116</v>
      </c>
      <c r="BB307" s="3"/>
      <c r="BG307" s="3" t="s">
        <v>108</v>
      </c>
      <c r="BJ307" s="3" t="s">
        <v>108</v>
      </c>
      <c r="BM307" s="3" t="s">
        <v>123</v>
      </c>
      <c r="BP307" s="3" t="s">
        <v>123</v>
      </c>
      <c r="BS307" s="3" t="s">
        <v>123</v>
      </c>
      <c r="BV307" s="3" t="s">
        <v>123</v>
      </c>
      <c r="BY307" s="3" t="s">
        <v>123</v>
      </c>
      <c r="CB307" s="3" t="s">
        <v>110</v>
      </c>
      <c r="CE307" s="3" t="s">
        <v>111</v>
      </c>
      <c r="CH307" s="3" t="s">
        <v>137</v>
      </c>
      <c r="CK307" s="3" t="s">
        <v>257</v>
      </c>
      <c r="CN307" s="3" t="s">
        <v>137</v>
      </c>
      <c r="CQ307" s="3"/>
      <c r="CT307">
        <v>89</v>
      </c>
    </row>
    <row r="308" spans="1:98" x14ac:dyDescent="0.25">
      <c r="A308">
        <v>93</v>
      </c>
      <c r="B308" s="22">
        <v>43931.746874999997</v>
      </c>
      <c r="C308" s="22">
        <v>43931.749664351853</v>
      </c>
      <c r="D308" s="3" t="s">
        <v>97</v>
      </c>
      <c r="I308" s="3" t="s">
        <v>98</v>
      </c>
      <c r="L308" s="3" t="s">
        <v>99</v>
      </c>
      <c r="O308" s="3"/>
      <c r="R308" s="3" t="s">
        <v>100</v>
      </c>
      <c r="U308" s="3" t="s">
        <v>99</v>
      </c>
      <c r="X308" s="3" t="s">
        <v>121</v>
      </c>
      <c r="AA308" s="3"/>
      <c r="AD308" s="3" t="s">
        <v>256</v>
      </c>
      <c r="AG308" s="3" t="s">
        <v>149</v>
      </c>
      <c r="AJ308" s="3"/>
      <c r="AM308" s="3" t="s">
        <v>99</v>
      </c>
      <c r="AP308" s="3"/>
      <c r="AS308" s="3" t="s">
        <v>98</v>
      </c>
      <c r="AV308" s="3" t="s">
        <v>434</v>
      </c>
      <c r="AY308" s="3" t="s">
        <v>116</v>
      </c>
      <c r="BB308" s="3"/>
      <c r="BG308" s="3" t="s">
        <v>108</v>
      </c>
      <c r="BJ308" s="3" t="s">
        <v>108</v>
      </c>
      <c r="BM308" s="3" t="s">
        <v>123</v>
      </c>
      <c r="BP308" s="3" t="s">
        <v>123</v>
      </c>
      <c r="BS308" s="3" t="s">
        <v>123</v>
      </c>
      <c r="BV308" s="3" t="s">
        <v>123</v>
      </c>
      <c r="BY308" s="3" t="s">
        <v>123</v>
      </c>
      <c r="CB308" s="3" t="s">
        <v>110</v>
      </c>
      <c r="CE308" s="3" t="s">
        <v>111</v>
      </c>
      <c r="CH308" s="3" t="s">
        <v>137</v>
      </c>
      <c r="CK308" s="3" t="s">
        <v>257</v>
      </c>
      <c r="CN308" s="3" t="s">
        <v>137</v>
      </c>
      <c r="CQ308" s="3"/>
      <c r="CT308">
        <v>89</v>
      </c>
    </row>
    <row r="309" spans="1:98" x14ac:dyDescent="0.25">
      <c r="A309">
        <v>93</v>
      </c>
      <c r="B309" s="22">
        <v>43931.746874999997</v>
      </c>
      <c r="C309" s="22">
        <v>43931.749664351853</v>
      </c>
      <c r="D309" s="3" t="s">
        <v>97</v>
      </c>
      <c r="I309" s="3" t="s">
        <v>98</v>
      </c>
      <c r="L309" s="3" t="s">
        <v>99</v>
      </c>
      <c r="O309" s="3"/>
      <c r="R309" s="3" t="s">
        <v>100</v>
      </c>
      <c r="U309" s="3" t="s">
        <v>99</v>
      </c>
      <c r="X309" s="3" t="s">
        <v>121</v>
      </c>
      <c r="AA309" s="3"/>
      <c r="AD309" s="3" t="s">
        <v>256</v>
      </c>
      <c r="AG309" s="3" t="s">
        <v>149</v>
      </c>
      <c r="AJ309" s="3"/>
      <c r="AM309" s="3" t="s">
        <v>99</v>
      </c>
      <c r="AP309" s="3"/>
      <c r="AS309" s="3" t="s">
        <v>98</v>
      </c>
      <c r="AV309" s="3" t="s">
        <v>429</v>
      </c>
      <c r="AY309" s="3" t="s">
        <v>116</v>
      </c>
      <c r="BB309" s="3"/>
      <c r="BG309" s="3" t="s">
        <v>108</v>
      </c>
      <c r="BJ309" s="3" t="s">
        <v>108</v>
      </c>
      <c r="BM309" s="3" t="s">
        <v>123</v>
      </c>
      <c r="BP309" s="3" t="s">
        <v>123</v>
      </c>
      <c r="BS309" s="3" t="s">
        <v>123</v>
      </c>
      <c r="BV309" s="3" t="s">
        <v>123</v>
      </c>
      <c r="BY309" s="3" t="s">
        <v>123</v>
      </c>
      <c r="CB309" s="3" t="s">
        <v>110</v>
      </c>
      <c r="CE309" s="3" t="s">
        <v>111</v>
      </c>
      <c r="CH309" s="3" t="s">
        <v>137</v>
      </c>
      <c r="CK309" s="3" t="s">
        <v>257</v>
      </c>
      <c r="CN309" s="3" t="s">
        <v>137</v>
      </c>
      <c r="CQ309" s="3"/>
      <c r="CT309">
        <v>89</v>
      </c>
    </row>
    <row r="310" spans="1:98" x14ac:dyDescent="0.25">
      <c r="A310">
        <v>93</v>
      </c>
      <c r="B310" s="22">
        <v>43931.746874999997</v>
      </c>
      <c r="C310" s="22">
        <v>43931.749664351853</v>
      </c>
      <c r="D310" s="3" t="s">
        <v>97</v>
      </c>
      <c r="I310" s="3" t="s">
        <v>98</v>
      </c>
      <c r="L310" s="3" t="s">
        <v>99</v>
      </c>
      <c r="O310" s="3"/>
      <c r="R310" s="3" t="s">
        <v>100</v>
      </c>
      <c r="U310" s="3" t="s">
        <v>99</v>
      </c>
      <c r="X310" s="3" t="s">
        <v>121</v>
      </c>
      <c r="AA310" s="3"/>
      <c r="AD310" s="3" t="s">
        <v>256</v>
      </c>
      <c r="AG310" s="3" t="s">
        <v>149</v>
      </c>
      <c r="AJ310" s="3"/>
      <c r="AM310" s="3" t="s">
        <v>99</v>
      </c>
      <c r="AP310" s="3"/>
      <c r="AS310" s="3" t="s">
        <v>98</v>
      </c>
      <c r="AV310" s="3" t="s">
        <v>435</v>
      </c>
      <c r="AY310" s="3" t="s">
        <v>116</v>
      </c>
      <c r="BB310" s="3"/>
      <c r="BG310" s="3" t="s">
        <v>108</v>
      </c>
      <c r="BJ310" s="3" t="s">
        <v>108</v>
      </c>
      <c r="BM310" s="3" t="s">
        <v>123</v>
      </c>
      <c r="BP310" s="3" t="s">
        <v>123</v>
      </c>
      <c r="BS310" s="3" t="s">
        <v>123</v>
      </c>
      <c r="BV310" s="3" t="s">
        <v>123</v>
      </c>
      <c r="BY310" s="3" t="s">
        <v>123</v>
      </c>
      <c r="CB310" s="3" t="s">
        <v>110</v>
      </c>
      <c r="CE310" s="3" t="s">
        <v>111</v>
      </c>
      <c r="CH310" s="3" t="s">
        <v>137</v>
      </c>
      <c r="CK310" s="3" t="s">
        <v>257</v>
      </c>
      <c r="CN310" s="3" t="s">
        <v>137</v>
      </c>
      <c r="CQ310" s="3"/>
      <c r="CT310">
        <v>89</v>
      </c>
    </row>
    <row r="311" spans="1:98" x14ac:dyDescent="0.25">
      <c r="A311">
        <v>93</v>
      </c>
      <c r="B311" s="22">
        <v>43931.746874999997</v>
      </c>
      <c r="C311" s="22">
        <v>43931.749664351853</v>
      </c>
      <c r="D311" s="3" t="s">
        <v>97</v>
      </c>
      <c r="I311" s="3" t="s">
        <v>98</v>
      </c>
      <c r="L311" s="3" t="s">
        <v>99</v>
      </c>
      <c r="O311" s="3"/>
      <c r="R311" s="3" t="s">
        <v>100</v>
      </c>
      <c r="U311" s="3" t="s">
        <v>99</v>
      </c>
      <c r="X311" s="3" t="s">
        <v>121</v>
      </c>
      <c r="AA311" s="3"/>
      <c r="AD311" s="3" t="s">
        <v>256</v>
      </c>
      <c r="AG311" s="3" t="s">
        <v>149</v>
      </c>
      <c r="AJ311" s="3"/>
      <c r="AM311" s="3" t="s">
        <v>99</v>
      </c>
      <c r="AP311" s="3"/>
      <c r="AS311" s="3" t="s">
        <v>98</v>
      </c>
      <c r="AV311" s="3" t="s">
        <v>430</v>
      </c>
      <c r="AY311" s="3" t="s">
        <v>116</v>
      </c>
      <c r="BB311" s="3"/>
      <c r="BG311" s="3" t="s">
        <v>108</v>
      </c>
      <c r="BJ311" s="3" t="s">
        <v>108</v>
      </c>
      <c r="BM311" s="3" t="s">
        <v>123</v>
      </c>
      <c r="BP311" s="3" t="s">
        <v>123</v>
      </c>
      <c r="BS311" s="3" t="s">
        <v>123</v>
      </c>
      <c r="BV311" s="3" t="s">
        <v>123</v>
      </c>
      <c r="BY311" s="3" t="s">
        <v>123</v>
      </c>
      <c r="CB311" s="3" t="s">
        <v>110</v>
      </c>
      <c r="CE311" s="3" t="s">
        <v>111</v>
      </c>
      <c r="CH311" s="3" t="s">
        <v>137</v>
      </c>
      <c r="CK311" s="3" t="s">
        <v>257</v>
      </c>
      <c r="CN311" s="3" t="s">
        <v>137</v>
      </c>
      <c r="CQ311" s="3"/>
      <c r="CT311">
        <v>89</v>
      </c>
    </row>
    <row r="312" spans="1:98" x14ac:dyDescent="0.25">
      <c r="A312">
        <v>94</v>
      </c>
      <c r="B312" s="22">
        <v>43931.751250000001</v>
      </c>
      <c r="C312" s="22">
        <v>43931.756157407406</v>
      </c>
      <c r="D312" s="3" t="s">
        <v>97</v>
      </c>
      <c r="I312" s="3" t="s">
        <v>98</v>
      </c>
      <c r="L312" s="3" t="s">
        <v>98</v>
      </c>
      <c r="O312" s="3" t="s">
        <v>258</v>
      </c>
      <c r="R312" s="3" t="s">
        <v>120</v>
      </c>
      <c r="U312" s="3" t="s">
        <v>99</v>
      </c>
      <c r="X312" s="3" t="s">
        <v>101</v>
      </c>
      <c r="AA312" s="3" t="s">
        <v>132</v>
      </c>
      <c r="AD312" s="3" t="s">
        <v>138</v>
      </c>
      <c r="AG312" s="3" t="s">
        <v>149</v>
      </c>
      <c r="AJ312" s="3"/>
      <c r="AM312" s="3" t="s">
        <v>98</v>
      </c>
      <c r="AP312" s="3" t="s">
        <v>168</v>
      </c>
      <c r="AS312" s="3" t="s">
        <v>99</v>
      </c>
      <c r="AV312" s="3"/>
      <c r="AY312" s="3" t="s">
        <v>116</v>
      </c>
      <c r="BB312" s="3"/>
      <c r="BG312" s="3" t="s">
        <v>109</v>
      </c>
      <c r="BJ312" s="3" t="s">
        <v>107</v>
      </c>
      <c r="BM312" s="3" t="s">
        <v>107</v>
      </c>
      <c r="BP312" s="3" t="s">
        <v>108</v>
      </c>
      <c r="BS312" s="3" t="s">
        <v>107</v>
      </c>
      <c r="BV312" s="3" t="s">
        <v>109</v>
      </c>
      <c r="BY312" s="3" t="s">
        <v>109</v>
      </c>
      <c r="CB312" s="3" t="s">
        <v>118</v>
      </c>
      <c r="CE312" s="3" t="s">
        <v>119</v>
      </c>
      <c r="CH312" s="3" t="s">
        <v>112</v>
      </c>
      <c r="CK312" s="3"/>
      <c r="CN312" s="3" t="s">
        <v>113</v>
      </c>
      <c r="CQ312" s="3"/>
      <c r="CT312">
        <v>90</v>
      </c>
    </row>
    <row r="313" spans="1:98" x14ac:dyDescent="0.25">
      <c r="A313">
        <v>95</v>
      </c>
      <c r="B313" s="22">
        <v>43931.761018518519</v>
      </c>
      <c r="C313" s="22">
        <v>43931.763310185182</v>
      </c>
      <c r="D313" s="3" t="s">
        <v>97</v>
      </c>
      <c r="I313" s="3" t="s">
        <v>98</v>
      </c>
      <c r="L313" s="3" t="s">
        <v>99</v>
      </c>
      <c r="O313" s="3"/>
      <c r="R313" s="3" t="s">
        <v>159</v>
      </c>
      <c r="U313" s="3" t="s">
        <v>99</v>
      </c>
      <c r="X313" s="3" t="s">
        <v>101</v>
      </c>
      <c r="AA313" s="3" t="s">
        <v>132</v>
      </c>
      <c r="AD313" s="3" t="s">
        <v>249</v>
      </c>
      <c r="AG313" s="3" t="s">
        <v>149</v>
      </c>
      <c r="AJ313" s="3"/>
      <c r="AM313" s="3" t="s">
        <v>99</v>
      </c>
      <c r="AP313" s="3"/>
      <c r="AS313" s="3" t="s">
        <v>98</v>
      </c>
      <c r="AV313" s="3" t="s">
        <v>431</v>
      </c>
      <c r="AY313" s="3" t="s">
        <v>116</v>
      </c>
      <c r="BB313" s="3"/>
      <c r="BG313" s="3" t="s">
        <v>108</v>
      </c>
      <c r="BJ313" s="3" t="s">
        <v>123</v>
      </c>
      <c r="BM313" s="3" t="s">
        <v>109</v>
      </c>
      <c r="BP313" s="3" t="s">
        <v>123</v>
      </c>
      <c r="BS313" s="3" t="s">
        <v>123</v>
      </c>
      <c r="BV313" s="3" t="s">
        <v>123</v>
      </c>
      <c r="BY313" s="3" t="s">
        <v>123</v>
      </c>
      <c r="CB313" s="3" t="s">
        <v>110</v>
      </c>
      <c r="CE313" s="3" t="s">
        <v>111</v>
      </c>
      <c r="CH313" s="3" t="s">
        <v>137</v>
      </c>
      <c r="CK313" s="3" t="s">
        <v>259</v>
      </c>
      <c r="CN313" s="3" t="s">
        <v>137</v>
      </c>
      <c r="CQ313" s="3"/>
      <c r="CT313">
        <v>91</v>
      </c>
    </row>
    <row r="314" spans="1:98" x14ac:dyDescent="0.25">
      <c r="A314">
        <v>95</v>
      </c>
      <c r="B314" s="22">
        <v>43931.761018518519</v>
      </c>
      <c r="C314" s="22">
        <v>43931.763310185182</v>
      </c>
      <c r="D314" s="3" t="s">
        <v>97</v>
      </c>
      <c r="I314" s="3" t="s">
        <v>98</v>
      </c>
      <c r="L314" s="3" t="s">
        <v>99</v>
      </c>
      <c r="O314" s="3"/>
      <c r="R314" s="3" t="s">
        <v>159</v>
      </c>
      <c r="U314" s="3" t="s">
        <v>99</v>
      </c>
      <c r="X314" s="3" t="s">
        <v>101</v>
      </c>
      <c r="AA314" s="3" t="s">
        <v>132</v>
      </c>
      <c r="AD314" s="3" t="s">
        <v>249</v>
      </c>
      <c r="AG314" s="3" t="s">
        <v>149</v>
      </c>
      <c r="AJ314" s="3"/>
      <c r="AM314" s="3" t="s">
        <v>99</v>
      </c>
      <c r="AP314" s="3"/>
      <c r="AS314" s="3" t="s">
        <v>98</v>
      </c>
      <c r="AV314" s="3" t="s">
        <v>432</v>
      </c>
      <c r="AY314" s="3" t="s">
        <v>116</v>
      </c>
      <c r="BB314" s="3"/>
      <c r="BG314" s="3" t="s">
        <v>108</v>
      </c>
      <c r="BJ314" s="3" t="s">
        <v>123</v>
      </c>
      <c r="BM314" s="3" t="s">
        <v>109</v>
      </c>
      <c r="BP314" s="3" t="s">
        <v>123</v>
      </c>
      <c r="BS314" s="3" t="s">
        <v>123</v>
      </c>
      <c r="BV314" s="3" t="s">
        <v>123</v>
      </c>
      <c r="BY314" s="3" t="s">
        <v>123</v>
      </c>
      <c r="CB314" s="3" t="s">
        <v>110</v>
      </c>
      <c r="CE314" s="3" t="s">
        <v>111</v>
      </c>
      <c r="CH314" s="3" t="s">
        <v>137</v>
      </c>
      <c r="CK314" s="3" t="s">
        <v>259</v>
      </c>
      <c r="CN314" s="3" t="s">
        <v>137</v>
      </c>
      <c r="CQ314" s="3"/>
      <c r="CT314">
        <v>91</v>
      </c>
    </row>
    <row r="315" spans="1:98" x14ac:dyDescent="0.25">
      <c r="A315">
        <v>95</v>
      </c>
      <c r="B315" s="22">
        <v>43931.761018518519</v>
      </c>
      <c r="C315" s="22">
        <v>43931.763310185182</v>
      </c>
      <c r="D315" s="3" t="s">
        <v>97</v>
      </c>
      <c r="I315" s="3" t="s">
        <v>98</v>
      </c>
      <c r="L315" s="3" t="s">
        <v>99</v>
      </c>
      <c r="O315" s="3"/>
      <c r="R315" s="3" t="s">
        <v>159</v>
      </c>
      <c r="U315" s="3" t="s">
        <v>99</v>
      </c>
      <c r="X315" s="3" t="s">
        <v>101</v>
      </c>
      <c r="AA315" s="3" t="s">
        <v>132</v>
      </c>
      <c r="AD315" s="3" t="s">
        <v>249</v>
      </c>
      <c r="AG315" s="3" t="s">
        <v>149</v>
      </c>
      <c r="AJ315" s="3"/>
      <c r="AM315" s="3" t="s">
        <v>99</v>
      </c>
      <c r="AP315" s="3"/>
      <c r="AS315" s="3" t="s">
        <v>98</v>
      </c>
      <c r="AV315" s="3" t="s">
        <v>433</v>
      </c>
      <c r="AY315" s="3" t="s">
        <v>116</v>
      </c>
      <c r="BB315" s="3"/>
      <c r="BG315" s="3" t="s">
        <v>108</v>
      </c>
      <c r="BJ315" s="3" t="s">
        <v>123</v>
      </c>
      <c r="BM315" s="3" t="s">
        <v>109</v>
      </c>
      <c r="BP315" s="3" t="s">
        <v>123</v>
      </c>
      <c r="BS315" s="3" t="s">
        <v>123</v>
      </c>
      <c r="BV315" s="3" t="s">
        <v>123</v>
      </c>
      <c r="BY315" s="3" t="s">
        <v>123</v>
      </c>
      <c r="CB315" s="3" t="s">
        <v>110</v>
      </c>
      <c r="CE315" s="3" t="s">
        <v>111</v>
      </c>
      <c r="CH315" s="3" t="s">
        <v>137</v>
      </c>
      <c r="CK315" s="3" t="s">
        <v>259</v>
      </c>
      <c r="CN315" s="3" t="s">
        <v>137</v>
      </c>
      <c r="CQ315" s="3"/>
      <c r="CT315">
        <v>91</v>
      </c>
    </row>
    <row r="316" spans="1:98" x14ac:dyDescent="0.25">
      <c r="A316">
        <v>95</v>
      </c>
      <c r="B316" s="22">
        <v>43931.761018518519</v>
      </c>
      <c r="C316" s="22">
        <v>43931.763310185182</v>
      </c>
      <c r="D316" s="3" t="s">
        <v>97</v>
      </c>
      <c r="I316" s="3" t="s">
        <v>98</v>
      </c>
      <c r="L316" s="3" t="s">
        <v>99</v>
      </c>
      <c r="O316" s="3"/>
      <c r="R316" s="3" t="s">
        <v>159</v>
      </c>
      <c r="U316" s="3" t="s">
        <v>99</v>
      </c>
      <c r="X316" s="3" t="s">
        <v>101</v>
      </c>
      <c r="AA316" s="3" t="s">
        <v>132</v>
      </c>
      <c r="AD316" s="3" t="s">
        <v>249</v>
      </c>
      <c r="AG316" s="3" t="s">
        <v>149</v>
      </c>
      <c r="AJ316" s="3"/>
      <c r="AM316" s="3" t="s">
        <v>99</v>
      </c>
      <c r="AP316" s="3"/>
      <c r="AS316" s="3" t="s">
        <v>98</v>
      </c>
      <c r="AV316" s="3" t="s">
        <v>434</v>
      </c>
      <c r="AY316" s="3" t="s">
        <v>116</v>
      </c>
      <c r="BB316" s="3"/>
      <c r="BG316" s="3" t="s">
        <v>108</v>
      </c>
      <c r="BJ316" s="3" t="s">
        <v>123</v>
      </c>
      <c r="BM316" s="3" t="s">
        <v>109</v>
      </c>
      <c r="BP316" s="3" t="s">
        <v>123</v>
      </c>
      <c r="BS316" s="3" t="s">
        <v>123</v>
      </c>
      <c r="BV316" s="3" t="s">
        <v>123</v>
      </c>
      <c r="BY316" s="3" t="s">
        <v>123</v>
      </c>
      <c r="CB316" s="3" t="s">
        <v>110</v>
      </c>
      <c r="CE316" s="3" t="s">
        <v>111</v>
      </c>
      <c r="CH316" s="3" t="s">
        <v>137</v>
      </c>
      <c r="CK316" s="3" t="s">
        <v>259</v>
      </c>
      <c r="CN316" s="3" t="s">
        <v>137</v>
      </c>
      <c r="CQ316" s="3"/>
      <c r="CT316">
        <v>91</v>
      </c>
    </row>
    <row r="317" spans="1:98" x14ac:dyDescent="0.25">
      <c r="A317">
        <v>95</v>
      </c>
      <c r="B317" s="22">
        <v>43931.761018518519</v>
      </c>
      <c r="C317" s="22">
        <v>43931.763310185182</v>
      </c>
      <c r="D317" s="3" t="s">
        <v>97</v>
      </c>
      <c r="I317" s="3" t="s">
        <v>98</v>
      </c>
      <c r="L317" s="3" t="s">
        <v>99</v>
      </c>
      <c r="O317" s="3"/>
      <c r="R317" s="3" t="s">
        <v>159</v>
      </c>
      <c r="U317" s="3" t="s">
        <v>99</v>
      </c>
      <c r="X317" s="3" t="s">
        <v>101</v>
      </c>
      <c r="AA317" s="3" t="s">
        <v>132</v>
      </c>
      <c r="AD317" s="3" t="s">
        <v>249</v>
      </c>
      <c r="AG317" s="3" t="s">
        <v>149</v>
      </c>
      <c r="AJ317" s="3"/>
      <c r="AM317" s="3" t="s">
        <v>99</v>
      </c>
      <c r="AP317" s="3"/>
      <c r="AS317" s="3" t="s">
        <v>98</v>
      </c>
      <c r="AV317" s="3" t="s">
        <v>429</v>
      </c>
      <c r="AY317" s="3" t="s">
        <v>116</v>
      </c>
      <c r="BB317" s="3"/>
      <c r="BG317" s="3" t="s">
        <v>108</v>
      </c>
      <c r="BJ317" s="3" t="s">
        <v>123</v>
      </c>
      <c r="BM317" s="3" t="s">
        <v>109</v>
      </c>
      <c r="BP317" s="3" t="s">
        <v>123</v>
      </c>
      <c r="BS317" s="3" t="s">
        <v>123</v>
      </c>
      <c r="BV317" s="3" t="s">
        <v>123</v>
      </c>
      <c r="BY317" s="3" t="s">
        <v>123</v>
      </c>
      <c r="CB317" s="3" t="s">
        <v>110</v>
      </c>
      <c r="CE317" s="3" t="s">
        <v>111</v>
      </c>
      <c r="CH317" s="3" t="s">
        <v>137</v>
      </c>
      <c r="CK317" s="3" t="s">
        <v>259</v>
      </c>
      <c r="CN317" s="3" t="s">
        <v>137</v>
      </c>
      <c r="CQ317" s="3"/>
      <c r="CT317">
        <v>91</v>
      </c>
    </row>
    <row r="318" spans="1:98" x14ac:dyDescent="0.25">
      <c r="A318">
        <v>95</v>
      </c>
      <c r="B318" s="22">
        <v>43931.761018518519</v>
      </c>
      <c r="C318" s="22">
        <v>43931.763310185182</v>
      </c>
      <c r="D318" s="3" t="s">
        <v>97</v>
      </c>
      <c r="I318" s="3" t="s">
        <v>98</v>
      </c>
      <c r="L318" s="3" t="s">
        <v>99</v>
      </c>
      <c r="O318" s="3"/>
      <c r="R318" s="3" t="s">
        <v>159</v>
      </c>
      <c r="U318" s="3" t="s">
        <v>99</v>
      </c>
      <c r="X318" s="3" t="s">
        <v>101</v>
      </c>
      <c r="AA318" s="3" t="s">
        <v>132</v>
      </c>
      <c r="AD318" s="3" t="s">
        <v>249</v>
      </c>
      <c r="AG318" s="3" t="s">
        <v>149</v>
      </c>
      <c r="AJ318" s="3"/>
      <c r="AM318" s="3" t="s">
        <v>99</v>
      </c>
      <c r="AP318" s="3"/>
      <c r="AS318" s="3" t="s">
        <v>98</v>
      </c>
      <c r="AV318" s="3" t="s">
        <v>435</v>
      </c>
      <c r="AY318" s="3" t="s">
        <v>116</v>
      </c>
      <c r="BB318" s="3"/>
      <c r="BG318" s="3" t="s">
        <v>108</v>
      </c>
      <c r="BJ318" s="3" t="s">
        <v>123</v>
      </c>
      <c r="BM318" s="3" t="s">
        <v>109</v>
      </c>
      <c r="BP318" s="3" t="s">
        <v>123</v>
      </c>
      <c r="BS318" s="3" t="s">
        <v>123</v>
      </c>
      <c r="BV318" s="3" t="s">
        <v>123</v>
      </c>
      <c r="BY318" s="3" t="s">
        <v>123</v>
      </c>
      <c r="CB318" s="3" t="s">
        <v>110</v>
      </c>
      <c r="CE318" s="3" t="s">
        <v>111</v>
      </c>
      <c r="CH318" s="3" t="s">
        <v>137</v>
      </c>
      <c r="CK318" s="3" t="s">
        <v>259</v>
      </c>
      <c r="CN318" s="3" t="s">
        <v>137</v>
      </c>
      <c r="CQ318" s="3"/>
      <c r="CT318">
        <v>91</v>
      </c>
    </row>
    <row r="319" spans="1:98" x14ac:dyDescent="0.25">
      <c r="A319">
        <v>95</v>
      </c>
      <c r="B319" s="22">
        <v>43931.761018518519</v>
      </c>
      <c r="C319" s="22">
        <v>43931.763310185182</v>
      </c>
      <c r="D319" s="3" t="s">
        <v>97</v>
      </c>
      <c r="I319" s="3" t="s">
        <v>98</v>
      </c>
      <c r="L319" s="3" t="s">
        <v>99</v>
      </c>
      <c r="O319" s="3"/>
      <c r="R319" s="3" t="s">
        <v>159</v>
      </c>
      <c r="U319" s="3" t="s">
        <v>99</v>
      </c>
      <c r="X319" s="3" t="s">
        <v>101</v>
      </c>
      <c r="AA319" s="3" t="s">
        <v>132</v>
      </c>
      <c r="AD319" s="3" t="s">
        <v>249</v>
      </c>
      <c r="AG319" s="3" t="s">
        <v>149</v>
      </c>
      <c r="AJ319" s="3"/>
      <c r="AM319" s="3" t="s">
        <v>99</v>
      </c>
      <c r="AP319" s="3"/>
      <c r="AS319" s="3" t="s">
        <v>98</v>
      </c>
      <c r="AV319" s="3" t="s">
        <v>430</v>
      </c>
      <c r="AY319" s="3" t="s">
        <v>116</v>
      </c>
      <c r="BB319" s="3"/>
      <c r="BG319" s="3" t="s">
        <v>108</v>
      </c>
      <c r="BJ319" s="3" t="s">
        <v>123</v>
      </c>
      <c r="BM319" s="3" t="s">
        <v>109</v>
      </c>
      <c r="BP319" s="3" t="s">
        <v>123</v>
      </c>
      <c r="BS319" s="3" t="s">
        <v>123</v>
      </c>
      <c r="BV319" s="3" t="s">
        <v>123</v>
      </c>
      <c r="BY319" s="3" t="s">
        <v>123</v>
      </c>
      <c r="CB319" s="3" t="s">
        <v>110</v>
      </c>
      <c r="CE319" s="3" t="s">
        <v>111</v>
      </c>
      <c r="CH319" s="3" t="s">
        <v>137</v>
      </c>
      <c r="CK319" s="3" t="s">
        <v>259</v>
      </c>
      <c r="CN319" s="3" t="s">
        <v>137</v>
      </c>
      <c r="CQ319" s="3"/>
      <c r="CT319">
        <v>91</v>
      </c>
    </row>
    <row r="320" spans="1:98" x14ac:dyDescent="0.25">
      <c r="A320">
        <v>96</v>
      </c>
      <c r="B320" s="22">
        <v>43931.761516203704</v>
      </c>
      <c r="C320" s="22">
        <v>43931.763368055559</v>
      </c>
      <c r="D320" s="3" t="s">
        <v>97</v>
      </c>
      <c r="I320" s="3" t="s">
        <v>98</v>
      </c>
      <c r="L320" s="3" t="s">
        <v>98</v>
      </c>
      <c r="O320" s="3"/>
      <c r="R320" s="3" t="s">
        <v>100</v>
      </c>
      <c r="U320" s="3" t="s">
        <v>98</v>
      </c>
      <c r="X320" s="3" t="s">
        <v>101</v>
      </c>
      <c r="AA320" s="3" t="s">
        <v>132</v>
      </c>
      <c r="AD320" s="3" t="s">
        <v>179</v>
      </c>
      <c r="AG320" s="3" t="s">
        <v>149</v>
      </c>
      <c r="AJ320" s="3"/>
      <c r="AM320" s="3" t="s">
        <v>99</v>
      </c>
      <c r="AP320" s="3"/>
      <c r="AS320" s="3" t="s">
        <v>98</v>
      </c>
      <c r="AV320" s="3" t="s">
        <v>429</v>
      </c>
      <c r="AY320" s="3" t="s">
        <v>116</v>
      </c>
      <c r="BB320" s="3"/>
      <c r="BG320" s="3" t="s">
        <v>108</v>
      </c>
      <c r="BJ320" s="3" t="s">
        <v>107</v>
      </c>
      <c r="BM320" s="3" t="s">
        <v>107</v>
      </c>
      <c r="BP320" s="3" t="s">
        <v>109</v>
      </c>
      <c r="BS320" s="3" t="s">
        <v>109</v>
      </c>
      <c r="BV320" s="3" t="s">
        <v>109</v>
      </c>
      <c r="BY320" s="3" t="s">
        <v>109</v>
      </c>
      <c r="CB320" s="3" t="s">
        <v>110</v>
      </c>
      <c r="CE320" s="3" t="s">
        <v>147</v>
      </c>
      <c r="CH320" s="3" t="s">
        <v>148</v>
      </c>
      <c r="CK320" s="3"/>
      <c r="CN320" s="3" t="s">
        <v>131</v>
      </c>
      <c r="CQ320" s="3"/>
      <c r="CT320">
        <v>92</v>
      </c>
    </row>
    <row r="321" spans="1:98" x14ac:dyDescent="0.25">
      <c r="A321">
        <v>96</v>
      </c>
      <c r="B321" s="22">
        <v>43931.761516203704</v>
      </c>
      <c r="C321" s="22">
        <v>43931.763368055559</v>
      </c>
      <c r="D321" s="3" t="s">
        <v>97</v>
      </c>
      <c r="I321" s="3" t="s">
        <v>98</v>
      </c>
      <c r="L321" s="3" t="s">
        <v>98</v>
      </c>
      <c r="O321" s="3"/>
      <c r="R321" s="3" t="s">
        <v>100</v>
      </c>
      <c r="U321" s="3" t="s">
        <v>98</v>
      </c>
      <c r="X321" s="3" t="s">
        <v>101</v>
      </c>
      <c r="AA321" s="3" t="s">
        <v>132</v>
      </c>
      <c r="AD321" s="3" t="s">
        <v>179</v>
      </c>
      <c r="AG321" s="3" t="s">
        <v>149</v>
      </c>
      <c r="AJ321" s="3"/>
      <c r="AM321" s="3" t="s">
        <v>99</v>
      </c>
      <c r="AP321" s="3"/>
      <c r="AS321" s="3" t="s">
        <v>98</v>
      </c>
      <c r="AV321" s="3" t="s">
        <v>435</v>
      </c>
      <c r="AY321" s="3" t="s">
        <v>116</v>
      </c>
      <c r="BB321" s="3"/>
      <c r="BG321" s="3" t="s">
        <v>108</v>
      </c>
      <c r="BJ321" s="3" t="s">
        <v>107</v>
      </c>
      <c r="BM321" s="3" t="s">
        <v>107</v>
      </c>
      <c r="BP321" s="3" t="s">
        <v>109</v>
      </c>
      <c r="BS321" s="3" t="s">
        <v>109</v>
      </c>
      <c r="BV321" s="3" t="s">
        <v>109</v>
      </c>
      <c r="BY321" s="3" t="s">
        <v>109</v>
      </c>
      <c r="CB321" s="3" t="s">
        <v>110</v>
      </c>
      <c r="CE321" s="3" t="s">
        <v>147</v>
      </c>
      <c r="CH321" s="3" t="s">
        <v>148</v>
      </c>
      <c r="CK321" s="3"/>
      <c r="CN321" s="3" t="s">
        <v>131</v>
      </c>
      <c r="CQ321" s="3"/>
      <c r="CT321">
        <v>92</v>
      </c>
    </row>
    <row r="322" spans="1:98" x14ac:dyDescent="0.25">
      <c r="A322">
        <v>96</v>
      </c>
      <c r="B322" s="22">
        <v>43931.761516203704</v>
      </c>
      <c r="C322" s="22">
        <v>43931.763368055559</v>
      </c>
      <c r="D322" s="3" t="s">
        <v>97</v>
      </c>
      <c r="I322" s="3" t="s">
        <v>98</v>
      </c>
      <c r="L322" s="3" t="s">
        <v>98</v>
      </c>
      <c r="O322" s="3"/>
      <c r="R322" s="3" t="s">
        <v>100</v>
      </c>
      <c r="U322" s="3" t="s">
        <v>98</v>
      </c>
      <c r="X322" s="3" t="s">
        <v>101</v>
      </c>
      <c r="AA322" s="3" t="s">
        <v>132</v>
      </c>
      <c r="AD322" s="3" t="s">
        <v>179</v>
      </c>
      <c r="AG322" s="3" t="s">
        <v>149</v>
      </c>
      <c r="AJ322" s="3"/>
      <c r="AM322" s="3" t="s">
        <v>99</v>
      </c>
      <c r="AP322" s="3"/>
      <c r="AS322" s="3" t="s">
        <v>98</v>
      </c>
      <c r="AV322" s="3" t="s">
        <v>430</v>
      </c>
      <c r="AY322" s="3" t="s">
        <v>116</v>
      </c>
      <c r="BB322" s="3"/>
      <c r="BG322" s="3" t="s">
        <v>108</v>
      </c>
      <c r="BJ322" s="3" t="s">
        <v>107</v>
      </c>
      <c r="BM322" s="3" t="s">
        <v>107</v>
      </c>
      <c r="BP322" s="3" t="s">
        <v>109</v>
      </c>
      <c r="BS322" s="3" t="s">
        <v>109</v>
      </c>
      <c r="BV322" s="3" t="s">
        <v>109</v>
      </c>
      <c r="BY322" s="3" t="s">
        <v>109</v>
      </c>
      <c r="CB322" s="3" t="s">
        <v>110</v>
      </c>
      <c r="CE322" s="3" t="s">
        <v>147</v>
      </c>
      <c r="CH322" s="3" t="s">
        <v>148</v>
      </c>
      <c r="CK322" s="3"/>
      <c r="CN322" s="3" t="s">
        <v>131</v>
      </c>
      <c r="CQ322" s="3"/>
      <c r="CT322">
        <v>92</v>
      </c>
    </row>
    <row r="323" spans="1:98" x14ac:dyDescent="0.25">
      <c r="A323">
        <v>97</v>
      </c>
      <c r="B323" s="22">
        <v>43931.762546296297</v>
      </c>
      <c r="C323" s="22">
        <v>43931.766956018517</v>
      </c>
      <c r="D323" s="3" t="s">
        <v>97</v>
      </c>
      <c r="I323" s="3" t="s">
        <v>98</v>
      </c>
      <c r="L323" s="3" t="s">
        <v>98</v>
      </c>
      <c r="O323" s="3" t="s">
        <v>260</v>
      </c>
      <c r="R323" s="3" t="s">
        <v>100</v>
      </c>
      <c r="U323" s="3" t="s">
        <v>99</v>
      </c>
      <c r="X323" s="3" t="s">
        <v>101</v>
      </c>
      <c r="AA323" s="3" t="s">
        <v>102</v>
      </c>
      <c r="AD323" s="3" t="s">
        <v>152</v>
      </c>
      <c r="AG323" s="3" t="s">
        <v>149</v>
      </c>
      <c r="AJ323" s="3"/>
      <c r="AM323" s="3" t="s">
        <v>99</v>
      </c>
      <c r="AP323" s="3"/>
      <c r="AS323" s="3" t="s">
        <v>98</v>
      </c>
      <c r="AV323" s="3" t="s">
        <v>431</v>
      </c>
      <c r="AY323" s="3" t="s">
        <v>116</v>
      </c>
      <c r="BB323" s="3"/>
      <c r="BG323" s="3" t="s">
        <v>108</v>
      </c>
      <c r="BJ323" s="3" t="s">
        <v>108</v>
      </c>
      <c r="BM323" s="3" t="s">
        <v>109</v>
      </c>
      <c r="BP323" s="3" t="s">
        <v>123</v>
      </c>
      <c r="BS323" s="3" t="s">
        <v>109</v>
      </c>
      <c r="BV323" s="3" t="s">
        <v>109</v>
      </c>
      <c r="BY323" s="3" t="s">
        <v>109</v>
      </c>
      <c r="CB323" s="3" t="s">
        <v>110</v>
      </c>
      <c r="CE323" s="3" t="s">
        <v>111</v>
      </c>
      <c r="CH323" s="3" t="s">
        <v>137</v>
      </c>
      <c r="CK323" s="3" t="s">
        <v>261</v>
      </c>
      <c r="CN323" s="3" t="s">
        <v>137</v>
      </c>
      <c r="CQ323" s="3" t="s">
        <v>262</v>
      </c>
      <c r="CT323">
        <v>93</v>
      </c>
    </row>
    <row r="324" spans="1:98" x14ac:dyDescent="0.25">
      <c r="A324">
        <v>97</v>
      </c>
      <c r="B324" s="22">
        <v>43931.762546296297</v>
      </c>
      <c r="C324" s="22">
        <v>43931.766956018517</v>
      </c>
      <c r="D324" s="3" t="s">
        <v>97</v>
      </c>
      <c r="I324" s="3" t="s">
        <v>98</v>
      </c>
      <c r="L324" s="3" t="s">
        <v>98</v>
      </c>
      <c r="O324" s="3" t="s">
        <v>260</v>
      </c>
      <c r="R324" s="3" t="s">
        <v>100</v>
      </c>
      <c r="U324" s="3" t="s">
        <v>99</v>
      </c>
      <c r="X324" s="3" t="s">
        <v>101</v>
      </c>
      <c r="AA324" s="3" t="s">
        <v>102</v>
      </c>
      <c r="AD324" s="3" t="s">
        <v>152</v>
      </c>
      <c r="AG324" s="3" t="s">
        <v>149</v>
      </c>
      <c r="AJ324" s="3"/>
      <c r="AM324" s="3" t="s">
        <v>99</v>
      </c>
      <c r="AP324" s="3"/>
      <c r="AS324" s="3" t="s">
        <v>98</v>
      </c>
      <c r="AV324" s="3" t="s">
        <v>432</v>
      </c>
      <c r="AY324" s="3" t="s">
        <v>116</v>
      </c>
      <c r="BB324" s="3"/>
      <c r="BG324" s="3" t="s">
        <v>108</v>
      </c>
      <c r="BJ324" s="3" t="s">
        <v>108</v>
      </c>
      <c r="BM324" s="3" t="s">
        <v>109</v>
      </c>
      <c r="BP324" s="3" t="s">
        <v>123</v>
      </c>
      <c r="BS324" s="3" t="s">
        <v>109</v>
      </c>
      <c r="BV324" s="3" t="s">
        <v>109</v>
      </c>
      <c r="BY324" s="3" t="s">
        <v>109</v>
      </c>
      <c r="CB324" s="3" t="s">
        <v>110</v>
      </c>
      <c r="CE324" s="3" t="s">
        <v>111</v>
      </c>
      <c r="CH324" s="3" t="s">
        <v>137</v>
      </c>
      <c r="CK324" s="3" t="s">
        <v>261</v>
      </c>
      <c r="CN324" s="3" t="s">
        <v>137</v>
      </c>
      <c r="CQ324" s="3" t="s">
        <v>262</v>
      </c>
      <c r="CT324">
        <v>93</v>
      </c>
    </row>
    <row r="325" spans="1:98" x14ac:dyDescent="0.25">
      <c r="A325">
        <v>97</v>
      </c>
      <c r="B325" s="22">
        <v>43931.762546296297</v>
      </c>
      <c r="C325" s="22">
        <v>43931.766956018517</v>
      </c>
      <c r="D325" s="3" t="s">
        <v>97</v>
      </c>
      <c r="I325" s="3" t="s">
        <v>98</v>
      </c>
      <c r="L325" s="3" t="s">
        <v>98</v>
      </c>
      <c r="O325" s="3" t="s">
        <v>260</v>
      </c>
      <c r="R325" s="3" t="s">
        <v>100</v>
      </c>
      <c r="U325" s="3" t="s">
        <v>99</v>
      </c>
      <c r="X325" s="3" t="s">
        <v>101</v>
      </c>
      <c r="AA325" s="3" t="s">
        <v>102</v>
      </c>
      <c r="AD325" s="3" t="s">
        <v>152</v>
      </c>
      <c r="AG325" s="3" t="s">
        <v>149</v>
      </c>
      <c r="AJ325" s="3"/>
      <c r="AM325" s="3" t="s">
        <v>99</v>
      </c>
      <c r="AP325" s="3"/>
      <c r="AS325" s="3" t="s">
        <v>98</v>
      </c>
      <c r="AV325" s="3" t="s">
        <v>433</v>
      </c>
      <c r="AY325" s="3" t="s">
        <v>116</v>
      </c>
      <c r="BB325" s="3"/>
      <c r="BG325" s="3" t="s">
        <v>108</v>
      </c>
      <c r="BJ325" s="3" t="s">
        <v>108</v>
      </c>
      <c r="BM325" s="3" t="s">
        <v>109</v>
      </c>
      <c r="BP325" s="3" t="s">
        <v>123</v>
      </c>
      <c r="BS325" s="3" t="s">
        <v>109</v>
      </c>
      <c r="BV325" s="3" t="s">
        <v>109</v>
      </c>
      <c r="BY325" s="3" t="s">
        <v>109</v>
      </c>
      <c r="CB325" s="3" t="s">
        <v>110</v>
      </c>
      <c r="CE325" s="3" t="s">
        <v>111</v>
      </c>
      <c r="CH325" s="3" t="s">
        <v>137</v>
      </c>
      <c r="CK325" s="3" t="s">
        <v>261</v>
      </c>
      <c r="CN325" s="3" t="s">
        <v>137</v>
      </c>
      <c r="CQ325" s="3" t="s">
        <v>262</v>
      </c>
      <c r="CT325">
        <v>93</v>
      </c>
    </row>
    <row r="326" spans="1:98" x14ac:dyDescent="0.25">
      <c r="A326">
        <v>97</v>
      </c>
      <c r="B326" s="22">
        <v>43931.762546296297</v>
      </c>
      <c r="C326" s="22">
        <v>43931.766956018517</v>
      </c>
      <c r="D326" s="3" t="s">
        <v>97</v>
      </c>
      <c r="I326" s="3" t="s">
        <v>98</v>
      </c>
      <c r="L326" s="3" t="s">
        <v>98</v>
      </c>
      <c r="O326" s="3" t="s">
        <v>260</v>
      </c>
      <c r="R326" s="3" t="s">
        <v>100</v>
      </c>
      <c r="U326" s="3" t="s">
        <v>99</v>
      </c>
      <c r="X326" s="3" t="s">
        <v>101</v>
      </c>
      <c r="AA326" s="3" t="s">
        <v>102</v>
      </c>
      <c r="AD326" s="3" t="s">
        <v>152</v>
      </c>
      <c r="AG326" s="3" t="s">
        <v>149</v>
      </c>
      <c r="AJ326" s="3"/>
      <c r="AM326" s="3" t="s">
        <v>99</v>
      </c>
      <c r="AP326" s="3"/>
      <c r="AS326" s="3" t="s">
        <v>98</v>
      </c>
      <c r="AV326" s="3" t="s">
        <v>434</v>
      </c>
      <c r="AY326" s="3" t="s">
        <v>116</v>
      </c>
      <c r="BB326" s="3"/>
      <c r="BG326" s="3" t="s">
        <v>108</v>
      </c>
      <c r="BJ326" s="3" t="s">
        <v>108</v>
      </c>
      <c r="BM326" s="3" t="s">
        <v>109</v>
      </c>
      <c r="BP326" s="3" t="s">
        <v>123</v>
      </c>
      <c r="BS326" s="3" t="s">
        <v>109</v>
      </c>
      <c r="BV326" s="3" t="s">
        <v>109</v>
      </c>
      <c r="BY326" s="3" t="s">
        <v>109</v>
      </c>
      <c r="CB326" s="3" t="s">
        <v>110</v>
      </c>
      <c r="CE326" s="3" t="s">
        <v>111</v>
      </c>
      <c r="CH326" s="3" t="s">
        <v>137</v>
      </c>
      <c r="CK326" s="3" t="s">
        <v>261</v>
      </c>
      <c r="CN326" s="3" t="s">
        <v>137</v>
      </c>
      <c r="CQ326" s="3" t="s">
        <v>262</v>
      </c>
      <c r="CT326">
        <v>93</v>
      </c>
    </row>
    <row r="327" spans="1:98" x14ac:dyDescent="0.25">
      <c r="A327">
        <v>97</v>
      </c>
      <c r="B327" s="22">
        <v>43931.762546296297</v>
      </c>
      <c r="C327" s="22">
        <v>43931.766956018517</v>
      </c>
      <c r="D327" s="3" t="s">
        <v>97</v>
      </c>
      <c r="I327" s="3" t="s">
        <v>98</v>
      </c>
      <c r="L327" s="3" t="s">
        <v>98</v>
      </c>
      <c r="O327" s="3" t="s">
        <v>260</v>
      </c>
      <c r="R327" s="3" t="s">
        <v>100</v>
      </c>
      <c r="U327" s="3" t="s">
        <v>99</v>
      </c>
      <c r="X327" s="3" t="s">
        <v>101</v>
      </c>
      <c r="AA327" s="3" t="s">
        <v>102</v>
      </c>
      <c r="AD327" s="3" t="s">
        <v>152</v>
      </c>
      <c r="AG327" s="3" t="s">
        <v>149</v>
      </c>
      <c r="AJ327" s="3"/>
      <c r="AM327" s="3" t="s">
        <v>99</v>
      </c>
      <c r="AP327" s="3"/>
      <c r="AS327" s="3" t="s">
        <v>98</v>
      </c>
      <c r="AV327" s="3" t="s">
        <v>429</v>
      </c>
      <c r="AY327" s="3" t="s">
        <v>116</v>
      </c>
      <c r="BB327" s="3"/>
      <c r="BG327" s="3" t="s">
        <v>108</v>
      </c>
      <c r="BJ327" s="3" t="s">
        <v>108</v>
      </c>
      <c r="BM327" s="3" t="s">
        <v>109</v>
      </c>
      <c r="BP327" s="3" t="s">
        <v>123</v>
      </c>
      <c r="BS327" s="3" t="s">
        <v>109</v>
      </c>
      <c r="BV327" s="3" t="s">
        <v>109</v>
      </c>
      <c r="BY327" s="3" t="s">
        <v>109</v>
      </c>
      <c r="CB327" s="3" t="s">
        <v>110</v>
      </c>
      <c r="CE327" s="3" t="s">
        <v>111</v>
      </c>
      <c r="CH327" s="3" t="s">
        <v>137</v>
      </c>
      <c r="CK327" s="3" t="s">
        <v>261</v>
      </c>
      <c r="CN327" s="3" t="s">
        <v>137</v>
      </c>
      <c r="CQ327" s="3" t="s">
        <v>262</v>
      </c>
      <c r="CT327">
        <v>93</v>
      </c>
    </row>
    <row r="328" spans="1:98" x14ac:dyDescent="0.25">
      <c r="A328">
        <v>97</v>
      </c>
      <c r="B328" s="22">
        <v>43931.762546296297</v>
      </c>
      <c r="C328" s="22">
        <v>43931.766956018517</v>
      </c>
      <c r="D328" s="3" t="s">
        <v>97</v>
      </c>
      <c r="I328" s="3" t="s">
        <v>98</v>
      </c>
      <c r="L328" s="3" t="s">
        <v>98</v>
      </c>
      <c r="O328" s="3" t="s">
        <v>260</v>
      </c>
      <c r="R328" s="3" t="s">
        <v>100</v>
      </c>
      <c r="U328" s="3" t="s">
        <v>99</v>
      </c>
      <c r="X328" s="3" t="s">
        <v>101</v>
      </c>
      <c r="AA328" s="3" t="s">
        <v>102</v>
      </c>
      <c r="AD328" s="3" t="s">
        <v>152</v>
      </c>
      <c r="AG328" s="3" t="s">
        <v>149</v>
      </c>
      <c r="AJ328" s="3"/>
      <c r="AM328" s="3" t="s">
        <v>99</v>
      </c>
      <c r="AP328" s="3"/>
      <c r="AS328" s="3" t="s">
        <v>98</v>
      </c>
      <c r="AV328" s="3" t="s">
        <v>435</v>
      </c>
      <c r="AY328" s="3" t="s">
        <v>116</v>
      </c>
      <c r="BB328" s="3"/>
      <c r="BG328" s="3" t="s">
        <v>108</v>
      </c>
      <c r="BJ328" s="3" t="s">
        <v>108</v>
      </c>
      <c r="BM328" s="3" t="s">
        <v>109</v>
      </c>
      <c r="BP328" s="3" t="s">
        <v>123</v>
      </c>
      <c r="BS328" s="3" t="s">
        <v>109</v>
      </c>
      <c r="BV328" s="3" t="s">
        <v>109</v>
      </c>
      <c r="BY328" s="3" t="s">
        <v>109</v>
      </c>
      <c r="CB328" s="3" t="s">
        <v>110</v>
      </c>
      <c r="CE328" s="3" t="s">
        <v>111</v>
      </c>
      <c r="CH328" s="3" t="s">
        <v>137</v>
      </c>
      <c r="CK328" s="3" t="s">
        <v>261</v>
      </c>
      <c r="CN328" s="3" t="s">
        <v>137</v>
      </c>
      <c r="CQ328" s="3" t="s">
        <v>262</v>
      </c>
      <c r="CT328">
        <v>93</v>
      </c>
    </row>
    <row r="329" spans="1:98" x14ac:dyDescent="0.25">
      <c r="A329">
        <v>97</v>
      </c>
      <c r="B329" s="22">
        <v>43931.762546296297</v>
      </c>
      <c r="C329" s="22">
        <v>43931.766956018517</v>
      </c>
      <c r="D329" s="3" t="s">
        <v>97</v>
      </c>
      <c r="I329" s="3" t="s">
        <v>98</v>
      </c>
      <c r="L329" s="3" t="s">
        <v>98</v>
      </c>
      <c r="O329" s="3" t="s">
        <v>260</v>
      </c>
      <c r="R329" s="3" t="s">
        <v>100</v>
      </c>
      <c r="U329" s="3" t="s">
        <v>99</v>
      </c>
      <c r="X329" s="3" t="s">
        <v>101</v>
      </c>
      <c r="AA329" s="3" t="s">
        <v>102</v>
      </c>
      <c r="AD329" s="3" t="s">
        <v>152</v>
      </c>
      <c r="AG329" s="3" t="s">
        <v>149</v>
      </c>
      <c r="AJ329" s="3"/>
      <c r="AM329" s="3" t="s">
        <v>99</v>
      </c>
      <c r="AP329" s="3"/>
      <c r="AS329" s="3" t="s">
        <v>98</v>
      </c>
      <c r="AV329" s="3" t="s">
        <v>430</v>
      </c>
      <c r="AY329" s="3" t="s">
        <v>116</v>
      </c>
      <c r="BB329" s="3"/>
      <c r="BG329" s="3" t="s">
        <v>108</v>
      </c>
      <c r="BJ329" s="3" t="s">
        <v>108</v>
      </c>
      <c r="BM329" s="3" t="s">
        <v>109</v>
      </c>
      <c r="BP329" s="3" t="s">
        <v>123</v>
      </c>
      <c r="BS329" s="3" t="s">
        <v>109</v>
      </c>
      <c r="BV329" s="3" t="s">
        <v>109</v>
      </c>
      <c r="BY329" s="3" t="s">
        <v>109</v>
      </c>
      <c r="CB329" s="3" t="s">
        <v>110</v>
      </c>
      <c r="CE329" s="3" t="s">
        <v>111</v>
      </c>
      <c r="CH329" s="3" t="s">
        <v>137</v>
      </c>
      <c r="CK329" s="3" t="s">
        <v>261</v>
      </c>
      <c r="CN329" s="3" t="s">
        <v>137</v>
      </c>
      <c r="CQ329" s="3" t="s">
        <v>262</v>
      </c>
      <c r="CT329">
        <v>93</v>
      </c>
    </row>
    <row r="330" spans="1:98" x14ac:dyDescent="0.25">
      <c r="A330">
        <v>98</v>
      </c>
      <c r="B330" s="22">
        <v>43931.763888888891</v>
      </c>
      <c r="C330" s="22">
        <v>43931.76761574074</v>
      </c>
      <c r="D330" s="3" t="s">
        <v>97</v>
      </c>
      <c r="I330" s="3" t="s">
        <v>98</v>
      </c>
      <c r="L330" s="3" t="s">
        <v>98</v>
      </c>
      <c r="O330" s="3"/>
      <c r="R330" s="3" t="s">
        <v>100</v>
      </c>
      <c r="U330" s="3" t="s">
        <v>99</v>
      </c>
      <c r="X330" s="3" t="s">
        <v>101</v>
      </c>
      <c r="AA330" s="3" t="s">
        <v>102</v>
      </c>
      <c r="AD330" s="3" t="s">
        <v>114</v>
      </c>
      <c r="AG330" s="3" t="s">
        <v>149</v>
      </c>
      <c r="AJ330" s="3"/>
      <c r="AM330" s="3" t="s">
        <v>99</v>
      </c>
      <c r="AP330" s="3"/>
      <c r="AS330" s="3" t="s">
        <v>98</v>
      </c>
      <c r="AV330" s="3" t="s">
        <v>431</v>
      </c>
      <c r="AY330" s="3" t="s">
        <v>116</v>
      </c>
      <c r="BB330" s="3"/>
      <c r="BG330" s="3" t="s">
        <v>108</v>
      </c>
      <c r="BJ330" s="3" t="s">
        <v>108</v>
      </c>
      <c r="BM330" s="3" t="s">
        <v>109</v>
      </c>
      <c r="BP330" s="3" t="s">
        <v>123</v>
      </c>
      <c r="BS330" s="3" t="s">
        <v>123</v>
      </c>
      <c r="BV330" s="3" t="s">
        <v>123</v>
      </c>
      <c r="BY330" s="3" t="s">
        <v>123</v>
      </c>
      <c r="CB330" s="3" t="s">
        <v>110</v>
      </c>
      <c r="CE330" s="3" t="s">
        <v>147</v>
      </c>
      <c r="CH330" s="3" t="s">
        <v>148</v>
      </c>
      <c r="CK330" s="3"/>
      <c r="CN330" s="3" t="s">
        <v>137</v>
      </c>
      <c r="CQ330" s="3"/>
      <c r="CT330">
        <v>94</v>
      </c>
    </row>
    <row r="331" spans="1:98" x14ac:dyDescent="0.25">
      <c r="A331">
        <v>98</v>
      </c>
      <c r="B331" s="22">
        <v>43931.763888888891</v>
      </c>
      <c r="C331" s="22">
        <v>43931.76761574074</v>
      </c>
      <c r="D331" s="3" t="s">
        <v>97</v>
      </c>
      <c r="I331" s="3" t="s">
        <v>98</v>
      </c>
      <c r="L331" s="3" t="s">
        <v>98</v>
      </c>
      <c r="O331" s="3"/>
      <c r="R331" s="3" t="s">
        <v>100</v>
      </c>
      <c r="U331" s="3" t="s">
        <v>99</v>
      </c>
      <c r="X331" s="3" t="s">
        <v>101</v>
      </c>
      <c r="AA331" s="3" t="s">
        <v>102</v>
      </c>
      <c r="AD331" s="3" t="s">
        <v>114</v>
      </c>
      <c r="AG331" s="3" t="s">
        <v>149</v>
      </c>
      <c r="AJ331" s="3"/>
      <c r="AM331" s="3" t="s">
        <v>99</v>
      </c>
      <c r="AP331" s="3"/>
      <c r="AS331" s="3" t="s">
        <v>98</v>
      </c>
      <c r="AV331" s="3" t="s">
        <v>433</v>
      </c>
      <c r="AY331" s="3" t="s">
        <v>116</v>
      </c>
      <c r="BB331" s="3"/>
      <c r="BG331" s="3" t="s">
        <v>108</v>
      </c>
      <c r="BJ331" s="3" t="s">
        <v>108</v>
      </c>
      <c r="BM331" s="3" t="s">
        <v>109</v>
      </c>
      <c r="BP331" s="3" t="s">
        <v>123</v>
      </c>
      <c r="BS331" s="3" t="s">
        <v>123</v>
      </c>
      <c r="BV331" s="3" t="s">
        <v>123</v>
      </c>
      <c r="BY331" s="3" t="s">
        <v>123</v>
      </c>
      <c r="CB331" s="3" t="s">
        <v>110</v>
      </c>
      <c r="CE331" s="3" t="s">
        <v>147</v>
      </c>
      <c r="CH331" s="3" t="s">
        <v>148</v>
      </c>
      <c r="CK331" s="3"/>
      <c r="CN331" s="3" t="s">
        <v>137</v>
      </c>
      <c r="CQ331" s="3"/>
      <c r="CT331">
        <v>94</v>
      </c>
    </row>
    <row r="332" spans="1:98" x14ac:dyDescent="0.25">
      <c r="A332">
        <v>98</v>
      </c>
      <c r="B332" s="22">
        <v>43931.763888888891</v>
      </c>
      <c r="C332" s="22">
        <v>43931.76761574074</v>
      </c>
      <c r="D332" s="3" t="s">
        <v>97</v>
      </c>
      <c r="I332" s="3" t="s">
        <v>98</v>
      </c>
      <c r="L332" s="3" t="s">
        <v>98</v>
      </c>
      <c r="O332" s="3"/>
      <c r="R332" s="3" t="s">
        <v>100</v>
      </c>
      <c r="U332" s="3" t="s">
        <v>99</v>
      </c>
      <c r="X332" s="3" t="s">
        <v>101</v>
      </c>
      <c r="AA332" s="3" t="s">
        <v>102</v>
      </c>
      <c r="AD332" s="3" t="s">
        <v>114</v>
      </c>
      <c r="AG332" s="3" t="s">
        <v>149</v>
      </c>
      <c r="AJ332" s="3"/>
      <c r="AM332" s="3" t="s">
        <v>99</v>
      </c>
      <c r="AP332" s="3"/>
      <c r="AS332" s="3" t="s">
        <v>98</v>
      </c>
      <c r="AV332" s="3" t="s">
        <v>429</v>
      </c>
      <c r="AY332" s="3" t="s">
        <v>116</v>
      </c>
      <c r="BB332" s="3"/>
      <c r="BG332" s="3" t="s">
        <v>108</v>
      </c>
      <c r="BJ332" s="3" t="s">
        <v>108</v>
      </c>
      <c r="BM332" s="3" t="s">
        <v>109</v>
      </c>
      <c r="BP332" s="3" t="s">
        <v>123</v>
      </c>
      <c r="BS332" s="3" t="s">
        <v>123</v>
      </c>
      <c r="BV332" s="3" t="s">
        <v>123</v>
      </c>
      <c r="BY332" s="3" t="s">
        <v>123</v>
      </c>
      <c r="CB332" s="3" t="s">
        <v>110</v>
      </c>
      <c r="CE332" s="3" t="s">
        <v>147</v>
      </c>
      <c r="CH332" s="3" t="s">
        <v>148</v>
      </c>
      <c r="CK332" s="3"/>
      <c r="CN332" s="3" t="s">
        <v>137</v>
      </c>
      <c r="CQ332" s="3"/>
      <c r="CT332">
        <v>94</v>
      </c>
    </row>
    <row r="333" spans="1:98" x14ac:dyDescent="0.25">
      <c r="A333">
        <v>98</v>
      </c>
      <c r="B333" s="22">
        <v>43931.763888888891</v>
      </c>
      <c r="C333" s="22">
        <v>43931.76761574074</v>
      </c>
      <c r="D333" s="3" t="s">
        <v>97</v>
      </c>
      <c r="I333" s="3" t="s">
        <v>98</v>
      </c>
      <c r="L333" s="3" t="s">
        <v>98</v>
      </c>
      <c r="O333" s="3"/>
      <c r="R333" s="3" t="s">
        <v>100</v>
      </c>
      <c r="U333" s="3" t="s">
        <v>99</v>
      </c>
      <c r="X333" s="3" t="s">
        <v>101</v>
      </c>
      <c r="AA333" s="3" t="s">
        <v>102</v>
      </c>
      <c r="AD333" s="3" t="s">
        <v>114</v>
      </c>
      <c r="AG333" s="3" t="s">
        <v>149</v>
      </c>
      <c r="AJ333" s="3"/>
      <c r="AM333" s="3" t="s">
        <v>99</v>
      </c>
      <c r="AP333" s="3"/>
      <c r="AS333" s="3" t="s">
        <v>98</v>
      </c>
      <c r="AV333" s="3" t="s">
        <v>430</v>
      </c>
      <c r="AY333" s="3" t="s">
        <v>116</v>
      </c>
      <c r="BB333" s="3"/>
      <c r="BG333" s="3" t="s">
        <v>108</v>
      </c>
      <c r="BJ333" s="3" t="s">
        <v>108</v>
      </c>
      <c r="BM333" s="3" t="s">
        <v>109</v>
      </c>
      <c r="BP333" s="3" t="s">
        <v>123</v>
      </c>
      <c r="BS333" s="3" t="s">
        <v>123</v>
      </c>
      <c r="BV333" s="3" t="s">
        <v>123</v>
      </c>
      <c r="BY333" s="3" t="s">
        <v>123</v>
      </c>
      <c r="CB333" s="3" t="s">
        <v>110</v>
      </c>
      <c r="CE333" s="3" t="s">
        <v>147</v>
      </c>
      <c r="CH333" s="3" t="s">
        <v>148</v>
      </c>
      <c r="CK333" s="3"/>
      <c r="CN333" s="3" t="s">
        <v>137</v>
      </c>
      <c r="CQ333" s="3"/>
      <c r="CT333">
        <v>94</v>
      </c>
    </row>
    <row r="334" spans="1:98" x14ac:dyDescent="0.25">
      <c r="A334">
        <v>99</v>
      </c>
      <c r="B334" s="22">
        <v>43931.764976851853</v>
      </c>
      <c r="C334" s="22">
        <v>43931.768796296295</v>
      </c>
      <c r="D334" s="3" t="s">
        <v>97</v>
      </c>
      <c r="I334" s="3" t="s">
        <v>98</v>
      </c>
      <c r="L334" s="3" t="s">
        <v>98</v>
      </c>
      <c r="O334" s="3" t="s">
        <v>264</v>
      </c>
      <c r="R334" s="3" t="s">
        <v>100</v>
      </c>
      <c r="U334" s="3" t="s">
        <v>99</v>
      </c>
      <c r="X334" s="3" t="s">
        <v>101</v>
      </c>
      <c r="AA334" s="3" t="s">
        <v>132</v>
      </c>
      <c r="AD334" s="3" t="s">
        <v>146</v>
      </c>
      <c r="AG334" s="3" t="s">
        <v>149</v>
      </c>
      <c r="AJ334" s="3"/>
      <c r="AM334" s="3" t="s">
        <v>99</v>
      </c>
      <c r="AP334" s="3"/>
      <c r="AS334" s="3" t="s">
        <v>98</v>
      </c>
      <c r="AV334" s="3" t="s">
        <v>431</v>
      </c>
      <c r="AY334" s="3" t="s">
        <v>116</v>
      </c>
      <c r="BB334" s="3"/>
      <c r="BG334" s="3" t="s">
        <v>108</v>
      </c>
      <c r="BJ334" s="3" t="s">
        <v>109</v>
      </c>
      <c r="BM334" s="3" t="s">
        <v>109</v>
      </c>
      <c r="BP334" s="3" t="s">
        <v>123</v>
      </c>
      <c r="BS334" s="3" t="s">
        <v>123</v>
      </c>
      <c r="BV334" s="3" t="s">
        <v>123</v>
      </c>
      <c r="BY334" s="3" t="s">
        <v>123</v>
      </c>
      <c r="CB334" s="3" t="s">
        <v>110</v>
      </c>
      <c r="CE334" s="3" t="s">
        <v>111</v>
      </c>
      <c r="CH334" s="3" t="s">
        <v>137</v>
      </c>
      <c r="CK334" s="3" t="s">
        <v>257</v>
      </c>
      <c r="CN334" s="3" t="s">
        <v>126</v>
      </c>
      <c r="CQ334" s="3"/>
      <c r="CT334">
        <v>95</v>
      </c>
    </row>
    <row r="335" spans="1:98" x14ac:dyDescent="0.25">
      <c r="A335">
        <v>99</v>
      </c>
      <c r="B335" s="22">
        <v>43931.764976851853</v>
      </c>
      <c r="C335" s="22">
        <v>43931.768796296295</v>
      </c>
      <c r="D335" s="3" t="s">
        <v>97</v>
      </c>
      <c r="I335" s="3" t="s">
        <v>98</v>
      </c>
      <c r="L335" s="3" t="s">
        <v>98</v>
      </c>
      <c r="O335" s="3" t="s">
        <v>264</v>
      </c>
      <c r="R335" s="3" t="s">
        <v>100</v>
      </c>
      <c r="U335" s="3" t="s">
        <v>99</v>
      </c>
      <c r="X335" s="3" t="s">
        <v>101</v>
      </c>
      <c r="AA335" s="3" t="s">
        <v>132</v>
      </c>
      <c r="AD335" s="3" t="s">
        <v>146</v>
      </c>
      <c r="AG335" s="3" t="s">
        <v>149</v>
      </c>
      <c r="AJ335" s="3"/>
      <c r="AM335" s="3" t="s">
        <v>99</v>
      </c>
      <c r="AP335" s="3"/>
      <c r="AS335" s="3" t="s">
        <v>98</v>
      </c>
      <c r="AV335" s="3" t="s">
        <v>433</v>
      </c>
      <c r="AY335" s="3" t="s">
        <v>116</v>
      </c>
      <c r="BB335" s="3"/>
      <c r="BG335" s="3" t="s">
        <v>108</v>
      </c>
      <c r="BJ335" s="3" t="s">
        <v>109</v>
      </c>
      <c r="BM335" s="3" t="s">
        <v>109</v>
      </c>
      <c r="BP335" s="3" t="s">
        <v>123</v>
      </c>
      <c r="BS335" s="3" t="s">
        <v>123</v>
      </c>
      <c r="BV335" s="3" t="s">
        <v>123</v>
      </c>
      <c r="BY335" s="3" t="s">
        <v>123</v>
      </c>
      <c r="CB335" s="3" t="s">
        <v>110</v>
      </c>
      <c r="CE335" s="3" t="s">
        <v>111</v>
      </c>
      <c r="CH335" s="3" t="s">
        <v>137</v>
      </c>
      <c r="CK335" s="3" t="s">
        <v>257</v>
      </c>
      <c r="CN335" s="3" t="s">
        <v>126</v>
      </c>
      <c r="CQ335" s="3"/>
      <c r="CT335">
        <v>95</v>
      </c>
    </row>
    <row r="336" spans="1:98" x14ac:dyDescent="0.25">
      <c r="A336">
        <v>99</v>
      </c>
      <c r="B336" s="22">
        <v>43931.764976851853</v>
      </c>
      <c r="C336" s="22">
        <v>43931.768796296295</v>
      </c>
      <c r="D336" s="3" t="s">
        <v>97</v>
      </c>
      <c r="I336" s="3" t="s">
        <v>98</v>
      </c>
      <c r="L336" s="3" t="s">
        <v>98</v>
      </c>
      <c r="O336" s="3" t="s">
        <v>264</v>
      </c>
      <c r="R336" s="3" t="s">
        <v>100</v>
      </c>
      <c r="U336" s="3" t="s">
        <v>99</v>
      </c>
      <c r="X336" s="3" t="s">
        <v>101</v>
      </c>
      <c r="AA336" s="3" t="s">
        <v>132</v>
      </c>
      <c r="AD336" s="3" t="s">
        <v>146</v>
      </c>
      <c r="AG336" s="3" t="s">
        <v>149</v>
      </c>
      <c r="AJ336" s="3"/>
      <c r="AM336" s="3" t="s">
        <v>99</v>
      </c>
      <c r="AP336" s="3"/>
      <c r="AS336" s="3" t="s">
        <v>98</v>
      </c>
      <c r="AV336" s="3" t="s">
        <v>434</v>
      </c>
      <c r="AY336" s="3" t="s">
        <v>116</v>
      </c>
      <c r="BB336" s="3"/>
      <c r="BG336" s="3" t="s">
        <v>108</v>
      </c>
      <c r="BJ336" s="3" t="s">
        <v>109</v>
      </c>
      <c r="BM336" s="3" t="s">
        <v>109</v>
      </c>
      <c r="BP336" s="3" t="s">
        <v>123</v>
      </c>
      <c r="BS336" s="3" t="s">
        <v>123</v>
      </c>
      <c r="BV336" s="3" t="s">
        <v>123</v>
      </c>
      <c r="BY336" s="3" t="s">
        <v>123</v>
      </c>
      <c r="CB336" s="3" t="s">
        <v>110</v>
      </c>
      <c r="CE336" s="3" t="s">
        <v>111</v>
      </c>
      <c r="CH336" s="3" t="s">
        <v>137</v>
      </c>
      <c r="CK336" s="3" t="s">
        <v>257</v>
      </c>
      <c r="CN336" s="3" t="s">
        <v>126</v>
      </c>
      <c r="CQ336" s="3"/>
      <c r="CT336">
        <v>95</v>
      </c>
    </row>
    <row r="337" spans="1:98" x14ac:dyDescent="0.25">
      <c r="A337">
        <v>99</v>
      </c>
      <c r="B337" s="22">
        <v>43931.764976851853</v>
      </c>
      <c r="C337" s="22">
        <v>43931.768796296295</v>
      </c>
      <c r="D337" s="3" t="s">
        <v>97</v>
      </c>
      <c r="I337" s="3" t="s">
        <v>98</v>
      </c>
      <c r="L337" s="3" t="s">
        <v>98</v>
      </c>
      <c r="O337" s="3" t="s">
        <v>264</v>
      </c>
      <c r="R337" s="3" t="s">
        <v>100</v>
      </c>
      <c r="U337" s="3" t="s">
        <v>99</v>
      </c>
      <c r="X337" s="3" t="s">
        <v>101</v>
      </c>
      <c r="AA337" s="3" t="s">
        <v>132</v>
      </c>
      <c r="AD337" s="3" t="s">
        <v>146</v>
      </c>
      <c r="AG337" s="3" t="s">
        <v>149</v>
      </c>
      <c r="AJ337" s="3"/>
      <c r="AM337" s="3" t="s">
        <v>99</v>
      </c>
      <c r="AP337" s="3"/>
      <c r="AS337" s="3" t="s">
        <v>98</v>
      </c>
      <c r="AV337" s="3" t="s">
        <v>429</v>
      </c>
      <c r="AY337" s="3" t="s">
        <v>116</v>
      </c>
      <c r="BB337" s="3"/>
      <c r="BG337" s="3" t="s">
        <v>108</v>
      </c>
      <c r="BJ337" s="3" t="s">
        <v>109</v>
      </c>
      <c r="BM337" s="3" t="s">
        <v>109</v>
      </c>
      <c r="BP337" s="3" t="s">
        <v>123</v>
      </c>
      <c r="BS337" s="3" t="s">
        <v>123</v>
      </c>
      <c r="BV337" s="3" t="s">
        <v>123</v>
      </c>
      <c r="BY337" s="3" t="s">
        <v>123</v>
      </c>
      <c r="CB337" s="3" t="s">
        <v>110</v>
      </c>
      <c r="CE337" s="3" t="s">
        <v>111</v>
      </c>
      <c r="CH337" s="3" t="s">
        <v>137</v>
      </c>
      <c r="CK337" s="3" t="s">
        <v>257</v>
      </c>
      <c r="CN337" s="3" t="s">
        <v>126</v>
      </c>
      <c r="CQ337" s="3"/>
      <c r="CT337">
        <v>95</v>
      </c>
    </row>
    <row r="338" spans="1:98" x14ac:dyDescent="0.25">
      <c r="A338">
        <v>99</v>
      </c>
      <c r="B338" s="22">
        <v>43931.764976851853</v>
      </c>
      <c r="C338" s="22">
        <v>43931.768796296295</v>
      </c>
      <c r="D338" s="3" t="s">
        <v>97</v>
      </c>
      <c r="I338" s="3" t="s">
        <v>98</v>
      </c>
      <c r="L338" s="3" t="s">
        <v>98</v>
      </c>
      <c r="O338" s="3" t="s">
        <v>264</v>
      </c>
      <c r="R338" s="3" t="s">
        <v>100</v>
      </c>
      <c r="U338" s="3" t="s">
        <v>99</v>
      </c>
      <c r="X338" s="3" t="s">
        <v>101</v>
      </c>
      <c r="AA338" s="3" t="s">
        <v>132</v>
      </c>
      <c r="AD338" s="3" t="s">
        <v>146</v>
      </c>
      <c r="AG338" s="3" t="s">
        <v>149</v>
      </c>
      <c r="AJ338" s="3"/>
      <c r="AM338" s="3" t="s">
        <v>99</v>
      </c>
      <c r="AP338" s="3"/>
      <c r="AS338" s="3" t="s">
        <v>98</v>
      </c>
      <c r="AV338" s="3" t="s">
        <v>435</v>
      </c>
      <c r="AY338" s="3" t="s">
        <v>116</v>
      </c>
      <c r="BB338" s="3"/>
      <c r="BG338" s="3" t="s">
        <v>108</v>
      </c>
      <c r="BJ338" s="3" t="s">
        <v>109</v>
      </c>
      <c r="BM338" s="3" t="s">
        <v>109</v>
      </c>
      <c r="BP338" s="3" t="s">
        <v>123</v>
      </c>
      <c r="BS338" s="3" t="s">
        <v>123</v>
      </c>
      <c r="BV338" s="3" t="s">
        <v>123</v>
      </c>
      <c r="BY338" s="3" t="s">
        <v>123</v>
      </c>
      <c r="CB338" s="3" t="s">
        <v>110</v>
      </c>
      <c r="CE338" s="3" t="s">
        <v>111</v>
      </c>
      <c r="CH338" s="3" t="s">
        <v>137</v>
      </c>
      <c r="CK338" s="3" t="s">
        <v>257</v>
      </c>
      <c r="CN338" s="3" t="s">
        <v>126</v>
      </c>
      <c r="CQ338" s="3"/>
      <c r="CT338">
        <v>95</v>
      </c>
    </row>
    <row r="339" spans="1:98" x14ac:dyDescent="0.25">
      <c r="A339">
        <v>99</v>
      </c>
      <c r="B339" s="22">
        <v>43931.764976851853</v>
      </c>
      <c r="C339" s="22">
        <v>43931.768796296295</v>
      </c>
      <c r="D339" s="3" t="s">
        <v>97</v>
      </c>
      <c r="I339" s="3" t="s">
        <v>98</v>
      </c>
      <c r="L339" s="3" t="s">
        <v>98</v>
      </c>
      <c r="O339" s="3" t="s">
        <v>264</v>
      </c>
      <c r="R339" s="3" t="s">
        <v>100</v>
      </c>
      <c r="U339" s="3" t="s">
        <v>99</v>
      </c>
      <c r="X339" s="3" t="s">
        <v>101</v>
      </c>
      <c r="AA339" s="3" t="s">
        <v>132</v>
      </c>
      <c r="AD339" s="3" t="s">
        <v>146</v>
      </c>
      <c r="AG339" s="3" t="s">
        <v>149</v>
      </c>
      <c r="AJ339" s="3"/>
      <c r="AM339" s="3" t="s">
        <v>99</v>
      </c>
      <c r="AP339" s="3"/>
      <c r="AS339" s="3" t="s">
        <v>98</v>
      </c>
      <c r="AV339" s="3" t="s">
        <v>430</v>
      </c>
      <c r="AY339" s="3" t="s">
        <v>116</v>
      </c>
      <c r="BB339" s="3"/>
      <c r="BG339" s="3" t="s">
        <v>108</v>
      </c>
      <c r="BJ339" s="3" t="s">
        <v>109</v>
      </c>
      <c r="BM339" s="3" t="s">
        <v>109</v>
      </c>
      <c r="BP339" s="3" t="s">
        <v>123</v>
      </c>
      <c r="BS339" s="3" t="s">
        <v>123</v>
      </c>
      <c r="BV339" s="3" t="s">
        <v>123</v>
      </c>
      <c r="BY339" s="3" t="s">
        <v>123</v>
      </c>
      <c r="CB339" s="3" t="s">
        <v>110</v>
      </c>
      <c r="CE339" s="3" t="s">
        <v>111</v>
      </c>
      <c r="CH339" s="3" t="s">
        <v>137</v>
      </c>
      <c r="CK339" s="3" t="s">
        <v>257</v>
      </c>
      <c r="CN339" s="3" t="s">
        <v>126</v>
      </c>
      <c r="CQ339" s="3"/>
      <c r="CT339">
        <v>95</v>
      </c>
    </row>
    <row r="340" spans="1:98" x14ac:dyDescent="0.25">
      <c r="A340">
        <v>100</v>
      </c>
      <c r="B340" s="22">
        <v>43931.772557870368</v>
      </c>
      <c r="C340" s="22">
        <v>43931.775127314817</v>
      </c>
      <c r="D340" s="3" t="s">
        <v>97</v>
      </c>
      <c r="I340" s="3" t="s">
        <v>98</v>
      </c>
      <c r="L340" s="3" t="s">
        <v>98</v>
      </c>
      <c r="O340" s="3" t="s">
        <v>266</v>
      </c>
      <c r="R340" s="3" t="s">
        <v>209</v>
      </c>
      <c r="U340" s="3" t="s">
        <v>99</v>
      </c>
      <c r="X340" s="3" t="s">
        <v>101</v>
      </c>
      <c r="AA340" s="3" t="s">
        <v>99</v>
      </c>
      <c r="AD340" s="3" t="s">
        <v>267</v>
      </c>
      <c r="AG340" s="3" t="s">
        <v>149</v>
      </c>
      <c r="AJ340" s="3"/>
      <c r="AM340" s="3" t="s">
        <v>99</v>
      </c>
      <c r="AP340" s="3"/>
      <c r="AS340" s="3" t="s">
        <v>99</v>
      </c>
      <c r="AV340" s="3"/>
      <c r="AY340" s="3" t="s">
        <v>116</v>
      </c>
      <c r="BB340" s="3"/>
      <c r="BG340" s="3" t="s">
        <v>107</v>
      </c>
      <c r="BJ340" s="3" t="s">
        <v>107</v>
      </c>
      <c r="BM340" s="3" t="s">
        <v>108</v>
      </c>
      <c r="BP340" s="3" t="s">
        <v>123</v>
      </c>
      <c r="BS340" s="3" t="s">
        <v>123</v>
      </c>
      <c r="BV340" s="3" t="s">
        <v>123</v>
      </c>
      <c r="BY340" s="3" t="s">
        <v>123</v>
      </c>
      <c r="CB340" s="3" t="s">
        <v>118</v>
      </c>
      <c r="CE340" s="3" t="s">
        <v>119</v>
      </c>
      <c r="CH340" s="3" t="s">
        <v>137</v>
      </c>
      <c r="CK340" s="3" t="s">
        <v>268</v>
      </c>
      <c r="CN340" s="3" t="s">
        <v>137</v>
      </c>
      <c r="CQ340" s="3"/>
      <c r="CT340">
        <v>96</v>
      </c>
    </row>
    <row r="341" spans="1:98" x14ac:dyDescent="0.25">
      <c r="A341">
        <v>101</v>
      </c>
      <c r="B341" s="22">
        <v>43931.780462962961</v>
      </c>
      <c r="C341" s="22">
        <v>43931.782372685186</v>
      </c>
      <c r="D341" s="3" t="s">
        <v>97</v>
      </c>
      <c r="I341" s="3" t="s">
        <v>98</v>
      </c>
      <c r="L341" s="3" t="s">
        <v>99</v>
      </c>
      <c r="O341" s="3"/>
      <c r="R341" s="3" t="s">
        <v>100</v>
      </c>
      <c r="U341" s="3" t="s">
        <v>99</v>
      </c>
      <c r="X341" s="3" t="s">
        <v>101</v>
      </c>
      <c r="AA341" s="3" t="s">
        <v>102</v>
      </c>
      <c r="AD341" s="3" t="s">
        <v>267</v>
      </c>
      <c r="AG341" s="3" t="s">
        <v>149</v>
      </c>
      <c r="AJ341" s="3"/>
      <c r="AM341" s="3" t="s">
        <v>99</v>
      </c>
      <c r="AP341" s="3"/>
      <c r="AS341" s="3" t="s">
        <v>98</v>
      </c>
      <c r="AV341" s="3" t="s">
        <v>431</v>
      </c>
      <c r="AY341" s="3" t="s">
        <v>116</v>
      </c>
      <c r="BB341" s="3"/>
      <c r="BG341" s="3" t="s">
        <v>123</v>
      </c>
      <c r="BJ341" s="3" t="s">
        <v>123</v>
      </c>
      <c r="BM341" s="3" t="s">
        <v>109</v>
      </c>
      <c r="BP341" s="3" t="s">
        <v>123</v>
      </c>
      <c r="BS341" s="3" t="s">
        <v>123</v>
      </c>
      <c r="BV341" s="3" t="s">
        <v>108</v>
      </c>
      <c r="BY341" s="3" t="s">
        <v>123</v>
      </c>
      <c r="CB341" s="3" t="s">
        <v>110</v>
      </c>
      <c r="CE341" s="3" t="s">
        <v>111</v>
      </c>
      <c r="CH341" s="3" t="s">
        <v>137</v>
      </c>
      <c r="CK341" s="3" t="s">
        <v>257</v>
      </c>
      <c r="CN341" s="3" t="s">
        <v>137</v>
      </c>
      <c r="CQ341" s="3"/>
      <c r="CT341">
        <v>97</v>
      </c>
    </row>
    <row r="342" spans="1:98" x14ac:dyDescent="0.25">
      <c r="A342">
        <v>101</v>
      </c>
      <c r="B342" s="22">
        <v>43931.780462962961</v>
      </c>
      <c r="C342" s="22">
        <v>43931.782372685186</v>
      </c>
      <c r="D342" s="3" t="s">
        <v>97</v>
      </c>
      <c r="I342" s="3" t="s">
        <v>98</v>
      </c>
      <c r="L342" s="3" t="s">
        <v>99</v>
      </c>
      <c r="O342" s="3"/>
      <c r="R342" s="3" t="s">
        <v>100</v>
      </c>
      <c r="U342" s="3" t="s">
        <v>99</v>
      </c>
      <c r="X342" s="3" t="s">
        <v>101</v>
      </c>
      <c r="AA342" s="3" t="s">
        <v>102</v>
      </c>
      <c r="AD342" s="3" t="s">
        <v>267</v>
      </c>
      <c r="AG342" s="3" t="s">
        <v>149</v>
      </c>
      <c r="AJ342" s="3"/>
      <c r="AM342" s="3" t="s">
        <v>99</v>
      </c>
      <c r="AP342" s="3"/>
      <c r="AS342" s="3" t="s">
        <v>98</v>
      </c>
      <c r="AV342" s="3" t="s">
        <v>432</v>
      </c>
      <c r="AY342" s="3" t="s">
        <v>116</v>
      </c>
      <c r="BB342" s="3"/>
      <c r="BG342" s="3" t="s">
        <v>123</v>
      </c>
      <c r="BJ342" s="3" t="s">
        <v>123</v>
      </c>
      <c r="BM342" s="3" t="s">
        <v>109</v>
      </c>
      <c r="BP342" s="3" t="s">
        <v>123</v>
      </c>
      <c r="BS342" s="3" t="s">
        <v>123</v>
      </c>
      <c r="BV342" s="3" t="s">
        <v>108</v>
      </c>
      <c r="BY342" s="3" t="s">
        <v>123</v>
      </c>
      <c r="CB342" s="3" t="s">
        <v>110</v>
      </c>
      <c r="CE342" s="3" t="s">
        <v>111</v>
      </c>
      <c r="CH342" s="3" t="s">
        <v>137</v>
      </c>
      <c r="CK342" s="3" t="s">
        <v>257</v>
      </c>
      <c r="CN342" s="3" t="s">
        <v>137</v>
      </c>
      <c r="CQ342" s="3"/>
      <c r="CT342">
        <v>97</v>
      </c>
    </row>
    <row r="343" spans="1:98" x14ac:dyDescent="0.25">
      <c r="A343">
        <v>101</v>
      </c>
      <c r="B343" s="22">
        <v>43931.780462962961</v>
      </c>
      <c r="C343" s="22">
        <v>43931.782372685186</v>
      </c>
      <c r="D343" s="3" t="s">
        <v>97</v>
      </c>
      <c r="I343" s="3" t="s">
        <v>98</v>
      </c>
      <c r="L343" s="3" t="s">
        <v>99</v>
      </c>
      <c r="O343" s="3"/>
      <c r="R343" s="3" t="s">
        <v>100</v>
      </c>
      <c r="U343" s="3" t="s">
        <v>99</v>
      </c>
      <c r="X343" s="3" t="s">
        <v>101</v>
      </c>
      <c r="AA343" s="3" t="s">
        <v>102</v>
      </c>
      <c r="AD343" s="3" t="s">
        <v>267</v>
      </c>
      <c r="AG343" s="3" t="s">
        <v>149</v>
      </c>
      <c r="AJ343" s="3"/>
      <c r="AM343" s="3" t="s">
        <v>99</v>
      </c>
      <c r="AP343" s="3"/>
      <c r="AS343" s="3" t="s">
        <v>98</v>
      </c>
      <c r="AV343" s="3" t="s">
        <v>433</v>
      </c>
      <c r="AY343" s="3" t="s">
        <v>116</v>
      </c>
      <c r="BB343" s="3"/>
      <c r="BG343" s="3" t="s">
        <v>123</v>
      </c>
      <c r="BJ343" s="3" t="s">
        <v>123</v>
      </c>
      <c r="BM343" s="3" t="s">
        <v>109</v>
      </c>
      <c r="BP343" s="3" t="s">
        <v>123</v>
      </c>
      <c r="BS343" s="3" t="s">
        <v>123</v>
      </c>
      <c r="BV343" s="3" t="s">
        <v>108</v>
      </c>
      <c r="BY343" s="3" t="s">
        <v>123</v>
      </c>
      <c r="CB343" s="3" t="s">
        <v>110</v>
      </c>
      <c r="CE343" s="3" t="s">
        <v>111</v>
      </c>
      <c r="CH343" s="3" t="s">
        <v>137</v>
      </c>
      <c r="CK343" s="3" t="s">
        <v>257</v>
      </c>
      <c r="CN343" s="3" t="s">
        <v>137</v>
      </c>
      <c r="CQ343" s="3"/>
      <c r="CT343">
        <v>97</v>
      </c>
    </row>
    <row r="344" spans="1:98" x14ac:dyDescent="0.25">
      <c r="A344">
        <v>101</v>
      </c>
      <c r="B344" s="22">
        <v>43931.780462962961</v>
      </c>
      <c r="C344" s="22">
        <v>43931.782372685186</v>
      </c>
      <c r="D344" s="3" t="s">
        <v>97</v>
      </c>
      <c r="I344" s="3" t="s">
        <v>98</v>
      </c>
      <c r="L344" s="3" t="s">
        <v>99</v>
      </c>
      <c r="O344" s="3"/>
      <c r="R344" s="3" t="s">
        <v>100</v>
      </c>
      <c r="U344" s="3" t="s">
        <v>99</v>
      </c>
      <c r="X344" s="3" t="s">
        <v>101</v>
      </c>
      <c r="AA344" s="3" t="s">
        <v>102</v>
      </c>
      <c r="AD344" s="3" t="s">
        <v>267</v>
      </c>
      <c r="AG344" s="3" t="s">
        <v>149</v>
      </c>
      <c r="AJ344" s="3"/>
      <c r="AM344" s="3" t="s">
        <v>99</v>
      </c>
      <c r="AP344" s="3"/>
      <c r="AS344" s="3" t="s">
        <v>98</v>
      </c>
      <c r="AV344" s="3" t="s">
        <v>434</v>
      </c>
      <c r="AY344" s="3" t="s">
        <v>116</v>
      </c>
      <c r="BB344" s="3"/>
      <c r="BG344" s="3" t="s">
        <v>123</v>
      </c>
      <c r="BJ344" s="3" t="s">
        <v>123</v>
      </c>
      <c r="BM344" s="3" t="s">
        <v>109</v>
      </c>
      <c r="BP344" s="3" t="s">
        <v>123</v>
      </c>
      <c r="BS344" s="3" t="s">
        <v>123</v>
      </c>
      <c r="BV344" s="3" t="s">
        <v>108</v>
      </c>
      <c r="BY344" s="3" t="s">
        <v>123</v>
      </c>
      <c r="CB344" s="3" t="s">
        <v>110</v>
      </c>
      <c r="CE344" s="3" t="s">
        <v>111</v>
      </c>
      <c r="CH344" s="3" t="s">
        <v>137</v>
      </c>
      <c r="CK344" s="3" t="s">
        <v>257</v>
      </c>
      <c r="CN344" s="3" t="s">
        <v>137</v>
      </c>
      <c r="CQ344" s="3"/>
      <c r="CT344">
        <v>97</v>
      </c>
    </row>
    <row r="345" spans="1:98" x14ac:dyDescent="0.25">
      <c r="A345">
        <v>101</v>
      </c>
      <c r="B345" s="22">
        <v>43931.780462962961</v>
      </c>
      <c r="C345" s="22">
        <v>43931.782372685186</v>
      </c>
      <c r="D345" s="3" t="s">
        <v>97</v>
      </c>
      <c r="I345" s="3" t="s">
        <v>98</v>
      </c>
      <c r="L345" s="3" t="s">
        <v>99</v>
      </c>
      <c r="O345" s="3"/>
      <c r="R345" s="3" t="s">
        <v>100</v>
      </c>
      <c r="U345" s="3" t="s">
        <v>99</v>
      </c>
      <c r="X345" s="3" t="s">
        <v>101</v>
      </c>
      <c r="AA345" s="3" t="s">
        <v>102</v>
      </c>
      <c r="AD345" s="3" t="s">
        <v>267</v>
      </c>
      <c r="AG345" s="3" t="s">
        <v>149</v>
      </c>
      <c r="AJ345" s="3"/>
      <c r="AM345" s="3" t="s">
        <v>99</v>
      </c>
      <c r="AP345" s="3"/>
      <c r="AS345" s="3" t="s">
        <v>98</v>
      </c>
      <c r="AV345" s="3" t="s">
        <v>429</v>
      </c>
      <c r="AY345" s="3" t="s">
        <v>116</v>
      </c>
      <c r="BB345" s="3"/>
      <c r="BG345" s="3" t="s">
        <v>123</v>
      </c>
      <c r="BJ345" s="3" t="s">
        <v>123</v>
      </c>
      <c r="BM345" s="3" t="s">
        <v>109</v>
      </c>
      <c r="BP345" s="3" t="s">
        <v>123</v>
      </c>
      <c r="BS345" s="3" t="s">
        <v>123</v>
      </c>
      <c r="BV345" s="3" t="s">
        <v>108</v>
      </c>
      <c r="BY345" s="3" t="s">
        <v>123</v>
      </c>
      <c r="CB345" s="3" t="s">
        <v>110</v>
      </c>
      <c r="CE345" s="3" t="s">
        <v>111</v>
      </c>
      <c r="CH345" s="3" t="s">
        <v>137</v>
      </c>
      <c r="CK345" s="3" t="s">
        <v>257</v>
      </c>
      <c r="CN345" s="3" t="s">
        <v>137</v>
      </c>
      <c r="CQ345" s="3"/>
      <c r="CT345">
        <v>97</v>
      </c>
    </row>
    <row r="346" spans="1:98" x14ac:dyDescent="0.25">
      <c r="A346">
        <v>101</v>
      </c>
      <c r="B346" s="22">
        <v>43931.780462962961</v>
      </c>
      <c r="C346" s="22">
        <v>43931.782372685186</v>
      </c>
      <c r="D346" s="3" t="s">
        <v>97</v>
      </c>
      <c r="I346" s="3" t="s">
        <v>98</v>
      </c>
      <c r="L346" s="3" t="s">
        <v>99</v>
      </c>
      <c r="O346" s="3"/>
      <c r="R346" s="3" t="s">
        <v>100</v>
      </c>
      <c r="U346" s="3" t="s">
        <v>99</v>
      </c>
      <c r="X346" s="3" t="s">
        <v>101</v>
      </c>
      <c r="AA346" s="3" t="s">
        <v>102</v>
      </c>
      <c r="AD346" s="3" t="s">
        <v>267</v>
      </c>
      <c r="AG346" s="3" t="s">
        <v>149</v>
      </c>
      <c r="AJ346" s="3"/>
      <c r="AM346" s="3" t="s">
        <v>99</v>
      </c>
      <c r="AP346" s="3"/>
      <c r="AS346" s="3" t="s">
        <v>98</v>
      </c>
      <c r="AV346" s="3" t="s">
        <v>435</v>
      </c>
      <c r="AY346" s="3" t="s">
        <v>116</v>
      </c>
      <c r="BB346" s="3"/>
      <c r="BG346" s="3" t="s">
        <v>123</v>
      </c>
      <c r="BJ346" s="3" t="s">
        <v>123</v>
      </c>
      <c r="BM346" s="3" t="s">
        <v>109</v>
      </c>
      <c r="BP346" s="3" t="s">
        <v>123</v>
      </c>
      <c r="BS346" s="3" t="s">
        <v>123</v>
      </c>
      <c r="BV346" s="3" t="s">
        <v>108</v>
      </c>
      <c r="BY346" s="3" t="s">
        <v>123</v>
      </c>
      <c r="CB346" s="3" t="s">
        <v>110</v>
      </c>
      <c r="CE346" s="3" t="s">
        <v>111</v>
      </c>
      <c r="CH346" s="3" t="s">
        <v>137</v>
      </c>
      <c r="CK346" s="3" t="s">
        <v>257</v>
      </c>
      <c r="CN346" s="3" t="s">
        <v>137</v>
      </c>
      <c r="CQ346" s="3"/>
      <c r="CT346">
        <v>97</v>
      </c>
    </row>
    <row r="347" spans="1:98" x14ac:dyDescent="0.25">
      <c r="A347">
        <v>101</v>
      </c>
      <c r="B347" s="22">
        <v>43931.780462962961</v>
      </c>
      <c r="C347" s="22">
        <v>43931.782372685186</v>
      </c>
      <c r="D347" s="3" t="s">
        <v>97</v>
      </c>
      <c r="I347" s="3" t="s">
        <v>98</v>
      </c>
      <c r="L347" s="3" t="s">
        <v>99</v>
      </c>
      <c r="O347" s="3"/>
      <c r="R347" s="3" t="s">
        <v>100</v>
      </c>
      <c r="U347" s="3" t="s">
        <v>99</v>
      </c>
      <c r="X347" s="3" t="s">
        <v>101</v>
      </c>
      <c r="AA347" s="3" t="s">
        <v>102</v>
      </c>
      <c r="AD347" s="3" t="s">
        <v>267</v>
      </c>
      <c r="AG347" s="3" t="s">
        <v>149</v>
      </c>
      <c r="AJ347" s="3"/>
      <c r="AM347" s="3" t="s">
        <v>99</v>
      </c>
      <c r="AP347" s="3"/>
      <c r="AS347" s="3" t="s">
        <v>98</v>
      </c>
      <c r="AV347" s="3" t="s">
        <v>430</v>
      </c>
      <c r="AY347" s="3" t="s">
        <v>116</v>
      </c>
      <c r="BB347" s="3"/>
      <c r="BG347" s="3" t="s">
        <v>123</v>
      </c>
      <c r="BJ347" s="3" t="s">
        <v>123</v>
      </c>
      <c r="BM347" s="3" t="s">
        <v>109</v>
      </c>
      <c r="BP347" s="3" t="s">
        <v>123</v>
      </c>
      <c r="BS347" s="3" t="s">
        <v>123</v>
      </c>
      <c r="BV347" s="3" t="s">
        <v>108</v>
      </c>
      <c r="BY347" s="3" t="s">
        <v>123</v>
      </c>
      <c r="CB347" s="3" t="s">
        <v>110</v>
      </c>
      <c r="CE347" s="3" t="s">
        <v>111</v>
      </c>
      <c r="CH347" s="3" t="s">
        <v>137</v>
      </c>
      <c r="CK347" s="3" t="s">
        <v>257</v>
      </c>
      <c r="CN347" s="3" t="s">
        <v>137</v>
      </c>
      <c r="CQ347" s="3"/>
      <c r="CT347">
        <v>97</v>
      </c>
    </row>
    <row r="348" spans="1:98" x14ac:dyDescent="0.25">
      <c r="A348">
        <v>102</v>
      </c>
      <c r="B348" s="22">
        <v>43931.781134259261</v>
      </c>
      <c r="C348" s="22">
        <v>43931.784456018519</v>
      </c>
      <c r="D348" s="3" t="s">
        <v>97</v>
      </c>
      <c r="I348" s="3" t="s">
        <v>98</v>
      </c>
      <c r="L348" s="3" t="s">
        <v>98</v>
      </c>
      <c r="O348" s="3" t="s">
        <v>269</v>
      </c>
      <c r="R348" s="3" t="s">
        <v>100</v>
      </c>
      <c r="U348" s="3" t="s">
        <v>99</v>
      </c>
      <c r="X348" s="3" t="s">
        <v>101</v>
      </c>
      <c r="AA348" s="3" t="s">
        <v>102</v>
      </c>
      <c r="AD348" s="3" t="s">
        <v>267</v>
      </c>
      <c r="AG348" s="3" t="s">
        <v>149</v>
      </c>
      <c r="AJ348" s="3"/>
      <c r="AM348" s="3" t="s">
        <v>99</v>
      </c>
      <c r="AP348" s="3"/>
      <c r="AS348" s="3" t="s">
        <v>98</v>
      </c>
      <c r="AV348" s="3" t="s">
        <v>431</v>
      </c>
      <c r="AY348" s="3" t="s">
        <v>116</v>
      </c>
      <c r="BB348" s="3"/>
      <c r="BG348" s="3" t="s">
        <v>107</v>
      </c>
      <c r="BJ348" s="3" t="s">
        <v>107</v>
      </c>
      <c r="BM348" s="3" t="s">
        <v>108</v>
      </c>
      <c r="BP348" s="3" t="s">
        <v>123</v>
      </c>
      <c r="BS348" s="3" t="s">
        <v>109</v>
      </c>
      <c r="BV348" s="3" t="s">
        <v>109</v>
      </c>
      <c r="BY348" s="3" t="s">
        <v>123</v>
      </c>
      <c r="CB348" s="3" t="s">
        <v>110</v>
      </c>
      <c r="CE348" s="3" t="s">
        <v>111</v>
      </c>
      <c r="CH348" s="3" t="s">
        <v>148</v>
      </c>
      <c r="CK348" s="3"/>
      <c r="CN348" s="3" t="s">
        <v>131</v>
      </c>
      <c r="CQ348" s="3"/>
      <c r="CT348">
        <v>98</v>
      </c>
    </row>
    <row r="349" spans="1:98" x14ac:dyDescent="0.25">
      <c r="A349">
        <v>102</v>
      </c>
      <c r="B349" s="22">
        <v>43931.781134259261</v>
      </c>
      <c r="C349" s="22">
        <v>43931.784456018519</v>
      </c>
      <c r="D349" s="3" t="s">
        <v>97</v>
      </c>
      <c r="I349" s="3" t="s">
        <v>98</v>
      </c>
      <c r="L349" s="3" t="s">
        <v>98</v>
      </c>
      <c r="O349" s="3" t="s">
        <v>269</v>
      </c>
      <c r="R349" s="3" t="s">
        <v>100</v>
      </c>
      <c r="U349" s="3" t="s">
        <v>99</v>
      </c>
      <c r="X349" s="3" t="s">
        <v>101</v>
      </c>
      <c r="AA349" s="3" t="s">
        <v>102</v>
      </c>
      <c r="AD349" s="3" t="s">
        <v>267</v>
      </c>
      <c r="AG349" s="3" t="s">
        <v>149</v>
      </c>
      <c r="AJ349" s="3"/>
      <c r="AM349" s="3" t="s">
        <v>99</v>
      </c>
      <c r="AP349" s="3"/>
      <c r="AS349" s="3" t="s">
        <v>98</v>
      </c>
      <c r="AV349" s="3" t="s">
        <v>432</v>
      </c>
      <c r="AY349" s="3" t="s">
        <v>116</v>
      </c>
      <c r="BB349" s="3"/>
      <c r="BG349" s="3" t="s">
        <v>107</v>
      </c>
      <c r="BJ349" s="3" t="s">
        <v>107</v>
      </c>
      <c r="BM349" s="3" t="s">
        <v>108</v>
      </c>
      <c r="BP349" s="3" t="s">
        <v>123</v>
      </c>
      <c r="BS349" s="3" t="s">
        <v>109</v>
      </c>
      <c r="BV349" s="3" t="s">
        <v>109</v>
      </c>
      <c r="BY349" s="3" t="s">
        <v>123</v>
      </c>
      <c r="CB349" s="3" t="s">
        <v>110</v>
      </c>
      <c r="CE349" s="3" t="s">
        <v>111</v>
      </c>
      <c r="CH349" s="3" t="s">
        <v>148</v>
      </c>
      <c r="CK349" s="3"/>
      <c r="CN349" s="3" t="s">
        <v>131</v>
      </c>
      <c r="CQ349" s="3"/>
      <c r="CT349">
        <v>98</v>
      </c>
    </row>
    <row r="350" spans="1:98" x14ac:dyDescent="0.25">
      <c r="A350">
        <v>102</v>
      </c>
      <c r="B350" s="22">
        <v>43931.781134259261</v>
      </c>
      <c r="C350" s="22">
        <v>43931.784456018519</v>
      </c>
      <c r="D350" s="3" t="s">
        <v>97</v>
      </c>
      <c r="I350" s="3" t="s">
        <v>98</v>
      </c>
      <c r="L350" s="3" t="s">
        <v>98</v>
      </c>
      <c r="O350" s="3" t="s">
        <v>269</v>
      </c>
      <c r="R350" s="3" t="s">
        <v>100</v>
      </c>
      <c r="U350" s="3" t="s">
        <v>99</v>
      </c>
      <c r="X350" s="3" t="s">
        <v>101</v>
      </c>
      <c r="AA350" s="3" t="s">
        <v>102</v>
      </c>
      <c r="AD350" s="3" t="s">
        <v>267</v>
      </c>
      <c r="AG350" s="3" t="s">
        <v>149</v>
      </c>
      <c r="AJ350" s="3"/>
      <c r="AM350" s="3" t="s">
        <v>99</v>
      </c>
      <c r="AP350" s="3"/>
      <c r="AS350" s="3" t="s">
        <v>98</v>
      </c>
      <c r="AV350" s="3" t="s">
        <v>433</v>
      </c>
      <c r="AY350" s="3" t="s">
        <v>116</v>
      </c>
      <c r="BB350" s="3"/>
      <c r="BG350" s="3" t="s">
        <v>107</v>
      </c>
      <c r="BJ350" s="3" t="s">
        <v>107</v>
      </c>
      <c r="BM350" s="3" t="s">
        <v>108</v>
      </c>
      <c r="BP350" s="3" t="s">
        <v>123</v>
      </c>
      <c r="BS350" s="3" t="s">
        <v>109</v>
      </c>
      <c r="BV350" s="3" t="s">
        <v>109</v>
      </c>
      <c r="BY350" s="3" t="s">
        <v>123</v>
      </c>
      <c r="CB350" s="3" t="s">
        <v>110</v>
      </c>
      <c r="CE350" s="3" t="s">
        <v>111</v>
      </c>
      <c r="CH350" s="3" t="s">
        <v>148</v>
      </c>
      <c r="CK350" s="3"/>
      <c r="CN350" s="3" t="s">
        <v>131</v>
      </c>
      <c r="CQ350" s="3"/>
      <c r="CT350">
        <v>98</v>
      </c>
    </row>
    <row r="351" spans="1:98" x14ac:dyDescent="0.25">
      <c r="A351">
        <v>102</v>
      </c>
      <c r="B351" s="22">
        <v>43931.781134259261</v>
      </c>
      <c r="C351" s="22">
        <v>43931.784456018519</v>
      </c>
      <c r="D351" s="3" t="s">
        <v>97</v>
      </c>
      <c r="I351" s="3" t="s">
        <v>98</v>
      </c>
      <c r="L351" s="3" t="s">
        <v>98</v>
      </c>
      <c r="O351" s="3" t="s">
        <v>269</v>
      </c>
      <c r="R351" s="3" t="s">
        <v>100</v>
      </c>
      <c r="U351" s="3" t="s">
        <v>99</v>
      </c>
      <c r="X351" s="3" t="s">
        <v>101</v>
      </c>
      <c r="AA351" s="3" t="s">
        <v>102</v>
      </c>
      <c r="AD351" s="3" t="s">
        <v>267</v>
      </c>
      <c r="AG351" s="3" t="s">
        <v>149</v>
      </c>
      <c r="AJ351" s="3"/>
      <c r="AM351" s="3" t="s">
        <v>99</v>
      </c>
      <c r="AP351" s="3"/>
      <c r="AS351" s="3" t="s">
        <v>98</v>
      </c>
      <c r="AV351" s="3" t="s">
        <v>434</v>
      </c>
      <c r="AY351" s="3" t="s">
        <v>116</v>
      </c>
      <c r="BB351" s="3"/>
      <c r="BG351" s="3" t="s">
        <v>107</v>
      </c>
      <c r="BJ351" s="3" t="s">
        <v>107</v>
      </c>
      <c r="BM351" s="3" t="s">
        <v>108</v>
      </c>
      <c r="BP351" s="3" t="s">
        <v>123</v>
      </c>
      <c r="BS351" s="3" t="s">
        <v>109</v>
      </c>
      <c r="BV351" s="3" t="s">
        <v>109</v>
      </c>
      <c r="BY351" s="3" t="s">
        <v>123</v>
      </c>
      <c r="CB351" s="3" t="s">
        <v>110</v>
      </c>
      <c r="CE351" s="3" t="s">
        <v>111</v>
      </c>
      <c r="CH351" s="3" t="s">
        <v>148</v>
      </c>
      <c r="CK351" s="3"/>
      <c r="CN351" s="3" t="s">
        <v>131</v>
      </c>
      <c r="CQ351" s="3"/>
      <c r="CT351">
        <v>98</v>
      </c>
    </row>
    <row r="352" spans="1:98" x14ac:dyDescent="0.25">
      <c r="A352">
        <v>102</v>
      </c>
      <c r="B352" s="22">
        <v>43931.781134259261</v>
      </c>
      <c r="C352" s="22">
        <v>43931.784456018519</v>
      </c>
      <c r="D352" s="3" t="s">
        <v>97</v>
      </c>
      <c r="I352" s="3" t="s">
        <v>98</v>
      </c>
      <c r="L352" s="3" t="s">
        <v>98</v>
      </c>
      <c r="O352" s="3" t="s">
        <v>269</v>
      </c>
      <c r="R352" s="3" t="s">
        <v>100</v>
      </c>
      <c r="U352" s="3" t="s">
        <v>99</v>
      </c>
      <c r="X352" s="3" t="s">
        <v>101</v>
      </c>
      <c r="AA352" s="3" t="s">
        <v>102</v>
      </c>
      <c r="AD352" s="3" t="s">
        <v>267</v>
      </c>
      <c r="AG352" s="3" t="s">
        <v>149</v>
      </c>
      <c r="AJ352" s="3"/>
      <c r="AM352" s="3" t="s">
        <v>99</v>
      </c>
      <c r="AP352" s="3"/>
      <c r="AS352" s="3" t="s">
        <v>98</v>
      </c>
      <c r="AV352" s="3" t="s">
        <v>429</v>
      </c>
      <c r="AY352" s="3" t="s">
        <v>116</v>
      </c>
      <c r="BB352" s="3"/>
      <c r="BG352" s="3" t="s">
        <v>107</v>
      </c>
      <c r="BJ352" s="3" t="s">
        <v>107</v>
      </c>
      <c r="BM352" s="3" t="s">
        <v>108</v>
      </c>
      <c r="BP352" s="3" t="s">
        <v>123</v>
      </c>
      <c r="BS352" s="3" t="s">
        <v>109</v>
      </c>
      <c r="BV352" s="3" t="s">
        <v>109</v>
      </c>
      <c r="BY352" s="3" t="s">
        <v>123</v>
      </c>
      <c r="CB352" s="3" t="s">
        <v>110</v>
      </c>
      <c r="CE352" s="3" t="s">
        <v>111</v>
      </c>
      <c r="CH352" s="3" t="s">
        <v>148</v>
      </c>
      <c r="CK352" s="3"/>
      <c r="CN352" s="3" t="s">
        <v>131</v>
      </c>
      <c r="CQ352" s="3"/>
      <c r="CT352">
        <v>98</v>
      </c>
    </row>
    <row r="353" spans="1:98" x14ac:dyDescent="0.25">
      <c r="A353">
        <v>102</v>
      </c>
      <c r="B353" s="22">
        <v>43931.781134259261</v>
      </c>
      <c r="C353" s="22">
        <v>43931.784456018519</v>
      </c>
      <c r="D353" s="3" t="s">
        <v>97</v>
      </c>
      <c r="I353" s="3" t="s">
        <v>98</v>
      </c>
      <c r="L353" s="3" t="s">
        <v>98</v>
      </c>
      <c r="O353" s="3" t="s">
        <v>269</v>
      </c>
      <c r="R353" s="3" t="s">
        <v>100</v>
      </c>
      <c r="U353" s="3" t="s">
        <v>99</v>
      </c>
      <c r="X353" s="3" t="s">
        <v>101</v>
      </c>
      <c r="AA353" s="3" t="s">
        <v>102</v>
      </c>
      <c r="AD353" s="3" t="s">
        <v>267</v>
      </c>
      <c r="AG353" s="3" t="s">
        <v>149</v>
      </c>
      <c r="AJ353" s="3"/>
      <c r="AM353" s="3" t="s">
        <v>99</v>
      </c>
      <c r="AP353" s="3"/>
      <c r="AS353" s="3" t="s">
        <v>98</v>
      </c>
      <c r="AV353" s="3" t="s">
        <v>435</v>
      </c>
      <c r="AY353" s="3" t="s">
        <v>116</v>
      </c>
      <c r="BB353" s="3"/>
      <c r="BG353" s="3" t="s">
        <v>107</v>
      </c>
      <c r="BJ353" s="3" t="s">
        <v>107</v>
      </c>
      <c r="BM353" s="3" t="s">
        <v>108</v>
      </c>
      <c r="BP353" s="3" t="s">
        <v>123</v>
      </c>
      <c r="BS353" s="3" t="s">
        <v>109</v>
      </c>
      <c r="BV353" s="3" t="s">
        <v>109</v>
      </c>
      <c r="BY353" s="3" t="s">
        <v>123</v>
      </c>
      <c r="CB353" s="3" t="s">
        <v>110</v>
      </c>
      <c r="CE353" s="3" t="s">
        <v>111</v>
      </c>
      <c r="CH353" s="3" t="s">
        <v>148</v>
      </c>
      <c r="CK353" s="3"/>
      <c r="CN353" s="3" t="s">
        <v>131</v>
      </c>
      <c r="CQ353" s="3"/>
      <c r="CT353">
        <v>98</v>
      </c>
    </row>
    <row r="354" spans="1:98" x14ac:dyDescent="0.25">
      <c r="A354">
        <v>102</v>
      </c>
      <c r="B354" s="22">
        <v>43931.781134259261</v>
      </c>
      <c r="C354" s="22">
        <v>43931.784456018519</v>
      </c>
      <c r="D354" s="3" t="s">
        <v>97</v>
      </c>
      <c r="I354" s="3" t="s">
        <v>98</v>
      </c>
      <c r="L354" s="3" t="s">
        <v>98</v>
      </c>
      <c r="O354" s="3" t="s">
        <v>269</v>
      </c>
      <c r="R354" s="3" t="s">
        <v>100</v>
      </c>
      <c r="U354" s="3" t="s">
        <v>99</v>
      </c>
      <c r="X354" s="3" t="s">
        <v>101</v>
      </c>
      <c r="AA354" s="3" t="s">
        <v>102</v>
      </c>
      <c r="AD354" s="3" t="s">
        <v>267</v>
      </c>
      <c r="AG354" s="3" t="s">
        <v>149</v>
      </c>
      <c r="AJ354" s="3"/>
      <c r="AM354" s="3" t="s">
        <v>99</v>
      </c>
      <c r="AP354" s="3"/>
      <c r="AS354" s="3" t="s">
        <v>98</v>
      </c>
      <c r="AV354" s="3" t="s">
        <v>430</v>
      </c>
      <c r="AY354" s="3" t="s">
        <v>116</v>
      </c>
      <c r="BB354" s="3"/>
      <c r="BG354" s="3" t="s">
        <v>107</v>
      </c>
      <c r="BJ354" s="3" t="s">
        <v>107</v>
      </c>
      <c r="BM354" s="3" t="s">
        <v>108</v>
      </c>
      <c r="BP354" s="3" t="s">
        <v>123</v>
      </c>
      <c r="BS354" s="3" t="s">
        <v>109</v>
      </c>
      <c r="BV354" s="3" t="s">
        <v>109</v>
      </c>
      <c r="BY354" s="3" t="s">
        <v>123</v>
      </c>
      <c r="CB354" s="3" t="s">
        <v>110</v>
      </c>
      <c r="CE354" s="3" t="s">
        <v>111</v>
      </c>
      <c r="CH354" s="3" t="s">
        <v>148</v>
      </c>
      <c r="CK354" s="3"/>
      <c r="CN354" s="3" t="s">
        <v>131</v>
      </c>
      <c r="CQ354" s="3"/>
      <c r="CT354">
        <v>98</v>
      </c>
    </row>
    <row r="355" spans="1:98" x14ac:dyDescent="0.25">
      <c r="A355">
        <v>103</v>
      </c>
      <c r="B355" s="22">
        <v>43931.793553240743</v>
      </c>
      <c r="C355" s="22">
        <v>43931.796087962961</v>
      </c>
      <c r="D355" s="3" t="s">
        <v>97</v>
      </c>
      <c r="I355" s="3" t="s">
        <v>98</v>
      </c>
      <c r="L355" s="3" t="s">
        <v>98</v>
      </c>
      <c r="O355" s="3" t="s">
        <v>270</v>
      </c>
      <c r="R355" s="3" t="s">
        <v>100</v>
      </c>
      <c r="U355" s="3" t="s">
        <v>99</v>
      </c>
      <c r="X355" s="3" t="s">
        <v>101</v>
      </c>
      <c r="AA355" s="3" t="s">
        <v>132</v>
      </c>
      <c r="AD355" s="3" t="s">
        <v>271</v>
      </c>
      <c r="AG355" s="3" t="s">
        <v>149</v>
      </c>
      <c r="AJ355" s="3"/>
      <c r="AM355" s="3" t="s">
        <v>99</v>
      </c>
      <c r="AP355" s="3"/>
      <c r="AS355" s="3" t="s">
        <v>98</v>
      </c>
      <c r="AV355" s="3" t="s">
        <v>431</v>
      </c>
      <c r="AY355" s="3" t="s">
        <v>116</v>
      </c>
      <c r="BB355" s="3"/>
      <c r="BG355" s="3" t="s">
        <v>108</v>
      </c>
      <c r="BJ355" s="3" t="s">
        <v>108</v>
      </c>
      <c r="BM355" s="3" t="s">
        <v>109</v>
      </c>
      <c r="BP355" s="3" t="s">
        <v>123</v>
      </c>
      <c r="BS355" s="3" t="s">
        <v>123</v>
      </c>
      <c r="BV355" s="3" t="s">
        <v>123</v>
      </c>
      <c r="BY355" s="3" t="s">
        <v>123</v>
      </c>
      <c r="CB355" s="3" t="s">
        <v>110</v>
      </c>
      <c r="CE355" s="3" t="s">
        <v>147</v>
      </c>
      <c r="CH355" s="3" t="s">
        <v>148</v>
      </c>
      <c r="CK355" s="3"/>
      <c r="CN355" s="3" t="s">
        <v>131</v>
      </c>
      <c r="CQ355" s="3"/>
      <c r="CT355">
        <v>99</v>
      </c>
    </row>
    <row r="356" spans="1:98" x14ac:dyDescent="0.25">
      <c r="A356">
        <v>103</v>
      </c>
      <c r="B356" s="22">
        <v>43931.793553240743</v>
      </c>
      <c r="C356" s="22">
        <v>43931.796087962961</v>
      </c>
      <c r="D356" s="3" t="s">
        <v>97</v>
      </c>
      <c r="I356" s="3" t="s">
        <v>98</v>
      </c>
      <c r="L356" s="3" t="s">
        <v>98</v>
      </c>
      <c r="O356" s="3" t="s">
        <v>270</v>
      </c>
      <c r="R356" s="3" t="s">
        <v>100</v>
      </c>
      <c r="U356" s="3" t="s">
        <v>99</v>
      </c>
      <c r="X356" s="3" t="s">
        <v>101</v>
      </c>
      <c r="AA356" s="3" t="s">
        <v>132</v>
      </c>
      <c r="AD356" s="3" t="s">
        <v>271</v>
      </c>
      <c r="AG356" s="3" t="s">
        <v>149</v>
      </c>
      <c r="AJ356" s="3"/>
      <c r="AM356" s="3" t="s">
        <v>99</v>
      </c>
      <c r="AP356" s="3"/>
      <c r="AS356" s="3" t="s">
        <v>98</v>
      </c>
      <c r="AV356" s="3" t="s">
        <v>432</v>
      </c>
      <c r="AY356" s="3" t="s">
        <v>116</v>
      </c>
      <c r="BB356" s="3"/>
      <c r="BG356" s="3" t="s">
        <v>108</v>
      </c>
      <c r="BJ356" s="3" t="s">
        <v>108</v>
      </c>
      <c r="BM356" s="3" t="s">
        <v>109</v>
      </c>
      <c r="BP356" s="3" t="s">
        <v>123</v>
      </c>
      <c r="BS356" s="3" t="s">
        <v>123</v>
      </c>
      <c r="BV356" s="3" t="s">
        <v>123</v>
      </c>
      <c r="BY356" s="3" t="s">
        <v>123</v>
      </c>
      <c r="CB356" s="3" t="s">
        <v>110</v>
      </c>
      <c r="CE356" s="3" t="s">
        <v>147</v>
      </c>
      <c r="CH356" s="3" t="s">
        <v>148</v>
      </c>
      <c r="CK356" s="3"/>
      <c r="CN356" s="3" t="s">
        <v>131</v>
      </c>
      <c r="CQ356" s="3"/>
      <c r="CT356">
        <v>99</v>
      </c>
    </row>
    <row r="357" spans="1:98" x14ac:dyDescent="0.25">
      <c r="A357">
        <v>103</v>
      </c>
      <c r="B357" s="22">
        <v>43931.793553240743</v>
      </c>
      <c r="C357" s="22">
        <v>43931.796087962961</v>
      </c>
      <c r="D357" s="3" t="s">
        <v>97</v>
      </c>
      <c r="I357" s="3" t="s">
        <v>98</v>
      </c>
      <c r="L357" s="3" t="s">
        <v>98</v>
      </c>
      <c r="O357" s="3" t="s">
        <v>270</v>
      </c>
      <c r="R357" s="3" t="s">
        <v>100</v>
      </c>
      <c r="U357" s="3" t="s">
        <v>99</v>
      </c>
      <c r="X357" s="3" t="s">
        <v>101</v>
      </c>
      <c r="AA357" s="3" t="s">
        <v>132</v>
      </c>
      <c r="AD357" s="3" t="s">
        <v>271</v>
      </c>
      <c r="AG357" s="3" t="s">
        <v>149</v>
      </c>
      <c r="AJ357" s="3"/>
      <c r="AM357" s="3" t="s">
        <v>99</v>
      </c>
      <c r="AP357" s="3"/>
      <c r="AS357" s="3" t="s">
        <v>98</v>
      </c>
      <c r="AV357" s="3" t="s">
        <v>433</v>
      </c>
      <c r="AY357" s="3" t="s">
        <v>116</v>
      </c>
      <c r="BB357" s="3"/>
      <c r="BG357" s="3" t="s">
        <v>108</v>
      </c>
      <c r="BJ357" s="3" t="s">
        <v>108</v>
      </c>
      <c r="BM357" s="3" t="s">
        <v>109</v>
      </c>
      <c r="BP357" s="3" t="s">
        <v>123</v>
      </c>
      <c r="BS357" s="3" t="s">
        <v>123</v>
      </c>
      <c r="BV357" s="3" t="s">
        <v>123</v>
      </c>
      <c r="BY357" s="3" t="s">
        <v>123</v>
      </c>
      <c r="CB357" s="3" t="s">
        <v>110</v>
      </c>
      <c r="CE357" s="3" t="s">
        <v>147</v>
      </c>
      <c r="CH357" s="3" t="s">
        <v>148</v>
      </c>
      <c r="CK357" s="3"/>
      <c r="CN357" s="3" t="s">
        <v>131</v>
      </c>
      <c r="CQ357" s="3"/>
      <c r="CT357">
        <v>99</v>
      </c>
    </row>
    <row r="358" spans="1:98" x14ac:dyDescent="0.25">
      <c r="A358">
        <v>103</v>
      </c>
      <c r="B358" s="22">
        <v>43931.793553240743</v>
      </c>
      <c r="C358" s="22">
        <v>43931.796087962961</v>
      </c>
      <c r="D358" s="3" t="s">
        <v>97</v>
      </c>
      <c r="I358" s="3" t="s">
        <v>98</v>
      </c>
      <c r="L358" s="3" t="s">
        <v>98</v>
      </c>
      <c r="O358" s="3" t="s">
        <v>270</v>
      </c>
      <c r="R358" s="3" t="s">
        <v>100</v>
      </c>
      <c r="U358" s="3" t="s">
        <v>99</v>
      </c>
      <c r="X358" s="3" t="s">
        <v>101</v>
      </c>
      <c r="AA358" s="3" t="s">
        <v>132</v>
      </c>
      <c r="AD358" s="3" t="s">
        <v>271</v>
      </c>
      <c r="AG358" s="3" t="s">
        <v>149</v>
      </c>
      <c r="AJ358" s="3"/>
      <c r="AM358" s="3" t="s">
        <v>99</v>
      </c>
      <c r="AP358" s="3"/>
      <c r="AS358" s="3" t="s">
        <v>98</v>
      </c>
      <c r="AV358" s="3" t="s">
        <v>434</v>
      </c>
      <c r="AY358" s="3" t="s">
        <v>116</v>
      </c>
      <c r="BB358" s="3"/>
      <c r="BG358" s="3" t="s">
        <v>108</v>
      </c>
      <c r="BJ358" s="3" t="s">
        <v>108</v>
      </c>
      <c r="BM358" s="3" t="s">
        <v>109</v>
      </c>
      <c r="BP358" s="3" t="s">
        <v>123</v>
      </c>
      <c r="BS358" s="3" t="s">
        <v>123</v>
      </c>
      <c r="BV358" s="3" t="s">
        <v>123</v>
      </c>
      <c r="BY358" s="3" t="s">
        <v>123</v>
      </c>
      <c r="CB358" s="3" t="s">
        <v>110</v>
      </c>
      <c r="CE358" s="3" t="s">
        <v>147</v>
      </c>
      <c r="CH358" s="3" t="s">
        <v>148</v>
      </c>
      <c r="CK358" s="3"/>
      <c r="CN358" s="3" t="s">
        <v>131</v>
      </c>
      <c r="CQ358" s="3"/>
      <c r="CT358">
        <v>99</v>
      </c>
    </row>
    <row r="359" spans="1:98" x14ac:dyDescent="0.25">
      <c r="A359">
        <v>103</v>
      </c>
      <c r="B359" s="22">
        <v>43931.793553240743</v>
      </c>
      <c r="C359" s="22">
        <v>43931.796087962961</v>
      </c>
      <c r="D359" s="3" t="s">
        <v>97</v>
      </c>
      <c r="I359" s="3" t="s">
        <v>98</v>
      </c>
      <c r="L359" s="3" t="s">
        <v>98</v>
      </c>
      <c r="O359" s="3" t="s">
        <v>270</v>
      </c>
      <c r="R359" s="3" t="s">
        <v>100</v>
      </c>
      <c r="U359" s="3" t="s">
        <v>99</v>
      </c>
      <c r="X359" s="3" t="s">
        <v>101</v>
      </c>
      <c r="AA359" s="3" t="s">
        <v>132</v>
      </c>
      <c r="AD359" s="3" t="s">
        <v>271</v>
      </c>
      <c r="AG359" s="3" t="s">
        <v>149</v>
      </c>
      <c r="AJ359" s="3"/>
      <c r="AM359" s="3" t="s">
        <v>99</v>
      </c>
      <c r="AP359" s="3"/>
      <c r="AS359" s="3" t="s">
        <v>98</v>
      </c>
      <c r="AV359" s="3" t="s">
        <v>429</v>
      </c>
      <c r="AY359" s="3" t="s">
        <v>116</v>
      </c>
      <c r="BB359" s="3"/>
      <c r="BG359" s="3" t="s">
        <v>108</v>
      </c>
      <c r="BJ359" s="3" t="s">
        <v>108</v>
      </c>
      <c r="BM359" s="3" t="s">
        <v>109</v>
      </c>
      <c r="BP359" s="3" t="s">
        <v>123</v>
      </c>
      <c r="BS359" s="3" t="s">
        <v>123</v>
      </c>
      <c r="BV359" s="3" t="s">
        <v>123</v>
      </c>
      <c r="BY359" s="3" t="s">
        <v>123</v>
      </c>
      <c r="CB359" s="3" t="s">
        <v>110</v>
      </c>
      <c r="CE359" s="3" t="s">
        <v>147</v>
      </c>
      <c r="CH359" s="3" t="s">
        <v>148</v>
      </c>
      <c r="CK359" s="3"/>
      <c r="CN359" s="3" t="s">
        <v>131</v>
      </c>
      <c r="CQ359" s="3"/>
      <c r="CT359">
        <v>99</v>
      </c>
    </row>
    <row r="360" spans="1:98" x14ac:dyDescent="0.25">
      <c r="A360">
        <v>103</v>
      </c>
      <c r="B360" s="22">
        <v>43931.793553240743</v>
      </c>
      <c r="C360" s="22">
        <v>43931.796087962961</v>
      </c>
      <c r="D360" s="3" t="s">
        <v>97</v>
      </c>
      <c r="I360" s="3" t="s">
        <v>98</v>
      </c>
      <c r="L360" s="3" t="s">
        <v>98</v>
      </c>
      <c r="O360" s="3" t="s">
        <v>270</v>
      </c>
      <c r="R360" s="3" t="s">
        <v>100</v>
      </c>
      <c r="U360" s="3" t="s">
        <v>99</v>
      </c>
      <c r="X360" s="3" t="s">
        <v>101</v>
      </c>
      <c r="AA360" s="3" t="s">
        <v>132</v>
      </c>
      <c r="AD360" s="3" t="s">
        <v>271</v>
      </c>
      <c r="AG360" s="3" t="s">
        <v>149</v>
      </c>
      <c r="AJ360" s="3"/>
      <c r="AM360" s="3" t="s">
        <v>99</v>
      </c>
      <c r="AP360" s="3"/>
      <c r="AS360" s="3" t="s">
        <v>98</v>
      </c>
      <c r="AV360" s="3" t="s">
        <v>435</v>
      </c>
      <c r="AY360" s="3" t="s">
        <v>116</v>
      </c>
      <c r="BB360" s="3"/>
      <c r="BG360" s="3" t="s">
        <v>108</v>
      </c>
      <c r="BJ360" s="3" t="s">
        <v>108</v>
      </c>
      <c r="BM360" s="3" t="s">
        <v>109</v>
      </c>
      <c r="BP360" s="3" t="s">
        <v>123</v>
      </c>
      <c r="BS360" s="3" t="s">
        <v>123</v>
      </c>
      <c r="BV360" s="3" t="s">
        <v>123</v>
      </c>
      <c r="BY360" s="3" t="s">
        <v>123</v>
      </c>
      <c r="CB360" s="3" t="s">
        <v>110</v>
      </c>
      <c r="CE360" s="3" t="s">
        <v>147</v>
      </c>
      <c r="CH360" s="3" t="s">
        <v>148</v>
      </c>
      <c r="CK360" s="3"/>
      <c r="CN360" s="3" t="s">
        <v>131</v>
      </c>
      <c r="CQ360" s="3"/>
      <c r="CT360">
        <v>99</v>
      </c>
    </row>
    <row r="361" spans="1:98" x14ac:dyDescent="0.25">
      <c r="A361">
        <v>103</v>
      </c>
      <c r="B361" s="22">
        <v>43931.793553240743</v>
      </c>
      <c r="C361" s="22">
        <v>43931.796087962961</v>
      </c>
      <c r="D361" s="3" t="s">
        <v>97</v>
      </c>
      <c r="I361" s="3" t="s">
        <v>98</v>
      </c>
      <c r="L361" s="3" t="s">
        <v>98</v>
      </c>
      <c r="O361" s="3" t="s">
        <v>270</v>
      </c>
      <c r="R361" s="3" t="s">
        <v>100</v>
      </c>
      <c r="U361" s="3" t="s">
        <v>99</v>
      </c>
      <c r="X361" s="3" t="s">
        <v>101</v>
      </c>
      <c r="AA361" s="3" t="s">
        <v>132</v>
      </c>
      <c r="AD361" s="3" t="s">
        <v>271</v>
      </c>
      <c r="AG361" s="3" t="s">
        <v>149</v>
      </c>
      <c r="AJ361" s="3"/>
      <c r="AM361" s="3" t="s">
        <v>99</v>
      </c>
      <c r="AP361" s="3"/>
      <c r="AS361" s="3" t="s">
        <v>98</v>
      </c>
      <c r="AV361" s="3" t="s">
        <v>430</v>
      </c>
      <c r="AY361" s="3" t="s">
        <v>116</v>
      </c>
      <c r="BB361" s="3"/>
      <c r="BG361" s="3" t="s">
        <v>108</v>
      </c>
      <c r="BJ361" s="3" t="s">
        <v>108</v>
      </c>
      <c r="BM361" s="3" t="s">
        <v>109</v>
      </c>
      <c r="BP361" s="3" t="s">
        <v>123</v>
      </c>
      <c r="BS361" s="3" t="s">
        <v>123</v>
      </c>
      <c r="BV361" s="3" t="s">
        <v>123</v>
      </c>
      <c r="BY361" s="3" t="s">
        <v>123</v>
      </c>
      <c r="CB361" s="3" t="s">
        <v>110</v>
      </c>
      <c r="CE361" s="3" t="s">
        <v>147</v>
      </c>
      <c r="CH361" s="3" t="s">
        <v>148</v>
      </c>
      <c r="CK361" s="3"/>
      <c r="CN361" s="3" t="s">
        <v>131</v>
      </c>
      <c r="CQ361" s="3"/>
      <c r="CT361">
        <v>99</v>
      </c>
    </row>
    <row r="362" spans="1:98" x14ac:dyDescent="0.25">
      <c r="A362">
        <v>104</v>
      </c>
      <c r="B362" s="22">
        <v>43931.791574074072</v>
      </c>
      <c r="C362" s="22">
        <v>43931.797118055554</v>
      </c>
      <c r="D362" s="3" t="s">
        <v>97</v>
      </c>
      <c r="I362" s="3" t="s">
        <v>98</v>
      </c>
      <c r="L362" s="3" t="s">
        <v>98</v>
      </c>
      <c r="O362" s="3" t="s">
        <v>272</v>
      </c>
      <c r="R362" s="3" t="s">
        <v>100</v>
      </c>
      <c r="U362" s="3" t="s">
        <v>99</v>
      </c>
      <c r="X362" s="3" t="s">
        <v>101</v>
      </c>
      <c r="AA362" s="3" t="s">
        <v>102</v>
      </c>
      <c r="AD362" s="3" t="s">
        <v>190</v>
      </c>
      <c r="AG362" s="3" t="s">
        <v>149</v>
      </c>
      <c r="AJ362" s="3"/>
      <c r="AM362" s="3" t="s">
        <v>99</v>
      </c>
      <c r="AP362" s="3"/>
      <c r="AS362" s="3" t="s">
        <v>98</v>
      </c>
      <c r="AV362" s="3" t="s">
        <v>431</v>
      </c>
      <c r="AY362" s="3" t="s">
        <v>116</v>
      </c>
      <c r="BB362" s="3"/>
      <c r="BG362" s="3" t="s">
        <v>108</v>
      </c>
      <c r="BJ362" s="3" t="s">
        <v>109</v>
      </c>
      <c r="BM362" s="3" t="s">
        <v>109</v>
      </c>
      <c r="BP362" s="3" t="s">
        <v>123</v>
      </c>
      <c r="BS362" s="3" t="s">
        <v>109</v>
      </c>
      <c r="BV362" s="3" t="s">
        <v>123</v>
      </c>
      <c r="BY362" s="3" t="s">
        <v>123</v>
      </c>
      <c r="CB362" s="3" t="s">
        <v>118</v>
      </c>
      <c r="CE362" s="3" t="s">
        <v>111</v>
      </c>
      <c r="CH362" s="3" t="s">
        <v>148</v>
      </c>
      <c r="CK362" s="3"/>
      <c r="CN362" s="3" t="s">
        <v>131</v>
      </c>
      <c r="CQ362" s="3"/>
      <c r="CT362">
        <v>100</v>
      </c>
    </row>
    <row r="363" spans="1:98" x14ac:dyDescent="0.25">
      <c r="A363">
        <v>104</v>
      </c>
      <c r="B363" s="22">
        <v>43931.791574074072</v>
      </c>
      <c r="C363" s="22">
        <v>43931.797118055554</v>
      </c>
      <c r="D363" s="3" t="s">
        <v>97</v>
      </c>
      <c r="I363" s="3" t="s">
        <v>98</v>
      </c>
      <c r="L363" s="3" t="s">
        <v>98</v>
      </c>
      <c r="O363" s="3" t="s">
        <v>272</v>
      </c>
      <c r="R363" s="3" t="s">
        <v>100</v>
      </c>
      <c r="U363" s="3" t="s">
        <v>99</v>
      </c>
      <c r="X363" s="3" t="s">
        <v>101</v>
      </c>
      <c r="AA363" s="3" t="s">
        <v>102</v>
      </c>
      <c r="AD363" s="3" t="s">
        <v>190</v>
      </c>
      <c r="AG363" s="3" t="s">
        <v>149</v>
      </c>
      <c r="AJ363" s="3"/>
      <c r="AM363" s="3" t="s">
        <v>99</v>
      </c>
      <c r="AP363" s="3"/>
      <c r="AS363" s="3" t="s">
        <v>98</v>
      </c>
      <c r="AV363" s="3" t="s">
        <v>432</v>
      </c>
      <c r="AY363" s="3" t="s">
        <v>116</v>
      </c>
      <c r="BB363" s="3"/>
      <c r="BG363" s="3" t="s">
        <v>108</v>
      </c>
      <c r="BJ363" s="3" t="s">
        <v>109</v>
      </c>
      <c r="BM363" s="3" t="s">
        <v>109</v>
      </c>
      <c r="BP363" s="3" t="s">
        <v>123</v>
      </c>
      <c r="BS363" s="3" t="s">
        <v>109</v>
      </c>
      <c r="BV363" s="3" t="s">
        <v>123</v>
      </c>
      <c r="BY363" s="3" t="s">
        <v>123</v>
      </c>
      <c r="CB363" s="3" t="s">
        <v>118</v>
      </c>
      <c r="CE363" s="3" t="s">
        <v>111</v>
      </c>
      <c r="CH363" s="3" t="s">
        <v>148</v>
      </c>
      <c r="CK363" s="3"/>
      <c r="CN363" s="3" t="s">
        <v>131</v>
      </c>
      <c r="CQ363" s="3"/>
      <c r="CT363">
        <v>100</v>
      </c>
    </row>
    <row r="364" spans="1:98" x14ac:dyDescent="0.25">
      <c r="A364">
        <v>104</v>
      </c>
      <c r="B364" s="22">
        <v>43931.791574074072</v>
      </c>
      <c r="C364" s="22">
        <v>43931.797118055554</v>
      </c>
      <c r="D364" s="3" t="s">
        <v>97</v>
      </c>
      <c r="I364" s="3" t="s">
        <v>98</v>
      </c>
      <c r="L364" s="3" t="s">
        <v>98</v>
      </c>
      <c r="O364" s="3" t="s">
        <v>272</v>
      </c>
      <c r="R364" s="3" t="s">
        <v>100</v>
      </c>
      <c r="U364" s="3" t="s">
        <v>99</v>
      </c>
      <c r="X364" s="3" t="s">
        <v>101</v>
      </c>
      <c r="AA364" s="3" t="s">
        <v>102</v>
      </c>
      <c r="AD364" s="3" t="s">
        <v>190</v>
      </c>
      <c r="AG364" s="3" t="s">
        <v>149</v>
      </c>
      <c r="AJ364" s="3"/>
      <c r="AM364" s="3" t="s">
        <v>99</v>
      </c>
      <c r="AP364" s="3"/>
      <c r="AS364" s="3" t="s">
        <v>98</v>
      </c>
      <c r="AV364" s="3" t="s">
        <v>429</v>
      </c>
      <c r="AY364" s="3" t="s">
        <v>116</v>
      </c>
      <c r="BB364" s="3"/>
      <c r="BG364" s="3" t="s">
        <v>108</v>
      </c>
      <c r="BJ364" s="3" t="s">
        <v>109</v>
      </c>
      <c r="BM364" s="3" t="s">
        <v>109</v>
      </c>
      <c r="BP364" s="3" t="s">
        <v>123</v>
      </c>
      <c r="BS364" s="3" t="s">
        <v>109</v>
      </c>
      <c r="BV364" s="3" t="s">
        <v>123</v>
      </c>
      <c r="BY364" s="3" t="s">
        <v>123</v>
      </c>
      <c r="CB364" s="3" t="s">
        <v>118</v>
      </c>
      <c r="CE364" s="3" t="s">
        <v>111</v>
      </c>
      <c r="CH364" s="3" t="s">
        <v>148</v>
      </c>
      <c r="CK364" s="3"/>
      <c r="CN364" s="3" t="s">
        <v>131</v>
      </c>
      <c r="CQ364" s="3"/>
      <c r="CT364">
        <v>100</v>
      </c>
    </row>
    <row r="365" spans="1:98" x14ac:dyDescent="0.25">
      <c r="A365">
        <v>104</v>
      </c>
      <c r="B365" s="22">
        <v>43931.791574074072</v>
      </c>
      <c r="C365" s="22">
        <v>43931.797118055554</v>
      </c>
      <c r="D365" s="3" t="s">
        <v>97</v>
      </c>
      <c r="I365" s="3" t="s">
        <v>98</v>
      </c>
      <c r="L365" s="3" t="s">
        <v>98</v>
      </c>
      <c r="O365" s="3" t="s">
        <v>272</v>
      </c>
      <c r="R365" s="3" t="s">
        <v>100</v>
      </c>
      <c r="U365" s="3" t="s">
        <v>99</v>
      </c>
      <c r="X365" s="3" t="s">
        <v>101</v>
      </c>
      <c r="AA365" s="3" t="s">
        <v>102</v>
      </c>
      <c r="AD365" s="3" t="s">
        <v>190</v>
      </c>
      <c r="AG365" s="3" t="s">
        <v>149</v>
      </c>
      <c r="AJ365" s="3"/>
      <c r="AM365" s="3" t="s">
        <v>99</v>
      </c>
      <c r="AP365" s="3"/>
      <c r="AS365" s="3" t="s">
        <v>98</v>
      </c>
      <c r="AV365" s="3" t="s">
        <v>435</v>
      </c>
      <c r="AY365" s="3" t="s">
        <v>116</v>
      </c>
      <c r="BB365" s="3"/>
      <c r="BG365" s="3" t="s">
        <v>108</v>
      </c>
      <c r="BJ365" s="3" t="s">
        <v>109</v>
      </c>
      <c r="BM365" s="3" t="s">
        <v>109</v>
      </c>
      <c r="BP365" s="3" t="s">
        <v>123</v>
      </c>
      <c r="BS365" s="3" t="s">
        <v>109</v>
      </c>
      <c r="BV365" s="3" t="s">
        <v>123</v>
      </c>
      <c r="BY365" s="3" t="s">
        <v>123</v>
      </c>
      <c r="CB365" s="3" t="s">
        <v>118</v>
      </c>
      <c r="CE365" s="3" t="s">
        <v>111</v>
      </c>
      <c r="CH365" s="3" t="s">
        <v>148</v>
      </c>
      <c r="CK365" s="3"/>
      <c r="CN365" s="3" t="s">
        <v>131</v>
      </c>
      <c r="CQ365" s="3"/>
      <c r="CT365">
        <v>100</v>
      </c>
    </row>
    <row r="366" spans="1:98" x14ac:dyDescent="0.25">
      <c r="A366">
        <v>104</v>
      </c>
      <c r="B366" s="22">
        <v>43931.791574074072</v>
      </c>
      <c r="C366" s="22">
        <v>43931.797118055554</v>
      </c>
      <c r="D366" s="3" t="s">
        <v>97</v>
      </c>
      <c r="I366" s="3" t="s">
        <v>98</v>
      </c>
      <c r="L366" s="3" t="s">
        <v>98</v>
      </c>
      <c r="O366" s="3" t="s">
        <v>272</v>
      </c>
      <c r="R366" s="3" t="s">
        <v>100</v>
      </c>
      <c r="U366" s="3" t="s">
        <v>99</v>
      </c>
      <c r="X366" s="3" t="s">
        <v>101</v>
      </c>
      <c r="AA366" s="3" t="s">
        <v>102</v>
      </c>
      <c r="AD366" s="3" t="s">
        <v>190</v>
      </c>
      <c r="AG366" s="3" t="s">
        <v>149</v>
      </c>
      <c r="AJ366" s="3"/>
      <c r="AM366" s="3" t="s">
        <v>99</v>
      </c>
      <c r="AP366" s="3"/>
      <c r="AS366" s="3" t="s">
        <v>98</v>
      </c>
      <c r="AV366" s="3" t="s">
        <v>430</v>
      </c>
      <c r="AY366" s="3" t="s">
        <v>116</v>
      </c>
      <c r="BB366" s="3"/>
      <c r="BG366" s="3" t="s">
        <v>108</v>
      </c>
      <c r="BJ366" s="3" t="s">
        <v>109</v>
      </c>
      <c r="BM366" s="3" t="s">
        <v>109</v>
      </c>
      <c r="BP366" s="3" t="s">
        <v>123</v>
      </c>
      <c r="BS366" s="3" t="s">
        <v>109</v>
      </c>
      <c r="BV366" s="3" t="s">
        <v>123</v>
      </c>
      <c r="BY366" s="3" t="s">
        <v>123</v>
      </c>
      <c r="CB366" s="3" t="s">
        <v>118</v>
      </c>
      <c r="CE366" s="3" t="s">
        <v>111</v>
      </c>
      <c r="CH366" s="3" t="s">
        <v>148</v>
      </c>
      <c r="CK366" s="3"/>
      <c r="CN366" s="3" t="s">
        <v>131</v>
      </c>
      <c r="CQ366" s="3"/>
      <c r="CT366">
        <v>100</v>
      </c>
    </row>
    <row r="367" spans="1:98" x14ac:dyDescent="0.25">
      <c r="A367">
        <v>105</v>
      </c>
      <c r="B367" s="22">
        <v>43931.795567129629</v>
      </c>
      <c r="C367" s="22">
        <v>43931.799259259256</v>
      </c>
      <c r="D367" s="3" t="s">
        <v>97</v>
      </c>
      <c r="I367" s="3" t="s">
        <v>98</v>
      </c>
      <c r="L367" s="3" t="s">
        <v>98</v>
      </c>
      <c r="O367" s="3" t="s">
        <v>273</v>
      </c>
      <c r="R367" s="3" t="s">
        <v>100</v>
      </c>
      <c r="U367" s="3" t="s">
        <v>99</v>
      </c>
      <c r="X367" s="3" t="s">
        <v>101</v>
      </c>
      <c r="AA367" s="3" t="s">
        <v>99</v>
      </c>
      <c r="AD367" s="3" t="s">
        <v>267</v>
      </c>
      <c r="AG367" s="3" t="s">
        <v>149</v>
      </c>
      <c r="AJ367" s="3"/>
      <c r="AM367" s="3" t="s">
        <v>99</v>
      </c>
      <c r="AP367" s="3"/>
      <c r="AS367" s="3" t="s">
        <v>98</v>
      </c>
      <c r="AV367" s="3" t="s">
        <v>431</v>
      </c>
      <c r="AY367" s="3" t="s">
        <v>116</v>
      </c>
      <c r="BB367" s="3"/>
      <c r="BG367" s="3" t="s">
        <v>108</v>
      </c>
      <c r="BJ367" s="3" t="s">
        <v>108</v>
      </c>
      <c r="BM367" s="3" t="s">
        <v>123</v>
      </c>
      <c r="BP367" s="3" t="s">
        <v>123</v>
      </c>
      <c r="BS367" s="3" t="s">
        <v>123</v>
      </c>
      <c r="BV367" s="3" t="s">
        <v>123</v>
      </c>
      <c r="BY367" s="3" t="s">
        <v>123</v>
      </c>
      <c r="CB367" s="3" t="s">
        <v>118</v>
      </c>
      <c r="CE367" s="3" t="s">
        <v>111</v>
      </c>
      <c r="CH367" s="3" t="s">
        <v>148</v>
      </c>
      <c r="CK367" s="3"/>
      <c r="CN367" s="3" t="s">
        <v>126</v>
      </c>
      <c r="CQ367" s="3"/>
      <c r="CT367">
        <v>101</v>
      </c>
    </row>
    <row r="368" spans="1:98" x14ac:dyDescent="0.25">
      <c r="A368">
        <v>105</v>
      </c>
      <c r="B368" s="22">
        <v>43931.795567129629</v>
      </c>
      <c r="C368" s="22">
        <v>43931.799259259256</v>
      </c>
      <c r="D368" s="3" t="s">
        <v>97</v>
      </c>
      <c r="I368" s="3" t="s">
        <v>98</v>
      </c>
      <c r="L368" s="3" t="s">
        <v>98</v>
      </c>
      <c r="O368" s="3" t="s">
        <v>273</v>
      </c>
      <c r="R368" s="3" t="s">
        <v>100</v>
      </c>
      <c r="U368" s="3" t="s">
        <v>99</v>
      </c>
      <c r="X368" s="3" t="s">
        <v>101</v>
      </c>
      <c r="AA368" s="3" t="s">
        <v>99</v>
      </c>
      <c r="AD368" s="3" t="s">
        <v>267</v>
      </c>
      <c r="AG368" s="3" t="s">
        <v>149</v>
      </c>
      <c r="AJ368" s="3"/>
      <c r="AM368" s="3" t="s">
        <v>99</v>
      </c>
      <c r="AP368" s="3"/>
      <c r="AS368" s="3" t="s">
        <v>98</v>
      </c>
      <c r="AV368" s="3" t="s">
        <v>432</v>
      </c>
      <c r="AY368" s="3" t="s">
        <v>116</v>
      </c>
      <c r="BB368" s="3"/>
      <c r="BG368" s="3" t="s">
        <v>108</v>
      </c>
      <c r="BJ368" s="3" t="s">
        <v>108</v>
      </c>
      <c r="BM368" s="3" t="s">
        <v>123</v>
      </c>
      <c r="BP368" s="3" t="s">
        <v>123</v>
      </c>
      <c r="BS368" s="3" t="s">
        <v>123</v>
      </c>
      <c r="BV368" s="3" t="s">
        <v>123</v>
      </c>
      <c r="BY368" s="3" t="s">
        <v>123</v>
      </c>
      <c r="CB368" s="3" t="s">
        <v>118</v>
      </c>
      <c r="CE368" s="3" t="s">
        <v>111</v>
      </c>
      <c r="CH368" s="3" t="s">
        <v>148</v>
      </c>
      <c r="CK368" s="3"/>
      <c r="CN368" s="3" t="s">
        <v>126</v>
      </c>
      <c r="CQ368" s="3"/>
      <c r="CT368">
        <v>101</v>
      </c>
    </row>
    <row r="369" spans="1:98" x14ac:dyDescent="0.25">
      <c r="A369">
        <v>105</v>
      </c>
      <c r="B369" s="22">
        <v>43931.795567129629</v>
      </c>
      <c r="C369" s="22">
        <v>43931.799259259256</v>
      </c>
      <c r="D369" s="3" t="s">
        <v>97</v>
      </c>
      <c r="I369" s="3" t="s">
        <v>98</v>
      </c>
      <c r="L369" s="3" t="s">
        <v>98</v>
      </c>
      <c r="O369" s="3" t="s">
        <v>273</v>
      </c>
      <c r="R369" s="3" t="s">
        <v>100</v>
      </c>
      <c r="U369" s="3" t="s">
        <v>99</v>
      </c>
      <c r="X369" s="3" t="s">
        <v>101</v>
      </c>
      <c r="AA369" s="3" t="s">
        <v>99</v>
      </c>
      <c r="AD369" s="3" t="s">
        <v>267</v>
      </c>
      <c r="AG369" s="3" t="s">
        <v>149</v>
      </c>
      <c r="AJ369" s="3"/>
      <c r="AM369" s="3" t="s">
        <v>99</v>
      </c>
      <c r="AP369" s="3"/>
      <c r="AS369" s="3" t="s">
        <v>98</v>
      </c>
      <c r="AV369" s="3" t="s">
        <v>433</v>
      </c>
      <c r="AY369" s="3" t="s">
        <v>116</v>
      </c>
      <c r="BB369" s="3"/>
      <c r="BG369" s="3" t="s">
        <v>108</v>
      </c>
      <c r="BJ369" s="3" t="s">
        <v>108</v>
      </c>
      <c r="BM369" s="3" t="s">
        <v>123</v>
      </c>
      <c r="BP369" s="3" t="s">
        <v>123</v>
      </c>
      <c r="BS369" s="3" t="s">
        <v>123</v>
      </c>
      <c r="BV369" s="3" t="s">
        <v>123</v>
      </c>
      <c r="BY369" s="3" t="s">
        <v>123</v>
      </c>
      <c r="CB369" s="3" t="s">
        <v>118</v>
      </c>
      <c r="CE369" s="3" t="s">
        <v>111</v>
      </c>
      <c r="CH369" s="3" t="s">
        <v>148</v>
      </c>
      <c r="CK369" s="3"/>
      <c r="CN369" s="3" t="s">
        <v>126</v>
      </c>
      <c r="CQ369" s="3"/>
      <c r="CT369">
        <v>101</v>
      </c>
    </row>
    <row r="370" spans="1:98" x14ac:dyDescent="0.25">
      <c r="A370">
        <v>105</v>
      </c>
      <c r="B370" s="22">
        <v>43931.795567129629</v>
      </c>
      <c r="C370" s="22">
        <v>43931.799259259256</v>
      </c>
      <c r="D370" s="3" t="s">
        <v>97</v>
      </c>
      <c r="I370" s="3" t="s">
        <v>98</v>
      </c>
      <c r="L370" s="3" t="s">
        <v>98</v>
      </c>
      <c r="O370" s="3" t="s">
        <v>273</v>
      </c>
      <c r="R370" s="3" t="s">
        <v>100</v>
      </c>
      <c r="U370" s="3" t="s">
        <v>99</v>
      </c>
      <c r="X370" s="3" t="s">
        <v>101</v>
      </c>
      <c r="AA370" s="3" t="s">
        <v>99</v>
      </c>
      <c r="AD370" s="3" t="s">
        <v>267</v>
      </c>
      <c r="AG370" s="3" t="s">
        <v>149</v>
      </c>
      <c r="AJ370" s="3"/>
      <c r="AM370" s="3" t="s">
        <v>99</v>
      </c>
      <c r="AP370" s="3"/>
      <c r="AS370" s="3" t="s">
        <v>98</v>
      </c>
      <c r="AV370" s="3" t="s">
        <v>434</v>
      </c>
      <c r="AY370" s="3" t="s">
        <v>116</v>
      </c>
      <c r="BB370" s="3"/>
      <c r="BG370" s="3" t="s">
        <v>108</v>
      </c>
      <c r="BJ370" s="3" t="s">
        <v>108</v>
      </c>
      <c r="BM370" s="3" t="s">
        <v>123</v>
      </c>
      <c r="BP370" s="3" t="s">
        <v>123</v>
      </c>
      <c r="BS370" s="3" t="s">
        <v>123</v>
      </c>
      <c r="BV370" s="3" t="s">
        <v>123</v>
      </c>
      <c r="BY370" s="3" t="s">
        <v>123</v>
      </c>
      <c r="CB370" s="3" t="s">
        <v>118</v>
      </c>
      <c r="CE370" s="3" t="s">
        <v>111</v>
      </c>
      <c r="CH370" s="3" t="s">
        <v>148</v>
      </c>
      <c r="CK370" s="3"/>
      <c r="CN370" s="3" t="s">
        <v>126</v>
      </c>
      <c r="CQ370" s="3"/>
      <c r="CT370">
        <v>101</v>
      </c>
    </row>
    <row r="371" spans="1:98" x14ac:dyDescent="0.25">
      <c r="A371">
        <v>105</v>
      </c>
      <c r="B371" s="22">
        <v>43931.795567129629</v>
      </c>
      <c r="C371" s="22">
        <v>43931.799259259256</v>
      </c>
      <c r="D371" s="3" t="s">
        <v>97</v>
      </c>
      <c r="I371" s="3" t="s">
        <v>98</v>
      </c>
      <c r="L371" s="3" t="s">
        <v>98</v>
      </c>
      <c r="O371" s="3" t="s">
        <v>273</v>
      </c>
      <c r="R371" s="3" t="s">
        <v>100</v>
      </c>
      <c r="U371" s="3" t="s">
        <v>99</v>
      </c>
      <c r="X371" s="3" t="s">
        <v>101</v>
      </c>
      <c r="AA371" s="3" t="s">
        <v>99</v>
      </c>
      <c r="AD371" s="3" t="s">
        <v>267</v>
      </c>
      <c r="AG371" s="3" t="s">
        <v>149</v>
      </c>
      <c r="AJ371" s="3"/>
      <c r="AM371" s="3" t="s">
        <v>99</v>
      </c>
      <c r="AP371" s="3"/>
      <c r="AS371" s="3" t="s">
        <v>98</v>
      </c>
      <c r="AV371" s="3" t="s">
        <v>429</v>
      </c>
      <c r="AY371" s="3" t="s">
        <v>116</v>
      </c>
      <c r="BB371" s="3"/>
      <c r="BG371" s="3" t="s">
        <v>108</v>
      </c>
      <c r="BJ371" s="3" t="s">
        <v>108</v>
      </c>
      <c r="BM371" s="3" t="s">
        <v>123</v>
      </c>
      <c r="BP371" s="3" t="s">
        <v>123</v>
      </c>
      <c r="BS371" s="3" t="s">
        <v>123</v>
      </c>
      <c r="BV371" s="3" t="s">
        <v>123</v>
      </c>
      <c r="BY371" s="3" t="s">
        <v>123</v>
      </c>
      <c r="CB371" s="3" t="s">
        <v>118</v>
      </c>
      <c r="CE371" s="3" t="s">
        <v>111</v>
      </c>
      <c r="CH371" s="3" t="s">
        <v>148</v>
      </c>
      <c r="CK371" s="3"/>
      <c r="CN371" s="3" t="s">
        <v>126</v>
      </c>
      <c r="CQ371" s="3"/>
      <c r="CT371">
        <v>101</v>
      </c>
    </row>
    <row r="372" spans="1:98" x14ac:dyDescent="0.25">
      <c r="A372">
        <v>105</v>
      </c>
      <c r="B372" s="22">
        <v>43931.795567129629</v>
      </c>
      <c r="C372" s="22">
        <v>43931.799259259256</v>
      </c>
      <c r="D372" s="3" t="s">
        <v>97</v>
      </c>
      <c r="I372" s="3" t="s">
        <v>98</v>
      </c>
      <c r="L372" s="3" t="s">
        <v>98</v>
      </c>
      <c r="O372" s="3" t="s">
        <v>273</v>
      </c>
      <c r="R372" s="3" t="s">
        <v>100</v>
      </c>
      <c r="U372" s="3" t="s">
        <v>99</v>
      </c>
      <c r="X372" s="3" t="s">
        <v>101</v>
      </c>
      <c r="AA372" s="3" t="s">
        <v>99</v>
      </c>
      <c r="AD372" s="3" t="s">
        <v>267</v>
      </c>
      <c r="AG372" s="3" t="s">
        <v>149</v>
      </c>
      <c r="AJ372" s="3"/>
      <c r="AM372" s="3" t="s">
        <v>99</v>
      </c>
      <c r="AP372" s="3"/>
      <c r="AS372" s="3" t="s">
        <v>98</v>
      </c>
      <c r="AV372" s="3" t="s">
        <v>435</v>
      </c>
      <c r="AY372" s="3" t="s">
        <v>116</v>
      </c>
      <c r="BB372" s="3"/>
      <c r="BG372" s="3" t="s">
        <v>108</v>
      </c>
      <c r="BJ372" s="3" t="s">
        <v>108</v>
      </c>
      <c r="BM372" s="3" t="s">
        <v>123</v>
      </c>
      <c r="BP372" s="3" t="s">
        <v>123</v>
      </c>
      <c r="BS372" s="3" t="s">
        <v>123</v>
      </c>
      <c r="BV372" s="3" t="s">
        <v>123</v>
      </c>
      <c r="BY372" s="3" t="s">
        <v>123</v>
      </c>
      <c r="CB372" s="3" t="s">
        <v>118</v>
      </c>
      <c r="CE372" s="3" t="s">
        <v>111</v>
      </c>
      <c r="CH372" s="3" t="s">
        <v>148</v>
      </c>
      <c r="CK372" s="3"/>
      <c r="CN372" s="3" t="s">
        <v>126</v>
      </c>
      <c r="CQ372" s="3"/>
      <c r="CT372">
        <v>101</v>
      </c>
    </row>
    <row r="373" spans="1:98" x14ac:dyDescent="0.25">
      <c r="A373">
        <v>105</v>
      </c>
      <c r="B373" s="22">
        <v>43931.795567129629</v>
      </c>
      <c r="C373" s="22">
        <v>43931.799259259256</v>
      </c>
      <c r="D373" s="3" t="s">
        <v>97</v>
      </c>
      <c r="I373" s="3" t="s">
        <v>98</v>
      </c>
      <c r="L373" s="3" t="s">
        <v>98</v>
      </c>
      <c r="O373" s="3" t="s">
        <v>273</v>
      </c>
      <c r="R373" s="3" t="s">
        <v>100</v>
      </c>
      <c r="U373" s="3" t="s">
        <v>99</v>
      </c>
      <c r="X373" s="3" t="s">
        <v>101</v>
      </c>
      <c r="AA373" s="3" t="s">
        <v>99</v>
      </c>
      <c r="AD373" s="3" t="s">
        <v>267</v>
      </c>
      <c r="AG373" s="3" t="s">
        <v>149</v>
      </c>
      <c r="AJ373" s="3"/>
      <c r="AM373" s="3" t="s">
        <v>99</v>
      </c>
      <c r="AP373" s="3"/>
      <c r="AS373" s="3" t="s">
        <v>98</v>
      </c>
      <c r="AV373" s="3" t="s">
        <v>430</v>
      </c>
      <c r="AY373" s="3" t="s">
        <v>116</v>
      </c>
      <c r="BB373" s="3"/>
      <c r="BG373" s="3" t="s">
        <v>108</v>
      </c>
      <c r="BJ373" s="3" t="s">
        <v>108</v>
      </c>
      <c r="BM373" s="3" t="s">
        <v>123</v>
      </c>
      <c r="BP373" s="3" t="s">
        <v>123</v>
      </c>
      <c r="BS373" s="3" t="s">
        <v>123</v>
      </c>
      <c r="BV373" s="3" t="s">
        <v>123</v>
      </c>
      <c r="BY373" s="3" t="s">
        <v>123</v>
      </c>
      <c r="CB373" s="3" t="s">
        <v>118</v>
      </c>
      <c r="CE373" s="3" t="s">
        <v>111</v>
      </c>
      <c r="CH373" s="3" t="s">
        <v>148</v>
      </c>
      <c r="CK373" s="3"/>
      <c r="CN373" s="3" t="s">
        <v>126</v>
      </c>
      <c r="CQ373" s="3"/>
      <c r="CT373">
        <v>101</v>
      </c>
    </row>
    <row r="374" spans="1:98" x14ac:dyDescent="0.25">
      <c r="A374">
        <v>106</v>
      </c>
      <c r="B374" s="22">
        <v>43931.797002314815</v>
      </c>
      <c r="C374" s="22">
        <v>43931.800173611111</v>
      </c>
      <c r="D374" s="3" t="s">
        <v>97</v>
      </c>
      <c r="I374" s="3" t="s">
        <v>98</v>
      </c>
      <c r="L374" s="3" t="s">
        <v>98</v>
      </c>
      <c r="O374" s="3" t="s">
        <v>274</v>
      </c>
      <c r="R374" s="3" t="s">
        <v>100</v>
      </c>
      <c r="U374" s="3" t="s">
        <v>99</v>
      </c>
      <c r="X374" s="3" t="s">
        <v>101</v>
      </c>
      <c r="AA374" s="3" t="s">
        <v>99</v>
      </c>
      <c r="AD374" s="3" t="s">
        <v>179</v>
      </c>
      <c r="AG374" s="3" t="s">
        <v>149</v>
      </c>
      <c r="AJ374" s="3"/>
      <c r="AM374" s="3" t="s">
        <v>99</v>
      </c>
      <c r="AP374" s="3"/>
      <c r="AS374" s="3" t="s">
        <v>99</v>
      </c>
      <c r="AV374" s="3"/>
      <c r="AY374" s="3" t="s">
        <v>116</v>
      </c>
      <c r="BB374" s="3"/>
      <c r="BG374" s="3" t="s">
        <v>109</v>
      </c>
      <c r="BJ374" s="3" t="s">
        <v>123</v>
      </c>
      <c r="BM374" s="3" t="s">
        <v>109</v>
      </c>
      <c r="BP374" s="3" t="s">
        <v>109</v>
      </c>
      <c r="BS374" s="3" t="s">
        <v>109</v>
      </c>
      <c r="BV374" s="3" t="s">
        <v>123</v>
      </c>
      <c r="BY374" s="3" t="s">
        <v>123</v>
      </c>
      <c r="CB374" s="3" t="s">
        <v>118</v>
      </c>
      <c r="CE374" s="3" t="s">
        <v>147</v>
      </c>
      <c r="CH374" s="3" t="s">
        <v>148</v>
      </c>
      <c r="CK374" s="3"/>
      <c r="CN374" s="3" t="s">
        <v>126</v>
      </c>
      <c r="CQ374" s="3"/>
      <c r="CT374">
        <v>102</v>
      </c>
    </row>
    <row r="375" spans="1:98" x14ac:dyDescent="0.25">
      <c r="A375">
        <v>107</v>
      </c>
      <c r="B375" s="22">
        <v>43931.81009259259</v>
      </c>
      <c r="C375" s="22">
        <v>43931.812488425923</v>
      </c>
      <c r="D375" s="3" t="s">
        <v>97</v>
      </c>
      <c r="I375" s="3" t="s">
        <v>98</v>
      </c>
      <c r="L375" s="3" t="s">
        <v>99</v>
      </c>
      <c r="O375" s="3"/>
      <c r="R375" s="3" t="s">
        <v>100</v>
      </c>
      <c r="U375" s="3" t="s">
        <v>99</v>
      </c>
      <c r="X375" s="3" t="s">
        <v>101</v>
      </c>
      <c r="AA375" s="3" t="s">
        <v>99</v>
      </c>
      <c r="AD375" s="3" t="s">
        <v>179</v>
      </c>
      <c r="AG375" s="3" t="s">
        <v>149</v>
      </c>
      <c r="AJ375" s="3"/>
      <c r="AM375" s="3" t="s">
        <v>99</v>
      </c>
      <c r="AP375" s="3"/>
      <c r="AS375" s="3" t="s">
        <v>99</v>
      </c>
      <c r="AV375" s="3"/>
      <c r="AY375" s="3" t="s">
        <v>116</v>
      </c>
      <c r="BB375" s="3"/>
      <c r="BG375" s="3" t="s">
        <v>109</v>
      </c>
      <c r="BJ375" s="3" t="s">
        <v>123</v>
      </c>
      <c r="BM375" s="3" t="s">
        <v>123</v>
      </c>
      <c r="BP375" s="3" t="s">
        <v>123</v>
      </c>
      <c r="BS375" s="3" t="s">
        <v>109</v>
      </c>
      <c r="BV375" s="3" t="s">
        <v>109</v>
      </c>
      <c r="BY375" s="3" t="s">
        <v>123</v>
      </c>
      <c r="CB375" s="3" t="s">
        <v>110</v>
      </c>
      <c r="CE375" s="3" t="s">
        <v>135</v>
      </c>
      <c r="CH375" s="3" t="s">
        <v>137</v>
      </c>
      <c r="CK375" s="3" t="s">
        <v>268</v>
      </c>
      <c r="CN375" s="3" t="s">
        <v>131</v>
      </c>
      <c r="CQ375" s="3"/>
      <c r="CT375">
        <v>103</v>
      </c>
    </row>
    <row r="376" spans="1:98" x14ac:dyDescent="0.25">
      <c r="A376">
        <v>108</v>
      </c>
      <c r="B376" s="22">
        <v>43931.876793981479</v>
      </c>
      <c r="C376" s="22">
        <v>43931.880613425928</v>
      </c>
      <c r="D376" s="3" t="s">
        <v>97</v>
      </c>
      <c r="I376" s="3" t="s">
        <v>99</v>
      </c>
      <c r="L376" s="3" t="s">
        <v>98</v>
      </c>
      <c r="O376" s="3" t="s">
        <v>275</v>
      </c>
      <c r="R376" s="3" t="s">
        <v>100</v>
      </c>
      <c r="U376" s="3" t="s">
        <v>99</v>
      </c>
      <c r="X376" s="3" t="s">
        <v>121</v>
      </c>
      <c r="AA376" s="3"/>
      <c r="AD376" s="3" t="s">
        <v>237</v>
      </c>
      <c r="AG376" s="3" t="s">
        <v>149</v>
      </c>
      <c r="AJ376" s="3"/>
      <c r="AM376" s="3" t="s">
        <v>99</v>
      </c>
      <c r="AP376" s="3"/>
      <c r="AS376" s="3" t="s">
        <v>98</v>
      </c>
      <c r="AV376" s="3" t="s">
        <v>435</v>
      </c>
      <c r="AY376" s="3" t="s">
        <v>116</v>
      </c>
      <c r="BB376" s="3"/>
      <c r="BG376" s="3" t="s">
        <v>109</v>
      </c>
      <c r="BJ376" s="3" t="s">
        <v>109</v>
      </c>
      <c r="BM376" s="3" t="s">
        <v>108</v>
      </c>
      <c r="BP376" s="3" t="s">
        <v>123</v>
      </c>
      <c r="BS376" s="3" t="s">
        <v>109</v>
      </c>
      <c r="BV376" s="3" t="s">
        <v>123</v>
      </c>
      <c r="BY376" s="3" t="s">
        <v>123</v>
      </c>
      <c r="CB376" s="3" t="s">
        <v>118</v>
      </c>
      <c r="CE376" s="3" t="s">
        <v>119</v>
      </c>
      <c r="CH376" s="3" t="s">
        <v>156</v>
      </c>
      <c r="CK376" s="3"/>
      <c r="CN376" s="3" t="s">
        <v>131</v>
      </c>
      <c r="CQ376" s="3"/>
      <c r="CT376">
        <v>104</v>
      </c>
    </row>
    <row r="377" spans="1:98" x14ac:dyDescent="0.25">
      <c r="A377">
        <v>108</v>
      </c>
      <c r="B377" s="22">
        <v>43931.876793981479</v>
      </c>
      <c r="C377" s="22">
        <v>43931.880613425928</v>
      </c>
      <c r="D377" s="3" t="s">
        <v>97</v>
      </c>
      <c r="I377" s="3" t="s">
        <v>99</v>
      </c>
      <c r="L377" s="3" t="s">
        <v>98</v>
      </c>
      <c r="O377" s="3" t="s">
        <v>275</v>
      </c>
      <c r="R377" s="3" t="s">
        <v>100</v>
      </c>
      <c r="U377" s="3" t="s">
        <v>99</v>
      </c>
      <c r="X377" s="3" t="s">
        <v>121</v>
      </c>
      <c r="AA377" s="3"/>
      <c r="AD377" s="3" t="s">
        <v>237</v>
      </c>
      <c r="AG377" s="3" t="s">
        <v>149</v>
      </c>
      <c r="AJ377" s="3"/>
      <c r="AM377" s="3" t="s">
        <v>99</v>
      </c>
      <c r="AP377" s="3"/>
      <c r="AS377" s="3" t="s">
        <v>98</v>
      </c>
      <c r="AV377" s="3" t="s">
        <v>430</v>
      </c>
      <c r="AY377" s="3" t="s">
        <v>116</v>
      </c>
      <c r="BB377" s="3"/>
      <c r="BG377" s="3" t="s">
        <v>109</v>
      </c>
      <c r="BJ377" s="3" t="s">
        <v>109</v>
      </c>
      <c r="BM377" s="3" t="s">
        <v>108</v>
      </c>
      <c r="BP377" s="3" t="s">
        <v>123</v>
      </c>
      <c r="BS377" s="3" t="s">
        <v>109</v>
      </c>
      <c r="BV377" s="3" t="s">
        <v>123</v>
      </c>
      <c r="BY377" s="3" t="s">
        <v>123</v>
      </c>
      <c r="CB377" s="3" t="s">
        <v>118</v>
      </c>
      <c r="CE377" s="3" t="s">
        <v>119</v>
      </c>
      <c r="CH377" s="3" t="s">
        <v>156</v>
      </c>
      <c r="CK377" s="3"/>
      <c r="CN377" s="3" t="s">
        <v>131</v>
      </c>
      <c r="CQ377" s="3"/>
      <c r="CT377">
        <v>104</v>
      </c>
    </row>
    <row r="378" spans="1:98" x14ac:dyDescent="0.25">
      <c r="A378">
        <v>109</v>
      </c>
      <c r="B378" s="22">
        <v>43931.882534722223</v>
      </c>
      <c r="C378" s="22">
        <v>43931.885393518518</v>
      </c>
      <c r="D378" s="3" t="s">
        <v>97</v>
      </c>
      <c r="I378" s="3" t="s">
        <v>98</v>
      </c>
      <c r="L378" s="3" t="s">
        <v>99</v>
      </c>
      <c r="O378" s="3"/>
      <c r="R378" s="3" t="s">
        <v>100</v>
      </c>
      <c r="U378" s="3" t="s">
        <v>99</v>
      </c>
      <c r="X378" s="3" t="s">
        <v>101</v>
      </c>
      <c r="AA378" s="3" t="s">
        <v>132</v>
      </c>
      <c r="AD378" s="3" t="s">
        <v>146</v>
      </c>
      <c r="AG378" s="3" t="s">
        <v>149</v>
      </c>
      <c r="AJ378" s="3"/>
      <c r="AM378" s="3" t="s">
        <v>99</v>
      </c>
      <c r="AP378" s="3"/>
      <c r="AS378" s="3" t="s">
        <v>99</v>
      </c>
      <c r="AV378" s="3"/>
      <c r="AY378" s="3" t="s">
        <v>116</v>
      </c>
      <c r="BB378" s="3"/>
      <c r="BG378" s="3" t="s">
        <v>107</v>
      </c>
      <c r="BJ378" s="3" t="s">
        <v>109</v>
      </c>
      <c r="BM378" s="3" t="s">
        <v>107</v>
      </c>
      <c r="BP378" s="3" t="s">
        <v>123</v>
      </c>
      <c r="BS378" s="3" t="s">
        <v>123</v>
      </c>
      <c r="BV378" s="3" t="s">
        <v>123</v>
      </c>
      <c r="BY378" s="3" t="s">
        <v>123</v>
      </c>
      <c r="CB378" s="3" t="s">
        <v>118</v>
      </c>
      <c r="CE378" s="3" t="s">
        <v>222</v>
      </c>
      <c r="CH378" s="3" t="s">
        <v>137</v>
      </c>
      <c r="CK378" s="3" t="s">
        <v>276</v>
      </c>
      <c r="CN378" s="3" t="s">
        <v>126</v>
      </c>
      <c r="CQ378" s="3"/>
      <c r="CT378">
        <v>105</v>
      </c>
    </row>
    <row r="379" spans="1:98" x14ac:dyDescent="0.25">
      <c r="A379">
        <v>110</v>
      </c>
      <c r="B379" s="22">
        <v>43931.915011574078</v>
      </c>
      <c r="C379" s="22">
        <v>43931.934074074074</v>
      </c>
      <c r="D379" s="3" t="s">
        <v>97</v>
      </c>
      <c r="I379" s="3" t="s">
        <v>98</v>
      </c>
      <c r="L379" s="3" t="s">
        <v>99</v>
      </c>
      <c r="O379" s="3"/>
      <c r="R379" s="3" t="s">
        <v>100</v>
      </c>
      <c r="U379" s="3" t="s">
        <v>99</v>
      </c>
      <c r="X379" s="3" t="s">
        <v>101</v>
      </c>
      <c r="AA379" s="3" t="s">
        <v>102</v>
      </c>
      <c r="AD379" s="3" t="s">
        <v>267</v>
      </c>
      <c r="AG379" s="3" t="s">
        <v>149</v>
      </c>
      <c r="AJ379" s="3"/>
      <c r="AM379" s="3" t="s">
        <v>99</v>
      </c>
      <c r="AP379" s="3"/>
      <c r="AS379" s="3" t="s">
        <v>98</v>
      </c>
      <c r="AV379" s="3" t="s">
        <v>434</v>
      </c>
      <c r="AY379" s="3" t="s">
        <v>116</v>
      </c>
      <c r="BB379" s="3"/>
      <c r="BG379" s="3" t="s">
        <v>107</v>
      </c>
      <c r="BJ379" s="3" t="s">
        <v>107</v>
      </c>
      <c r="BM379" s="3" t="s">
        <v>107</v>
      </c>
      <c r="BP379" s="3" t="s">
        <v>109</v>
      </c>
      <c r="BS379" s="3" t="s">
        <v>109</v>
      </c>
      <c r="BV379" s="3" t="s">
        <v>109</v>
      </c>
      <c r="BY379" s="3" t="s">
        <v>109</v>
      </c>
      <c r="CB379" s="3" t="s">
        <v>110</v>
      </c>
      <c r="CE379" s="3" t="s">
        <v>111</v>
      </c>
      <c r="CH379" s="3" t="s">
        <v>137</v>
      </c>
      <c r="CK379" s="3" t="s">
        <v>257</v>
      </c>
      <c r="CN379" s="3" t="s">
        <v>137</v>
      </c>
      <c r="CQ379" s="3"/>
      <c r="CT379">
        <v>106</v>
      </c>
    </row>
    <row r="380" spans="1:98" x14ac:dyDescent="0.25">
      <c r="A380">
        <v>110</v>
      </c>
      <c r="B380" s="22">
        <v>43931.915011574078</v>
      </c>
      <c r="C380" s="22">
        <v>43931.934074074074</v>
      </c>
      <c r="D380" s="3" t="s">
        <v>97</v>
      </c>
      <c r="I380" s="3" t="s">
        <v>98</v>
      </c>
      <c r="L380" s="3" t="s">
        <v>99</v>
      </c>
      <c r="O380" s="3"/>
      <c r="R380" s="3" t="s">
        <v>100</v>
      </c>
      <c r="U380" s="3" t="s">
        <v>99</v>
      </c>
      <c r="X380" s="3" t="s">
        <v>101</v>
      </c>
      <c r="AA380" s="3" t="s">
        <v>102</v>
      </c>
      <c r="AD380" s="3" t="s">
        <v>267</v>
      </c>
      <c r="AG380" s="3" t="s">
        <v>149</v>
      </c>
      <c r="AJ380" s="3"/>
      <c r="AM380" s="3" t="s">
        <v>99</v>
      </c>
      <c r="AP380" s="3"/>
      <c r="AS380" s="3" t="s">
        <v>98</v>
      </c>
      <c r="AV380" s="3" t="s">
        <v>429</v>
      </c>
      <c r="AY380" s="3" t="s">
        <v>116</v>
      </c>
      <c r="BB380" s="3"/>
      <c r="BG380" s="3" t="s">
        <v>107</v>
      </c>
      <c r="BJ380" s="3" t="s">
        <v>107</v>
      </c>
      <c r="BM380" s="3" t="s">
        <v>107</v>
      </c>
      <c r="BP380" s="3" t="s">
        <v>109</v>
      </c>
      <c r="BS380" s="3" t="s">
        <v>109</v>
      </c>
      <c r="BV380" s="3" t="s">
        <v>109</v>
      </c>
      <c r="BY380" s="3" t="s">
        <v>109</v>
      </c>
      <c r="CB380" s="3" t="s">
        <v>110</v>
      </c>
      <c r="CE380" s="3" t="s">
        <v>111</v>
      </c>
      <c r="CH380" s="3" t="s">
        <v>137</v>
      </c>
      <c r="CK380" s="3" t="s">
        <v>257</v>
      </c>
      <c r="CN380" s="3" t="s">
        <v>137</v>
      </c>
      <c r="CQ380" s="3"/>
      <c r="CT380">
        <v>106</v>
      </c>
    </row>
    <row r="381" spans="1:98" x14ac:dyDescent="0.25">
      <c r="A381">
        <v>110</v>
      </c>
      <c r="B381" s="22">
        <v>43931.915011574078</v>
      </c>
      <c r="C381" s="22">
        <v>43931.934074074074</v>
      </c>
      <c r="D381" s="3" t="s">
        <v>97</v>
      </c>
      <c r="I381" s="3" t="s">
        <v>98</v>
      </c>
      <c r="L381" s="3" t="s">
        <v>99</v>
      </c>
      <c r="O381" s="3"/>
      <c r="R381" s="3" t="s">
        <v>100</v>
      </c>
      <c r="U381" s="3" t="s">
        <v>99</v>
      </c>
      <c r="X381" s="3" t="s">
        <v>101</v>
      </c>
      <c r="AA381" s="3" t="s">
        <v>102</v>
      </c>
      <c r="AD381" s="3" t="s">
        <v>267</v>
      </c>
      <c r="AG381" s="3" t="s">
        <v>149</v>
      </c>
      <c r="AJ381" s="3"/>
      <c r="AM381" s="3" t="s">
        <v>99</v>
      </c>
      <c r="AP381" s="3"/>
      <c r="AS381" s="3" t="s">
        <v>98</v>
      </c>
      <c r="AV381" s="3" t="s">
        <v>435</v>
      </c>
      <c r="AY381" s="3" t="s">
        <v>116</v>
      </c>
      <c r="BB381" s="3"/>
      <c r="BG381" s="3" t="s">
        <v>107</v>
      </c>
      <c r="BJ381" s="3" t="s">
        <v>107</v>
      </c>
      <c r="BM381" s="3" t="s">
        <v>107</v>
      </c>
      <c r="BP381" s="3" t="s">
        <v>109</v>
      </c>
      <c r="BS381" s="3" t="s">
        <v>109</v>
      </c>
      <c r="BV381" s="3" t="s">
        <v>109</v>
      </c>
      <c r="BY381" s="3" t="s">
        <v>109</v>
      </c>
      <c r="CB381" s="3" t="s">
        <v>110</v>
      </c>
      <c r="CE381" s="3" t="s">
        <v>111</v>
      </c>
      <c r="CH381" s="3" t="s">
        <v>137</v>
      </c>
      <c r="CK381" s="3" t="s">
        <v>257</v>
      </c>
      <c r="CN381" s="3" t="s">
        <v>137</v>
      </c>
      <c r="CQ381" s="3"/>
      <c r="CT381">
        <v>106</v>
      </c>
    </row>
    <row r="382" spans="1:98" x14ac:dyDescent="0.25">
      <c r="A382">
        <v>110</v>
      </c>
      <c r="B382" s="22">
        <v>43931.915011574078</v>
      </c>
      <c r="C382" s="22">
        <v>43931.934074074074</v>
      </c>
      <c r="D382" s="3" t="s">
        <v>97</v>
      </c>
      <c r="I382" s="3" t="s">
        <v>98</v>
      </c>
      <c r="L382" s="3" t="s">
        <v>99</v>
      </c>
      <c r="O382" s="3"/>
      <c r="R382" s="3" t="s">
        <v>100</v>
      </c>
      <c r="U382" s="3" t="s">
        <v>99</v>
      </c>
      <c r="X382" s="3" t="s">
        <v>101</v>
      </c>
      <c r="AA382" s="3" t="s">
        <v>102</v>
      </c>
      <c r="AD382" s="3" t="s">
        <v>267</v>
      </c>
      <c r="AG382" s="3" t="s">
        <v>149</v>
      </c>
      <c r="AJ382" s="3"/>
      <c r="AM382" s="3" t="s">
        <v>99</v>
      </c>
      <c r="AP382" s="3"/>
      <c r="AS382" s="3" t="s">
        <v>98</v>
      </c>
      <c r="AV382" s="3" t="s">
        <v>430</v>
      </c>
      <c r="AY382" s="3" t="s">
        <v>116</v>
      </c>
      <c r="BB382" s="3"/>
      <c r="BG382" s="3" t="s">
        <v>107</v>
      </c>
      <c r="BJ382" s="3" t="s">
        <v>107</v>
      </c>
      <c r="BM382" s="3" t="s">
        <v>107</v>
      </c>
      <c r="BP382" s="3" t="s">
        <v>109</v>
      </c>
      <c r="BS382" s="3" t="s">
        <v>109</v>
      </c>
      <c r="BV382" s="3" t="s">
        <v>109</v>
      </c>
      <c r="BY382" s="3" t="s">
        <v>109</v>
      </c>
      <c r="CB382" s="3" t="s">
        <v>110</v>
      </c>
      <c r="CE382" s="3" t="s">
        <v>111</v>
      </c>
      <c r="CH382" s="3" t="s">
        <v>137</v>
      </c>
      <c r="CK382" s="3" t="s">
        <v>257</v>
      </c>
      <c r="CN382" s="3" t="s">
        <v>137</v>
      </c>
      <c r="CQ382" s="3"/>
      <c r="CT382">
        <v>106</v>
      </c>
    </row>
    <row r="383" spans="1:98" x14ac:dyDescent="0.25">
      <c r="A383">
        <v>111</v>
      </c>
      <c r="B383" s="22">
        <v>43932.002349537041</v>
      </c>
      <c r="C383" s="22">
        <v>43932.003993055558</v>
      </c>
      <c r="D383" s="3" t="s">
        <v>97</v>
      </c>
      <c r="I383" s="3" t="s">
        <v>98</v>
      </c>
      <c r="L383" s="3" t="s">
        <v>98</v>
      </c>
      <c r="O383" s="3"/>
      <c r="R383" s="3" t="s">
        <v>100</v>
      </c>
      <c r="U383" s="3" t="s">
        <v>99</v>
      </c>
      <c r="X383" s="3" t="s">
        <v>101</v>
      </c>
      <c r="AA383" s="3" t="s">
        <v>132</v>
      </c>
      <c r="AD383" s="3" t="s">
        <v>249</v>
      </c>
      <c r="AG383" s="3" t="s">
        <v>149</v>
      </c>
      <c r="AJ383" s="3"/>
      <c r="AM383" s="3" t="s">
        <v>99</v>
      </c>
      <c r="AP383" s="3"/>
      <c r="AS383" s="3" t="s">
        <v>98</v>
      </c>
      <c r="AV383" s="3" t="s">
        <v>431</v>
      </c>
      <c r="AY383" s="3" t="s">
        <v>116</v>
      </c>
      <c r="BB383" s="3"/>
      <c r="BG383" s="3" t="s">
        <v>123</v>
      </c>
      <c r="BJ383" s="3" t="s">
        <v>109</v>
      </c>
      <c r="BM383" s="3" t="s">
        <v>123</v>
      </c>
      <c r="BP383" s="3" t="s">
        <v>123</v>
      </c>
      <c r="BS383" s="3" t="s">
        <v>123</v>
      </c>
      <c r="BV383" s="3" t="s">
        <v>109</v>
      </c>
      <c r="BY383" s="3" t="s">
        <v>123</v>
      </c>
      <c r="CB383" s="3" t="s">
        <v>110</v>
      </c>
      <c r="CE383" s="3" t="s">
        <v>147</v>
      </c>
      <c r="CH383" s="3" t="s">
        <v>199</v>
      </c>
      <c r="CK383" s="3"/>
      <c r="CN383" s="3" t="s">
        <v>131</v>
      </c>
      <c r="CQ383" s="3"/>
      <c r="CT383">
        <v>107</v>
      </c>
    </row>
    <row r="384" spans="1:98" x14ac:dyDescent="0.25">
      <c r="A384">
        <v>111</v>
      </c>
      <c r="B384" s="22">
        <v>43932.002349537041</v>
      </c>
      <c r="C384" s="22">
        <v>43932.003993055558</v>
      </c>
      <c r="D384" s="3" t="s">
        <v>97</v>
      </c>
      <c r="I384" s="3" t="s">
        <v>98</v>
      </c>
      <c r="L384" s="3" t="s">
        <v>98</v>
      </c>
      <c r="O384" s="3"/>
      <c r="R384" s="3" t="s">
        <v>100</v>
      </c>
      <c r="U384" s="3" t="s">
        <v>99</v>
      </c>
      <c r="X384" s="3" t="s">
        <v>101</v>
      </c>
      <c r="AA384" s="3" t="s">
        <v>132</v>
      </c>
      <c r="AD384" s="3" t="s">
        <v>249</v>
      </c>
      <c r="AG384" s="3" t="s">
        <v>149</v>
      </c>
      <c r="AJ384" s="3"/>
      <c r="AM384" s="3" t="s">
        <v>99</v>
      </c>
      <c r="AP384" s="3"/>
      <c r="AS384" s="3" t="s">
        <v>98</v>
      </c>
      <c r="AV384" s="3" t="s">
        <v>432</v>
      </c>
      <c r="AY384" s="3" t="s">
        <v>116</v>
      </c>
      <c r="BB384" s="3"/>
      <c r="BG384" s="3" t="s">
        <v>123</v>
      </c>
      <c r="BJ384" s="3" t="s">
        <v>109</v>
      </c>
      <c r="BM384" s="3" t="s">
        <v>123</v>
      </c>
      <c r="BP384" s="3" t="s">
        <v>123</v>
      </c>
      <c r="BS384" s="3" t="s">
        <v>123</v>
      </c>
      <c r="BV384" s="3" t="s">
        <v>109</v>
      </c>
      <c r="BY384" s="3" t="s">
        <v>123</v>
      </c>
      <c r="CB384" s="3" t="s">
        <v>110</v>
      </c>
      <c r="CE384" s="3" t="s">
        <v>147</v>
      </c>
      <c r="CH384" s="3" t="s">
        <v>199</v>
      </c>
      <c r="CK384" s="3"/>
      <c r="CN384" s="3" t="s">
        <v>131</v>
      </c>
      <c r="CQ384" s="3"/>
      <c r="CT384">
        <v>107</v>
      </c>
    </row>
    <row r="385" spans="1:98" x14ac:dyDescent="0.25">
      <c r="A385">
        <v>111</v>
      </c>
      <c r="B385" s="22">
        <v>43932.002349537041</v>
      </c>
      <c r="C385" s="22">
        <v>43932.003993055558</v>
      </c>
      <c r="D385" s="3" t="s">
        <v>97</v>
      </c>
      <c r="I385" s="3" t="s">
        <v>98</v>
      </c>
      <c r="L385" s="3" t="s">
        <v>98</v>
      </c>
      <c r="O385" s="3"/>
      <c r="R385" s="3" t="s">
        <v>100</v>
      </c>
      <c r="U385" s="3" t="s">
        <v>99</v>
      </c>
      <c r="X385" s="3" t="s">
        <v>101</v>
      </c>
      <c r="AA385" s="3" t="s">
        <v>132</v>
      </c>
      <c r="AD385" s="3" t="s">
        <v>249</v>
      </c>
      <c r="AG385" s="3" t="s">
        <v>149</v>
      </c>
      <c r="AJ385" s="3"/>
      <c r="AM385" s="3" t="s">
        <v>99</v>
      </c>
      <c r="AP385" s="3"/>
      <c r="AS385" s="3" t="s">
        <v>98</v>
      </c>
      <c r="AV385" s="3" t="s">
        <v>433</v>
      </c>
      <c r="AY385" s="3" t="s">
        <v>116</v>
      </c>
      <c r="BB385" s="3"/>
      <c r="BG385" s="3" t="s">
        <v>123</v>
      </c>
      <c r="BJ385" s="3" t="s">
        <v>109</v>
      </c>
      <c r="BM385" s="3" t="s">
        <v>123</v>
      </c>
      <c r="BP385" s="3" t="s">
        <v>123</v>
      </c>
      <c r="BS385" s="3" t="s">
        <v>123</v>
      </c>
      <c r="BV385" s="3" t="s">
        <v>109</v>
      </c>
      <c r="BY385" s="3" t="s">
        <v>123</v>
      </c>
      <c r="CB385" s="3" t="s">
        <v>110</v>
      </c>
      <c r="CE385" s="3" t="s">
        <v>147</v>
      </c>
      <c r="CH385" s="3" t="s">
        <v>199</v>
      </c>
      <c r="CK385" s="3"/>
      <c r="CN385" s="3" t="s">
        <v>131</v>
      </c>
      <c r="CQ385" s="3"/>
      <c r="CT385">
        <v>107</v>
      </c>
    </row>
    <row r="386" spans="1:98" x14ac:dyDescent="0.25">
      <c r="A386">
        <v>111</v>
      </c>
      <c r="B386" s="22">
        <v>43932.002349537041</v>
      </c>
      <c r="C386" s="22">
        <v>43932.003993055558</v>
      </c>
      <c r="D386" s="3" t="s">
        <v>97</v>
      </c>
      <c r="I386" s="3" t="s">
        <v>98</v>
      </c>
      <c r="L386" s="3" t="s">
        <v>98</v>
      </c>
      <c r="O386" s="3"/>
      <c r="R386" s="3" t="s">
        <v>100</v>
      </c>
      <c r="U386" s="3" t="s">
        <v>99</v>
      </c>
      <c r="X386" s="3" t="s">
        <v>101</v>
      </c>
      <c r="AA386" s="3" t="s">
        <v>132</v>
      </c>
      <c r="AD386" s="3" t="s">
        <v>249</v>
      </c>
      <c r="AG386" s="3" t="s">
        <v>149</v>
      </c>
      <c r="AJ386" s="3"/>
      <c r="AM386" s="3" t="s">
        <v>99</v>
      </c>
      <c r="AP386" s="3"/>
      <c r="AS386" s="3" t="s">
        <v>98</v>
      </c>
      <c r="AV386" s="3" t="s">
        <v>434</v>
      </c>
      <c r="AY386" s="3" t="s">
        <v>116</v>
      </c>
      <c r="BB386" s="3"/>
      <c r="BG386" s="3" t="s">
        <v>123</v>
      </c>
      <c r="BJ386" s="3" t="s">
        <v>109</v>
      </c>
      <c r="BM386" s="3" t="s">
        <v>123</v>
      </c>
      <c r="BP386" s="3" t="s">
        <v>123</v>
      </c>
      <c r="BS386" s="3" t="s">
        <v>123</v>
      </c>
      <c r="BV386" s="3" t="s">
        <v>109</v>
      </c>
      <c r="BY386" s="3" t="s">
        <v>123</v>
      </c>
      <c r="CB386" s="3" t="s">
        <v>110</v>
      </c>
      <c r="CE386" s="3" t="s">
        <v>147</v>
      </c>
      <c r="CH386" s="3" t="s">
        <v>199</v>
      </c>
      <c r="CK386" s="3"/>
      <c r="CN386" s="3" t="s">
        <v>131</v>
      </c>
      <c r="CQ386" s="3"/>
      <c r="CT386">
        <v>107</v>
      </c>
    </row>
    <row r="387" spans="1:98" x14ac:dyDescent="0.25">
      <c r="A387">
        <v>111</v>
      </c>
      <c r="B387" s="22">
        <v>43932.002349537041</v>
      </c>
      <c r="C387" s="22">
        <v>43932.003993055558</v>
      </c>
      <c r="D387" s="3" t="s">
        <v>97</v>
      </c>
      <c r="I387" s="3" t="s">
        <v>98</v>
      </c>
      <c r="L387" s="3" t="s">
        <v>98</v>
      </c>
      <c r="O387" s="3"/>
      <c r="R387" s="3" t="s">
        <v>100</v>
      </c>
      <c r="U387" s="3" t="s">
        <v>99</v>
      </c>
      <c r="X387" s="3" t="s">
        <v>101</v>
      </c>
      <c r="AA387" s="3" t="s">
        <v>132</v>
      </c>
      <c r="AD387" s="3" t="s">
        <v>249</v>
      </c>
      <c r="AG387" s="3" t="s">
        <v>149</v>
      </c>
      <c r="AJ387" s="3"/>
      <c r="AM387" s="3" t="s">
        <v>99</v>
      </c>
      <c r="AP387" s="3"/>
      <c r="AS387" s="3" t="s">
        <v>98</v>
      </c>
      <c r="AV387" s="3" t="s">
        <v>429</v>
      </c>
      <c r="AY387" s="3" t="s">
        <v>116</v>
      </c>
      <c r="BB387" s="3"/>
      <c r="BG387" s="3" t="s">
        <v>123</v>
      </c>
      <c r="BJ387" s="3" t="s">
        <v>109</v>
      </c>
      <c r="BM387" s="3" t="s">
        <v>123</v>
      </c>
      <c r="BP387" s="3" t="s">
        <v>123</v>
      </c>
      <c r="BS387" s="3" t="s">
        <v>123</v>
      </c>
      <c r="BV387" s="3" t="s">
        <v>109</v>
      </c>
      <c r="BY387" s="3" t="s">
        <v>123</v>
      </c>
      <c r="CB387" s="3" t="s">
        <v>110</v>
      </c>
      <c r="CE387" s="3" t="s">
        <v>147</v>
      </c>
      <c r="CH387" s="3" t="s">
        <v>199</v>
      </c>
      <c r="CK387" s="3"/>
      <c r="CN387" s="3" t="s">
        <v>131</v>
      </c>
      <c r="CQ387" s="3"/>
      <c r="CT387">
        <v>107</v>
      </c>
    </row>
    <row r="388" spans="1:98" x14ac:dyDescent="0.25">
      <c r="A388">
        <v>111</v>
      </c>
      <c r="B388" s="22">
        <v>43932.002349537041</v>
      </c>
      <c r="C388" s="22">
        <v>43932.003993055558</v>
      </c>
      <c r="D388" s="3" t="s">
        <v>97</v>
      </c>
      <c r="I388" s="3" t="s">
        <v>98</v>
      </c>
      <c r="L388" s="3" t="s">
        <v>98</v>
      </c>
      <c r="O388" s="3"/>
      <c r="R388" s="3" t="s">
        <v>100</v>
      </c>
      <c r="U388" s="3" t="s">
        <v>99</v>
      </c>
      <c r="X388" s="3" t="s">
        <v>101</v>
      </c>
      <c r="AA388" s="3" t="s">
        <v>132</v>
      </c>
      <c r="AD388" s="3" t="s">
        <v>249</v>
      </c>
      <c r="AG388" s="3" t="s">
        <v>149</v>
      </c>
      <c r="AJ388" s="3"/>
      <c r="AM388" s="3" t="s">
        <v>99</v>
      </c>
      <c r="AP388" s="3"/>
      <c r="AS388" s="3" t="s">
        <v>98</v>
      </c>
      <c r="AV388" s="3" t="s">
        <v>435</v>
      </c>
      <c r="AY388" s="3" t="s">
        <v>116</v>
      </c>
      <c r="BB388" s="3"/>
      <c r="BG388" s="3" t="s">
        <v>123</v>
      </c>
      <c r="BJ388" s="3" t="s">
        <v>109</v>
      </c>
      <c r="BM388" s="3" t="s">
        <v>123</v>
      </c>
      <c r="BP388" s="3" t="s">
        <v>123</v>
      </c>
      <c r="BS388" s="3" t="s">
        <v>123</v>
      </c>
      <c r="BV388" s="3" t="s">
        <v>109</v>
      </c>
      <c r="BY388" s="3" t="s">
        <v>123</v>
      </c>
      <c r="CB388" s="3" t="s">
        <v>110</v>
      </c>
      <c r="CE388" s="3" t="s">
        <v>147</v>
      </c>
      <c r="CH388" s="3" t="s">
        <v>199</v>
      </c>
      <c r="CK388" s="3"/>
      <c r="CN388" s="3" t="s">
        <v>131</v>
      </c>
      <c r="CQ388" s="3"/>
      <c r="CT388">
        <v>107</v>
      </c>
    </row>
    <row r="389" spans="1:98" x14ac:dyDescent="0.25">
      <c r="A389">
        <v>111</v>
      </c>
      <c r="B389" s="22">
        <v>43932.002349537041</v>
      </c>
      <c r="C389" s="22">
        <v>43932.003993055558</v>
      </c>
      <c r="D389" s="3" t="s">
        <v>97</v>
      </c>
      <c r="I389" s="3" t="s">
        <v>98</v>
      </c>
      <c r="L389" s="3" t="s">
        <v>98</v>
      </c>
      <c r="O389" s="3"/>
      <c r="R389" s="3" t="s">
        <v>100</v>
      </c>
      <c r="U389" s="3" t="s">
        <v>99</v>
      </c>
      <c r="X389" s="3" t="s">
        <v>101</v>
      </c>
      <c r="AA389" s="3" t="s">
        <v>132</v>
      </c>
      <c r="AD389" s="3" t="s">
        <v>249</v>
      </c>
      <c r="AG389" s="3" t="s">
        <v>149</v>
      </c>
      <c r="AJ389" s="3"/>
      <c r="AM389" s="3" t="s">
        <v>99</v>
      </c>
      <c r="AP389" s="3"/>
      <c r="AS389" s="3" t="s">
        <v>98</v>
      </c>
      <c r="AV389" s="3" t="s">
        <v>430</v>
      </c>
      <c r="AY389" s="3" t="s">
        <v>116</v>
      </c>
      <c r="BB389" s="3"/>
      <c r="BG389" s="3" t="s">
        <v>123</v>
      </c>
      <c r="BJ389" s="3" t="s">
        <v>109</v>
      </c>
      <c r="BM389" s="3" t="s">
        <v>123</v>
      </c>
      <c r="BP389" s="3" t="s">
        <v>123</v>
      </c>
      <c r="BS389" s="3" t="s">
        <v>123</v>
      </c>
      <c r="BV389" s="3" t="s">
        <v>109</v>
      </c>
      <c r="BY389" s="3" t="s">
        <v>123</v>
      </c>
      <c r="CB389" s="3" t="s">
        <v>110</v>
      </c>
      <c r="CE389" s="3" t="s">
        <v>147</v>
      </c>
      <c r="CH389" s="3" t="s">
        <v>199</v>
      </c>
      <c r="CK389" s="3"/>
      <c r="CN389" s="3" t="s">
        <v>131</v>
      </c>
      <c r="CQ389" s="3"/>
      <c r="CT389">
        <v>107</v>
      </c>
    </row>
    <row r="390" spans="1:98" x14ac:dyDescent="0.25">
      <c r="A390">
        <v>112</v>
      </c>
      <c r="B390" s="22">
        <v>43932.082361111112</v>
      </c>
      <c r="C390" s="22">
        <v>43932.084907407407</v>
      </c>
      <c r="D390" s="3" t="s">
        <v>97</v>
      </c>
      <c r="I390" s="3" t="s">
        <v>98</v>
      </c>
      <c r="L390" s="3" t="s">
        <v>99</v>
      </c>
      <c r="O390" s="3"/>
      <c r="R390" s="3" t="s">
        <v>100</v>
      </c>
      <c r="U390" s="3" t="s">
        <v>99</v>
      </c>
      <c r="X390" s="3" t="s">
        <v>101</v>
      </c>
      <c r="AA390" s="3" t="s">
        <v>99</v>
      </c>
      <c r="AD390" s="3" t="s">
        <v>267</v>
      </c>
      <c r="AG390" s="3" t="s">
        <v>149</v>
      </c>
      <c r="AJ390" s="3"/>
      <c r="AM390" s="3" t="s">
        <v>99</v>
      </c>
      <c r="AP390" s="3"/>
      <c r="AS390" s="3" t="s">
        <v>99</v>
      </c>
      <c r="AV390" s="3"/>
      <c r="AY390" s="3" t="s">
        <v>116</v>
      </c>
      <c r="BB390" s="3"/>
      <c r="BG390" s="3" t="s">
        <v>108</v>
      </c>
      <c r="BJ390" s="3" t="s">
        <v>107</v>
      </c>
      <c r="BM390" s="3" t="s">
        <v>108</v>
      </c>
      <c r="BP390" s="3" t="s">
        <v>109</v>
      </c>
      <c r="BS390" s="3" t="s">
        <v>109</v>
      </c>
      <c r="BV390" s="3" t="s">
        <v>123</v>
      </c>
      <c r="BY390" s="3" t="s">
        <v>109</v>
      </c>
      <c r="CB390" s="3" t="s">
        <v>110</v>
      </c>
      <c r="CE390" s="3" t="s">
        <v>111</v>
      </c>
      <c r="CH390" s="3" t="s">
        <v>148</v>
      </c>
      <c r="CK390" s="3"/>
      <c r="CN390" s="3" t="s">
        <v>137</v>
      </c>
      <c r="CQ390" s="3"/>
      <c r="CT390">
        <v>108</v>
      </c>
    </row>
    <row r="391" spans="1:98" x14ac:dyDescent="0.25">
      <c r="A391">
        <v>113</v>
      </c>
      <c r="B391" s="22">
        <v>43932.452546296299</v>
      </c>
      <c r="C391" s="22">
        <v>43932.460648148146</v>
      </c>
      <c r="D391" s="3" t="s">
        <v>97</v>
      </c>
      <c r="I391" s="3" t="s">
        <v>98</v>
      </c>
      <c r="L391" s="3" t="s">
        <v>98</v>
      </c>
      <c r="O391" s="3" t="s">
        <v>277</v>
      </c>
      <c r="R391" s="3" t="s">
        <v>209</v>
      </c>
      <c r="U391" s="3" t="s">
        <v>98</v>
      </c>
      <c r="X391" s="3" t="s">
        <v>101</v>
      </c>
      <c r="AA391" s="3" t="s">
        <v>102</v>
      </c>
      <c r="AD391" s="3" t="s">
        <v>278</v>
      </c>
      <c r="AG391" s="3" t="s">
        <v>149</v>
      </c>
      <c r="AJ391" s="3"/>
      <c r="AM391" s="3" t="s">
        <v>99</v>
      </c>
      <c r="AP391" s="3"/>
      <c r="AS391" s="3" t="s">
        <v>98</v>
      </c>
      <c r="AV391" s="3" t="s">
        <v>431</v>
      </c>
      <c r="AY391" s="3" t="s">
        <v>116</v>
      </c>
      <c r="BB391" s="3"/>
      <c r="BG391" s="3" t="s">
        <v>107</v>
      </c>
      <c r="BJ391" s="3" t="s">
        <v>107</v>
      </c>
      <c r="BM391" s="3" t="s">
        <v>107</v>
      </c>
      <c r="BP391" s="3" t="s">
        <v>109</v>
      </c>
      <c r="BS391" s="3" t="s">
        <v>109</v>
      </c>
      <c r="BV391" s="3" t="s">
        <v>109</v>
      </c>
      <c r="BY391" s="3" t="s">
        <v>109</v>
      </c>
      <c r="CB391" s="3" t="s">
        <v>118</v>
      </c>
      <c r="CE391" s="3" t="s">
        <v>147</v>
      </c>
      <c r="CH391" s="3" t="s">
        <v>112</v>
      </c>
      <c r="CK391" s="3"/>
      <c r="CN391" s="3" t="s">
        <v>137</v>
      </c>
      <c r="CQ391" s="3"/>
      <c r="CT391">
        <v>109</v>
      </c>
    </row>
    <row r="392" spans="1:98" x14ac:dyDescent="0.25">
      <c r="A392">
        <v>113</v>
      </c>
      <c r="B392" s="22">
        <v>43932.452546296299</v>
      </c>
      <c r="C392" s="22">
        <v>43932.460648148146</v>
      </c>
      <c r="D392" s="3" t="s">
        <v>97</v>
      </c>
      <c r="I392" s="3" t="s">
        <v>98</v>
      </c>
      <c r="L392" s="3" t="s">
        <v>98</v>
      </c>
      <c r="O392" s="3" t="s">
        <v>277</v>
      </c>
      <c r="R392" s="3" t="s">
        <v>209</v>
      </c>
      <c r="U392" s="3" t="s">
        <v>98</v>
      </c>
      <c r="X392" s="3" t="s">
        <v>101</v>
      </c>
      <c r="AA392" s="3" t="s">
        <v>102</v>
      </c>
      <c r="AD392" s="3" t="s">
        <v>278</v>
      </c>
      <c r="AG392" s="3" t="s">
        <v>149</v>
      </c>
      <c r="AJ392" s="3"/>
      <c r="AM392" s="3" t="s">
        <v>99</v>
      </c>
      <c r="AP392" s="3"/>
      <c r="AS392" s="3" t="s">
        <v>98</v>
      </c>
      <c r="AV392" s="3" t="s">
        <v>432</v>
      </c>
      <c r="AY392" s="3" t="s">
        <v>116</v>
      </c>
      <c r="BB392" s="3"/>
      <c r="BG392" s="3" t="s">
        <v>107</v>
      </c>
      <c r="BJ392" s="3" t="s">
        <v>107</v>
      </c>
      <c r="BM392" s="3" t="s">
        <v>107</v>
      </c>
      <c r="BP392" s="3" t="s">
        <v>109</v>
      </c>
      <c r="BS392" s="3" t="s">
        <v>109</v>
      </c>
      <c r="BV392" s="3" t="s">
        <v>109</v>
      </c>
      <c r="BY392" s="3" t="s">
        <v>109</v>
      </c>
      <c r="CB392" s="3" t="s">
        <v>118</v>
      </c>
      <c r="CE392" s="3" t="s">
        <v>147</v>
      </c>
      <c r="CH392" s="3" t="s">
        <v>112</v>
      </c>
      <c r="CK392" s="3"/>
      <c r="CN392" s="3" t="s">
        <v>137</v>
      </c>
      <c r="CQ392" s="3"/>
      <c r="CT392">
        <v>109</v>
      </c>
    </row>
    <row r="393" spans="1:98" x14ac:dyDescent="0.25">
      <c r="A393">
        <v>113</v>
      </c>
      <c r="B393" s="22">
        <v>43932.452546296299</v>
      </c>
      <c r="C393" s="22">
        <v>43932.460648148146</v>
      </c>
      <c r="D393" s="3" t="s">
        <v>97</v>
      </c>
      <c r="I393" s="3" t="s">
        <v>98</v>
      </c>
      <c r="L393" s="3" t="s">
        <v>98</v>
      </c>
      <c r="O393" s="3" t="s">
        <v>277</v>
      </c>
      <c r="R393" s="3" t="s">
        <v>209</v>
      </c>
      <c r="U393" s="3" t="s">
        <v>98</v>
      </c>
      <c r="X393" s="3" t="s">
        <v>101</v>
      </c>
      <c r="AA393" s="3" t="s">
        <v>102</v>
      </c>
      <c r="AD393" s="3" t="s">
        <v>278</v>
      </c>
      <c r="AG393" s="3" t="s">
        <v>149</v>
      </c>
      <c r="AJ393" s="3"/>
      <c r="AM393" s="3" t="s">
        <v>99</v>
      </c>
      <c r="AP393" s="3"/>
      <c r="AS393" s="3" t="s">
        <v>98</v>
      </c>
      <c r="AV393" s="3" t="s">
        <v>433</v>
      </c>
      <c r="AY393" s="3" t="s">
        <v>116</v>
      </c>
      <c r="BB393" s="3"/>
      <c r="BG393" s="3" t="s">
        <v>107</v>
      </c>
      <c r="BJ393" s="3" t="s">
        <v>107</v>
      </c>
      <c r="BM393" s="3" t="s">
        <v>107</v>
      </c>
      <c r="BP393" s="3" t="s">
        <v>109</v>
      </c>
      <c r="BS393" s="3" t="s">
        <v>109</v>
      </c>
      <c r="BV393" s="3" t="s">
        <v>109</v>
      </c>
      <c r="BY393" s="3" t="s">
        <v>109</v>
      </c>
      <c r="CB393" s="3" t="s">
        <v>118</v>
      </c>
      <c r="CE393" s="3" t="s">
        <v>147</v>
      </c>
      <c r="CH393" s="3" t="s">
        <v>112</v>
      </c>
      <c r="CK393" s="3"/>
      <c r="CN393" s="3" t="s">
        <v>137</v>
      </c>
      <c r="CQ393" s="3"/>
      <c r="CT393">
        <v>109</v>
      </c>
    </row>
    <row r="394" spans="1:98" x14ac:dyDescent="0.25">
      <c r="A394">
        <v>113</v>
      </c>
      <c r="B394" s="22">
        <v>43932.452546296299</v>
      </c>
      <c r="C394" s="22">
        <v>43932.460648148146</v>
      </c>
      <c r="D394" s="3" t="s">
        <v>97</v>
      </c>
      <c r="I394" s="3" t="s">
        <v>98</v>
      </c>
      <c r="L394" s="3" t="s">
        <v>98</v>
      </c>
      <c r="O394" s="3" t="s">
        <v>277</v>
      </c>
      <c r="R394" s="3" t="s">
        <v>209</v>
      </c>
      <c r="U394" s="3" t="s">
        <v>98</v>
      </c>
      <c r="X394" s="3" t="s">
        <v>101</v>
      </c>
      <c r="AA394" s="3" t="s">
        <v>102</v>
      </c>
      <c r="AD394" s="3" t="s">
        <v>278</v>
      </c>
      <c r="AG394" s="3" t="s">
        <v>149</v>
      </c>
      <c r="AJ394" s="3"/>
      <c r="AM394" s="3" t="s">
        <v>99</v>
      </c>
      <c r="AP394" s="3"/>
      <c r="AS394" s="3" t="s">
        <v>98</v>
      </c>
      <c r="AV394" s="3" t="s">
        <v>429</v>
      </c>
      <c r="AY394" s="3" t="s">
        <v>116</v>
      </c>
      <c r="BB394" s="3"/>
      <c r="BG394" s="3" t="s">
        <v>107</v>
      </c>
      <c r="BJ394" s="3" t="s">
        <v>107</v>
      </c>
      <c r="BM394" s="3" t="s">
        <v>107</v>
      </c>
      <c r="BP394" s="3" t="s">
        <v>109</v>
      </c>
      <c r="BS394" s="3" t="s">
        <v>109</v>
      </c>
      <c r="BV394" s="3" t="s">
        <v>109</v>
      </c>
      <c r="BY394" s="3" t="s">
        <v>109</v>
      </c>
      <c r="CB394" s="3" t="s">
        <v>118</v>
      </c>
      <c r="CE394" s="3" t="s">
        <v>147</v>
      </c>
      <c r="CH394" s="3" t="s">
        <v>112</v>
      </c>
      <c r="CK394" s="3"/>
      <c r="CN394" s="3" t="s">
        <v>137</v>
      </c>
      <c r="CQ394" s="3"/>
      <c r="CT394">
        <v>109</v>
      </c>
    </row>
    <row r="395" spans="1:98" x14ac:dyDescent="0.25">
      <c r="A395">
        <v>113</v>
      </c>
      <c r="B395" s="22">
        <v>43932.452546296299</v>
      </c>
      <c r="C395" s="22">
        <v>43932.460648148146</v>
      </c>
      <c r="D395" s="3" t="s">
        <v>97</v>
      </c>
      <c r="I395" s="3" t="s">
        <v>98</v>
      </c>
      <c r="L395" s="3" t="s">
        <v>98</v>
      </c>
      <c r="O395" s="3" t="s">
        <v>277</v>
      </c>
      <c r="R395" s="3" t="s">
        <v>209</v>
      </c>
      <c r="U395" s="3" t="s">
        <v>98</v>
      </c>
      <c r="X395" s="3" t="s">
        <v>101</v>
      </c>
      <c r="AA395" s="3" t="s">
        <v>102</v>
      </c>
      <c r="AD395" s="3" t="s">
        <v>278</v>
      </c>
      <c r="AG395" s="3" t="s">
        <v>149</v>
      </c>
      <c r="AJ395" s="3"/>
      <c r="AM395" s="3" t="s">
        <v>99</v>
      </c>
      <c r="AP395" s="3"/>
      <c r="AS395" s="3" t="s">
        <v>98</v>
      </c>
      <c r="AV395" s="3" t="s">
        <v>435</v>
      </c>
      <c r="AY395" s="3" t="s">
        <v>116</v>
      </c>
      <c r="BB395" s="3"/>
      <c r="BG395" s="3" t="s">
        <v>107</v>
      </c>
      <c r="BJ395" s="3" t="s">
        <v>107</v>
      </c>
      <c r="BM395" s="3" t="s">
        <v>107</v>
      </c>
      <c r="BP395" s="3" t="s">
        <v>109</v>
      </c>
      <c r="BS395" s="3" t="s">
        <v>109</v>
      </c>
      <c r="BV395" s="3" t="s">
        <v>109</v>
      </c>
      <c r="BY395" s="3" t="s">
        <v>109</v>
      </c>
      <c r="CB395" s="3" t="s">
        <v>118</v>
      </c>
      <c r="CE395" s="3" t="s">
        <v>147</v>
      </c>
      <c r="CH395" s="3" t="s">
        <v>112</v>
      </c>
      <c r="CK395" s="3"/>
      <c r="CN395" s="3" t="s">
        <v>137</v>
      </c>
      <c r="CQ395" s="3"/>
      <c r="CT395">
        <v>109</v>
      </c>
    </row>
    <row r="396" spans="1:98" x14ac:dyDescent="0.25">
      <c r="A396">
        <v>113</v>
      </c>
      <c r="B396" s="22">
        <v>43932.452546296299</v>
      </c>
      <c r="C396" s="22">
        <v>43932.460648148146</v>
      </c>
      <c r="D396" s="3" t="s">
        <v>97</v>
      </c>
      <c r="I396" s="3" t="s">
        <v>98</v>
      </c>
      <c r="L396" s="3" t="s">
        <v>98</v>
      </c>
      <c r="O396" s="3" t="s">
        <v>277</v>
      </c>
      <c r="R396" s="3" t="s">
        <v>209</v>
      </c>
      <c r="U396" s="3" t="s">
        <v>98</v>
      </c>
      <c r="X396" s="3" t="s">
        <v>101</v>
      </c>
      <c r="AA396" s="3" t="s">
        <v>102</v>
      </c>
      <c r="AD396" s="3" t="s">
        <v>278</v>
      </c>
      <c r="AG396" s="3" t="s">
        <v>149</v>
      </c>
      <c r="AJ396" s="3"/>
      <c r="AM396" s="3" t="s">
        <v>99</v>
      </c>
      <c r="AP396" s="3"/>
      <c r="AS396" s="3" t="s">
        <v>98</v>
      </c>
      <c r="AV396" s="3" t="s">
        <v>430</v>
      </c>
      <c r="AY396" s="3" t="s">
        <v>116</v>
      </c>
      <c r="BB396" s="3"/>
      <c r="BG396" s="3" t="s">
        <v>107</v>
      </c>
      <c r="BJ396" s="3" t="s">
        <v>107</v>
      </c>
      <c r="BM396" s="3" t="s">
        <v>107</v>
      </c>
      <c r="BP396" s="3" t="s">
        <v>109</v>
      </c>
      <c r="BS396" s="3" t="s">
        <v>109</v>
      </c>
      <c r="BV396" s="3" t="s">
        <v>109</v>
      </c>
      <c r="BY396" s="3" t="s">
        <v>109</v>
      </c>
      <c r="CB396" s="3" t="s">
        <v>118</v>
      </c>
      <c r="CE396" s="3" t="s">
        <v>147</v>
      </c>
      <c r="CH396" s="3" t="s">
        <v>112</v>
      </c>
      <c r="CK396" s="3"/>
      <c r="CN396" s="3" t="s">
        <v>137</v>
      </c>
      <c r="CQ396" s="3"/>
      <c r="CT396">
        <v>109</v>
      </c>
    </row>
    <row r="397" spans="1:98" x14ac:dyDescent="0.25">
      <c r="A397">
        <v>114</v>
      </c>
      <c r="B397" s="22">
        <v>43932.493541666663</v>
      </c>
      <c r="C397" s="22">
        <v>43932.494895833333</v>
      </c>
      <c r="D397" s="3" t="s">
        <v>97</v>
      </c>
      <c r="I397" s="3" t="s">
        <v>98</v>
      </c>
      <c r="L397" s="3" t="s">
        <v>99</v>
      </c>
      <c r="O397" s="3"/>
      <c r="R397" s="3" t="s">
        <v>176</v>
      </c>
      <c r="U397" s="3" t="s">
        <v>99</v>
      </c>
      <c r="X397" s="3" t="s">
        <v>101</v>
      </c>
      <c r="AA397" s="3" t="s">
        <v>99</v>
      </c>
      <c r="AD397" s="3" t="s">
        <v>138</v>
      </c>
      <c r="AG397" s="3" t="s">
        <v>149</v>
      </c>
      <c r="AJ397" s="3"/>
      <c r="AM397" s="3" t="s">
        <v>99</v>
      </c>
      <c r="AP397" s="3"/>
      <c r="AS397" s="3" t="s">
        <v>99</v>
      </c>
      <c r="AV397" s="3"/>
      <c r="AY397" s="3" t="s">
        <v>116</v>
      </c>
      <c r="BB397" s="3"/>
      <c r="BG397" s="3" t="s">
        <v>123</v>
      </c>
      <c r="BJ397" s="3" t="s">
        <v>123</v>
      </c>
      <c r="BM397" s="3" t="s">
        <v>123</v>
      </c>
      <c r="BP397" s="3" t="s">
        <v>108</v>
      </c>
      <c r="BS397" s="3" t="s">
        <v>109</v>
      </c>
      <c r="BV397" s="3" t="s">
        <v>109</v>
      </c>
      <c r="BY397" s="3" t="s">
        <v>123</v>
      </c>
      <c r="CB397" s="3" t="s">
        <v>124</v>
      </c>
      <c r="CE397" s="3" t="s">
        <v>119</v>
      </c>
      <c r="CH397" s="3" t="s">
        <v>112</v>
      </c>
      <c r="CK397" s="3"/>
      <c r="CN397" s="3" t="s">
        <v>113</v>
      </c>
      <c r="CQ397" s="3"/>
      <c r="CT397">
        <v>110</v>
      </c>
    </row>
    <row r="398" spans="1:98" x14ac:dyDescent="0.25">
      <c r="A398">
        <v>115</v>
      </c>
      <c r="B398" s="22">
        <v>43932.502789351849</v>
      </c>
      <c r="C398" s="22">
        <v>43932.509375000001</v>
      </c>
      <c r="D398" s="3" t="s">
        <v>97</v>
      </c>
      <c r="I398" s="3" t="s">
        <v>98</v>
      </c>
      <c r="L398" s="3" t="s">
        <v>98</v>
      </c>
      <c r="O398" s="3" t="s">
        <v>279</v>
      </c>
      <c r="R398" s="3" t="s">
        <v>100</v>
      </c>
      <c r="U398" s="3" t="s">
        <v>98</v>
      </c>
      <c r="X398" s="3" t="s">
        <v>121</v>
      </c>
      <c r="AA398" s="3"/>
      <c r="AD398" s="3" t="s">
        <v>231</v>
      </c>
      <c r="AG398" s="3" t="s">
        <v>151</v>
      </c>
      <c r="AJ398" s="3"/>
      <c r="AM398" s="3" t="s">
        <v>99</v>
      </c>
      <c r="AP398" s="3"/>
      <c r="AS398" s="3" t="s">
        <v>98</v>
      </c>
      <c r="AV398" s="3" t="s">
        <v>431</v>
      </c>
      <c r="AY398" s="3" t="s">
        <v>122</v>
      </c>
      <c r="BB398" s="3"/>
      <c r="BG398" s="3" t="s">
        <v>107</v>
      </c>
      <c r="BJ398" s="3" t="s">
        <v>107</v>
      </c>
      <c r="BM398" s="3" t="s">
        <v>109</v>
      </c>
      <c r="BP398" s="3" t="s">
        <v>123</v>
      </c>
      <c r="BS398" s="3" t="s">
        <v>123</v>
      </c>
      <c r="BV398" s="3" t="s">
        <v>123</v>
      </c>
      <c r="BY398" s="3" t="s">
        <v>123</v>
      </c>
      <c r="CB398" s="3" t="s">
        <v>118</v>
      </c>
      <c r="CE398" s="3" t="s">
        <v>119</v>
      </c>
      <c r="CH398" s="3" t="s">
        <v>112</v>
      </c>
      <c r="CK398" s="3"/>
      <c r="CN398" s="3" t="s">
        <v>126</v>
      </c>
      <c r="CQ398" s="3" t="s">
        <v>280</v>
      </c>
      <c r="CT398">
        <v>111</v>
      </c>
    </row>
    <row r="399" spans="1:98" x14ac:dyDescent="0.25">
      <c r="A399">
        <v>115</v>
      </c>
      <c r="B399" s="22">
        <v>43932.502789351849</v>
      </c>
      <c r="C399" s="22">
        <v>43932.509375000001</v>
      </c>
      <c r="D399" s="3" t="s">
        <v>97</v>
      </c>
      <c r="I399" s="3" t="s">
        <v>98</v>
      </c>
      <c r="L399" s="3" t="s">
        <v>98</v>
      </c>
      <c r="O399" s="3" t="s">
        <v>279</v>
      </c>
      <c r="R399" s="3" t="s">
        <v>100</v>
      </c>
      <c r="U399" s="3" t="s">
        <v>98</v>
      </c>
      <c r="X399" s="3" t="s">
        <v>121</v>
      </c>
      <c r="AA399" s="3"/>
      <c r="AD399" s="3" t="s">
        <v>231</v>
      </c>
      <c r="AG399" s="3" t="s">
        <v>151</v>
      </c>
      <c r="AJ399" s="3"/>
      <c r="AM399" s="3" t="s">
        <v>99</v>
      </c>
      <c r="AP399" s="3"/>
      <c r="AS399" s="3" t="s">
        <v>98</v>
      </c>
      <c r="AV399" s="3" t="s">
        <v>432</v>
      </c>
      <c r="AY399" s="3" t="s">
        <v>122</v>
      </c>
      <c r="BB399" s="3"/>
      <c r="BG399" s="3" t="s">
        <v>107</v>
      </c>
      <c r="BJ399" s="3" t="s">
        <v>107</v>
      </c>
      <c r="BM399" s="3" t="s">
        <v>109</v>
      </c>
      <c r="BP399" s="3" t="s">
        <v>123</v>
      </c>
      <c r="BS399" s="3" t="s">
        <v>123</v>
      </c>
      <c r="BV399" s="3" t="s">
        <v>123</v>
      </c>
      <c r="BY399" s="3" t="s">
        <v>123</v>
      </c>
      <c r="CB399" s="3" t="s">
        <v>118</v>
      </c>
      <c r="CE399" s="3" t="s">
        <v>119</v>
      </c>
      <c r="CH399" s="3" t="s">
        <v>112</v>
      </c>
      <c r="CK399" s="3"/>
      <c r="CN399" s="3" t="s">
        <v>126</v>
      </c>
      <c r="CQ399" s="3" t="s">
        <v>280</v>
      </c>
      <c r="CT399">
        <v>111</v>
      </c>
    </row>
    <row r="400" spans="1:98" x14ac:dyDescent="0.25">
      <c r="A400">
        <v>115</v>
      </c>
      <c r="B400" s="22">
        <v>43932.502789351849</v>
      </c>
      <c r="C400" s="22">
        <v>43932.509375000001</v>
      </c>
      <c r="D400" s="3" t="s">
        <v>97</v>
      </c>
      <c r="I400" s="3" t="s">
        <v>98</v>
      </c>
      <c r="L400" s="3" t="s">
        <v>98</v>
      </c>
      <c r="O400" s="3" t="s">
        <v>279</v>
      </c>
      <c r="R400" s="3" t="s">
        <v>100</v>
      </c>
      <c r="U400" s="3" t="s">
        <v>98</v>
      </c>
      <c r="X400" s="3" t="s">
        <v>121</v>
      </c>
      <c r="AA400" s="3"/>
      <c r="AD400" s="3" t="s">
        <v>231</v>
      </c>
      <c r="AG400" s="3" t="s">
        <v>151</v>
      </c>
      <c r="AJ400" s="3"/>
      <c r="AM400" s="3" t="s">
        <v>99</v>
      </c>
      <c r="AP400" s="3"/>
      <c r="AS400" s="3" t="s">
        <v>98</v>
      </c>
      <c r="AV400" s="3" t="s">
        <v>433</v>
      </c>
      <c r="AY400" s="3" t="s">
        <v>122</v>
      </c>
      <c r="BB400" s="3"/>
      <c r="BG400" s="3" t="s">
        <v>107</v>
      </c>
      <c r="BJ400" s="3" t="s">
        <v>107</v>
      </c>
      <c r="BM400" s="3" t="s">
        <v>109</v>
      </c>
      <c r="BP400" s="3" t="s">
        <v>123</v>
      </c>
      <c r="BS400" s="3" t="s">
        <v>123</v>
      </c>
      <c r="BV400" s="3" t="s">
        <v>123</v>
      </c>
      <c r="BY400" s="3" t="s">
        <v>123</v>
      </c>
      <c r="CB400" s="3" t="s">
        <v>118</v>
      </c>
      <c r="CE400" s="3" t="s">
        <v>119</v>
      </c>
      <c r="CH400" s="3" t="s">
        <v>112</v>
      </c>
      <c r="CK400" s="3"/>
      <c r="CN400" s="3" t="s">
        <v>126</v>
      </c>
      <c r="CQ400" s="3" t="s">
        <v>280</v>
      </c>
      <c r="CT400">
        <v>111</v>
      </c>
    </row>
    <row r="401" spans="1:98" x14ac:dyDescent="0.25">
      <c r="A401">
        <v>115</v>
      </c>
      <c r="B401" s="22">
        <v>43932.502789351849</v>
      </c>
      <c r="C401" s="22">
        <v>43932.509375000001</v>
      </c>
      <c r="D401" s="3" t="s">
        <v>97</v>
      </c>
      <c r="I401" s="3" t="s">
        <v>98</v>
      </c>
      <c r="L401" s="3" t="s">
        <v>98</v>
      </c>
      <c r="O401" s="3" t="s">
        <v>279</v>
      </c>
      <c r="R401" s="3" t="s">
        <v>100</v>
      </c>
      <c r="U401" s="3" t="s">
        <v>98</v>
      </c>
      <c r="X401" s="3" t="s">
        <v>121</v>
      </c>
      <c r="AA401" s="3"/>
      <c r="AD401" s="3" t="s">
        <v>231</v>
      </c>
      <c r="AG401" s="3" t="s">
        <v>151</v>
      </c>
      <c r="AJ401" s="3"/>
      <c r="AM401" s="3" t="s">
        <v>99</v>
      </c>
      <c r="AP401" s="3"/>
      <c r="AS401" s="3" t="s">
        <v>98</v>
      </c>
      <c r="AV401" s="3" t="s">
        <v>434</v>
      </c>
      <c r="AY401" s="3" t="s">
        <v>122</v>
      </c>
      <c r="BB401" s="3"/>
      <c r="BG401" s="3" t="s">
        <v>107</v>
      </c>
      <c r="BJ401" s="3" t="s">
        <v>107</v>
      </c>
      <c r="BM401" s="3" t="s">
        <v>109</v>
      </c>
      <c r="BP401" s="3" t="s">
        <v>123</v>
      </c>
      <c r="BS401" s="3" t="s">
        <v>123</v>
      </c>
      <c r="BV401" s="3" t="s">
        <v>123</v>
      </c>
      <c r="BY401" s="3" t="s">
        <v>123</v>
      </c>
      <c r="CB401" s="3" t="s">
        <v>118</v>
      </c>
      <c r="CE401" s="3" t="s">
        <v>119</v>
      </c>
      <c r="CH401" s="3" t="s">
        <v>112</v>
      </c>
      <c r="CK401" s="3"/>
      <c r="CN401" s="3" t="s">
        <v>126</v>
      </c>
      <c r="CQ401" s="3" t="s">
        <v>280</v>
      </c>
      <c r="CT401">
        <v>111</v>
      </c>
    </row>
    <row r="402" spans="1:98" x14ac:dyDescent="0.25">
      <c r="A402">
        <v>115</v>
      </c>
      <c r="B402" s="22">
        <v>43932.502789351849</v>
      </c>
      <c r="C402" s="22">
        <v>43932.509375000001</v>
      </c>
      <c r="D402" s="3" t="s">
        <v>97</v>
      </c>
      <c r="I402" s="3" t="s">
        <v>98</v>
      </c>
      <c r="L402" s="3" t="s">
        <v>98</v>
      </c>
      <c r="O402" s="3" t="s">
        <v>279</v>
      </c>
      <c r="R402" s="3" t="s">
        <v>100</v>
      </c>
      <c r="U402" s="3" t="s">
        <v>98</v>
      </c>
      <c r="X402" s="3" t="s">
        <v>121</v>
      </c>
      <c r="AA402" s="3"/>
      <c r="AD402" s="3" t="s">
        <v>231</v>
      </c>
      <c r="AG402" s="3" t="s">
        <v>151</v>
      </c>
      <c r="AJ402" s="3"/>
      <c r="AM402" s="3" t="s">
        <v>99</v>
      </c>
      <c r="AP402" s="3"/>
      <c r="AS402" s="3" t="s">
        <v>98</v>
      </c>
      <c r="AV402" s="3" t="s">
        <v>429</v>
      </c>
      <c r="AY402" s="3" t="s">
        <v>122</v>
      </c>
      <c r="BB402" s="3"/>
      <c r="BG402" s="3" t="s">
        <v>107</v>
      </c>
      <c r="BJ402" s="3" t="s">
        <v>107</v>
      </c>
      <c r="BM402" s="3" t="s">
        <v>109</v>
      </c>
      <c r="BP402" s="3" t="s">
        <v>123</v>
      </c>
      <c r="BS402" s="3" t="s">
        <v>123</v>
      </c>
      <c r="BV402" s="3" t="s">
        <v>123</v>
      </c>
      <c r="BY402" s="3" t="s">
        <v>123</v>
      </c>
      <c r="CB402" s="3" t="s">
        <v>118</v>
      </c>
      <c r="CE402" s="3" t="s">
        <v>119</v>
      </c>
      <c r="CH402" s="3" t="s">
        <v>112</v>
      </c>
      <c r="CK402" s="3"/>
      <c r="CN402" s="3" t="s">
        <v>126</v>
      </c>
      <c r="CQ402" s="3" t="s">
        <v>280</v>
      </c>
      <c r="CT402">
        <v>111</v>
      </c>
    </row>
    <row r="403" spans="1:98" x14ac:dyDescent="0.25">
      <c r="A403">
        <v>115</v>
      </c>
      <c r="B403" s="22">
        <v>43932.502789351849</v>
      </c>
      <c r="C403" s="22">
        <v>43932.509375000001</v>
      </c>
      <c r="D403" s="3" t="s">
        <v>97</v>
      </c>
      <c r="I403" s="3" t="s">
        <v>98</v>
      </c>
      <c r="L403" s="3" t="s">
        <v>98</v>
      </c>
      <c r="O403" s="3" t="s">
        <v>279</v>
      </c>
      <c r="R403" s="3" t="s">
        <v>100</v>
      </c>
      <c r="U403" s="3" t="s">
        <v>98</v>
      </c>
      <c r="X403" s="3" t="s">
        <v>121</v>
      </c>
      <c r="AA403" s="3"/>
      <c r="AD403" s="3" t="s">
        <v>231</v>
      </c>
      <c r="AG403" s="3" t="s">
        <v>151</v>
      </c>
      <c r="AJ403" s="3"/>
      <c r="AM403" s="3" t="s">
        <v>99</v>
      </c>
      <c r="AP403" s="3"/>
      <c r="AS403" s="3" t="s">
        <v>98</v>
      </c>
      <c r="AV403" s="3" t="s">
        <v>435</v>
      </c>
      <c r="AY403" s="3" t="s">
        <v>122</v>
      </c>
      <c r="BB403" s="3"/>
      <c r="BG403" s="3" t="s">
        <v>107</v>
      </c>
      <c r="BJ403" s="3" t="s">
        <v>107</v>
      </c>
      <c r="BM403" s="3" t="s">
        <v>109</v>
      </c>
      <c r="BP403" s="3" t="s">
        <v>123</v>
      </c>
      <c r="BS403" s="3" t="s">
        <v>123</v>
      </c>
      <c r="BV403" s="3" t="s">
        <v>123</v>
      </c>
      <c r="BY403" s="3" t="s">
        <v>123</v>
      </c>
      <c r="CB403" s="3" t="s">
        <v>118</v>
      </c>
      <c r="CE403" s="3" t="s">
        <v>119</v>
      </c>
      <c r="CH403" s="3" t="s">
        <v>112</v>
      </c>
      <c r="CK403" s="3"/>
      <c r="CN403" s="3" t="s">
        <v>126</v>
      </c>
      <c r="CQ403" s="3" t="s">
        <v>280</v>
      </c>
      <c r="CT403">
        <v>111</v>
      </c>
    </row>
    <row r="404" spans="1:98" x14ac:dyDescent="0.25">
      <c r="A404">
        <v>115</v>
      </c>
      <c r="B404" s="22">
        <v>43932.502789351849</v>
      </c>
      <c r="C404" s="22">
        <v>43932.509375000001</v>
      </c>
      <c r="D404" s="3" t="s">
        <v>97</v>
      </c>
      <c r="I404" s="3" t="s">
        <v>98</v>
      </c>
      <c r="L404" s="3" t="s">
        <v>98</v>
      </c>
      <c r="O404" s="3" t="s">
        <v>279</v>
      </c>
      <c r="R404" s="3" t="s">
        <v>100</v>
      </c>
      <c r="U404" s="3" t="s">
        <v>98</v>
      </c>
      <c r="X404" s="3" t="s">
        <v>121</v>
      </c>
      <c r="AA404" s="3"/>
      <c r="AD404" s="3" t="s">
        <v>231</v>
      </c>
      <c r="AG404" s="3" t="s">
        <v>151</v>
      </c>
      <c r="AJ404" s="3"/>
      <c r="AM404" s="3" t="s">
        <v>99</v>
      </c>
      <c r="AP404" s="3"/>
      <c r="AS404" s="3" t="s">
        <v>98</v>
      </c>
      <c r="AV404" s="3" t="s">
        <v>430</v>
      </c>
      <c r="AY404" s="3" t="s">
        <v>122</v>
      </c>
      <c r="BB404" s="3"/>
      <c r="BG404" s="3" t="s">
        <v>107</v>
      </c>
      <c r="BJ404" s="3" t="s">
        <v>107</v>
      </c>
      <c r="BM404" s="3" t="s">
        <v>109</v>
      </c>
      <c r="BP404" s="3" t="s">
        <v>123</v>
      </c>
      <c r="BS404" s="3" t="s">
        <v>123</v>
      </c>
      <c r="BV404" s="3" t="s">
        <v>123</v>
      </c>
      <c r="BY404" s="3" t="s">
        <v>123</v>
      </c>
      <c r="CB404" s="3" t="s">
        <v>118</v>
      </c>
      <c r="CE404" s="3" t="s">
        <v>119</v>
      </c>
      <c r="CH404" s="3" t="s">
        <v>112</v>
      </c>
      <c r="CK404" s="3"/>
      <c r="CN404" s="3" t="s">
        <v>126</v>
      </c>
      <c r="CQ404" s="3" t="s">
        <v>280</v>
      </c>
      <c r="CT404">
        <v>111</v>
      </c>
    </row>
    <row r="405" spans="1:98" x14ac:dyDescent="0.25">
      <c r="A405">
        <v>116</v>
      </c>
      <c r="B405" s="22">
        <v>43932.591469907406</v>
      </c>
      <c r="C405" s="22">
        <v>43932.595717592594</v>
      </c>
      <c r="D405" s="3" t="s">
        <v>97</v>
      </c>
      <c r="I405" s="3" t="s">
        <v>98</v>
      </c>
      <c r="L405" s="3" t="s">
        <v>98</v>
      </c>
      <c r="O405" s="3" t="s">
        <v>281</v>
      </c>
      <c r="R405" s="3" t="s">
        <v>100</v>
      </c>
      <c r="U405" s="3" t="s">
        <v>99</v>
      </c>
      <c r="X405" s="3" t="s">
        <v>101</v>
      </c>
      <c r="AA405" s="3" t="s">
        <v>102</v>
      </c>
      <c r="AD405" s="3" t="s">
        <v>267</v>
      </c>
      <c r="AG405" s="3" t="s">
        <v>149</v>
      </c>
      <c r="AJ405" s="3"/>
      <c r="AM405" s="3" t="s">
        <v>99</v>
      </c>
      <c r="AP405" s="3"/>
      <c r="AS405" s="3" t="s">
        <v>99</v>
      </c>
      <c r="AV405" s="3"/>
      <c r="AY405" s="3" t="s">
        <v>116</v>
      </c>
      <c r="BB405" s="3"/>
      <c r="BG405" s="3" t="s">
        <v>109</v>
      </c>
      <c r="BJ405" s="3" t="s">
        <v>123</v>
      </c>
      <c r="BM405" s="3" t="s">
        <v>109</v>
      </c>
      <c r="BP405" s="3" t="s">
        <v>109</v>
      </c>
      <c r="BS405" s="3" t="s">
        <v>109</v>
      </c>
      <c r="BV405" s="3" t="s">
        <v>109</v>
      </c>
      <c r="BY405" s="3" t="s">
        <v>109</v>
      </c>
      <c r="CB405" s="3" t="s">
        <v>110</v>
      </c>
      <c r="CE405" s="3" t="s">
        <v>111</v>
      </c>
      <c r="CH405" s="3" t="s">
        <v>148</v>
      </c>
      <c r="CK405" s="3"/>
      <c r="CN405" s="3" t="s">
        <v>126</v>
      </c>
      <c r="CQ405" s="3"/>
      <c r="CT405">
        <v>112</v>
      </c>
    </row>
    <row r="406" spans="1:98" x14ac:dyDescent="0.25">
      <c r="A406">
        <v>117</v>
      </c>
      <c r="B406" s="22">
        <v>43932.778090277781</v>
      </c>
      <c r="C406" s="22">
        <v>43932.779814814814</v>
      </c>
      <c r="D406" s="3" t="s">
        <v>97</v>
      </c>
      <c r="I406" s="3" t="s">
        <v>98</v>
      </c>
      <c r="L406" s="3" t="s">
        <v>98</v>
      </c>
      <c r="O406" s="3" t="s">
        <v>282</v>
      </c>
      <c r="R406" s="3" t="s">
        <v>100</v>
      </c>
      <c r="U406" s="3" t="s">
        <v>99</v>
      </c>
      <c r="X406" s="3" t="s">
        <v>101</v>
      </c>
      <c r="AA406" s="3" t="s">
        <v>99</v>
      </c>
      <c r="AD406" s="3" t="s">
        <v>152</v>
      </c>
      <c r="AG406" s="3" t="s">
        <v>151</v>
      </c>
      <c r="AJ406" s="3"/>
      <c r="AM406" s="3" t="s">
        <v>98</v>
      </c>
      <c r="AP406" s="3" t="s">
        <v>143</v>
      </c>
      <c r="AS406" s="3" t="s">
        <v>98</v>
      </c>
      <c r="AV406" s="3" t="s">
        <v>431</v>
      </c>
      <c r="AY406" s="3" t="s">
        <v>116</v>
      </c>
      <c r="BB406" s="3"/>
      <c r="BG406" s="3" t="s">
        <v>123</v>
      </c>
      <c r="BJ406" s="3" t="s">
        <v>123</v>
      </c>
      <c r="BM406" s="3" t="s">
        <v>123</v>
      </c>
      <c r="BP406" s="3" t="s">
        <v>107</v>
      </c>
      <c r="BS406" s="3" t="s">
        <v>123</v>
      </c>
      <c r="BV406" s="3" t="s">
        <v>123</v>
      </c>
      <c r="BY406" s="3" t="s">
        <v>123</v>
      </c>
      <c r="CB406" s="3" t="s">
        <v>118</v>
      </c>
      <c r="CE406" s="3" t="s">
        <v>147</v>
      </c>
      <c r="CH406" s="3" t="s">
        <v>137</v>
      </c>
      <c r="CK406" s="3" t="s">
        <v>284</v>
      </c>
      <c r="CN406" s="3" t="s">
        <v>137</v>
      </c>
      <c r="CQ406" s="3"/>
      <c r="CT406">
        <v>113</v>
      </c>
    </row>
    <row r="407" spans="1:98" x14ac:dyDescent="0.25">
      <c r="A407">
        <v>117</v>
      </c>
      <c r="B407" s="22">
        <v>43932.778090277781</v>
      </c>
      <c r="C407" s="22">
        <v>43932.779814814814</v>
      </c>
      <c r="D407" s="3" t="s">
        <v>97</v>
      </c>
      <c r="I407" s="3" t="s">
        <v>98</v>
      </c>
      <c r="L407" s="3" t="s">
        <v>98</v>
      </c>
      <c r="O407" s="3" t="s">
        <v>282</v>
      </c>
      <c r="R407" s="3" t="s">
        <v>100</v>
      </c>
      <c r="U407" s="3" t="s">
        <v>99</v>
      </c>
      <c r="X407" s="3" t="s">
        <v>101</v>
      </c>
      <c r="AA407" s="3" t="s">
        <v>99</v>
      </c>
      <c r="AD407" s="3" t="s">
        <v>152</v>
      </c>
      <c r="AG407" s="3" t="s">
        <v>151</v>
      </c>
      <c r="AJ407" s="3"/>
      <c r="AM407" s="3" t="s">
        <v>98</v>
      </c>
      <c r="AP407" s="3" t="s">
        <v>143</v>
      </c>
      <c r="AS407" s="3" t="s">
        <v>98</v>
      </c>
      <c r="AV407" s="3" t="s">
        <v>435</v>
      </c>
      <c r="AY407" s="3" t="s">
        <v>116</v>
      </c>
      <c r="BB407" s="3"/>
      <c r="BG407" s="3" t="s">
        <v>123</v>
      </c>
      <c r="BJ407" s="3" t="s">
        <v>123</v>
      </c>
      <c r="BM407" s="3" t="s">
        <v>123</v>
      </c>
      <c r="BP407" s="3" t="s">
        <v>107</v>
      </c>
      <c r="BS407" s="3" t="s">
        <v>123</v>
      </c>
      <c r="BV407" s="3" t="s">
        <v>123</v>
      </c>
      <c r="BY407" s="3" t="s">
        <v>123</v>
      </c>
      <c r="CB407" s="3" t="s">
        <v>118</v>
      </c>
      <c r="CE407" s="3" t="s">
        <v>147</v>
      </c>
      <c r="CH407" s="3" t="s">
        <v>137</v>
      </c>
      <c r="CK407" s="3" t="s">
        <v>284</v>
      </c>
      <c r="CN407" s="3" t="s">
        <v>137</v>
      </c>
      <c r="CQ407" s="3"/>
      <c r="CT407">
        <v>113</v>
      </c>
    </row>
    <row r="408" spans="1:98" x14ac:dyDescent="0.25">
      <c r="A408">
        <v>117</v>
      </c>
      <c r="B408" s="22">
        <v>43932.778090277781</v>
      </c>
      <c r="C408" s="22">
        <v>43932.779814814814</v>
      </c>
      <c r="D408" s="3" t="s">
        <v>97</v>
      </c>
      <c r="I408" s="3" t="s">
        <v>98</v>
      </c>
      <c r="L408" s="3" t="s">
        <v>98</v>
      </c>
      <c r="O408" s="3" t="s">
        <v>282</v>
      </c>
      <c r="R408" s="3" t="s">
        <v>100</v>
      </c>
      <c r="U408" s="3" t="s">
        <v>99</v>
      </c>
      <c r="X408" s="3" t="s">
        <v>101</v>
      </c>
      <c r="AA408" s="3" t="s">
        <v>99</v>
      </c>
      <c r="AD408" s="3" t="s">
        <v>152</v>
      </c>
      <c r="AG408" s="3" t="s">
        <v>151</v>
      </c>
      <c r="AJ408" s="3"/>
      <c r="AM408" s="3" t="s">
        <v>98</v>
      </c>
      <c r="AP408" s="3" t="s">
        <v>143</v>
      </c>
      <c r="AS408" s="3" t="s">
        <v>98</v>
      </c>
      <c r="AV408" s="3" t="s">
        <v>430</v>
      </c>
      <c r="AY408" s="3" t="s">
        <v>116</v>
      </c>
      <c r="BB408" s="3"/>
      <c r="BG408" s="3" t="s">
        <v>123</v>
      </c>
      <c r="BJ408" s="3" t="s">
        <v>123</v>
      </c>
      <c r="BM408" s="3" t="s">
        <v>123</v>
      </c>
      <c r="BP408" s="3" t="s">
        <v>107</v>
      </c>
      <c r="BS408" s="3" t="s">
        <v>123</v>
      </c>
      <c r="BV408" s="3" t="s">
        <v>123</v>
      </c>
      <c r="BY408" s="3" t="s">
        <v>123</v>
      </c>
      <c r="CB408" s="3" t="s">
        <v>118</v>
      </c>
      <c r="CE408" s="3" t="s">
        <v>147</v>
      </c>
      <c r="CH408" s="3" t="s">
        <v>137</v>
      </c>
      <c r="CK408" s="3" t="s">
        <v>284</v>
      </c>
      <c r="CN408" s="3" t="s">
        <v>137</v>
      </c>
      <c r="CQ408" s="3"/>
      <c r="CT408">
        <v>113</v>
      </c>
    </row>
    <row r="409" spans="1:98" x14ac:dyDescent="0.25">
      <c r="A409">
        <v>118</v>
      </c>
      <c r="B409" s="22">
        <v>43932.782939814817</v>
      </c>
      <c r="C409" s="22">
        <v>43932.807187500002</v>
      </c>
      <c r="D409" s="3" t="s">
        <v>97</v>
      </c>
      <c r="I409" s="3" t="s">
        <v>98</v>
      </c>
      <c r="L409" s="3" t="s">
        <v>98</v>
      </c>
      <c r="O409" s="3" t="s">
        <v>285</v>
      </c>
      <c r="R409" s="3" t="s">
        <v>120</v>
      </c>
      <c r="U409" s="3" t="s">
        <v>99</v>
      </c>
      <c r="X409" s="3" t="s">
        <v>121</v>
      </c>
      <c r="AA409" s="3"/>
      <c r="AD409" s="3" t="s">
        <v>142</v>
      </c>
      <c r="AG409" s="3" t="s">
        <v>139</v>
      </c>
      <c r="AJ409" s="3"/>
      <c r="AM409" s="3" t="s">
        <v>99</v>
      </c>
      <c r="AP409" s="3"/>
      <c r="AS409" s="3" t="s">
        <v>99</v>
      </c>
      <c r="AV409" s="3"/>
      <c r="AY409" s="3" t="s">
        <v>116</v>
      </c>
      <c r="BB409" s="3" t="s">
        <v>286</v>
      </c>
      <c r="BG409" s="3" t="s">
        <v>123</v>
      </c>
      <c r="BJ409" s="3" t="s">
        <v>109</v>
      </c>
      <c r="BM409" s="3" t="s">
        <v>109</v>
      </c>
      <c r="BP409" s="3" t="s">
        <v>109</v>
      </c>
      <c r="BS409" s="3" t="s">
        <v>109</v>
      </c>
      <c r="BV409" s="3" t="s">
        <v>109</v>
      </c>
      <c r="BY409" s="3" t="s">
        <v>109</v>
      </c>
      <c r="CB409" s="3" t="s">
        <v>110</v>
      </c>
      <c r="CE409" s="3" t="s">
        <v>147</v>
      </c>
      <c r="CH409" s="3" t="s">
        <v>148</v>
      </c>
      <c r="CK409" s="3"/>
      <c r="CN409" s="3" t="s">
        <v>137</v>
      </c>
      <c r="CQ409" s="3"/>
      <c r="CT409">
        <v>114</v>
      </c>
    </row>
    <row r="410" spans="1:98" x14ac:dyDescent="0.25">
      <c r="A410">
        <v>119</v>
      </c>
      <c r="B410" s="22">
        <v>43932.810972222222</v>
      </c>
      <c r="C410" s="22">
        <v>43932.813437500001</v>
      </c>
      <c r="D410" s="3" t="s">
        <v>97</v>
      </c>
      <c r="I410" s="3" t="s">
        <v>99</v>
      </c>
      <c r="L410" s="3" t="s">
        <v>98</v>
      </c>
      <c r="O410" s="3" t="s">
        <v>287</v>
      </c>
      <c r="R410" s="3" t="s">
        <v>100</v>
      </c>
      <c r="U410" s="3" t="s">
        <v>99</v>
      </c>
      <c r="X410" s="3" t="s">
        <v>101</v>
      </c>
      <c r="AA410" s="3" t="s">
        <v>132</v>
      </c>
      <c r="AD410" s="3" t="s">
        <v>188</v>
      </c>
      <c r="AG410" s="3" t="s">
        <v>149</v>
      </c>
      <c r="AJ410" s="3"/>
      <c r="AM410" s="3" t="s">
        <v>99</v>
      </c>
      <c r="AP410" s="3"/>
      <c r="AS410" s="3" t="s">
        <v>99</v>
      </c>
      <c r="AV410" s="3"/>
      <c r="AY410" s="3" t="s">
        <v>122</v>
      </c>
      <c r="BB410" s="3"/>
      <c r="BG410" s="3" t="s">
        <v>108</v>
      </c>
      <c r="BJ410" s="3" t="s">
        <v>107</v>
      </c>
      <c r="BM410" s="3" t="s">
        <v>107</v>
      </c>
      <c r="BP410" s="3" t="s">
        <v>109</v>
      </c>
      <c r="BS410" s="3" t="s">
        <v>109</v>
      </c>
      <c r="BV410" s="3" t="s">
        <v>109</v>
      </c>
      <c r="BY410" s="3" t="s">
        <v>109</v>
      </c>
      <c r="CB410" s="3" t="s">
        <v>118</v>
      </c>
      <c r="CE410" s="3" t="s">
        <v>147</v>
      </c>
      <c r="CH410" s="3" t="s">
        <v>148</v>
      </c>
      <c r="CK410" s="3"/>
      <c r="CN410" s="3" t="s">
        <v>126</v>
      </c>
      <c r="CQ410" s="3"/>
      <c r="CT410">
        <v>115</v>
      </c>
    </row>
    <row r="411" spans="1:98" x14ac:dyDescent="0.25">
      <c r="A411">
        <v>120</v>
      </c>
      <c r="B411" s="22">
        <v>43932.823171296295</v>
      </c>
      <c r="C411" s="22">
        <v>43932.826111111113</v>
      </c>
      <c r="D411" s="3" t="s">
        <v>97</v>
      </c>
      <c r="I411" s="3" t="s">
        <v>99</v>
      </c>
      <c r="L411" s="3" t="s">
        <v>99</v>
      </c>
      <c r="O411" s="3"/>
      <c r="R411" s="3" t="s">
        <v>120</v>
      </c>
      <c r="U411" s="3" t="s">
        <v>99</v>
      </c>
      <c r="X411" s="3" t="s">
        <v>101</v>
      </c>
      <c r="AA411" s="3" t="s">
        <v>132</v>
      </c>
      <c r="AD411" s="3" t="s">
        <v>211</v>
      </c>
      <c r="AG411" s="3" t="s">
        <v>149</v>
      </c>
      <c r="AJ411" s="3"/>
      <c r="AM411" s="3" t="s">
        <v>99</v>
      </c>
      <c r="AP411" s="3"/>
      <c r="AS411" s="3" t="s">
        <v>98</v>
      </c>
      <c r="AV411" s="3" t="s">
        <v>433</v>
      </c>
      <c r="AY411" s="3" t="s">
        <v>116</v>
      </c>
      <c r="BB411" s="3"/>
      <c r="BG411" s="3" t="s">
        <v>108</v>
      </c>
      <c r="BJ411" s="3" t="s">
        <v>108</v>
      </c>
      <c r="BM411" s="3" t="s">
        <v>109</v>
      </c>
      <c r="BP411" s="3" t="s">
        <v>108</v>
      </c>
      <c r="BS411" s="3" t="s">
        <v>108</v>
      </c>
      <c r="BV411" s="3" t="s">
        <v>123</v>
      </c>
      <c r="BY411" s="3" t="s">
        <v>123</v>
      </c>
      <c r="CB411" s="3" t="s">
        <v>118</v>
      </c>
      <c r="CE411" s="3" t="s">
        <v>222</v>
      </c>
      <c r="CH411" s="3" t="s">
        <v>148</v>
      </c>
      <c r="CK411" s="3"/>
      <c r="CN411" s="3" t="s">
        <v>126</v>
      </c>
      <c r="CQ411" s="3"/>
      <c r="CT411">
        <v>116</v>
      </c>
    </row>
    <row r="412" spans="1:98" x14ac:dyDescent="0.25">
      <c r="A412">
        <v>120</v>
      </c>
      <c r="B412" s="22">
        <v>43932.823171296295</v>
      </c>
      <c r="C412" s="22">
        <v>43932.826111111113</v>
      </c>
      <c r="D412" s="3" t="s">
        <v>97</v>
      </c>
      <c r="I412" s="3" t="s">
        <v>99</v>
      </c>
      <c r="L412" s="3" t="s">
        <v>99</v>
      </c>
      <c r="O412" s="3"/>
      <c r="R412" s="3" t="s">
        <v>120</v>
      </c>
      <c r="U412" s="3" t="s">
        <v>99</v>
      </c>
      <c r="X412" s="3" t="s">
        <v>101</v>
      </c>
      <c r="AA412" s="3" t="s">
        <v>132</v>
      </c>
      <c r="AD412" s="3" t="s">
        <v>211</v>
      </c>
      <c r="AG412" s="3" t="s">
        <v>149</v>
      </c>
      <c r="AJ412" s="3"/>
      <c r="AM412" s="3" t="s">
        <v>99</v>
      </c>
      <c r="AP412" s="3"/>
      <c r="AS412" s="3" t="s">
        <v>98</v>
      </c>
      <c r="AV412" s="3" t="s">
        <v>434</v>
      </c>
      <c r="AY412" s="3" t="s">
        <v>116</v>
      </c>
      <c r="BB412" s="3"/>
      <c r="BG412" s="3" t="s">
        <v>108</v>
      </c>
      <c r="BJ412" s="3" t="s">
        <v>108</v>
      </c>
      <c r="BM412" s="3" t="s">
        <v>109</v>
      </c>
      <c r="BP412" s="3" t="s">
        <v>108</v>
      </c>
      <c r="BS412" s="3" t="s">
        <v>108</v>
      </c>
      <c r="BV412" s="3" t="s">
        <v>123</v>
      </c>
      <c r="BY412" s="3" t="s">
        <v>123</v>
      </c>
      <c r="CB412" s="3" t="s">
        <v>118</v>
      </c>
      <c r="CE412" s="3" t="s">
        <v>222</v>
      </c>
      <c r="CH412" s="3" t="s">
        <v>148</v>
      </c>
      <c r="CK412" s="3"/>
      <c r="CN412" s="3" t="s">
        <v>126</v>
      </c>
      <c r="CQ412" s="3"/>
      <c r="CT412">
        <v>116</v>
      </c>
    </row>
    <row r="413" spans="1:98" x14ac:dyDescent="0.25">
      <c r="A413">
        <v>120</v>
      </c>
      <c r="B413" s="22">
        <v>43932.823171296295</v>
      </c>
      <c r="C413" s="22">
        <v>43932.826111111113</v>
      </c>
      <c r="D413" s="3" t="s">
        <v>97</v>
      </c>
      <c r="I413" s="3" t="s">
        <v>99</v>
      </c>
      <c r="L413" s="3" t="s">
        <v>99</v>
      </c>
      <c r="O413" s="3"/>
      <c r="R413" s="3" t="s">
        <v>120</v>
      </c>
      <c r="U413" s="3" t="s">
        <v>99</v>
      </c>
      <c r="X413" s="3" t="s">
        <v>101</v>
      </c>
      <c r="AA413" s="3" t="s">
        <v>132</v>
      </c>
      <c r="AD413" s="3" t="s">
        <v>211</v>
      </c>
      <c r="AG413" s="3" t="s">
        <v>149</v>
      </c>
      <c r="AJ413" s="3"/>
      <c r="AM413" s="3" t="s">
        <v>99</v>
      </c>
      <c r="AP413" s="3"/>
      <c r="AS413" s="3" t="s">
        <v>98</v>
      </c>
      <c r="AV413" s="3" t="s">
        <v>429</v>
      </c>
      <c r="AY413" s="3" t="s">
        <v>116</v>
      </c>
      <c r="BB413" s="3"/>
      <c r="BG413" s="3" t="s">
        <v>108</v>
      </c>
      <c r="BJ413" s="3" t="s">
        <v>108</v>
      </c>
      <c r="BM413" s="3" t="s">
        <v>109</v>
      </c>
      <c r="BP413" s="3" t="s">
        <v>108</v>
      </c>
      <c r="BS413" s="3" t="s">
        <v>108</v>
      </c>
      <c r="BV413" s="3" t="s">
        <v>123</v>
      </c>
      <c r="BY413" s="3" t="s">
        <v>123</v>
      </c>
      <c r="CB413" s="3" t="s">
        <v>118</v>
      </c>
      <c r="CE413" s="3" t="s">
        <v>222</v>
      </c>
      <c r="CH413" s="3" t="s">
        <v>148</v>
      </c>
      <c r="CK413" s="3"/>
      <c r="CN413" s="3" t="s">
        <v>126</v>
      </c>
      <c r="CQ413" s="3"/>
      <c r="CT413">
        <v>116</v>
      </c>
    </row>
    <row r="414" spans="1:98" x14ac:dyDescent="0.25">
      <c r="A414">
        <v>120</v>
      </c>
      <c r="B414" s="22">
        <v>43932.823171296295</v>
      </c>
      <c r="C414" s="22">
        <v>43932.826111111113</v>
      </c>
      <c r="D414" s="3" t="s">
        <v>97</v>
      </c>
      <c r="I414" s="3" t="s">
        <v>99</v>
      </c>
      <c r="L414" s="3" t="s">
        <v>99</v>
      </c>
      <c r="O414" s="3"/>
      <c r="R414" s="3" t="s">
        <v>120</v>
      </c>
      <c r="U414" s="3" t="s">
        <v>99</v>
      </c>
      <c r="X414" s="3" t="s">
        <v>101</v>
      </c>
      <c r="AA414" s="3" t="s">
        <v>132</v>
      </c>
      <c r="AD414" s="3" t="s">
        <v>211</v>
      </c>
      <c r="AG414" s="3" t="s">
        <v>149</v>
      </c>
      <c r="AJ414" s="3"/>
      <c r="AM414" s="3" t="s">
        <v>99</v>
      </c>
      <c r="AP414" s="3"/>
      <c r="AS414" s="3" t="s">
        <v>98</v>
      </c>
      <c r="AV414" s="3" t="s">
        <v>430</v>
      </c>
      <c r="AY414" s="3" t="s">
        <v>116</v>
      </c>
      <c r="BB414" s="3"/>
      <c r="BG414" s="3" t="s">
        <v>108</v>
      </c>
      <c r="BJ414" s="3" t="s">
        <v>108</v>
      </c>
      <c r="BM414" s="3" t="s">
        <v>109</v>
      </c>
      <c r="BP414" s="3" t="s">
        <v>108</v>
      </c>
      <c r="BS414" s="3" t="s">
        <v>108</v>
      </c>
      <c r="BV414" s="3" t="s">
        <v>123</v>
      </c>
      <c r="BY414" s="3" t="s">
        <v>123</v>
      </c>
      <c r="CB414" s="3" t="s">
        <v>118</v>
      </c>
      <c r="CE414" s="3" t="s">
        <v>222</v>
      </c>
      <c r="CH414" s="3" t="s">
        <v>148</v>
      </c>
      <c r="CK414" s="3"/>
      <c r="CN414" s="3" t="s">
        <v>126</v>
      </c>
      <c r="CQ414" s="3"/>
      <c r="CT414">
        <v>116</v>
      </c>
    </row>
    <row r="415" spans="1:98" x14ac:dyDescent="0.25">
      <c r="A415">
        <v>121</v>
      </c>
      <c r="B415" s="22">
        <v>43932.852037037039</v>
      </c>
      <c r="C415" s="22">
        <v>43932.856909722221</v>
      </c>
      <c r="D415" s="3" t="s">
        <v>97</v>
      </c>
      <c r="I415" s="3" t="s">
        <v>98</v>
      </c>
      <c r="L415" s="3" t="s">
        <v>98</v>
      </c>
      <c r="O415" s="3" t="s">
        <v>289</v>
      </c>
      <c r="R415" s="3" t="s">
        <v>100</v>
      </c>
      <c r="U415" s="3" t="s">
        <v>99</v>
      </c>
      <c r="X415" s="3" t="s">
        <v>101</v>
      </c>
      <c r="AA415" s="3" t="s">
        <v>132</v>
      </c>
      <c r="AD415" s="3" t="s">
        <v>146</v>
      </c>
      <c r="AG415" s="3" t="s">
        <v>149</v>
      </c>
      <c r="AJ415" s="3"/>
      <c r="AM415" s="3" t="s">
        <v>99</v>
      </c>
      <c r="AP415" s="3"/>
      <c r="AS415" s="3" t="s">
        <v>98</v>
      </c>
      <c r="AV415" s="3" t="s">
        <v>431</v>
      </c>
      <c r="AY415" s="3" t="s">
        <v>116</v>
      </c>
      <c r="BB415" s="3"/>
      <c r="BG415" s="3" t="s">
        <v>109</v>
      </c>
      <c r="BJ415" s="3" t="s">
        <v>109</v>
      </c>
      <c r="BM415" s="3" t="s">
        <v>107</v>
      </c>
      <c r="BP415" s="3" t="s">
        <v>109</v>
      </c>
      <c r="BS415" s="3" t="s">
        <v>109</v>
      </c>
      <c r="BV415" s="3" t="s">
        <v>108</v>
      </c>
      <c r="BY415" s="3" t="s">
        <v>109</v>
      </c>
      <c r="CB415" s="3" t="s">
        <v>110</v>
      </c>
      <c r="CE415" s="3" t="s">
        <v>147</v>
      </c>
      <c r="CH415" s="3" t="s">
        <v>148</v>
      </c>
      <c r="CK415" s="3"/>
      <c r="CN415" s="3" t="s">
        <v>126</v>
      </c>
      <c r="CQ415" s="3"/>
      <c r="CT415">
        <v>117</v>
      </c>
    </row>
    <row r="416" spans="1:98" x14ac:dyDescent="0.25">
      <c r="A416">
        <v>121</v>
      </c>
      <c r="B416" s="22">
        <v>43932.852037037039</v>
      </c>
      <c r="C416" s="22">
        <v>43932.856909722221</v>
      </c>
      <c r="D416" s="3" t="s">
        <v>97</v>
      </c>
      <c r="I416" s="3" t="s">
        <v>98</v>
      </c>
      <c r="L416" s="3" t="s">
        <v>98</v>
      </c>
      <c r="O416" s="3" t="s">
        <v>289</v>
      </c>
      <c r="R416" s="3" t="s">
        <v>100</v>
      </c>
      <c r="U416" s="3" t="s">
        <v>99</v>
      </c>
      <c r="X416" s="3" t="s">
        <v>101</v>
      </c>
      <c r="AA416" s="3" t="s">
        <v>132</v>
      </c>
      <c r="AD416" s="3" t="s">
        <v>146</v>
      </c>
      <c r="AG416" s="3" t="s">
        <v>149</v>
      </c>
      <c r="AJ416" s="3"/>
      <c r="AM416" s="3" t="s">
        <v>99</v>
      </c>
      <c r="AP416" s="3"/>
      <c r="AS416" s="3" t="s">
        <v>98</v>
      </c>
      <c r="AV416" s="3" t="s">
        <v>432</v>
      </c>
      <c r="AY416" s="3" t="s">
        <v>116</v>
      </c>
      <c r="BB416" s="3"/>
      <c r="BG416" s="3" t="s">
        <v>109</v>
      </c>
      <c r="BJ416" s="3" t="s">
        <v>109</v>
      </c>
      <c r="BM416" s="3" t="s">
        <v>107</v>
      </c>
      <c r="BP416" s="3" t="s">
        <v>109</v>
      </c>
      <c r="BS416" s="3" t="s">
        <v>109</v>
      </c>
      <c r="BV416" s="3" t="s">
        <v>108</v>
      </c>
      <c r="BY416" s="3" t="s">
        <v>109</v>
      </c>
      <c r="CB416" s="3" t="s">
        <v>110</v>
      </c>
      <c r="CE416" s="3" t="s">
        <v>147</v>
      </c>
      <c r="CH416" s="3" t="s">
        <v>148</v>
      </c>
      <c r="CK416" s="3"/>
      <c r="CN416" s="3" t="s">
        <v>126</v>
      </c>
      <c r="CQ416" s="3"/>
      <c r="CT416">
        <v>117</v>
      </c>
    </row>
    <row r="417" spans="1:98" x14ac:dyDescent="0.25">
      <c r="A417">
        <v>121</v>
      </c>
      <c r="B417" s="22">
        <v>43932.852037037039</v>
      </c>
      <c r="C417" s="22">
        <v>43932.856909722221</v>
      </c>
      <c r="D417" s="3" t="s">
        <v>97</v>
      </c>
      <c r="I417" s="3" t="s">
        <v>98</v>
      </c>
      <c r="L417" s="3" t="s">
        <v>98</v>
      </c>
      <c r="O417" s="3" t="s">
        <v>289</v>
      </c>
      <c r="R417" s="3" t="s">
        <v>100</v>
      </c>
      <c r="U417" s="3" t="s">
        <v>99</v>
      </c>
      <c r="X417" s="3" t="s">
        <v>101</v>
      </c>
      <c r="AA417" s="3" t="s">
        <v>132</v>
      </c>
      <c r="AD417" s="3" t="s">
        <v>146</v>
      </c>
      <c r="AG417" s="3" t="s">
        <v>149</v>
      </c>
      <c r="AJ417" s="3"/>
      <c r="AM417" s="3" t="s">
        <v>99</v>
      </c>
      <c r="AP417" s="3"/>
      <c r="AS417" s="3" t="s">
        <v>98</v>
      </c>
      <c r="AV417" s="3" t="s">
        <v>433</v>
      </c>
      <c r="AY417" s="3" t="s">
        <v>116</v>
      </c>
      <c r="BB417" s="3"/>
      <c r="BG417" s="3" t="s">
        <v>109</v>
      </c>
      <c r="BJ417" s="3" t="s">
        <v>109</v>
      </c>
      <c r="BM417" s="3" t="s">
        <v>107</v>
      </c>
      <c r="BP417" s="3" t="s">
        <v>109</v>
      </c>
      <c r="BS417" s="3" t="s">
        <v>109</v>
      </c>
      <c r="BV417" s="3" t="s">
        <v>108</v>
      </c>
      <c r="BY417" s="3" t="s">
        <v>109</v>
      </c>
      <c r="CB417" s="3" t="s">
        <v>110</v>
      </c>
      <c r="CE417" s="3" t="s">
        <v>147</v>
      </c>
      <c r="CH417" s="3" t="s">
        <v>148</v>
      </c>
      <c r="CK417" s="3"/>
      <c r="CN417" s="3" t="s">
        <v>126</v>
      </c>
      <c r="CQ417" s="3"/>
      <c r="CT417">
        <v>117</v>
      </c>
    </row>
    <row r="418" spans="1:98" x14ac:dyDescent="0.25">
      <c r="A418">
        <v>121</v>
      </c>
      <c r="B418" s="22">
        <v>43932.852037037039</v>
      </c>
      <c r="C418" s="22">
        <v>43932.856909722221</v>
      </c>
      <c r="D418" s="3" t="s">
        <v>97</v>
      </c>
      <c r="I418" s="3" t="s">
        <v>98</v>
      </c>
      <c r="L418" s="3" t="s">
        <v>98</v>
      </c>
      <c r="O418" s="3" t="s">
        <v>289</v>
      </c>
      <c r="R418" s="3" t="s">
        <v>100</v>
      </c>
      <c r="U418" s="3" t="s">
        <v>99</v>
      </c>
      <c r="X418" s="3" t="s">
        <v>101</v>
      </c>
      <c r="AA418" s="3" t="s">
        <v>132</v>
      </c>
      <c r="AD418" s="3" t="s">
        <v>146</v>
      </c>
      <c r="AG418" s="3" t="s">
        <v>149</v>
      </c>
      <c r="AJ418" s="3"/>
      <c r="AM418" s="3" t="s">
        <v>99</v>
      </c>
      <c r="AP418" s="3"/>
      <c r="AS418" s="3" t="s">
        <v>98</v>
      </c>
      <c r="AV418" s="3" t="s">
        <v>434</v>
      </c>
      <c r="AY418" s="3" t="s">
        <v>116</v>
      </c>
      <c r="BB418" s="3"/>
      <c r="BG418" s="3" t="s">
        <v>109</v>
      </c>
      <c r="BJ418" s="3" t="s">
        <v>109</v>
      </c>
      <c r="BM418" s="3" t="s">
        <v>107</v>
      </c>
      <c r="BP418" s="3" t="s">
        <v>109</v>
      </c>
      <c r="BS418" s="3" t="s">
        <v>109</v>
      </c>
      <c r="BV418" s="3" t="s">
        <v>108</v>
      </c>
      <c r="BY418" s="3" t="s">
        <v>109</v>
      </c>
      <c r="CB418" s="3" t="s">
        <v>110</v>
      </c>
      <c r="CE418" s="3" t="s">
        <v>147</v>
      </c>
      <c r="CH418" s="3" t="s">
        <v>148</v>
      </c>
      <c r="CK418" s="3"/>
      <c r="CN418" s="3" t="s">
        <v>126</v>
      </c>
      <c r="CQ418" s="3"/>
      <c r="CT418">
        <v>117</v>
      </c>
    </row>
    <row r="419" spans="1:98" x14ac:dyDescent="0.25">
      <c r="A419">
        <v>121</v>
      </c>
      <c r="B419" s="22">
        <v>43932.852037037039</v>
      </c>
      <c r="C419" s="22">
        <v>43932.856909722221</v>
      </c>
      <c r="D419" s="3" t="s">
        <v>97</v>
      </c>
      <c r="I419" s="3" t="s">
        <v>98</v>
      </c>
      <c r="L419" s="3" t="s">
        <v>98</v>
      </c>
      <c r="O419" s="3" t="s">
        <v>289</v>
      </c>
      <c r="R419" s="3" t="s">
        <v>100</v>
      </c>
      <c r="U419" s="3" t="s">
        <v>99</v>
      </c>
      <c r="X419" s="3" t="s">
        <v>101</v>
      </c>
      <c r="AA419" s="3" t="s">
        <v>132</v>
      </c>
      <c r="AD419" s="3" t="s">
        <v>146</v>
      </c>
      <c r="AG419" s="3" t="s">
        <v>149</v>
      </c>
      <c r="AJ419" s="3"/>
      <c r="AM419" s="3" t="s">
        <v>99</v>
      </c>
      <c r="AP419" s="3"/>
      <c r="AS419" s="3" t="s">
        <v>98</v>
      </c>
      <c r="AV419" s="3" t="s">
        <v>429</v>
      </c>
      <c r="AY419" s="3" t="s">
        <v>116</v>
      </c>
      <c r="BB419" s="3"/>
      <c r="BG419" s="3" t="s">
        <v>109</v>
      </c>
      <c r="BJ419" s="3" t="s">
        <v>109</v>
      </c>
      <c r="BM419" s="3" t="s">
        <v>107</v>
      </c>
      <c r="BP419" s="3" t="s">
        <v>109</v>
      </c>
      <c r="BS419" s="3" t="s">
        <v>109</v>
      </c>
      <c r="BV419" s="3" t="s">
        <v>108</v>
      </c>
      <c r="BY419" s="3" t="s">
        <v>109</v>
      </c>
      <c r="CB419" s="3" t="s">
        <v>110</v>
      </c>
      <c r="CE419" s="3" t="s">
        <v>147</v>
      </c>
      <c r="CH419" s="3" t="s">
        <v>148</v>
      </c>
      <c r="CK419" s="3"/>
      <c r="CN419" s="3" t="s">
        <v>126</v>
      </c>
      <c r="CQ419" s="3"/>
      <c r="CT419">
        <v>117</v>
      </c>
    </row>
    <row r="420" spans="1:98" x14ac:dyDescent="0.25">
      <c r="A420">
        <v>121</v>
      </c>
      <c r="B420" s="22">
        <v>43932.852037037039</v>
      </c>
      <c r="C420" s="22">
        <v>43932.856909722221</v>
      </c>
      <c r="D420" s="3" t="s">
        <v>97</v>
      </c>
      <c r="I420" s="3" t="s">
        <v>98</v>
      </c>
      <c r="L420" s="3" t="s">
        <v>98</v>
      </c>
      <c r="O420" s="3" t="s">
        <v>289</v>
      </c>
      <c r="R420" s="3" t="s">
        <v>100</v>
      </c>
      <c r="U420" s="3" t="s">
        <v>99</v>
      </c>
      <c r="X420" s="3" t="s">
        <v>101</v>
      </c>
      <c r="AA420" s="3" t="s">
        <v>132</v>
      </c>
      <c r="AD420" s="3" t="s">
        <v>146</v>
      </c>
      <c r="AG420" s="3" t="s">
        <v>149</v>
      </c>
      <c r="AJ420" s="3"/>
      <c r="AM420" s="3" t="s">
        <v>99</v>
      </c>
      <c r="AP420" s="3"/>
      <c r="AS420" s="3" t="s">
        <v>98</v>
      </c>
      <c r="AV420" s="3" t="s">
        <v>435</v>
      </c>
      <c r="AY420" s="3" t="s">
        <v>116</v>
      </c>
      <c r="BB420" s="3"/>
      <c r="BG420" s="3" t="s">
        <v>109</v>
      </c>
      <c r="BJ420" s="3" t="s">
        <v>109</v>
      </c>
      <c r="BM420" s="3" t="s">
        <v>107</v>
      </c>
      <c r="BP420" s="3" t="s">
        <v>109</v>
      </c>
      <c r="BS420" s="3" t="s">
        <v>109</v>
      </c>
      <c r="BV420" s="3" t="s">
        <v>108</v>
      </c>
      <c r="BY420" s="3" t="s">
        <v>109</v>
      </c>
      <c r="CB420" s="3" t="s">
        <v>110</v>
      </c>
      <c r="CE420" s="3" t="s">
        <v>147</v>
      </c>
      <c r="CH420" s="3" t="s">
        <v>148</v>
      </c>
      <c r="CK420" s="3"/>
      <c r="CN420" s="3" t="s">
        <v>126</v>
      </c>
      <c r="CQ420" s="3"/>
      <c r="CT420">
        <v>117</v>
      </c>
    </row>
    <row r="421" spans="1:98" x14ac:dyDescent="0.25">
      <c r="A421">
        <v>121</v>
      </c>
      <c r="B421" s="22">
        <v>43932.852037037039</v>
      </c>
      <c r="C421" s="22">
        <v>43932.856909722221</v>
      </c>
      <c r="D421" s="3" t="s">
        <v>97</v>
      </c>
      <c r="I421" s="3" t="s">
        <v>98</v>
      </c>
      <c r="L421" s="3" t="s">
        <v>98</v>
      </c>
      <c r="O421" s="3" t="s">
        <v>289</v>
      </c>
      <c r="R421" s="3" t="s">
        <v>100</v>
      </c>
      <c r="U421" s="3" t="s">
        <v>99</v>
      </c>
      <c r="X421" s="3" t="s">
        <v>101</v>
      </c>
      <c r="AA421" s="3" t="s">
        <v>132</v>
      </c>
      <c r="AD421" s="3" t="s">
        <v>146</v>
      </c>
      <c r="AG421" s="3" t="s">
        <v>149</v>
      </c>
      <c r="AJ421" s="3"/>
      <c r="AM421" s="3" t="s">
        <v>99</v>
      </c>
      <c r="AP421" s="3"/>
      <c r="AS421" s="3" t="s">
        <v>98</v>
      </c>
      <c r="AV421" s="3" t="s">
        <v>430</v>
      </c>
      <c r="AY421" s="3" t="s">
        <v>116</v>
      </c>
      <c r="BB421" s="3"/>
      <c r="BG421" s="3" t="s">
        <v>109</v>
      </c>
      <c r="BJ421" s="3" t="s">
        <v>109</v>
      </c>
      <c r="BM421" s="3" t="s">
        <v>107</v>
      </c>
      <c r="BP421" s="3" t="s">
        <v>109</v>
      </c>
      <c r="BS421" s="3" t="s">
        <v>109</v>
      </c>
      <c r="BV421" s="3" t="s">
        <v>108</v>
      </c>
      <c r="BY421" s="3" t="s">
        <v>109</v>
      </c>
      <c r="CB421" s="3" t="s">
        <v>110</v>
      </c>
      <c r="CE421" s="3" t="s">
        <v>147</v>
      </c>
      <c r="CH421" s="3" t="s">
        <v>148</v>
      </c>
      <c r="CK421" s="3"/>
      <c r="CN421" s="3" t="s">
        <v>126</v>
      </c>
      <c r="CQ421" s="3"/>
      <c r="CT421">
        <v>117</v>
      </c>
    </row>
    <row r="422" spans="1:98" x14ac:dyDescent="0.25">
      <c r="A422">
        <v>122</v>
      </c>
      <c r="B422" s="22">
        <v>43932.899513888886</v>
      </c>
      <c r="C422" s="22">
        <v>43932.90320601852</v>
      </c>
      <c r="D422" s="3" t="s">
        <v>97</v>
      </c>
      <c r="I422" s="3" t="s">
        <v>99</v>
      </c>
      <c r="L422" s="3" t="s">
        <v>98</v>
      </c>
      <c r="O422" s="3" t="s">
        <v>290</v>
      </c>
      <c r="R422" s="3" t="s">
        <v>100</v>
      </c>
      <c r="U422" s="3" t="s">
        <v>99</v>
      </c>
      <c r="X422" s="3" t="s">
        <v>121</v>
      </c>
      <c r="AA422" s="3"/>
      <c r="AD422" s="3" t="s">
        <v>127</v>
      </c>
      <c r="AG422" s="3" t="s">
        <v>149</v>
      </c>
      <c r="AJ422" s="3"/>
      <c r="AM422" s="3" t="s">
        <v>98</v>
      </c>
      <c r="AP422" s="3" t="s">
        <v>186</v>
      </c>
      <c r="AS422" s="3" t="s">
        <v>98</v>
      </c>
      <c r="AV422" s="3" t="s">
        <v>431</v>
      </c>
      <c r="AY422" s="3" t="s">
        <v>116</v>
      </c>
      <c r="BB422" s="3"/>
      <c r="BG422" s="3" t="s">
        <v>123</v>
      </c>
      <c r="BJ422" s="3" t="s">
        <v>109</v>
      </c>
      <c r="BM422" s="3" t="s">
        <v>109</v>
      </c>
      <c r="BP422" s="3" t="s">
        <v>123</v>
      </c>
      <c r="BS422" s="3" t="s">
        <v>123</v>
      </c>
      <c r="BV422" s="3" t="s">
        <v>123</v>
      </c>
      <c r="BY422" s="3" t="s">
        <v>123</v>
      </c>
      <c r="CB422" s="3" t="s">
        <v>110</v>
      </c>
      <c r="CE422" s="3" t="s">
        <v>111</v>
      </c>
      <c r="CH422" s="3" t="s">
        <v>137</v>
      </c>
      <c r="CK422" s="3" t="s">
        <v>292</v>
      </c>
      <c r="CN422" s="3" t="s">
        <v>137</v>
      </c>
      <c r="CQ422" s="3"/>
      <c r="CT422">
        <v>118</v>
      </c>
    </row>
    <row r="423" spans="1:98" x14ac:dyDescent="0.25">
      <c r="A423">
        <v>122</v>
      </c>
      <c r="B423" s="22">
        <v>43932.899513888886</v>
      </c>
      <c r="C423" s="22">
        <v>43932.90320601852</v>
      </c>
      <c r="D423" s="3" t="s">
        <v>97</v>
      </c>
      <c r="I423" s="3" t="s">
        <v>99</v>
      </c>
      <c r="L423" s="3" t="s">
        <v>98</v>
      </c>
      <c r="O423" s="3" t="s">
        <v>290</v>
      </c>
      <c r="R423" s="3" t="s">
        <v>100</v>
      </c>
      <c r="U423" s="3" t="s">
        <v>99</v>
      </c>
      <c r="X423" s="3" t="s">
        <v>121</v>
      </c>
      <c r="AA423" s="3"/>
      <c r="AD423" s="3" t="s">
        <v>127</v>
      </c>
      <c r="AG423" s="3" t="s">
        <v>149</v>
      </c>
      <c r="AJ423" s="3"/>
      <c r="AM423" s="3" t="s">
        <v>98</v>
      </c>
      <c r="AP423" s="3" t="s">
        <v>186</v>
      </c>
      <c r="AS423" s="3" t="s">
        <v>98</v>
      </c>
      <c r="AV423" s="3" t="s">
        <v>429</v>
      </c>
      <c r="AY423" s="3" t="s">
        <v>116</v>
      </c>
      <c r="BB423" s="3"/>
      <c r="BG423" s="3" t="s">
        <v>123</v>
      </c>
      <c r="BJ423" s="3" t="s">
        <v>109</v>
      </c>
      <c r="BM423" s="3" t="s">
        <v>109</v>
      </c>
      <c r="BP423" s="3" t="s">
        <v>123</v>
      </c>
      <c r="BS423" s="3" t="s">
        <v>123</v>
      </c>
      <c r="BV423" s="3" t="s">
        <v>123</v>
      </c>
      <c r="BY423" s="3" t="s">
        <v>123</v>
      </c>
      <c r="CB423" s="3" t="s">
        <v>110</v>
      </c>
      <c r="CE423" s="3" t="s">
        <v>111</v>
      </c>
      <c r="CH423" s="3" t="s">
        <v>137</v>
      </c>
      <c r="CK423" s="3" t="s">
        <v>292</v>
      </c>
      <c r="CN423" s="3" t="s">
        <v>137</v>
      </c>
      <c r="CQ423" s="3"/>
      <c r="CT423">
        <v>118</v>
      </c>
    </row>
    <row r="424" spans="1:98" x14ac:dyDescent="0.25">
      <c r="A424">
        <v>122</v>
      </c>
      <c r="B424" s="22">
        <v>43932.899513888886</v>
      </c>
      <c r="C424" s="22">
        <v>43932.90320601852</v>
      </c>
      <c r="D424" s="3" t="s">
        <v>97</v>
      </c>
      <c r="I424" s="3" t="s">
        <v>99</v>
      </c>
      <c r="L424" s="3" t="s">
        <v>98</v>
      </c>
      <c r="O424" s="3" t="s">
        <v>290</v>
      </c>
      <c r="R424" s="3" t="s">
        <v>100</v>
      </c>
      <c r="U424" s="3" t="s">
        <v>99</v>
      </c>
      <c r="X424" s="3" t="s">
        <v>121</v>
      </c>
      <c r="AA424" s="3"/>
      <c r="AD424" s="3" t="s">
        <v>127</v>
      </c>
      <c r="AG424" s="3" t="s">
        <v>149</v>
      </c>
      <c r="AJ424" s="3"/>
      <c r="AM424" s="3" t="s">
        <v>98</v>
      </c>
      <c r="AP424" s="3" t="s">
        <v>186</v>
      </c>
      <c r="AS424" s="3" t="s">
        <v>98</v>
      </c>
      <c r="AV424" s="3" t="s">
        <v>435</v>
      </c>
      <c r="AY424" s="3" t="s">
        <v>116</v>
      </c>
      <c r="BB424" s="3"/>
      <c r="BG424" s="3" t="s">
        <v>123</v>
      </c>
      <c r="BJ424" s="3" t="s">
        <v>109</v>
      </c>
      <c r="BM424" s="3" t="s">
        <v>109</v>
      </c>
      <c r="BP424" s="3" t="s">
        <v>123</v>
      </c>
      <c r="BS424" s="3" t="s">
        <v>123</v>
      </c>
      <c r="BV424" s="3" t="s">
        <v>123</v>
      </c>
      <c r="BY424" s="3" t="s">
        <v>123</v>
      </c>
      <c r="CB424" s="3" t="s">
        <v>110</v>
      </c>
      <c r="CE424" s="3" t="s">
        <v>111</v>
      </c>
      <c r="CH424" s="3" t="s">
        <v>137</v>
      </c>
      <c r="CK424" s="3" t="s">
        <v>292</v>
      </c>
      <c r="CN424" s="3" t="s">
        <v>137</v>
      </c>
      <c r="CQ424" s="3"/>
      <c r="CT424">
        <v>118</v>
      </c>
    </row>
    <row r="425" spans="1:98" x14ac:dyDescent="0.25">
      <c r="A425">
        <v>122</v>
      </c>
      <c r="B425" s="22">
        <v>43932.899513888886</v>
      </c>
      <c r="C425" s="22">
        <v>43932.90320601852</v>
      </c>
      <c r="D425" s="3" t="s">
        <v>97</v>
      </c>
      <c r="I425" s="3" t="s">
        <v>99</v>
      </c>
      <c r="L425" s="3" t="s">
        <v>98</v>
      </c>
      <c r="O425" s="3" t="s">
        <v>290</v>
      </c>
      <c r="R425" s="3" t="s">
        <v>100</v>
      </c>
      <c r="U425" s="3" t="s">
        <v>99</v>
      </c>
      <c r="X425" s="3" t="s">
        <v>121</v>
      </c>
      <c r="AA425" s="3"/>
      <c r="AD425" s="3" t="s">
        <v>127</v>
      </c>
      <c r="AG425" s="3" t="s">
        <v>149</v>
      </c>
      <c r="AJ425" s="3"/>
      <c r="AM425" s="3" t="s">
        <v>98</v>
      </c>
      <c r="AP425" s="3" t="s">
        <v>186</v>
      </c>
      <c r="AS425" s="3" t="s">
        <v>98</v>
      </c>
      <c r="AV425" s="3" t="s">
        <v>430</v>
      </c>
      <c r="AY425" s="3" t="s">
        <v>116</v>
      </c>
      <c r="BB425" s="3"/>
      <c r="BG425" s="3" t="s">
        <v>123</v>
      </c>
      <c r="BJ425" s="3" t="s">
        <v>109</v>
      </c>
      <c r="BM425" s="3" t="s">
        <v>109</v>
      </c>
      <c r="BP425" s="3" t="s">
        <v>123</v>
      </c>
      <c r="BS425" s="3" t="s">
        <v>123</v>
      </c>
      <c r="BV425" s="3" t="s">
        <v>123</v>
      </c>
      <c r="BY425" s="3" t="s">
        <v>123</v>
      </c>
      <c r="CB425" s="3" t="s">
        <v>110</v>
      </c>
      <c r="CE425" s="3" t="s">
        <v>111</v>
      </c>
      <c r="CH425" s="3" t="s">
        <v>137</v>
      </c>
      <c r="CK425" s="3" t="s">
        <v>292</v>
      </c>
      <c r="CN425" s="3" t="s">
        <v>137</v>
      </c>
      <c r="CQ425" s="3"/>
      <c r="CT425">
        <v>118</v>
      </c>
    </row>
    <row r="426" spans="1:98" x14ac:dyDescent="0.25">
      <c r="A426">
        <v>123</v>
      </c>
      <c r="B426" s="22">
        <v>43933.208726851852</v>
      </c>
      <c r="C426" s="22">
        <v>43933.220532407409</v>
      </c>
      <c r="D426" s="3" t="s">
        <v>97</v>
      </c>
      <c r="I426" s="3" t="s">
        <v>98</v>
      </c>
      <c r="L426" s="3" t="s">
        <v>98</v>
      </c>
      <c r="O426" s="3" t="s">
        <v>293</v>
      </c>
      <c r="R426" s="3" t="s">
        <v>100</v>
      </c>
      <c r="U426" s="3" t="s">
        <v>98</v>
      </c>
      <c r="X426" s="3" t="s">
        <v>101</v>
      </c>
      <c r="AA426" s="3" t="s">
        <v>102</v>
      </c>
      <c r="AD426" s="3" t="s">
        <v>127</v>
      </c>
      <c r="AG426" s="3" t="s">
        <v>139</v>
      </c>
      <c r="AJ426" s="3"/>
      <c r="AM426" s="3" t="s">
        <v>98</v>
      </c>
      <c r="AP426" s="3" t="s">
        <v>294</v>
      </c>
      <c r="AS426" s="3" t="s">
        <v>98</v>
      </c>
      <c r="AV426" s="3" t="s">
        <v>431</v>
      </c>
      <c r="AY426" s="3" t="s">
        <v>296</v>
      </c>
      <c r="BB426" s="3"/>
      <c r="BG426" s="3" t="s">
        <v>107</v>
      </c>
      <c r="BJ426" s="3" t="s">
        <v>108</v>
      </c>
      <c r="BM426" s="3" t="s">
        <v>109</v>
      </c>
      <c r="BP426" s="3" t="s">
        <v>109</v>
      </c>
      <c r="BS426" s="3" t="s">
        <v>107</v>
      </c>
      <c r="BV426" s="3" t="s">
        <v>108</v>
      </c>
      <c r="BY426" s="3" t="s">
        <v>108</v>
      </c>
      <c r="CB426" s="3" t="s">
        <v>118</v>
      </c>
      <c r="CE426" s="3" t="s">
        <v>147</v>
      </c>
      <c r="CH426" s="3" t="s">
        <v>137</v>
      </c>
      <c r="CK426" s="3" t="s">
        <v>297</v>
      </c>
      <c r="CN426" s="3" t="s">
        <v>126</v>
      </c>
      <c r="CQ426" s="3" t="s">
        <v>298</v>
      </c>
      <c r="CT426">
        <v>119</v>
      </c>
    </row>
    <row r="427" spans="1:98" x14ac:dyDescent="0.25">
      <c r="A427">
        <v>123</v>
      </c>
      <c r="B427" s="22">
        <v>43933.208726851852</v>
      </c>
      <c r="C427" s="22">
        <v>43933.220532407409</v>
      </c>
      <c r="D427" s="3" t="s">
        <v>97</v>
      </c>
      <c r="I427" s="3" t="s">
        <v>98</v>
      </c>
      <c r="L427" s="3" t="s">
        <v>98</v>
      </c>
      <c r="O427" s="3" t="s">
        <v>293</v>
      </c>
      <c r="R427" s="3" t="s">
        <v>100</v>
      </c>
      <c r="U427" s="3" t="s">
        <v>98</v>
      </c>
      <c r="X427" s="3" t="s">
        <v>101</v>
      </c>
      <c r="AA427" s="3" t="s">
        <v>102</v>
      </c>
      <c r="AD427" s="3" t="s">
        <v>127</v>
      </c>
      <c r="AG427" s="3" t="s">
        <v>139</v>
      </c>
      <c r="AJ427" s="3"/>
      <c r="AM427" s="3" t="s">
        <v>98</v>
      </c>
      <c r="AP427" s="3" t="s">
        <v>294</v>
      </c>
      <c r="AS427" s="3" t="s">
        <v>98</v>
      </c>
      <c r="AV427" s="3" t="s">
        <v>433</v>
      </c>
      <c r="AY427" s="3" t="s">
        <v>296</v>
      </c>
      <c r="BB427" s="3"/>
      <c r="BG427" s="3" t="s">
        <v>107</v>
      </c>
      <c r="BJ427" s="3" t="s">
        <v>108</v>
      </c>
      <c r="BM427" s="3" t="s">
        <v>109</v>
      </c>
      <c r="BP427" s="3" t="s">
        <v>109</v>
      </c>
      <c r="BS427" s="3" t="s">
        <v>107</v>
      </c>
      <c r="BV427" s="3" t="s">
        <v>108</v>
      </c>
      <c r="BY427" s="3" t="s">
        <v>108</v>
      </c>
      <c r="CB427" s="3" t="s">
        <v>118</v>
      </c>
      <c r="CE427" s="3" t="s">
        <v>147</v>
      </c>
      <c r="CH427" s="3" t="s">
        <v>137</v>
      </c>
      <c r="CK427" s="3" t="s">
        <v>297</v>
      </c>
      <c r="CN427" s="3" t="s">
        <v>126</v>
      </c>
      <c r="CQ427" s="3" t="s">
        <v>298</v>
      </c>
      <c r="CT427">
        <v>119</v>
      </c>
    </row>
    <row r="428" spans="1:98" x14ac:dyDescent="0.25">
      <c r="A428">
        <v>123</v>
      </c>
      <c r="B428" s="22">
        <v>43933.208726851852</v>
      </c>
      <c r="C428" s="22">
        <v>43933.220532407409</v>
      </c>
      <c r="D428" s="3" t="s">
        <v>97</v>
      </c>
      <c r="I428" s="3" t="s">
        <v>98</v>
      </c>
      <c r="L428" s="3" t="s">
        <v>98</v>
      </c>
      <c r="O428" s="3" t="s">
        <v>293</v>
      </c>
      <c r="R428" s="3" t="s">
        <v>100</v>
      </c>
      <c r="U428" s="3" t="s">
        <v>98</v>
      </c>
      <c r="X428" s="3" t="s">
        <v>101</v>
      </c>
      <c r="AA428" s="3" t="s">
        <v>102</v>
      </c>
      <c r="AD428" s="3" t="s">
        <v>127</v>
      </c>
      <c r="AG428" s="3" t="s">
        <v>139</v>
      </c>
      <c r="AJ428" s="3"/>
      <c r="AM428" s="3" t="s">
        <v>98</v>
      </c>
      <c r="AP428" s="3" t="s">
        <v>294</v>
      </c>
      <c r="AS428" s="3" t="s">
        <v>98</v>
      </c>
      <c r="AV428" s="3" t="s">
        <v>434</v>
      </c>
      <c r="AY428" s="3" t="s">
        <v>296</v>
      </c>
      <c r="BB428" s="3"/>
      <c r="BG428" s="3" t="s">
        <v>107</v>
      </c>
      <c r="BJ428" s="3" t="s">
        <v>108</v>
      </c>
      <c r="BM428" s="3" t="s">
        <v>109</v>
      </c>
      <c r="BP428" s="3" t="s">
        <v>109</v>
      </c>
      <c r="BS428" s="3" t="s">
        <v>107</v>
      </c>
      <c r="BV428" s="3" t="s">
        <v>108</v>
      </c>
      <c r="BY428" s="3" t="s">
        <v>108</v>
      </c>
      <c r="CB428" s="3" t="s">
        <v>118</v>
      </c>
      <c r="CE428" s="3" t="s">
        <v>147</v>
      </c>
      <c r="CH428" s="3" t="s">
        <v>137</v>
      </c>
      <c r="CK428" s="3" t="s">
        <v>297</v>
      </c>
      <c r="CN428" s="3" t="s">
        <v>126</v>
      </c>
      <c r="CQ428" s="3" t="s">
        <v>298</v>
      </c>
      <c r="CT428">
        <v>119</v>
      </c>
    </row>
    <row r="429" spans="1:98" x14ac:dyDescent="0.25">
      <c r="A429">
        <v>123</v>
      </c>
      <c r="B429" s="22">
        <v>43933.208726851852</v>
      </c>
      <c r="C429" s="22">
        <v>43933.220532407409</v>
      </c>
      <c r="D429" s="3" t="s">
        <v>97</v>
      </c>
      <c r="I429" s="3" t="s">
        <v>98</v>
      </c>
      <c r="L429" s="3" t="s">
        <v>98</v>
      </c>
      <c r="O429" s="3" t="s">
        <v>293</v>
      </c>
      <c r="R429" s="3" t="s">
        <v>100</v>
      </c>
      <c r="U429" s="3" t="s">
        <v>98</v>
      </c>
      <c r="X429" s="3" t="s">
        <v>101</v>
      </c>
      <c r="AA429" s="3" t="s">
        <v>102</v>
      </c>
      <c r="AD429" s="3" t="s">
        <v>127</v>
      </c>
      <c r="AG429" s="3" t="s">
        <v>139</v>
      </c>
      <c r="AJ429" s="3"/>
      <c r="AM429" s="3" t="s">
        <v>98</v>
      </c>
      <c r="AP429" s="3" t="s">
        <v>294</v>
      </c>
      <c r="AS429" s="3" t="s">
        <v>98</v>
      </c>
      <c r="AV429" s="3" t="s">
        <v>435</v>
      </c>
      <c r="AY429" s="3" t="s">
        <v>296</v>
      </c>
      <c r="BB429" s="3"/>
      <c r="BG429" s="3" t="s">
        <v>107</v>
      </c>
      <c r="BJ429" s="3" t="s">
        <v>108</v>
      </c>
      <c r="BM429" s="3" t="s">
        <v>109</v>
      </c>
      <c r="BP429" s="3" t="s">
        <v>109</v>
      </c>
      <c r="BS429" s="3" t="s">
        <v>107</v>
      </c>
      <c r="BV429" s="3" t="s">
        <v>108</v>
      </c>
      <c r="BY429" s="3" t="s">
        <v>108</v>
      </c>
      <c r="CB429" s="3" t="s">
        <v>118</v>
      </c>
      <c r="CE429" s="3" t="s">
        <v>147</v>
      </c>
      <c r="CH429" s="3" t="s">
        <v>137</v>
      </c>
      <c r="CK429" s="3" t="s">
        <v>297</v>
      </c>
      <c r="CN429" s="3" t="s">
        <v>126</v>
      </c>
      <c r="CQ429" s="3" t="s">
        <v>298</v>
      </c>
      <c r="CT429">
        <v>119</v>
      </c>
    </row>
    <row r="430" spans="1:98" x14ac:dyDescent="0.25">
      <c r="A430">
        <v>123</v>
      </c>
      <c r="B430" s="22">
        <v>43933.208726851852</v>
      </c>
      <c r="C430" s="22">
        <v>43933.220532407409</v>
      </c>
      <c r="D430" s="3" t="s">
        <v>97</v>
      </c>
      <c r="I430" s="3" t="s">
        <v>98</v>
      </c>
      <c r="L430" s="3" t="s">
        <v>98</v>
      </c>
      <c r="O430" s="3" t="s">
        <v>293</v>
      </c>
      <c r="R430" s="3" t="s">
        <v>100</v>
      </c>
      <c r="U430" s="3" t="s">
        <v>98</v>
      </c>
      <c r="X430" s="3" t="s">
        <v>101</v>
      </c>
      <c r="AA430" s="3" t="s">
        <v>102</v>
      </c>
      <c r="AD430" s="3" t="s">
        <v>127</v>
      </c>
      <c r="AG430" s="3" t="s">
        <v>139</v>
      </c>
      <c r="AJ430" s="3"/>
      <c r="AM430" s="3" t="s">
        <v>98</v>
      </c>
      <c r="AP430" s="3" t="s">
        <v>294</v>
      </c>
      <c r="AS430" s="3" t="s">
        <v>98</v>
      </c>
      <c r="AV430" s="3" t="s">
        <v>430</v>
      </c>
      <c r="AY430" s="3" t="s">
        <v>296</v>
      </c>
      <c r="BB430" s="3"/>
      <c r="BG430" s="3" t="s">
        <v>107</v>
      </c>
      <c r="BJ430" s="3" t="s">
        <v>108</v>
      </c>
      <c r="BM430" s="3" t="s">
        <v>109</v>
      </c>
      <c r="BP430" s="3" t="s">
        <v>109</v>
      </c>
      <c r="BS430" s="3" t="s">
        <v>107</v>
      </c>
      <c r="BV430" s="3" t="s">
        <v>108</v>
      </c>
      <c r="BY430" s="3" t="s">
        <v>108</v>
      </c>
      <c r="CB430" s="3" t="s">
        <v>118</v>
      </c>
      <c r="CE430" s="3" t="s">
        <v>147</v>
      </c>
      <c r="CH430" s="3" t="s">
        <v>137</v>
      </c>
      <c r="CK430" s="3" t="s">
        <v>297</v>
      </c>
      <c r="CN430" s="3" t="s">
        <v>126</v>
      </c>
      <c r="CQ430" s="3" t="s">
        <v>298</v>
      </c>
      <c r="CT430">
        <v>119</v>
      </c>
    </row>
    <row r="431" spans="1:98" x14ac:dyDescent="0.25">
      <c r="A431">
        <v>124</v>
      </c>
      <c r="B431" s="22">
        <v>43933.250740740739</v>
      </c>
      <c r="C431" s="22">
        <v>43933.258136574077</v>
      </c>
      <c r="D431" s="3" t="s">
        <v>97</v>
      </c>
      <c r="I431" s="3" t="s">
        <v>98</v>
      </c>
      <c r="L431" s="3" t="s">
        <v>99</v>
      </c>
      <c r="O431" s="3"/>
      <c r="R431" s="3" t="s">
        <v>120</v>
      </c>
      <c r="U431" s="3" t="s">
        <v>99</v>
      </c>
      <c r="X431" s="3" t="s">
        <v>121</v>
      </c>
      <c r="AA431" s="3"/>
      <c r="AD431" s="3" t="s">
        <v>211</v>
      </c>
      <c r="AG431" s="3" t="s">
        <v>139</v>
      </c>
      <c r="AJ431" s="3"/>
      <c r="AM431" s="3" t="s">
        <v>99</v>
      </c>
      <c r="AP431" s="3"/>
      <c r="AS431" s="3" t="s">
        <v>99</v>
      </c>
      <c r="AV431" s="3"/>
      <c r="AY431" s="3" t="s">
        <v>145</v>
      </c>
      <c r="BB431" s="3"/>
      <c r="BG431" s="3" t="s">
        <v>107</v>
      </c>
      <c r="BJ431" s="3" t="s">
        <v>107</v>
      </c>
      <c r="BM431" s="3" t="s">
        <v>107</v>
      </c>
      <c r="BP431" s="3" t="s">
        <v>109</v>
      </c>
      <c r="BS431" s="3" t="s">
        <v>108</v>
      </c>
      <c r="BV431" s="3" t="s">
        <v>109</v>
      </c>
      <c r="BY431" s="3" t="s">
        <v>107</v>
      </c>
      <c r="CB431" s="3" t="s">
        <v>110</v>
      </c>
      <c r="CE431" s="3" t="s">
        <v>147</v>
      </c>
      <c r="CH431" s="3" t="s">
        <v>137</v>
      </c>
      <c r="CK431" s="3" t="s">
        <v>299</v>
      </c>
      <c r="CN431" s="3" t="s">
        <v>137</v>
      </c>
      <c r="CQ431" s="3"/>
      <c r="CT431">
        <v>120</v>
      </c>
    </row>
    <row r="432" spans="1:98" x14ac:dyDescent="0.25">
      <c r="A432">
        <v>125</v>
      </c>
      <c r="B432" s="22">
        <v>43933.292615740742</v>
      </c>
      <c r="C432" s="22">
        <v>43933.296574074076</v>
      </c>
      <c r="D432" s="3" t="s">
        <v>97</v>
      </c>
      <c r="I432" s="3" t="s">
        <v>99</v>
      </c>
      <c r="L432" s="3" t="s">
        <v>99</v>
      </c>
      <c r="O432" s="3"/>
      <c r="R432" s="3" t="s">
        <v>100</v>
      </c>
      <c r="U432" s="3" t="s">
        <v>99</v>
      </c>
      <c r="X432" s="3" t="s">
        <v>101</v>
      </c>
      <c r="AA432" s="3" t="s">
        <v>99</v>
      </c>
      <c r="AD432" s="3" t="s">
        <v>152</v>
      </c>
      <c r="AG432" s="3" t="s">
        <v>139</v>
      </c>
      <c r="AJ432" s="3"/>
      <c r="AM432" s="3" t="s">
        <v>99</v>
      </c>
      <c r="AP432" s="3"/>
      <c r="AS432" s="3" t="s">
        <v>98</v>
      </c>
      <c r="AV432" s="3" t="s">
        <v>429</v>
      </c>
      <c r="AY432" s="3" t="s">
        <v>116</v>
      </c>
      <c r="BB432" s="3"/>
      <c r="BG432" s="3" t="s">
        <v>123</v>
      </c>
      <c r="BJ432" s="3" t="s">
        <v>109</v>
      </c>
      <c r="BM432" s="3" t="s">
        <v>108</v>
      </c>
      <c r="BP432" s="3" t="s">
        <v>108</v>
      </c>
      <c r="BS432" s="3" t="s">
        <v>107</v>
      </c>
      <c r="BV432" s="3" t="s">
        <v>109</v>
      </c>
      <c r="BY432" s="3" t="s">
        <v>109</v>
      </c>
      <c r="CB432" s="3" t="s">
        <v>118</v>
      </c>
      <c r="CE432" s="3" t="s">
        <v>111</v>
      </c>
      <c r="CH432" s="3" t="s">
        <v>163</v>
      </c>
      <c r="CK432" s="3"/>
      <c r="CN432" s="3" t="s">
        <v>137</v>
      </c>
      <c r="CQ432" s="3"/>
      <c r="CT432">
        <v>121</v>
      </c>
    </row>
    <row r="433" spans="1:98" x14ac:dyDescent="0.25">
      <c r="A433">
        <v>125</v>
      </c>
      <c r="B433" s="22">
        <v>43933.292615740742</v>
      </c>
      <c r="C433" s="22">
        <v>43933.296574074076</v>
      </c>
      <c r="D433" s="3" t="s">
        <v>97</v>
      </c>
      <c r="I433" s="3" t="s">
        <v>99</v>
      </c>
      <c r="L433" s="3" t="s">
        <v>99</v>
      </c>
      <c r="O433" s="3"/>
      <c r="R433" s="3" t="s">
        <v>100</v>
      </c>
      <c r="U433" s="3" t="s">
        <v>99</v>
      </c>
      <c r="X433" s="3" t="s">
        <v>101</v>
      </c>
      <c r="AA433" s="3" t="s">
        <v>99</v>
      </c>
      <c r="AD433" s="3" t="s">
        <v>152</v>
      </c>
      <c r="AG433" s="3" t="s">
        <v>139</v>
      </c>
      <c r="AJ433" s="3"/>
      <c r="AM433" s="3" t="s">
        <v>99</v>
      </c>
      <c r="AP433" s="3"/>
      <c r="AS433" s="3" t="s">
        <v>98</v>
      </c>
      <c r="AV433" s="3" t="s">
        <v>430</v>
      </c>
      <c r="AY433" s="3" t="s">
        <v>116</v>
      </c>
      <c r="BB433" s="3"/>
      <c r="BG433" s="3" t="s">
        <v>123</v>
      </c>
      <c r="BJ433" s="3" t="s">
        <v>109</v>
      </c>
      <c r="BM433" s="3" t="s">
        <v>108</v>
      </c>
      <c r="BP433" s="3" t="s">
        <v>108</v>
      </c>
      <c r="BS433" s="3" t="s">
        <v>107</v>
      </c>
      <c r="BV433" s="3" t="s">
        <v>109</v>
      </c>
      <c r="BY433" s="3" t="s">
        <v>109</v>
      </c>
      <c r="CB433" s="3" t="s">
        <v>118</v>
      </c>
      <c r="CE433" s="3" t="s">
        <v>111</v>
      </c>
      <c r="CH433" s="3" t="s">
        <v>163</v>
      </c>
      <c r="CK433" s="3"/>
      <c r="CN433" s="3" t="s">
        <v>137</v>
      </c>
      <c r="CQ433" s="3"/>
      <c r="CT433">
        <v>121</v>
      </c>
    </row>
    <row r="434" spans="1:98" x14ac:dyDescent="0.25">
      <c r="A434">
        <v>126</v>
      </c>
      <c r="B434" s="22">
        <v>43933.779004629629</v>
      </c>
      <c r="C434" s="22">
        <v>43933.781446759262</v>
      </c>
      <c r="D434" s="3" t="s">
        <v>97</v>
      </c>
      <c r="I434" s="3" t="s">
        <v>98</v>
      </c>
      <c r="L434" s="3" t="s">
        <v>98</v>
      </c>
      <c r="O434" s="3" t="s">
        <v>301</v>
      </c>
      <c r="R434" s="3" t="s">
        <v>209</v>
      </c>
      <c r="U434" s="3" t="s">
        <v>98</v>
      </c>
      <c r="X434" s="3" t="s">
        <v>121</v>
      </c>
      <c r="AA434" s="3"/>
      <c r="AD434" s="3" t="s">
        <v>302</v>
      </c>
      <c r="AG434" s="3" t="s">
        <v>149</v>
      </c>
      <c r="AJ434" s="3"/>
      <c r="AM434" s="3" t="s">
        <v>99</v>
      </c>
      <c r="AP434" s="3"/>
      <c r="AS434" s="3" t="s">
        <v>98</v>
      </c>
      <c r="AV434" s="3" t="s">
        <v>433</v>
      </c>
      <c r="AY434" s="3" t="s">
        <v>116</v>
      </c>
      <c r="BB434" s="3"/>
      <c r="BG434" s="3" t="s">
        <v>108</v>
      </c>
      <c r="BJ434" s="3" t="s">
        <v>133</v>
      </c>
      <c r="BM434" s="3" t="s">
        <v>109</v>
      </c>
      <c r="BP434" s="3" t="s">
        <v>123</v>
      </c>
      <c r="BS434" s="3" t="s">
        <v>123</v>
      </c>
      <c r="BV434" s="3" t="s">
        <v>109</v>
      </c>
      <c r="BY434" s="3" t="s">
        <v>109</v>
      </c>
      <c r="CB434" s="3" t="s">
        <v>118</v>
      </c>
      <c r="CE434" s="3" t="s">
        <v>111</v>
      </c>
      <c r="CH434" s="3" t="s">
        <v>112</v>
      </c>
      <c r="CK434" s="3"/>
      <c r="CN434" s="3" t="s">
        <v>113</v>
      </c>
      <c r="CQ434" s="3"/>
      <c r="CT434">
        <v>122</v>
      </c>
    </row>
    <row r="435" spans="1:98" x14ac:dyDescent="0.25">
      <c r="A435">
        <v>126</v>
      </c>
      <c r="B435" s="22">
        <v>43933.779004629629</v>
      </c>
      <c r="C435" s="22">
        <v>43933.781446759262</v>
      </c>
      <c r="D435" s="3" t="s">
        <v>97</v>
      </c>
      <c r="I435" s="3" t="s">
        <v>98</v>
      </c>
      <c r="L435" s="3" t="s">
        <v>98</v>
      </c>
      <c r="O435" s="3" t="s">
        <v>301</v>
      </c>
      <c r="R435" s="3" t="s">
        <v>209</v>
      </c>
      <c r="U435" s="3" t="s">
        <v>98</v>
      </c>
      <c r="X435" s="3" t="s">
        <v>121</v>
      </c>
      <c r="AA435" s="3"/>
      <c r="AD435" s="3" t="s">
        <v>302</v>
      </c>
      <c r="AG435" s="3" t="s">
        <v>149</v>
      </c>
      <c r="AJ435" s="3"/>
      <c r="AM435" s="3" t="s">
        <v>99</v>
      </c>
      <c r="AP435" s="3"/>
      <c r="AS435" s="3" t="s">
        <v>98</v>
      </c>
      <c r="AV435" s="3" t="s">
        <v>429</v>
      </c>
      <c r="AY435" s="3" t="s">
        <v>116</v>
      </c>
      <c r="BB435" s="3"/>
      <c r="BG435" s="3" t="s">
        <v>108</v>
      </c>
      <c r="BJ435" s="3" t="s">
        <v>133</v>
      </c>
      <c r="BM435" s="3" t="s">
        <v>109</v>
      </c>
      <c r="BP435" s="3" t="s">
        <v>123</v>
      </c>
      <c r="BS435" s="3" t="s">
        <v>123</v>
      </c>
      <c r="BV435" s="3" t="s">
        <v>109</v>
      </c>
      <c r="BY435" s="3" t="s">
        <v>109</v>
      </c>
      <c r="CB435" s="3" t="s">
        <v>118</v>
      </c>
      <c r="CE435" s="3" t="s">
        <v>111</v>
      </c>
      <c r="CH435" s="3" t="s">
        <v>112</v>
      </c>
      <c r="CK435" s="3"/>
      <c r="CN435" s="3" t="s">
        <v>113</v>
      </c>
      <c r="CQ435" s="3"/>
      <c r="CT435">
        <v>122</v>
      </c>
    </row>
    <row r="436" spans="1:98" x14ac:dyDescent="0.25">
      <c r="A436">
        <v>126</v>
      </c>
      <c r="B436" s="22">
        <v>43933.779004629629</v>
      </c>
      <c r="C436" s="22">
        <v>43933.781446759262</v>
      </c>
      <c r="D436" s="3" t="s">
        <v>97</v>
      </c>
      <c r="I436" s="3" t="s">
        <v>98</v>
      </c>
      <c r="L436" s="3" t="s">
        <v>98</v>
      </c>
      <c r="O436" s="3" t="s">
        <v>301</v>
      </c>
      <c r="R436" s="3" t="s">
        <v>209</v>
      </c>
      <c r="U436" s="3" t="s">
        <v>98</v>
      </c>
      <c r="X436" s="3" t="s">
        <v>121</v>
      </c>
      <c r="AA436" s="3"/>
      <c r="AD436" s="3" t="s">
        <v>302</v>
      </c>
      <c r="AG436" s="3" t="s">
        <v>149</v>
      </c>
      <c r="AJ436" s="3"/>
      <c r="AM436" s="3" t="s">
        <v>99</v>
      </c>
      <c r="AP436" s="3"/>
      <c r="AS436" s="3" t="s">
        <v>98</v>
      </c>
      <c r="AV436" s="3" t="s">
        <v>435</v>
      </c>
      <c r="AY436" s="3" t="s">
        <v>116</v>
      </c>
      <c r="BB436" s="3"/>
      <c r="BG436" s="3" t="s">
        <v>108</v>
      </c>
      <c r="BJ436" s="3" t="s">
        <v>133</v>
      </c>
      <c r="BM436" s="3" t="s">
        <v>109</v>
      </c>
      <c r="BP436" s="3" t="s">
        <v>123</v>
      </c>
      <c r="BS436" s="3" t="s">
        <v>123</v>
      </c>
      <c r="BV436" s="3" t="s">
        <v>109</v>
      </c>
      <c r="BY436" s="3" t="s">
        <v>109</v>
      </c>
      <c r="CB436" s="3" t="s">
        <v>118</v>
      </c>
      <c r="CE436" s="3" t="s">
        <v>111</v>
      </c>
      <c r="CH436" s="3" t="s">
        <v>112</v>
      </c>
      <c r="CK436" s="3"/>
      <c r="CN436" s="3" t="s">
        <v>113</v>
      </c>
      <c r="CQ436" s="3"/>
      <c r="CT436">
        <v>122</v>
      </c>
    </row>
    <row r="437" spans="1:98" x14ac:dyDescent="0.25">
      <c r="A437">
        <v>126</v>
      </c>
      <c r="B437" s="22">
        <v>43933.779004629629</v>
      </c>
      <c r="C437" s="22">
        <v>43933.781446759262</v>
      </c>
      <c r="D437" s="3" t="s">
        <v>97</v>
      </c>
      <c r="I437" s="3" t="s">
        <v>98</v>
      </c>
      <c r="L437" s="3" t="s">
        <v>98</v>
      </c>
      <c r="O437" s="3" t="s">
        <v>301</v>
      </c>
      <c r="R437" s="3" t="s">
        <v>209</v>
      </c>
      <c r="U437" s="3" t="s">
        <v>98</v>
      </c>
      <c r="X437" s="3" t="s">
        <v>121</v>
      </c>
      <c r="AA437" s="3"/>
      <c r="AD437" s="3" t="s">
        <v>302</v>
      </c>
      <c r="AG437" s="3" t="s">
        <v>149</v>
      </c>
      <c r="AJ437" s="3"/>
      <c r="AM437" s="3" t="s">
        <v>99</v>
      </c>
      <c r="AP437" s="3"/>
      <c r="AS437" s="3" t="s">
        <v>98</v>
      </c>
      <c r="AV437" s="3" t="s">
        <v>430</v>
      </c>
      <c r="AY437" s="3" t="s">
        <v>116</v>
      </c>
      <c r="BB437" s="3"/>
      <c r="BG437" s="3" t="s">
        <v>108</v>
      </c>
      <c r="BJ437" s="3" t="s">
        <v>133</v>
      </c>
      <c r="BM437" s="3" t="s">
        <v>109</v>
      </c>
      <c r="BP437" s="3" t="s">
        <v>123</v>
      </c>
      <c r="BS437" s="3" t="s">
        <v>123</v>
      </c>
      <c r="BV437" s="3" t="s">
        <v>109</v>
      </c>
      <c r="BY437" s="3" t="s">
        <v>109</v>
      </c>
      <c r="CB437" s="3" t="s">
        <v>118</v>
      </c>
      <c r="CE437" s="3" t="s">
        <v>111</v>
      </c>
      <c r="CH437" s="3" t="s">
        <v>112</v>
      </c>
      <c r="CK437" s="3"/>
      <c r="CN437" s="3" t="s">
        <v>113</v>
      </c>
      <c r="CQ437" s="3"/>
      <c r="CT437">
        <v>122</v>
      </c>
    </row>
    <row r="438" spans="1:98" x14ac:dyDescent="0.25">
      <c r="A438">
        <v>127</v>
      </c>
      <c r="B438" s="22">
        <v>43933.806192129632</v>
      </c>
      <c r="C438" s="22">
        <v>43933.80972222222</v>
      </c>
      <c r="D438" s="3" t="s">
        <v>97</v>
      </c>
      <c r="I438" s="3" t="s">
        <v>98</v>
      </c>
      <c r="L438" s="3" t="s">
        <v>98</v>
      </c>
      <c r="O438" s="3" t="s">
        <v>303</v>
      </c>
      <c r="R438" s="3" t="s">
        <v>194</v>
      </c>
      <c r="U438" s="3" t="s">
        <v>98</v>
      </c>
      <c r="X438" s="3" t="s">
        <v>121</v>
      </c>
      <c r="AA438" s="3"/>
      <c r="AD438" s="3" t="s">
        <v>127</v>
      </c>
      <c r="AG438" s="3" t="s">
        <v>149</v>
      </c>
      <c r="AJ438" s="3"/>
      <c r="AM438" s="3" t="s">
        <v>99</v>
      </c>
      <c r="AP438" s="3"/>
      <c r="AS438" s="3" t="s">
        <v>98</v>
      </c>
      <c r="AV438" s="3" t="s">
        <v>431</v>
      </c>
      <c r="AY438" s="3" t="s">
        <v>116</v>
      </c>
      <c r="BB438" s="3"/>
      <c r="BG438" s="3" t="s">
        <v>109</v>
      </c>
      <c r="BJ438" s="3" t="s">
        <v>108</v>
      </c>
      <c r="BM438" s="3" t="s">
        <v>109</v>
      </c>
      <c r="BP438" s="3" t="s">
        <v>123</v>
      </c>
      <c r="BS438" s="3" t="s">
        <v>109</v>
      </c>
      <c r="BV438" s="3" t="s">
        <v>109</v>
      </c>
      <c r="BY438" s="3" t="s">
        <v>109</v>
      </c>
      <c r="CB438" s="3" t="s">
        <v>124</v>
      </c>
      <c r="CE438" s="3" t="s">
        <v>147</v>
      </c>
      <c r="CH438" s="3" t="s">
        <v>148</v>
      </c>
      <c r="CK438" s="3"/>
      <c r="CN438" s="3" t="s">
        <v>131</v>
      </c>
      <c r="CQ438" s="3"/>
      <c r="CT438">
        <v>123</v>
      </c>
    </row>
    <row r="439" spans="1:98" x14ac:dyDescent="0.25">
      <c r="A439">
        <v>127</v>
      </c>
      <c r="B439" s="22">
        <v>43933.806192129632</v>
      </c>
      <c r="C439" s="22">
        <v>43933.80972222222</v>
      </c>
      <c r="D439" s="3" t="s">
        <v>97</v>
      </c>
      <c r="I439" s="3" t="s">
        <v>98</v>
      </c>
      <c r="L439" s="3" t="s">
        <v>98</v>
      </c>
      <c r="O439" s="3" t="s">
        <v>303</v>
      </c>
      <c r="R439" s="3" t="s">
        <v>194</v>
      </c>
      <c r="U439" s="3" t="s">
        <v>98</v>
      </c>
      <c r="X439" s="3" t="s">
        <v>121</v>
      </c>
      <c r="AA439" s="3"/>
      <c r="AD439" s="3" t="s">
        <v>127</v>
      </c>
      <c r="AG439" s="3" t="s">
        <v>149</v>
      </c>
      <c r="AJ439" s="3"/>
      <c r="AM439" s="3" t="s">
        <v>99</v>
      </c>
      <c r="AP439" s="3"/>
      <c r="AS439" s="3" t="s">
        <v>98</v>
      </c>
      <c r="AV439" s="3" t="s">
        <v>429</v>
      </c>
      <c r="AY439" s="3" t="s">
        <v>116</v>
      </c>
      <c r="BB439" s="3"/>
      <c r="BG439" s="3" t="s">
        <v>109</v>
      </c>
      <c r="BJ439" s="3" t="s">
        <v>108</v>
      </c>
      <c r="BM439" s="3" t="s">
        <v>109</v>
      </c>
      <c r="BP439" s="3" t="s">
        <v>123</v>
      </c>
      <c r="BS439" s="3" t="s">
        <v>109</v>
      </c>
      <c r="BV439" s="3" t="s">
        <v>109</v>
      </c>
      <c r="BY439" s="3" t="s">
        <v>109</v>
      </c>
      <c r="CB439" s="3" t="s">
        <v>124</v>
      </c>
      <c r="CE439" s="3" t="s">
        <v>147</v>
      </c>
      <c r="CH439" s="3" t="s">
        <v>148</v>
      </c>
      <c r="CK439" s="3"/>
      <c r="CN439" s="3" t="s">
        <v>131</v>
      </c>
      <c r="CQ439" s="3"/>
      <c r="CT439">
        <v>123</v>
      </c>
    </row>
    <row r="440" spans="1:98" x14ac:dyDescent="0.25">
      <c r="A440">
        <v>127</v>
      </c>
      <c r="B440" s="22">
        <v>43933.806192129632</v>
      </c>
      <c r="C440" s="22">
        <v>43933.80972222222</v>
      </c>
      <c r="D440" s="3" t="s">
        <v>97</v>
      </c>
      <c r="I440" s="3" t="s">
        <v>98</v>
      </c>
      <c r="L440" s="3" t="s">
        <v>98</v>
      </c>
      <c r="O440" s="3" t="s">
        <v>303</v>
      </c>
      <c r="R440" s="3" t="s">
        <v>194</v>
      </c>
      <c r="U440" s="3" t="s">
        <v>98</v>
      </c>
      <c r="X440" s="3" t="s">
        <v>121</v>
      </c>
      <c r="AA440" s="3"/>
      <c r="AD440" s="3" t="s">
        <v>127</v>
      </c>
      <c r="AG440" s="3" t="s">
        <v>149</v>
      </c>
      <c r="AJ440" s="3"/>
      <c r="AM440" s="3" t="s">
        <v>99</v>
      </c>
      <c r="AP440" s="3"/>
      <c r="AS440" s="3" t="s">
        <v>98</v>
      </c>
      <c r="AV440" s="3" t="s">
        <v>435</v>
      </c>
      <c r="AY440" s="3" t="s">
        <v>116</v>
      </c>
      <c r="BB440" s="3"/>
      <c r="BG440" s="3" t="s">
        <v>109</v>
      </c>
      <c r="BJ440" s="3" t="s">
        <v>108</v>
      </c>
      <c r="BM440" s="3" t="s">
        <v>109</v>
      </c>
      <c r="BP440" s="3" t="s">
        <v>123</v>
      </c>
      <c r="BS440" s="3" t="s">
        <v>109</v>
      </c>
      <c r="BV440" s="3" t="s">
        <v>109</v>
      </c>
      <c r="BY440" s="3" t="s">
        <v>109</v>
      </c>
      <c r="CB440" s="3" t="s">
        <v>124</v>
      </c>
      <c r="CE440" s="3" t="s">
        <v>147</v>
      </c>
      <c r="CH440" s="3" t="s">
        <v>148</v>
      </c>
      <c r="CK440" s="3"/>
      <c r="CN440" s="3" t="s">
        <v>131</v>
      </c>
      <c r="CQ440" s="3"/>
      <c r="CT440">
        <v>123</v>
      </c>
    </row>
    <row r="441" spans="1:98" x14ac:dyDescent="0.25">
      <c r="A441">
        <v>127</v>
      </c>
      <c r="B441" s="22">
        <v>43933.806192129632</v>
      </c>
      <c r="C441" s="22">
        <v>43933.80972222222</v>
      </c>
      <c r="D441" s="3" t="s">
        <v>97</v>
      </c>
      <c r="I441" s="3" t="s">
        <v>98</v>
      </c>
      <c r="L441" s="3" t="s">
        <v>98</v>
      </c>
      <c r="O441" s="3" t="s">
        <v>303</v>
      </c>
      <c r="R441" s="3" t="s">
        <v>194</v>
      </c>
      <c r="U441" s="3" t="s">
        <v>98</v>
      </c>
      <c r="X441" s="3" t="s">
        <v>121</v>
      </c>
      <c r="AA441" s="3"/>
      <c r="AD441" s="3" t="s">
        <v>127</v>
      </c>
      <c r="AG441" s="3" t="s">
        <v>149</v>
      </c>
      <c r="AJ441" s="3"/>
      <c r="AM441" s="3" t="s">
        <v>99</v>
      </c>
      <c r="AP441" s="3"/>
      <c r="AS441" s="3" t="s">
        <v>98</v>
      </c>
      <c r="AV441" s="3" t="s">
        <v>430</v>
      </c>
      <c r="AY441" s="3" t="s">
        <v>116</v>
      </c>
      <c r="BB441" s="3"/>
      <c r="BG441" s="3" t="s">
        <v>109</v>
      </c>
      <c r="BJ441" s="3" t="s">
        <v>108</v>
      </c>
      <c r="BM441" s="3" t="s">
        <v>109</v>
      </c>
      <c r="BP441" s="3" t="s">
        <v>123</v>
      </c>
      <c r="BS441" s="3" t="s">
        <v>109</v>
      </c>
      <c r="BV441" s="3" t="s">
        <v>109</v>
      </c>
      <c r="BY441" s="3" t="s">
        <v>109</v>
      </c>
      <c r="CB441" s="3" t="s">
        <v>124</v>
      </c>
      <c r="CE441" s="3" t="s">
        <v>147</v>
      </c>
      <c r="CH441" s="3" t="s">
        <v>148</v>
      </c>
      <c r="CK441" s="3"/>
      <c r="CN441" s="3" t="s">
        <v>131</v>
      </c>
      <c r="CQ441" s="3"/>
      <c r="CT441">
        <v>123</v>
      </c>
    </row>
    <row r="442" spans="1:98" x14ac:dyDescent="0.25">
      <c r="A442">
        <v>128</v>
      </c>
      <c r="B442" s="22">
        <v>43933.827210648145</v>
      </c>
      <c r="C442" s="22">
        <v>43933.830127314817</v>
      </c>
      <c r="D442" s="3" t="s">
        <v>97</v>
      </c>
      <c r="I442" s="3" t="s">
        <v>98</v>
      </c>
      <c r="L442" s="3" t="s">
        <v>98</v>
      </c>
      <c r="O442" s="3" t="s">
        <v>304</v>
      </c>
      <c r="R442" s="3" t="s">
        <v>100</v>
      </c>
      <c r="U442" s="3" t="s">
        <v>99</v>
      </c>
      <c r="X442" s="3" t="s">
        <v>121</v>
      </c>
      <c r="AA442" s="3"/>
      <c r="AD442" s="3" t="s">
        <v>146</v>
      </c>
      <c r="AG442" s="3" t="s">
        <v>149</v>
      </c>
      <c r="AJ442" s="3"/>
      <c r="AM442" s="3" t="s">
        <v>99</v>
      </c>
      <c r="AP442" s="3"/>
      <c r="AS442" s="3" t="s">
        <v>99</v>
      </c>
      <c r="AV442" s="3"/>
      <c r="AY442" s="3" t="s">
        <v>116</v>
      </c>
      <c r="BB442" s="3"/>
      <c r="BG442" s="3" t="s">
        <v>109</v>
      </c>
      <c r="BJ442" s="3" t="s">
        <v>108</v>
      </c>
      <c r="BM442" s="3" t="s">
        <v>107</v>
      </c>
      <c r="BP442" s="3" t="s">
        <v>123</v>
      </c>
      <c r="BS442" s="3" t="s">
        <v>123</v>
      </c>
      <c r="BV442" s="3" t="s">
        <v>109</v>
      </c>
      <c r="BY442" s="3" t="s">
        <v>123</v>
      </c>
      <c r="CB442" s="3" t="s">
        <v>118</v>
      </c>
      <c r="CE442" s="3" t="s">
        <v>111</v>
      </c>
      <c r="CH442" s="3" t="s">
        <v>112</v>
      </c>
      <c r="CK442" s="3"/>
      <c r="CN442" s="3" t="s">
        <v>137</v>
      </c>
      <c r="CQ442" s="3"/>
      <c r="CT442">
        <v>124</v>
      </c>
    </row>
    <row r="443" spans="1:98" x14ac:dyDescent="0.25">
      <c r="A443">
        <v>129</v>
      </c>
      <c r="B443" s="22">
        <v>43933.918402777781</v>
      </c>
      <c r="C443" s="22">
        <v>43933.921284722222</v>
      </c>
      <c r="D443" s="3" t="s">
        <v>97</v>
      </c>
      <c r="I443" s="3" t="s">
        <v>98</v>
      </c>
      <c r="L443" s="3" t="s">
        <v>98</v>
      </c>
      <c r="O443" s="3" t="s">
        <v>305</v>
      </c>
      <c r="R443" s="3" t="s">
        <v>120</v>
      </c>
      <c r="U443" s="3" t="s">
        <v>99</v>
      </c>
      <c r="X443" s="3" t="s">
        <v>121</v>
      </c>
      <c r="AA443" s="3"/>
      <c r="AD443" s="3" t="s">
        <v>154</v>
      </c>
      <c r="AG443" s="3" t="s">
        <v>149</v>
      </c>
      <c r="AJ443" s="3"/>
      <c r="AM443" s="3" t="s">
        <v>99</v>
      </c>
      <c r="AP443" s="3"/>
      <c r="AS443" s="3" t="s">
        <v>98</v>
      </c>
      <c r="AV443" s="3" t="s">
        <v>431</v>
      </c>
      <c r="AY443" s="3" t="s">
        <v>122</v>
      </c>
      <c r="BB443" s="3"/>
      <c r="BG443" s="3" t="s">
        <v>123</v>
      </c>
      <c r="BJ443" s="3" t="s">
        <v>123</v>
      </c>
      <c r="BM443" s="3" t="s">
        <v>109</v>
      </c>
      <c r="BP443" s="3" t="s">
        <v>108</v>
      </c>
      <c r="BS443" s="3" t="s">
        <v>109</v>
      </c>
      <c r="BV443" s="3" t="s">
        <v>109</v>
      </c>
      <c r="BY443" s="3" t="s">
        <v>109</v>
      </c>
      <c r="CB443" s="3" t="s">
        <v>110</v>
      </c>
      <c r="CE443" s="3" t="s">
        <v>111</v>
      </c>
      <c r="CH443" s="3" t="s">
        <v>163</v>
      </c>
      <c r="CK443" s="3"/>
      <c r="CN443" s="3" t="s">
        <v>137</v>
      </c>
      <c r="CQ443" s="3"/>
      <c r="CT443">
        <v>125</v>
      </c>
    </row>
    <row r="444" spans="1:98" x14ac:dyDescent="0.25">
      <c r="A444">
        <v>129</v>
      </c>
      <c r="B444" s="22">
        <v>43933.918402777781</v>
      </c>
      <c r="C444" s="22">
        <v>43933.921284722222</v>
      </c>
      <c r="D444" s="3" t="s">
        <v>97</v>
      </c>
      <c r="I444" s="3" t="s">
        <v>98</v>
      </c>
      <c r="L444" s="3" t="s">
        <v>98</v>
      </c>
      <c r="O444" s="3" t="s">
        <v>305</v>
      </c>
      <c r="R444" s="3" t="s">
        <v>120</v>
      </c>
      <c r="U444" s="3" t="s">
        <v>99</v>
      </c>
      <c r="X444" s="3" t="s">
        <v>121</v>
      </c>
      <c r="AA444" s="3"/>
      <c r="AD444" s="3" t="s">
        <v>154</v>
      </c>
      <c r="AG444" s="3" t="s">
        <v>149</v>
      </c>
      <c r="AJ444" s="3"/>
      <c r="AM444" s="3" t="s">
        <v>99</v>
      </c>
      <c r="AP444" s="3"/>
      <c r="AS444" s="3" t="s">
        <v>98</v>
      </c>
      <c r="AV444" s="3" t="s">
        <v>432</v>
      </c>
      <c r="AY444" s="3" t="s">
        <v>122</v>
      </c>
      <c r="BB444" s="3"/>
      <c r="BG444" s="3" t="s">
        <v>123</v>
      </c>
      <c r="BJ444" s="3" t="s">
        <v>123</v>
      </c>
      <c r="BM444" s="3" t="s">
        <v>109</v>
      </c>
      <c r="BP444" s="3" t="s">
        <v>108</v>
      </c>
      <c r="BS444" s="3" t="s">
        <v>109</v>
      </c>
      <c r="BV444" s="3" t="s">
        <v>109</v>
      </c>
      <c r="BY444" s="3" t="s">
        <v>109</v>
      </c>
      <c r="CB444" s="3" t="s">
        <v>110</v>
      </c>
      <c r="CE444" s="3" t="s">
        <v>111</v>
      </c>
      <c r="CH444" s="3" t="s">
        <v>163</v>
      </c>
      <c r="CK444" s="3"/>
      <c r="CN444" s="3" t="s">
        <v>137</v>
      </c>
      <c r="CQ444" s="3"/>
      <c r="CT444">
        <v>125</v>
      </c>
    </row>
    <row r="445" spans="1:98" x14ac:dyDescent="0.25">
      <c r="A445">
        <v>129</v>
      </c>
      <c r="B445" s="22">
        <v>43933.918402777781</v>
      </c>
      <c r="C445" s="22">
        <v>43933.921284722222</v>
      </c>
      <c r="D445" s="3" t="s">
        <v>97</v>
      </c>
      <c r="I445" s="3" t="s">
        <v>98</v>
      </c>
      <c r="L445" s="3" t="s">
        <v>98</v>
      </c>
      <c r="O445" s="3" t="s">
        <v>305</v>
      </c>
      <c r="R445" s="3" t="s">
        <v>120</v>
      </c>
      <c r="U445" s="3" t="s">
        <v>99</v>
      </c>
      <c r="X445" s="3" t="s">
        <v>121</v>
      </c>
      <c r="AA445" s="3"/>
      <c r="AD445" s="3" t="s">
        <v>154</v>
      </c>
      <c r="AG445" s="3" t="s">
        <v>149</v>
      </c>
      <c r="AJ445" s="3"/>
      <c r="AM445" s="3" t="s">
        <v>99</v>
      </c>
      <c r="AP445" s="3"/>
      <c r="AS445" s="3" t="s">
        <v>98</v>
      </c>
      <c r="AV445" s="3" t="s">
        <v>429</v>
      </c>
      <c r="AY445" s="3" t="s">
        <v>122</v>
      </c>
      <c r="BB445" s="3"/>
      <c r="BG445" s="3" t="s">
        <v>123</v>
      </c>
      <c r="BJ445" s="3" t="s">
        <v>123</v>
      </c>
      <c r="BM445" s="3" t="s">
        <v>109</v>
      </c>
      <c r="BP445" s="3" t="s">
        <v>108</v>
      </c>
      <c r="BS445" s="3" t="s">
        <v>109</v>
      </c>
      <c r="BV445" s="3" t="s">
        <v>109</v>
      </c>
      <c r="BY445" s="3" t="s">
        <v>109</v>
      </c>
      <c r="CB445" s="3" t="s">
        <v>110</v>
      </c>
      <c r="CE445" s="3" t="s">
        <v>111</v>
      </c>
      <c r="CH445" s="3" t="s">
        <v>163</v>
      </c>
      <c r="CK445" s="3"/>
      <c r="CN445" s="3" t="s">
        <v>137</v>
      </c>
      <c r="CQ445" s="3"/>
      <c r="CT445">
        <v>125</v>
      </c>
    </row>
    <row r="446" spans="1:98" x14ac:dyDescent="0.25">
      <c r="A446">
        <v>129</v>
      </c>
      <c r="B446" s="22">
        <v>43933.918402777781</v>
      </c>
      <c r="C446" s="22">
        <v>43933.921284722222</v>
      </c>
      <c r="D446" s="3" t="s">
        <v>97</v>
      </c>
      <c r="I446" s="3" t="s">
        <v>98</v>
      </c>
      <c r="L446" s="3" t="s">
        <v>98</v>
      </c>
      <c r="O446" s="3" t="s">
        <v>305</v>
      </c>
      <c r="R446" s="3" t="s">
        <v>120</v>
      </c>
      <c r="U446" s="3" t="s">
        <v>99</v>
      </c>
      <c r="X446" s="3" t="s">
        <v>121</v>
      </c>
      <c r="AA446" s="3"/>
      <c r="AD446" s="3" t="s">
        <v>154</v>
      </c>
      <c r="AG446" s="3" t="s">
        <v>149</v>
      </c>
      <c r="AJ446" s="3"/>
      <c r="AM446" s="3" t="s">
        <v>99</v>
      </c>
      <c r="AP446" s="3"/>
      <c r="AS446" s="3" t="s">
        <v>98</v>
      </c>
      <c r="AV446" s="3" t="s">
        <v>435</v>
      </c>
      <c r="AY446" s="3" t="s">
        <v>122</v>
      </c>
      <c r="BB446" s="3"/>
      <c r="BG446" s="3" t="s">
        <v>123</v>
      </c>
      <c r="BJ446" s="3" t="s">
        <v>123</v>
      </c>
      <c r="BM446" s="3" t="s">
        <v>109</v>
      </c>
      <c r="BP446" s="3" t="s">
        <v>108</v>
      </c>
      <c r="BS446" s="3" t="s">
        <v>109</v>
      </c>
      <c r="BV446" s="3" t="s">
        <v>109</v>
      </c>
      <c r="BY446" s="3" t="s">
        <v>109</v>
      </c>
      <c r="CB446" s="3" t="s">
        <v>110</v>
      </c>
      <c r="CE446" s="3" t="s">
        <v>111</v>
      </c>
      <c r="CH446" s="3" t="s">
        <v>163</v>
      </c>
      <c r="CK446" s="3"/>
      <c r="CN446" s="3" t="s">
        <v>137</v>
      </c>
      <c r="CQ446" s="3"/>
      <c r="CT446">
        <v>125</v>
      </c>
    </row>
    <row r="447" spans="1:98" x14ac:dyDescent="0.25">
      <c r="A447">
        <v>129</v>
      </c>
      <c r="B447" s="22">
        <v>43933.918402777781</v>
      </c>
      <c r="C447" s="22">
        <v>43933.921284722222</v>
      </c>
      <c r="D447" s="3" t="s">
        <v>97</v>
      </c>
      <c r="I447" s="3" t="s">
        <v>98</v>
      </c>
      <c r="L447" s="3" t="s">
        <v>98</v>
      </c>
      <c r="O447" s="3" t="s">
        <v>305</v>
      </c>
      <c r="R447" s="3" t="s">
        <v>120</v>
      </c>
      <c r="U447" s="3" t="s">
        <v>99</v>
      </c>
      <c r="X447" s="3" t="s">
        <v>121</v>
      </c>
      <c r="AA447" s="3"/>
      <c r="AD447" s="3" t="s">
        <v>154</v>
      </c>
      <c r="AG447" s="3" t="s">
        <v>149</v>
      </c>
      <c r="AJ447" s="3"/>
      <c r="AM447" s="3" t="s">
        <v>99</v>
      </c>
      <c r="AP447" s="3"/>
      <c r="AS447" s="3" t="s">
        <v>98</v>
      </c>
      <c r="AV447" s="3" t="s">
        <v>430</v>
      </c>
      <c r="AY447" s="3" t="s">
        <v>122</v>
      </c>
      <c r="BB447" s="3"/>
      <c r="BG447" s="3" t="s">
        <v>123</v>
      </c>
      <c r="BJ447" s="3" t="s">
        <v>123</v>
      </c>
      <c r="BM447" s="3" t="s">
        <v>109</v>
      </c>
      <c r="BP447" s="3" t="s">
        <v>108</v>
      </c>
      <c r="BS447" s="3" t="s">
        <v>109</v>
      </c>
      <c r="BV447" s="3" t="s">
        <v>109</v>
      </c>
      <c r="BY447" s="3" t="s">
        <v>109</v>
      </c>
      <c r="CB447" s="3" t="s">
        <v>110</v>
      </c>
      <c r="CE447" s="3" t="s">
        <v>111</v>
      </c>
      <c r="CH447" s="3" t="s">
        <v>163</v>
      </c>
      <c r="CK447" s="3"/>
      <c r="CN447" s="3" t="s">
        <v>137</v>
      </c>
      <c r="CQ447" s="3"/>
      <c r="CT447">
        <v>125</v>
      </c>
    </row>
    <row r="448" spans="1:98" x14ac:dyDescent="0.25">
      <c r="A448">
        <v>130</v>
      </c>
      <c r="B448" s="22">
        <v>43934.335775462961</v>
      </c>
      <c r="C448" s="22">
        <v>43934.339212962965</v>
      </c>
      <c r="D448" s="3" t="s">
        <v>97</v>
      </c>
      <c r="I448" s="3" t="s">
        <v>99</v>
      </c>
      <c r="L448" s="3" t="s">
        <v>99</v>
      </c>
      <c r="O448" s="3"/>
      <c r="R448" s="3" t="s">
        <v>100</v>
      </c>
      <c r="U448" s="3" t="s">
        <v>99</v>
      </c>
      <c r="X448" s="3" t="s">
        <v>101</v>
      </c>
      <c r="AA448" s="3" t="s">
        <v>132</v>
      </c>
      <c r="AD448" s="3" t="s">
        <v>302</v>
      </c>
      <c r="AG448" s="3" t="s">
        <v>149</v>
      </c>
      <c r="AJ448" s="3"/>
      <c r="AM448" s="3" t="s">
        <v>99</v>
      </c>
      <c r="AP448" s="3"/>
      <c r="AS448" s="3" t="s">
        <v>98</v>
      </c>
      <c r="AV448" s="3" t="s">
        <v>431</v>
      </c>
      <c r="AY448" s="3" t="s">
        <v>116</v>
      </c>
      <c r="BB448" s="3"/>
      <c r="BG448" s="3" t="s">
        <v>108</v>
      </c>
      <c r="BJ448" s="3" t="s">
        <v>123</v>
      </c>
      <c r="BM448" s="3" t="s">
        <v>109</v>
      </c>
      <c r="BP448" s="3" t="s">
        <v>109</v>
      </c>
      <c r="BS448" s="3" t="s">
        <v>109</v>
      </c>
      <c r="BV448" s="3" t="s">
        <v>123</v>
      </c>
      <c r="BY448" s="3" t="s">
        <v>123</v>
      </c>
      <c r="CB448" s="3" t="s">
        <v>118</v>
      </c>
      <c r="CE448" s="3" t="s">
        <v>111</v>
      </c>
      <c r="CH448" s="3" t="s">
        <v>137</v>
      </c>
      <c r="CK448" s="3" t="s">
        <v>306</v>
      </c>
      <c r="CN448" s="3" t="s">
        <v>137</v>
      </c>
      <c r="CQ448" s="3"/>
      <c r="CT448">
        <v>126</v>
      </c>
    </row>
    <row r="449" spans="1:98" x14ac:dyDescent="0.25">
      <c r="A449">
        <v>130</v>
      </c>
      <c r="B449" s="22">
        <v>43934.335775462961</v>
      </c>
      <c r="C449" s="22">
        <v>43934.339212962965</v>
      </c>
      <c r="D449" s="3" t="s">
        <v>97</v>
      </c>
      <c r="I449" s="3" t="s">
        <v>99</v>
      </c>
      <c r="L449" s="3" t="s">
        <v>99</v>
      </c>
      <c r="O449" s="3"/>
      <c r="R449" s="3" t="s">
        <v>100</v>
      </c>
      <c r="U449" s="3" t="s">
        <v>99</v>
      </c>
      <c r="X449" s="3" t="s">
        <v>101</v>
      </c>
      <c r="AA449" s="3" t="s">
        <v>132</v>
      </c>
      <c r="AD449" s="3" t="s">
        <v>302</v>
      </c>
      <c r="AG449" s="3" t="s">
        <v>149</v>
      </c>
      <c r="AJ449" s="3"/>
      <c r="AM449" s="3" t="s">
        <v>99</v>
      </c>
      <c r="AP449" s="3"/>
      <c r="AS449" s="3" t="s">
        <v>98</v>
      </c>
      <c r="AV449" s="3" t="s">
        <v>429</v>
      </c>
      <c r="AY449" s="3" t="s">
        <v>116</v>
      </c>
      <c r="BB449" s="3"/>
      <c r="BG449" s="3" t="s">
        <v>108</v>
      </c>
      <c r="BJ449" s="3" t="s">
        <v>123</v>
      </c>
      <c r="BM449" s="3" t="s">
        <v>109</v>
      </c>
      <c r="BP449" s="3" t="s">
        <v>109</v>
      </c>
      <c r="BS449" s="3" t="s">
        <v>109</v>
      </c>
      <c r="BV449" s="3" t="s">
        <v>123</v>
      </c>
      <c r="BY449" s="3" t="s">
        <v>123</v>
      </c>
      <c r="CB449" s="3" t="s">
        <v>118</v>
      </c>
      <c r="CE449" s="3" t="s">
        <v>111</v>
      </c>
      <c r="CH449" s="3" t="s">
        <v>137</v>
      </c>
      <c r="CK449" s="3" t="s">
        <v>306</v>
      </c>
      <c r="CN449" s="3" t="s">
        <v>137</v>
      </c>
      <c r="CQ449" s="3"/>
      <c r="CT449">
        <v>126</v>
      </c>
    </row>
    <row r="450" spans="1:98" x14ac:dyDescent="0.25">
      <c r="A450">
        <v>130</v>
      </c>
      <c r="B450" s="22">
        <v>43934.335775462961</v>
      </c>
      <c r="C450" s="22">
        <v>43934.339212962965</v>
      </c>
      <c r="D450" s="3" t="s">
        <v>97</v>
      </c>
      <c r="I450" s="3" t="s">
        <v>99</v>
      </c>
      <c r="L450" s="3" t="s">
        <v>99</v>
      </c>
      <c r="O450" s="3"/>
      <c r="R450" s="3" t="s">
        <v>100</v>
      </c>
      <c r="U450" s="3" t="s">
        <v>99</v>
      </c>
      <c r="X450" s="3" t="s">
        <v>101</v>
      </c>
      <c r="AA450" s="3" t="s">
        <v>132</v>
      </c>
      <c r="AD450" s="3" t="s">
        <v>302</v>
      </c>
      <c r="AG450" s="3" t="s">
        <v>149</v>
      </c>
      <c r="AJ450" s="3"/>
      <c r="AM450" s="3" t="s">
        <v>99</v>
      </c>
      <c r="AP450" s="3"/>
      <c r="AS450" s="3" t="s">
        <v>98</v>
      </c>
      <c r="AV450" s="3" t="s">
        <v>435</v>
      </c>
      <c r="AY450" s="3" t="s">
        <v>116</v>
      </c>
      <c r="BB450" s="3"/>
      <c r="BG450" s="3" t="s">
        <v>108</v>
      </c>
      <c r="BJ450" s="3" t="s">
        <v>123</v>
      </c>
      <c r="BM450" s="3" t="s">
        <v>109</v>
      </c>
      <c r="BP450" s="3" t="s">
        <v>109</v>
      </c>
      <c r="BS450" s="3" t="s">
        <v>109</v>
      </c>
      <c r="BV450" s="3" t="s">
        <v>123</v>
      </c>
      <c r="BY450" s="3" t="s">
        <v>123</v>
      </c>
      <c r="CB450" s="3" t="s">
        <v>118</v>
      </c>
      <c r="CE450" s="3" t="s">
        <v>111</v>
      </c>
      <c r="CH450" s="3" t="s">
        <v>137</v>
      </c>
      <c r="CK450" s="3" t="s">
        <v>306</v>
      </c>
      <c r="CN450" s="3" t="s">
        <v>137</v>
      </c>
      <c r="CQ450" s="3"/>
      <c r="CT450">
        <v>126</v>
      </c>
    </row>
    <row r="451" spans="1:98" x14ac:dyDescent="0.25">
      <c r="A451">
        <v>130</v>
      </c>
      <c r="B451" s="22">
        <v>43934.335775462961</v>
      </c>
      <c r="C451" s="22">
        <v>43934.339212962965</v>
      </c>
      <c r="D451" s="3" t="s">
        <v>97</v>
      </c>
      <c r="I451" s="3" t="s">
        <v>99</v>
      </c>
      <c r="L451" s="3" t="s">
        <v>99</v>
      </c>
      <c r="O451" s="3"/>
      <c r="R451" s="3" t="s">
        <v>100</v>
      </c>
      <c r="U451" s="3" t="s">
        <v>99</v>
      </c>
      <c r="X451" s="3" t="s">
        <v>101</v>
      </c>
      <c r="AA451" s="3" t="s">
        <v>132</v>
      </c>
      <c r="AD451" s="3" t="s">
        <v>302</v>
      </c>
      <c r="AG451" s="3" t="s">
        <v>149</v>
      </c>
      <c r="AJ451" s="3"/>
      <c r="AM451" s="3" t="s">
        <v>99</v>
      </c>
      <c r="AP451" s="3"/>
      <c r="AS451" s="3" t="s">
        <v>98</v>
      </c>
      <c r="AV451" s="3" t="s">
        <v>430</v>
      </c>
      <c r="AY451" s="3" t="s">
        <v>116</v>
      </c>
      <c r="BB451" s="3"/>
      <c r="BG451" s="3" t="s">
        <v>108</v>
      </c>
      <c r="BJ451" s="3" t="s">
        <v>123</v>
      </c>
      <c r="BM451" s="3" t="s">
        <v>109</v>
      </c>
      <c r="BP451" s="3" t="s">
        <v>109</v>
      </c>
      <c r="BS451" s="3" t="s">
        <v>109</v>
      </c>
      <c r="BV451" s="3" t="s">
        <v>123</v>
      </c>
      <c r="BY451" s="3" t="s">
        <v>123</v>
      </c>
      <c r="CB451" s="3" t="s">
        <v>118</v>
      </c>
      <c r="CE451" s="3" t="s">
        <v>111</v>
      </c>
      <c r="CH451" s="3" t="s">
        <v>137</v>
      </c>
      <c r="CK451" s="3" t="s">
        <v>306</v>
      </c>
      <c r="CN451" s="3" t="s">
        <v>137</v>
      </c>
      <c r="CQ451" s="3"/>
      <c r="CT451">
        <v>126</v>
      </c>
    </row>
    <row r="452" spans="1:98" x14ac:dyDescent="0.25">
      <c r="A452">
        <v>131</v>
      </c>
      <c r="B452" s="22">
        <v>43934.367777777778</v>
      </c>
      <c r="C452" s="22">
        <v>43934.370995370373</v>
      </c>
      <c r="D452" s="3" t="s">
        <v>97</v>
      </c>
      <c r="I452" s="3" t="s">
        <v>98</v>
      </c>
      <c r="L452" s="3" t="s">
        <v>99</v>
      </c>
      <c r="O452" s="3"/>
      <c r="R452" s="3" t="s">
        <v>100</v>
      </c>
      <c r="U452" s="3" t="s">
        <v>99</v>
      </c>
      <c r="X452" s="3" t="s">
        <v>121</v>
      </c>
      <c r="AA452" s="3"/>
      <c r="AD452" s="3" t="s">
        <v>302</v>
      </c>
      <c r="AG452" s="3" t="s">
        <v>149</v>
      </c>
      <c r="AJ452" s="3"/>
      <c r="AM452" s="3" t="s">
        <v>99</v>
      </c>
      <c r="AP452" s="3"/>
      <c r="AS452" s="3" t="s">
        <v>99</v>
      </c>
      <c r="AV452" s="3"/>
      <c r="AY452" s="3" t="s">
        <v>145</v>
      </c>
      <c r="BB452" s="3"/>
      <c r="BG452" s="3" t="s">
        <v>107</v>
      </c>
      <c r="BJ452" s="3" t="s">
        <v>107</v>
      </c>
      <c r="BM452" s="3" t="s">
        <v>109</v>
      </c>
      <c r="BP452" s="3" t="s">
        <v>107</v>
      </c>
      <c r="BS452" s="3" t="s">
        <v>109</v>
      </c>
      <c r="BV452" s="3" t="s">
        <v>109</v>
      </c>
      <c r="BY452" s="3" t="s">
        <v>109</v>
      </c>
      <c r="CB452" s="3" t="s">
        <v>110</v>
      </c>
      <c r="CE452" s="3" t="s">
        <v>111</v>
      </c>
      <c r="CH452" s="3" t="s">
        <v>112</v>
      </c>
      <c r="CK452" s="3"/>
      <c r="CN452" s="3" t="s">
        <v>137</v>
      </c>
      <c r="CQ452" s="3"/>
      <c r="CT452">
        <v>127</v>
      </c>
    </row>
    <row r="453" spans="1:98" x14ac:dyDescent="0.25">
      <c r="A453">
        <v>132</v>
      </c>
      <c r="B453" s="22">
        <v>43934.373865740738</v>
      </c>
      <c r="C453" s="22">
        <v>43934.376805555556</v>
      </c>
      <c r="D453" s="3" t="s">
        <v>97</v>
      </c>
      <c r="I453" s="3" t="s">
        <v>98</v>
      </c>
      <c r="L453" s="3" t="s">
        <v>98</v>
      </c>
      <c r="O453" s="3"/>
      <c r="R453" s="3" t="s">
        <v>100</v>
      </c>
      <c r="U453" s="3" t="s">
        <v>99</v>
      </c>
      <c r="X453" s="3" t="s">
        <v>101</v>
      </c>
      <c r="AA453" s="3" t="s">
        <v>102</v>
      </c>
      <c r="AD453" s="3" t="s">
        <v>267</v>
      </c>
      <c r="AG453" s="3" t="s">
        <v>149</v>
      </c>
      <c r="AJ453" s="3"/>
      <c r="AM453" s="3" t="s">
        <v>99</v>
      </c>
      <c r="AP453" s="3"/>
      <c r="AS453" s="3" t="s">
        <v>99</v>
      </c>
      <c r="AV453" s="3"/>
      <c r="AY453" s="3" t="s">
        <v>228</v>
      </c>
      <c r="BB453" s="3"/>
      <c r="BG453" s="3" t="s">
        <v>109</v>
      </c>
      <c r="BJ453" s="3" t="s">
        <v>109</v>
      </c>
      <c r="BM453" s="3" t="s">
        <v>109</v>
      </c>
      <c r="BP453" s="3" t="s">
        <v>123</v>
      </c>
      <c r="BS453" s="3" t="s">
        <v>123</v>
      </c>
      <c r="BV453" s="3" t="s">
        <v>123</v>
      </c>
      <c r="BY453" s="3" t="s">
        <v>123</v>
      </c>
      <c r="CB453" s="3" t="s">
        <v>118</v>
      </c>
      <c r="CE453" s="3" t="s">
        <v>147</v>
      </c>
      <c r="CH453" s="3" t="s">
        <v>148</v>
      </c>
      <c r="CK453" s="3"/>
      <c r="CN453" s="3" t="s">
        <v>131</v>
      </c>
      <c r="CQ453" s="3"/>
      <c r="CT453">
        <v>128</v>
      </c>
    </row>
    <row r="454" spans="1:98" x14ac:dyDescent="0.25">
      <c r="A454">
        <v>133</v>
      </c>
      <c r="B454" s="22">
        <v>43934.372048611112</v>
      </c>
      <c r="C454" s="22">
        <v>43934.37699074074</v>
      </c>
      <c r="D454" s="3" t="s">
        <v>97</v>
      </c>
      <c r="I454" s="3" t="s">
        <v>99</v>
      </c>
      <c r="L454" s="3" t="s">
        <v>98</v>
      </c>
      <c r="O454" s="3" t="s">
        <v>307</v>
      </c>
      <c r="R454" s="3" t="s">
        <v>159</v>
      </c>
      <c r="U454" s="3" t="s">
        <v>99</v>
      </c>
      <c r="X454" s="3" t="s">
        <v>101</v>
      </c>
      <c r="AA454" s="3" t="s">
        <v>102</v>
      </c>
      <c r="AD454" s="3" t="s">
        <v>152</v>
      </c>
      <c r="AG454" s="3" t="s">
        <v>149</v>
      </c>
      <c r="AJ454" s="3"/>
      <c r="AM454" s="3" t="s">
        <v>98</v>
      </c>
      <c r="AP454" s="3" t="s">
        <v>155</v>
      </c>
      <c r="AS454" s="3" t="s">
        <v>98</v>
      </c>
      <c r="AV454" s="3" t="s">
        <v>431</v>
      </c>
      <c r="AY454" s="3" t="s">
        <v>116</v>
      </c>
      <c r="BB454" s="3"/>
      <c r="BG454" s="3" t="s">
        <v>109</v>
      </c>
      <c r="BJ454" s="3" t="s">
        <v>108</v>
      </c>
      <c r="BM454" s="3" t="s">
        <v>108</v>
      </c>
      <c r="BP454" s="3" t="s">
        <v>123</v>
      </c>
      <c r="BS454" s="3" t="s">
        <v>109</v>
      </c>
      <c r="BV454" s="3" t="s">
        <v>109</v>
      </c>
      <c r="BY454" s="3" t="s">
        <v>123</v>
      </c>
      <c r="CB454" s="3" t="s">
        <v>110</v>
      </c>
      <c r="CE454" s="3" t="s">
        <v>147</v>
      </c>
      <c r="CH454" s="3" t="s">
        <v>137</v>
      </c>
      <c r="CK454" s="3" t="s">
        <v>308</v>
      </c>
      <c r="CN454" s="3" t="s">
        <v>126</v>
      </c>
      <c r="CQ454" s="3"/>
      <c r="CT454">
        <v>129</v>
      </c>
    </row>
    <row r="455" spans="1:98" x14ac:dyDescent="0.25">
      <c r="A455">
        <v>133</v>
      </c>
      <c r="B455" s="22">
        <v>43934.372048611112</v>
      </c>
      <c r="C455" s="22">
        <v>43934.37699074074</v>
      </c>
      <c r="D455" s="3" t="s">
        <v>97</v>
      </c>
      <c r="I455" s="3" t="s">
        <v>99</v>
      </c>
      <c r="L455" s="3" t="s">
        <v>98</v>
      </c>
      <c r="O455" s="3" t="s">
        <v>307</v>
      </c>
      <c r="R455" s="3" t="s">
        <v>159</v>
      </c>
      <c r="U455" s="3" t="s">
        <v>99</v>
      </c>
      <c r="X455" s="3" t="s">
        <v>101</v>
      </c>
      <c r="AA455" s="3" t="s">
        <v>102</v>
      </c>
      <c r="AD455" s="3" t="s">
        <v>152</v>
      </c>
      <c r="AG455" s="3" t="s">
        <v>149</v>
      </c>
      <c r="AJ455" s="3"/>
      <c r="AM455" s="3" t="s">
        <v>98</v>
      </c>
      <c r="AP455" s="3" t="s">
        <v>155</v>
      </c>
      <c r="AS455" s="3" t="s">
        <v>98</v>
      </c>
      <c r="AV455" s="3" t="s">
        <v>432</v>
      </c>
      <c r="AY455" s="3" t="s">
        <v>116</v>
      </c>
      <c r="BB455" s="3"/>
      <c r="BG455" s="3" t="s">
        <v>109</v>
      </c>
      <c r="BJ455" s="3" t="s">
        <v>108</v>
      </c>
      <c r="BM455" s="3" t="s">
        <v>108</v>
      </c>
      <c r="BP455" s="3" t="s">
        <v>123</v>
      </c>
      <c r="BS455" s="3" t="s">
        <v>109</v>
      </c>
      <c r="BV455" s="3" t="s">
        <v>109</v>
      </c>
      <c r="BY455" s="3" t="s">
        <v>123</v>
      </c>
      <c r="CB455" s="3" t="s">
        <v>110</v>
      </c>
      <c r="CE455" s="3" t="s">
        <v>147</v>
      </c>
      <c r="CH455" s="3" t="s">
        <v>137</v>
      </c>
      <c r="CK455" s="3" t="s">
        <v>308</v>
      </c>
      <c r="CN455" s="3" t="s">
        <v>126</v>
      </c>
      <c r="CQ455" s="3"/>
      <c r="CT455">
        <v>129</v>
      </c>
    </row>
    <row r="456" spans="1:98" x14ac:dyDescent="0.25">
      <c r="A456">
        <v>133</v>
      </c>
      <c r="B456" s="22">
        <v>43934.372048611112</v>
      </c>
      <c r="C456" s="22">
        <v>43934.37699074074</v>
      </c>
      <c r="D456" s="3" t="s">
        <v>97</v>
      </c>
      <c r="I456" s="3" t="s">
        <v>99</v>
      </c>
      <c r="L456" s="3" t="s">
        <v>98</v>
      </c>
      <c r="O456" s="3" t="s">
        <v>307</v>
      </c>
      <c r="R456" s="3" t="s">
        <v>159</v>
      </c>
      <c r="U456" s="3" t="s">
        <v>99</v>
      </c>
      <c r="X456" s="3" t="s">
        <v>101</v>
      </c>
      <c r="AA456" s="3" t="s">
        <v>102</v>
      </c>
      <c r="AD456" s="3" t="s">
        <v>152</v>
      </c>
      <c r="AG456" s="3" t="s">
        <v>149</v>
      </c>
      <c r="AJ456" s="3"/>
      <c r="AM456" s="3" t="s">
        <v>98</v>
      </c>
      <c r="AP456" s="3" t="s">
        <v>155</v>
      </c>
      <c r="AS456" s="3" t="s">
        <v>98</v>
      </c>
      <c r="AV456" s="3" t="s">
        <v>434</v>
      </c>
      <c r="AY456" s="3" t="s">
        <v>116</v>
      </c>
      <c r="BB456" s="3"/>
      <c r="BG456" s="3" t="s">
        <v>109</v>
      </c>
      <c r="BJ456" s="3" t="s">
        <v>108</v>
      </c>
      <c r="BM456" s="3" t="s">
        <v>108</v>
      </c>
      <c r="BP456" s="3" t="s">
        <v>123</v>
      </c>
      <c r="BS456" s="3" t="s">
        <v>109</v>
      </c>
      <c r="BV456" s="3" t="s">
        <v>109</v>
      </c>
      <c r="BY456" s="3" t="s">
        <v>123</v>
      </c>
      <c r="CB456" s="3" t="s">
        <v>110</v>
      </c>
      <c r="CE456" s="3" t="s">
        <v>147</v>
      </c>
      <c r="CH456" s="3" t="s">
        <v>137</v>
      </c>
      <c r="CK456" s="3" t="s">
        <v>308</v>
      </c>
      <c r="CN456" s="3" t="s">
        <v>126</v>
      </c>
      <c r="CQ456" s="3"/>
      <c r="CT456">
        <v>129</v>
      </c>
    </row>
    <row r="457" spans="1:98" x14ac:dyDescent="0.25">
      <c r="A457">
        <v>133</v>
      </c>
      <c r="B457" s="22">
        <v>43934.372048611112</v>
      </c>
      <c r="C457" s="22">
        <v>43934.37699074074</v>
      </c>
      <c r="D457" s="3" t="s">
        <v>97</v>
      </c>
      <c r="I457" s="3" t="s">
        <v>99</v>
      </c>
      <c r="L457" s="3" t="s">
        <v>98</v>
      </c>
      <c r="O457" s="3" t="s">
        <v>307</v>
      </c>
      <c r="R457" s="3" t="s">
        <v>159</v>
      </c>
      <c r="U457" s="3" t="s">
        <v>99</v>
      </c>
      <c r="X457" s="3" t="s">
        <v>101</v>
      </c>
      <c r="AA457" s="3" t="s">
        <v>102</v>
      </c>
      <c r="AD457" s="3" t="s">
        <v>152</v>
      </c>
      <c r="AG457" s="3" t="s">
        <v>149</v>
      </c>
      <c r="AJ457" s="3"/>
      <c r="AM457" s="3" t="s">
        <v>98</v>
      </c>
      <c r="AP457" s="3" t="s">
        <v>155</v>
      </c>
      <c r="AS457" s="3" t="s">
        <v>98</v>
      </c>
      <c r="AV457" s="3" t="s">
        <v>429</v>
      </c>
      <c r="AY457" s="3" t="s">
        <v>116</v>
      </c>
      <c r="BB457" s="3"/>
      <c r="BG457" s="3" t="s">
        <v>109</v>
      </c>
      <c r="BJ457" s="3" t="s">
        <v>108</v>
      </c>
      <c r="BM457" s="3" t="s">
        <v>108</v>
      </c>
      <c r="BP457" s="3" t="s">
        <v>123</v>
      </c>
      <c r="BS457" s="3" t="s">
        <v>109</v>
      </c>
      <c r="BV457" s="3" t="s">
        <v>109</v>
      </c>
      <c r="BY457" s="3" t="s">
        <v>123</v>
      </c>
      <c r="CB457" s="3" t="s">
        <v>110</v>
      </c>
      <c r="CE457" s="3" t="s">
        <v>147</v>
      </c>
      <c r="CH457" s="3" t="s">
        <v>137</v>
      </c>
      <c r="CK457" s="3" t="s">
        <v>308</v>
      </c>
      <c r="CN457" s="3" t="s">
        <v>126</v>
      </c>
      <c r="CQ457" s="3"/>
      <c r="CT457">
        <v>129</v>
      </c>
    </row>
    <row r="458" spans="1:98" x14ac:dyDescent="0.25">
      <c r="A458">
        <v>133</v>
      </c>
      <c r="B458" s="22">
        <v>43934.372048611112</v>
      </c>
      <c r="C458" s="22">
        <v>43934.37699074074</v>
      </c>
      <c r="D458" s="3" t="s">
        <v>97</v>
      </c>
      <c r="I458" s="3" t="s">
        <v>99</v>
      </c>
      <c r="L458" s="3" t="s">
        <v>98</v>
      </c>
      <c r="O458" s="3" t="s">
        <v>307</v>
      </c>
      <c r="R458" s="3" t="s">
        <v>159</v>
      </c>
      <c r="U458" s="3" t="s">
        <v>99</v>
      </c>
      <c r="X458" s="3" t="s">
        <v>101</v>
      </c>
      <c r="AA458" s="3" t="s">
        <v>102</v>
      </c>
      <c r="AD458" s="3" t="s">
        <v>152</v>
      </c>
      <c r="AG458" s="3" t="s">
        <v>149</v>
      </c>
      <c r="AJ458" s="3"/>
      <c r="AM458" s="3" t="s">
        <v>98</v>
      </c>
      <c r="AP458" s="3" t="s">
        <v>155</v>
      </c>
      <c r="AS458" s="3" t="s">
        <v>98</v>
      </c>
      <c r="AV458" s="3" t="s">
        <v>435</v>
      </c>
      <c r="AY458" s="3" t="s">
        <v>116</v>
      </c>
      <c r="BB458" s="3"/>
      <c r="BG458" s="3" t="s">
        <v>109</v>
      </c>
      <c r="BJ458" s="3" t="s">
        <v>108</v>
      </c>
      <c r="BM458" s="3" t="s">
        <v>108</v>
      </c>
      <c r="BP458" s="3" t="s">
        <v>123</v>
      </c>
      <c r="BS458" s="3" t="s">
        <v>109</v>
      </c>
      <c r="BV458" s="3" t="s">
        <v>109</v>
      </c>
      <c r="BY458" s="3" t="s">
        <v>123</v>
      </c>
      <c r="CB458" s="3" t="s">
        <v>110</v>
      </c>
      <c r="CE458" s="3" t="s">
        <v>147</v>
      </c>
      <c r="CH458" s="3" t="s">
        <v>137</v>
      </c>
      <c r="CK458" s="3" t="s">
        <v>308</v>
      </c>
      <c r="CN458" s="3" t="s">
        <v>126</v>
      </c>
      <c r="CQ458" s="3"/>
      <c r="CT458">
        <v>129</v>
      </c>
    </row>
    <row r="459" spans="1:98" x14ac:dyDescent="0.25">
      <c r="A459">
        <v>133</v>
      </c>
      <c r="B459" s="22">
        <v>43934.372048611112</v>
      </c>
      <c r="C459" s="22">
        <v>43934.37699074074</v>
      </c>
      <c r="D459" s="3" t="s">
        <v>97</v>
      </c>
      <c r="I459" s="3" t="s">
        <v>99</v>
      </c>
      <c r="L459" s="3" t="s">
        <v>98</v>
      </c>
      <c r="O459" s="3" t="s">
        <v>307</v>
      </c>
      <c r="R459" s="3" t="s">
        <v>159</v>
      </c>
      <c r="U459" s="3" t="s">
        <v>99</v>
      </c>
      <c r="X459" s="3" t="s">
        <v>101</v>
      </c>
      <c r="AA459" s="3" t="s">
        <v>102</v>
      </c>
      <c r="AD459" s="3" t="s">
        <v>152</v>
      </c>
      <c r="AG459" s="3" t="s">
        <v>149</v>
      </c>
      <c r="AJ459" s="3"/>
      <c r="AM459" s="3" t="s">
        <v>98</v>
      </c>
      <c r="AP459" s="3" t="s">
        <v>155</v>
      </c>
      <c r="AS459" s="3" t="s">
        <v>98</v>
      </c>
      <c r="AV459" s="3" t="s">
        <v>430</v>
      </c>
      <c r="AY459" s="3" t="s">
        <v>116</v>
      </c>
      <c r="BB459" s="3"/>
      <c r="BG459" s="3" t="s">
        <v>109</v>
      </c>
      <c r="BJ459" s="3" t="s">
        <v>108</v>
      </c>
      <c r="BM459" s="3" t="s">
        <v>108</v>
      </c>
      <c r="BP459" s="3" t="s">
        <v>123</v>
      </c>
      <c r="BS459" s="3" t="s">
        <v>109</v>
      </c>
      <c r="BV459" s="3" t="s">
        <v>109</v>
      </c>
      <c r="BY459" s="3" t="s">
        <v>123</v>
      </c>
      <c r="CB459" s="3" t="s">
        <v>110</v>
      </c>
      <c r="CE459" s="3" t="s">
        <v>147</v>
      </c>
      <c r="CH459" s="3" t="s">
        <v>137</v>
      </c>
      <c r="CK459" s="3" t="s">
        <v>308</v>
      </c>
      <c r="CN459" s="3" t="s">
        <v>126</v>
      </c>
      <c r="CQ459" s="3"/>
      <c r="CT459">
        <v>129</v>
      </c>
    </row>
    <row r="460" spans="1:98" x14ac:dyDescent="0.25">
      <c r="A460">
        <v>134</v>
      </c>
      <c r="B460" s="22">
        <v>43934.370717592596</v>
      </c>
      <c r="C460" s="22">
        <v>43934.380949074075</v>
      </c>
      <c r="D460" s="3" t="s">
        <v>97</v>
      </c>
      <c r="I460" s="3" t="s">
        <v>98</v>
      </c>
      <c r="L460" s="3" t="s">
        <v>98</v>
      </c>
      <c r="O460" s="3"/>
      <c r="R460" s="3" t="s">
        <v>159</v>
      </c>
      <c r="U460" s="3" t="s">
        <v>98</v>
      </c>
      <c r="X460" s="3" t="s">
        <v>121</v>
      </c>
      <c r="AA460" s="3"/>
      <c r="AD460" s="3" t="s">
        <v>167</v>
      </c>
      <c r="AG460" s="3" t="s">
        <v>149</v>
      </c>
      <c r="AJ460" s="3"/>
      <c r="AM460" s="3" t="s">
        <v>99</v>
      </c>
      <c r="AP460" s="3"/>
      <c r="AS460" s="3" t="s">
        <v>98</v>
      </c>
      <c r="AV460" s="3" t="s">
        <v>429</v>
      </c>
      <c r="AY460" s="3" t="s">
        <v>116</v>
      </c>
      <c r="BB460" s="3"/>
      <c r="BG460" s="3" t="s">
        <v>133</v>
      </c>
      <c r="BJ460" s="3" t="s">
        <v>133</v>
      </c>
      <c r="BM460" s="3" t="s">
        <v>107</v>
      </c>
      <c r="BP460" s="3" t="s">
        <v>109</v>
      </c>
      <c r="BS460" s="3" t="s">
        <v>109</v>
      </c>
      <c r="BV460" s="3" t="s">
        <v>108</v>
      </c>
      <c r="BY460" s="3" t="s">
        <v>109</v>
      </c>
      <c r="CB460" s="3" t="s">
        <v>124</v>
      </c>
      <c r="CE460" s="3" t="s">
        <v>309</v>
      </c>
      <c r="CH460" s="3" t="s">
        <v>136</v>
      </c>
      <c r="CK460" s="3"/>
      <c r="CN460" s="3" t="s">
        <v>137</v>
      </c>
      <c r="CQ460" s="3"/>
      <c r="CT460">
        <v>130</v>
      </c>
    </row>
    <row r="461" spans="1:98" x14ac:dyDescent="0.25">
      <c r="A461">
        <v>134</v>
      </c>
      <c r="B461" s="22">
        <v>43934.370717592596</v>
      </c>
      <c r="C461" s="22">
        <v>43934.380949074075</v>
      </c>
      <c r="D461" s="3" t="s">
        <v>97</v>
      </c>
      <c r="I461" s="3" t="s">
        <v>98</v>
      </c>
      <c r="L461" s="3" t="s">
        <v>98</v>
      </c>
      <c r="O461" s="3"/>
      <c r="R461" s="3" t="s">
        <v>159</v>
      </c>
      <c r="U461" s="3" t="s">
        <v>98</v>
      </c>
      <c r="X461" s="3" t="s">
        <v>121</v>
      </c>
      <c r="AA461" s="3"/>
      <c r="AD461" s="3" t="s">
        <v>167</v>
      </c>
      <c r="AG461" s="3" t="s">
        <v>149</v>
      </c>
      <c r="AJ461" s="3"/>
      <c r="AM461" s="3" t="s">
        <v>99</v>
      </c>
      <c r="AP461" s="3"/>
      <c r="AS461" s="3" t="s">
        <v>98</v>
      </c>
      <c r="AV461" s="3" t="s">
        <v>435</v>
      </c>
      <c r="AY461" s="3" t="s">
        <v>116</v>
      </c>
      <c r="BB461" s="3"/>
      <c r="BG461" s="3" t="s">
        <v>133</v>
      </c>
      <c r="BJ461" s="3" t="s">
        <v>133</v>
      </c>
      <c r="BM461" s="3" t="s">
        <v>107</v>
      </c>
      <c r="BP461" s="3" t="s">
        <v>109</v>
      </c>
      <c r="BS461" s="3" t="s">
        <v>109</v>
      </c>
      <c r="BV461" s="3" t="s">
        <v>108</v>
      </c>
      <c r="BY461" s="3" t="s">
        <v>109</v>
      </c>
      <c r="CB461" s="3" t="s">
        <v>124</v>
      </c>
      <c r="CE461" s="3" t="s">
        <v>309</v>
      </c>
      <c r="CH461" s="3" t="s">
        <v>136</v>
      </c>
      <c r="CK461" s="3"/>
      <c r="CN461" s="3" t="s">
        <v>137</v>
      </c>
      <c r="CQ461" s="3"/>
      <c r="CT461">
        <v>130</v>
      </c>
    </row>
    <row r="462" spans="1:98" x14ac:dyDescent="0.25">
      <c r="A462">
        <v>134</v>
      </c>
      <c r="B462" s="22">
        <v>43934.370717592596</v>
      </c>
      <c r="C462" s="22">
        <v>43934.380949074075</v>
      </c>
      <c r="D462" s="3" t="s">
        <v>97</v>
      </c>
      <c r="I462" s="3" t="s">
        <v>98</v>
      </c>
      <c r="L462" s="3" t="s">
        <v>98</v>
      </c>
      <c r="O462" s="3"/>
      <c r="R462" s="3" t="s">
        <v>159</v>
      </c>
      <c r="U462" s="3" t="s">
        <v>98</v>
      </c>
      <c r="X462" s="3" t="s">
        <v>121</v>
      </c>
      <c r="AA462" s="3"/>
      <c r="AD462" s="3" t="s">
        <v>167</v>
      </c>
      <c r="AG462" s="3" t="s">
        <v>149</v>
      </c>
      <c r="AJ462" s="3"/>
      <c r="AM462" s="3" t="s">
        <v>99</v>
      </c>
      <c r="AP462" s="3"/>
      <c r="AS462" s="3" t="s">
        <v>98</v>
      </c>
      <c r="AV462" s="3" t="s">
        <v>430</v>
      </c>
      <c r="AY462" s="3" t="s">
        <v>116</v>
      </c>
      <c r="BB462" s="3"/>
      <c r="BG462" s="3" t="s">
        <v>133</v>
      </c>
      <c r="BJ462" s="3" t="s">
        <v>133</v>
      </c>
      <c r="BM462" s="3" t="s">
        <v>107</v>
      </c>
      <c r="BP462" s="3" t="s">
        <v>109</v>
      </c>
      <c r="BS462" s="3" t="s">
        <v>109</v>
      </c>
      <c r="BV462" s="3" t="s">
        <v>108</v>
      </c>
      <c r="BY462" s="3" t="s">
        <v>109</v>
      </c>
      <c r="CB462" s="3" t="s">
        <v>124</v>
      </c>
      <c r="CE462" s="3" t="s">
        <v>309</v>
      </c>
      <c r="CH462" s="3" t="s">
        <v>136</v>
      </c>
      <c r="CK462" s="3"/>
      <c r="CN462" s="3" t="s">
        <v>137</v>
      </c>
      <c r="CQ462" s="3"/>
      <c r="CT462">
        <v>130</v>
      </c>
    </row>
    <row r="463" spans="1:98" x14ac:dyDescent="0.25">
      <c r="A463">
        <v>135</v>
      </c>
      <c r="B463" s="22">
        <v>43934.384050925924</v>
      </c>
      <c r="C463" s="22">
        <v>43934.38853009259</v>
      </c>
      <c r="D463" s="3" t="s">
        <v>97</v>
      </c>
      <c r="I463" s="3" t="s">
        <v>98</v>
      </c>
      <c r="L463" s="3" t="s">
        <v>98</v>
      </c>
      <c r="O463" s="3"/>
      <c r="R463" s="3" t="s">
        <v>100</v>
      </c>
      <c r="U463" s="3" t="s">
        <v>99</v>
      </c>
      <c r="X463" s="3" t="s">
        <v>101</v>
      </c>
      <c r="AA463" s="3" t="s">
        <v>102</v>
      </c>
      <c r="AD463" s="3" t="s">
        <v>142</v>
      </c>
      <c r="AG463" s="3" t="s">
        <v>149</v>
      </c>
      <c r="AJ463" s="3"/>
      <c r="AM463" s="3" t="s">
        <v>99</v>
      </c>
      <c r="AP463" s="3"/>
      <c r="AS463" s="3" t="s">
        <v>98</v>
      </c>
      <c r="AV463" s="3" t="s">
        <v>435</v>
      </c>
      <c r="AY463" s="3" t="s">
        <v>116</v>
      </c>
      <c r="BB463" s="3"/>
      <c r="BG463" s="3" t="s">
        <v>109</v>
      </c>
      <c r="BJ463" s="3" t="s">
        <v>109</v>
      </c>
      <c r="BM463" s="3" t="s">
        <v>108</v>
      </c>
      <c r="BP463" s="3" t="s">
        <v>109</v>
      </c>
      <c r="BS463" s="3" t="s">
        <v>108</v>
      </c>
      <c r="BV463" s="3" t="s">
        <v>109</v>
      </c>
      <c r="BY463" s="3" t="s">
        <v>109</v>
      </c>
      <c r="CB463" s="3" t="s">
        <v>118</v>
      </c>
      <c r="CE463" s="3" t="s">
        <v>111</v>
      </c>
      <c r="CH463" s="3" t="s">
        <v>136</v>
      </c>
      <c r="CK463" s="3"/>
      <c r="CN463" s="3" t="s">
        <v>137</v>
      </c>
      <c r="CQ463" s="3"/>
      <c r="CT463">
        <v>131</v>
      </c>
    </row>
    <row r="464" spans="1:98" x14ac:dyDescent="0.25">
      <c r="A464">
        <v>135</v>
      </c>
      <c r="B464" s="22">
        <v>43934.384050925924</v>
      </c>
      <c r="C464" s="22">
        <v>43934.38853009259</v>
      </c>
      <c r="D464" s="3" t="s">
        <v>97</v>
      </c>
      <c r="I464" s="3" t="s">
        <v>98</v>
      </c>
      <c r="L464" s="3" t="s">
        <v>98</v>
      </c>
      <c r="O464" s="3"/>
      <c r="R464" s="3" t="s">
        <v>100</v>
      </c>
      <c r="U464" s="3" t="s">
        <v>99</v>
      </c>
      <c r="X464" s="3" t="s">
        <v>101</v>
      </c>
      <c r="AA464" s="3" t="s">
        <v>102</v>
      </c>
      <c r="AD464" s="3" t="s">
        <v>142</v>
      </c>
      <c r="AG464" s="3" t="s">
        <v>149</v>
      </c>
      <c r="AJ464" s="3"/>
      <c r="AM464" s="3" t="s">
        <v>99</v>
      </c>
      <c r="AP464" s="3"/>
      <c r="AS464" s="3" t="s">
        <v>98</v>
      </c>
      <c r="AV464" s="3" t="s">
        <v>430</v>
      </c>
      <c r="AY464" s="3" t="s">
        <v>116</v>
      </c>
      <c r="BB464" s="3"/>
      <c r="BG464" s="3" t="s">
        <v>109</v>
      </c>
      <c r="BJ464" s="3" t="s">
        <v>109</v>
      </c>
      <c r="BM464" s="3" t="s">
        <v>108</v>
      </c>
      <c r="BP464" s="3" t="s">
        <v>109</v>
      </c>
      <c r="BS464" s="3" t="s">
        <v>108</v>
      </c>
      <c r="BV464" s="3" t="s">
        <v>109</v>
      </c>
      <c r="BY464" s="3" t="s">
        <v>109</v>
      </c>
      <c r="CB464" s="3" t="s">
        <v>118</v>
      </c>
      <c r="CE464" s="3" t="s">
        <v>111</v>
      </c>
      <c r="CH464" s="3" t="s">
        <v>136</v>
      </c>
      <c r="CK464" s="3"/>
      <c r="CN464" s="3" t="s">
        <v>137</v>
      </c>
      <c r="CQ464" s="3"/>
      <c r="CT464">
        <v>131</v>
      </c>
    </row>
    <row r="465" spans="1:98" x14ac:dyDescent="0.25">
      <c r="A465">
        <v>136</v>
      </c>
      <c r="B465" s="22">
        <v>43934.382465277777</v>
      </c>
      <c r="C465" s="22">
        <v>43934.391504629632</v>
      </c>
      <c r="D465" s="3" t="s">
        <v>97</v>
      </c>
      <c r="I465" s="3" t="s">
        <v>99</v>
      </c>
      <c r="L465" s="3" t="s">
        <v>98</v>
      </c>
      <c r="O465" s="3"/>
      <c r="R465" s="3" t="s">
        <v>100</v>
      </c>
      <c r="U465" s="3" t="s">
        <v>99</v>
      </c>
      <c r="X465" s="3" t="s">
        <v>101</v>
      </c>
      <c r="AA465" s="3" t="s">
        <v>132</v>
      </c>
      <c r="AD465" s="3" t="s">
        <v>146</v>
      </c>
      <c r="AG465" s="3" t="s">
        <v>149</v>
      </c>
      <c r="AJ465" s="3"/>
      <c r="AM465" s="3" t="s">
        <v>99</v>
      </c>
      <c r="AP465" s="3"/>
      <c r="AS465" s="3" t="s">
        <v>98</v>
      </c>
      <c r="AV465" s="3" t="s">
        <v>432</v>
      </c>
      <c r="AY465" s="3" t="s">
        <v>116</v>
      </c>
      <c r="BB465" s="3"/>
      <c r="BG465" s="3" t="s">
        <v>108</v>
      </c>
      <c r="BJ465" s="3" t="s">
        <v>109</v>
      </c>
      <c r="BM465" s="3" t="s">
        <v>108</v>
      </c>
      <c r="BP465" s="3" t="s">
        <v>123</v>
      </c>
      <c r="BS465" s="3" t="s">
        <v>123</v>
      </c>
      <c r="BV465" s="3" t="s">
        <v>123</v>
      </c>
      <c r="BY465" s="3" t="s">
        <v>109</v>
      </c>
      <c r="CB465" s="3" t="s">
        <v>110</v>
      </c>
      <c r="CE465" s="3" t="s">
        <v>111</v>
      </c>
      <c r="CH465" s="3" t="s">
        <v>148</v>
      </c>
      <c r="CK465" s="3"/>
      <c r="CN465" s="3" t="s">
        <v>137</v>
      </c>
      <c r="CQ465" s="3"/>
      <c r="CT465">
        <v>132</v>
      </c>
    </row>
    <row r="466" spans="1:98" x14ac:dyDescent="0.25">
      <c r="A466">
        <v>136</v>
      </c>
      <c r="B466" s="22">
        <v>43934.382465277777</v>
      </c>
      <c r="C466" s="22">
        <v>43934.391504629632</v>
      </c>
      <c r="D466" s="3" t="s">
        <v>97</v>
      </c>
      <c r="I466" s="3" t="s">
        <v>99</v>
      </c>
      <c r="L466" s="3" t="s">
        <v>98</v>
      </c>
      <c r="O466" s="3"/>
      <c r="R466" s="3" t="s">
        <v>100</v>
      </c>
      <c r="U466" s="3" t="s">
        <v>99</v>
      </c>
      <c r="X466" s="3" t="s">
        <v>101</v>
      </c>
      <c r="AA466" s="3" t="s">
        <v>132</v>
      </c>
      <c r="AD466" s="3" t="s">
        <v>146</v>
      </c>
      <c r="AG466" s="3" t="s">
        <v>149</v>
      </c>
      <c r="AJ466" s="3"/>
      <c r="AM466" s="3" t="s">
        <v>99</v>
      </c>
      <c r="AP466" s="3"/>
      <c r="AS466" s="3" t="s">
        <v>98</v>
      </c>
      <c r="AV466" s="3" t="s">
        <v>433</v>
      </c>
      <c r="AY466" s="3" t="s">
        <v>116</v>
      </c>
      <c r="BB466" s="3"/>
      <c r="BG466" s="3" t="s">
        <v>108</v>
      </c>
      <c r="BJ466" s="3" t="s">
        <v>109</v>
      </c>
      <c r="BM466" s="3" t="s">
        <v>108</v>
      </c>
      <c r="BP466" s="3" t="s">
        <v>123</v>
      </c>
      <c r="BS466" s="3" t="s">
        <v>123</v>
      </c>
      <c r="BV466" s="3" t="s">
        <v>123</v>
      </c>
      <c r="BY466" s="3" t="s">
        <v>109</v>
      </c>
      <c r="CB466" s="3" t="s">
        <v>110</v>
      </c>
      <c r="CE466" s="3" t="s">
        <v>111</v>
      </c>
      <c r="CH466" s="3" t="s">
        <v>148</v>
      </c>
      <c r="CK466" s="3"/>
      <c r="CN466" s="3" t="s">
        <v>137</v>
      </c>
      <c r="CQ466" s="3"/>
      <c r="CT466">
        <v>132</v>
      </c>
    </row>
    <row r="467" spans="1:98" x14ac:dyDescent="0.25">
      <c r="A467">
        <v>136</v>
      </c>
      <c r="B467" s="22">
        <v>43934.382465277777</v>
      </c>
      <c r="C467" s="22">
        <v>43934.391504629632</v>
      </c>
      <c r="D467" s="3" t="s">
        <v>97</v>
      </c>
      <c r="I467" s="3" t="s">
        <v>99</v>
      </c>
      <c r="L467" s="3" t="s">
        <v>98</v>
      </c>
      <c r="O467" s="3"/>
      <c r="R467" s="3" t="s">
        <v>100</v>
      </c>
      <c r="U467" s="3" t="s">
        <v>99</v>
      </c>
      <c r="X467" s="3" t="s">
        <v>101</v>
      </c>
      <c r="AA467" s="3" t="s">
        <v>132</v>
      </c>
      <c r="AD467" s="3" t="s">
        <v>146</v>
      </c>
      <c r="AG467" s="3" t="s">
        <v>149</v>
      </c>
      <c r="AJ467" s="3"/>
      <c r="AM467" s="3" t="s">
        <v>99</v>
      </c>
      <c r="AP467" s="3"/>
      <c r="AS467" s="3" t="s">
        <v>98</v>
      </c>
      <c r="AV467" s="3" t="s">
        <v>434</v>
      </c>
      <c r="AY467" s="3" t="s">
        <v>116</v>
      </c>
      <c r="BB467" s="3"/>
      <c r="BG467" s="3" t="s">
        <v>108</v>
      </c>
      <c r="BJ467" s="3" t="s">
        <v>109</v>
      </c>
      <c r="BM467" s="3" t="s">
        <v>108</v>
      </c>
      <c r="BP467" s="3" t="s">
        <v>123</v>
      </c>
      <c r="BS467" s="3" t="s">
        <v>123</v>
      </c>
      <c r="BV467" s="3" t="s">
        <v>123</v>
      </c>
      <c r="BY467" s="3" t="s">
        <v>109</v>
      </c>
      <c r="CB467" s="3" t="s">
        <v>110</v>
      </c>
      <c r="CE467" s="3" t="s">
        <v>111</v>
      </c>
      <c r="CH467" s="3" t="s">
        <v>148</v>
      </c>
      <c r="CK467" s="3"/>
      <c r="CN467" s="3" t="s">
        <v>137</v>
      </c>
      <c r="CQ467" s="3"/>
      <c r="CT467">
        <v>132</v>
      </c>
    </row>
    <row r="468" spans="1:98" x14ac:dyDescent="0.25">
      <c r="A468">
        <v>136</v>
      </c>
      <c r="B468" s="22">
        <v>43934.382465277777</v>
      </c>
      <c r="C468" s="22">
        <v>43934.391504629632</v>
      </c>
      <c r="D468" s="3" t="s">
        <v>97</v>
      </c>
      <c r="I468" s="3" t="s">
        <v>99</v>
      </c>
      <c r="L468" s="3" t="s">
        <v>98</v>
      </c>
      <c r="O468" s="3"/>
      <c r="R468" s="3" t="s">
        <v>100</v>
      </c>
      <c r="U468" s="3" t="s">
        <v>99</v>
      </c>
      <c r="X468" s="3" t="s">
        <v>101</v>
      </c>
      <c r="AA468" s="3" t="s">
        <v>132</v>
      </c>
      <c r="AD468" s="3" t="s">
        <v>146</v>
      </c>
      <c r="AG468" s="3" t="s">
        <v>149</v>
      </c>
      <c r="AJ468" s="3"/>
      <c r="AM468" s="3" t="s">
        <v>99</v>
      </c>
      <c r="AP468" s="3"/>
      <c r="AS468" s="3" t="s">
        <v>98</v>
      </c>
      <c r="AV468" s="3" t="s">
        <v>429</v>
      </c>
      <c r="AY468" s="3" t="s">
        <v>116</v>
      </c>
      <c r="BB468" s="3"/>
      <c r="BG468" s="3" t="s">
        <v>108</v>
      </c>
      <c r="BJ468" s="3" t="s">
        <v>109</v>
      </c>
      <c r="BM468" s="3" t="s">
        <v>108</v>
      </c>
      <c r="BP468" s="3" t="s">
        <v>123</v>
      </c>
      <c r="BS468" s="3" t="s">
        <v>123</v>
      </c>
      <c r="BV468" s="3" t="s">
        <v>123</v>
      </c>
      <c r="BY468" s="3" t="s">
        <v>109</v>
      </c>
      <c r="CB468" s="3" t="s">
        <v>110</v>
      </c>
      <c r="CE468" s="3" t="s">
        <v>111</v>
      </c>
      <c r="CH468" s="3" t="s">
        <v>148</v>
      </c>
      <c r="CK468" s="3"/>
      <c r="CN468" s="3" t="s">
        <v>137</v>
      </c>
      <c r="CQ468" s="3"/>
      <c r="CT468">
        <v>132</v>
      </c>
    </row>
    <row r="469" spans="1:98" x14ac:dyDescent="0.25">
      <c r="A469">
        <v>136</v>
      </c>
      <c r="B469" s="22">
        <v>43934.382465277777</v>
      </c>
      <c r="C469" s="22">
        <v>43934.391504629632</v>
      </c>
      <c r="D469" s="3" t="s">
        <v>97</v>
      </c>
      <c r="I469" s="3" t="s">
        <v>99</v>
      </c>
      <c r="L469" s="3" t="s">
        <v>98</v>
      </c>
      <c r="O469" s="3"/>
      <c r="R469" s="3" t="s">
        <v>100</v>
      </c>
      <c r="U469" s="3" t="s">
        <v>99</v>
      </c>
      <c r="X469" s="3" t="s">
        <v>101</v>
      </c>
      <c r="AA469" s="3" t="s">
        <v>132</v>
      </c>
      <c r="AD469" s="3" t="s">
        <v>146</v>
      </c>
      <c r="AG469" s="3" t="s">
        <v>149</v>
      </c>
      <c r="AJ469" s="3"/>
      <c r="AM469" s="3" t="s">
        <v>99</v>
      </c>
      <c r="AP469" s="3"/>
      <c r="AS469" s="3" t="s">
        <v>98</v>
      </c>
      <c r="AV469" s="3" t="s">
        <v>435</v>
      </c>
      <c r="AY469" s="3" t="s">
        <v>116</v>
      </c>
      <c r="BB469" s="3"/>
      <c r="BG469" s="3" t="s">
        <v>108</v>
      </c>
      <c r="BJ469" s="3" t="s">
        <v>109</v>
      </c>
      <c r="BM469" s="3" t="s">
        <v>108</v>
      </c>
      <c r="BP469" s="3" t="s">
        <v>123</v>
      </c>
      <c r="BS469" s="3" t="s">
        <v>123</v>
      </c>
      <c r="BV469" s="3" t="s">
        <v>123</v>
      </c>
      <c r="BY469" s="3" t="s">
        <v>109</v>
      </c>
      <c r="CB469" s="3" t="s">
        <v>110</v>
      </c>
      <c r="CE469" s="3" t="s">
        <v>111</v>
      </c>
      <c r="CH469" s="3" t="s">
        <v>148</v>
      </c>
      <c r="CK469" s="3"/>
      <c r="CN469" s="3" t="s">
        <v>137</v>
      </c>
      <c r="CQ469" s="3"/>
      <c r="CT469">
        <v>132</v>
      </c>
    </row>
    <row r="470" spans="1:98" x14ac:dyDescent="0.25">
      <c r="A470">
        <v>136</v>
      </c>
      <c r="B470" s="22">
        <v>43934.382465277777</v>
      </c>
      <c r="C470" s="22">
        <v>43934.391504629632</v>
      </c>
      <c r="D470" s="3" t="s">
        <v>97</v>
      </c>
      <c r="I470" s="3" t="s">
        <v>99</v>
      </c>
      <c r="L470" s="3" t="s">
        <v>98</v>
      </c>
      <c r="O470" s="3"/>
      <c r="R470" s="3" t="s">
        <v>100</v>
      </c>
      <c r="U470" s="3" t="s">
        <v>99</v>
      </c>
      <c r="X470" s="3" t="s">
        <v>101</v>
      </c>
      <c r="AA470" s="3" t="s">
        <v>132</v>
      </c>
      <c r="AD470" s="3" t="s">
        <v>146</v>
      </c>
      <c r="AG470" s="3" t="s">
        <v>149</v>
      </c>
      <c r="AJ470" s="3"/>
      <c r="AM470" s="3" t="s">
        <v>99</v>
      </c>
      <c r="AP470" s="3"/>
      <c r="AS470" s="3" t="s">
        <v>98</v>
      </c>
      <c r="AV470" s="3" t="s">
        <v>430</v>
      </c>
      <c r="AY470" s="3" t="s">
        <v>116</v>
      </c>
      <c r="BB470" s="3"/>
      <c r="BG470" s="3" t="s">
        <v>108</v>
      </c>
      <c r="BJ470" s="3" t="s">
        <v>109</v>
      </c>
      <c r="BM470" s="3" t="s">
        <v>108</v>
      </c>
      <c r="BP470" s="3" t="s">
        <v>123</v>
      </c>
      <c r="BS470" s="3" t="s">
        <v>123</v>
      </c>
      <c r="BV470" s="3" t="s">
        <v>123</v>
      </c>
      <c r="BY470" s="3" t="s">
        <v>109</v>
      </c>
      <c r="CB470" s="3" t="s">
        <v>110</v>
      </c>
      <c r="CE470" s="3" t="s">
        <v>111</v>
      </c>
      <c r="CH470" s="3" t="s">
        <v>148</v>
      </c>
      <c r="CK470" s="3"/>
      <c r="CN470" s="3" t="s">
        <v>137</v>
      </c>
      <c r="CQ470" s="3"/>
      <c r="CT470">
        <v>132</v>
      </c>
    </row>
    <row r="471" spans="1:98" x14ac:dyDescent="0.25">
      <c r="A471">
        <v>137</v>
      </c>
      <c r="B471" s="22">
        <v>43934.398356481484</v>
      </c>
      <c r="C471" s="22">
        <v>43934.400775462964</v>
      </c>
      <c r="D471" s="3" t="s">
        <v>97</v>
      </c>
      <c r="I471" s="3" t="s">
        <v>98</v>
      </c>
      <c r="L471" s="3" t="s">
        <v>98</v>
      </c>
      <c r="O471" s="3"/>
      <c r="R471" s="3" t="s">
        <v>159</v>
      </c>
      <c r="U471" s="3" t="s">
        <v>99</v>
      </c>
      <c r="X471" s="3" t="s">
        <v>101</v>
      </c>
      <c r="AA471" s="3" t="s">
        <v>132</v>
      </c>
      <c r="AD471" s="3" t="s">
        <v>249</v>
      </c>
      <c r="AG471" s="3" t="s">
        <v>149</v>
      </c>
      <c r="AJ471" s="3"/>
      <c r="AM471" s="3" t="s">
        <v>99</v>
      </c>
      <c r="AP471" s="3"/>
      <c r="AS471" s="3" t="s">
        <v>98</v>
      </c>
      <c r="AV471" s="3" t="s">
        <v>431</v>
      </c>
      <c r="AY471" s="3" t="s">
        <v>116</v>
      </c>
      <c r="BB471" s="3"/>
      <c r="BG471" s="3" t="s">
        <v>123</v>
      </c>
      <c r="BJ471" s="3" t="s">
        <v>123</v>
      </c>
      <c r="BM471" s="3" t="s">
        <v>123</v>
      </c>
      <c r="BP471" s="3" t="s">
        <v>123</v>
      </c>
      <c r="BS471" s="3" t="s">
        <v>109</v>
      </c>
      <c r="BV471" s="3" t="s">
        <v>123</v>
      </c>
      <c r="BY471" s="3" t="s">
        <v>123</v>
      </c>
      <c r="CB471" s="3" t="s">
        <v>118</v>
      </c>
      <c r="CE471" s="3" t="s">
        <v>111</v>
      </c>
      <c r="CH471" s="3" t="s">
        <v>199</v>
      </c>
      <c r="CK471" s="3"/>
      <c r="CN471" s="3" t="s">
        <v>131</v>
      </c>
      <c r="CQ471" s="3"/>
      <c r="CT471">
        <v>133</v>
      </c>
    </row>
    <row r="472" spans="1:98" x14ac:dyDescent="0.25">
      <c r="A472">
        <v>137</v>
      </c>
      <c r="B472" s="22">
        <v>43934.398356481484</v>
      </c>
      <c r="C472" s="22">
        <v>43934.400775462964</v>
      </c>
      <c r="D472" s="3" t="s">
        <v>97</v>
      </c>
      <c r="I472" s="3" t="s">
        <v>98</v>
      </c>
      <c r="L472" s="3" t="s">
        <v>98</v>
      </c>
      <c r="O472" s="3"/>
      <c r="R472" s="3" t="s">
        <v>159</v>
      </c>
      <c r="U472" s="3" t="s">
        <v>99</v>
      </c>
      <c r="X472" s="3" t="s">
        <v>101</v>
      </c>
      <c r="AA472" s="3" t="s">
        <v>132</v>
      </c>
      <c r="AD472" s="3" t="s">
        <v>249</v>
      </c>
      <c r="AG472" s="3" t="s">
        <v>149</v>
      </c>
      <c r="AJ472" s="3"/>
      <c r="AM472" s="3" t="s">
        <v>99</v>
      </c>
      <c r="AP472" s="3"/>
      <c r="AS472" s="3" t="s">
        <v>98</v>
      </c>
      <c r="AV472" s="3" t="s">
        <v>432</v>
      </c>
      <c r="AY472" s="3" t="s">
        <v>116</v>
      </c>
      <c r="BB472" s="3"/>
      <c r="BG472" s="3" t="s">
        <v>123</v>
      </c>
      <c r="BJ472" s="3" t="s">
        <v>123</v>
      </c>
      <c r="BM472" s="3" t="s">
        <v>123</v>
      </c>
      <c r="BP472" s="3" t="s">
        <v>123</v>
      </c>
      <c r="BS472" s="3" t="s">
        <v>109</v>
      </c>
      <c r="BV472" s="3" t="s">
        <v>123</v>
      </c>
      <c r="BY472" s="3" t="s">
        <v>123</v>
      </c>
      <c r="CB472" s="3" t="s">
        <v>118</v>
      </c>
      <c r="CE472" s="3" t="s">
        <v>111</v>
      </c>
      <c r="CH472" s="3" t="s">
        <v>199</v>
      </c>
      <c r="CK472" s="3"/>
      <c r="CN472" s="3" t="s">
        <v>131</v>
      </c>
      <c r="CQ472" s="3"/>
      <c r="CT472">
        <v>133</v>
      </c>
    </row>
    <row r="473" spans="1:98" x14ac:dyDescent="0.25">
      <c r="A473">
        <v>137</v>
      </c>
      <c r="B473" s="22">
        <v>43934.398356481484</v>
      </c>
      <c r="C473" s="22">
        <v>43934.400775462964</v>
      </c>
      <c r="D473" s="3" t="s">
        <v>97</v>
      </c>
      <c r="I473" s="3" t="s">
        <v>98</v>
      </c>
      <c r="L473" s="3" t="s">
        <v>98</v>
      </c>
      <c r="O473" s="3"/>
      <c r="R473" s="3" t="s">
        <v>159</v>
      </c>
      <c r="U473" s="3" t="s">
        <v>99</v>
      </c>
      <c r="X473" s="3" t="s">
        <v>101</v>
      </c>
      <c r="AA473" s="3" t="s">
        <v>132</v>
      </c>
      <c r="AD473" s="3" t="s">
        <v>249</v>
      </c>
      <c r="AG473" s="3" t="s">
        <v>149</v>
      </c>
      <c r="AJ473" s="3"/>
      <c r="AM473" s="3" t="s">
        <v>99</v>
      </c>
      <c r="AP473" s="3"/>
      <c r="AS473" s="3" t="s">
        <v>98</v>
      </c>
      <c r="AV473" s="3" t="s">
        <v>434</v>
      </c>
      <c r="AY473" s="3" t="s">
        <v>116</v>
      </c>
      <c r="BB473" s="3"/>
      <c r="BG473" s="3" t="s">
        <v>123</v>
      </c>
      <c r="BJ473" s="3" t="s">
        <v>123</v>
      </c>
      <c r="BM473" s="3" t="s">
        <v>123</v>
      </c>
      <c r="BP473" s="3" t="s">
        <v>123</v>
      </c>
      <c r="BS473" s="3" t="s">
        <v>109</v>
      </c>
      <c r="BV473" s="3" t="s">
        <v>123</v>
      </c>
      <c r="BY473" s="3" t="s">
        <v>123</v>
      </c>
      <c r="CB473" s="3" t="s">
        <v>118</v>
      </c>
      <c r="CE473" s="3" t="s">
        <v>111</v>
      </c>
      <c r="CH473" s="3" t="s">
        <v>199</v>
      </c>
      <c r="CK473" s="3"/>
      <c r="CN473" s="3" t="s">
        <v>131</v>
      </c>
      <c r="CQ473" s="3"/>
      <c r="CT473">
        <v>133</v>
      </c>
    </row>
    <row r="474" spans="1:98" x14ac:dyDescent="0.25">
      <c r="A474">
        <v>137</v>
      </c>
      <c r="B474" s="22">
        <v>43934.398356481484</v>
      </c>
      <c r="C474" s="22">
        <v>43934.400775462964</v>
      </c>
      <c r="D474" s="3" t="s">
        <v>97</v>
      </c>
      <c r="I474" s="3" t="s">
        <v>98</v>
      </c>
      <c r="L474" s="3" t="s">
        <v>98</v>
      </c>
      <c r="O474" s="3"/>
      <c r="R474" s="3" t="s">
        <v>159</v>
      </c>
      <c r="U474" s="3" t="s">
        <v>99</v>
      </c>
      <c r="X474" s="3" t="s">
        <v>101</v>
      </c>
      <c r="AA474" s="3" t="s">
        <v>132</v>
      </c>
      <c r="AD474" s="3" t="s">
        <v>249</v>
      </c>
      <c r="AG474" s="3" t="s">
        <v>149</v>
      </c>
      <c r="AJ474" s="3"/>
      <c r="AM474" s="3" t="s">
        <v>99</v>
      </c>
      <c r="AP474" s="3"/>
      <c r="AS474" s="3" t="s">
        <v>98</v>
      </c>
      <c r="AV474" s="3" t="s">
        <v>429</v>
      </c>
      <c r="AY474" s="3" t="s">
        <v>116</v>
      </c>
      <c r="BB474" s="3"/>
      <c r="BG474" s="3" t="s">
        <v>123</v>
      </c>
      <c r="BJ474" s="3" t="s">
        <v>123</v>
      </c>
      <c r="BM474" s="3" t="s">
        <v>123</v>
      </c>
      <c r="BP474" s="3" t="s">
        <v>123</v>
      </c>
      <c r="BS474" s="3" t="s">
        <v>109</v>
      </c>
      <c r="BV474" s="3" t="s">
        <v>123</v>
      </c>
      <c r="BY474" s="3" t="s">
        <v>123</v>
      </c>
      <c r="CB474" s="3" t="s">
        <v>118</v>
      </c>
      <c r="CE474" s="3" t="s">
        <v>111</v>
      </c>
      <c r="CH474" s="3" t="s">
        <v>199</v>
      </c>
      <c r="CK474" s="3"/>
      <c r="CN474" s="3" t="s">
        <v>131</v>
      </c>
      <c r="CQ474" s="3"/>
      <c r="CT474">
        <v>133</v>
      </c>
    </row>
    <row r="475" spans="1:98" x14ac:dyDescent="0.25">
      <c r="A475">
        <v>137</v>
      </c>
      <c r="B475" s="22">
        <v>43934.398356481484</v>
      </c>
      <c r="C475" s="22">
        <v>43934.400775462964</v>
      </c>
      <c r="D475" s="3" t="s">
        <v>97</v>
      </c>
      <c r="I475" s="3" t="s">
        <v>98</v>
      </c>
      <c r="L475" s="3" t="s">
        <v>98</v>
      </c>
      <c r="O475" s="3"/>
      <c r="R475" s="3" t="s">
        <v>159</v>
      </c>
      <c r="U475" s="3" t="s">
        <v>99</v>
      </c>
      <c r="X475" s="3" t="s">
        <v>101</v>
      </c>
      <c r="AA475" s="3" t="s">
        <v>132</v>
      </c>
      <c r="AD475" s="3" t="s">
        <v>249</v>
      </c>
      <c r="AG475" s="3" t="s">
        <v>149</v>
      </c>
      <c r="AJ475" s="3"/>
      <c r="AM475" s="3" t="s">
        <v>99</v>
      </c>
      <c r="AP475" s="3"/>
      <c r="AS475" s="3" t="s">
        <v>98</v>
      </c>
      <c r="AV475" s="3" t="s">
        <v>435</v>
      </c>
      <c r="AY475" s="3" t="s">
        <v>116</v>
      </c>
      <c r="BB475" s="3"/>
      <c r="BG475" s="3" t="s">
        <v>123</v>
      </c>
      <c r="BJ475" s="3" t="s">
        <v>123</v>
      </c>
      <c r="BM475" s="3" t="s">
        <v>123</v>
      </c>
      <c r="BP475" s="3" t="s">
        <v>123</v>
      </c>
      <c r="BS475" s="3" t="s">
        <v>109</v>
      </c>
      <c r="BV475" s="3" t="s">
        <v>123</v>
      </c>
      <c r="BY475" s="3" t="s">
        <v>123</v>
      </c>
      <c r="CB475" s="3" t="s">
        <v>118</v>
      </c>
      <c r="CE475" s="3" t="s">
        <v>111</v>
      </c>
      <c r="CH475" s="3" t="s">
        <v>199</v>
      </c>
      <c r="CK475" s="3"/>
      <c r="CN475" s="3" t="s">
        <v>131</v>
      </c>
      <c r="CQ475" s="3"/>
      <c r="CT475">
        <v>133</v>
      </c>
    </row>
    <row r="476" spans="1:98" x14ac:dyDescent="0.25">
      <c r="A476">
        <v>137</v>
      </c>
      <c r="B476" s="22">
        <v>43934.398356481484</v>
      </c>
      <c r="C476" s="22">
        <v>43934.400775462964</v>
      </c>
      <c r="D476" s="3" t="s">
        <v>97</v>
      </c>
      <c r="I476" s="3" t="s">
        <v>98</v>
      </c>
      <c r="L476" s="3" t="s">
        <v>98</v>
      </c>
      <c r="O476" s="3"/>
      <c r="R476" s="3" t="s">
        <v>159</v>
      </c>
      <c r="U476" s="3" t="s">
        <v>99</v>
      </c>
      <c r="X476" s="3" t="s">
        <v>101</v>
      </c>
      <c r="AA476" s="3" t="s">
        <v>132</v>
      </c>
      <c r="AD476" s="3" t="s">
        <v>249</v>
      </c>
      <c r="AG476" s="3" t="s">
        <v>149</v>
      </c>
      <c r="AJ476" s="3"/>
      <c r="AM476" s="3" t="s">
        <v>99</v>
      </c>
      <c r="AP476" s="3"/>
      <c r="AS476" s="3" t="s">
        <v>98</v>
      </c>
      <c r="AV476" s="3" t="s">
        <v>430</v>
      </c>
      <c r="AY476" s="3" t="s">
        <v>116</v>
      </c>
      <c r="BB476" s="3"/>
      <c r="BG476" s="3" t="s">
        <v>123</v>
      </c>
      <c r="BJ476" s="3" t="s">
        <v>123</v>
      </c>
      <c r="BM476" s="3" t="s">
        <v>123</v>
      </c>
      <c r="BP476" s="3" t="s">
        <v>123</v>
      </c>
      <c r="BS476" s="3" t="s">
        <v>109</v>
      </c>
      <c r="BV476" s="3" t="s">
        <v>123</v>
      </c>
      <c r="BY476" s="3" t="s">
        <v>123</v>
      </c>
      <c r="CB476" s="3" t="s">
        <v>118</v>
      </c>
      <c r="CE476" s="3" t="s">
        <v>111</v>
      </c>
      <c r="CH476" s="3" t="s">
        <v>199</v>
      </c>
      <c r="CK476" s="3"/>
      <c r="CN476" s="3" t="s">
        <v>131</v>
      </c>
      <c r="CQ476" s="3"/>
      <c r="CT476">
        <v>133</v>
      </c>
    </row>
    <row r="477" spans="1:98" x14ac:dyDescent="0.25">
      <c r="A477">
        <v>138</v>
      </c>
      <c r="B477" s="22">
        <v>43934.378217592595</v>
      </c>
      <c r="C477" s="22">
        <v>43934.407187500001</v>
      </c>
      <c r="D477" s="3" t="s">
        <v>97</v>
      </c>
      <c r="I477" s="3" t="s">
        <v>98</v>
      </c>
      <c r="L477" s="3" t="s">
        <v>99</v>
      </c>
      <c r="O477" s="3"/>
      <c r="R477" s="3" t="s">
        <v>159</v>
      </c>
      <c r="U477" s="3" t="s">
        <v>99</v>
      </c>
      <c r="X477" s="3" t="s">
        <v>101</v>
      </c>
      <c r="AA477" s="3" t="s">
        <v>132</v>
      </c>
      <c r="AD477" s="3" t="s">
        <v>152</v>
      </c>
      <c r="AG477" s="3" t="s">
        <v>149</v>
      </c>
      <c r="AJ477" s="3"/>
      <c r="AM477" s="3" t="s">
        <v>99</v>
      </c>
      <c r="AP477" s="3"/>
      <c r="AS477" s="3" t="s">
        <v>98</v>
      </c>
      <c r="AV477" s="3" t="s">
        <v>429</v>
      </c>
      <c r="AY477" s="3" t="s">
        <v>116</v>
      </c>
      <c r="BB477" s="3"/>
      <c r="BG477" s="3" t="s">
        <v>109</v>
      </c>
      <c r="BJ477" s="3" t="s">
        <v>109</v>
      </c>
      <c r="BM477" s="3" t="s">
        <v>109</v>
      </c>
      <c r="BP477" s="3" t="s">
        <v>123</v>
      </c>
      <c r="BS477" s="3" t="s">
        <v>123</v>
      </c>
      <c r="BV477" s="3" t="s">
        <v>123</v>
      </c>
      <c r="BY477" s="3" t="s">
        <v>123</v>
      </c>
      <c r="CB477" s="3" t="s">
        <v>110</v>
      </c>
      <c r="CE477" s="3" t="s">
        <v>111</v>
      </c>
      <c r="CH477" s="3" t="s">
        <v>137</v>
      </c>
      <c r="CK477" s="3" t="s">
        <v>261</v>
      </c>
      <c r="CN477" s="3" t="s">
        <v>137</v>
      </c>
      <c r="CQ477" s="3"/>
      <c r="CT477">
        <v>134</v>
      </c>
    </row>
    <row r="478" spans="1:98" x14ac:dyDescent="0.25">
      <c r="A478">
        <v>138</v>
      </c>
      <c r="B478" s="22">
        <v>43934.378217592595</v>
      </c>
      <c r="C478" s="22">
        <v>43934.407187500001</v>
      </c>
      <c r="D478" s="3" t="s">
        <v>97</v>
      </c>
      <c r="I478" s="3" t="s">
        <v>98</v>
      </c>
      <c r="L478" s="3" t="s">
        <v>99</v>
      </c>
      <c r="O478" s="3"/>
      <c r="R478" s="3" t="s">
        <v>159</v>
      </c>
      <c r="U478" s="3" t="s">
        <v>99</v>
      </c>
      <c r="X478" s="3" t="s">
        <v>101</v>
      </c>
      <c r="AA478" s="3" t="s">
        <v>132</v>
      </c>
      <c r="AD478" s="3" t="s">
        <v>152</v>
      </c>
      <c r="AG478" s="3" t="s">
        <v>149</v>
      </c>
      <c r="AJ478" s="3"/>
      <c r="AM478" s="3" t="s">
        <v>99</v>
      </c>
      <c r="AP478" s="3"/>
      <c r="AS478" s="3" t="s">
        <v>98</v>
      </c>
      <c r="AV478" s="3" t="s">
        <v>435</v>
      </c>
      <c r="AY478" s="3" t="s">
        <v>116</v>
      </c>
      <c r="BB478" s="3"/>
      <c r="BG478" s="3" t="s">
        <v>109</v>
      </c>
      <c r="BJ478" s="3" t="s">
        <v>109</v>
      </c>
      <c r="BM478" s="3" t="s">
        <v>109</v>
      </c>
      <c r="BP478" s="3" t="s">
        <v>123</v>
      </c>
      <c r="BS478" s="3" t="s">
        <v>123</v>
      </c>
      <c r="BV478" s="3" t="s">
        <v>123</v>
      </c>
      <c r="BY478" s="3" t="s">
        <v>123</v>
      </c>
      <c r="CB478" s="3" t="s">
        <v>110</v>
      </c>
      <c r="CE478" s="3" t="s">
        <v>111</v>
      </c>
      <c r="CH478" s="3" t="s">
        <v>137</v>
      </c>
      <c r="CK478" s="3" t="s">
        <v>261</v>
      </c>
      <c r="CN478" s="3" t="s">
        <v>137</v>
      </c>
      <c r="CQ478" s="3"/>
      <c r="CT478">
        <v>134</v>
      </c>
    </row>
    <row r="479" spans="1:98" x14ac:dyDescent="0.25">
      <c r="A479">
        <v>138</v>
      </c>
      <c r="B479" s="22">
        <v>43934.378217592595</v>
      </c>
      <c r="C479" s="22">
        <v>43934.407187500001</v>
      </c>
      <c r="D479" s="3" t="s">
        <v>97</v>
      </c>
      <c r="I479" s="3" t="s">
        <v>98</v>
      </c>
      <c r="L479" s="3" t="s">
        <v>99</v>
      </c>
      <c r="O479" s="3"/>
      <c r="R479" s="3" t="s">
        <v>159</v>
      </c>
      <c r="U479" s="3" t="s">
        <v>99</v>
      </c>
      <c r="X479" s="3" t="s">
        <v>101</v>
      </c>
      <c r="AA479" s="3" t="s">
        <v>132</v>
      </c>
      <c r="AD479" s="3" t="s">
        <v>152</v>
      </c>
      <c r="AG479" s="3" t="s">
        <v>149</v>
      </c>
      <c r="AJ479" s="3"/>
      <c r="AM479" s="3" t="s">
        <v>99</v>
      </c>
      <c r="AP479" s="3"/>
      <c r="AS479" s="3" t="s">
        <v>98</v>
      </c>
      <c r="AV479" s="3" t="s">
        <v>430</v>
      </c>
      <c r="AY479" s="3" t="s">
        <v>116</v>
      </c>
      <c r="BB479" s="3"/>
      <c r="BG479" s="3" t="s">
        <v>109</v>
      </c>
      <c r="BJ479" s="3" t="s">
        <v>109</v>
      </c>
      <c r="BM479" s="3" t="s">
        <v>109</v>
      </c>
      <c r="BP479" s="3" t="s">
        <v>123</v>
      </c>
      <c r="BS479" s="3" t="s">
        <v>123</v>
      </c>
      <c r="BV479" s="3" t="s">
        <v>123</v>
      </c>
      <c r="BY479" s="3" t="s">
        <v>123</v>
      </c>
      <c r="CB479" s="3" t="s">
        <v>110</v>
      </c>
      <c r="CE479" s="3" t="s">
        <v>111</v>
      </c>
      <c r="CH479" s="3" t="s">
        <v>137</v>
      </c>
      <c r="CK479" s="3" t="s">
        <v>261</v>
      </c>
      <c r="CN479" s="3" t="s">
        <v>137</v>
      </c>
      <c r="CQ479" s="3"/>
      <c r="CT479">
        <v>134</v>
      </c>
    </row>
    <row r="480" spans="1:98" x14ac:dyDescent="0.25">
      <c r="A480">
        <v>139</v>
      </c>
      <c r="B480" s="22">
        <v>43934.411527777775</v>
      </c>
      <c r="C480" s="22">
        <v>43934.415925925925</v>
      </c>
      <c r="D480" s="3" t="s">
        <v>97</v>
      </c>
      <c r="I480" s="3" t="s">
        <v>98</v>
      </c>
      <c r="L480" s="3" t="s">
        <v>98</v>
      </c>
      <c r="O480" s="3"/>
      <c r="R480" s="3" t="s">
        <v>100</v>
      </c>
      <c r="U480" s="3" t="s">
        <v>99</v>
      </c>
      <c r="X480" s="3" t="s">
        <v>101</v>
      </c>
      <c r="AA480" s="3" t="s">
        <v>102</v>
      </c>
      <c r="AD480" s="3" t="s">
        <v>146</v>
      </c>
      <c r="AG480" s="3" t="s">
        <v>149</v>
      </c>
      <c r="AJ480" s="3"/>
      <c r="AM480" s="3" t="s">
        <v>99</v>
      </c>
      <c r="AP480" s="3"/>
      <c r="AS480" s="3" t="s">
        <v>99</v>
      </c>
      <c r="AV480" s="3"/>
      <c r="AY480" s="3" t="s">
        <v>116</v>
      </c>
      <c r="BB480" s="3"/>
      <c r="BG480" s="3" t="s">
        <v>108</v>
      </c>
      <c r="BJ480" s="3" t="s">
        <v>108</v>
      </c>
      <c r="BM480" s="3" t="s">
        <v>107</v>
      </c>
      <c r="BP480" s="3" t="s">
        <v>109</v>
      </c>
      <c r="BS480" s="3" t="s">
        <v>109</v>
      </c>
      <c r="BV480" s="3" t="s">
        <v>109</v>
      </c>
      <c r="BY480" s="3" t="s">
        <v>109</v>
      </c>
      <c r="CB480" s="3" t="s">
        <v>124</v>
      </c>
      <c r="CE480" s="3" t="s">
        <v>309</v>
      </c>
      <c r="CH480" s="3" t="s">
        <v>148</v>
      </c>
      <c r="CK480" s="3"/>
      <c r="CN480" s="3" t="s">
        <v>131</v>
      </c>
      <c r="CQ480" s="3"/>
      <c r="CT480">
        <v>135</v>
      </c>
    </row>
    <row r="481" spans="1:98" x14ac:dyDescent="0.25">
      <c r="A481">
        <v>140</v>
      </c>
      <c r="B481" s="22">
        <v>43934.436990740738</v>
      </c>
      <c r="C481" s="22">
        <v>43934.440196759257</v>
      </c>
      <c r="D481" s="3" t="s">
        <v>97</v>
      </c>
      <c r="I481" s="3" t="s">
        <v>99</v>
      </c>
      <c r="L481" s="3" t="s">
        <v>99</v>
      </c>
      <c r="O481" s="3"/>
      <c r="R481" s="3" t="s">
        <v>310</v>
      </c>
      <c r="U481" s="3" t="s">
        <v>98</v>
      </c>
      <c r="X481" s="3" t="s">
        <v>121</v>
      </c>
      <c r="AA481" s="3"/>
      <c r="AD481" s="3" t="s">
        <v>103</v>
      </c>
      <c r="AG481" s="3" t="s">
        <v>151</v>
      </c>
      <c r="AJ481" s="3"/>
      <c r="AM481" s="3" t="s">
        <v>99</v>
      </c>
      <c r="AP481" s="3"/>
      <c r="AS481" s="3" t="s">
        <v>99</v>
      </c>
      <c r="AV481" s="3"/>
      <c r="AY481" s="3" t="s">
        <v>116</v>
      </c>
      <c r="BB481" s="3" t="s">
        <v>241</v>
      </c>
      <c r="BG481" s="3" t="s">
        <v>109</v>
      </c>
      <c r="BJ481" s="3" t="s">
        <v>108</v>
      </c>
      <c r="BM481" s="3" t="s">
        <v>109</v>
      </c>
      <c r="BP481" s="3" t="s">
        <v>109</v>
      </c>
      <c r="BS481" s="3" t="s">
        <v>107</v>
      </c>
      <c r="BV481" s="3" t="s">
        <v>109</v>
      </c>
      <c r="BY481" s="3" t="s">
        <v>109</v>
      </c>
      <c r="CB481" s="3" t="s">
        <v>118</v>
      </c>
      <c r="CE481" s="3" t="s">
        <v>111</v>
      </c>
      <c r="CH481" s="3" t="s">
        <v>148</v>
      </c>
      <c r="CK481" s="3"/>
      <c r="CN481" s="3" t="s">
        <v>113</v>
      </c>
      <c r="CQ481" s="3"/>
      <c r="CT481">
        <v>136</v>
      </c>
    </row>
    <row r="482" spans="1:98" x14ac:dyDescent="0.25">
      <c r="A482">
        <v>141</v>
      </c>
      <c r="B482" s="22">
        <v>43934.480358796296</v>
      </c>
      <c r="C482" s="22">
        <v>43934.487164351849</v>
      </c>
      <c r="D482" s="3" t="s">
        <v>97</v>
      </c>
      <c r="I482" s="3" t="s">
        <v>99</v>
      </c>
      <c r="L482" s="3" t="s">
        <v>99</v>
      </c>
      <c r="O482" s="3"/>
      <c r="R482" s="3" t="s">
        <v>120</v>
      </c>
      <c r="U482" s="3" t="s">
        <v>99</v>
      </c>
      <c r="X482" s="3" t="s">
        <v>101</v>
      </c>
      <c r="AA482" s="3" t="s">
        <v>132</v>
      </c>
      <c r="AD482" s="3" t="s">
        <v>138</v>
      </c>
      <c r="AG482" s="3" t="s">
        <v>149</v>
      </c>
      <c r="AJ482" s="3"/>
      <c r="AM482" s="3" t="s">
        <v>99</v>
      </c>
      <c r="AP482" s="3"/>
      <c r="AS482" s="3" t="s">
        <v>98</v>
      </c>
      <c r="AV482" s="3" t="s">
        <v>433</v>
      </c>
      <c r="AY482" s="3" t="s">
        <v>116</v>
      </c>
      <c r="BB482" s="3"/>
      <c r="BG482" s="3" t="s">
        <v>107</v>
      </c>
      <c r="BJ482" s="3" t="s">
        <v>107</v>
      </c>
      <c r="BM482" s="3" t="s">
        <v>107</v>
      </c>
      <c r="BP482" s="3" t="s">
        <v>109</v>
      </c>
      <c r="BS482" s="3" t="s">
        <v>109</v>
      </c>
      <c r="BV482" s="3" t="s">
        <v>108</v>
      </c>
      <c r="BY482" s="3" t="s">
        <v>109</v>
      </c>
      <c r="CB482" s="3" t="s">
        <v>118</v>
      </c>
      <c r="CE482" s="3" t="s">
        <v>147</v>
      </c>
      <c r="CH482" s="3" t="s">
        <v>148</v>
      </c>
      <c r="CK482" s="3"/>
      <c r="CN482" s="3" t="s">
        <v>137</v>
      </c>
      <c r="CQ482" s="3" t="s">
        <v>311</v>
      </c>
      <c r="CT482">
        <v>137</v>
      </c>
    </row>
    <row r="483" spans="1:98" x14ac:dyDescent="0.25">
      <c r="A483">
        <v>141</v>
      </c>
      <c r="B483" s="22">
        <v>43934.480358796296</v>
      </c>
      <c r="C483" s="22">
        <v>43934.487164351849</v>
      </c>
      <c r="D483" s="3" t="s">
        <v>97</v>
      </c>
      <c r="I483" s="3" t="s">
        <v>99</v>
      </c>
      <c r="L483" s="3" t="s">
        <v>99</v>
      </c>
      <c r="O483" s="3"/>
      <c r="R483" s="3" t="s">
        <v>120</v>
      </c>
      <c r="U483" s="3" t="s">
        <v>99</v>
      </c>
      <c r="X483" s="3" t="s">
        <v>101</v>
      </c>
      <c r="AA483" s="3" t="s">
        <v>132</v>
      </c>
      <c r="AD483" s="3" t="s">
        <v>138</v>
      </c>
      <c r="AG483" s="3" t="s">
        <v>149</v>
      </c>
      <c r="AJ483" s="3"/>
      <c r="AM483" s="3" t="s">
        <v>99</v>
      </c>
      <c r="AP483" s="3"/>
      <c r="AS483" s="3" t="s">
        <v>98</v>
      </c>
      <c r="AV483" s="3" t="s">
        <v>429</v>
      </c>
      <c r="AY483" s="3" t="s">
        <v>116</v>
      </c>
      <c r="BB483" s="3"/>
      <c r="BG483" s="3" t="s">
        <v>107</v>
      </c>
      <c r="BJ483" s="3" t="s">
        <v>107</v>
      </c>
      <c r="BM483" s="3" t="s">
        <v>107</v>
      </c>
      <c r="BP483" s="3" t="s">
        <v>109</v>
      </c>
      <c r="BS483" s="3" t="s">
        <v>109</v>
      </c>
      <c r="BV483" s="3" t="s">
        <v>108</v>
      </c>
      <c r="BY483" s="3" t="s">
        <v>109</v>
      </c>
      <c r="CB483" s="3" t="s">
        <v>118</v>
      </c>
      <c r="CE483" s="3" t="s">
        <v>147</v>
      </c>
      <c r="CH483" s="3" t="s">
        <v>148</v>
      </c>
      <c r="CK483" s="3"/>
      <c r="CN483" s="3" t="s">
        <v>137</v>
      </c>
      <c r="CQ483" s="3" t="s">
        <v>311</v>
      </c>
      <c r="CT483">
        <v>137</v>
      </c>
    </row>
    <row r="484" spans="1:98" x14ac:dyDescent="0.25">
      <c r="A484">
        <v>141</v>
      </c>
      <c r="B484" s="22">
        <v>43934.480358796296</v>
      </c>
      <c r="C484" s="22">
        <v>43934.487164351849</v>
      </c>
      <c r="D484" s="3" t="s">
        <v>97</v>
      </c>
      <c r="I484" s="3" t="s">
        <v>99</v>
      </c>
      <c r="L484" s="3" t="s">
        <v>99</v>
      </c>
      <c r="O484" s="3"/>
      <c r="R484" s="3" t="s">
        <v>120</v>
      </c>
      <c r="U484" s="3" t="s">
        <v>99</v>
      </c>
      <c r="X484" s="3" t="s">
        <v>101</v>
      </c>
      <c r="AA484" s="3" t="s">
        <v>132</v>
      </c>
      <c r="AD484" s="3" t="s">
        <v>138</v>
      </c>
      <c r="AG484" s="3" t="s">
        <v>149</v>
      </c>
      <c r="AJ484" s="3"/>
      <c r="AM484" s="3" t="s">
        <v>99</v>
      </c>
      <c r="AP484" s="3"/>
      <c r="AS484" s="3" t="s">
        <v>98</v>
      </c>
      <c r="AV484" s="3" t="s">
        <v>435</v>
      </c>
      <c r="AY484" s="3" t="s">
        <v>116</v>
      </c>
      <c r="BB484" s="3"/>
      <c r="BG484" s="3" t="s">
        <v>107</v>
      </c>
      <c r="BJ484" s="3" t="s">
        <v>107</v>
      </c>
      <c r="BM484" s="3" t="s">
        <v>107</v>
      </c>
      <c r="BP484" s="3" t="s">
        <v>109</v>
      </c>
      <c r="BS484" s="3" t="s">
        <v>109</v>
      </c>
      <c r="BV484" s="3" t="s">
        <v>108</v>
      </c>
      <c r="BY484" s="3" t="s">
        <v>109</v>
      </c>
      <c r="CB484" s="3" t="s">
        <v>118</v>
      </c>
      <c r="CE484" s="3" t="s">
        <v>147</v>
      </c>
      <c r="CH484" s="3" t="s">
        <v>148</v>
      </c>
      <c r="CK484" s="3"/>
      <c r="CN484" s="3" t="s">
        <v>137</v>
      </c>
      <c r="CQ484" s="3" t="s">
        <v>311</v>
      </c>
      <c r="CT484">
        <v>137</v>
      </c>
    </row>
    <row r="485" spans="1:98" x14ac:dyDescent="0.25">
      <c r="A485">
        <v>141</v>
      </c>
      <c r="B485" s="22">
        <v>43934.480358796296</v>
      </c>
      <c r="C485" s="22">
        <v>43934.487164351849</v>
      </c>
      <c r="D485" s="3" t="s">
        <v>97</v>
      </c>
      <c r="I485" s="3" t="s">
        <v>99</v>
      </c>
      <c r="L485" s="3" t="s">
        <v>99</v>
      </c>
      <c r="O485" s="3"/>
      <c r="R485" s="3" t="s">
        <v>120</v>
      </c>
      <c r="U485" s="3" t="s">
        <v>99</v>
      </c>
      <c r="X485" s="3" t="s">
        <v>101</v>
      </c>
      <c r="AA485" s="3" t="s">
        <v>132</v>
      </c>
      <c r="AD485" s="3" t="s">
        <v>138</v>
      </c>
      <c r="AG485" s="3" t="s">
        <v>149</v>
      </c>
      <c r="AJ485" s="3"/>
      <c r="AM485" s="3" t="s">
        <v>99</v>
      </c>
      <c r="AP485" s="3"/>
      <c r="AS485" s="3" t="s">
        <v>98</v>
      </c>
      <c r="AV485" s="3" t="s">
        <v>430</v>
      </c>
      <c r="AY485" s="3" t="s">
        <v>116</v>
      </c>
      <c r="BB485" s="3"/>
      <c r="BG485" s="3" t="s">
        <v>107</v>
      </c>
      <c r="BJ485" s="3" t="s">
        <v>107</v>
      </c>
      <c r="BM485" s="3" t="s">
        <v>107</v>
      </c>
      <c r="BP485" s="3" t="s">
        <v>109</v>
      </c>
      <c r="BS485" s="3" t="s">
        <v>109</v>
      </c>
      <c r="BV485" s="3" t="s">
        <v>108</v>
      </c>
      <c r="BY485" s="3" t="s">
        <v>109</v>
      </c>
      <c r="CB485" s="3" t="s">
        <v>118</v>
      </c>
      <c r="CE485" s="3" t="s">
        <v>147</v>
      </c>
      <c r="CH485" s="3" t="s">
        <v>148</v>
      </c>
      <c r="CK485" s="3"/>
      <c r="CN485" s="3" t="s">
        <v>137</v>
      </c>
      <c r="CQ485" s="3" t="s">
        <v>311</v>
      </c>
      <c r="CT485">
        <v>137</v>
      </c>
    </row>
    <row r="486" spans="1:98" x14ac:dyDescent="0.25">
      <c r="A486">
        <v>142</v>
      </c>
      <c r="B486" s="22">
        <v>43934.486145833333</v>
      </c>
      <c r="C486" s="22">
        <v>43934.487627314818</v>
      </c>
      <c r="D486" s="3" t="s">
        <v>97</v>
      </c>
      <c r="I486" s="3" t="s">
        <v>98</v>
      </c>
      <c r="L486" s="3" t="s">
        <v>99</v>
      </c>
      <c r="O486" s="3"/>
      <c r="R486" s="3" t="s">
        <v>100</v>
      </c>
      <c r="U486" s="3" t="s">
        <v>99</v>
      </c>
      <c r="X486" s="3" t="s">
        <v>101</v>
      </c>
      <c r="AA486" s="3" t="s">
        <v>99</v>
      </c>
      <c r="AD486" s="3" t="s">
        <v>271</v>
      </c>
      <c r="AG486" s="3" t="s">
        <v>151</v>
      </c>
      <c r="AJ486" s="3"/>
      <c r="AM486" s="3" t="s">
        <v>99</v>
      </c>
      <c r="AP486" s="3"/>
      <c r="AS486" s="3" t="s">
        <v>99</v>
      </c>
      <c r="AV486" s="3"/>
      <c r="AY486" s="3" t="s">
        <v>116</v>
      </c>
      <c r="BB486" s="3"/>
      <c r="BG486" s="3" t="s">
        <v>109</v>
      </c>
      <c r="BJ486" s="3" t="s">
        <v>123</v>
      </c>
      <c r="BM486" s="3" t="s">
        <v>108</v>
      </c>
      <c r="BP486" s="3" t="s">
        <v>109</v>
      </c>
      <c r="BS486" s="3" t="s">
        <v>109</v>
      </c>
      <c r="BV486" s="3" t="s">
        <v>123</v>
      </c>
      <c r="BY486" s="3" t="s">
        <v>123</v>
      </c>
      <c r="CB486" s="3" t="s">
        <v>110</v>
      </c>
      <c r="CE486" s="3" t="s">
        <v>111</v>
      </c>
      <c r="CH486" s="3" t="s">
        <v>199</v>
      </c>
      <c r="CK486" s="3"/>
      <c r="CN486" s="3" t="s">
        <v>126</v>
      </c>
      <c r="CQ486" s="3"/>
      <c r="CT486">
        <v>138</v>
      </c>
    </row>
    <row r="487" spans="1:98" x14ac:dyDescent="0.25">
      <c r="A487">
        <v>143</v>
      </c>
      <c r="B487" s="22">
        <v>43934.495254629626</v>
      </c>
      <c r="C487" s="22">
        <v>43934.498333333337</v>
      </c>
      <c r="D487" s="3" t="s">
        <v>97</v>
      </c>
      <c r="I487" s="3" t="s">
        <v>98</v>
      </c>
      <c r="L487" s="3" t="s">
        <v>98</v>
      </c>
      <c r="O487" s="3" t="s">
        <v>312</v>
      </c>
      <c r="R487" s="3" t="s">
        <v>100</v>
      </c>
      <c r="U487" s="3" t="s">
        <v>99</v>
      </c>
      <c r="X487" s="3" t="s">
        <v>101</v>
      </c>
      <c r="AA487" s="3" t="s">
        <v>99</v>
      </c>
      <c r="AD487" s="3" t="s">
        <v>152</v>
      </c>
      <c r="AG487" s="3" t="s">
        <v>149</v>
      </c>
      <c r="AJ487" s="3"/>
      <c r="AM487" s="3" t="s">
        <v>99</v>
      </c>
      <c r="AP487" s="3"/>
      <c r="AS487" s="3" t="s">
        <v>98</v>
      </c>
      <c r="AV487" s="3" t="s">
        <v>431</v>
      </c>
      <c r="AY487" s="3" t="s">
        <v>116</v>
      </c>
      <c r="BB487" s="3"/>
      <c r="BG487" s="3" t="s">
        <v>108</v>
      </c>
      <c r="BJ487" s="3" t="s">
        <v>109</v>
      </c>
      <c r="BM487" s="3" t="s">
        <v>107</v>
      </c>
      <c r="BP487" s="3" t="s">
        <v>123</v>
      </c>
      <c r="BS487" s="3" t="s">
        <v>109</v>
      </c>
      <c r="BV487" s="3" t="s">
        <v>109</v>
      </c>
      <c r="BY487" s="3" t="s">
        <v>123</v>
      </c>
      <c r="CB487" s="3" t="s">
        <v>118</v>
      </c>
      <c r="CE487" s="3" t="s">
        <v>119</v>
      </c>
      <c r="CH487" s="3" t="s">
        <v>148</v>
      </c>
      <c r="CK487" s="3"/>
      <c r="CN487" s="3" t="s">
        <v>131</v>
      </c>
      <c r="CQ487" s="3"/>
      <c r="CT487">
        <v>139</v>
      </c>
    </row>
    <row r="488" spans="1:98" x14ac:dyDescent="0.25">
      <c r="A488">
        <v>143</v>
      </c>
      <c r="B488" s="22">
        <v>43934.495254629626</v>
      </c>
      <c r="C488" s="22">
        <v>43934.498333333337</v>
      </c>
      <c r="D488" s="3" t="s">
        <v>97</v>
      </c>
      <c r="I488" s="3" t="s">
        <v>98</v>
      </c>
      <c r="L488" s="3" t="s">
        <v>98</v>
      </c>
      <c r="O488" s="3" t="s">
        <v>312</v>
      </c>
      <c r="R488" s="3" t="s">
        <v>100</v>
      </c>
      <c r="U488" s="3" t="s">
        <v>99</v>
      </c>
      <c r="X488" s="3" t="s">
        <v>101</v>
      </c>
      <c r="AA488" s="3" t="s">
        <v>99</v>
      </c>
      <c r="AD488" s="3" t="s">
        <v>152</v>
      </c>
      <c r="AG488" s="3" t="s">
        <v>149</v>
      </c>
      <c r="AJ488" s="3"/>
      <c r="AM488" s="3" t="s">
        <v>99</v>
      </c>
      <c r="AP488" s="3"/>
      <c r="AS488" s="3" t="s">
        <v>98</v>
      </c>
      <c r="AV488" s="3" t="s">
        <v>432</v>
      </c>
      <c r="AY488" s="3" t="s">
        <v>116</v>
      </c>
      <c r="BB488" s="3"/>
      <c r="BG488" s="3" t="s">
        <v>108</v>
      </c>
      <c r="BJ488" s="3" t="s">
        <v>109</v>
      </c>
      <c r="BM488" s="3" t="s">
        <v>107</v>
      </c>
      <c r="BP488" s="3" t="s">
        <v>123</v>
      </c>
      <c r="BS488" s="3" t="s">
        <v>109</v>
      </c>
      <c r="BV488" s="3" t="s">
        <v>109</v>
      </c>
      <c r="BY488" s="3" t="s">
        <v>123</v>
      </c>
      <c r="CB488" s="3" t="s">
        <v>118</v>
      </c>
      <c r="CE488" s="3" t="s">
        <v>119</v>
      </c>
      <c r="CH488" s="3" t="s">
        <v>148</v>
      </c>
      <c r="CK488" s="3"/>
      <c r="CN488" s="3" t="s">
        <v>131</v>
      </c>
      <c r="CQ488" s="3"/>
      <c r="CT488">
        <v>139</v>
      </c>
    </row>
    <row r="489" spans="1:98" x14ac:dyDescent="0.25">
      <c r="A489">
        <v>143</v>
      </c>
      <c r="B489" s="22">
        <v>43934.495254629626</v>
      </c>
      <c r="C489" s="22">
        <v>43934.498333333337</v>
      </c>
      <c r="D489" s="3" t="s">
        <v>97</v>
      </c>
      <c r="I489" s="3" t="s">
        <v>98</v>
      </c>
      <c r="L489" s="3" t="s">
        <v>98</v>
      </c>
      <c r="O489" s="3" t="s">
        <v>312</v>
      </c>
      <c r="R489" s="3" t="s">
        <v>100</v>
      </c>
      <c r="U489" s="3" t="s">
        <v>99</v>
      </c>
      <c r="X489" s="3" t="s">
        <v>101</v>
      </c>
      <c r="AA489" s="3" t="s">
        <v>99</v>
      </c>
      <c r="AD489" s="3" t="s">
        <v>152</v>
      </c>
      <c r="AG489" s="3" t="s">
        <v>149</v>
      </c>
      <c r="AJ489" s="3"/>
      <c r="AM489" s="3" t="s">
        <v>99</v>
      </c>
      <c r="AP489" s="3"/>
      <c r="AS489" s="3" t="s">
        <v>98</v>
      </c>
      <c r="AV489" s="3" t="s">
        <v>433</v>
      </c>
      <c r="AY489" s="3" t="s">
        <v>116</v>
      </c>
      <c r="BB489" s="3"/>
      <c r="BG489" s="3" t="s">
        <v>108</v>
      </c>
      <c r="BJ489" s="3" t="s">
        <v>109</v>
      </c>
      <c r="BM489" s="3" t="s">
        <v>107</v>
      </c>
      <c r="BP489" s="3" t="s">
        <v>123</v>
      </c>
      <c r="BS489" s="3" t="s">
        <v>109</v>
      </c>
      <c r="BV489" s="3" t="s">
        <v>109</v>
      </c>
      <c r="BY489" s="3" t="s">
        <v>123</v>
      </c>
      <c r="CB489" s="3" t="s">
        <v>118</v>
      </c>
      <c r="CE489" s="3" t="s">
        <v>119</v>
      </c>
      <c r="CH489" s="3" t="s">
        <v>148</v>
      </c>
      <c r="CK489" s="3"/>
      <c r="CN489" s="3" t="s">
        <v>131</v>
      </c>
      <c r="CQ489" s="3"/>
      <c r="CT489">
        <v>139</v>
      </c>
    </row>
    <row r="490" spans="1:98" x14ac:dyDescent="0.25">
      <c r="A490">
        <v>143</v>
      </c>
      <c r="B490" s="22">
        <v>43934.495254629626</v>
      </c>
      <c r="C490" s="22">
        <v>43934.498333333337</v>
      </c>
      <c r="D490" s="3" t="s">
        <v>97</v>
      </c>
      <c r="I490" s="3" t="s">
        <v>98</v>
      </c>
      <c r="L490" s="3" t="s">
        <v>98</v>
      </c>
      <c r="O490" s="3" t="s">
        <v>312</v>
      </c>
      <c r="R490" s="3" t="s">
        <v>100</v>
      </c>
      <c r="U490" s="3" t="s">
        <v>99</v>
      </c>
      <c r="X490" s="3" t="s">
        <v>101</v>
      </c>
      <c r="AA490" s="3" t="s">
        <v>99</v>
      </c>
      <c r="AD490" s="3" t="s">
        <v>152</v>
      </c>
      <c r="AG490" s="3" t="s">
        <v>149</v>
      </c>
      <c r="AJ490" s="3"/>
      <c r="AM490" s="3" t="s">
        <v>99</v>
      </c>
      <c r="AP490" s="3"/>
      <c r="AS490" s="3" t="s">
        <v>98</v>
      </c>
      <c r="AV490" s="3" t="s">
        <v>434</v>
      </c>
      <c r="AY490" s="3" t="s">
        <v>116</v>
      </c>
      <c r="BB490" s="3"/>
      <c r="BG490" s="3" t="s">
        <v>108</v>
      </c>
      <c r="BJ490" s="3" t="s">
        <v>109</v>
      </c>
      <c r="BM490" s="3" t="s">
        <v>107</v>
      </c>
      <c r="BP490" s="3" t="s">
        <v>123</v>
      </c>
      <c r="BS490" s="3" t="s">
        <v>109</v>
      </c>
      <c r="BV490" s="3" t="s">
        <v>109</v>
      </c>
      <c r="BY490" s="3" t="s">
        <v>123</v>
      </c>
      <c r="CB490" s="3" t="s">
        <v>118</v>
      </c>
      <c r="CE490" s="3" t="s">
        <v>119</v>
      </c>
      <c r="CH490" s="3" t="s">
        <v>148</v>
      </c>
      <c r="CK490" s="3"/>
      <c r="CN490" s="3" t="s">
        <v>131</v>
      </c>
      <c r="CQ490" s="3"/>
      <c r="CT490">
        <v>139</v>
      </c>
    </row>
    <row r="491" spans="1:98" x14ac:dyDescent="0.25">
      <c r="A491">
        <v>143</v>
      </c>
      <c r="B491" s="22">
        <v>43934.495254629626</v>
      </c>
      <c r="C491" s="22">
        <v>43934.498333333337</v>
      </c>
      <c r="D491" s="3" t="s">
        <v>97</v>
      </c>
      <c r="I491" s="3" t="s">
        <v>98</v>
      </c>
      <c r="L491" s="3" t="s">
        <v>98</v>
      </c>
      <c r="O491" s="3" t="s">
        <v>312</v>
      </c>
      <c r="R491" s="3" t="s">
        <v>100</v>
      </c>
      <c r="U491" s="3" t="s">
        <v>99</v>
      </c>
      <c r="X491" s="3" t="s">
        <v>101</v>
      </c>
      <c r="AA491" s="3" t="s">
        <v>99</v>
      </c>
      <c r="AD491" s="3" t="s">
        <v>152</v>
      </c>
      <c r="AG491" s="3" t="s">
        <v>149</v>
      </c>
      <c r="AJ491" s="3"/>
      <c r="AM491" s="3" t="s">
        <v>99</v>
      </c>
      <c r="AP491" s="3"/>
      <c r="AS491" s="3" t="s">
        <v>98</v>
      </c>
      <c r="AV491" s="3" t="s">
        <v>429</v>
      </c>
      <c r="AY491" s="3" t="s">
        <v>116</v>
      </c>
      <c r="BB491" s="3"/>
      <c r="BG491" s="3" t="s">
        <v>108</v>
      </c>
      <c r="BJ491" s="3" t="s">
        <v>109</v>
      </c>
      <c r="BM491" s="3" t="s">
        <v>107</v>
      </c>
      <c r="BP491" s="3" t="s">
        <v>123</v>
      </c>
      <c r="BS491" s="3" t="s">
        <v>109</v>
      </c>
      <c r="BV491" s="3" t="s">
        <v>109</v>
      </c>
      <c r="BY491" s="3" t="s">
        <v>123</v>
      </c>
      <c r="CB491" s="3" t="s">
        <v>118</v>
      </c>
      <c r="CE491" s="3" t="s">
        <v>119</v>
      </c>
      <c r="CH491" s="3" t="s">
        <v>148</v>
      </c>
      <c r="CK491" s="3"/>
      <c r="CN491" s="3" t="s">
        <v>131</v>
      </c>
      <c r="CQ491" s="3"/>
      <c r="CT491">
        <v>139</v>
      </c>
    </row>
    <row r="492" spans="1:98" x14ac:dyDescent="0.25">
      <c r="A492">
        <v>143</v>
      </c>
      <c r="B492" s="22">
        <v>43934.495254629626</v>
      </c>
      <c r="C492" s="22">
        <v>43934.498333333337</v>
      </c>
      <c r="D492" s="3" t="s">
        <v>97</v>
      </c>
      <c r="I492" s="3" t="s">
        <v>98</v>
      </c>
      <c r="L492" s="3" t="s">
        <v>98</v>
      </c>
      <c r="O492" s="3" t="s">
        <v>312</v>
      </c>
      <c r="R492" s="3" t="s">
        <v>100</v>
      </c>
      <c r="U492" s="3" t="s">
        <v>99</v>
      </c>
      <c r="X492" s="3" t="s">
        <v>101</v>
      </c>
      <c r="AA492" s="3" t="s">
        <v>99</v>
      </c>
      <c r="AD492" s="3" t="s">
        <v>152</v>
      </c>
      <c r="AG492" s="3" t="s">
        <v>149</v>
      </c>
      <c r="AJ492" s="3"/>
      <c r="AM492" s="3" t="s">
        <v>99</v>
      </c>
      <c r="AP492" s="3"/>
      <c r="AS492" s="3" t="s">
        <v>98</v>
      </c>
      <c r="AV492" s="3" t="s">
        <v>435</v>
      </c>
      <c r="AY492" s="3" t="s">
        <v>116</v>
      </c>
      <c r="BB492" s="3"/>
      <c r="BG492" s="3" t="s">
        <v>108</v>
      </c>
      <c r="BJ492" s="3" t="s">
        <v>109</v>
      </c>
      <c r="BM492" s="3" t="s">
        <v>107</v>
      </c>
      <c r="BP492" s="3" t="s">
        <v>123</v>
      </c>
      <c r="BS492" s="3" t="s">
        <v>109</v>
      </c>
      <c r="BV492" s="3" t="s">
        <v>109</v>
      </c>
      <c r="BY492" s="3" t="s">
        <v>123</v>
      </c>
      <c r="CB492" s="3" t="s">
        <v>118</v>
      </c>
      <c r="CE492" s="3" t="s">
        <v>119</v>
      </c>
      <c r="CH492" s="3" t="s">
        <v>148</v>
      </c>
      <c r="CK492" s="3"/>
      <c r="CN492" s="3" t="s">
        <v>131</v>
      </c>
      <c r="CQ492" s="3"/>
      <c r="CT492">
        <v>139</v>
      </c>
    </row>
    <row r="493" spans="1:98" x14ac:dyDescent="0.25">
      <c r="A493">
        <v>143</v>
      </c>
      <c r="B493" s="22">
        <v>43934.495254629626</v>
      </c>
      <c r="C493" s="22">
        <v>43934.498333333337</v>
      </c>
      <c r="D493" s="3" t="s">
        <v>97</v>
      </c>
      <c r="I493" s="3" t="s">
        <v>98</v>
      </c>
      <c r="L493" s="3" t="s">
        <v>98</v>
      </c>
      <c r="O493" s="3" t="s">
        <v>312</v>
      </c>
      <c r="R493" s="3" t="s">
        <v>100</v>
      </c>
      <c r="U493" s="3" t="s">
        <v>99</v>
      </c>
      <c r="X493" s="3" t="s">
        <v>101</v>
      </c>
      <c r="AA493" s="3" t="s">
        <v>99</v>
      </c>
      <c r="AD493" s="3" t="s">
        <v>152</v>
      </c>
      <c r="AG493" s="3" t="s">
        <v>149</v>
      </c>
      <c r="AJ493" s="3"/>
      <c r="AM493" s="3" t="s">
        <v>99</v>
      </c>
      <c r="AP493" s="3"/>
      <c r="AS493" s="3" t="s">
        <v>98</v>
      </c>
      <c r="AV493" s="3" t="s">
        <v>430</v>
      </c>
      <c r="AY493" s="3" t="s">
        <v>116</v>
      </c>
      <c r="BB493" s="3"/>
      <c r="BG493" s="3" t="s">
        <v>108</v>
      </c>
      <c r="BJ493" s="3" t="s">
        <v>109</v>
      </c>
      <c r="BM493" s="3" t="s">
        <v>107</v>
      </c>
      <c r="BP493" s="3" t="s">
        <v>123</v>
      </c>
      <c r="BS493" s="3" t="s">
        <v>109</v>
      </c>
      <c r="BV493" s="3" t="s">
        <v>109</v>
      </c>
      <c r="BY493" s="3" t="s">
        <v>123</v>
      </c>
      <c r="CB493" s="3" t="s">
        <v>118</v>
      </c>
      <c r="CE493" s="3" t="s">
        <v>119</v>
      </c>
      <c r="CH493" s="3" t="s">
        <v>148</v>
      </c>
      <c r="CK493" s="3"/>
      <c r="CN493" s="3" t="s">
        <v>131</v>
      </c>
      <c r="CQ493" s="3"/>
      <c r="CT493">
        <v>139</v>
      </c>
    </row>
    <row r="494" spans="1:98" x14ac:dyDescent="0.25">
      <c r="A494">
        <v>144</v>
      </c>
      <c r="B494" s="22">
        <v>43934.498784722222</v>
      </c>
      <c r="C494" s="22">
        <v>43934.508287037039</v>
      </c>
      <c r="D494" s="3" t="s">
        <v>97</v>
      </c>
      <c r="I494" s="3" t="s">
        <v>98</v>
      </c>
      <c r="L494" s="3" t="s">
        <v>99</v>
      </c>
      <c r="O494" s="3"/>
      <c r="R494" s="3" t="s">
        <v>100</v>
      </c>
      <c r="U494" s="3" t="s">
        <v>99</v>
      </c>
      <c r="X494" s="3" t="s">
        <v>101</v>
      </c>
      <c r="AA494" s="3" t="s">
        <v>99</v>
      </c>
      <c r="AD494" s="3" t="s">
        <v>114</v>
      </c>
      <c r="AG494" s="3" t="s">
        <v>151</v>
      </c>
      <c r="AJ494" s="3"/>
      <c r="AM494" s="3" t="s">
        <v>99</v>
      </c>
      <c r="AP494" s="3"/>
      <c r="AS494" s="3" t="s">
        <v>98</v>
      </c>
      <c r="AV494" s="3" t="s">
        <v>431</v>
      </c>
      <c r="AY494" s="3" t="s">
        <v>116</v>
      </c>
      <c r="BB494" s="3"/>
      <c r="BG494" s="3" t="s">
        <v>109</v>
      </c>
      <c r="BJ494" s="3" t="s">
        <v>123</v>
      </c>
      <c r="BM494" s="3" t="s">
        <v>107</v>
      </c>
      <c r="BP494" s="3" t="s">
        <v>109</v>
      </c>
      <c r="BS494" s="3" t="s">
        <v>108</v>
      </c>
      <c r="BV494" s="3" t="s">
        <v>109</v>
      </c>
      <c r="BY494" s="3" t="s">
        <v>109</v>
      </c>
      <c r="CB494" s="3" t="s">
        <v>118</v>
      </c>
      <c r="CE494" s="3" t="s">
        <v>119</v>
      </c>
      <c r="CH494" s="3" t="s">
        <v>148</v>
      </c>
      <c r="CK494" s="3"/>
      <c r="CN494" s="3" t="s">
        <v>126</v>
      </c>
      <c r="CQ494" s="3"/>
      <c r="CT494">
        <v>140</v>
      </c>
    </row>
    <row r="495" spans="1:98" x14ac:dyDescent="0.25">
      <c r="A495">
        <v>144</v>
      </c>
      <c r="B495" s="22">
        <v>43934.498784722222</v>
      </c>
      <c r="C495" s="22">
        <v>43934.508287037039</v>
      </c>
      <c r="D495" s="3" t="s">
        <v>97</v>
      </c>
      <c r="I495" s="3" t="s">
        <v>98</v>
      </c>
      <c r="L495" s="3" t="s">
        <v>99</v>
      </c>
      <c r="O495" s="3"/>
      <c r="R495" s="3" t="s">
        <v>100</v>
      </c>
      <c r="U495" s="3" t="s">
        <v>99</v>
      </c>
      <c r="X495" s="3" t="s">
        <v>101</v>
      </c>
      <c r="AA495" s="3" t="s">
        <v>99</v>
      </c>
      <c r="AD495" s="3" t="s">
        <v>114</v>
      </c>
      <c r="AG495" s="3" t="s">
        <v>151</v>
      </c>
      <c r="AJ495" s="3"/>
      <c r="AM495" s="3" t="s">
        <v>99</v>
      </c>
      <c r="AP495" s="3"/>
      <c r="AS495" s="3" t="s">
        <v>98</v>
      </c>
      <c r="AV495" s="3" t="s">
        <v>432</v>
      </c>
      <c r="AY495" s="3" t="s">
        <v>116</v>
      </c>
      <c r="BB495" s="3"/>
      <c r="BG495" s="3" t="s">
        <v>109</v>
      </c>
      <c r="BJ495" s="3" t="s">
        <v>123</v>
      </c>
      <c r="BM495" s="3" t="s">
        <v>107</v>
      </c>
      <c r="BP495" s="3" t="s">
        <v>109</v>
      </c>
      <c r="BS495" s="3" t="s">
        <v>108</v>
      </c>
      <c r="BV495" s="3" t="s">
        <v>109</v>
      </c>
      <c r="BY495" s="3" t="s">
        <v>109</v>
      </c>
      <c r="CB495" s="3" t="s">
        <v>118</v>
      </c>
      <c r="CE495" s="3" t="s">
        <v>119</v>
      </c>
      <c r="CH495" s="3" t="s">
        <v>148</v>
      </c>
      <c r="CK495" s="3"/>
      <c r="CN495" s="3" t="s">
        <v>126</v>
      </c>
      <c r="CQ495" s="3"/>
      <c r="CT495">
        <v>140</v>
      </c>
    </row>
    <row r="496" spans="1:98" x14ac:dyDescent="0.25">
      <c r="A496">
        <v>144</v>
      </c>
      <c r="B496" s="22">
        <v>43934.498784722222</v>
      </c>
      <c r="C496" s="22">
        <v>43934.508287037039</v>
      </c>
      <c r="D496" s="3" t="s">
        <v>97</v>
      </c>
      <c r="I496" s="3" t="s">
        <v>98</v>
      </c>
      <c r="L496" s="3" t="s">
        <v>99</v>
      </c>
      <c r="O496" s="3"/>
      <c r="R496" s="3" t="s">
        <v>100</v>
      </c>
      <c r="U496" s="3" t="s">
        <v>99</v>
      </c>
      <c r="X496" s="3" t="s">
        <v>101</v>
      </c>
      <c r="AA496" s="3" t="s">
        <v>99</v>
      </c>
      <c r="AD496" s="3" t="s">
        <v>114</v>
      </c>
      <c r="AG496" s="3" t="s">
        <v>151</v>
      </c>
      <c r="AJ496" s="3"/>
      <c r="AM496" s="3" t="s">
        <v>99</v>
      </c>
      <c r="AP496" s="3"/>
      <c r="AS496" s="3" t="s">
        <v>98</v>
      </c>
      <c r="AV496" s="3" t="s">
        <v>433</v>
      </c>
      <c r="AY496" s="3" t="s">
        <v>116</v>
      </c>
      <c r="BB496" s="3"/>
      <c r="BG496" s="3" t="s">
        <v>109</v>
      </c>
      <c r="BJ496" s="3" t="s">
        <v>123</v>
      </c>
      <c r="BM496" s="3" t="s">
        <v>107</v>
      </c>
      <c r="BP496" s="3" t="s">
        <v>109</v>
      </c>
      <c r="BS496" s="3" t="s">
        <v>108</v>
      </c>
      <c r="BV496" s="3" t="s">
        <v>109</v>
      </c>
      <c r="BY496" s="3" t="s">
        <v>109</v>
      </c>
      <c r="CB496" s="3" t="s">
        <v>118</v>
      </c>
      <c r="CE496" s="3" t="s">
        <v>119</v>
      </c>
      <c r="CH496" s="3" t="s">
        <v>148</v>
      </c>
      <c r="CK496" s="3"/>
      <c r="CN496" s="3" t="s">
        <v>126</v>
      </c>
      <c r="CQ496" s="3"/>
      <c r="CT496">
        <v>140</v>
      </c>
    </row>
    <row r="497" spans="1:98" x14ac:dyDescent="0.25">
      <c r="A497">
        <v>144</v>
      </c>
      <c r="B497" s="22">
        <v>43934.498784722222</v>
      </c>
      <c r="C497" s="22">
        <v>43934.508287037039</v>
      </c>
      <c r="D497" s="3" t="s">
        <v>97</v>
      </c>
      <c r="I497" s="3" t="s">
        <v>98</v>
      </c>
      <c r="L497" s="3" t="s">
        <v>99</v>
      </c>
      <c r="O497" s="3"/>
      <c r="R497" s="3" t="s">
        <v>100</v>
      </c>
      <c r="U497" s="3" t="s">
        <v>99</v>
      </c>
      <c r="X497" s="3" t="s">
        <v>101</v>
      </c>
      <c r="AA497" s="3" t="s">
        <v>99</v>
      </c>
      <c r="AD497" s="3" t="s">
        <v>114</v>
      </c>
      <c r="AG497" s="3" t="s">
        <v>151</v>
      </c>
      <c r="AJ497" s="3"/>
      <c r="AM497" s="3" t="s">
        <v>99</v>
      </c>
      <c r="AP497" s="3"/>
      <c r="AS497" s="3" t="s">
        <v>98</v>
      </c>
      <c r="AV497" s="3" t="s">
        <v>434</v>
      </c>
      <c r="AY497" s="3" t="s">
        <v>116</v>
      </c>
      <c r="BB497" s="3"/>
      <c r="BG497" s="3" t="s">
        <v>109</v>
      </c>
      <c r="BJ497" s="3" t="s">
        <v>123</v>
      </c>
      <c r="BM497" s="3" t="s">
        <v>107</v>
      </c>
      <c r="BP497" s="3" t="s">
        <v>109</v>
      </c>
      <c r="BS497" s="3" t="s">
        <v>108</v>
      </c>
      <c r="BV497" s="3" t="s">
        <v>109</v>
      </c>
      <c r="BY497" s="3" t="s">
        <v>109</v>
      </c>
      <c r="CB497" s="3" t="s">
        <v>118</v>
      </c>
      <c r="CE497" s="3" t="s">
        <v>119</v>
      </c>
      <c r="CH497" s="3" t="s">
        <v>148</v>
      </c>
      <c r="CK497" s="3"/>
      <c r="CN497" s="3" t="s">
        <v>126</v>
      </c>
      <c r="CQ497" s="3"/>
      <c r="CT497">
        <v>140</v>
      </c>
    </row>
    <row r="498" spans="1:98" x14ac:dyDescent="0.25">
      <c r="A498">
        <v>144</v>
      </c>
      <c r="B498" s="22">
        <v>43934.498784722222</v>
      </c>
      <c r="C498" s="22">
        <v>43934.508287037039</v>
      </c>
      <c r="D498" s="3" t="s">
        <v>97</v>
      </c>
      <c r="I498" s="3" t="s">
        <v>98</v>
      </c>
      <c r="L498" s="3" t="s">
        <v>99</v>
      </c>
      <c r="O498" s="3"/>
      <c r="R498" s="3" t="s">
        <v>100</v>
      </c>
      <c r="U498" s="3" t="s">
        <v>99</v>
      </c>
      <c r="X498" s="3" t="s">
        <v>101</v>
      </c>
      <c r="AA498" s="3" t="s">
        <v>99</v>
      </c>
      <c r="AD498" s="3" t="s">
        <v>114</v>
      </c>
      <c r="AG498" s="3" t="s">
        <v>151</v>
      </c>
      <c r="AJ498" s="3"/>
      <c r="AM498" s="3" t="s">
        <v>99</v>
      </c>
      <c r="AP498" s="3"/>
      <c r="AS498" s="3" t="s">
        <v>98</v>
      </c>
      <c r="AV498" s="3" t="s">
        <v>429</v>
      </c>
      <c r="AY498" s="3" t="s">
        <v>116</v>
      </c>
      <c r="BB498" s="3"/>
      <c r="BG498" s="3" t="s">
        <v>109</v>
      </c>
      <c r="BJ498" s="3" t="s">
        <v>123</v>
      </c>
      <c r="BM498" s="3" t="s">
        <v>107</v>
      </c>
      <c r="BP498" s="3" t="s">
        <v>109</v>
      </c>
      <c r="BS498" s="3" t="s">
        <v>108</v>
      </c>
      <c r="BV498" s="3" t="s">
        <v>109</v>
      </c>
      <c r="BY498" s="3" t="s">
        <v>109</v>
      </c>
      <c r="CB498" s="3" t="s">
        <v>118</v>
      </c>
      <c r="CE498" s="3" t="s">
        <v>119</v>
      </c>
      <c r="CH498" s="3" t="s">
        <v>148</v>
      </c>
      <c r="CK498" s="3"/>
      <c r="CN498" s="3" t="s">
        <v>126</v>
      </c>
      <c r="CQ498" s="3"/>
      <c r="CT498">
        <v>140</v>
      </c>
    </row>
    <row r="499" spans="1:98" x14ac:dyDescent="0.25">
      <c r="A499">
        <v>144</v>
      </c>
      <c r="B499" s="22">
        <v>43934.498784722222</v>
      </c>
      <c r="C499" s="22">
        <v>43934.508287037039</v>
      </c>
      <c r="D499" s="3" t="s">
        <v>97</v>
      </c>
      <c r="I499" s="3" t="s">
        <v>98</v>
      </c>
      <c r="L499" s="3" t="s">
        <v>99</v>
      </c>
      <c r="O499" s="3"/>
      <c r="R499" s="3" t="s">
        <v>100</v>
      </c>
      <c r="U499" s="3" t="s">
        <v>99</v>
      </c>
      <c r="X499" s="3" t="s">
        <v>101</v>
      </c>
      <c r="AA499" s="3" t="s">
        <v>99</v>
      </c>
      <c r="AD499" s="3" t="s">
        <v>114</v>
      </c>
      <c r="AG499" s="3" t="s">
        <v>151</v>
      </c>
      <c r="AJ499" s="3"/>
      <c r="AM499" s="3" t="s">
        <v>99</v>
      </c>
      <c r="AP499" s="3"/>
      <c r="AS499" s="3" t="s">
        <v>98</v>
      </c>
      <c r="AV499" s="3" t="s">
        <v>435</v>
      </c>
      <c r="AY499" s="3" t="s">
        <v>116</v>
      </c>
      <c r="BB499" s="3"/>
      <c r="BG499" s="3" t="s">
        <v>109</v>
      </c>
      <c r="BJ499" s="3" t="s">
        <v>123</v>
      </c>
      <c r="BM499" s="3" t="s">
        <v>107</v>
      </c>
      <c r="BP499" s="3" t="s">
        <v>109</v>
      </c>
      <c r="BS499" s="3" t="s">
        <v>108</v>
      </c>
      <c r="BV499" s="3" t="s">
        <v>109</v>
      </c>
      <c r="BY499" s="3" t="s">
        <v>109</v>
      </c>
      <c r="CB499" s="3" t="s">
        <v>118</v>
      </c>
      <c r="CE499" s="3" t="s">
        <v>119</v>
      </c>
      <c r="CH499" s="3" t="s">
        <v>148</v>
      </c>
      <c r="CK499" s="3"/>
      <c r="CN499" s="3" t="s">
        <v>126</v>
      </c>
      <c r="CQ499" s="3"/>
      <c r="CT499">
        <v>140</v>
      </c>
    </row>
    <row r="500" spans="1:98" x14ac:dyDescent="0.25">
      <c r="A500">
        <v>144</v>
      </c>
      <c r="B500" s="22">
        <v>43934.498784722222</v>
      </c>
      <c r="C500" s="22">
        <v>43934.508287037039</v>
      </c>
      <c r="D500" s="3" t="s">
        <v>97</v>
      </c>
      <c r="I500" s="3" t="s">
        <v>98</v>
      </c>
      <c r="L500" s="3" t="s">
        <v>99</v>
      </c>
      <c r="O500" s="3"/>
      <c r="R500" s="3" t="s">
        <v>100</v>
      </c>
      <c r="U500" s="3" t="s">
        <v>99</v>
      </c>
      <c r="X500" s="3" t="s">
        <v>101</v>
      </c>
      <c r="AA500" s="3" t="s">
        <v>99</v>
      </c>
      <c r="AD500" s="3" t="s">
        <v>114</v>
      </c>
      <c r="AG500" s="3" t="s">
        <v>151</v>
      </c>
      <c r="AJ500" s="3"/>
      <c r="AM500" s="3" t="s">
        <v>99</v>
      </c>
      <c r="AP500" s="3"/>
      <c r="AS500" s="3" t="s">
        <v>98</v>
      </c>
      <c r="AV500" s="3" t="s">
        <v>430</v>
      </c>
      <c r="AY500" s="3" t="s">
        <v>116</v>
      </c>
      <c r="BB500" s="3"/>
      <c r="BG500" s="3" t="s">
        <v>109</v>
      </c>
      <c r="BJ500" s="3" t="s">
        <v>123</v>
      </c>
      <c r="BM500" s="3" t="s">
        <v>107</v>
      </c>
      <c r="BP500" s="3" t="s">
        <v>109</v>
      </c>
      <c r="BS500" s="3" t="s">
        <v>108</v>
      </c>
      <c r="BV500" s="3" t="s">
        <v>109</v>
      </c>
      <c r="BY500" s="3" t="s">
        <v>109</v>
      </c>
      <c r="CB500" s="3" t="s">
        <v>118</v>
      </c>
      <c r="CE500" s="3" t="s">
        <v>119</v>
      </c>
      <c r="CH500" s="3" t="s">
        <v>148</v>
      </c>
      <c r="CK500" s="3"/>
      <c r="CN500" s="3" t="s">
        <v>126</v>
      </c>
      <c r="CQ500" s="3"/>
      <c r="CT500">
        <v>140</v>
      </c>
    </row>
    <row r="501" spans="1:98" x14ac:dyDescent="0.25">
      <c r="A501">
        <v>145</v>
      </c>
      <c r="B501" s="22">
        <v>43934.526342592595</v>
      </c>
      <c r="C501" s="22">
        <v>43934.527800925927</v>
      </c>
      <c r="D501" s="3" t="s">
        <v>97</v>
      </c>
      <c r="I501" s="3" t="s">
        <v>98</v>
      </c>
      <c r="L501" s="3" t="s">
        <v>99</v>
      </c>
      <c r="O501" s="3"/>
      <c r="R501" s="3" t="s">
        <v>100</v>
      </c>
      <c r="U501" s="3" t="s">
        <v>99</v>
      </c>
      <c r="X501" s="3" t="s">
        <v>101</v>
      </c>
      <c r="AA501" s="3" t="s">
        <v>99</v>
      </c>
      <c r="AD501" s="3" t="s">
        <v>146</v>
      </c>
      <c r="AG501" s="3" t="s">
        <v>160</v>
      </c>
      <c r="AJ501" s="3"/>
      <c r="AM501" s="3" t="s">
        <v>99</v>
      </c>
      <c r="AP501" s="3"/>
      <c r="AS501" s="3" t="s">
        <v>99</v>
      </c>
      <c r="AV501" s="3"/>
      <c r="AY501" s="3" t="s">
        <v>116</v>
      </c>
      <c r="BB501" s="3"/>
      <c r="BG501" s="3" t="s">
        <v>107</v>
      </c>
      <c r="BJ501" s="3" t="s">
        <v>133</v>
      </c>
      <c r="BM501" s="3" t="s">
        <v>109</v>
      </c>
      <c r="BP501" s="3" t="s">
        <v>109</v>
      </c>
      <c r="BS501" s="3" t="s">
        <v>109</v>
      </c>
      <c r="BV501" s="3" t="s">
        <v>108</v>
      </c>
      <c r="BY501" s="3" t="s">
        <v>109</v>
      </c>
      <c r="CB501" s="3" t="s">
        <v>118</v>
      </c>
      <c r="CE501" s="3" t="s">
        <v>119</v>
      </c>
      <c r="CH501" s="3" t="s">
        <v>148</v>
      </c>
      <c r="CK501" s="3"/>
      <c r="CN501" s="3" t="s">
        <v>113</v>
      </c>
      <c r="CQ501" s="3"/>
      <c r="CT501">
        <v>141</v>
      </c>
    </row>
    <row r="502" spans="1:98" x14ac:dyDescent="0.25">
      <c r="A502">
        <v>146</v>
      </c>
      <c r="B502" s="22">
        <v>43934.52716435185</v>
      </c>
      <c r="C502" s="22">
        <v>43934.531168981484</v>
      </c>
      <c r="D502" s="3" t="s">
        <v>97</v>
      </c>
      <c r="I502" s="3" t="s">
        <v>98</v>
      </c>
      <c r="L502" s="3" t="s">
        <v>99</v>
      </c>
      <c r="O502" s="3"/>
      <c r="R502" s="3" t="s">
        <v>100</v>
      </c>
      <c r="U502" s="3" t="s">
        <v>99</v>
      </c>
      <c r="X502" s="3" t="s">
        <v>101</v>
      </c>
      <c r="AA502" s="3" t="s">
        <v>102</v>
      </c>
      <c r="AD502" s="3" t="s">
        <v>114</v>
      </c>
      <c r="AG502" s="3" t="s">
        <v>149</v>
      </c>
      <c r="AJ502" s="3"/>
      <c r="AM502" s="3" t="s">
        <v>99</v>
      </c>
      <c r="AP502" s="3"/>
      <c r="AS502" s="3" t="s">
        <v>98</v>
      </c>
      <c r="AV502" s="3" t="s">
        <v>431</v>
      </c>
      <c r="AY502" s="3" t="s">
        <v>116</v>
      </c>
      <c r="BB502" s="3"/>
      <c r="BG502" s="3" t="s">
        <v>107</v>
      </c>
      <c r="BJ502" s="3" t="s">
        <v>109</v>
      </c>
      <c r="BM502" s="3" t="s">
        <v>123</v>
      </c>
      <c r="BP502" s="3" t="s">
        <v>123</v>
      </c>
      <c r="BS502" s="3" t="s">
        <v>109</v>
      </c>
      <c r="BV502" s="3" t="s">
        <v>123</v>
      </c>
      <c r="BY502" s="3" t="s">
        <v>123</v>
      </c>
      <c r="CB502" s="3" t="s">
        <v>110</v>
      </c>
      <c r="CE502" s="3" t="s">
        <v>111</v>
      </c>
      <c r="CH502" s="3" t="s">
        <v>112</v>
      </c>
      <c r="CK502" s="3"/>
      <c r="CN502" s="3" t="s">
        <v>113</v>
      </c>
      <c r="CQ502" s="3"/>
      <c r="CT502">
        <v>142</v>
      </c>
    </row>
    <row r="503" spans="1:98" x14ac:dyDescent="0.25">
      <c r="A503">
        <v>146</v>
      </c>
      <c r="B503" s="22">
        <v>43934.52716435185</v>
      </c>
      <c r="C503" s="22">
        <v>43934.531168981484</v>
      </c>
      <c r="D503" s="3" t="s">
        <v>97</v>
      </c>
      <c r="I503" s="3" t="s">
        <v>98</v>
      </c>
      <c r="L503" s="3" t="s">
        <v>99</v>
      </c>
      <c r="O503" s="3"/>
      <c r="R503" s="3" t="s">
        <v>100</v>
      </c>
      <c r="U503" s="3" t="s">
        <v>99</v>
      </c>
      <c r="X503" s="3" t="s">
        <v>101</v>
      </c>
      <c r="AA503" s="3" t="s">
        <v>102</v>
      </c>
      <c r="AD503" s="3" t="s">
        <v>114</v>
      </c>
      <c r="AG503" s="3" t="s">
        <v>149</v>
      </c>
      <c r="AJ503" s="3"/>
      <c r="AM503" s="3" t="s">
        <v>99</v>
      </c>
      <c r="AP503" s="3"/>
      <c r="AS503" s="3" t="s">
        <v>98</v>
      </c>
      <c r="AV503" s="3" t="s">
        <v>432</v>
      </c>
      <c r="AY503" s="3" t="s">
        <v>116</v>
      </c>
      <c r="BB503" s="3"/>
      <c r="BG503" s="3" t="s">
        <v>107</v>
      </c>
      <c r="BJ503" s="3" t="s">
        <v>109</v>
      </c>
      <c r="BM503" s="3" t="s">
        <v>123</v>
      </c>
      <c r="BP503" s="3" t="s">
        <v>123</v>
      </c>
      <c r="BS503" s="3" t="s">
        <v>109</v>
      </c>
      <c r="BV503" s="3" t="s">
        <v>123</v>
      </c>
      <c r="BY503" s="3" t="s">
        <v>123</v>
      </c>
      <c r="CB503" s="3" t="s">
        <v>110</v>
      </c>
      <c r="CE503" s="3" t="s">
        <v>111</v>
      </c>
      <c r="CH503" s="3" t="s">
        <v>112</v>
      </c>
      <c r="CK503" s="3"/>
      <c r="CN503" s="3" t="s">
        <v>113</v>
      </c>
      <c r="CQ503" s="3"/>
      <c r="CT503">
        <v>142</v>
      </c>
    </row>
    <row r="504" spans="1:98" x14ac:dyDescent="0.25">
      <c r="A504">
        <v>146</v>
      </c>
      <c r="B504" s="22">
        <v>43934.52716435185</v>
      </c>
      <c r="C504" s="22">
        <v>43934.531168981484</v>
      </c>
      <c r="D504" s="3" t="s">
        <v>97</v>
      </c>
      <c r="I504" s="3" t="s">
        <v>98</v>
      </c>
      <c r="L504" s="3" t="s">
        <v>99</v>
      </c>
      <c r="O504" s="3"/>
      <c r="R504" s="3" t="s">
        <v>100</v>
      </c>
      <c r="U504" s="3" t="s">
        <v>99</v>
      </c>
      <c r="X504" s="3" t="s">
        <v>101</v>
      </c>
      <c r="AA504" s="3" t="s">
        <v>102</v>
      </c>
      <c r="AD504" s="3" t="s">
        <v>114</v>
      </c>
      <c r="AG504" s="3" t="s">
        <v>149</v>
      </c>
      <c r="AJ504" s="3"/>
      <c r="AM504" s="3" t="s">
        <v>99</v>
      </c>
      <c r="AP504" s="3"/>
      <c r="AS504" s="3" t="s">
        <v>98</v>
      </c>
      <c r="AV504" s="3" t="s">
        <v>433</v>
      </c>
      <c r="AY504" s="3" t="s">
        <v>116</v>
      </c>
      <c r="BB504" s="3"/>
      <c r="BG504" s="3" t="s">
        <v>107</v>
      </c>
      <c r="BJ504" s="3" t="s">
        <v>109</v>
      </c>
      <c r="BM504" s="3" t="s">
        <v>123</v>
      </c>
      <c r="BP504" s="3" t="s">
        <v>123</v>
      </c>
      <c r="BS504" s="3" t="s">
        <v>109</v>
      </c>
      <c r="BV504" s="3" t="s">
        <v>123</v>
      </c>
      <c r="BY504" s="3" t="s">
        <v>123</v>
      </c>
      <c r="CB504" s="3" t="s">
        <v>110</v>
      </c>
      <c r="CE504" s="3" t="s">
        <v>111</v>
      </c>
      <c r="CH504" s="3" t="s">
        <v>112</v>
      </c>
      <c r="CK504" s="3"/>
      <c r="CN504" s="3" t="s">
        <v>113</v>
      </c>
      <c r="CQ504" s="3"/>
      <c r="CT504">
        <v>142</v>
      </c>
    </row>
    <row r="505" spans="1:98" x14ac:dyDescent="0.25">
      <c r="A505">
        <v>146</v>
      </c>
      <c r="B505" s="22">
        <v>43934.52716435185</v>
      </c>
      <c r="C505" s="22">
        <v>43934.531168981484</v>
      </c>
      <c r="D505" s="3" t="s">
        <v>97</v>
      </c>
      <c r="I505" s="3" t="s">
        <v>98</v>
      </c>
      <c r="L505" s="3" t="s">
        <v>99</v>
      </c>
      <c r="O505" s="3"/>
      <c r="R505" s="3" t="s">
        <v>100</v>
      </c>
      <c r="U505" s="3" t="s">
        <v>99</v>
      </c>
      <c r="X505" s="3" t="s">
        <v>101</v>
      </c>
      <c r="AA505" s="3" t="s">
        <v>102</v>
      </c>
      <c r="AD505" s="3" t="s">
        <v>114</v>
      </c>
      <c r="AG505" s="3" t="s">
        <v>149</v>
      </c>
      <c r="AJ505" s="3"/>
      <c r="AM505" s="3" t="s">
        <v>99</v>
      </c>
      <c r="AP505" s="3"/>
      <c r="AS505" s="3" t="s">
        <v>98</v>
      </c>
      <c r="AV505" s="3" t="s">
        <v>434</v>
      </c>
      <c r="AY505" s="3" t="s">
        <v>116</v>
      </c>
      <c r="BB505" s="3"/>
      <c r="BG505" s="3" t="s">
        <v>107</v>
      </c>
      <c r="BJ505" s="3" t="s">
        <v>109</v>
      </c>
      <c r="BM505" s="3" t="s">
        <v>123</v>
      </c>
      <c r="BP505" s="3" t="s">
        <v>123</v>
      </c>
      <c r="BS505" s="3" t="s">
        <v>109</v>
      </c>
      <c r="BV505" s="3" t="s">
        <v>123</v>
      </c>
      <c r="BY505" s="3" t="s">
        <v>123</v>
      </c>
      <c r="CB505" s="3" t="s">
        <v>110</v>
      </c>
      <c r="CE505" s="3" t="s">
        <v>111</v>
      </c>
      <c r="CH505" s="3" t="s">
        <v>112</v>
      </c>
      <c r="CK505" s="3"/>
      <c r="CN505" s="3" t="s">
        <v>113</v>
      </c>
      <c r="CQ505" s="3"/>
      <c r="CT505">
        <v>142</v>
      </c>
    </row>
    <row r="506" spans="1:98" x14ac:dyDescent="0.25">
      <c r="A506">
        <v>146</v>
      </c>
      <c r="B506" s="22">
        <v>43934.52716435185</v>
      </c>
      <c r="C506" s="22">
        <v>43934.531168981484</v>
      </c>
      <c r="D506" s="3" t="s">
        <v>97</v>
      </c>
      <c r="I506" s="3" t="s">
        <v>98</v>
      </c>
      <c r="L506" s="3" t="s">
        <v>99</v>
      </c>
      <c r="O506" s="3"/>
      <c r="R506" s="3" t="s">
        <v>100</v>
      </c>
      <c r="U506" s="3" t="s">
        <v>99</v>
      </c>
      <c r="X506" s="3" t="s">
        <v>101</v>
      </c>
      <c r="AA506" s="3" t="s">
        <v>102</v>
      </c>
      <c r="AD506" s="3" t="s">
        <v>114</v>
      </c>
      <c r="AG506" s="3" t="s">
        <v>149</v>
      </c>
      <c r="AJ506" s="3"/>
      <c r="AM506" s="3" t="s">
        <v>99</v>
      </c>
      <c r="AP506" s="3"/>
      <c r="AS506" s="3" t="s">
        <v>98</v>
      </c>
      <c r="AV506" s="3" t="s">
        <v>429</v>
      </c>
      <c r="AY506" s="3" t="s">
        <v>116</v>
      </c>
      <c r="BB506" s="3"/>
      <c r="BG506" s="3" t="s">
        <v>107</v>
      </c>
      <c r="BJ506" s="3" t="s">
        <v>109</v>
      </c>
      <c r="BM506" s="3" t="s">
        <v>123</v>
      </c>
      <c r="BP506" s="3" t="s">
        <v>123</v>
      </c>
      <c r="BS506" s="3" t="s">
        <v>109</v>
      </c>
      <c r="BV506" s="3" t="s">
        <v>123</v>
      </c>
      <c r="BY506" s="3" t="s">
        <v>123</v>
      </c>
      <c r="CB506" s="3" t="s">
        <v>110</v>
      </c>
      <c r="CE506" s="3" t="s">
        <v>111</v>
      </c>
      <c r="CH506" s="3" t="s">
        <v>112</v>
      </c>
      <c r="CK506" s="3"/>
      <c r="CN506" s="3" t="s">
        <v>113</v>
      </c>
      <c r="CQ506" s="3"/>
      <c r="CT506">
        <v>142</v>
      </c>
    </row>
    <row r="507" spans="1:98" x14ac:dyDescent="0.25">
      <c r="A507">
        <v>146</v>
      </c>
      <c r="B507" s="22">
        <v>43934.52716435185</v>
      </c>
      <c r="C507" s="22">
        <v>43934.531168981484</v>
      </c>
      <c r="D507" s="3" t="s">
        <v>97</v>
      </c>
      <c r="I507" s="3" t="s">
        <v>98</v>
      </c>
      <c r="L507" s="3" t="s">
        <v>99</v>
      </c>
      <c r="O507" s="3"/>
      <c r="R507" s="3" t="s">
        <v>100</v>
      </c>
      <c r="U507" s="3" t="s">
        <v>99</v>
      </c>
      <c r="X507" s="3" t="s">
        <v>101</v>
      </c>
      <c r="AA507" s="3" t="s">
        <v>102</v>
      </c>
      <c r="AD507" s="3" t="s">
        <v>114</v>
      </c>
      <c r="AG507" s="3" t="s">
        <v>149</v>
      </c>
      <c r="AJ507" s="3"/>
      <c r="AM507" s="3" t="s">
        <v>99</v>
      </c>
      <c r="AP507" s="3"/>
      <c r="AS507" s="3" t="s">
        <v>98</v>
      </c>
      <c r="AV507" s="3" t="s">
        <v>435</v>
      </c>
      <c r="AY507" s="3" t="s">
        <v>116</v>
      </c>
      <c r="BB507" s="3"/>
      <c r="BG507" s="3" t="s">
        <v>107</v>
      </c>
      <c r="BJ507" s="3" t="s">
        <v>109</v>
      </c>
      <c r="BM507" s="3" t="s">
        <v>123</v>
      </c>
      <c r="BP507" s="3" t="s">
        <v>123</v>
      </c>
      <c r="BS507" s="3" t="s">
        <v>109</v>
      </c>
      <c r="BV507" s="3" t="s">
        <v>123</v>
      </c>
      <c r="BY507" s="3" t="s">
        <v>123</v>
      </c>
      <c r="CB507" s="3" t="s">
        <v>110</v>
      </c>
      <c r="CE507" s="3" t="s">
        <v>111</v>
      </c>
      <c r="CH507" s="3" t="s">
        <v>112</v>
      </c>
      <c r="CK507" s="3"/>
      <c r="CN507" s="3" t="s">
        <v>113</v>
      </c>
      <c r="CQ507" s="3"/>
      <c r="CT507">
        <v>142</v>
      </c>
    </row>
    <row r="508" spans="1:98" x14ac:dyDescent="0.25">
      <c r="A508">
        <v>146</v>
      </c>
      <c r="B508" s="22">
        <v>43934.52716435185</v>
      </c>
      <c r="C508" s="22">
        <v>43934.531168981484</v>
      </c>
      <c r="D508" s="3" t="s">
        <v>97</v>
      </c>
      <c r="I508" s="3" t="s">
        <v>98</v>
      </c>
      <c r="L508" s="3" t="s">
        <v>99</v>
      </c>
      <c r="O508" s="3"/>
      <c r="R508" s="3" t="s">
        <v>100</v>
      </c>
      <c r="U508" s="3" t="s">
        <v>99</v>
      </c>
      <c r="X508" s="3" t="s">
        <v>101</v>
      </c>
      <c r="AA508" s="3" t="s">
        <v>102</v>
      </c>
      <c r="AD508" s="3" t="s">
        <v>114</v>
      </c>
      <c r="AG508" s="3" t="s">
        <v>149</v>
      </c>
      <c r="AJ508" s="3"/>
      <c r="AM508" s="3" t="s">
        <v>99</v>
      </c>
      <c r="AP508" s="3"/>
      <c r="AS508" s="3" t="s">
        <v>98</v>
      </c>
      <c r="AV508" s="3" t="s">
        <v>430</v>
      </c>
      <c r="AY508" s="3" t="s">
        <v>116</v>
      </c>
      <c r="BB508" s="3"/>
      <c r="BG508" s="3" t="s">
        <v>107</v>
      </c>
      <c r="BJ508" s="3" t="s">
        <v>109</v>
      </c>
      <c r="BM508" s="3" t="s">
        <v>123</v>
      </c>
      <c r="BP508" s="3" t="s">
        <v>123</v>
      </c>
      <c r="BS508" s="3" t="s">
        <v>109</v>
      </c>
      <c r="BV508" s="3" t="s">
        <v>123</v>
      </c>
      <c r="BY508" s="3" t="s">
        <v>123</v>
      </c>
      <c r="CB508" s="3" t="s">
        <v>110</v>
      </c>
      <c r="CE508" s="3" t="s">
        <v>111</v>
      </c>
      <c r="CH508" s="3" t="s">
        <v>112</v>
      </c>
      <c r="CK508" s="3"/>
      <c r="CN508" s="3" t="s">
        <v>113</v>
      </c>
      <c r="CQ508" s="3"/>
      <c r="CT508">
        <v>142</v>
      </c>
    </row>
    <row r="509" spans="1:98" x14ac:dyDescent="0.25">
      <c r="A509">
        <v>147</v>
      </c>
      <c r="B509" s="22">
        <v>43934.55809027778</v>
      </c>
      <c r="C509" s="22">
        <v>43934.559525462966</v>
      </c>
      <c r="D509" s="3" t="s">
        <v>97</v>
      </c>
      <c r="I509" s="3" t="s">
        <v>98</v>
      </c>
      <c r="L509" s="3" t="s">
        <v>99</v>
      </c>
      <c r="O509" s="3"/>
      <c r="R509" s="3" t="s">
        <v>100</v>
      </c>
      <c r="U509" s="3" t="s">
        <v>99</v>
      </c>
      <c r="X509" s="3" t="s">
        <v>121</v>
      </c>
      <c r="AA509" s="3"/>
      <c r="AD509" s="3" t="s">
        <v>114</v>
      </c>
      <c r="AG509" s="3" t="s">
        <v>149</v>
      </c>
      <c r="AJ509" s="3"/>
      <c r="AM509" s="3" t="s">
        <v>99</v>
      </c>
      <c r="AP509" s="3"/>
      <c r="AS509" s="3" t="s">
        <v>99</v>
      </c>
      <c r="AV509" s="3"/>
      <c r="AY509" s="3" t="s">
        <v>116</v>
      </c>
      <c r="BB509" s="3"/>
      <c r="BG509" s="3" t="s">
        <v>109</v>
      </c>
      <c r="BJ509" s="3" t="s">
        <v>108</v>
      </c>
      <c r="BM509" s="3" t="s">
        <v>107</v>
      </c>
      <c r="BP509" s="3" t="s">
        <v>123</v>
      </c>
      <c r="BS509" s="3" t="s">
        <v>123</v>
      </c>
      <c r="BV509" s="3" t="s">
        <v>123</v>
      </c>
      <c r="BY509" s="3" t="s">
        <v>123</v>
      </c>
      <c r="CB509" s="3" t="s">
        <v>124</v>
      </c>
      <c r="CE509" s="3" t="s">
        <v>111</v>
      </c>
      <c r="CH509" s="3" t="s">
        <v>163</v>
      </c>
      <c r="CK509" s="3"/>
      <c r="CN509" s="3" t="s">
        <v>131</v>
      </c>
      <c r="CQ509" s="3"/>
      <c r="CT509">
        <v>143</v>
      </c>
    </row>
    <row r="510" spans="1:98" x14ac:dyDescent="0.25">
      <c r="A510">
        <v>148</v>
      </c>
      <c r="B510" s="22">
        <v>43934.529016203705</v>
      </c>
      <c r="C510" s="22">
        <v>43934.586053240739</v>
      </c>
      <c r="D510" s="3" t="s">
        <v>97</v>
      </c>
      <c r="I510" s="3" t="s">
        <v>98</v>
      </c>
      <c r="L510" s="3" t="s">
        <v>98</v>
      </c>
      <c r="O510" s="3" t="s">
        <v>313</v>
      </c>
      <c r="R510" s="3" t="s">
        <v>120</v>
      </c>
      <c r="U510" s="3" t="s">
        <v>99</v>
      </c>
      <c r="X510" s="3" t="s">
        <v>101</v>
      </c>
      <c r="AA510" s="3" t="s">
        <v>132</v>
      </c>
      <c r="AD510" s="3" t="s">
        <v>237</v>
      </c>
      <c r="AG510" s="3" t="s">
        <v>149</v>
      </c>
      <c r="AJ510" s="3"/>
      <c r="AM510" s="3" t="s">
        <v>99</v>
      </c>
      <c r="AP510" s="3"/>
      <c r="AS510" s="3" t="s">
        <v>98</v>
      </c>
      <c r="AV510" s="3" t="s">
        <v>431</v>
      </c>
      <c r="AY510" s="3" t="s">
        <v>116</v>
      </c>
      <c r="BB510" s="3"/>
      <c r="BG510" s="3" t="s">
        <v>109</v>
      </c>
      <c r="BJ510" s="3" t="s">
        <v>108</v>
      </c>
      <c r="BM510" s="3" t="s">
        <v>109</v>
      </c>
      <c r="BP510" s="3" t="s">
        <v>109</v>
      </c>
      <c r="BS510" s="3" t="s">
        <v>123</v>
      </c>
      <c r="BV510" s="3" t="s">
        <v>123</v>
      </c>
      <c r="BY510" s="3" t="s">
        <v>123</v>
      </c>
      <c r="CB510" s="3" t="s">
        <v>118</v>
      </c>
      <c r="CE510" s="3" t="s">
        <v>147</v>
      </c>
      <c r="CH510" s="3" t="s">
        <v>112</v>
      </c>
      <c r="CK510" s="3"/>
      <c r="CN510" s="3" t="s">
        <v>131</v>
      </c>
      <c r="CQ510" s="3"/>
      <c r="CT510">
        <v>144</v>
      </c>
    </row>
    <row r="511" spans="1:98" x14ac:dyDescent="0.25">
      <c r="A511">
        <v>148</v>
      </c>
      <c r="B511" s="22">
        <v>43934.529016203705</v>
      </c>
      <c r="C511" s="22">
        <v>43934.586053240739</v>
      </c>
      <c r="D511" s="3" t="s">
        <v>97</v>
      </c>
      <c r="I511" s="3" t="s">
        <v>98</v>
      </c>
      <c r="L511" s="3" t="s">
        <v>98</v>
      </c>
      <c r="O511" s="3" t="s">
        <v>313</v>
      </c>
      <c r="R511" s="3" t="s">
        <v>120</v>
      </c>
      <c r="U511" s="3" t="s">
        <v>99</v>
      </c>
      <c r="X511" s="3" t="s">
        <v>101</v>
      </c>
      <c r="AA511" s="3" t="s">
        <v>132</v>
      </c>
      <c r="AD511" s="3" t="s">
        <v>237</v>
      </c>
      <c r="AG511" s="3" t="s">
        <v>149</v>
      </c>
      <c r="AJ511" s="3"/>
      <c r="AM511" s="3" t="s">
        <v>99</v>
      </c>
      <c r="AP511" s="3"/>
      <c r="AS511" s="3" t="s">
        <v>98</v>
      </c>
      <c r="AV511" s="3" t="s">
        <v>432</v>
      </c>
      <c r="AY511" s="3" t="s">
        <v>116</v>
      </c>
      <c r="BB511" s="3"/>
      <c r="BG511" s="3" t="s">
        <v>109</v>
      </c>
      <c r="BJ511" s="3" t="s">
        <v>108</v>
      </c>
      <c r="BM511" s="3" t="s">
        <v>109</v>
      </c>
      <c r="BP511" s="3" t="s">
        <v>109</v>
      </c>
      <c r="BS511" s="3" t="s">
        <v>123</v>
      </c>
      <c r="BV511" s="3" t="s">
        <v>123</v>
      </c>
      <c r="BY511" s="3" t="s">
        <v>123</v>
      </c>
      <c r="CB511" s="3" t="s">
        <v>118</v>
      </c>
      <c r="CE511" s="3" t="s">
        <v>147</v>
      </c>
      <c r="CH511" s="3" t="s">
        <v>112</v>
      </c>
      <c r="CK511" s="3"/>
      <c r="CN511" s="3" t="s">
        <v>131</v>
      </c>
      <c r="CQ511" s="3"/>
      <c r="CT511">
        <v>144</v>
      </c>
    </row>
    <row r="512" spans="1:98" x14ac:dyDescent="0.25">
      <c r="A512">
        <v>148</v>
      </c>
      <c r="B512" s="22">
        <v>43934.529016203705</v>
      </c>
      <c r="C512" s="22">
        <v>43934.586053240739</v>
      </c>
      <c r="D512" s="3" t="s">
        <v>97</v>
      </c>
      <c r="I512" s="3" t="s">
        <v>98</v>
      </c>
      <c r="L512" s="3" t="s">
        <v>98</v>
      </c>
      <c r="O512" s="3" t="s">
        <v>313</v>
      </c>
      <c r="R512" s="3" t="s">
        <v>120</v>
      </c>
      <c r="U512" s="3" t="s">
        <v>99</v>
      </c>
      <c r="X512" s="3" t="s">
        <v>101</v>
      </c>
      <c r="AA512" s="3" t="s">
        <v>132</v>
      </c>
      <c r="AD512" s="3" t="s">
        <v>237</v>
      </c>
      <c r="AG512" s="3" t="s">
        <v>149</v>
      </c>
      <c r="AJ512" s="3"/>
      <c r="AM512" s="3" t="s">
        <v>99</v>
      </c>
      <c r="AP512" s="3"/>
      <c r="AS512" s="3" t="s">
        <v>98</v>
      </c>
      <c r="AV512" s="3" t="s">
        <v>433</v>
      </c>
      <c r="AY512" s="3" t="s">
        <v>116</v>
      </c>
      <c r="BB512" s="3"/>
      <c r="BG512" s="3" t="s">
        <v>109</v>
      </c>
      <c r="BJ512" s="3" t="s">
        <v>108</v>
      </c>
      <c r="BM512" s="3" t="s">
        <v>109</v>
      </c>
      <c r="BP512" s="3" t="s">
        <v>109</v>
      </c>
      <c r="BS512" s="3" t="s">
        <v>123</v>
      </c>
      <c r="BV512" s="3" t="s">
        <v>123</v>
      </c>
      <c r="BY512" s="3" t="s">
        <v>123</v>
      </c>
      <c r="CB512" s="3" t="s">
        <v>118</v>
      </c>
      <c r="CE512" s="3" t="s">
        <v>147</v>
      </c>
      <c r="CH512" s="3" t="s">
        <v>112</v>
      </c>
      <c r="CK512" s="3"/>
      <c r="CN512" s="3" t="s">
        <v>131</v>
      </c>
      <c r="CQ512" s="3"/>
      <c r="CT512">
        <v>144</v>
      </c>
    </row>
    <row r="513" spans="1:98" x14ac:dyDescent="0.25">
      <c r="A513">
        <v>148</v>
      </c>
      <c r="B513" s="22">
        <v>43934.529016203705</v>
      </c>
      <c r="C513" s="22">
        <v>43934.586053240739</v>
      </c>
      <c r="D513" s="3" t="s">
        <v>97</v>
      </c>
      <c r="I513" s="3" t="s">
        <v>98</v>
      </c>
      <c r="L513" s="3" t="s">
        <v>98</v>
      </c>
      <c r="O513" s="3" t="s">
        <v>313</v>
      </c>
      <c r="R513" s="3" t="s">
        <v>120</v>
      </c>
      <c r="U513" s="3" t="s">
        <v>99</v>
      </c>
      <c r="X513" s="3" t="s">
        <v>101</v>
      </c>
      <c r="AA513" s="3" t="s">
        <v>132</v>
      </c>
      <c r="AD513" s="3" t="s">
        <v>237</v>
      </c>
      <c r="AG513" s="3" t="s">
        <v>149</v>
      </c>
      <c r="AJ513" s="3"/>
      <c r="AM513" s="3" t="s">
        <v>99</v>
      </c>
      <c r="AP513" s="3"/>
      <c r="AS513" s="3" t="s">
        <v>98</v>
      </c>
      <c r="AV513" s="3" t="s">
        <v>434</v>
      </c>
      <c r="AY513" s="3" t="s">
        <v>116</v>
      </c>
      <c r="BB513" s="3"/>
      <c r="BG513" s="3" t="s">
        <v>109</v>
      </c>
      <c r="BJ513" s="3" t="s">
        <v>108</v>
      </c>
      <c r="BM513" s="3" t="s">
        <v>109</v>
      </c>
      <c r="BP513" s="3" t="s">
        <v>109</v>
      </c>
      <c r="BS513" s="3" t="s">
        <v>123</v>
      </c>
      <c r="BV513" s="3" t="s">
        <v>123</v>
      </c>
      <c r="BY513" s="3" t="s">
        <v>123</v>
      </c>
      <c r="CB513" s="3" t="s">
        <v>118</v>
      </c>
      <c r="CE513" s="3" t="s">
        <v>147</v>
      </c>
      <c r="CH513" s="3" t="s">
        <v>112</v>
      </c>
      <c r="CK513" s="3"/>
      <c r="CN513" s="3" t="s">
        <v>131</v>
      </c>
      <c r="CQ513" s="3"/>
      <c r="CT513">
        <v>144</v>
      </c>
    </row>
    <row r="514" spans="1:98" x14ac:dyDescent="0.25">
      <c r="A514">
        <v>148</v>
      </c>
      <c r="B514" s="22">
        <v>43934.529016203705</v>
      </c>
      <c r="C514" s="22">
        <v>43934.586053240739</v>
      </c>
      <c r="D514" s="3" t="s">
        <v>97</v>
      </c>
      <c r="I514" s="3" t="s">
        <v>98</v>
      </c>
      <c r="L514" s="3" t="s">
        <v>98</v>
      </c>
      <c r="O514" s="3" t="s">
        <v>313</v>
      </c>
      <c r="R514" s="3" t="s">
        <v>120</v>
      </c>
      <c r="U514" s="3" t="s">
        <v>99</v>
      </c>
      <c r="X514" s="3" t="s">
        <v>101</v>
      </c>
      <c r="AA514" s="3" t="s">
        <v>132</v>
      </c>
      <c r="AD514" s="3" t="s">
        <v>237</v>
      </c>
      <c r="AG514" s="3" t="s">
        <v>149</v>
      </c>
      <c r="AJ514" s="3"/>
      <c r="AM514" s="3" t="s">
        <v>99</v>
      </c>
      <c r="AP514" s="3"/>
      <c r="AS514" s="3" t="s">
        <v>98</v>
      </c>
      <c r="AV514" s="3" t="s">
        <v>429</v>
      </c>
      <c r="AY514" s="3" t="s">
        <v>116</v>
      </c>
      <c r="BB514" s="3"/>
      <c r="BG514" s="3" t="s">
        <v>109</v>
      </c>
      <c r="BJ514" s="3" t="s">
        <v>108</v>
      </c>
      <c r="BM514" s="3" t="s">
        <v>109</v>
      </c>
      <c r="BP514" s="3" t="s">
        <v>109</v>
      </c>
      <c r="BS514" s="3" t="s">
        <v>123</v>
      </c>
      <c r="BV514" s="3" t="s">
        <v>123</v>
      </c>
      <c r="BY514" s="3" t="s">
        <v>123</v>
      </c>
      <c r="CB514" s="3" t="s">
        <v>118</v>
      </c>
      <c r="CE514" s="3" t="s">
        <v>147</v>
      </c>
      <c r="CH514" s="3" t="s">
        <v>112</v>
      </c>
      <c r="CK514" s="3"/>
      <c r="CN514" s="3" t="s">
        <v>131</v>
      </c>
      <c r="CQ514" s="3"/>
      <c r="CT514">
        <v>144</v>
      </c>
    </row>
    <row r="515" spans="1:98" x14ac:dyDescent="0.25">
      <c r="A515">
        <v>148</v>
      </c>
      <c r="B515" s="22">
        <v>43934.529016203705</v>
      </c>
      <c r="C515" s="22">
        <v>43934.586053240739</v>
      </c>
      <c r="D515" s="3" t="s">
        <v>97</v>
      </c>
      <c r="I515" s="3" t="s">
        <v>98</v>
      </c>
      <c r="L515" s="3" t="s">
        <v>98</v>
      </c>
      <c r="O515" s="3" t="s">
        <v>313</v>
      </c>
      <c r="R515" s="3" t="s">
        <v>120</v>
      </c>
      <c r="U515" s="3" t="s">
        <v>99</v>
      </c>
      <c r="X515" s="3" t="s">
        <v>101</v>
      </c>
      <c r="AA515" s="3" t="s">
        <v>132</v>
      </c>
      <c r="AD515" s="3" t="s">
        <v>237</v>
      </c>
      <c r="AG515" s="3" t="s">
        <v>149</v>
      </c>
      <c r="AJ515" s="3"/>
      <c r="AM515" s="3" t="s">
        <v>99</v>
      </c>
      <c r="AP515" s="3"/>
      <c r="AS515" s="3" t="s">
        <v>98</v>
      </c>
      <c r="AV515" s="3" t="s">
        <v>435</v>
      </c>
      <c r="AY515" s="3" t="s">
        <v>116</v>
      </c>
      <c r="BB515" s="3"/>
      <c r="BG515" s="3" t="s">
        <v>109</v>
      </c>
      <c r="BJ515" s="3" t="s">
        <v>108</v>
      </c>
      <c r="BM515" s="3" t="s">
        <v>109</v>
      </c>
      <c r="BP515" s="3" t="s">
        <v>109</v>
      </c>
      <c r="BS515" s="3" t="s">
        <v>123</v>
      </c>
      <c r="BV515" s="3" t="s">
        <v>123</v>
      </c>
      <c r="BY515" s="3" t="s">
        <v>123</v>
      </c>
      <c r="CB515" s="3" t="s">
        <v>118</v>
      </c>
      <c r="CE515" s="3" t="s">
        <v>147</v>
      </c>
      <c r="CH515" s="3" t="s">
        <v>112</v>
      </c>
      <c r="CK515" s="3"/>
      <c r="CN515" s="3" t="s">
        <v>131</v>
      </c>
      <c r="CQ515" s="3"/>
      <c r="CT515">
        <v>144</v>
      </c>
    </row>
    <row r="516" spans="1:98" x14ac:dyDescent="0.25">
      <c r="A516">
        <v>148</v>
      </c>
      <c r="B516" s="22">
        <v>43934.529016203705</v>
      </c>
      <c r="C516" s="22">
        <v>43934.586053240739</v>
      </c>
      <c r="D516" s="3" t="s">
        <v>97</v>
      </c>
      <c r="I516" s="3" t="s">
        <v>98</v>
      </c>
      <c r="L516" s="3" t="s">
        <v>98</v>
      </c>
      <c r="O516" s="3" t="s">
        <v>313</v>
      </c>
      <c r="R516" s="3" t="s">
        <v>120</v>
      </c>
      <c r="U516" s="3" t="s">
        <v>99</v>
      </c>
      <c r="X516" s="3" t="s">
        <v>101</v>
      </c>
      <c r="AA516" s="3" t="s">
        <v>132</v>
      </c>
      <c r="AD516" s="3" t="s">
        <v>237</v>
      </c>
      <c r="AG516" s="3" t="s">
        <v>149</v>
      </c>
      <c r="AJ516" s="3"/>
      <c r="AM516" s="3" t="s">
        <v>99</v>
      </c>
      <c r="AP516" s="3"/>
      <c r="AS516" s="3" t="s">
        <v>98</v>
      </c>
      <c r="AV516" s="3" t="s">
        <v>430</v>
      </c>
      <c r="AY516" s="3" t="s">
        <v>116</v>
      </c>
      <c r="BB516" s="3"/>
      <c r="BG516" s="3" t="s">
        <v>109</v>
      </c>
      <c r="BJ516" s="3" t="s">
        <v>108</v>
      </c>
      <c r="BM516" s="3" t="s">
        <v>109</v>
      </c>
      <c r="BP516" s="3" t="s">
        <v>109</v>
      </c>
      <c r="BS516" s="3" t="s">
        <v>123</v>
      </c>
      <c r="BV516" s="3" t="s">
        <v>123</v>
      </c>
      <c r="BY516" s="3" t="s">
        <v>123</v>
      </c>
      <c r="CB516" s="3" t="s">
        <v>118</v>
      </c>
      <c r="CE516" s="3" t="s">
        <v>147</v>
      </c>
      <c r="CH516" s="3" t="s">
        <v>112</v>
      </c>
      <c r="CK516" s="3"/>
      <c r="CN516" s="3" t="s">
        <v>131</v>
      </c>
      <c r="CQ516" s="3"/>
      <c r="CT516">
        <v>144</v>
      </c>
    </row>
    <row r="517" spans="1:98" x14ac:dyDescent="0.25">
      <c r="A517">
        <v>149</v>
      </c>
      <c r="B517" s="22">
        <v>43934.620659722219</v>
      </c>
      <c r="C517" s="22">
        <v>43934.62232638889</v>
      </c>
      <c r="D517" s="3" t="s">
        <v>97</v>
      </c>
      <c r="I517" s="3" t="s">
        <v>98</v>
      </c>
      <c r="L517" s="3" t="s">
        <v>99</v>
      </c>
      <c r="O517" s="3"/>
      <c r="R517" s="3" t="s">
        <v>100</v>
      </c>
      <c r="U517" s="3" t="s">
        <v>99</v>
      </c>
      <c r="X517" s="3" t="s">
        <v>121</v>
      </c>
      <c r="AA517" s="3"/>
      <c r="AD517" s="3" t="s">
        <v>237</v>
      </c>
      <c r="AG517" s="3" t="s">
        <v>151</v>
      </c>
      <c r="AJ517" s="3"/>
      <c r="AM517" s="3" t="s">
        <v>99</v>
      </c>
      <c r="AP517" s="3"/>
      <c r="AS517" s="3" t="s">
        <v>98</v>
      </c>
      <c r="AV517" s="3" t="s">
        <v>431</v>
      </c>
      <c r="AY517" s="3" t="s">
        <v>116</v>
      </c>
      <c r="BB517" s="3"/>
      <c r="BG517" s="3" t="s">
        <v>108</v>
      </c>
      <c r="BJ517" s="3" t="s">
        <v>107</v>
      </c>
      <c r="BM517" s="3" t="s">
        <v>107</v>
      </c>
      <c r="BP517" s="3" t="s">
        <v>109</v>
      </c>
      <c r="BS517" s="3" t="s">
        <v>109</v>
      </c>
      <c r="BV517" s="3" t="s">
        <v>123</v>
      </c>
      <c r="BY517" s="3" t="s">
        <v>123</v>
      </c>
      <c r="CB517" s="3" t="s">
        <v>118</v>
      </c>
      <c r="CE517" s="3" t="s">
        <v>147</v>
      </c>
      <c r="CH517" s="3" t="s">
        <v>148</v>
      </c>
      <c r="CK517" s="3"/>
      <c r="CN517" s="3" t="s">
        <v>126</v>
      </c>
      <c r="CQ517" s="3"/>
      <c r="CT517">
        <v>145</v>
      </c>
    </row>
    <row r="518" spans="1:98" x14ac:dyDescent="0.25">
      <c r="A518">
        <v>149</v>
      </c>
      <c r="B518" s="22">
        <v>43934.620659722219</v>
      </c>
      <c r="C518" s="22">
        <v>43934.62232638889</v>
      </c>
      <c r="D518" s="3" t="s">
        <v>97</v>
      </c>
      <c r="I518" s="3" t="s">
        <v>98</v>
      </c>
      <c r="L518" s="3" t="s">
        <v>99</v>
      </c>
      <c r="O518" s="3"/>
      <c r="R518" s="3" t="s">
        <v>100</v>
      </c>
      <c r="U518" s="3" t="s">
        <v>99</v>
      </c>
      <c r="X518" s="3" t="s">
        <v>121</v>
      </c>
      <c r="AA518" s="3"/>
      <c r="AD518" s="3" t="s">
        <v>237</v>
      </c>
      <c r="AG518" s="3" t="s">
        <v>151</v>
      </c>
      <c r="AJ518" s="3"/>
      <c r="AM518" s="3" t="s">
        <v>99</v>
      </c>
      <c r="AP518" s="3"/>
      <c r="AS518" s="3" t="s">
        <v>98</v>
      </c>
      <c r="AV518" s="3" t="s">
        <v>432</v>
      </c>
      <c r="AY518" s="3" t="s">
        <v>116</v>
      </c>
      <c r="BB518" s="3"/>
      <c r="BG518" s="3" t="s">
        <v>108</v>
      </c>
      <c r="BJ518" s="3" t="s">
        <v>107</v>
      </c>
      <c r="BM518" s="3" t="s">
        <v>107</v>
      </c>
      <c r="BP518" s="3" t="s">
        <v>109</v>
      </c>
      <c r="BS518" s="3" t="s">
        <v>109</v>
      </c>
      <c r="BV518" s="3" t="s">
        <v>123</v>
      </c>
      <c r="BY518" s="3" t="s">
        <v>123</v>
      </c>
      <c r="CB518" s="3" t="s">
        <v>118</v>
      </c>
      <c r="CE518" s="3" t="s">
        <v>147</v>
      </c>
      <c r="CH518" s="3" t="s">
        <v>148</v>
      </c>
      <c r="CK518" s="3"/>
      <c r="CN518" s="3" t="s">
        <v>126</v>
      </c>
      <c r="CQ518" s="3"/>
      <c r="CT518">
        <v>145</v>
      </c>
    </row>
    <row r="519" spans="1:98" x14ac:dyDescent="0.25">
      <c r="A519">
        <v>149</v>
      </c>
      <c r="B519" s="22">
        <v>43934.620659722219</v>
      </c>
      <c r="C519" s="22">
        <v>43934.62232638889</v>
      </c>
      <c r="D519" s="3" t="s">
        <v>97</v>
      </c>
      <c r="I519" s="3" t="s">
        <v>98</v>
      </c>
      <c r="L519" s="3" t="s">
        <v>99</v>
      </c>
      <c r="O519" s="3"/>
      <c r="R519" s="3" t="s">
        <v>100</v>
      </c>
      <c r="U519" s="3" t="s">
        <v>99</v>
      </c>
      <c r="X519" s="3" t="s">
        <v>121</v>
      </c>
      <c r="AA519" s="3"/>
      <c r="AD519" s="3" t="s">
        <v>237</v>
      </c>
      <c r="AG519" s="3" t="s">
        <v>151</v>
      </c>
      <c r="AJ519" s="3"/>
      <c r="AM519" s="3" t="s">
        <v>99</v>
      </c>
      <c r="AP519" s="3"/>
      <c r="AS519" s="3" t="s">
        <v>98</v>
      </c>
      <c r="AV519" s="3" t="s">
        <v>433</v>
      </c>
      <c r="AY519" s="3" t="s">
        <v>116</v>
      </c>
      <c r="BB519" s="3"/>
      <c r="BG519" s="3" t="s">
        <v>108</v>
      </c>
      <c r="BJ519" s="3" t="s">
        <v>107</v>
      </c>
      <c r="BM519" s="3" t="s">
        <v>107</v>
      </c>
      <c r="BP519" s="3" t="s">
        <v>109</v>
      </c>
      <c r="BS519" s="3" t="s">
        <v>109</v>
      </c>
      <c r="BV519" s="3" t="s">
        <v>123</v>
      </c>
      <c r="BY519" s="3" t="s">
        <v>123</v>
      </c>
      <c r="CB519" s="3" t="s">
        <v>118</v>
      </c>
      <c r="CE519" s="3" t="s">
        <v>147</v>
      </c>
      <c r="CH519" s="3" t="s">
        <v>148</v>
      </c>
      <c r="CK519" s="3"/>
      <c r="CN519" s="3" t="s">
        <v>126</v>
      </c>
      <c r="CQ519" s="3"/>
      <c r="CT519">
        <v>145</v>
      </c>
    </row>
    <row r="520" spans="1:98" x14ac:dyDescent="0.25">
      <c r="A520">
        <v>149</v>
      </c>
      <c r="B520" s="22">
        <v>43934.620659722219</v>
      </c>
      <c r="C520" s="22">
        <v>43934.62232638889</v>
      </c>
      <c r="D520" s="3" t="s">
        <v>97</v>
      </c>
      <c r="I520" s="3" t="s">
        <v>98</v>
      </c>
      <c r="L520" s="3" t="s">
        <v>99</v>
      </c>
      <c r="O520" s="3"/>
      <c r="R520" s="3" t="s">
        <v>100</v>
      </c>
      <c r="U520" s="3" t="s">
        <v>99</v>
      </c>
      <c r="X520" s="3" t="s">
        <v>121</v>
      </c>
      <c r="AA520" s="3"/>
      <c r="AD520" s="3" t="s">
        <v>237</v>
      </c>
      <c r="AG520" s="3" t="s">
        <v>151</v>
      </c>
      <c r="AJ520" s="3"/>
      <c r="AM520" s="3" t="s">
        <v>99</v>
      </c>
      <c r="AP520" s="3"/>
      <c r="AS520" s="3" t="s">
        <v>98</v>
      </c>
      <c r="AV520" s="3" t="s">
        <v>434</v>
      </c>
      <c r="AY520" s="3" t="s">
        <v>116</v>
      </c>
      <c r="BB520" s="3"/>
      <c r="BG520" s="3" t="s">
        <v>108</v>
      </c>
      <c r="BJ520" s="3" t="s">
        <v>107</v>
      </c>
      <c r="BM520" s="3" t="s">
        <v>107</v>
      </c>
      <c r="BP520" s="3" t="s">
        <v>109</v>
      </c>
      <c r="BS520" s="3" t="s">
        <v>109</v>
      </c>
      <c r="BV520" s="3" t="s">
        <v>123</v>
      </c>
      <c r="BY520" s="3" t="s">
        <v>123</v>
      </c>
      <c r="CB520" s="3" t="s">
        <v>118</v>
      </c>
      <c r="CE520" s="3" t="s">
        <v>147</v>
      </c>
      <c r="CH520" s="3" t="s">
        <v>148</v>
      </c>
      <c r="CK520" s="3"/>
      <c r="CN520" s="3" t="s">
        <v>126</v>
      </c>
      <c r="CQ520" s="3"/>
      <c r="CT520">
        <v>145</v>
      </c>
    </row>
    <row r="521" spans="1:98" x14ac:dyDescent="0.25">
      <c r="A521">
        <v>149</v>
      </c>
      <c r="B521" s="22">
        <v>43934.620659722219</v>
      </c>
      <c r="C521" s="22">
        <v>43934.62232638889</v>
      </c>
      <c r="D521" s="3" t="s">
        <v>97</v>
      </c>
      <c r="I521" s="3" t="s">
        <v>98</v>
      </c>
      <c r="L521" s="3" t="s">
        <v>99</v>
      </c>
      <c r="O521" s="3"/>
      <c r="R521" s="3" t="s">
        <v>100</v>
      </c>
      <c r="U521" s="3" t="s">
        <v>99</v>
      </c>
      <c r="X521" s="3" t="s">
        <v>121</v>
      </c>
      <c r="AA521" s="3"/>
      <c r="AD521" s="3" t="s">
        <v>237</v>
      </c>
      <c r="AG521" s="3" t="s">
        <v>151</v>
      </c>
      <c r="AJ521" s="3"/>
      <c r="AM521" s="3" t="s">
        <v>99</v>
      </c>
      <c r="AP521" s="3"/>
      <c r="AS521" s="3" t="s">
        <v>98</v>
      </c>
      <c r="AV521" s="3" t="s">
        <v>429</v>
      </c>
      <c r="AY521" s="3" t="s">
        <v>116</v>
      </c>
      <c r="BB521" s="3"/>
      <c r="BG521" s="3" t="s">
        <v>108</v>
      </c>
      <c r="BJ521" s="3" t="s">
        <v>107</v>
      </c>
      <c r="BM521" s="3" t="s">
        <v>107</v>
      </c>
      <c r="BP521" s="3" t="s">
        <v>109</v>
      </c>
      <c r="BS521" s="3" t="s">
        <v>109</v>
      </c>
      <c r="BV521" s="3" t="s">
        <v>123</v>
      </c>
      <c r="BY521" s="3" t="s">
        <v>123</v>
      </c>
      <c r="CB521" s="3" t="s">
        <v>118</v>
      </c>
      <c r="CE521" s="3" t="s">
        <v>147</v>
      </c>
      <c r="CH521" s="3" t="s">
        <v>148</v>
      </c>
      <c r="CK521" s="3"/>
      <c r="CN521" s="3" t="s">
        <v>126</v>
      </c>
      <c r="CQ521" s="3"/>
      <c r="CT521">
        <v>145</v>
      </c>
    </row>
    <row r="522" spans="1:98" x14ac:dyDescent="0.25">
      <c r="A522">
        <v>149</v>
      </c>
      <c r="B522" s="22">
        <v>43934.620659722219</v>
      </c>
      <c r="C522" s="22">
        <v>43934.62232638889</v>
      </c>
      <c r="D522" s="3" t="s">
        <v>97</v>
      </c>
      <c r="I522" s="3" t="s">
        <v>98</v>
      </c>
      <c r="L522" s="3" t="s">
        <v>99</v>
      </c>
      <c r="O522" s="3"/>
      <c r="R522" s="3" t="s">
        <v>100</v>
      </c>
      <c r="U522" s="3" t="s">
        <v>99</v>
      </c>
      <c r="X522" s="3" t="s">
        <v>121</v>
      </c>
      <c r="AA522" s="3"/>
      <c r="AD522" s="3" t="s">
        <v>237</v>
      </c>
      <c r="AG522" s="3" t="s">
        <v>151</v>
      </c>
      <c r="AJ522" s="3"/>
      <c r="AM522" s="3" t="s">
        <v>99</v>
      </c>
      <c r="AP522" s="3"/>
      <c r="AS522" s="3" t="s">
        <v>98</v>
      </c>
      <c r="AV522" s="3" t="s">
        <v>435</v>
      </c>
      <c r="AY522" s="3" t="s">
        <v>116</v>
      </c>
      <c r="BB522" s="3"/>
      <c r="BG522" s="3" t="s">
        <v>108</v>
      </c>
      <c r="BJ522" s="3" t="s">
        <v>107</v>
      </c>
      <c r="BM522" s="3" t="s">
        <v>107</v>
      </c>
      <c r="BP522" s="3" t="s">
        <v>109</v>
      </c>
      <c r="BS522" s="3" t="s">
        <v>109</v>
      </c>
      <c r="BV522" s="3" t="s">
        <v>123</v>
      </c>
      <c r="BY522" s="3" t="s">
        <v>123</v>
      </c>
      <c r="CB522" s="3" t="s">
        <v>118</v>
      </c>
      <c r="CE522" s="3" t="s">
        <v>147</v>
      </c>
      <c r="CH522" s="3" t="s">
        <v>148</v>
      </c>
      <c r="CK522" s="3"/>
      <c r="CN522" s="3" t="s">
        <v>126</v>
      </c>
      <c r="CQ522" s="3"/>
      <c r="CT522">
        <v>145</v>
      </c>
    </row>
    <row r="523" spans="1:98" x14ac:dyDescent="0.25">
      <c r="A523">
        <v>149</v>
      </c>
      <c r="B523" s="22">
        <v>43934.620659722219</v>
      </c>
      <c r="C523" s="22">
        <v>43934.62232638889</v>
      </c>
      <c r="D523" s="3" t="s">
        <v>97</v>
      </c>
      <c r="I523" s="3" t="s">
        <v>98</v>
      </c>
      <c r="L523" s="3" t="s">
        <v>99</v>
      </c>
      <c r="O523" s="3"/>
      <c r="R523" s="3" t="s">
        <v>100</v>
      </c>
      <c r="U523" s="3" t="s">
        <v>99</v>
      </c>
      <c r="X523" s="3" t="s">
        <v>121</v>
      </c>
      <c r="AA523" s="3"/>
      <c r="AD523" s="3" t="s">
        <v>237</v>
      </c>
      <c r="AG523" s="3" t="s">
        <v>151</v>
      </c>
      <c r="AJ523" s="3"/>
      <c r="AM523" s="3" t="s">
        <v>99</v>
      </c>
      <c r="AP523" s="3"/>
      <c r="AS523" s="3" t="s">
        <v>98</v>
      </c>
      <c r="AV523" s="3" t="s">
        <v>430</v>
      </c>
      <c r="AY523" s="3" t="s">
        <v>116</v>
      </c>
      <c r="BB523" s="3"/>
      <c r="BG523" s="3" t="s">
        <v>108</v>
      </c>
      <c r="BJ523" s="3" t="s">
        <v>107</v>
      </c>
      <c r="BM523" s="3" t="s">
        <v>107</v>
      </c>
      <c r="BP523" s="3" t="s">
        <v>109</v>
      </c>
      <c r="BS523" s="3" t="s">
        <v>109</v>
      </c>
      <c r="BV523" s="3" t="s">
        <v>123</v>
      </c>
      <c r="BY523" s="3" t="s">
        <v>123</v>
      </c>
      <c r="CB523" s="3" t="s">
        <v>118</v>
      </c>
      <c r="CE523" s="3" t="s">
        <v>147</v>
      </c>
      <c r="CH523" s="3" t="s">
        <v>148</v>
      </c>
      <c r="CK523" s="3"/>
      <c r="CN523" s="3" t="s">
        <v>126</v>
      </c>
      <c r="CQ523" s="3"/>
      <c r="CT523">
        <v>145</v>
      </c>
    </row>
    <row r="524" spans="1:98" x14ac:dyDescent="0.25">
      <c r="A524">
        <v>150</v>
      </c>
      <c r="B524" s="22">
        <v>43934.620694444442</v>
      </c>
      <c r="C524" s="22">
        <v>43934.628032407411</v>
      </c>
      <c r="D524" s="3" t="s">
        <v>97</v>
      </c>
      <c r="I524" s="3" t="s">
        <v>98</v>
      </c>
      <c r="L524" s="3" t="s">
        <v>99</v>
      </c>
      <c r="O524" s="3"/>
      <c r="R524" s="3" t="s">
        <v>100</v>
      </c>
      <c r="U524" s="3" t="s">
        <v>99</v>
      </c>
      <c r="X524" s="3" t="s">
        <v>101</v>
      </c>
      <c r="AA524" s="3" t="s">
        <v>99</v>
      </c>
      <c r="AD524" s="3" t="s">
        <v>146</v>
      </c>
      <c r="AG524" s="3" t="s">
        <v>139</v>
      </c>
      <c r="AJ524" s="3"/>
      <c r="AM524" s="3" t="s">
        <v>99</v>
      </c>
      <c r="AP524" s="3"/>
      <c r="AS524" s="3" t="s">
        <v>98</v>
      </c>
      <c r="AV524" s="3" t="s">
        <v>429</v>
      </c>
      <c r="AY524" s="3" t="s">
        <v>116</v>
      </c>
      <c r="BB524" s="3"/>
      <c r="BG524" s="3" t="s">
        <v>107</v>
      </c>
      <c r="BJ524" s="3" t="s">
        <v>108</v>
      </c>
      <c r="BM524" s="3" t="s">
        <v>107</v>
      </c>
      <c r="BP524" s="3" t="s">
        <v>109</v>
      </c>
      <c r="BS524" s="3" t="s">
        <v>109</v>
      </c>
      <c r="BV524" s="3" t="s">
        <v>109</v>
      </c>
      <c r="BY524" s="3" t="s">
        <v>109</v>
      </c>
      <c r="CB524" s="3" t="s">
        <v>110</v>
      </c>
      <c r="CE524" s="3" t="s">
        <v>147</v>
      </c>
      <c r="CH524" s="3" t="s">
        <v>148</v>
      </c>
      <c r="CK524" s="3"/>
      <c r="CN524" s="3" t="s">
        <v>131</v>
      </c>
      <c r="CQ524" s="3"/>
      <c r="CT524">
        <v>146</v>
      </c>
    </row>
    <row r="525" spans="1:98" x14ac:dyDescent="0.25">
      <c r="A525">
        <v>150</v>
      </c>
      <c r="B525" s="22">
        <v>43934.620694444442</v>
      </c>
      <c r="C525" s="22">
        <v>43934.628032407411</v>
      </c>
      <c r="D525" s="3" t="s">
        <v>97</v>
      </c>
      <c r="I525" s="3" t="s">
        <v>98</v>
      </c>
      <c r="L525" s="3" t="s">
        <v>99</v>
      </c>
      <c r="O525" s="3"/>
      <c r="R525" s="3" t="s">
        <v>100</v>
      </c>
      <c r="U525" s="3" t="s">
        <v>99</v>
      </c>
      <c r="X525" s="3" t="s">
        <v>101</v>
      </c>
      <c r="AA525" s="3" t="s">
        <v>99</v>
      </c>
      <c r="AD525" s="3" t="s">
        <v>146</v>
      </c>
      <c r="AG525" s="3" t="s">
        <v>139</v>
      </c>
      <c r="AJ525" s="3"/>
      <c r="AM525" s="3" t="s">
        <v>99</v>
      </c>
      <c r="AP525" s="3"/>
      <c r="AS525" s="3" t="s">
        <v>98</v>
      </c>
      <c r="AV525" s="3" t="s">
        <v>435</v>
      </c>
      <c r="AY525" s="3" t="s">
        <v>116</v>
      </c>
      <c r="BB525" s="3"/>
      <c r="BG525" s="3" t="s">
        <v>107</v>
      </c>
      <c r="BJ525" s="3" t="s">
        <v>108</v>
      </c>
      <c r="BM525" s="3" t="s">
        <v>107</v>
      </c>
      <c r="BP525" s="3" t="s">
        <v>109</v>
      </c>
      <c r="BS525" s="3" t="s">
        <v>109</v>
      </c>
      <c r="BV525" s="3" t="s">
        <v>109</v>
      </c>
      <c r="BY525" s="3" t="s">
        <v>109</v>
      </c>
      <c r="CB525" s="3" t="s">
        <v>110</v>
      </c>
      <c r="CE525" s="3" t="s">
        <v>147</v>
      </c>
      <c r="CH525" s="3" t="s">
        <v>148</v>
      </c>
      <c r="CK525" s="3"/>
      <c r="CN525" s="3" t="s">
        <v>131</v>
      </c>
      <c r="CQ525" s="3"/>
      <c r="CT525">
        <v>146</v>
      </c>
    </row>
    <row r="526" spans="1:98" x14ac:dyDescent="0.25">
      <c r="A526">
        <v>150</v>
      </c>
      <c r="B526" s="22">
        <v>43934.620694444442</v>
      </c>
      <c r="C526" s="22">
        <v>43934.628032407411</v>
      </c>
      <c r="D526" s="3" t="s">
        <v>97</v>
      </c>
      <c r="I526" s="3" t="s">
        <v>98</v>
      </c>
      <c r="L526" s="3" t="s">
        <v>99</v>
      </c>
      <c r="O526" s="3"/>
      <c r="R526" s="3" t="s">
        <v>100</v>
      </c>
      <c r="U526" s="3" t="s">
        <v>99</v>
      </c>
      <c r="X526" s="3" t="s">
        <v>101</v>
      </c>
      <c r="AA526" s="3" t="s">
        <v>99</v>
      </c>
      <c r="AD526" s="3" t="s">
        <v>146</v>
      </c>
      <c r="AG526" s="3" t="s">
        <v>139</v>
      </c>
      <c r="AJ526" s="3"/>
      <c r="AM526" s="3" t="s">
        <v>99</v>
      </c>
      <c r="AP526" s="3"/>
      <c r="AS526" s="3" t="s">
        <v>98</v>
      </c>
      <c r="AV526" s="3" t="s">
        <v>430</v>
      </c>
      <c r="AY526" s="3" t="s">
        <v>116</v>
      </c>
      <c r="BB526" s="3"/>
      <c r="BG526" s="3" t="s">
        <v>107</v>
      </c>
      <c r="BJ526" s="3" t="s">
        <v>108</v>
      </c>
      <c r="BM526" s="3" t="s">
        <v>107</v>
      </c>
      <c r="BP526" s="3" t="s">
        <v>109</v>
      </c>
      <c r="BS526" s="3" t="s">
        <v>109</v>
      </c>
      <c r="BV526" s="3" t="s">
        <v>109</v>
      </c>
      <c r="BY526" s="3" t="s">
        <v>109</v>
      </c>
      <c r="CB526" s="3" t="s">
        <v>110</v>
      </c>
      <c r="CE526" s="3" t="s">
        <v>147</v>
      </c>
      <c r="CH526" s="3" t="s">
        <v>148</v>
      </c>
      <c r="CK526" s="3"/>
      <c r="CN526" s="3" t="s">
        <v>131</v>
      </c>
      <c r="CQ526" s="3"/>
      <c r="CT526">
        <v>146</v>
      </c>
    </row>
    <row r="527" spans="1:98" x14ac:dyDescent="0.25">
      <c r="A527">
        <v>151</v>
      </c>
      <c r="B527" s="22">
        <v>43934.629537037035</v>
      </c>
      <c r="C527" s="22">
        <v>43934.631793981483</v>
      </c>
      <c r="D527" s="3" t="s">
        <v>97</v>
      </c>
      <c r="I527" s="3" t="s">
        <v>98</v>
      </c>
      <c r="L527" s="3" t="s">
        <v>99</v>
      </c>
      <c r="O527" s="3"/>
      <c r="R527" s="3" t="s">
        <v>100</v>
      </c>
      <c r="U527" s="3" t="s">
        <v>99</v>
      </c>
      <c r="X527" s="3" t="s">
        <v>101</v>
      </c>
      <c r="AA527" s="3" t="s">
        <v>102</v>
      </c>
      <c r="AD527" s="3" t="s">
        <v>152</v>
      </c>
      <c r="AG527" s="3" t="s">
        <v>139</v>
      </c>
      <c r="AJ527" s="3"/>
      <c r="AM527" s="3" t="s">
        <v>99</v>
      </c>
      <c r="AP527" s="3"/>
      <c r="AS527" s="3" t="s">
        <v>98</v>
      </c>
      <c r="AV527" s="3" t="s">
        <v>431</v>
      </c>
      <c r="AY527" s="3" t="s">
        <v>116</v>
      </c>
      <c r="BB527" s="3"/>
      <c r="BG527" s="3" t="s">
        <v>107</v>
      </c>
      <c r="BJ527" s="3" t="s">
        <v>108</v>
      </c>
      <c r="BM527" s="3" t="s">
        <v>133</v>
      </c>
      <c r="BP527" s="3" t="s">
        <v>123</v>
      </c>
      <c r="BS527" s="3" t="s">
        <v>123</v>
      </c>
      <c r="BV527" s="3" t="s">
        <v>123</v>
      </c>
      <c r="BY527" s="3" t="s">
        <v>123</v>
      </c>
      <c r="CB527" s="3" t="s">
        <v>110</v>
      </c>
      <c r="CE527" s="3" t="s">
        <v>111</v>
      </c>
      <c r="CH527" s="3" t="s">
        <v>148</v>
      </c>
      <c r="CK527" s="3"/>
      <c r="CN527" s="3" t="s">
        <v>131</v>
      </c>
      <c r="CQ527" s="3"/>
      <c r="CT527">
        <v>147</v>
      </c>
    </row>
    <row r="528" spans="1:98" x14ac:dyDescent="0.25">
      <c r="A528">
        <v>151</v>
      </c>
      <c r="B528" s="22">
        <v>43934.629537037035</v>
      </c>
      <c r="C528" s="22">
        <v>43934.631793981483</v>
      </c>
      <c r="D528" s="3" t="s">
        <v>97</v>
      </c>
      <c r="I528" s="3" t="s">
        <v>98</v>
      </c>
      <c r="L528" s="3" t="s">
        <v>99</v>
      </c>
      <c r="O528" s="3"/>
      <c r="R528" s="3" t="s">
        <v>100</v>
      </c>
      <c r="U528" s="3" t="s">
        <v>99</v>
      </c>
      <c r="X528" s="3" t="s">
        <v>101</v>
      </c>
      <c r="AA528" s="3" t="s">
        <v>102</v>
      </c>
      <c r="AD528" s="3" t="s">
        <v>152</v>
      </c>
      <c r="AG528" s="3" t="s">
        <v>139</v>
      </c>
      <c r="AJ528" s="3"/>
      <c r="AM528" s="3" t="s">
        <v>99</v>
      </c>
      <c r="AP528" s="3"/>
      <c r="AS528" s="3" t="s">
        <v>98</v>
      </c>
      <c r="AV528" s="3" t="s">
        <v>432</v>
      </c>
      <c r="AY528" s="3" t="s">
        <v>116</v>
      </c>
      <c r="BB528" s="3"/>
      <c r="BG528" s="3" t="s">
        <v>107</v>
      </c>
      <c r="BJ528" s="3" t="s">
        <v>108</v>
      </c>
      <c r="BM528" s="3" t="s">
        <v>133</v>
      </c>
      <c r="BP528" s="3" t="s">
        <v>123</v>
      </c>
      <c r="BS528" s="3" t="s">
        <v>123</v>
      </c>
      <c r="BV528" s="3" t="s">
        <v>123</v>
      </c>
      <c r="BY528" s="3" t="s">
        <v>123</v>
      </c>
      <c r="CB528" s="3" t="s">
        <v>110</v>
      </c>
      <c r="CE528" s="3" t="s">
        <v>111</v>
      </c>
      <c r="CH528" s="3" t="s">
        <v>148</v>
      </c>
      <c r="CK528" s="3"/>
      <c r="CN528" s="3" t="s">
        <v>131</v>
      </c>
      <c r="CQ528" s="3"/>
      <c r="CT528">
        <v>147</v>
      </c>
    </row>
    <row r="529" spans="1:98" x14ac:dyDescent="0.25">
      <c r="A529">
        <v>151</v>
      </c>
      <c r="B529" s="22">
        <v>43934.629537037035</v>
      </c>
      <c r="C529" s="22">
        <v>43934.631793981483</v>
      </c>
      <c r="D529" s="3" t="s">
        <v>97</v>
      </c>
      <c r="I529" s="3" t="s">
        <v>98</v>
      </c>
      <c r="L529" s="3" t="s">
        <v>99</v>
      </c>
      <c r="O529" s="3"/>
      <c r="R529" s="3" t="s">
        <v>100</v>
      </c>
      <c r="U529" s="3" t="s">
        <v>99</v>
      </c>
      <c r="X529" s="3" t="s">
        <v>101</v>
      </c>
      <c r="AA529" s="3" t="s">
        <v>102</v>
      </c>
      <c r="AD529" s="3" t="s">
        <v>152</v>
      </c>
      <c r="AG529" s="3" t="s">
        <v>139</v>
      </c>
      <c r="AJ529" s="3"/>
      <c r="AM529" s="3" t="s">
        <v>99</v>
      </c>
      <c r="AP529" s="3"/>
      <c r="AS529" s="3" t="s">
        <v>98</v>
      </c>
      <c r="AV529" s="3" t="s">
        <v>433</v>
      </c>
      <c r="AY529" s="3" t="s">
        <v>116</v>
      </c>
      <c r="BB529" s="3"/>
      <c r="BG529" s="3" t="s">
        <v>107</v>
      </c>
      <c r="BJ529" s="3" t="s">
        <v>108</v>
      </c>
      <c r="BM529" s="3" t="s">
        <v>133</v>
      </c>
      <c r="BP529" s="3" t="s">
        <v>123</v>
      </c>
      <c r="BS529" s="3" t="s">
        <v>123</v>
      </c>
      <c r="BV529" s="3" t="s">
        <v>123</v>
      </c>
      <c r="BY529" s="3" t="s">
        <v>123</v>
      </c>
      <c r="CB529" s="3" t="s">
        <v>110</v>
      </c>
      <c r="CE529" s="3" t="s">
        <v>111</v>
      </c>
      <c r="CH529" s="3" t="s">
        <v>148</v>
      </c>
      <c r="CK529" s="3"/>
      <c r="CN529" s="3" t="s">
        <v>131</v>
      </c>
      <c r="CQ529" s="3"/>
      <c r="CT529">
        <v>147</v>
      </c>
    </row>
    <row r="530" spans="1:98" x14ac:dyDescent="0.25">
      <c r="A530">
        <v>151</v>
      </c>
      <c r="B530" s="22">
        <v>43934.629537037035</v>
      </c>
      <c r="C530" s="22">
        <v>43934.631793981483</v>
      </c>
      <c r="D530" s="3" t="s">
        <v>97</v>
      </c>
      <c r="I530" s="3" t="s">
        <v>98</v>
      </c>
      <c r="L530" s="3" t="s">
        <v>99</v>
      </c>
      <c r="O530" s="3"/>
      <c r="R530" s="3" t="s">
        <v>100</v>
      </c>
      <c r="U530" s="3" t="s">
        <v>99</v>
      </c>
      <c r="X530" s="3" t="s">
        <v>101</v>
      </c>
      <c r="AA530" s="3" t="s">
        <v>102</v>
      </c>
      <c r="AD530" s="3" t="s">
        <v>152</v>
      </c>
      <c r="AG530" s="3" t="s">
        <v>139</v>
      </c>
      <c r="AJ530" s="3"/>
      <c r="AM530" s="3" t="s">
        <v>99</v>
      </c>
      <c r="AP530" s="3"/>
      <c r="AS530" s="3" t="s">
        <v>98</v>
      </c>
      <c r="AV530" s="3" t="s">
        <v>434</v>
      </c>
      <c r="AY530" s="3" t="s">
        <v>116</v>
      </c>
      <c r="BB530" s="3"/>
      <c r="BG530" s="3" t="s">
        <v>107</v>
      </c>
      <c r="BJ530" s="3" t="s">
        <v>108</v>
      </c>
      <c r="BM530" s="3" t="s">
        <v>133</v>
      </c>
      <c r="BP530" s="3" t="s">
        <v>123</v>
      </c>
      <c r="BS530" s="3" t="s">
        <v>123</v>
      </c>
      <c r="BV530" s="3" t="s">
        <v>123</v>
      </c>
      <c r="BY530" s="3" t="s">
        <v>123</v>
      </c>
      <c r="CB530" s="3" t="s">
        <v>110</v>
      </c>
      <c r="CE530" s="3" t="s">
        <v>111</v>
      </c>
      <c r="CH530" s="3" t="s">
        <v>148</v>
      </c>
      <c r="CK530" s="3"/>
      <c r="CN530" s="3" t="s">
        <v>131</v>
      </c>
      <c r="CQ530" s="3"/>
      <c r="CT530">
        <v>147</v>
      </c>
    </row>
    <row r="531" spans="1:98" x14ac:dyDescent="0.25">
      <c r="A531">
        <v>151</v>
      </c>
      <c r="B531" s="22">
        <v>43934.629537037035</v>
      </c>
      <c r="C531" s="22">
        <v>43934.631793981483</v>
      </c>
      <c r="D531" s="3" t="s">
        <v>97</v>
      </c>
      <c r="I531" s="3" t="s">
        <v>98</v>
      </c>
      <c r="L531" s="3" t="s">
        <v>99</v>
      </c>
      <c r="O531" s="3"/>
      <c r="R531" s="3" t="s">
        <v>100</v>
      </c>
      <c r="U531" s="3" t="s">
        <v>99</v>
      </c>
      <c r="X531" s="3" t="s">
        <v>101</v>
      </c>
      <c r="AA531" s="3" t="s">
        <v>102</v>
      </c>
      <c r="AD531" s="3" t="s">
        <v>152</v>
      </c>
      <c r="AG531" s="3" t="s">
        <v>139</v>
      </c>
      <c r="AJ531" s="3"/>
      <c r="AM531" s="3" t="s">
        <v>99</v>
      </c>
      <c r="AP531" s="3"/>
      <c r="AS531" s="3" t="s">
        <v>98</v>
      </c>
      <c r="AV531" s="3" t="s">
        <v>429</v>
      </c>
      <c r="AY531" s="3" t="s">
        <v>116</v>
      </c>
      <c r="BB531" s="3"/>
      <c r="BG531" s="3" t="s">
        <v>107</v>
      </c>
      <c r="BJ531" s="3" t="s">
        <v>108</v>
      </c>
      <c r="BM531" s="3" t="s">
        <v>133</v>
      </c>
      <c r="BP531" s="3" t="s">
        <v>123</v>
      </c>
      <c r="BS531" s="3" t="s">
        <v>123</v>
      </c>
      <c r="BV531" s="3" t="s">
        <v>123</v>
      </c>
      <c r="BY531" s="3" t="s">
        <v>123</v>
      </c>
      <c r="CB531" s="3" t="s">
        <v>110</v>
      </c>
      <c r="CE531" s="3" t="s">
        <v>111</v>
      </c>
      <c r="CH531" s="3" t="s">
        <v>148</v>
      </c>
      <c r="CK531" s="3"/>
      <c r="CN531" s="3" t="s">
        <v>131</v>
      </c>
      <c r="CQ531" s="3"/>
      <c r="CT531">
        <v>147</v>
      </c>
    </row>
    <row r="532" spans="1:98" x14ac:dyDescent="0.25">
      <c r="A532">
        <v>151</v>
      </c>
      <c r="B532" s="22">
        <v>43934.629537037035</v>
      </c>
      <c r="C532" s="22">
        <v>43934.631793981483</v>
      </c>
      <c r="D532" s="3" t="s">
        <v>97</v>
      </c>
      <c r="I532" s="3" t="s">
        <v>98</v>
      </c>
      <c r="L532" s="3" t="s">
        <v>99</v>
      </c>
      <c r="O532" s="3"/>
      <c r="R532" s="3" t="s">
        <v>100</v>
      </c>
      <c r="U532" s="3" t="s">
        <v>99</v>
      </c>
      <c r="X532" s="3" t="s">
        <v>101</v>
      </c>
      <c r="AA532" s="3" t="s">
        <v>102</v>
      </c>
      <c r="AD532" s="3" t="s">
        <v>152</v>
      </c>
      <c r="AG532" s="3" t="s">
        <v>139</v>
      </c>
      <c r="AJ532" s="3"/>
      <c r="AM532" s="3" t="s">
        <v>99</v>
      </c>
      <c r="AP532" s="3"/>
      <c r="AS532" s="3" t="s">
        <v>98</v>
      </c>
      <c r="AV532" s="3" t="s">
        <v>435</v>
      </c>
      <c r="AY532" s="3" t="s">
        <v>116</v>
      </c>
      <c r="BB532" s="3"/>
      <c r="BG532" s="3" t="s">
        <v>107</v>
      </c>
      <c r="BJ532" s="3" t="s">
        <v>108</v>
      </c>
      <c r="BM532" s="3" t="s">
        <v>133</v>
      </c>
      <c r="BP532" s="3" t="s">
        <v>123</v>
      </c>
      <c r="BS532" s="3" t="s">
        <v>123</v>
      </c>
      <c r="BV532" s="3" t="s">
        <v>123</v>
      </c>
      <c r="BY532" s="3" t="s">
        <v>123</v>
      </c>
      <c r="CB532" s="3" t="s">
        <v>110</v>
      </c>
      <c r="CE532" s="3" t="s">
        <v>111</v>
      </c>
      <c r="CH532" s="3" t="s">
        <v>148</v>
      </c>
      <c r="CK532" s="3"/>
      <c r="CN532" s="3" t="s">
        <v>131</v>
      </c>
      <c r="CQ532" s="3"/>
      <c r="CT532">
        <v>147</v>
      </c>
    </row>
    <row r="533" spans="1:98" x14ac:dyDescent="0.25">
      <c r="A533">
        <v>151</v>
      </c>
      <c r="B533" s="22">
        <v>43934.629537037035</v>
      </c>
      <c r="C533" s="22">
        <v>43934.631793981483</v>
      </c>
      <c r="D533" s="3" t="s">
        <v>97</v>
      </c>
      <c r="I533" s="3" t="s">
        <v>98</v>
      </c>
      <c r="L533" s="3" t="s">
        <v>99</v>
      </c>
      <c r="O533" s="3"/>
      <c r="R533" s="3" t="s">
        <v>100</v>
      </c>
      <c r="U533" s="3" t="s">
        <v>99</v>
      </c>
      <c r="X533" s="3" t="s">
        <v>101</v>
      </c>
      <c r="AA533" s="3" t="s">
        <v>102</v>
      </c>
      <c r="AD533" s="3" t="s">
        <v>152</v>
      </c>
      <c r="AG533" s="3" t="s">
        <v>139</v>
      </c>
      <c r="AJ533" s="3"/>
      <c r="AM533" s="3" t="s">
        <v>99</v>
      </c>
      <c r="AP533" s="3"/>
      <c r="AS533" s="3" t="s">
        <v>98</v>
      </c>
      <c r="AV533" s="3" t="s">
        <v>430</v>
      </c>
      <c r="AY533" s="3" t="s">
        <v>116</v>
      </c>
      <c r="BB533" s="3"/>
      <c r="BG533" s="3" t="s">
        <v>107</v>
      </c>
      <c r="BJ533" s="3" t="s">
        <v>108</v>
      </c>
      <c r="BM533" s="3" t="s">
        <v>133</v>
      </c>
      <c r="BP533" s="3" t="s">
        <v>123</v>
      </c>
      <c r="BS533" s="3" t="s">
        <v>123</v>
      </c>
      <c r="BV533" s="3" t="s">
        <v>123</v>
      </c>
      <c r="BY533" s="3" t="s">
        <v>123</v>
      </c>
      <c r="CB533" s="3" t="s">
        <v>110</v>
      </c>
      <c r="CE533" s="3" t="s">
        <v>111</v>
      </c>
      <c r="CH533" s="3" t="s">
        <v>148</v>
      </c>
      <c r="CK533" s="3"/>
      <c r="CN533" s="3" t="s">
        <v>131</v>
      </c>
      <c r="CQ533" s="3"/>
      <c r="CT533">
        <v>147</v>
      </c>
    </row>
    <row r="534" spans="1:98" x14ac:dyDescent="0.25">
      <c r="A534">
        <v>152</v>
      </c>
      <c r="B534" s="22">
        <v>43934.631319444445</v>
      </c>
      <c r="C534" s="22">
        <v>43934.637256944443</v>
      </c>
      <c r="D534" s="3" t="s">
        <v>97</v>
      </c>
      <c r="I534" s="3" t="s">
        <v>98</v>
      </c>
      <c r="L534" s="3" t="s">
        <v>98</v>
      </c>
      <c r="O534" s="3" t="s">
        <v>314</v>
      </c>
      <c r="R534" s="3" t="s">
        <v>100</v>
      </c>
      <c r="U534" s="3" t="s">
        <v>99</v>
      </c>
      <c r="X534" s="3" t="s">
        <v>101</v>
      </c>
      <c r="AA534" s="3" t="s">
        <v>132</v>
      </c>
      <c r="AD534" s="3" t="s">
        <v>237</v>
      </c>
      <c r="AG534" s="3" t="s">
        <v>137</v>
      </c>
      <c r="AJ534" s="3"/>
      <c r="AM534" s="3" t="s">
        <v>99</v>
      </c>
      <c r="AP534" s="3"/>
      <c r="AS534" s="3" t="s">
        <v>98</v>
      </c>
      <c r="AV534" s="3" t="s">
        <v>431</v>
      </c>
      <c r="AY534" s="3" t="s">
        <v>116</v>
      </c>
      <c r="BB534" s="3"/>
      <c r="BG534" s="3" t="s">
        <v>133</v>
      </c>
      <c r="BJ534" s="3" t="s">
        <v>108</v>
      </c>
      <c r="BM534" s="3" t="s">
        <v>109</v>
      </c>
      <c r="BP534" s="3" t="s">
        <v>123</v>
      </c>
      <c r="BS534" s="3" t="s">
        <v>123</v>
      </c>
      <c r="BV534" s="3" t="s">
        <v>123</v>
      </c>
      <c r="BY534" s="3" t="s">
        <v>123</v>
      </c>
      <c r="CB534" s="3" t="s">
        <v>118</v>
      </c>
      <c r="CE534" s="3" t="s">
        <v>119</v>
      </c>
      <c r="CH534" s="3" t="s">
        <v>148</v>
      </c>
      <c r="CK534" s="3"/>
      <c r="CN534" s="3" t="s">
        <v>131</v>
      </c>
      <c r="CQ534" s="3"/>
      <c r="CT534">
        <v>148</v>
      </c>
    </row>
    <row r="535" spans="1:98" x14ac:dyDescent="0.25">
      <c r="A535">
        <v>152</v>
      </c>
      <c r="B535" s="22">
        <v>43934.631319444445</v>
      </c>
      <c r="C535" s="22">
        <v>43934.637256944443</v>
      </c>
      <c r="D535" s="3" t="s">
        <v>97</v>
      </c>
      <c r="I535" s="3" t="s">
        <v>98</v>
      </c>
      <c r="L535" s="3" t="s">
        <v>98</v>
      </c>
      <c r="O535" s="3" t="s">
        <v>314</v>
      </c>
      <c r="R535" s="3" t="s">
        <v>100</v>
      </c>
      <c r="U535" s="3" t="s">
        <v>99</v>
      </c>
      <c r="X535" s="3" t="s">
        <v>101</v>
      </c>
      <c r="AA535" s="3" t="s">
        <v>132</v>
      </c>
      <c r="AD535" s="3" t="s">
        <v>237</v>
      </c>
      <c r="AG535" s="3" t="s">
        <v>137</v>
      </c>
      <c r="AJ535" s="3"/>
      <c r="AM535" s="3" t="s">
        <v>99</v>
      </c>
      <c r="AP535" s="3"/>
      <c r="AS535" s="3" t="s">
        <v>98</v>
      </c>
      <c r="AV535" s="3" t="s">
        <v>432</v>
      </c>
      <c r="AY535" s="3" t="s">
        <v>116</v>
      </c>
      <c r="BB535" s="3"/>
      <c r="BG535" s="3" t="s">
        <v>133</v>
      </c>
      <c r="BJ535" s="3" t="s">
        <v>108</v>
      </c>
      <c r="BM535" s="3" t="s">
        <v>109</v>
      </c>
      <c r="BP535" s="3" t="s">
        <v>123</v>
      </c>
      <c r="BS535" s="3" t="s">
        <v>123</v>
      </c>
      <c r="BV535" s="3" t="s">
        <v>123</v>
      </c>
      <c r="BY535" s="3" t="s">
        <v>123</v>
      </c>
      <c r="CB535" s="3" t="s">
        <v>118</v>
      </c>
      <c r="CE535" s="3" t="s">
        <v>119</v>
      </c>
      <c r="CH535" s="3" t="s">
        <v>148</v>
      </c>
      <c r="CK535" s="3"/>
      <c r="CN535" s="3" t="s">
        <v>131</v>
      </c>
      <c r="CQ535" s="3"/>
      <c r="CT535">
        <v>148</v>
      </c>
    </row>
    <row r="536" spans="1:98" x14ac:dyDescent="0.25">
      <c r="A536">
        <v>152</v>
      </c>
      <c r="B536" s="22">
        <v>43934.631319444445</v>
      </c>
      <c r="C536" s="22">
        <v>43934.637256944443</v>
      </c>
      <c r="D536" s="3" t="s">
        <v>97</v>
      </c>
      <c r="I536" s="3" t="s">
        <v>98</v>
      </c>
      <c r="L536" s="3" t="s">
        <v>98</v>
      </c>
      <c r="O536" s="3" t="s">
        <v>314</v>
      </c>
      <c r="R536" s="3" t="s">
        <v>100</v>
      </c>
      <c r="U536" s="3" t="s">
        <v>99</v>
      </c>
      <c r="X536" s="3" t="s">
        <v>101</v>
      </c>
      <c r="AA536" s="3" t="s">
        <v>132</v>
      </c>
      <c r="AD536" s="3" t="s">
        <v>237</v>
      </c>
      <c r="AG536" s="3" t="s">
        <v>137</v>
      </c>
      <c r="AJ536" s="3"/>
      <c r="AM536" s="3" t="s">
        <v>99</v>
      </c>
      <c r="AP536" s="3"/>
      <c r="AS536" s="3" t="s">
        <v>98</v>
      </c>
      <c r="AV536" s="3" t="s">
        <v>433</v>
      </c>
      <c r="AY536" s="3" t="s">
        <v>116</v>
      </c>
      <c r="BB536" s="3"/>
      <c r="BG536" s="3" t="s">
        <v>133</v>
      </c>
      <c r="BJ536" s="3" t="s">
        <v>108</v>
      </c>
      <c r="BM536" s="3" t="s">
        <v>109</v>
      </c>
      <c r="BP536" s="3" t="s">
        <v>123</v>
      </c>
      <c r="BS536" s="3" t="s">
        <v>123</v>
      </c>
      <c r="BV536" s="3" t="s">
        <v>123</v>
      </c>
      <c r="BY536" s="3" t="s">
        <v>123</v>
      </c>
      <c r="CB536" s="3" t="s">
        <v>118</v>
      </c>
      <c r="CE536" s="3" t="s">
        <v>119</v>
      </c>
      <c r="CH536" s="3" t="s">
        <v>148</v>
      </c>
      <c r="CK536" s="3"/>
      <c r="CN536" s="3" t="s">
        <v>131</v>
      </c>
      <c r="CQ536" s="3"/>
      <c r="CT536">
        <v>148</v>
      </c>
    </row>
    <row r="537" spans="1:98" x14ac:dyDescent="0.25">
      <c r="A537">
        <v>152</v>
      </c>
      <c r="B537" s="22">
        <v>43934.631319444445</v>
      </c>
      <c r="C537" s="22">
        <v>43934.637256944443</v>
      </c>
      <c r="D537" s="3" t="s">
        <v>97</v>
      </c>
      <c r="I537" s="3" t="s">
        <v>98</v>
      </c>
      <c r="L537" s="3" t="s">
        <v>98</v>
      </c>
      <c r="O537" s="3" t="s">
        <v>314</v>
      </c>
      <c r="R537" s="3" t="s">
        <v>100</v>
      </c>
      <c r="U537" s="3" t="s">
        <v>99</v>
      </c>
      <c r="X537" s="3" t="s">
        <v>101</v>
      </c>
      <c r="AA537" s="3" t="s">
        <v>132</v>
      </c>
      <c r="AD537" s="3" t="s">
        <v>237</v>
      </c>
      <c r="AG537" s="3" t="s">
        <v>137</v>
      </c>
      <c r="AJ537" s="3"/>
      <c r="AM537" s="3" t="s">
        <v>99</v>
      </c>
      <c r="AP537" s="3"/>
      <c r="AS537" s="3" t="s">
        <v>98</v>
      </c>
      <c r="AV537" s="3" t="s">
        <v>434</v>
      </c>
      <c r="AY537" s="3" t="s">
        <v>116</v>
      </c>
      <c r="BB537" s="3"/>
      <c r="BG537" s="3" t="s">
        <v>133</v>
      </c>
      <c r="BJ537" s="3" t="s">
        <v>108</v>
      </c>
      <c r="BM537" s="3" t="s">
        <v>109</v>
      </c>
      <c r="BP537" s="3" t="s">
        <v>123</v>
      </c>
      <c r="BS537" s="3" t="s">
        <v>123</v>
      </c>
      <c r="BV537" s="3" t="s">
        <v>123</v>
      </c>
      <c r="BY537" s="3" t="s">
        <v>123</v>
      </c>
      <c r="CB537" s="3" t="s">
        <v>118</v>
      </c>
      <c r="CE537" s="3" t="s">
        <v>119</v>
      </c>
      <c r="CH537" s="3" t="s">
        <v>148</v>
      </c>
      <c r="CK537" s="3"/>
      <c r="CN537" s="3" t="s">
        <v>131</v>
      </c>
      <c r="CQ537" s="3"/>
      <c r="CT537">
        <v>148</v>
      </c>
    </row>
    <row r="538" spans="1:98" x14ac:dyDescent="0.25">
      <c r="A538">
        <v>152</v>
      </c>
      <c r="B538" s="22">
        <v>43934.631319444445</v>
      </c>
      <c r="C538" s="22">
        <v>43934.637256944443</v>
      </c>
      <c r="D538" s="3" t="s">
        <v>97</v>
      </c>
      <c r="I538" s="3" t="s">
        <v>98</v>
      </c>
      <c r="L538" s="3" t="s">
        <v>98</v>
      </c>
      <c r="O538" s="3" t="s">
        <v>314</v>
      </c>
      <c r="R538" s="3" t="s">
        <v>100</v>
      </c>
      <c r="U538" s="3" t="s">
        <v>99</v>
      </c>
      <c r="X538" s="3" t="s">
        <v>101</v>
      </c>
      <c r="AA538" s="3" t="s">
        <v>132</v>
      </c>
      <c r="AD538" s="3" t="s">
        <v>237</v>
      </c>
      <c r="AG538" s="3" t="s">
        <v>137</v>
      </c>
      <c r="AJ538" s="3"/>
      <c r="AM538" s="3" t="s">
        <v>99</v>
      </c>
      <c r="AP538" s="3"/>
      <c r="AS538" s="3" t="s">
        <v>98</v>
      </c>
      <c r="AV538" s="3" t="s">
        <v>429</v>
      </c>
      <c r="AY538" s="3" t="s">
        <v>116</v>
      </c>
      <c r="BB538" s="3"/>
      <c r="BG538" s="3" t="s">
        <v>133</v>
      </c>
      <c r="BJ538" s="3" t="s">
        <v>108</v>
      </c>
      <c r="BM538" s="3" t="s">
        <v>109</v>
      </c>
      <c r="BP538" s="3" t="s">
        <v>123</v>
      </c>
      <c r="BS538" s="3" t="s">
        <v>123</v>
      </c>
      <c r="BV538" s="3" t="s">
        <v>123</v>
      </c>
      <c r="BY538" s="3" t="s">
        <v>123</v>
      </c>
      <c r="CB538" s="3" t="s">
        <v>118</v>
      </c>
      <c r="CE538" s="3" t="s">
        <v>119</v>
      </c>
      <c r="CH538" s="3" t="s">
        <v>148</v>
      </c>
      <c r="CK538" s="3"/>
      <c r="CN538" s="3" t="s">
        <v>131</v>
      </c>
      <c r="CQ538" s="3"/>
      <c r="CT538">
        <v>148</v>
      </c>
    </row>
    <row r="539" spans="1:98" x14ac:dyDescent="0.25">
      <c r="A539">
        <v>152</v>
      </c>
      <c r="B539" s="22">
        <v>43934.631319444445</v>
      </c>
      <c r="C539" s="22">
        <v>43934.637256944443</v>
      </c>
      <c r="D539" s="3" t="s">
        <v>97</v>
      </c>
      <c r="I539" s="3" t="s">
        <v>98</v>
      </c>
      <c r="L539" s="3" t="s">
        <v>98</v>
      </c>
      <c r="O539" s="3" t="s">
        <v>314</v>
      </c>
      <c r="R539" s="3" t="s">
        <v>100</v>
      </c>
      <c r="U539" s="3" t="s">
        <v>99</v>
      </c>
      <c r="X539" s="3" t="s">
        <v>101</v>
      </c>
      <c r="AA539" s="3" t="s">
        <v>132</v>
      </c>
      <c r="AD539" s="3" t="s">
        <v>237</v>
      </c>
      <c r="AG539" s="3" t="s">
        <v>137</v>
      </c>
      <c r="AJ539" s="3"/>
      <c r="AM539" s="3" t="s">
        <v>99</v>
      </c>
      <c r="AP539" s="3"/>
      <c r="AS539" s="3" t="s">
        <v>98</v>
      </c>
      <c r="AV539" s="3" t="s">
        <v>435</v>
      </c>
      <c r="AY539" s="3" t="s">
        <v>116</v>
      </c>
      <c r="BB539" s="3"/>
      <c r="BG539" s="3" t="s">
        <v>133</v>
      </c>
      <c r="BJ539" s="3" t="s">
        <v>108</v>
      </c>
      <c r="BM539" s="3" t="s">
        <v>109</v>
      </c>
      <c r="BP539" s="3" t="s">
        <v>123</v>
      </c>
      <c r="BS539" s="3" t="s">
        <v>123</v>
      </c>
      <c r="BV539" s="3" t="s">
        <v>123</v>
      </c>
      <c r="BY539" s="3" t="s">
        <v>123</v>
      </c>
      <c r="CB539" s="3" t="s">
        <v>118</v>
      </c>
      <c r="CE539" s="3" t="s">
        <v>119</v>
      </c>
      <c r="CH539" s="3" t="s">
        <v>148</v>
      </c>
      <c r="CK539" s="3"/>
      <c r="CN539" s="3" t="s">
        <v>131</v>
      </c>
      <c r="CQ539" s="3"/>
      <c r="CT539">
        <v>148</v>
      </c>
    </row>
    <row r="540" spans="1:98" x14ac:dyDescent="0.25">
      <c r="A540">
        <v>152</v>
      </c>
      <c r="B540" s="22">
        <v>43934.631319444445</v>
      </c>
      <c r="C540" s="22">
        <v>43934.637256944443</v>
      </c>
      <c r="D540" s="3" t="s">
        <v>97</v>
      </c>
      <c r="I540" s="3" t="s">
        <v>98</v>
      </c>
      <c r="L540" s="3" t="s">
        <v>98</v>
      </c>
      <c r="O540" s="3" t="s">
        <v>314</v>
      </c>
      <c r="R540" s="3" t="s">
        <v>100</v>
      </c>
      <c r="U540" s="3" t="s">
        <v>99</v>
      </c>
      <c r="X540" s="3" t="s">
        <v>101</v>
      </c>
      <c r="AA540" s="3" t="s">
        <v>132</v>
      </c>
      <c r="AD540" s="3" t="s">
        <v>237</v>
      </c>
      <c r="AG540" s="3" t="s">
        <v>137</v>
      </c>
      <c r="AJ540" s="3"/>
      <c r="AM540" s="3" t="s">
        <v>99</v>
      </c>
      <c r="AP540" s="3"/>
      <c r="AS540" s="3" t="s">
        <v>98</v>
      </c>
      <c r="AV540" s="3" t="s">
        <v>430</v>
      </c>
      <c r="AY540" s="3" t="s">
        <v>116</v>
      </c>
      <c r="BB540" s="3"/>
      <c r="BG540" s="3" t="s">
        <v>133</v>
      </c>
      <c r="BJ540" s="3" t="s">
        <v>108</v>
      </c>
      <c r="BM540" s="3" t="s">
        <v>109</v>
      </c>
      <c r="BP540" s="3" t="s">
        <v>123</v>
      </c>
      <c r="BS540" s="3" t="s">
        <v>123</v>
      </c>
      <c r="BV540" s="3" t="s">
        <v>123</v>
      </c>
      <c r="BY540" s="3" t="s">
        <v>123</v>
      </c>
      <c r="CB540" s="3" t="s">
        <v>118</v>
      </c>
      <c r="CE540" s="3" t="s">
        <v>119</v>
      </c>
      <c r="CH540" s="3" t="s">
        <v>148</v>
      </c>
      <c r="CK540" s="3"/>
      <c r="CN540" s="3" t="s">
        <v>131</v>
      </c>
      <c r="CQ540" s="3"/>
      <c r="CT540">
        <v>148</v>
      </c>
    </row>
    <row r="541" spans="1:98" x14ac:dyDescent="0.25">
      <c r="A541">
        <v>153</v>
      </c>
      <c r="B541" s="22">
        <v>43934.637280092589</v>
      </c>
      <c r="C541" s="22">
        <v>43934.646296296298</v>
      </c>
      <c r="D541" s="3" t="s">
        <v>97</v>
      </c>
      <c r="I541" s="3" t="s">
        <v>99</v>
      </c>
      <c r="L541" s="3" t="s">
        <v>98</v>
      </c>
      <c r="O541" s="3" t="s">
        <v>315</v>
      </c>
      <c r="R541" s="3" t="s">
        <v>159</v>
      </c>
      <c r="U541" s="3" t="s">
        <v>99</v>
      </c>
      <c r="X541" s="3" t="s">
        <v>101</v>
      </c>
      <c r="AA541" s="3" t="s">
        <v>132</v>
      </c>
      <c r="AD541" s="3" t="s">
        <v>237</v>
      </c>
      <c r="AG541" s="3" t="s">
        <v>137</v>
      </c>
      <c r="AJ541" s="3"/>
      <c r="AM541" s="3" t="s">
        <v>99</v>
      </c>
      <c r="AP541" s="3"/>
      <c r="AS541" s="3" t="s">
        <v>98</v>
      </c>
      <c r="AV541" s="3" t="s">
        <v>431</v>
      </c>
      <c r="AY541" s="3" t="s">
        <v>116</v>
      </c>
      <c r="BB541" s="3"/>
      <c r="BG541" s="3" t="s">
        <v>133</v>
      </c>
      <c r="BJ541" s="3" t="s">
        <v>108</v>
      </c>
      <c r="BM541" s="3" t="s">
        <v>123</v>
      </c>
      <c r="BP541" s="3" t="s">
        <v>123</v>
      </c>
      <c r="BS541" s="3" t="s">
        <v>123</v>
      </c>
      <c r="BV541" s="3" t="s">
        <v>123</v>
      </c>
      <c r="BY541" s="3" t="s">
        <v>123</v>
      </c>
      <c r="CB541" s="3" t="s">
        <v>124</v>
      </c>
      <c r="CE541" s="3" t="s">
        <v>111</v>
      </c>
      <c r="CH541" s="3" t="s">
        <v>136</v>
      </c>
      <c r="CK541" s="3"/>
      <c r="CN541" s="3" t="s">
        <v>113</v>
      </c>
      <c r="CQ541" s="3"/>
      <c r="CT541">
        <v>149</v>
      </c>
    </row>
    <row r="542" spans="1:98" x14ac:dyDescent="0.25">
      <c r="A542">
        <v>153</v>
      </c>
      <c r="B542" s="22">
        <v>43934.637280092589</v>
      </c>
      <c r="C542" s="22">
        <v>43934.646296296298</v>
      </c>
      <c r="D542" s="3" t="s">
        <v>97</v>
      </c>
      <c r="I542" s="3" t="s">
        <v>99</v>
      </c>
      <c r="L542" s="3" t="s">
        <v>98</v>
      </c>
      <c r="O542" s="3" t="s">
        <v>315</v>
      </c>
      <c r="R542" s="3" t="s">
        <v>159</v>
      </c>
      <c r="U542" s="3" t="s">
        <v>99</v>
      </c>
      <c r="X542" s="3" t="s">
        <v>101</v>
      </c>
      <c r="AA542" s="3" t="s">
        <v>132</v>
      </c>
      <c r="AD542" s="3" t="s">
        <v>237</v>
      </c>
      <c r="AG542" s="3" t="s">
        <v>137</v>
      </c>
      <c r="AJ542" s="3"/>
      <c r="AM542" s="3" t="s">
        <v>99</v>
      </c>
      <c r="AP542" s="3"/>
      <c r="AS542" s="3" t="s">
        <v>98</v>
      </c>
      <c r="AV542" s="3" t="s">
        <v>432</v>
      </c>
      <c r="AY542" s="3" t="s">
        <v>116</v>
      </c>
      <c r="BB542" s="3"/>
      <c r="BG542" s="3" t="s">
        <v>133</v>
      </c>
      <c r="BJ542" s="3" t="s">
        <v>108</v>
      </c>
      <c r="BM542" s="3" t="s">
        <v>123</v>
      </c>
      <c r="BP542" s="3" t="s">
        <v>123</v>
      </c>
      <c r="BS542" s="3" t="s">
        <v>123</v>
      </c>
      <c r="BV542" s="3" t="s">
        <v>123</v>
      </c>
      <c r="BY542" s="3" t="s">
        <v>123</v>
      </c>
      <c r="CB542" s="3" t="s">
        <v>124</v>
      </c>
      <c r="CE542" s="3" t="s">
        <v>111</v>
      </c>
      <c r="CH542" s="3" t="s">
        <v>136</v>
      </c>
      <c r="CK542" s="3"/>
      <c r="CN542" s="3" t="s">
        <v>113</v>
      </c>
      <c r="CQ542" s="3"/>
      <c r="CT542">
        <v>149</v>
      </c>
    </row>
    <row r="543" spans="1:98" x14ac:dyDescent="0.25">
      <c r="A543">
        <v>153</v>
      </c>
      <c r="B543" s="22">
        <v>43934.637280092589</v>
      </c>
      <c r="C543" s="22">
        <v>43934.646296296298</v>
      </c>
      <c r="D543" s="3" t="s">
        <v>97</v>
      </c>
      <c r="I543" s="3" t="s">
        <v>99</v>
      </c>
      <c r="L543" s="3" t="s">
        <v>98</v>
      </c>
      <c r="O543" s="3" t="s">
        <v>315</v>
      </c>
      <c r="R543" s="3" t="s">
        <v>159</v>
      </c>
      <c r="U543" s="3" t="s">
        <v>99</v>
      </c>
      <c r="X543" s="3" t="s">
        <v>101</v>
      </c>
      <c r="AA543" s="3" t="s">
        <v>132</v>
      </c>
      <c r="AD543" s="3" t="s">
        <v>237</v>
      </c>
      <c r="AG543" s="3" t="s">
        <v>137</v>
      </c>
      <c r="AJ543" s="3"/>
      <c r="AM543" s="3" t="s">
        <v>99</v>
      </c>
      <c r="AP543" s="3"/>
      <c r="AS543" s="3" t="s">
        <v>98</v>
      </c>
      <c r="AV543" s="3" t="s">
        <v>433</v>
      </c>
      <c r="AY543" s="3" t="s">
        <v>116</v>
      </c>
      <c r="BB543" s="3"/>
      <c r="BG543" s="3" t="s">
        <v>133</v>
      </c>
      <c r="BJ543" s="3" t="s">
        <v>108</v>
      </c>
      <c r="BM543" s="3" t="s">
        <v>123</v>
      </c>
      <c r="BP543" s="3" t="s">
        <v>123</v>
      </c>
      <c r="BS543" s="3" t="s">
        <v>123</v>
      </c>
      <c r="BV543" s="3" t="s">
        <v>123</v>
      </c>
      <c r="BY543" s="3" t="s">
        <v>123</v>
      </c>
      <c r="CB543" s="3" t="s">
        <v>124</v>
      </c>
      <c r="CE543" s="3" t="s">
        <v>111</v>
      </c>
      <c r="CH543" s="3" t="s">
        <v>136</v>
      </c>
      <c r="CK543" s="3"/>
      <c r="CN543" s="3" t="s">
        <v>113</v>
      </c>
      <c r="CQ543" s="3"/>
      <c r="CT543">
        <v>149</v>
      </c>
    </row>
    <row r="544" spans="1:98" x14ac:dyDescent="0.25">
      <c r="A544">
        <v>153</v>
      </c>
      <c r="B544" s="22">
        <v>43934.637280092589</v>
      </c>
      <c r="C544" s="22">
        <v>43934.646296296298</v>
      </c>
      <c r="D544" s="3" t="s">
        <v>97</v>
      </c>
      <c r="I544" s="3" t="s">
        <v>99</v>
      </c>
      <c r="L544" s="3" t="s">
        <v>98</v>
      </c>
      <c r="O544" s="3" t="s">
        <v>315</v>
      </c>
      <c r="R544" s="3" t="s">
        <v>159</v>
      </c>
      <c r="U544" s="3" t="s">
        <v>99</v>
      </c>
      <c r="X544" s="3" t="s">
        <v>101</v>
      </c>
      <c r="AA544" s="3" t="s">
        <v>132</v>
      </c>
      <c r="AD544" s="3" t="s">
        <v>237</v>
      </c>
      <c r="AG544" s="3" t="s">
        <v>137</v>
      </c>
      <c r="AJ544" s="3"/>
      <c r="AM544" s="3" t="s">
        <v>99</v>
      </c>
      <c r="AP544" s="3"/>
      <c r="AS544" s="3" t="s">
        <v>98</v>
      </c>
      <c r="AV544" s="3" t="s">
        <v>434</v>
      </c>
      <c r="AY544" s="3" t="s">
        <v>116</v>
      </c>
      <c r="BB544" s="3"/>
      <c r="BG544" s="3" t="s">
        <v>133</v>
      </c>
      <c r="BJ544" s="3" t="s">
        <v>108</v>
      </c>
      <c r="BM544" s="3" t="s">
        <v>123</v>
      </c>
      <c r="BP544" s="3" t="s">
        <v>123</v>
      </c>
      <c r="BS544" s="3" t="s">
        <v>123</v>
      </c>
      <c r="BV544" s="3" t="s">
        <v>123</v>
      </c>
      <c r="BY544" s="3" t="s">
        <v>123</v>
      </c>
      <c r="CB544" s="3" t="s">
        <v>124</v>
      </c>
      <c r="CE544" s="3" t="s">
        <v>111</v>
      </c>
      <c r="CH544" s="3" t="s">
        <v>136</v>
      </c>
      <c r="CK544" s="3"/>
      <c r="CN544" s="3" t="s">
        <v>113</v>
      </c>
      <c r="CQ544" s="3"/>
      <c r="CT544">
        <v>149</v>
      </c>
    </row>
    <row r="545" spans="1:98" x14ac:dyDescent="0.25">
      <c r="A545">
        <v>153</v>
      </c>
      <c r="B545" s="22">
        <v>43934.637280092589</v>
      </c>
      <c r="C545" s="22">
        <v>43934.646296296298</v>
      </c>
      <c r="D545" s="3" t="s">
        <v>97</v>
      </c>
      <c r="I545" s="3" t="s">
        <v>99</v>
      </c>
      <c r="L545" s="3" t="s">
        <v>98</v>
      </c>
      <c r="O545" s="3" t="s">
        <v>315</v>
      </c>
      <c r="R545" s="3" t="s">
        <v>159</v>
      </c>
      <c r="U545" s="3" t="s">
        <v>99</v>
      </c>
      <c r="X545" s="3" t="s">
        <v>101</v>
      </c>
      <c r="AA545" s="3" t="s">
        <v>132</v>
      </c>
      <c r="AD545" s="3" t="s">
        <v>237</v>
      </c>
      <c r="AG545" s="3" t="s">
        <v>137</v>
      </c>
      <c r="AJ545" s="3"/>
      <c r="AM545" s="3" t="s">
        <v>99</v>
      </c>
      <c r="AP545" s="3"/>
      <c r="AS545" s="3" t="s">
        <v>98</v>
      </c>
      <c r="AV545" s="3" t="s">
        <v>429</v>
      </c>
      <c r="AY545" s="3" t="s">
        <v>116</v>
      </c>
      <c r="BB545" s="3"/>
      <c r="BG545" s="3" t="s">
        <v>133</v>
      </c>
      <c r="BJ545" s="3" t="s">
        <v>108</v>
      </c>
      <c r="BM545" s="3" t="s">
        <v>123</v>
      </c>
      <c r="BP545" s="3" t="s">
        <v>123</v>
      </c>
      <c r="BS545" s="3" t="s">
        <v>123</v>
      </c>
      <c r="BV545" s="3" t="s">
        <v>123</v>
      </c>
      <c r="BY545" s="3" t="s">
        <v>123</v>
      </c>
      <c r="CB545" s="3" t="s">
        <v>124</v>
      </c>
      <c r="CE545" s="3" t="s">
        <v>111</v>
      </c>
      <c r="CH545" s="3" t="s">
        <v>136</v>
      </c>
      <c r="CK545" s="3"/>
      <c r="CN545" s="3" t="s">
        <v>113</v>
      </c>
      <c r="CQ545" s="3"/>
      <c r="CT545">
        <v>149</v>
      </c>
    </row>
    <row r="546" spans="1:98" x14ac:dyDescent="0.25">
      <c r="A546">
        <v>153</v>
      </c>
      <c r="B546" s="22">
        <v>43934.637280092589</v>
      </c>
      <c r="C546" s="22">
        <v>43934.646296296298</v>
      </c>
      <c r="D546" s="3" t="s">
        <v>97</v>
      </c>
      <c r="I546" s="3" t="s">
        <v>99</v>
      </c>
      <c r="L546" s="3" t="s">
        <v>98</v>
      </c>
      <c r="O546" s="3" t="s">
        <v>315</v>
      </c>
      <c r="R546" s="3" t="s">
        <v>159</v>
      </c>
      <c r="U546" s="3" t="s">
        <v>99</v>
      </c>
      <c r="X546" s="3" t="s">
        <v>101</v>
      </c>
      <c r="AA546" s="3" t="s">
        <v>132</v>
      </c>
      <c r="AD546" s="3" t="s">
        <v>237</v>
      </c>
      <c r="AG546" s="3" t="s">
        <v>137</v>
      </c>
      <c r="AJ546" s="3"/>
      <c r="AM546" s="3" t="s">
        <v>99</v>
      </c>
      <c r="AP546" s="3"/>
      <c r="AS546" s="3" t="s">
        <v>98</v>
      </c>
      <c r="AV546" s="3" t="s">
        <v>435</v>
      </c>
      <c r="AY546" s="3" t="s">
        <v>116</v>
      </c>
      <c r="BB546" s="3"/>
      <c r="BG546" s="3" t="s">
        <v>133</v>
      </c>
      <c r="BJ546" s="3" t="s">
        <v>108</v>
      </c>
      <c r="BM546" s="3" t="s">
        <v>123</v>
      </c>
      <c r="BP546" s="3" t="s">
        <v>123</v>
      </c>
      <c r="BS546" s="3" t="s">
        <v>123</v>
      </c>
      <c r="BV546" s="3" t="s">
        <v>123</v>
      </c>
      <c r="BY546" s="3" t="s">
        <v>123</v>
      </c>
      <c r="CB546" s="3" t="s">
        <v>124</v>
      </c>
      <c r="CE546" s="3" t="s">
        <v>111</v>
      </c>
      <c r="CH546" s="3" t="s">
        <v>136</v>
      </c>
      <c r="CK546" s="3"/>
      <c r="CN546" s="3" t="s">
        <v>113</v>
      </c>
      <c r="CQ546" s="3"/>
      <c r="CT546">
        <v>149</v>
      </c>
    </row>
    <row r="547" spans="1:98" x14ac:dyDescent="0.25">
      <c r="A547">
        <v>153</v>
      </c>
      <c r="B547" s="22">
        <v>43934.637280092589</v>
      </c>
      <c r="C547" s="22">
        <v>43934.646296296298</v>
      </c>
      <c r="D547" s="3" t="s">
        <v>97</v>
      </c>
      <c r="I547" s="3" t="s">
        <v>99</v>
      </c>
      <c r="L547" s="3" t="s">
        <v>98</v>
      </c>
      <c r="O547" s="3" t="s">
        <v>315</v>
      </c>
      <c r="R547" s="3" t="s">
        <v>159</v>
      </c>
      <c r="U547" s="3" t="s">
        <v>99</v>
      </c>
      <c r="X547" s="3" t="s">
        <v>101</v>
      </c>
      <c r="AA547" s="3" t="s">
        <v>132</v>
      </c>
      <c r="AD547" s="3" t="s">
        <v>237</v>
      </c>
      <c r="AG547" s="3" t="s">
        <v>137</v>
      </c>
      <c r="AJ547" s="3"/>
      <c r="AM547" s="3" t="s">
        <v>99</v>
      </c>
      <c r="AP547" s="3"/>
      <c r="AS547" s="3" t="s">
        <v>98</v>
      </c>
      <c r="AV547" s="3" t="s">
        <v>430</v>
      </c>
      <c r="AY547" s="3" t="s">
        <v>116</v>
      </c>
      <c r="BB547" s="3"/>
      <c r="BG547" s="3" t="s">
        <v>133</v>
      </c>
      <c r="BJ547" s="3" t="s">
        <v>108</v>
      </c>
      <c r="BM547" s="3" t="s">
        <v>123</v>
      </c>
      <c r="BP547" s="3" t="s">
        <v>123</v>
      </c>
      <c r="BS547" s="3" t="s">
        <v>123</v>
      </c>
      <c r="BV547" s="3" t="s">
        <v>123</v>
      </c>
      <c r="BY547" s="3" t="s">
        <v>123</v>
      </c>
      <c r="CB547" s="3" t="s">
        <v>124</v>
      </c>
      <c r="CE547" s="3" t="s">
        <v>111</v>
      </c>
      <c r="CH547" s="3" t="s">
        <v>136</v>
      </c>
      <c r="CK547" s="3"/>
      <c r="CN547" s="3" t="s">
        <v>113</v>
      </c>
      <c r="CQ547" s="3"/>
      <c r="CT547">
        <v>149</v>
      </c>
    </row>
    <row r="548" spans="1:98" x14ac:dyDescent="0.25">
      <c r="A548">
        <v>154</v>
      </c>
      <c r="B548" s="22">
        <v>43934.640046296299</v>
      </c>
      <c r="C548" s="22">
        <v>43934.646307870367</v>
      </c>
      <c r="D548" s="3" t="s">
        <v>97</v>
      </c>
      <c r="I548" s="3" t="s">
        <v>99</v>
      </c>
      <c r="L548" s="3" t="s">
        <v>98</v>
      </c>
      <c r="O548" s="3" t="s">
        <v>315</v>
      </c>
      <c r="R548" s="3" t="s">
        <v>100</v>
      </c>
      <c r="U548" s="3" t="s">
        <v>99</v>
      </c>
      <c r="X548" s="3" t="s">
        <v>101</v>
      </c>
      <c r="AA548" s="3" t="s">
        <v>132</v>
      </c>
      <c r="AD548" s="3" t="s">
        <v>237</v>
      </c>
      <c r="AG548" s="3" t="s">
        <v>137</v>
      </c>
      <c r="AJ548" s="3"/>
      <c r="AM548" s="3" t="s">
        <v>99</v>
      </c>
      <c r="AP548" s="3"/>
      <c r="AS548" s="3" t="s">
        <v>98</v>
      </c>
      <c r="AV548" s="3" t="s">
        <v>431</v>
      </c>
      <c r="AY548" s="3" t="s">
        <v>116</v>
      </c>
      <c r="BB548" s="3"/>
      <c r="BG548" s="3" t="s">
        <v>133</v>
      </c>
      <c r="BJ548" s="3" t="s">
        <v>107</v>
      </c>
      <c r="BM548" s="3" t="s">
        <v>123</v>
      </c>
      <c r="BP548" s="3" t="s">
        <v>123</v>
      </c>
      <c r="BS548" s="3" t="s">
        <v>123</v>
      </c>
      <c r="BV548" s="3" t="s">
        <v>123</v>
      </c>
      <c r="BY548" s="3" t="s">
        <v>123</v>
      </c>
      <c r="CB548" s="3" t="s">
        <v>118</v>
      </c>
      <c r="CE548" s="3" t="s">
        <v>111</v>
      </c>
      <c r="CH548" s="3" t="s">
        <v>136</v>
      </c>
      <c r="CK548" s="3"/>
      <c r="CN548" s="3" t="s">
        <v>113</v>
      </c>
      <c r="CQ548" s="3"/>
      <c r="CT548">
        <v>150</v>
      </c>
    </row>
    <row r="549" spans="1:98" x14ac:dyDescent="0.25">
      <c r="A549">
        <v>154</v>
      </c>
      <c r="B549" s="22">
        <v>43934.640046296299</v>
      </c>
      <c r="C549" s="22">
        <v>43934.646307870367</v>
      </c>
      <c r="D549" s="3" t="s">
        <v>97</v>
      </c>
      <c r="I549" s="3" t="s">
        <v>99</v>
      </c>
      <c r="L549" s="3" t="s">
        <v>98</v>
      </c>
      <c r="O549" s="3" t="s">
        <v>315</v>
      </c>
      <c r="R549" s="3" t="s">
        <v>100</v>
      </c>
      <c r="U549" s="3" t="s">
        <v>99</v>
      </c>
      <c r="X549" s="3" t="s">
        <v>101</v>
      </c>
      <c r="AA549" s="3" t="s">
        <v>132</v>
      </c>
      <c r="AD549" s="3" t="s">
        <v>237</v>
      </c>
      <c r="AG549" s="3" t="s">
        <v>137</v>
      </c>
      <c r="AJ549" s="3"/>
      <c r="AM549" s="3" t="s">
        <v>99</v>
      </c>
      <c r="AP549" s="3"/>
      <c r="AS549" s="3" t="s">
        <v>98</v>
      </c>
      <c r="AV549" s="3" t="s">
        <v>432</v>
      </c>
      <c r="AY549" s="3" t="s">
        <v>116</v>
      </c>
      <c r="BB549" s="3"/>
      <c r="BG549" s="3" t="s">
        <v>133</v>
      </c>
      <c r="BJ549" s="3" t="s">
        <v>107</v>
      </c>
      <c r="BM549" s="3" t="s">
        <v>123</v>
      </c>
      <c r="BP549" s="3" t="s">
        <v>123</v>
      </c>
      <c r="BS549" s="3" t="s">
        <v>123</v>
      </c>
      <c r="BV549" s="3" t="s">
        <v>123</v>
      </c>
      <c r="BY549" s="3" t="s">
        <v>123</v>
      </c>
      <c r="CB549" s="3" t="s">
        <v>118</v>
      </c>
      <c r="CE549" s="3" t="s">
        <v>111</v>
      </c>
      <c r="CH549" s="3" t="s">
        <v>136</v>
      </c>
      <c r="CK549" s="3"/>
      <c r="CN549" s="3" t="s">
        <v>113</v>
      </c>
      <c r="CQ549" s="3"/>
      <c r="CT549">
        <v>150</v>
      </c>
    </row>
    <row r="550" spans="1:98" x14ac:dyDescent="0.25">
      <c r="A550">
        <v>154</v>
      </c>
      <c r="B550" s="22">
        <v>43934.640046296299</v>
      </c>
      <c r="C550" s="22">
        <v>43934.646307870367</v>
      </c>
      <c r="D550" s="3" t="s">
        <v>97</v>
      </c>
      <c r="I550" s="3" t="s">
        <v>99</v>
      </c>
      <c r="L550" s="3" t="s">
        <v>98</v>
      </c>
      <c r="O550" s="3" t="s">
        <v>315</v>
      </c>
      <c r="R550" s="3" t="s">
        <v>100</v>
      </c>
      <c r="U550" s="3" t="s">
        <v>99</v>
      </c>
      <c r="X550" s="3" t="s">
        <v>101</v>
      </c>
      <c r="AA550" s="3" t="s">
        <v>132</v>
      </c>
      <c r="AD550" s="3" t="s">
        <v>237</v>
      </c>
      <c r="AG550" s="3" t="s">
        <v>137</v>
      </c>
      <c r="AJ550" s="3"/>
      <c r="AM550" s="3" t="s">
        <v>99</v>
      </c>
      <c r="AP550" s="3"/>
      <c r="AS550" s="3" t="s">
        <v>98</v>
      </c>
      <c r="AV550" s="3" t="s">
        <v>433</v>
      </c>
      <c r="AY550" s="3" t="s">
        <v>116</v>
      </c>
      <c r="BB550" s="3"/>
      <c r="BG550" s="3" t="s">
        <v>133</v>
      </c>
      <c r="BJ550" s="3" t="s">
        <v>107</v>
      </c>
      <c r="BM550" s="3" t="s">
        <v>123</v>
      </c>
      <c r="BP550" s="3" t="s">
        <v>123</v>
      </c>
      <c r="BS550" s="3" t="s">
        <v>123</v>
      </c>
      <c r="BV550" s="3" t="s">
        <v>123</v>
      </c>
      <c r="BY550" s="3" t="s">
        <v>123</v>
      </c>
      <c r="CB550" s="3" t="s">
        <v>118</v>
      </c>
      <c r="CE550" s="3" t="s">
        <v>111</v>
      </c>
      <c r="CH550" s="3" t="s">
        <v>136</v>
      </c>
      <c r="CK550" s="3"/>
      <c r="CN550" s="3" t="s">
        <v>113</v>
      </c>
      <c r="CQ550" s="3"/>
      <c r="CT550">
        <v>150</v>
      </c>
    </row>
    <row r="551" spans="1:98" x14ac:dyDescent="0.25">
      <c r="A551">
        <v>154</v>
      </c>
      <c r="B551" s="22">
        <v>43934.640046296299</v>
      </c>
      <c r="C551" s="22">
        <v>43934.646307870367</v>
      </c>
      <c r="D551" s="3" t="s">
        <v>97</v>
      </c>
      <c r="I551" s="3" t="s">
        <v>99</v>
      </c>
      <c r="L551" s="3" t="s">
        <v>98</v>
      </c>
      <c r="O551" s="3" t="s">
        <v>315</v>
      </c>
      <c r="R551" s="3" t="s">
        <v>100</v>
      </c>
      <c r="U551" s="3" t="s">
        <v>99</v>
      </c>
      <c r="X551" s="3" t="s">
        <v>101</v>
      </c>
      <c r="AA551" s="3" t="s">
        <v>132</v>
      </c>
      <c r="AD551" s="3" t="s">
        <v>237</v>
      </c>
      <c r="AG551" s="3" t="s">
        <v>137</v>
      </c>
      <c r="AJ551" s="3"/>
      <c r="AM551" s="3" t="s">
        <v>99</v>
      </c>
      <c r="AP551" s="3"/>
      <c r="AS551" s="3" t="s">
        <v>98</v>
      </c>
      <c r="AV551" s="3" t="s">
        <v>434</v>
      </c>
      <c r="AY551" s="3" t="s">
        <v>116</v>
      </c>
      <c r="BB551" s="3"/>
      <c r="BG551" s="3" t="s">
        <v>133</v>
      </c>
      <c r="BJ551" s="3" t="s">
        <v>107</v>
      </c>
      <c r="BM551" s="3" t="s">
        <v>123</v>
      </c>
      <c r="BP551" s="3" t="s">
        <v>123</v>
      </c>
      <c r="BS551" s="3" t="s">
        <v>123</v>
      </c>
      <c r="BV551" s="3" t="s">
        <v>123</v>
      </c>
      <c r="BY551" s="3" t="s">
        <v>123</v>
      </c>
      <c r="CB551" s="3" t="s">
        <v>118</v>
      </c>
      <c r="CE551" s="3" t="s">
        <v>111</v>
      </c>
      <c r="CH551" s="3" t="s">
        <v>136</v>
      </c>
      <c r="CK551" s="3"/>
      <c r="CN551" s="3" t="s">
        <v>113</v>
      </c>
      <c r="CQ551" s="3"/>
      <c r="CT551">
        <v>150</v>
      </c>
    </row>
    <row r="552" spans="1:98" x14ac:dyDescent="0.25">
      <c r="A552">
        <v>154</v>
      </c>
      <c r="B552" s="22">
        <v>43934.640046296299</v>
      </c>
      <c r="C552" s="22">
        <v>43934.646307870367</v>
      </c>
      <c r="D552" s="3" t="s">
        <v>97</v>
      </c>
      <c r="I552" s="3" t="s">
        <v>99</v>
      </c>
      <c r="L552" s="3" t="s">
        <v>98</v>
      </c>
      <c r="O552" s="3" t="s">
        <v>315</v>
      </c>
      <c r="R552" s="3" t="s">
        <v>100</v>
      </c>
      <c r="U552" s="3" t="s">
        <v>99</v>
      </c>
      <c r="X552" s="3" t="s">
        <v>101</v>
      </c>
      <c r="AA552" s="3" t="s">
        <v>132</v>
      </c>
      <c r="AD552" s="3" t="s">
        <v>237</v>
      </c>
      <c r="AG552" s="3" t="s">
        <v>137</v>
      </c>
      <c r="AJ552" s="3"/>
      <c r="AM552" s="3" t="s">
        <v>99</v>
      </c>
      <c r="AP552" s="3"/>
      <c r="AS552" s="3" t="s">
        <v>98</v>
      </c>
      <c r="AV552" s="3" t="s">
        <v>429</v>
      </c>
      <c r="AY552" s="3" t="s">
        <v>116</v>
      </c>
      <c r="BB552" s="3"/>
      <c r="BG552" s="3" t="s">
        <v>133</v>
      </c>
      <c r="BJ552" s="3" t="s">
        <v>107</v>
      </c>
      <c r="BM552" s="3" t="s">
        <v>123</v>
      </c>
      <c r="BP552" s="3" t="s">
        <v>123</v>
      </c>
      <c r="BS552" s="3" t="s">
        <v>123</v>
      </c>
      <c r="BV552" s="3" t="s">
        <v>123</v>
      </c>
      <c r="BY552" s="3" t="s">
        <v>123</v>
      </c>
      <c r="CB552" s="3" t="s">
        <v>118</v>
      </c>
      <c r="CE552" s="3" t="s">
        <v>111</v>
      </c>
      <c r="CH552" s="3" t="s">
        <v>136</v>
      </c>
      <c r="CK552" s="3"/>
      <c r="CN552" s="3" t="s">
        <v>113</v>
      </c>
      <c r="CQ552" s="3"/>
      <c r="CT552">
        <v>150</v>
      </c>
    </row>
    <row r="553" spans="1:98" x14ac:dyDescent="0.25">
      <c r="A553">
        <v>154</v>
      </c>
      <c r="B553" s="22">
        <v>43934.640046296299</v>
      </c>
      <c r="C553" s="22">
        <v>43934.646307870367</v>
      </c>
      <c r="D553" s="3" t="s">
        <v>97</v>
      </c>
      <c r="I553" s="3" t="s">
        <v>99</v>
      </c>
      <c r="L553" s="3" t="s">
        <v>98</v>
      </c>
      <c r="O553" s="3" t="s">
        <v>315</v>
      </c>
      <c r="R553" s="3" t="s">
        <v>100</v>
      </c>
      <c r="U553" s="3" t="s">
        <v>99</v>
      </c>
      <c r="X553" s="3" t="s">
        <v>101</v>
      </c>
      <c r="AA553" s="3" t="s">
        <v>132</v>
      </c>
      <c r="AD553" s="3" t="s">
        <v>237</v>
      </c>
      <c r="AG553" s="3" t="s">
        <v>137</v>
      </c>
      <c r="AJ553" s="3"/>
      <c r="AM553" s="3" t="s">
        <v>99</v>
      </c>
      <c r="AP553" s="3"/>
      <c r="AS553" s="3" t="s">
        <v>98</v>
      </c>
      <c r="AV553" s="3" t="s">
        <v>435</v>
      </c>
      <c r="AY553" s="3" t="s">
        <v>116</v>
      </c>
      <c r="BB553" s="3"/>
      <c r="BG553" s="3" t="s">
        <v>133</v>
      </c>
      <c r="BJ553" s="3" t="s">
        <v>107</v>
      </c>
      <c r="BM553" s="3" t="s">
        <v>123</v>
      </c>
      <c r="BP553" s="3" t="s">
        <v>123</v>
      </c>
      <c r="BS553" s="3" t="s">
        <v>123</v>
      </c>
      <c r="BV553" s="3" t="s">
        <v>123</v>
      </c>
      <c r="BY553" s="3" t="s">
        <v>123</v>
      </c>
      <c r="CB553" s="3" t="s">
        <v>118</v>
      </c>
      <c r="CE553" s="3" t="s">
        <v>111</v>
      </c>
      <c r="CH553" s="3" t="s">
        <v>136</v>
      </c>
      <c r="CK553" s="3"/>
      <c r="CN553" s="3" t="s">
        <v>113</v>
      </c>
      <c r="CQ553" s="3"/>
      <c r="CT553">
        <v>150</v>
      </c>
    </row>
    <row r="554" spans="1:98" x14ac:dyDescent="0.25">
      <c r="A554">
        <v>154</v>
      </c>
      <c r="B554" s="22">
        <v>43934.640046296299</v>
      </c>
      <c r="C554" s="22">
        <v>43934.646307870367</v>
      </c>
      <c r="D554" s="3" t="s">
        <v>97</v>
      </c>
      <c r="I554" s="3" t="s">
        <v>99</v>
      </c>
      <c r="L554" s="3" t="s">
        <v>98</v>
      </c>
      <c r="O554" s="3" t="s">
        <v>315</v>
      </c>
      <c r="R554" s="3" t="s">
        <v>100</v>
      </c>
      <c r="U554" s="3" t="s">
        <v>99</v>
      </c>
      <c r="X554" s="3" t="s">
        <v>101</v>
      </c>
      <c r="AA554" s="3" t="s">
        <v>132</v>
      </c>
      <c r="AD554" s="3" t="s">
        <v>237</v>
      </c>
      <c r="AG554" s="3" t="s">
        <v>137</v>
      </c>
      <c r="AJ554" s="3"/>
      <c r="AM554" s="3" t="s">
        <v>99</v>
      </c>
      <c r="AP554" s="3"/>
      <c r="AS554" s="3" t="s">
        <v>98</v>
      </c>
      <c r="AV554" s="3" t="s">
        <v>430</v>
      </c>
      <c r="AY554" s="3" t="s">
        <v>116</v>
      </c>
      <c r="BB554" s="3"/>
      <c r="BG554" s="3" t="s">
        <v>133</v>
      </c>
      <c r="BJ554" s="3" t="s">
        <v>107</v>
      </c>
      <c r="BM554" s="3" t="s">
        <v>123</v>
      </c>
      <c r="BP554" s="3" t="s">
        <v>123</v>
      </c>
      <c r="BS554" s="3" t="s">
        <v>123</v>
      </c>
      <c r="BV554" s="3" t="s">
        <v>123</v>
      </c>
      <c r="BY554" s="3" t="s">
        <v>123</v>
      </c>
      <c r="CB554" s="3" t="s">
        <v>118</v>
      </c>
      <c r="CE554" s="3" t="s">
        <v>111</v>
      </c>
      <c r="CH554" s="3" t="s">
        <v>136</v>
      </c>
      <c r="CK554" s="3"/>
      <c r="CN554" s="3" t="s">
        <v>113</v>
      </c>
      <c r="CQ554" s="3"/>
      <c r="CT554">
        <v>150</v>
      </c>
    </row>
    <row r="555" spans="1:98" x14ac:dyDescent="0.25">
      <c r="A555">
        <v>155</v>
      </c>
      <c r="B555" s="22">
        <v>43934.646828703706</v>
      </c>
      <c r="C555" s="22">
        <v>43934.649398148147</v>
      </c>
      <c r="D555" s="3" t="s">
        <v>97</v>
      </c>
      <c r="I555" s="3" t="s">
        <v>99</v>
      </c>
      <c r="L555" s="3" t="s">
        <v>98</v>
      </c>
      <c r="O555" s="3"/>
      <c r="R555" s="3" t="s">
        <v>159</v>
      </c>
      <c r="U555" s="3" t="s">
        <v>99</v>
      </c>
      <c r="X555" s="3" t="s">
        <v>101</v>
      </c>
      <c r="AA555" s="3" t="s">
        <v>132</v>
      </c>
      <c r="AD555" s="3" t="s">
        <v>237</v>
      </c>
      <c r="AG555" s="3" t="s">
        <v>137</v>
      </c>
      <c r="AJ555" s="3"/>
      <c r="AM555" s="3" t="s">
        <v>99</v>
      </c>
      <c r="AP555" s="3"/>
      <c r="AS555" s="3" t="s">
        <v>98</v>
      </c>
      <c r="AV555" s="3" t="s">
        <v>431</v>
      </c>
      <c r="AY555" s="3" t="s">
        <v>116</v>
      </c>
      <c r="BB555" s="3"/>
      <c r="BG555" s="3" t="s">
        <v>107</v>
      </c>
      <c r="BJ555" s="3" t="s">
        <v>107</v>
      </c>
      <c r="BM555" s="3" t="s">
        <v>123</v>
      </c>
      <c r="BP555" s="3" t="s">
        <v>123</v>
      </c>
      <c r="BS555" s="3" t="s">
        <v>123</v>
      </c>
      <c r="BV555" s="3" t="s">
        <v>123</v>
      </c>
      <c r="BY555" s="3" t="s">
        <v>123</v>
      </c>
      <c r="CB555" s="3" t="s">
        <v>118</v>
      </c>
      <c r="CE555" s="3" t="s">
        <v>111</v>
      </c>
      <c r="CH555" s="3" t="s">
        <v>148</v>
      </c>
      <c r="CK555" s="3"/>
      <c r="CN555" s="3" t="s">
        <v>137</v>
      </c>
      <c r="CQ555" s="3"/>
      <c r="CT555">
        <v>151</v>
      </c>
    </row>
    <row r="556" spans="1:98" x14ac:dyDescent="0.25">
      <c r="A556">
        <v>155</v>
      </c>
      <c r="B556" s="22">
        <v>43934.646828703706</v>
      </c>
      <c r="C556" s="22">
        <v>43934.649398148147</v>
      </c>
      <c r="D556" s="3" t="s">
        <v>97</v>
      </c>
      <c r="I556" s="3" t="s">
        <v>99</v>
      </c>
      <c r="L556" s="3" t="s">
        <v>98</v>
      </c>
      <c r="O556" s="3"/>
      <c r="R556" s="3" t="s">
        <v>159</v>
      </c>
      <c r="U556" s="3" t="s">
        <v>99</v>
      </c>
      <c r="X556" s="3" t="s">
        <v>101</v>
      </c>
      <c r="AA556" s="3" t="s">
        <v>132</v>
      </c>
      <c r="AD556" s="3" t="s">
        <v>237</v>
      </c>
      <c r="AG556" s="3" t="s">
        <v>137</v>
      </c>
      <c r="AJ556" s="3"/>
      <c r="AM556" s="3" t="s">
        <v>99</v>
      </c>
      <c r="AP556" s="3"/>
      <c r="AS556" s="3" t="s">
        <v>98</v>
      </c>
      <c r="AV556" s="3" t="s">
        <v>433</v>
      </c>
      <c r="AY556" s="3" t="s">
        <v>116</v>
      </c>
      <c r="BB556" s="3"/>
      <c r="BG556" s="3" t="s">
        <v>107</v>
      </c>
      <c r="BJ556" s="3" t="s">
        <v>107</v>
      </c>
      <c r="BM556" s="3" t="s">
        <v>123</v>
      </c>
      <c r="BP556" s="3" t="s">
        <v>123</v>
      </c>
      <c r="BS556" s="3" t="s">
        <v>123</v>
      </c>
      <c r="BV556" s="3" t="s">
        <v>123</v>
      </c>
      <c r="BY556" s="3" t="s">
        <v>123</v>
      </c>
      <c r="CB556" s="3" t="s">
        <v>118</v>
      </c>
      <c r="CE556" s="3" t="s">
        <v>111</v>
      </c>
      <c r="CH556" s="3" t="s">
        <v>148</v>
      </c>
      <c r="CK556" s="3"/>
      <c r="CN556" s="3" t="s">
        <v>137</v>
      </c>
      <c r="CQ556" s="3"/>
      <c r="CT556">
        <v>151</v>
      </c>
    </row>
    <row r="557" spans="1:98" x14ac:dyDescent="0.25">
      <c r="A557">
        <v>155</v>
      </c>
      <c r="B557" s="22">
        <v>43934.646828703706</v>
      </c>
      <c r="C557" s="22">
        <v>43934.649398148147</v>
      </c>
      <c r="D557" s="3" t="s">
        <v>97</v>
      </c>
      <c r="I557" s="3" t="s">
        <v>99</v>
      </c>
      <c r="L557" s="3" t="s">
        <v>98</v>
      </c>
      <c r="O557" s="3"/>
      <c r="R557" s="3" t="s">
        <v>159</v>
      </c>
      <c r="U557" s="3" t="s">
        <v>99</v>
      </c>
      <c r="X557" s="3" t="s">
        <v>101</v>
      </c>
      <c r="AA557" s="3" t="s">
        <v>132</v>
      </c>
      <c r="AD557" s="3" t="s">
        <v>237</v>
      </c>
      <c r="AG557" s="3" t="s">
        <v>137</v>
      </c>
      <c r="AJ557" s="3"/>
      <c r="AM557" s="3" t="s">
        <v>99</v>
      </c>
      <c r="AP557" s="3"/>
      <c r="AS557" s="3" t="s">
        <v>98</v>
      </c>
      <c r="AV557" s="3" t="s">
        <v>434</v>
      </c>
      <c r="AY557" s="3" t="s">
        <v>116</v>
      </c>
      <c r="BB557" s="3"/>
      <c r="BG557" s="3" t="s">
        <v>107</v>
      </c>
      <c r="BJ557" s="3" t="s">
        <v>107</v>
      </c>
      <c r="BM557" s="3" t="s">
        <v>123</v>
      </c>
      <c r="BP557" s="3" t="s">
        <v>123</v>
      </c>
      <c r="BS557" s="3" t="s">
        <v>123</v>
      </c>
      <c r="BV557" s="3" t="s">
        <v>123</v>
      </c>
      <c r="BY557" s="3" t="s">
        <v>123</v>
      </c>
      <c r="CB557" s="3" t="s">
        <v>118</v>
      </c>
      <c r="CE557" s="3" t="s">
        <v>111</v>
      </c>
      <c r="CH557" s="3" t="s">
        <v>148</v>
      </c>
      <c r="CK557" s="3"/>
      <c r="CN557" s="3" t="s">
        <v>137</v>
      </c>
      <c r="CQ557" s="3"/>
      <c r="CT557">
        <v>151</v>
      </c>
    </row>
    <row r="558" spans="1:98" x14ac:dyDescent="0.25">
      <c r="A558">
        <v>155</v>
      </c>
      <c r="B558" s="22">
        <v>43934.646828703706</v>
      </c>
      <c r="C558" s="22">
        <v>43934.649398148147</v>
      </c>
      <c r="D558" s="3" t="s">
        <v>97</v>
      </c>
      <c r="I558" s="3" t="s">
        <v>99</v>
      </c>
      <c r="L558" s="3" t="s">
        <v>98</v>
      </c>
      <c r="O558" s="3"/>
      <c r="R558" s="3" t="s">
        <v>159</v>
      </c>
      <c r="U558" s="3" t="s">
        <v>99</v>
      </c>
      <c r="X558" s="3" t="s">
        <v>101</v>
      </c>
      <c r="AA558" s="3" t="s">
        <v>132</v>
      </c>
      <c r="AD558" s="3" t="s">
        <v>237</v>
      </c>
      <c r="AG558" s="3" t="s">
        <v>137</v>
      </c>
      <c r="AJ558" s="3"/>
      <c r="AM558" s="3" t="s">
        <v>99</v>
      </c>
      <c r="AP558" s="3"/>
      <c r="AS558" s="3" t="s">
        <v>98</v>
      </c>
      <c r="AV558" s="3" t="s">
        <v>429</v>
      </c>
      <c r="AY558" s="3" t="s">
        <v>116</v>
      </c>
      <c r="BB558" s="3"/>
      <c r="BG558" s="3" t="s">
        <v>107</v>
      </c>
      <c r="BJ558" s="3" t="s">
        <v>107</v>
      </c>
      <c r="BM558" s="3" t="s">
        <v>123</v>
      </c>
      <c r="BP558" s="3" t="s">
        <v>123</v>
      </c>
      <c r="BS558" s="3" t="s">
        <v>123</v>
      </c>
      <c r="BV558" s="3" t="s">
        <v>123</v>
      </c>
      <c r="BY558" s="3" t="s">
        <v>123</v>
      </c>
      <c r="CB558" s="3" t="s">
        <v>118</v>
      </c>
      <c r="CE558" s="3" t="s">
        <v>111</v>
      </c>
      <c r="CH558" s="3" t="s">
        <v>148</v>
      </c>
      <c r="CK558" s="3"/>
      <c r="CN558" s="3" t="s">
        <v>137</v>
      </c>
      <c r="CQ558" s="3"/>
      <c r="CT558">
        <v>151</v>
      </c>
    </row>
    <row r="559" spans="1:98" x14ac:dyDescent="0.25">
      <c r="A559">
        <v>155</v>
      </c>
      <c r="B559" s="22">
        <v>43934.646828703706</v>
      </c>
      <c r="C559" s="22">
        <v>43934.649398148147</v>
      </c>
      <c r="D559" s="3" t="s">
        <v>97</v>
      </c>
      <c r="I559" s="3" t="s">
        <v>99</v>
      </c>
      <c r="L559" s="3" t="s">
        <v>98</v>
      </c>
      <c r="O559" s="3"/>
      <c r="R559" s="3" t="s">
        <v>159</v>
      </c>
      <c r="U559" s="3" t="s">
        <v>99</v>
      </c>
      <c r="X559" s="3" t="s">
        <v>101</v>
      </c>
      <c r="AA559" s="3" t="s">
        <v>132</v>
      </c>
      <c r="AD559" s="3" t="s">
        <v>237</v>
      </c>
      <c r="AG559" s="3" t="s">
        <v>137</v>
      </c>
      <c r="AJ559" s="3"/>
      <c r="AM559" s="3" t="s">
        <v>99</v>
      </c>
      <c r="AP559" s="3"/>
      <c r="AS559" s="3" t="s">
        <v>98</v>
      </c>
      <c r="AV559" s="3" t="s">
        <v>435</v>
      </c>
      <c r="AY559" s="3" t="s">
        <v>116</v>
      </c>
      <c r="BB559" s="3"/>
      <c r="BG559" s="3" t="s">
        <v>107</v>
      </c>
      <c r="BJ559" s="3" t="s">
        <v>107</v>
      </c>
      <c r="BM559" s="3" t="s">
        <v>123</v>
      </c>
      <c r="BP559" s="3" t="s">
        <v>123</v>
      </c>
      <c r="BS559" s="3" t="s">
        <v>123</v>
      </c>
      <c r="BV559" s="3" t="s">
        <v>123</v>
      </c>
      <c r="BY559" s="3" t="s">
        <v>123</v>
      </c>
      <c r="CB559" s="3" t="s">
        <v>118</v>
      </c>
      <c r="CE559" s="3" t="s">
        <v>111</v>
      </c>
      <c r="CH559" s="3" t="s">
        <v>148</v>
      </c>
      <c r="CK559" s="3"/>
      <c r="CN559" s="3" t="s">
        <v>137</v>
      </c>
      <c r="CQ559" s="3"/>
      <c r="CT559">
        <v>151</v>
      </c>
    </row>
    <row r="560" spans="1:98" x14ac:dyDescent="0.25">
      <c r="A560">
        <v>155</v>
      </c>
      <c r="B560" s="22">
        <v>43934.646828703706</v>
      </c>
      <c r="C560" s="22">
        <v>43934.649398148147</v>
      </c>
      <c r="D560" s="3" t="s">
        <v>97</v>
      </c>
      <c r="I560" s="3" t="s">
        <v>99</v>
      </c>
      <c r="L560" s="3" t="s">
        <v>98</v>
      </c>
      <c r="O560" s="3"/>
      <c r="R560" s="3" t="s">
        <v>159</v>
      </c>
      <c r="U560" s="3" t="s">
        <v>99</v>
      </c>
      <c r="X560" s="3" t="s">
        <v>101</v>
      </c>
      <c r="AA560" s="3" t="s">
        <v>132</v>
      </c>
      <c r="AD560" s="3" t="s">
        <v>237</v>
      </c>
      <c r="AG560" s="3" t="s">
        <v>137</v>
      </c>
      <c r="AJ560" s="3"/>
      <c r="AM560" s="3" t="s">
        <v>99</v>
      </c>
      <c r="AP560" s="3"/>
      <c r="AS560" s="3" t="s">
        <v>98</v>
      </c>
      <c r="AV560" s="3" t="s">
        <v>430</v>
      </c>
      <c r="AY560" s="3" t="s">
        <v>116</v>
      </c>
      <c r="BB560" s="3"/>
      <c r="BG560" s="3" t="s">
        <v>107</v>
      </c>
      <c r="BJ560" s="3" t="s">
        <v>107</v>
      </c>
      <c r="BM560" s="3" t="s">
        <v>123</v>
      </c>
      <c r="BP560" s="3" t="s">
        <v>123</v>
      </c>
      <c r="BS560" s="3" t="s">
        <v>123</v>
      </c>
      <c r="BV560" s="3" t="s">
        <v>123</v>
      </c>
      <c r="BY560" s="3" t="s">
        <v>123</v>
      </c>
      <c r="CB560" s="3" t="s">
        <v>118</v>
      </c>
      <c r="CE560" s="3" t="s">
        <v>111</v>
      </c>
      <c r="CH560" s="3" t="s">
        <v>148</v>
      </c>
      <c r="CK560" s="3"/>
      <c r="CN560" s="3" t="s">
        <v>137</v>
      </c>
      <c r="CQ560" s="3"/>
      <c r="CT560">
        <v>151</v>
      </c>
    </row>
    <row r="561" spans="1:98" x14ac:dyDescent="0.25">
      <c r="A561">
        <v>156</v>
      </c>
      <c r="B561" s="22">
        <v>43934.64671296296</v>
      </c>
      <c r="C561" s="22">
        <v>43934.649398148147</v>
      </c>
      <c r="D561" s="3" t="s">
        <v>97</v>
      </c>
      <c r="I561" s="3" t="s">
        <v>99</v>
      </c>
      <c r="L561" s="3" t="s">
        <v>98</v>
      </c>
      <c r="O561" s="3"/>
      <c r="R561" s="3" t="s">
        <v>100</v>
      </c>
      <c r="U561" s="3" t="s">
        <v>99</v>
      </c>
      <c r="X561" s="3" t="s">
        <v>101</v>
      </c>
      <c r="AA561" s="3" t="s">
        <v>132</v>
      </c>
      <c r="AD561" s="3" t="s">
        <v>237</v>
      </c>
      <c r="AG561" s="3" t="s">
        <v>137</v>
      </c>
      <c r="AJ561" s="3"/>
      <c r="AM561" s="3" t="s">
        <v>99</v>
      </c>
      <c r="AP561" s="3"/>
      <c r="AS561" s="3" t="s">
        <v>98</v>
      </c>
      <c r="AV561" s="3" t="s">
        <v>431</v>
      </c>
      <c r="AY561" s="3" t="s">
        <v>116</v>
      </c>
      <c r="BB561" s="3"/>
      <c r="BG561" s="3" t="s">
        <v>107</v>
      </c>
      <c r="BJ561" s="3" t="s">
        <v>108</v>
      </c>
      <c r="BM561" s="3" t="s">
        <v>123</v>
      </c>
      <c r="BP561" s="3" t="s">
        <v>123</v>
      </c>
      <c r="BS561" s="3" t="s">
        <v>123</v>
      </c>
      <c r="BV561" s="3" t="s">
        <v>123</v>
      </c>
      <c r="BY561" s="3" t="s">
        <v>123</v>
      </c>
      <c r="CB561" s="3" t="s">
        <v>124</v>
      </c>
      <c r="CE561" s="3" t="s">
        <v>111</v>
      </c>
      <c r="CH561" s="3" t="s">
        <v>148</v>
      </c>
      <c r="CK561" s="3"/>
      <c r="CN561" s="3" t="s">
        <v>137</v>
      </c>
      <c r="CQ561" s="3"/>
      <c r="CT561">
        <v>152</v>
      </c>
    </row>
    <row r="562" spans="1:98" x14ac:dyDescent="0.25">
      <c r="A562">
        <v>156</v>
      </c>
      <c r="B562" s="22">
        <v>43934.64671296296</v>
      </c>
      <c r="C562" s="22">
        <v>43934.649398148147</v>
      </c>
      <c r="D562" s="3" t="s">
        <v>97</v>
      </c>
      <c r="I562" s="3" t="s">
        <v>99</v>
      </c>
      <c r="L562" s="3" t="s">
        <v>98</v>
      </c>
      <c r="O562" s="3"/>
      <c r="R562" s="3" t="s">
        <v>100</v>
      </c>
      <c r="U562" s="3" t="s">
        <v>99</v>
      </c>
      <c r="X562" s="3" t="s">
        <v>101</v>
      </c>
      <c r="AA562" s="3" t="s">
        <v>132</v>
      </c>
      <c r="AD562" s="3" t="s">
        <v>237</v>
      </c>
      <c r="AG562" s="3" t="s">
        <v>137</v>
      </c>
      <c r="AJ562" s="3"/>
      <c r="AM562" s="3" t="s">
        <v>99</v>
      </c>
      <c r="AP562" s="3"/>
      <c r="AS562" s="3" t="s">
        <v>98</v>
      </c>
      <c r="AV562" s="3" t="s">
        <v>433</v>
      </c>
      <c r="AY562" s="3" t="s">
        <v>116</v>
      </c>
      <c r="BB562" s="3"/>
      <c r="BG562" s="3" t="s">
        <v>107</v>
      </c>
      <c r="BJ562" s="3" t="s">
        <v>108</v>
      </c>
      <c r="BM562" s="3" t="s">
        <v>123</v>
      </c>
      <c r="BP562" s="3" t="s">
        <v>123</v>
      </c>
      <c r="BS562" s="3" t="s">
        <v>123</v>
      </c>
      <c r="BV562" s="3" t="s">
        <v>123</v>
      </c>
      <c r="BY562" s="3" t="s">
        <v>123</v>
      </c>
      <c r="CB562" s="3" t="s">
        <v>124</v>
      </c>
      <c r="CE562" s="3" t="s">
        <v>111</v>
      </c>
      <c r="CH562" s="3" t="s">
        <v>148</v>
      </c>
      <c r="CK562" s="3"/>
      <c r="CN562" s="3" t="s">
        <v>137</v>
      </c>
      <c r="CQ562" s="3"/>
      <c r="CT562">
        <v>152</v>
      </c>
    </row>
    <row r="563" spans="1:98" x14ac:dyDescent="0.25">
      <c r="A563">
        <v>156</v>
      </c>
      <c r="B563" s="22">
        <v>43934.64671296296</v>
      </c>
      <c r="C563" s="22">
        <v>43934.649398148147</v>
      </c>
      <c r="D563" s="3" t="s">
        <v>97</v>
      </c>
      <c r="I563" s="3" t="s">
        <v>99</v>
      </c>
      <c r="L563" s="3" t="s">
        <v>98</v>
      </c>
      <c r="O563" s="3"/>
      <c r="R563" s="3" t="s">
        <v>100</v>
      </c>
      <c r="U563" s="3" t="s">
        <v>99</v>
      </c>
      <c r="X563" s="3" t="s">
        <v>101</v>
      </c>
      <c r="AA563" s="3" t="s">
        <v>132</v>
      </c>
      <c r="AD563" s="3" t="s">
        <v>237</v>
      </c>
      <c r="AG563" s="3" t="s">
        <v>137</v>
      </c>
      <c r="AJ563" s="3"/>
      <c r="AM563" s="3" t="s">
        <v>99</v>
      </c>
      <c r="AP563" s="3"/>
      <c r="AS563" s="3" t="s">
        <v>98</v>
      </c>
      <c r="AV563" s="3" t="s">
        <v>434</v>
      </c>
      <c r="AY563" s="3" t="s">
        <v>116</v>
      </c>
      <c r="BB563" s="3"/>
      <c r="BG563" s="3" t="s">
        <v>107</v>
      </c>
      <c r="BJ563" s="3" t="s">
        <v>108</v>
      </c>
      <c r="BM563" s="3" t="s">
        <v>123</v>
      </c>
      <c r="BP563" s="3" t="s">
        <v>123</v>
      </c>
      <c r="BS563" s="3" t="s">
        <v>123</v>
      </c>
      <c r="BV563" s="3" t="s">
        <v>123</v>
      </c>
      <c r="BY563" s="3" t="s">
        <v>123</v>
      </c>
      <c r="CB563" s="3" t="s">
        <v>124</v>
      </c>
      <c r="CE563" s="3" t="s">
        <v>111</v>
      </c>
      <c r="CH563" s="3" t="s">
        <v>148</v>
      </c>
      <c r="CK563" s="3"/>
      <c r="CN563" s="3" t="s">
        <v>137</v>
      </c>
      <c r="CQ563" s="3"/>
      <c r="CT563">
        <v>152</v>
      </c>
    </row>
    <row r="564" spans="1:98" x14ac:dyDescent="0.25">
      <c r="A564">
        <v>156</v>
      </c>
      <c r="B564" s="22">
        <v>43934.64671296296</v>
      </c>
      <c r="C564" s="22">
        <v>43934.649398148147</v>
      </c>
      <c r="D564" s="3" t="s">
        <v>97</v>
      </c>
      <c r="I564" s="3" t="s">
        <v>99</v>
      </c>
      <c r="L564" s="3" t="s">
        <v>98</v>
      </c>
      <c r="O564" s="3"/>
      <c r="R564" s="3" t="s">
        <v>100</v>
      </c>
      <c r="U564" s="3" t="s">
        <v>99</v>
      </c>
      <c r="X564" s="3" t="s">
        <v>101</v>
      </c>
      <c r="AA564" s="3" t="s">
        <v>132</v>
      </c>
      <c r="AD564" s="3" t="s">
        <v>237</v>
      </c>
      <c r="AG564" s="3" t="s">
        <v>137</v>
      </c>
      <c r="AJ564" s="3"/>
      <c r="AM564" s="3" t="s">
        <v>99</v>
      </c>
      <c r="AP564" s="3"/>
      <c r="AS564" s="3" t="s">
        <v>98</v>
      </c>
      <c r="AV564" s="3" t="s">
        <v>429</v>
      </c>
      <c r="AY564" s="3" t="s">
        <v>116</v>
      </c>
      <c r="BB564" s="3"/>
      <c r="BG564" s="3" t="s">
        <v>107</v>
      </c>
      <c r="BJ564" s="3" t="s">
        <v>108</v>
      </c>
      <c r="BM564" s="3" t="s">
        <v>123</v>
      </c>
      <c r="BP564" s="3" t="s">
        <v>123</v>
      </c>
      <c r="BS564" s="3" t="s">
        <v>123</v>
      </c>
      <c r="BV564" s="3" t="s">
        <v>123</v>
      </c>
      <c r="BY564" s="3" t="s">
        <v>123</v>
      </c>
      <c r="CB564" s="3" t="s">
        <v>124</v>
      </c>
      <c r="CE564" s="3" t="s">
        <v>111</v>
      </c>
      <c r="CH564" s="3" t="s">
        <v>148</v>
      </c>
      <c r="CK564" s="3"/>
      <c r="CN564" s="3" t="s">
        <v>137</v>
      </c>
      <c r="CQ564" s="3"/>
      <c r="CT564">
        <v>152</v>
      </c>
    </row>
    <row r="565" spans="1:98" x14ac:dyDescent="0.25">
      <c r="A565">
        <v>156</v>
      </c>
      <c r="B565" s="22">
        <v>43934.64671296296</v>
      </c>
      <c r="C565" s="22">
        <v>43934.649398148147</v>
      </c>
      <c r="D565" s="3" t="s">
        <v>97</v>
      </c>
      <c r="I565" s="3" t="s">
        <v>99</v>
      </c>
      <c r="L565" s="3" t="s">
        <v>98</v>
      </c>
      <c r="O565" s="3"/>
      <c r="R565" s="3" t="s">
        <v>100</v>
      </c>
      <c r="U565" s="3" t="s">
        <v>99</v>
      </c>
      <c r="X565" s="3" t="s">
        <v>101</v>
      </c>
      <c r="AA565" s="3" t="s">
        <v>132</v>
      </c>
      <c r="AD565" s="3" t="s">
        <v>237</v>
      </c>
      <c r="AG565" s="3" t="s">
        <v>137</v>
      </c>
      <c r="AJ565" s="3"/>
      <c r="AM565" s="3" t="s">
        <v>99</v>
      </c>
      <c r="AP565" s="3"/>
      <c r="AS565" s="3" t="s">
        <v>98</v>
      </c>
      <c r="AV565" s="3" t="s">
        <v>430</v>
      </c>
      <c r="AY565" s="3" t="s">
        <v>116</v>
      </c>
      <c r="BB565" s="3"/>
      <c r="BG565" s="3" t="s">
        <v>107</v>
      </c>
      <c r="BJ565" s="3" t="s">
        <v>108</v>
      </c>
      <c r="BM565" s="3" t="s">
        <v>123</v>
      </c>
      <c r="BP565" s="3" t="s">
        <v>123</v>
      </c>
      <c r="BS565" s="3" t="s">
        <v>123</v>
      </c>
      <c r="BV565" s="3" t="s">
        <v>123</v>
      </c>
      <c r="BY565" s="3" t="s">
        <v>123</v>
      </c>
      <c r="CB565" s="3" t="s">
        <v>124</v>
      </c>
      <c r="CE565" s="3" t="s">
        <v>111</v>
      </c>
      <c r="CH565" s="3" t="s">
        <v>148</v>
      </c>
      <c r="CK565" s="3"/>
      <c r="CN565" s="3" t="s">
        <v>137</v>
      </c>
      <c r="CQ565" s="3"/>
      <c r="CT565">
        <v>152</v>
      </c>
    </row>
    <row r="566" spans="1:98" x14ac:dyDescent="0.25">
      <c r="A566">
        <v>157</v>
      </c>
      <c r="B566" s="22">
        <v>43934.64943287037</v>
      </c>
      <c r="C566" s="22">
        <v>43934.652569444443</v>
      </c>
      <c r="D566" s="3" t="s">
        <v>97</v>
      </c>
      <c r="I566" s="3" t="s">
        <v>99</v>
      </c>
      <c r="L566" s="3" t="s">
        <v>98</v>
      </c>
      <c r="O566" s="3" t="s">
        <v>316</v>
      </c>
      <c r="R566" s="3" t="s">
        <v>100</v>
      </c>
      <c r="U566" s="3" t="s">
        <v>99</v>
      </c>
      <c r="X566" s="3" t="s">
        <v>101</v>
      </c>
      <c r="AA566" s="3" t="s">
        <v>132</v>
      </c>
      <c r="AD566" s="3" t="s">
        <v>237</v>
      </c>
      <c r="AG566" s="3" t="s">
        <v>137</v>
      </c>
      <c r="AJ566" s="3"/>
      <c r="AM566" s="3" t="s">
        <v>99</v>
      </c>
      <c r="AP566" s="3"/>
      <c r="AS566" s="3" t="s">
        <v>98</v>
      </c>
      <c r="AV566" s="3" t="s">
        <v>431</v>
      </c>
      <c r="AY566" s="3" t="s">
        <v>116</v>
      </c>
      <c r="BB566" s="3"/>
      <c r="BG566" s="3" t="s">
        <v>107</v>
      </c>
      <c r="BJ566" s="3" t="s">
        <v>133</v>
      </c>
      <c r="BM566" s="3" t="s">
        <v>123</v>
      </c>
      <c r="BP566" s="3" t="s">
        <v>123</v>
      </c>
      <c r="BS566" s="3" t="s">
        <v>123</v>
      </c>
      <c r="BV566" s="3" t="s">
        <v>123</v>
      </c>
      <c r="BY566" s="3" t="s">
        <v>123</v>
      </c>
      <c r="CB566" s="3" t="s">
        <v>124</v>
      </c>
      <c r="CE566" s="3" t="s">
        <v>119</v>
      </c>
      <c r="CH566" s="3" t="s">
        <v>136</v>
      </c>
      <c r="CK566" s="3"/>
      <c r="CN566" s="3" t="s">
        <v>113</v>
      </c>
      <c r="CQ566" s="3"/>
      <c r="CT566">
        <v>153</v>
      </c>
    </row>
    <row r="567" spans="1:98" x14ac:dyDescent="0.25">
      <c r="A567">
        <v>157</v>
      </c>
      <c r="B567" s="22">
        <v>43934.64943287037</v>
      </c>
      <c r="C567" s="22">
        <v>43934.652569444443</v>
      </c>
      <c r="D567" s="3" t="s">
        <v>97</v>
      </c>
      <c r="I567" s="3" t="s">
        <v>99</v>
      </c>
      <c r="L567" s="3" t="s">
        <v>98</v>
      </c>
      <c r="O567" s="3" t="s">
        <v>316</v>
      </c>
      <c r="R567" s="3" t="s">
        <v>100</v>
      </c>
      <c r="U567" s="3" t="s">
        <v>99</v>
      </c>
      <c r="X567" s="3" t="s">
        <v>101</v>
      </c>
      <c r="AA567" s="3" t="s">
        <v>132</v>
      </c>
      <c r="AD567" s="3" t="s">
        <v>237</v>
      </c>
      <c r="AG567" s="3" t="s">
        <v>137</v>
      </c>
      <c r="AJ567" s="3"/>
      <c r="AM567" s="3" t="s">
        <v>99</v>
      </c>
      <c r="AP567" s="3"/>
      <c r="AS567" s="3" t="s">
        <v>98</v>
      </c>
      <c r="AV567" s="3" t="s">
        <v>432</v>
      </c>
      <c r="AY567" s="3" t="s">
        <v>116</v>
      </c>
      <c r="BB567" s="3"/>
      <c r="BG567" s="3" t="s">
        <v>107</v>
      </c>
      <c r="BJ567" s="3" t="s">
        <v>133</v>
      </c>
      <c r="BM567" s="3" t="s">
        <v>123</v>
      </c>
      <c r="BP567" s="3" t="s">
        <v>123</v>
      </c>
      <c r="BS567" s="3" t="s">
        <v>123</v>
      </c>
      <c r="BV567" s="3" t="s">
        <v>123</v>
      </c>
      <c r="BY567" s="3" t="s">
        <v>123</v>
      </c>
      <c r="CB567" s="3" t="s">
        <v>124</v>
      </c>
      <c r="CE567" s="3" t="s">
        <v>119</v>
      </c>
      <c r="CH567" s="3" t="s">
        <v>136</v>
      </c>
      <c r="CK567" s="3"/>
      <c r="CN567" s="3" t="s">
        <v>113</v>
      </c>
      <c r="CQ567" s="3"/>
      <c r="CT567">
        <v>153</v>
      </c>
    </row>
    <row r="568" spans="1:98" x14ac:dyDescent="0.25">
      <c r="A568">
        <v>157</v>
      </c>
      <c r="B568" s="22">
        <v>43934.64943287037</v>
      </c>
      <c r="C568" s="22">
        <v>43934.652569444443</v>
      </c>
      <c r="D568" s="3" t="s">
        <v>97</v>
      </c>
      <c r="I568" s="3" t="s">
        <v>99</v>
      </c>
      <c r="L568" s="3" t="s">
        <v>98</v>
      </c>
      <c r="O568" s="3" t="s">
        <v>316</v>
      </c>
      <c r="R568" s="3" t="s">
        <v>100</v>
      </c>
      <c r="U568" s="3" t="s">
        <v>99</v>
      </c>
      <c r="X568" s="3" t="s">
        <v>101</v>
      </c>
      <c r="AA568" s="3" t="s">
        <v>132</v>
      </c>
      <c r="AD568" s="3" t="s">
        <v>237</v>
      </c>
      <c r="AG568" s="3" t="s">
        <v>137</v>
      </c>
      <c r="AJ568" s="3"/>
      <c r="AM568" s="3" t="s">
        <v>99</v>
      </c>
      <c r="AP568" s="3"/>
      <c r="AS568" s="3" t="s">
        <v>98</v>
      </c>
      <c r="AV568" s="3" t="s">
        <v>433</v>
      </c>
      <c r="AY568" s="3" t="s">
        <v>116</v>
      </c>
      <c r="BB568" s="3"/>
      <c r="BG568" s="3" t="s">
        <v>107</v>
      </c>
      <c r="BJ568" s="3" t="s">
        <v>133</v>
      </c>
      <c r="BM568" s="3" t="s">
        <v>123</v>
      </c>
      <c r="BP568" s="3" t="s">
        <v>123</v>
      </c>
      <c r="BS568" s="3" t="s">
        <v>123</v>
      </c>
      <c r="BV568" s="3" t="s">
        <v>123</v>
      </c>
      <c r="BY568" s="3" t="s">
        <v>123</v>
      </c>
      <c r="CB568" s="3" t="s">
        <v>124</v>
      </c>
      <c r="CE568" s="3" t="s">
        <v>119</v>
      </c>
      <c r="CH568" s="3" t="s">
        <v>136</v>
      </c>
      <c r="CK568" s="3"/>
      <c r="CN568" s="3" t="s">
        <v>113</v>
      </c>
      <c r="CQ568" s="3"/>
      <c r="CT568">
        <v>153</v>
      </c>
    </row>
    <row r="569" spans="1:98" x14ac:dyDescent="0.25">
      <c r="A569">
        <v>157</v>
      </c>
      <c r="B569" s="22">
        <v>43934.64943287037</v>
      </c>
      <c r="C569" s="22">
        <v>43934.652569444443</v>
      </c>
      <c r="D569" s="3" t="s">
        <v>97</v>
      </c>
      <c r="I569" s="3" t="s">
        <v>99</v>
      </c>
      <c r="L569" s="3" t="s">
        <v>98</v>
      </c>
      <c r="O569" s="3" t="s">
        <v>316</v>
      </c>
      <c r="R569" s="3" t="s">
        <v>100</v>
      </c>
      <c r="U569" s="3" t="s">
        <v>99</v>
      </c>
      <c r="X569" s="3" t="s">
        <v>101</v>
      </c>
      <c r="AA569" s="3" t="s">
        <v>132</v>
      </c>
      <c r="AD569" s="3" t="s">
        <v>237</v>
      </c>
      <c r="AG569" s="3" t="s">
        <v>137</v>
      </c>
      <c r="AJ569" s="3"/>
      <c r="AM569" s="3" t="s">
        <v>99</v>
      </c>
      <c r="AP569" s="3"/>
      <c r="AS569" s="3" t="s">
        <v>98</v>
      </c>
      <c r="AV569" s="3" t="s">
        <v>434</v>
      </c>
      <c r="AY569" s="3" t="s">
        <v>116</v>
      </c>
      <c r="BB569" s="3"/>
      <c r="BG569" s="3" t="s">
        <v>107</v>
      </c>
      <c r="BJ569" s="3" t="s">
        <v>133</v>
      </c>
      <c r="BM569" s="3" t="s">
        <v>123</v>
      </c>
      <c r="BP569" s="3" t="s">
        <v>123</v>
      </c>
      <c r="BS569" s="3" t="s">
        <v>123</v>
      </c>
      <c r="BV569" s="3" t="s">
        <v>123</v>
      </c>
      <c r="BY569" s="3" t="s">
        <v>123</v>
      </c>
      <c r="CB569" s="3" t="s">
        <v>124</v>
      </c>
      <c r="CE569" s="3" t="s">
        <v>119</v>
      </c>
      <c r="CH569" s="3" t="s">
        <v>136</v>
      </c>
      <c r="CK569" s="3"/>
      <c r="CN569" s="3" t="s">
        <v>113</v>
      </c>
      <c r="CQ569" s="3"/>
      <c r="CT569">
        <v>153</v>
      </c>
    </row>
    <row r="570" spans="1:98" x14ac:dyDescent="0.25">
      <c r="A570">
        <v>157</v>
      </c>
      <c r="B570" s="22">
        <v>43934.64943287037</v>
      </c>
      <c r="C570" s="22">
        <v>43934.652569444443</v>
      </c>
      <c r="D570" s="3" t="s">
        <v>97</v>
      </c>
      <c r="I570" s="3" t="s">
        <v>99</v>
      </c>
      <c r="L570" s="3" t="s">
        <v>98</v>
      </c>
      <c r="O570" s="3" t="s">
        <v>316</v>
      </c>
      <c r="R570" s="3" t="s">
        <v>100</v>
      </c>
      <c r="U570" s="3" t="s">
        <v>99</v>
      </c>
      <c r="X570" s="3" t="s">
        <v>101</v>
      </c>
      <c r="AA570" s="3" t="s">
        <v>132</v>
      </c>
      <c r="AD570" s="3" t="s">
        <v>237</v>
      </c>
      <c r="AG570" s="3" t="s">
        <v>137</v>
      </c>
      <c r="AJ570" s="3"/>
      <c r="AM570" s="3" t="s">
        <v>99</v>
      </c>
      <c r="AP570" s="3"/>
      <c r="AS570" s="3" t="s">
        <v>98</v>
      </c>
      <c r="AV570" s="3" t="s">
        <v>429</v>
      </c>
      <c r="AY570" s="3" t="s">
        <v>116</v>
      </c>
      <c r="BB570" s="3"/>
      <c r="BG570" s="3" t="s">
        <v>107</v>
      </c>
      <c r="BJ570" s="3" t="s">
        <v>133</v>
      </c>
      <c r="BM570" s="3" t="s">
        <v>123</v>
      </c>
      <c r="BP570" s="3" t="s">
        <v>123</v>
      </c>
      <c r="BS570" s="3" t="s">
        <v>123</v>
      </c>
      <c r="BV570" s="3" t="s">
        <v>123</v>
      </c>
      <c r="BY570" s="3" t="s">
        <v>123</v>
      </c>
      <c r="CB570" s="3" t="s">
        <v>124</v>
      </c>
      <c r="CE570" s="3" t="s">
        <v>119</v>
      </c>
      <c r="CH570" s="3" t="s">
        <v>136</v>
      </c>
      <c r="CK570" s="3"/>
      <c r="CN570" s="3" t="s">
        <v>113</v>
      </c>
      <c r="CQ570" s="3"/>
      <c r="CT570">
        <v>153</v>
      </c>
    </row>
    <row r="571" spans="1:98" x14ac:dyDescent="0.25">
      <c r="A571">
        <v>157</v>
      </c>
      <c r="B571" s="22">
        <v>43934.64943287037</v>
      </c>
      <c r="C571" s="22">
        <v>43934.652569444443</v>
      </c>
      <c r="D571" s="3" t="s">
        <v>97</v>
      </c>
      <c r="I571" s="3" t="s">
        <v>99</v>
      </c>
      <c r="L571" s="3" t="s">
        <v>98</v>
      </c>
      <c r="O571" s="3" t="s">
        <v>316</v>
      </c>
      <c r="R571" s="3" t="s">
        <v>100</v>
      </c>
      <c r="U571" s="3" t="s">
        <v>99</v>
      </c>
      <c r="X571" s="3" t="s">
        <v>101</v>
      </c>
      <c r="AA571" s="3" t="s">
        <v>132</v>
      </c>
      <c r="AD571" s="3" t="s">
        <v>237</v>
      </c>
      <c r="AG571" s="3" t="s">
        <v>137</v>
      </c>
      <c r="AJ571" s="3"/>
      <c r="AM571" s="3" t="s">
        <v>99</v>
      </c>
      <c r="AP571" s="3"/>
      <c r="AS571" s="3" t="s">
        <v>98</v>
      </c>
      <c r="AV571" s="3" t="s">
        <v>435</v>
      </c>
      <c r="AY571" s="3" t="s">
        <v>116</v>
      </c>
      <c r="BB571" s="3"/>
      <c r="BG571" s="3" t="s">
        <v>107</v>
      </c>
      <c r="BJ571" s="3" t="s">
        <v>133</v>
      </c>
      <c r="BM571" s="3" t="s">
        <v>123</v>
      </c>
      <c r="BP571" s="3" t="s">
        <v>123</v>
      </c>
      <c r="BS571" s="3" t="s">
        <v>123</v>
      </c>
      <c r="BV571" s="3" t="s">
        <v>123</v>
      </c>
      <c r="BY571" s="3" t="s">
        <v>123</v>
      </c>
      <c r="CB571" s="3" t="s">
        <v>124</v>
      </c>
      <c r="CE571" s="3" t="s">
        <v>119</v>
      </c>
      <c r="CH571" s="3" t="s">
        <v>136</v>
      </c>
      <c r="CK571" s="3"/>
      <c r="CN571" s="3" t="s">
        <v>113</v>
      </c>
      <c r="CQ571" s="3"/>
      <c r="CT571">
        <v>153</v>
      </c>
    </row>
    <row r="572" spans="1:98" x14ac:dyDescent="0.25">
      <c r="A572">
        <v>157</v>
      </c>
      <c r="B572" s="22">
        <v>43934.64943287037</v>
      </c>
      <c r="C572" s="22">
        <v>43934.652569444443</v>
      </c>
      <c r="D572" s="3" t="s">
        <v>97</v>
      </c>
      <c r="I572" s="3" t="s">
        <v>99</v>
      </c>
      <c r="L572" s="3" t="s">
        <v>98</v>
      </c>
      <c r="O572" s="3" t="s">
        <v>316</v>
      </c>
      <c r="R572" s="3" t="s">
        <v>100</v>
      </c>
      <c r="U572" s="3" t="s">
        <v>99</v>
      </c>
      <c r="X572" s="3" t="s">
        <v>101</v>
      </c>
      <c r="AA572" s="3" t="s">
        <v>132</v>
      </c>
      <c r="AD572" s="3" t="s">
        <v>237</v>
      </c>
      <c r="AG572" s="3" t="s">
        <v>137</v>
      </c>
      <c r="AJ572" s="3"/>
      <c r="AM572" s="3" t="s">
        <v>99</v>
      </c>
      <c r="AP572" s="3"/>
      <c r="AS572" s="3" t="s">
        <v>98</v>
      </c>
      <c r="AV572" s="3" t="s">
        <v>430</v>
      </c>
      <c r="AY572" s="3" t="s">
        <v>116</v>
      </c>
      <c r="BB572" s="3"/>
      <c r="BG572" s="3" t="s">
        <v>107</v>
      </c>
      <c r="BJ572" s="3" t="s">
        <v>133</v>
      </c>
      <c r="BM572" s="3" t="s">
        <v>123</v>
      </c>
      <c r="BP572" s="3" t="s">
        <v>123</v>
      </c>
      <c r="BS572" s="3" t="s">
        <v>123</v>
      </c>
      <c r="BV572" s="3" t="s">
        <v>123</v>
      </c>
      <c r="BY572" s="3" t="s">
        <v>123</v>
      </c>
      <c r="CB572" s="3" t="s">
        <v>124</v>
      </c>
      <c r="CE572" s="3" t="s">
        <v>119</v>
      </c>
      <c r="CH572" s="3" t="s">
        <v>136</v>
      </c>
      <c r="CK572" s="3"/>
      <c r="CN572" s="3" t="s">
        <v>113</v>
      </c>
      <c r="CQ572" s="3"/>
      <c r="CT572">
        <v>153</v>
      </c>
    </row>
    <row r="573" spans="1:98" x14ac:dyDescent="0.25">
      <c r="A573">
        <v>158</v>
      </c>
      <c r="B573" s="22">
        <v>43934.660162037035</v>
      </c>
      <c r="C573" s="22">
        <v>43934.662083333336</v>
      </c>
      <c r="D573" s="3" t="s">
        <v>97</v>
      </c>
      <c r="I573" s="3" t="s">
        <v>98</v>
      </c>
      <c r="L573" s="3" t="s">
        <v>99</v>
      </c>
      <c r="O573" s="3"/>
      <c r="R573" s="3" t="s">
        <v>120</v>
      </c>
      <c r="U573" s="3" t="s">
        <v>99</v>
      </c>
      <c r="X573" s="3" t="s">
        <v>101</v>
      </c>
      <c r="AA573" s="3" t="s">
        <v>102</v>
      </c>
      <c r="AD573" s="3" t="s">
        <v>152</v>
      </c>
      <c r="AG573" s="3" t="s">
        <v>151</v>
      </c>
      <c r="AJ573" s="3"/>
      <c r="AM573" s="3" t="s">
        <v>99</v>
      </c>
      <c r="AP573" s="3"/>
      <c r="AS573" s="3" t="s">
        <v>98</v>
      </c>
      <c r="AV573" s="3" t="s">
        <v>431</v>
      </c>
      <c r="AY573" s="3" t="s">
        <v>116</v>
      </c>
      <c r="BB573" s="3"/>
      <c r="BG573" s="3" t="s">
        <v>123</v>
      </c>
      <c r="BJ573" s="3" t="s">
        <v>109</v>
      </c>
      <c r="BM573" s="3" t="s">
        <v>109</v>
      </c>
      <c r="BP573" s="3" t="s">
        <v>109</v>
      </c>
      <c r="BS573" s="3" t="s">
        <v>108</v>
      </c>
      <c r="BV573" s="3" t="s">
        <v>107</v>
      </c>
      <c r="BY573" s="3" t="s">
        <v>109</v>
      </c>
      <c r="CB573" s="3" t="s">
        <v>110</v>
      </c>
      <c r="CE573" s="3" t="s">
        <v>111</v>
      </c>
      <c r="CH573" s="3" t="s">
        <v>136</v>
      </c>
      <c r="CK573" s="3"/>
      <c r="CN573" s="3" t="s">
        <v>113</v>
      </c>
      <c r="CQ573" s="3"/>
      <c r="CT573">
        <v>154</v>
      </c>
    </row>
    <row r="574" spans="1:98" x14ac:dyDescent="0.25">
      <c r="A574">
        <v>158</v>
      </c>
      <c r="B574" s="22">
        <v>43934.660162037035</v>
      </c>
      <c r="C574" s="22">
        <v>43934.662083333336</v>
      </c>
      <c r="D574" s="3" t="s">
        <v>97</v>
      </c>
      <c r="I574" s="3" t="s">
        <v>98</v>
      </c>
      <c r="L574" s="3" t="s">
        <v>99</v>
      </c>
      <c r="O574" s="3"/>
      <c r="R574" s="3" t="s">
        <v>120</v>
      </c>
      <c r="U574" s="3" t="s">
        <v>99</v>
      </c>
      <c r="X574" s="3" t="s">
        <v>101</v>
      </c>
      <c r="AA574" s="3" t="s">
        <v>102</v>
      </c>
      <c r="AD574" s="3" t="s">
        <v>152</v>
      </c>
      <c r="AG574" s="3" t="s">
        <v>151</v>
      </c>
      <c r="AJ574" s="3"/>
      <c r="AM574" s="3" t="s">
        <v>99</v>
      </c>
      <c r="AP574" s="3"/>
      <c r="AS574" s="3" t="s">
        <v>98</v>
      </c>
      <c r="AV574" s="3" t="s">
        <v>432</v>
      </c>
      <c r="AY574" s="3" t="s">
        <v>116</v>
      </c>
      <c r="BB574" s="3"/>
      <c r="BG574" s="3" t="s">
        <v>123</v>
      </c>
      <c r="BJ574" s="3" t="s">
        <v>109</v>
      </c>
      <c r="BM574" s="3" t="s">
        <v>109</v>
      </c>
      <c r="BP574" s="3" t="s">
        <v>109</v>
      </c>
      <c r="BS574" s="3" t="s">
        <v>108</v>
      </c>
      <c r="BV574" s="3" t="s">
        <v>107</v>
      </c>
      <c r="BY574" s="3" t="s">
        <v>109</v>
      </c>
      <c r="CB574" s="3" t="s">
        <v>110</v>
      </c>
      <c r="CE574" s="3" t="s">
        <v>111</v>
      </c>
      <c r="CH574" s="3" t="s">
        <v>136</v>
      </c>
      <c r="CK574" s="3"/>
      <c r="CN574" s="3" t="s">
        <v>113</v>
      </c>
      <c r="CQ574" s="3"/>
      <c r="CT574">
        <v>154</v>
      </c>
    </row>
    <row r="575" spans="1:98" x14ac:dyDescent="0.25">
      <c r="A575">
        <v>158</v>
      </c>
      <c r="B575" s="22">
        <v>43934.660162037035</v>
      </c>
      <c r="C575" s="22">
        <v>43934.662083333336</v>
      </c>
      <c r="D575" s="3" t="s">
        <v>97</v>
      </c>
      <c r="I575" s="3" t="s">
        <v>98</v>
      </c>
      <c r="L575" s="3" t="s">
        <v>99</v>
      </c>
      <c r="O575" s="3"/>
      <c r="R575" s="3" t="s">
        <v>120</v>
      </c>
      <c r="U575" s="3" t="s">
        <v>99</v>
      </c>
      <c r="X575" s="3" t="s">
        <v>101</v>
      </c>
      <c r="AA575" s="3" t="s">
        <v>102</v>
      </c>
      <c r="AD575" s="3" t="s">
        <v>152</v>
      </c>
      <c r="AG575" s="3" t="s">
        <v>151</v>
      </c>
      <c r="AJ575" s="3"/>
      <c r="AM575" s="3" t="s">
        <v>99</v>
      </c>
      <c r="AP575" s="3"/>
      <c r="AS575" s="3" t="s">
        <v>98</v>
      </c>
      <c r="AV575" s="3" t="s">
        <v>433</v>
      </c>
      <c r="AY575" s="3" t="s">
        <v>116</v>
      </c>
      <c r="BB575" s="3"/>
      <c r="BG575" s="3" t="s">
        <v>123</v>
      </c>
      <c r="BJ575" s="3" t="s">
        <v>109</v>
      </c>
      <c r="BM575" s="3" t="s">
        <v>109</v>
      </c>
      <c r="BP575" s="3" t="s">
        <v>109</v>
      </c>
      <c r="BS575" s="3" t="s">
        <v>108</v>
      </c>
      <c r="BV575" s="3" t="s">
        <v>107</v>
      </c>
      <c r="BY575" s="3" t="s">
        <v>109</v>
      </c>
      <c r="CB575" s="3" t="s">
        <v>110</v>
      </c>
      <c r="CE575" s="3" t="s">
        <v>111</v>
      </c>
      <c r="CH575" s="3" t="s">
        <v>136</v>
      </c>
      <c r="CK575" s="3"/>
      <c r="CN575" s="3" t="s">
        <v>113</v>
      </c>
      <c r="CQ575" s="3"/>
      <c r="CT575">
        <v>154</v>
      </c>
    </row>
    <row r="576" spans="1:98" x14ac:dyDescent="0.25">
      <c r="A576">
        <v>158</v>
      </c>
      <c r="B576" s="22">
        <v>43934.660162037035</v>
      </c>
      <c r="C576" s="22">
        <v>43934.662083333336</v>
      </c>
      <c r="D576" s="3" t="s">
        <v>97</v>
      </c>
      <c r="I576" s="3" t="s">
        <v>98</v>
      </c>
      <c r="L576" s="3" t="s">
        <v>99</v>
      </c>
      <c r="O576" s="3"/>
      <c r="R576" s="3" t="s">
        <v>120</v>
      </c>
      <c r="U576" s="3" t="s">
        <v>99</v>
      </c>
      <c r="X576" s="3" t="s">
        <v>101</v>
      </c>
      <c r="AA576" s="3" t="s">
        <v>102</v>
      </c>
      <c r="AD576" s="3" t="s">
        <v>152</v>
      </c>
      <c r="AG576" s="3" t="s">
        <v>151</v>
      </c>
      <c r="AJ576" s="3"/>
      <c r="AM576" s="3" t="s">
        <v>99</v>
      </c>
      <c r="AP576" s="3"/>
      <c r="AS576" s="3" t="s">
        <v>98</v>
      </c>
      <c r="AV576" s="3" t="s">
        <v>434</v>
      </c>
      <c r="AY576" s="3" t="s">
        <v>116</v>
      </c>
      <c r="BB576" s="3"/>
      <c r="BG576" s="3" t="s">
        <v>123</v>
      </c>
      <c r="BJ576" s="3" t="s">
        <v>109</v>
      </c>
      <c r="BM576" s="3" t="s">
        <v>109</v>
      </c>
      <c r="BP576" s="3" t="s">
        <v>109</v>
      </c>
      <c r="BS576" s="3" t="s">
        <v>108</v>
      </c>
      <c r="BV576" s="3" t="s">
        <v>107</v>
      </c>
      <c r="BY576" s="3" t="s">
        <v>109</v>
      </c>
      <c r="CB576" s="3" t="s">
        <v>110</v>
      </c>
      <c r="CE576" s="3" t="s">
        <v>111</v>
      </c>
      <c r="CH576" s="3" t="s">
        <v>136</v>
      </c>
      <c r="CK576" s="3"/>
      <c r="CN576" s="3" t="s">
        <v>113</v>
      </c>
      <c r="CQ576" s="3"/>
      <c r="CT576">
        <v>154</v>
      </c>
    </row>
    <row r="577" spans="1:98" x14ac:dyDescent="0.25">
      <c r="A577">
        <v>158</v>
      </c>
      <c r="B577" s="22">
        <v>43934.660162037035</v>
      </c>
      <c r="C577" s="22">
        <v>43934.662083333336</v>
      </c>
      <c r="D577" s="3" t="s">
        <v>97</v>
      </c>
      <c r="I577" s="3" t="s">
        <v>98</v>
      </c>
      <c r="L577" s="3" t="s">
        <v>99</v>
      </c>
      <c r="O577" s="3"/>
      <c r="R577" s="3" t="s">
        <v>120</v>
      </c>
      <c r="U577" s="3" t="s">
        <v>99</v>
      </c>
      <c r="X577" s="3" t="s">
        <v>101</v>
      </c>
      <c r="AA577" s="3" t="s">
        <v>102</v>
      </c>
      <c r="AD577" s="3" t="s">
        <v>152</v>
      </c>
      <c r="AG577" s="3" t="s">
        <v>151</v>
      </c>
      <c r="AJ577" s="3"/>
      <c r="AM577" s="3" t="s">
        <v>99</v>
      </c>
      <c r="AP577" s="3"/>
      <c r="AS577" s="3" t="s">
        <v>98</v>
      </c>
      <c r="AV577" s="3" t="s">
        <v>429</v>
      </c>
      <c r="AY577" s="3" t="s">
        <v>116</v>
      </c>
      <c r="BB577" s="3"/>
      <c r="BG577" s="3" t="s">
        <v>123</v>
      </c>
      <c r="BJ577" s="3" t="s">
        <v>109</v>
      </c>
      <c r="BM577" s="3" t="s">
        <v>109</v>
      </c>
      <c r="BP577" s="3" t="s">
        <v>109</v>
      </c>
      <c r="BS577" s="3" t="s">
        <v>108</v>
      </c>
      <c r="BV577" s="3" t="s">
        <v>107</v>
      </c>
      <c r="BY577" s="3" t="s">
        <v>109</v>
      </c>
      <c r="CB577" s="3" t="s">
        <v>110</v>
      </c>
      <c r="CE577" s="3" t="s">
        <v>111</v>
      </c>
      <c r="CH577" s="3" t="s">
        <v>136</v>
      </c>
      <c r="CK577" s="3"/>
      <c r="CN577" s="3" t="s">
        <v>113</v>
      </c>
      <c r="CQ577" s="3"/>
      <c r="CT577">
        <v>154</v>
      </c>
    </row>
    <row r="578" spans="1:98" x14ac:dyDescent="0.25">
      <c r="A578">
        <v>158</v>
      </c>
      <c r="B578" s="22">
        <v>43934.660162037035</v>
      </c>
      <c r="C578" s="22">
        <v>43934.662083333336</v>
      </c>
      <c r="D578" s="3" t="s">
        <v>97</v>
      </c>
      <c r="I578" s="3" t="s">
        <v>98</v>
      </c>
      <c r="L578" s="3" t="s">
        <v>99</v>
      </c>
      <c r="O578" s="3"/>
      <c r="R578" s="3" t="s">
        <v>120</v>
      </c>
      <c r="U578" s="3" t="s">
        <v>99</v>
      </c>
      <c r="X578" s="3" t="s">
        <v>101</v>
      </c>
      <c r="AA578" s="3" t="s">
        <v>102</v>
      </c>
      <c r="AD578" s="3" t="s">
        <v>152</v>
      </c>
      <c r="AG578" s="3" t="s">
        <v>151</v>
      </c>
      <c r="AJ578" s="3"/>
      <c r="AM578" s="3" t="s">
        <v>99</v>
      </c>
      <c r="AP578" s="3"/>
      <c r="AS578" s="3" t="s">
        <v>98</v>
      </c>
      <c r="AV578" s="3" t="s">
        <v>435</v>
      </c>
      <c r="AY578" s="3" t="s">
        <v>116</v>
      </c>
      <c r="BB578" s="3"/>
      <c r="BG578" s="3" t="s">
        <v>123</v>
      </c>
      <c r="BJ578" s="3" t="s">
        <v>109</v>
      </c>
      <c r="BM578" s="3" t="s">
        <v>109</v>
      </c>
      <c r="BP578" s="3" t="s">
        <v>109</v>
      </c>
      <c r="BS578" s="3" t="s">
        <v>108</v>
      </c>
      <c r="BV578" s="3" t="s">
        <v>107</v>
      </c>
      <c r="BY578" s="3" t="s">
        <v>109</v>
      </c>
      <c r="CB578" s="3" t="s">
        <v>110</v>
      </c>
      <c r="CE578" s="3" t="s">
        <v>111</v>
      </c>
      <c r="CH578" s="3" t="s">
        <v>136</v>
      </c>
      <c r="CK578" s="3"/>
      <c r="CN578" s="3" t="s">
        <v>113</v>
      </c>
      <c r="CQ578" s="3"/>
      <c r="CT578">
        <v>154</v>
      </c>
    </row>
    <row r="579" spans="1:98" x14ac:dyDescent="0.25">
      <c r="A579">
        <v>158</v>
      </c>
      <c r="B579" s="22">
        <v>43934.660162037035</v>
      </c>
      <c r="C579" s="22">
        <v>43934.662083333336</v>
      </c>
      <c r="D579" s="3" t="s">
        <v>97</v>
      </c>
      <c r="I579" s="3" t="s">
        <v>98</v>
      </c>
      <c r="L579" s="3" t="s">
        <v>99</v>
      </c>
      <c r="O579" s="3"/>
      <c r="R579" s="3" t="s">
        <v>120</v>
      </c>
      <c r="U579" s="3" t="s">
        <v>99</v>
      </c>
      <c r="X579" s="3" t="s">
        <v>101</v>
      </c>
      <c r="AA579" s="3" t="s">
        <v>102</v>
      </c>
      <c r="AD579" s="3" t="s">
        <v>152</v>
      </c>
      <c r="AG579" s="3" t="s">
        <v>151</v>
      </c>
      <c r="AJ579" s="3"/>
      <c r="AM579" s="3" t="s">
        <v>99</v>
      </c>
      <c r="AP579" s="3"/>
      <c r="AS579" s="3" t="s">
        <v>98</v>
      </c>
      <c r="AV579" s="3" t="s">
        <v>430</v>
      </c>
      <c r="AY579" s="3" t="s">
        <v>116</v>
      </c>
      <c r="BB579" s="3"/>
      <c r="BG579" s="3" t="s">
        <v>123</v>
      </c>
      <c r="BJ579" s="3" t="s">
        <v>109</v>
      </c>
      <c r="BM579" s="3" t="s">
        <v>109</v>
      </c>
      <c r="BP579" s="3" t="s">
        <v>109</v>
      </c>
      <c r="BS579" s="3" t="s">
        <v>108</v>
      </c>
      <c r="BV579" s="3" t="s">
        <v>107</v>
      </c>
      <c r="BY579" s="3" t="s">
        <v>109</v>
      </c>
      <c r="CB579" s="3" t="s">
        <v>110</v>
      </c>
      <c r="CE579" s="3" t="s">
        <v>111</v>
      </c>
      <c r="CH579" s="3" t="s">
        <v>136</v>
      </c>
      <c r="CK579" s="3"/>
      <c r="CN579" s="3" t="s">
        <v>113</v>
      </c>
      <c r="CQ579" s="3"/>
      <c r="CT579">
        <v>154</v>
      </c>
    </row>
    <row r="580" spans="1:98" x14ac:dyDescent="0.25">
      <c r="A580">
        <v>159</v>
      </c>
      <c r="B580" s="22">
        <v>43934.688761574071</v>
      </c>
      <c r="C580" s="22">
        <v>43934.691782407404</v>
      </c>
      <c r="D580" s="3" t="s">
        <v>97</v>
      </c>
      <c r="I580" s="3" t="s">
        <v>99</v>
      </c>
      <c r="L580" s="3" t="s">
        <v>98</v>
      </c>
      <c r="O580" s="3" t="s">
        <v>317</v>
      </c>
      <c r="R580" s="3" t="s">
        <v>120</v>
      </c>
      <c r="U580" s="3" t="s">
        <v>98</v>
      </c>
      <c r="X580" s="3" t="s">
        <v>101</v>
      </c>
      <c r="AA580" s="3" t="s">
        <v>102</v>
      </c>
      <c r="AD580" s="3" t="s">
        <v>138</v>
      </c>
      <c r="AG580" s="3" t="s">
        <v>149</v>
      </c>
      <c r="AJ580" s="3"/>
      <c r="AM580" s="3" t="s">
        <v>98</v>
      </c>
      <c r="AP580" s="3" t="s">
        <v>143</v>
      </c>
      <c r="AS580" s="3" t="s">
        <v>98</v>
      </c>
      <c r="AV580" s="3" t="s">
        <v>434</v>
      </c>
      <c r="AY580" s="3" t="s">
        <v>122</v>
      </c>
      <c r="BB580" s="3"/>
      <c r="BG580" s="3" t="s">
        <v>109</v>
      </c>
      <c r="BJ580" s="3" t="s">
        <v>109</v>
      </c>
      <c r="BM580" s="3" t="s">
        <v>107</v>
      </c>
      <c r="BP580" s="3" t="s">
        <v>109</v>
      </c>
      <c r="BS580" s="3" t="s">
        <v>108</v>
      </c>
      <c r="BV580" s="3" t="s">
        <v>107</v>
      </c>
      <c r="BY580" s="3" t="s">
        <v>109</v>
      </c>
      <c r="CB580" s="3" t="s">
        <v>124</v>
      </c>
      <c r="CE580" s="3" t="s">
        <v>222</v>
      </c>
      <c r="CH580" s="3" t="s">
        <v>136</v>
      </c>
      <c r="CK580" s="3"/>
      <c r="CN580" s="3" t="s">
        <v>131</v>
      </c>
      <c r="CQ580" s="3"/>
      <c r="CT580">
        <v>155</v>
      </c>
    </row>
    <row r="581" spans="1:98" x14ac:dyDescent="0.25">
      <c r="A581">
        <v>159</v>
      </c>
      <c r="B581" s="22">
        <v>43934.688761574071</v>
      </c>
      <c r="C581" s="22">
        <v>43934.691782407404</v>
      </c>
      <c r="D581" s="3" t="s">
        <v>97</v>
      </c>
      <c r="I581" s="3" t="s">
        <v>99</v>
      </c>
      <c r="L581" s="3" t="s">
        <v>98</v>
      </c>
      <c r="O581" s="3" t="s">
        <v>317</v>
      </c>
      <c r="R581" s="3" t="s">
        <v>120</v>
      </c>
      <c r="U581" s="3" t="s">
        <v>98</v>
      </c>
      <c r="X581" s="3" t="s">
        <v>101</v>
      </c>
      <c r="AA581" s="3" t="s">
        <v>102</v>
      </c>
      <c r="AD581" s="3" t="s">
        <v>138</v>
      </c>
      <c r="AG581" s="3" t="s">
        <v>149</v>
      </c>
      <c r="AJ581" s="3"/>
      <c r="AM581" s="3" t="s">
        <v>98</v>
      </c>
      <c r="AP581" s="3" t="s">
        <v>143</v>
      </c>
      <c r="AS581" s="3" t="s">
        <v>98</v>
      </c>
      <c r="AV581" s="3" t="s">
        <v>429</v>
      </c>
      <c r="AY581" s="3" t="s">
        <v>122</v>
      </c>
      <c r="BB581" s="3"/>
      <c r="BG581" s="3" t="s">
        <v>109</v>
      </c>
      <c r="BJ581" s="3" t="s">
        <v>109</v>
      </c>
      <c r="BM581" s="3" t="s">
        <v>107</v>
      </c>
      <c r="BP581" s="3" t="s">
        <v>109</v>
      </c>
      <c r="BS581" s="3" t="s">
        <v>108</v>
      </c>
      <c r="BV581" s="3" t="s">
        <v>107</v>
      </c>
      <c r="BY581" s="3" t="s">
        <v>109</v>
      </c>
      <c r="CB581" s="3" t="s">
        <v>124</v>
      </c>
      <c r="CE581" s="3" t="s">
        <v>222</v>
      </c>
      <c r="CH581" s="3" t="s">
        <v>136</v>
      </c>
      <c r="CK581" s="3"/>
      <c r="CN581" s="3" t="s">
        <v>131</v>
      </c>
      <c r="CQ581" s="3"/>
      <c r="CT581">
        <v>155</v>
      </c>
    </row>
    <row r="582" spans="1:98" x14ac:dyDescent="0.25">
      <c r="A582">
        <v>159</v>
      </c>
      <c r="B582" s="22">
        <v>43934.688761574071</v>
      </c>
      <c r="C582" s="22">
        <v>43934.691782407404</v>
      </c>
      <c r="D582" s="3" t="s">
        <v>97</v>
      </c>
      <c r="I582" s="3" t="s">
        <v>99</v>
      </c>
      <c r="L582" s="3" t="s">
        <v>98</v>
      </c>
      <c r="O582" s="3" t="s">
        <v>317</v>
      </c>
      <c r="R582" s="3" t="s">
        <v>120</v>
      </c>
      <c r="U582" s="3" t="s">
        <v>98</v>
      </c>
      <c r="X582" s="3" t="s">
        <v>101</v>
      </c>
      <c r="AA582" s="3" t="s">
        <v>102</v>
      </c>
      <c r="AD582" s="3" t="s">
        <v>138</v>
      </c>
      <c r="AG582" s="3" t="s">
        <v>149</v>
      </c>
      <c r="AJ582" s="3"/>
      <c r="AM582" s="3" t="s">
        <v>98</v>
      </c>
      <c r="AP582" s="3" t="s">
        <v>143</v>
      </c>
      <c r="AS582" s="3" t="s">
        <v>98</v>
      </c>
      <c r="AV582" s="3" t="s">
        <v>435</v>
      </c>
      <c r="AY582" s="3" t="s">
        <v>122</v>
      </c>
      <c r="BB582" s="3"/>
      <c r="BG582" s="3" t="s">
        <v>109</v>
      </c>
      <c r="BJ582" s="3" t="s">
        <v>109</v>
      </c>
      <c r="BM582" s="3" t="s">
        <v>107</v>
      </c>
      <c r="BP582" s="3" t="s">
        <v>109</v>
      </c>
      <c r="BS582" s="3" t="s">
        <v>108</v>
      </c>
      <c r="BV582" s="3" t="s">
        <v>107</v>
      </c>
      <c r="BY582" s="3" t="s">
        <v>109</v>
      </c>
      <c r="CB582" s="3" t="s">
        <v>124</v>
      </c>
      <c r="CE582" s="3" t="s">
        <v>222</v>
      </c>
      <c r="CH582" s="3" t="s">
        <v>136</v>
      </c>
      <c r="CK582" s="3"/>
      <c r="CN582" s="3" t="s">
        <v>131</v>
      </c>
      <c r="CQ582" s="3"/>
      <c r="CT582">
        <v>155</v>
      </c>
    </row>
    <row r="583" spans="1:98" x14ac:dyDescent="0.25">
      <c r="A583">
        <v>159</v>
      </c>
      <c r="B583" s="22">
        <v>43934.688761574071</v>
      </c>
      <c r="C583" s="22">
        <v>43934.691782407404</v>
      </c>
      <c r="D583" s="3" t="s">
        <v>97</v>
      </c>
      <c r="I583" s="3" t="s">
        <v>99</v>
      </c>
      <c r="L583" s="3" t="s">
        <v>98</v>
      </c>
      <c r="O583" s="3" t="s">
        <v>317</v>
      </c>
      <c r="R583" s="3" t="s">
        <v>120</v>
      </c>
      <c r="U583" s="3" t="s">
        <v>98</v>
      </c>
      <c r="X583" s="3" t="s">
        <v>101</v>
      </c>
      <c r="AA583" s="3" t="s">
        <v>102</v>
      </c>
      <c r="AD583" s="3" t="s">
        <v>138</v>
      </c>
      <c r="AG583" s="3" t="s">
        <v>149</v>
      </c>
      <c r="AJ583" s="3"/>
      <c r="AM583" s="3" t="s">
        <v>98</v>
      </c>
      <c r="AP583" s="3" t="s">
        <v>143</v>
      </c>
      <c r="AS583" s="3" t="s">
        <v>98</v>
      </c>
      <c r="AV583" s="3" t="s">
        <v>430</v>
      </c>
      <c r="AY583" s="3" t="s">
        <v>122</v>
      </c>
      <c r="BB583" s="3"/>
      <c r="BG583" s="3" t="s">
        <v>109</v>
      </c>
      <c r="BJ583" s="3" t="s">
        <v>109</v>
      </c>
      <c r="BM583" s="3" t="s">
        <v>107</v>
      </c>
      <c r="BP583" s="3" t="s">
        <v>109</v>
      </c>
      <c r="BS583" s="3" t="s">
        <v>108</v>
      </c>
      <c r="BV583" s="3" t="s">
        <v>107</v>
      </c>
      <c r="BY583" s="3" t="s">
        <v>109</v>
      </c>
      <c r="CB583" s="3" t="s">
        <v>124</v>
      </c>
      <c r="CE583" s="3" t="s">
        <v>222</v>
      </c>
      <c r="CH583" s="3" t="s">
        <v>136</v>
      </c>
      <c r="CK583" s="3"/>
      <c r="CN583" s="3" t="s">
        <v>131</v>
      </c>
      <c r="CQ583" s="3"/>
      <c r="CT583">
        <v>155</v>
      </c>
    </row>
    <row r="584" spans="1:98" x14ac:dyDescent="0.25">
      <c r="A584">
        <v>160</v>
      </c>
      <c r="B584" s="22">
        <v>43934.692094907405</v>
      </c>
      <c r="C584" s="22">
        <v>43934.69431712963</v>
      </c>
      <c r="D584" s="3" t="s">
        <v>97</v>
      </c>
      <c r="I584" s="3" t="s">
        <v>99</v>
      </c>
      <c r="L584" s="3" t="s">
        <v>98</v>
      </c>
      <c r="O584" s="3" t="s">
        <v>318</v>
      </c>
      <c r="R584" s="3" t="s">
        <v>159</v>
      </c>
      <c r="U584" s="3" t="s">
        <v>98</v>
      </c>
      <c r="X584" s="3" t="s">
        <v>121</v>
      </c>
      <c r="AA584" s="3"/>
      <c r="AD584" s="3" t="s">
        <v>138</v>
      </c>
      <c r="AG584" s="3" t="s">
        <v>149</v>
      </c>
      <c r="AJ584" s="3"/>
      <c r="AM584" s="3" t="s">
        <v>98</v>
      </c>
      <c r="AP584" s="3" t="s">
        <v>143</v>
      </c>
      <c r="AS584" s="3" t="s">
        <v>98</v>
      </c>
      <c r="AV584" s="3" t="s">
        <v>434</v>
      </c>
      <c r="AY584" s="3" t="s">
        <v>122</v>
      </c>
      <c r="BB584" s="3"/>
      <c r="BG584" s="3" t="s">
        <v>107</v>
      </c>
      <c r="BJ584" s="3" t="s">
        <v>107</v>
      </c>
      <c r="BM584" s="3" t="s">
        <v>107</v>
      </c>
      <c r="BP584" s="3" t="s">
        <v>123</v>
      </c>
      <c r="BS584" s="3" t="s">
        <v>109</v>
      </c>
      <c r="BV584" s="3" t="s">
        <v>123</v>
      </c>
      <c r="BY584" s="3" t="s">
        <v>108</v>
      </c>
      <c r="CB584" s="3" t="s">
        <v>165</v>
      </c>
      <c r="CE584" s="3" t="s">
        <v>222</v>
      </c>
      <c r="CH584" s="3" t="s">
        <v>136</v>
      </c>
      <c r="CK584" s="3"/>
      <c r="CN584" s="3" t="s">
        <v>131</v>
      </c>
      <c r="CQ584" s="3"/>
      <c r="CT584">
        <v>156</v>
      </c>
    </row>
    <row r="585" spans="1:98" x14ac:dyDescent="0.25">
      <c r="A585">
        <v>160</v>
      </c>
      <c r="B585" s="22">
        <v>43934.692094907405</v>
      </c>
      <c r="C585" s="22">
        <v>43934.69431712963</v>
      </c>
      <c r="D585" s="3" t="s">
        <v>97</v>
      </c>
      <c r="I585" s="3" t="s">
        <v>99</v>
      </c>
      <c r="L585" s="3" t="s">
        <v>98</v>
      </c>
      <c r="O585" s="3" t="s">
        <v>318</v>
      </c>
      <c r="R585" s="3" t="s">
        <v>159</v>
      </c>
      <c r="U585" s="3" t="s">
        <v>98</v>
      </c>
      <c r="X585" s="3" t="s">
        <v>121</v>
      </c>
      <c r="AA585" s="3"/>
      <c r="AD585" s="3" t="s">
        <v>138</v>
      </c>
      <c r="AG585" s="3" t="s">
        <v>149</v>
      </c>
      <c r="AJ585" s="3"/>
      <c r="AM585" s="3" t="s">
        <v>98</v>
      </c>
      <c r="AP585" s="3" t="s">
        <v>143</v>
      </c>
      <c r="AS585" s="3" t="s">
        <v>98</v>
      </c>
      <c r="AV585" s="3" t="s">
        <v>429</v>
      </c>
      <c r="AY585" s="3" t="s">
        <v>122</v>
      </c>
      <c r="BB585" s="3"/>
      <c r="BG585" s="3" t="s">
        <v>107</v>
      </c>
      <c r="BJ585" s="3" t="s">
        <v>107</v>
      </c>
      <c r="BM585" s="3" t="s">
        <v>107</v>
      </c>
      <c r="BP585" s="3" t="s">
        <v>123</v>
      </c>
      <c r="BS585" s="3" t="s">
        <v>109</v>
      </c>
      <c r="BV585" s="3" t="s">
        <v>123</v>
      </c>
      <c r="BY585" s="3" t="s">
        <v>108</v>
      </c>
      <c r="CB585" s="3" t="s">
        <v>165</v>
      </c>
      <c r="CE585" s="3" t="s">
        <v>222</v>
      </c>
      <c r="CH585" s="3" t="s">
        <v>136</v>
      </c>
      <c r="CK585" s="3"/>
      <c r="CN585" s="3" t="s">
        <v>131</v>
      </c>
      <c r="CQ585" s="3"/>
      <c r="CT585">
        <v>156</v>
      </c>
    </row>
    <row r="586" spans="1:98" x14ac:dyDescent="0.25">
      <c r="A586">
        <v>160</v>
      </c>
      <c r="B586" s="22">
        <v>43934.692094907405</v>
      </c>
      <c r="C586" s="22">
        <v>43934.69431712963</v>
      </c>
      <c r="D586" s="3" t="s">
        <v>97</v>
      </c>
      <c r="I586" s="3" t="s">
        <v>99</v>
      </c>
      <c r="L586" s="3" t="s">
        <v>98</v>
      </c>
      <c r="O586" s="3" t="s">
        <v>318</v>
      </c>
      <c r="R586" s="3" t="s">
        <v>159</v>
      </c>
      <c r="U586" s="3" t="s">
        <v>98</v>
      </c>
      <c r="X586" s="3" t="s">
        <v>121</v>
      </c>
      <c r="AA586" s="3"/>
      <c r="AD586" s="3" t="s">
        <v>138</v>
      </c>
      <c r="AG586" s="3" t="s">
        <v>149</v>
      </c>
      <c r="AJ586" s="3"/>
      <c r="AM586" s="3" t="s">
        <v>98</v>
      </c>
      <c r="AP586" s="3" t="s">
        <v>143</v>
      </c>
      <c r="AS586" s="3" t="s">
        <v>98</v>
      </c>
      <c r="AV586" s="3" t="s">
        <v>435</v>
      </c>
      <c r="AY586" s="3" t="s">
        <v>122</v>
      </c>
      <c r="BB586" s="3"/>
      <c r="BG586" s="3" t="s">
        <v>107</v>
      </c>
      <c r="BJ586" s="3" t="s">
        <v>107</v>
      </c>
      <c r="BM586" s="3" t="s">
        <v>107</v>
      </c>
      <c r="BP586" s="3" t="s">
        <v>123</v>
      </c>
      <c r="BS586" s="3" t="s">
        <v>109</v>
      </c>
      <c r="BV586" s="3" t="s">
        <v>123</v>
      </c>
      <c r="BY586" s="3" t="s">
        <v>108</v>
      </c>
      <c r="CB586" s="3" t="s">
        <v>165</v>
      </c>
      <c r="CE586" s="3" t="s">
        <v>222</v>
      </c>
      <c r="CH586" s="3" t="s">
        <v>136</v>
      </c>
      <c r="CK586" s="3"/>
      <c r="CN586" s="3" t="s">
        <v>131</v>
      </c>
      <c r="CQ586" s="3"/>
      <c r="CT586">
        <v>156</v>
      </c>
    </row>
    <row r="587" spans="1:98" x14ac:dyDescent="0.25">
      <c r="A587">
        <v>160</v>
      </c>
      <c r="B587" s="22">
        <v>43934.692094907405</v>
      </c>
      <c r="C587" s="22">
        <v>43934.69431712963</v>
      </c>
      <c r="D587" s="3" t="s">
        <v>97</v>
      </c>
      <c r="I587" s="3" t="s">
        <v>99</v>
      </c>
      <c r="L587" s="3" t="s">
        <v>98</v>
      </c>
      <c r="O587" s="3" t="s">
        <v>318</v>
      </c>
      <c r="R587" s="3" t="s">
        <v>159</v>
      </c>
      <c r="U587" s="3" t="s">
        <v>98</v>
      </c>
      <c r="X587" s="3" t="s">
        <v>121</v>
      </c>
      <c r="AA587" s="3"/>
      <c r="AD587" s="3" t="s">
        <v>138</v>
      </c>
      <c r="AG587" s="3" t="s">
        <v>149</v>
      </c>
      <c r="AJ587" s="3"/>
      <c r="AM587" s="3" t="s">
        <v>98</v>
      </c>
      <c r="AP587" s="3" t="s">
        <v>143</v>
      </c>
      <c r="AS587" s="3" t="s">
        <v>98</v>
      </c>
      <c r="AV587" s="3" t="s">
        <v>430</v>
      </c>
      <c r="AY587" s="3" t="s">
        <v>122</v>
      </c>
      <c r="BB587" s="3"/>
      <c r="BG587" s="3" t="s">
        <v>107</v>
      </c>
      <c r="BJ587" s="3" t="s">
        <v>107</v>
      </c>
      <c r="BM587" s="3" t="s">
        <v>107</v>
      </c>
      <c r="BP587" s="3" t="s">
        <v>123</v>
      </c>
      <c r="BS587" s="3" t="s">
        <v>109</v>
      </c>
      <c r="BV587" s="3" t="s">
        <v>123</v>
      </c>
      <c r="BY587" s="3" t="s">
        <v>108</v>
      </c>
      <c r="CB587" s="3" t="s">
        <v>165</v>
      </c>
      <c r="CE587" s="3" t="s">
        <v>222</v>
      </c>
      <c r="CH587" s="3" t="s">
        <v>136</v>
      </c>
      <c r="CK587" s="3"/>
      <c r="CN587" s="3" t="s">
        <v>131</v>
      </c>
      <c r="CQ587" s="3"/>
      <c r="CT587">
        <v>156</v>
      </c>
    </row>
    <row r="588" spans="1:98" x14ac:dyDescent="0.25">
      <c r="A588">
        <v>161</v>
      </c>
      <c r="B588" s="22">
        <v>43934.691666666666</v>
      </c>
      <c r="C588" s="22">
        <v>43934.694386574076</v>
      </c>
      <c r="D588" s="3" t="s">
        <v>97</v>
      </c>
      <c r="I588" s="3" t="s">
        <v>98</v>
      </c>
      <c r="L588" s="3" t="s">
        <v>98</v>
      </c>
      <c r="O588" s="3" t="s">
        <v>319</v>
      </c>
      <c r="R588" s="3" t="s">
        <v>100</v>
      </c>
      <c r="U588" s="3" t="s">
        <v>99</v>
      </c>
      <c r="X588" s="3" t="s">
        <v>101</v>
      </c>
      <c r="AA588" s="3" t="s">
        <v>99</v>
      </c>
      <c r="AD588" s="3" t="s">
        <v>127</v>
      </c>
      <c r="AG588" s="3" t="s">
        <v>149</v>
      </c>
      <c r="AJ588" s="3"/>
      <c r="AM588" s="3" t="s">
        <v>98</v>
      </c>
      <c r="AP588" s="3" t="s">
        <v>143</v>
      </c>
      <c r="AS588" s="3" t="s">
        <v>98</v>
      </c>
      <c r="AV588" s="3" t="s">
        <v>429</v>
      </c>
      <c r="AY588" s="3" t="s">
        <v>122</v>
      </c>
      <c r="BB588" s="3"/>
      <c r="BG588" s="3" t="s">
        <v>133</v>
      </c>
      <c r="BJ588" s="3" t="s">
        <v>133</v>
      </c>
      <c r="BM588" s="3" t="s">
        <v>133</v>
      </c>
      <c r="BP588" s="3" t="s">
        <v>109</v>
      </c>
      <c r="BS588" s="3" t="s">
        <v>108</v>
      </c>
      <c r="BV588" s="3" t="s">
        <v>109</v>
      </c>
      <c r="BY588" s="3" t="s">
        <v>108</v>
      </c>
      <c r="CB588" s="3" t="s">
        <v>124</v>
      </c>
      <c r="CE588" s="3" t="s">
        <v>119</v>
      </c>
      <c r="CH588" s="3" t="s">
        <v>112</v>
      </c>
      <c r="CK588" s="3"/>
      <c r="CN588" s="3" t="s">
        <v>113</v>
      </c>
      <c r="CQ588" s="3"/>
      <c r="CT588">
        <v>157</v>
      </c>
    </row>
    <row r="589" spans="1:98" x14ac:dyDescent="0.25">
      <c r="A589">
        <v>161</v>
      </c>
      <c r="B589" s="22">
        <v>43934.691666666666</v>
      </c>
      <c r="C589" s="22">
        <v>43934.694386574076</v>
      </c>
      <c r="D589" s="3" t="s">
        <v>97</v>
      </c>
      <c r="I589" s="3" t="s">
        <v>98</v>
      </c>
      <c r="L589" s="3" t="s">
        <v>98</v>
      </c>
      <c r="O589" s="3" t="s">
        <v>319</v>
      </c>
      <c r="R589" s="3" t="s">
        <v>100</v>
      </c>
      <c r="U589" s="3" t="s">
        <v>99</v>
      </c>
      <c r="X589" s="3" t="s">
        <v>101</v>
      </c>
      <c r="AA589" s="3" t="s">
        <v>99</v>
      </c>
      <c r="AD589" s="3" t="s">
        <v>127</v>
      </c>
      <c r="AG589" s="3" t="s">
        <v>149</v>
      </c>
      <c r="AJ589" s="3"/>
      <c r="AM589" s="3" t="s">
        <v>98</v>
      </c>
      <c r="AP589" s="3" t="s">
        <v>143</v>
      </c>
      <c r="AS589" s="3" t="s">
        <v>98</v>
      </c>
      <c r="AV589" s="3" t="s">
        <v>435</v>
      </c>
      <c r="AY589" s="3" t="s">
        <v>122</v>
      </c>
      <c r="BB589" s="3"/>
      <c r="BG589" s="3" t="s">
        <v>133</v>
      </c>
      <c r="BJ589" s="3" t="s">
        <v>133</v>
      </c>
      <c r="BM589" s="3" t="s">
        <v>133</v>
      </c>
      <c r="BP589" s="3" t="s">
        <v>109</v>
      </c>
      <c r="BS589" s="3" t="s">
        <v>108</v>
      </c>
      <c r="BV589" s="3" t="s">
        <v>109</v>
      </c>
      <c r="BY589" s="3" t="s">
        <v>108</v>
      </c>
      <c r="CB589" s="3" t="s">
        <v>124</v>
      </c>
      <c r="CE589" s="3" t="s">
        <v>119</v>
      </c>
      <c r="CH589" s="3" t="s">
        <v>112</v>
      </c>
      <c r="CK589" s="3"/>
      <c r="CN589" s="3" t="s">
        <v>113</v>
      </c>
      <c r="CQ589" s="3"/>
      <c r="CT589">
        <v>157</v>
      </c>
    </row>
    <row r="590" spans="1:98" x14ac:dyDescent="0.25">
      <c r="A590">
        <v>161</v>
      </c>
      <c r="B590" s="22">
        <v>43934.691666666666</v>
      </c>
      <c r="C590" s="22">
        <v>43934.694386574076</v>
      </c>
      <c r="D590" s="3" t="s">
        <v>97</v>
      </c>
      <c r="I590" s="3" t="s">
        <v>98</v>
      </c>
      <c r="L590" s="3" t="s">
        <v>98</v>
      </c>
      <c r="O590" s="3" t="s">
        <v>319</v>
      </c>
      <c r="R590" s="3" t="s">
        <v>100</v>
      </c>
      <c r="U590" s="3" t="s">
        <v>99</v>
      </c>
      <c r="X590" s="3" t="s">
        <v>101</v>
      </c>
      <c r="AA590" s="3" t="s">
        <v>99</v>
      </c>
      <c r="AD590" s="3" t="s">
        <v>127</v>
      </c>
      <c r="AG590" s="3" t="s">
        <v>149</v>
      </c>
      <c r="AJ590" s="3"/>
      <c r="AM590" s="3" t="s">
        <v>98</v>
      </c>
      <c r="AP590" s="3" t="s">
        <v>143</v>
      </c>
      <c r="AS590" s="3" t="s">
        <v>98</v>
      </c>
      <c r="AV590" s="3" t="s">
        <v>430</v>
      </c>
      <c r="AY590" s="3" t="s">
        <v>122</v>
      </c>
      <c r="BB590" s="3"/>
      <c r="BG590" s="3" t="s">
        <v>133</v>
      </c>
      <c r="BJ590" s="3" t="s">
        <v>133</v>
      </c>
      <c r="BM590" s="3" t="s">
        <v>133</v>
      </c>
      <c r="BP590" s="3" t="s">
        <v>109</v>
      </c>
      <c r="BS590" s="3" t="s">
        <v>108</v>
      </c>
      <c r="BV590" s="3" t="s">
        <v>109</v>
      </c>
      <c r="BY590" s="3" t="s">
        <v>108</v>
      </c>
      <c r="CB590" s="3" t="s">
        <v>124</v>
      </c>
      <c r="CE590" s="3" t="s">
        <v>119</v>
      </c>
      <c r="CH590" s="3" t="s">
        <v>112</v>
      </c>
      <c r="CK590" s="3"/>
      <c r="CN590" s="3" t="s">
        <v>113</v>
      </c>
      <c r="CQ590" s="3"/>
      <c r="CT590">
        <v>157</v>
      </c>
    </row>
    <row r="591" spans="1:98" x14ac:dyDescent="0.25">
      <c r="A591">
        <v>162</v>
      </c>
      <c r="B591" s="22">
        <v>43934.694537037038</v>
      </c>
      <c r="C591" s="22">
        <v>43934.696423611109</v>
      </c>
      <c r="D591" s="3" t="s">
        <v>97</v>
      </c>
      <c r="I591" s="3" t="s">
        <v>99</v>
      </c>
      <c r="L591" s="3" t="s">
        <v>98</v>
      </c>
      <c r="O591" s="3" t="s">
        <v>320</v>
      </c>
      <c r="R591" s="3" t="s">
        <v>176</v>
      </c>
      <c r="U591" s="3" t="s">
        <v>98</v>
      </c>
      <c r="X591" s="3" t="s">
        <v>121</v>
      </c>
      <c r="AA591" s="3"/>
      <c r="AD591" s="3" t="s">
        <v>152</v>
      </c>
      <c r="AG591" s="3" t="s">
        <v>149</v>
      </c>
      <c r="AJ591" s="3"/>
      <c r="AM591" s="3" t="s">
        <v>98</v>
      </c>
      <c r="AP591" s="3" t="s">
        <v>143</v>
      </c>
      <c r="AS591" s="3" t="s">
        <v>98</v>
      </c>
      <c r="AV591" s="3" t="s">
        <v>434</v>
      </c>
      <c r="AY591" s="3" t="s">
        <v>321</v>
      </c>
      <c r="BB591" s="3"/>
      <c r="BG591" s="3" t="s">
        <v>123</v>
      </c>
      <c r="BJ591" s="3" t="s">
        <v>109</v>
      </c>
      <c r="BM591" s="3" t="s">
        <v>109</v>
      </c>
      <c r="BP591" s="3" t="s">
        <v>107</v>
      </c>
      <c r="BS591" s="3" t="s">
        <v>109</v>
      </c>
      <c r="BV591" s="3" t="s">
        <v>109</v>
      </c>
      <c r="BY591" s="3" t="s">
        <v>109</v>
      </c>
      <c r="CB591" s="3" t="s">
        <v>124</v>
      </c>
      <c r="CE591" s="3" t="s">
        <v>222</v>
      </c>
      <c r="CH591" s="3" t="s">
        <v>136</v>
      </c>
      <c r="CK591" s="3"/>
      <c r="CN591" s="3" t="s">
        <v>137</v>
      </c>
      <c r="CQ591" s="3"/>
      <c r="CT591">
        <v>158</v>
      </c>
    </row>
    <row r="592" spans="1:98" x14ac:dyDescent="0.25">
      <c r="A592">
        <v>162</v>
      </c>
      <c r="B592" s="22">
        <v>43934.694537037038</v>
      </c>
      <c r="C592" s="22">
        <v>43934.696423611109</v>
      </c>
      <c r="D592" s="3" t="s">
        <v>97</v>
      </c>
      <c r="I592" s="3" t="s">
        <v>99</v>
      </c>
      <c r="L592" s="3" t="s">
        <v>98</v>
      </c>
      <c r="O592" s="3" t="s">
        <v>320</v>
      </c>
      <c r="R592" s="3" t="s">
        <v>176</v>
      </c>
      <c r="U592" s="3" t="s">
        <v>98</v>
      </c>
      <c r="X592" s="3" t="s">
        <v>121</v>
      </c>
      <c r="AA592" s="3"/>
      <c r="AD592" s="3" t="s">
        <v>152</v>
      </c>
      <c r="AG592" s="3" t="s">
        <v>149</v>
      </c>
      <c r="AJ592" s="3"/>
      <c r="AM592" s="3" t="s">
        <v>98</v>
      </c>
      <c r="AP592" s="3" t="s">
        <v>143</v>
      </c>
      <c r="AS592" s="3" t="s">
        <v>98</v>
      </c>
      <c r="AV592" s="3" t="s">
        <v>429</v>
      </c>
      <c r="AY592" s="3" t="s">
        <v>321</v>
      </c>
      <c r="BB592" s="3"/>
      <c r="BG592" s="3" t="s">
        <v>123</v>
      </c>
      <c r="BJ592" s="3" t="s">
        <v>109</v>
      </c>
      <c r="BM592" s="3" t="s">
        <v>109</v>
      </c>
      <c r="BP592" s="3" t="s">
        <v>107</v>
      </c>
      <c r="BS592" s="3" t="s">
        <v>109</v>
      </c>
      <c r="BV592" s="3" t="s">
        <v>109</v>
      </c>
      <c r="BY592" s="3" t="s">
        <v>109</v>
      </c>
      <c r="CB592" s="3" t="s">
        <v>124</v>
      </c>
      <c r="CE592" s="3" t="s">
        <v>222</v>
      </c>
      <c r="CH592" s="3" t="s">
        <v>136</v>
      </c>
      <c r="CK592" s="3"/>
      <c r="CN592" s="3" t="s">
        <v>137</v>
      </c>
      <c r="CQ592" s="3"/>
      <c r="CT592">
        <v>158</v>
      </c>
    </row>
    <row r="593" spans="1:98" x14ac:dyDescent="0.25">
      <c r="A593">
        <v>162</v>
      </c>
      <c r="B593" s="22">
        <v>43934.694537037038</v>
      </c>
      <c r="C593" s="22">
        <v>43934.696423611109</v>
      </c>
      <c r="D593" s="3" t="s">
        <v>97</v>
      </c>
      <c r="I593" s="3" t="s">
        <v>99</v>
      </c>
      <c r="L593" s="3" t="s">
        <v>98</v>
      </c>
      <c r="O593" s="3" t="s">
        <v>320</v>
      </c>
      <c r="R593" s="3" t="s">
        <v>176</v>
      </c>
      <c r="U593" s="3" t="s">
        <v>98</v>
      </c>
      <c r="X593" s="3" t="s">
        <v>121</v>
      </c>
      <c r="AA593" s="3"/>
      <c r="AD593" s="3" t="s">
        <v>152</v>
      </c>
      <c r="AG593" s="3" t="s">
        <v>149</v>
      </c>
      <c r="AJ593" s="3"/>
      <c r="AM593" s="3" t="s">
        <v>98</v>
      </c>
      <c r="AP593" s="3" t="s">
        <v>143</v>
      </c>
      <c r="AS593" s="3" t="s">
        <v>98</v>
      </c>
      <c r="AV593" s="3" t="s">
        <v>435</v>
      </c>
      <c r="AY593" s="3" t="s">
        <v>321</v>
      </c>
      <c r="BB593" s="3"/>
      <c r="BG593" s="3" t="s">
        <v>123</v>
      </c>
      <c r="BJ593" s="3" t="s">
        <v>109</v>
      </c>
      <c r="BM593" s="3" t="s">
        <v>109</v>
      </c>
      <c r="BP593" s="3" t="s">
        <v>107</v>
      </c>
      <c r="BS593" s="3" t="s">
        <v>109</v>
      </c>
      <c r="BV593" s="3" t="s">
        <v>109</v>
      </c>
      <c r="BY593" s="3" t="s">
        <v>109</v>
      </c>
      <c r="CB593" s="3" t="s">
        <v>124</v>
      </c>
      <c r="CE593" s="3" t="s">
        <v>222</v>
      </c>
      <c r="CH593" s="3" t="s">
        <v>136</v>
      </c>
      <c r="CK593" s="3"/>
      <c r="CN593" s="3" t="s">
        <v>137</v>
      </c>
      <c r="CQ593" s="3"/>
      <c r="CT593">
        <v>158</v>
      </c>
    </row>
    <row r="594" spans="1:98" x14ac:dyDescent="0.25">
      <c r="A594">
        <v>162</v>
      </c>
      <c r="B594" s="22">
        <v>43934.694537037038</v>
      </c>
      <c r="C594" s="22">
        <v>43934.696423611109</v>
      </c>
      <c r="D594" s="3" t="s">
        <v>97</v>
      </c>
      <c r="I594" s="3" t="s">
        <v>99</v>
      </c>
      <c r="L594" s="3" t="s">
        <v>98</v>
      </c>
      <c r="O594" s="3" t="s">
        <v>320</v>
      </c>
      <c r="R594" s="3" t="s">
        <v>176</v>
      </c>
      <c r="U594" s="3" t="s">
        <v>98</v>
      </c>
      <c r="X594" s="3" t="s">
        <v>121</v>
      </c>
      <c r="AA594" s="3"/>
      <c r="AD594" s="3" t="s">
        <v>152</v>
      </c>
      <c r="AG594" s="3" t="s">
        <v>149</v>
      </c>
      <c r="AJ594" s="3"/>
      <c r="AM594" s="3" t="s">
        <v>98</v>
      </c>
      <c r="AP594" s="3" t="s">
        <v>143</v>
      </c>
      <c r="AS594" s="3" t="s">
        <v>98</v>
      </c>
      <c r="AV594" s="3" t="s">
        <v>430</v>
      </c>
      <c r="AY594" s="3" t="s">
        <v>321</v>
      </c>
      <c r="BB594" s="3"/>
      <c r="BG594" s="3" t="s">
        <v>123</v>
      </c>
      <c r="BJ594" s="3" t="s">
        <v>109</v>
      </c>
      <c r="BM594" s="3" t="s">
        <v>109</v>
      </c>
      <c r="BP594" s="3" t="s">
        <v>107</v>
      </c>
      <c r="BS594" s="3" t="s">
        <v>109</v>
      </c>
      <c r="BV594" s="3" t="s">
        <v>109</v>
      </c>
      <c r="BY594" s="3" t="s">
        <v>109</v>
      </c>
      <c r="CB594" s="3" t="s">
        <v>124</v>
      </c>
      <c r="CE594" s="3" t="s">
        <v>222</v>
      </c>
      <c r="CH594" s="3" t="s">
        <v>136</v>
      </c>
      <c r="CK594" s="3"/>
      <c r="CN594" s="3" t="s">
        <v>137</v>
      </c>
      <c r="CQ594" s="3"/>
      <c r="CT594">
        <v>158</v>
      </c>
    </row>
    <row r="595" spans="1:98" x14ac:dyDescent="0.25">
      <c r="A595">
        <v>163</v>
      </c>
      <c r="B595" s="22">
        <v>43934.696805555555</v>
      </c>
      <c r="C595" s="22">
        <v>43934.698275462964</v>
      </c>
      <c r="D595" s="3" t="s">
        <v>97</v>
      </c>
      <c r="I595" s="3" t="s">
        <v>98</v>
      </c>
      <c r="L595" s="3" t="s">
        <v>98</v>
      </c>
      <c r="O595" s="3" t="s">
        <v>322</v>
      </c>
      <c r="R595" s="3" t="s">
        <v>120</v>
      </c>
      <c r="U595" s="3" t="s">
        <v>98</v>
      </c>
      <c r="X595" s="3" t="s">
        <v>101</v>
      </c>
      <c r="AA595" s="3" t="s">
        <v>102</v>
      </c>
      <c r="AD595" s="3" t="s">
        <v>138</v>
      </c>
      <c r="AG595" s="3" t="s">
        <v>149</v>
      </c>
      <c r="AJ595" s="3"/>
      <c r="AM595" s="3" t="s">
        <v>98</v>
      </c>
      <c r="AP595" s="3" t="s">
        <v>155</v>
      </c>
      <c r="AS595" s="3" t="s">
        <v>98</v>
      </c>
      <c r="AV595" s="3" t="s">
        <v>434</v>
      </c>
      <c r="AY595" s="3" t="s">
        <v>323</v>
      </c>
      <c r="BB595" s="3"/>
      <c r="BG595" s="3" t="s">
        <v>107</v>
      </c>
      <c r="BJ595" s="3" t="s">
        <v>107</v>
      </c>
      <c r="BM595" s="3" t="s">
        <v>107</v>
      </c>
      <c r="BP595" s="3" t="s">
        <v>123</v>
      </c>
      <c r="BS595" s="3" t="s">
        <v>109</v>
      </c>
      <c r="BV595" s="3" t="s">
        <v>123</v>
      </c>
      <c r="BY595" s="3" t="s">
        <v>109</v>
      </c>
      <c r="CB595" s="3" t="s">
        <v>124</v>
      </c>
      <c r="CE595" s="3" t="s">
        <v>222</v>
      </c>
      <c r="CH595" s="3" t="s">
        <v>136</v>
      </c>
      <c r="CK595" s="3"/>
      <c r="CN595" s="3" t="s">
        <v>126</v>
      </c>
      <c r="CQ595" s="3"/>
      <c r="CT595">
        <v>159</v>
      </c>
    </row>
    <row r="596" spans="1:98" x14ac:dyDescent="0.25">
      <c r="A596">
        <v>163</v>
      </c>
      <c r="B596" s="22">
        <v>43934.696805555555</v>
      </c>
      <c r="C596" s="22">
        <v>43934.698275462964</v>
      </c>
      <c r="D596" s="3" t="s">
        <v>97</v>
      </c>
      <c r="I596" s="3" t="s">
        <v>98</v>
      </c>
      <c r="L596" s="3" t="s">
        <v>98</v>
      </c>
      <c r="O596" s="3" t="s">
        <v>322</v>
      </c>
      <c r="R596" s="3" t="s">
        <v>120</v>
      </c>
      <c r="U596" s="3" t="s">
        <v>98</v>
      </c>
      <c r="X596" s="3" t="s">
        <v>101</v>
      </c>
      <c r="AA596" s="3" t="s">
        <v>102</v>
      </c>
      <c r="AD596" s="3" t="s">
        <v>138</v>
      </c>
      <c r="AG596" s="3" t="s">
        <v>149</v>
      </c>
      <c r="AJ596" s="3"/>
      <c r="AM596" s="3" t="s">
        <v>98</v>
      </c>
      <c r="AP596" s="3" t="s">
        <v>155</v>
      </c>
      <c r="AS596" s="3" t="s">
        <v>98</v>
      </c>
      <c r="AV596" s="3" t="s">
        <v>429</v>
      </c>
      <c r="AY596" s="3" t="s">
        <v>323</v>
      </c>
      <c r="BB596" s="3"/>
      <c r="BG596" s="3" t="s">
        <v>107</v>
      </c>
      <c r="BJ596" s="3" t="s">
        <v>107</v>
      </c>
      <c r="BM596" s="3" t="s">
        <v>107</v>
      </c>
      <c r="BP596" s="3" t="s">
        <v>123</v>
      </c>
      <c r="BS596" s="3" t="s">
        <v>109</v>
      </c>
      <c r="BV596" s="3" t="s">
        <v>123</v>
      </c>
      <c r="BY596" s="3" t="s">
        <v>109</v>
      </c>
      <c r="CB596" s="3" t="s">
        <v>124</v>
      </c>
      <c r="CE596" s="3" t="s">
        <v>222</v>
      </c>
      <c r="CH596" s="3" t="s">
        <v>136</v>
      </c>
      <c r="CK596" s="3"/>
      <c r="CN596" s="3" t="s">
        <v>126</v>
      </c>
      <c r="CQ596" s="3"/>
      <c r="CT596">
        <v>159</v>
      </c>
    </row>
    <row r="597" spans="1:98" x14ac:dyDescent="0.25">
      <c r="A597">
        <v>163</v>
      </c>
      <c r="B597" s="22">
        <v>43934.696805555555</v>
      </c>
      <c r="C597" s="22">
        <v>43934.698275462964</v>
      </c>
      <c r="D597" s="3" t="s">
        <v>97</v>
      </c>
      <c r="I597" s="3" t="s">
        <v>98</v>
      </c>
      <c r="L597" s="3" t="s">
        <v>98</v>
      </c>
      <c r="O597" s="3" t="s">
        <v>322</v>
      </c>
      <c r="R597" s="3" t="s">
        <v>120</v>
      </c>
      <c r="U597" s="3" t="s">
        <v>98</v>
      </c>
      <c r="X597" s="3" t="s">
        <v>101</v>
      </c>
      <c r="AA597" s="3" t="s">
        <v>102</v>
      </c>
      <c r="AD597" s="3" t="s">
        <v>138</v>
      </c>
      <c r="AG597" s="3" t="s">
        <v>149</v>
      </c>
      <c r="AJ597" s="3"/>
      <c r="AM597" s="3" t="s">
        <v>98</v>
      </c>
      <c r="AP597" s="3" t="s">
        <v>155</v>
      </c>
      <c r="AS597" s="3" t="s">
        <v>98</v>
      </c>
      <c r="AV597" s="3" t="s">
        <v>435</v>
      </c>
      <c r="AY597" s="3" t="s">
        <v>323</v>
      </c>
      <c r="BB597" s="3"/>
      <c r="BG597" s="3" t="s">
        <v>107</v>
      </c>
      <c r="BJ597" s="3" t="s">
        <v>107</v>
      </c>
      <c r="BM597" s="3" t="s">
        <v>107</v>
      </c>
      <c r="BP597" s="3" t="s">
        <v>123</v>
      </c>
      <c r="BS597" s="3" t="s">
        <v>109</v>
      </c>
      <c r="BV597" s="3" t="s">
        <v>123</v>
      </c>
      <c r="BY597" s="3" t="s">
        <v>109</v>
      </c>
      <c r="CB597" s="3" t="s">
        <v>124</v>
      </c>
      <c r="CE597" s="3" t="s">
        <v>222</v>
      </c>
      <c r="CH597" s="3" t="s">
        <v>136</v>
      </c>
      <c r="CK597" s="3"/>
      <c r="CN597" s="3" t="s">
        <v>126</v>
      </c>
      <c r="CQ597" s="3"/>
      <c r="CT597">
        <v>159</v>
      </c>
    </row>
    <row r="598" spans="1:98" x14ac:dyDescent="0.25">
      <c r="A598">
        <v>163</v>
      </c>
      <c r="B598" s="22">
        <v>43934.696805555555</v>
      </c>
      <c r="C598" s="22">
        <v>43934.698275462964</v>
      </c>
      <c r="D598" s="3" t="s">
        <v>97</v>
      </c>
      <c r="I598" s="3" t="s">
        <v>98</v>
      </c>
      <c r="L598" s="3" t="s">
        <v>98</v>
      </c>
      <c r="O598" s="3" t="s">
        <v>322</v>
      </c>
      <c r="R598" s="3" t="s">
        <v>120</v>
      </c>
      <c r="U598" s="3" t="s">
        <v>98</v>
      </c>
      <c r="X598" s="3" t="s">
        <v>101</v>
      </c>
      <c r="AA598" s="3" t="s">
        <v>102</v>
      </c>
      <c r="AD598" s="3" t="s">
        <v>138</v>
      </c>
      <c r="AG598" s="3" t="s">
        <v>149</v>
      </c>
      <c r="AJ598" s="3"/>
      <c r="AM598" s="3" t="s">
        <v>98</v>
      </c>
      <c r="AP598" s="3" t="s">
        <v>155</v>
      </c>
      <c r="AS598" s="3" t="s">
        <v>98</v>
      </c>
      <c r="AV598" s="3" t="s">
        <v>430</v>
      </c>
      <c r="AY598" s="3" t="s">
        <v>323</v>
      </c>
      <c r="BB598" s="3"/>
      <c r="BG598" s="3" t="s">
        <v>107</v>
      </c>
      <c r="BJ598" s="3" t="s">
        <v>107</v>
      </c>
      <c r="BM598" s="3" t="s">
        <v>107</v>
      </c>
      <c r="BP598" s="3" t="s">
        <v>123</v>
      </c>
      <c r="BS598" s="3" t="s">
        <v>109</v>
      </c>
      <c r="BV598" s="3" t="s">
        <v>123</v>
      </c>
      <c r="BY598" s="3" t="s">
        <v>109</v>
      </c>
      <c r="CB598" s="3" t="s">
        <v>124</v>
      </c>
      <c r="CE598" s="3" t="s">
        <v>222</v>
      </c>
      <c r="CH598" s="3" t="s">
        <v>136</v>
      </c>
      <c r="CK598" s="3"/>
      <c r="CN598" s="3" t="s">
        <v>126</v>
      </c>
      <c r="CQ598" s="3"/>
      <c r="CT598">
        <v>159</v>
      </c>
    </row>
    <row r="599" spans="1:98" x14ac:dyDescent="0.25">
      <c r="A599">
        <v>164</v>
      </c>
      <c r="B599" s="22">
        <v>43934.698449074072</v>
      </c>
      <c r="C599" s="22">
        <v>43934.699583333335</v>
      </c>
      <c r="D599" s="3" t="s">
        <v>97</v>
      </c>
      <c r="I599" s="3" t="s">
        <v>99</v>
      </c>
      <c r="L599" s="3" t="s">
        <v>98</v>
      </c>
      <c r="O599" s="3"/>
      <c r="R599" s="3" t="s">
        <v>100</v>
      </c>
      <c r="U599" s="3" t="s">
        <v>98</v>
      </c>
      <c r="X599" s="3" t="s">
        <v>121</v>
      </c>
      <c r="AA599" s="3"/>
      <c r="AD599" s="3" t="s">
        <v>146</v>
      </c>
      <c r="AG599" s="3" t="s">
        <v>149</v>
      </c>
      <c r="AJ599" s="3"/>
      <c r="AM599" s="3" t="s">
        <v>99</v>
      </c>
      <c r="AP599" s="3"/>
      <c r="AS599" s="3" t="s">
        <v>98</v>
      </c>
      <c r="AV599" s="3" t="s">
        <v>434</v>
      </c>
      <c r="AY599" s="3" t="s">
        <v>116</v>
      </c>
      <c r="BB599" s="3"/>
      <c r="BG599" s="3" t="s">
        <v>109</v>
      </c>
      <c r="BJ599" s="3" t="s">
        <v>109</v>
      </c>
      <c r="BM599" s="3" t="s">
        <v>109</v>
      </c>
      <c r="BP599" s="3" t="s">
        <v>109</v>
      </c>
      <c r="BS599" s="3" t="s">
        <v>123</v>
      </c>
      <c r="BV599" s="3" t="s">
        <v>107</v>
      </c>
      <c r="BY599" s="3" t="s">
        <v>107</v>
      </c>
      <c r="CB599" s="3" t="s">
        <v>124</v>
      </c>
      <c r="CE599" s="3" t="s">
        <v>162</v>
      </c>
      <c r="CH599" s="3" t="s">
        <v>136</v>
      </c>
      <c r="CK599" s="3"/>
      <c r="CN599" s="3" t="s">
        <v>137</v>
      </c>
      <c r="CQ599" s="3"/>
      <c r="CT599">
        <v>160</v>
      </c>
    </row>
    <row r="600" spans="1:98" x14ac:dyDescent="0.25">
      <c r="A600">
        <v>164</v>
      </c>
      <c r="B600" s="22">
        <v>43934.698449074072</v>
      </c>
      <c r="C600" s="22">
        <v>43934.699583333335</v>
      </c>
      <c r="D600" s="3" t="s">
        <v>97</v>
      </c>
      <c r="I600" s="3" t="s">
        <v>99</v>
      </c>
      <c r="L600" s="3" t="s">
        <v>98</v>
      </c>
      <c r="O600" s="3"/>
      <c r="R600" s="3" t="s">
        <v>100</v>
      </c>
      <c r="U600" s="3" t="s">
        <v>98</v>
      </c>
      <c r="X600" s="3" t="s">
        <v>121</v>
      </c>
      <c r="AA600" s="3"/>
      <c r="AD600" s="3" t="s">
        <v>146</v>
      </c>
      <c r="AG600" s="3" t="s">
        <v>149</v>
      </c>
      <c r="AJ600" s="3"/>
      <c r="AM600" s="3" t="s">
        <v>99</v>
      </c>
      <c r="AP600" s="3"/>
      <c r="AS600" s="3" t="s">
        <v>98</v>
      </c>
      <c r="AV600" s="3" t="s">
        <v>429</v>
      </c>
      <c r="AY600" s="3" t="s">
        <v>116</v>
      </c>
      <c r="BB600" s="3"/>
      <c r="BG600" s="3" t="s">
        <v>109</v>
      </c>
      <c r="BJ600" s="3" t="s">
        <v>109</v>
      </c>
      <c r="BM600" s="3" t="s">
        <v>109</v>
      </c>
      <c r="BP600" s="3" t="s">
        <v>109</v>
      </c>
      <c r="BS600" s="3" t="s">
        <v>123</v>
      </c>
      <c r="BV600" s="3" t="s">
        <v>107</v>
      </c>
      <c r="BY600" s="3" t="s">
        <v>107</v>
      </c>
      <c r="CB600" s="3" t="s">
        <v>124</v>
      </c>
      <c r="CE600" s="3" t="s">
        <v>162</v>
      </c>
      <c r="CH600" s="3" t="s">
        <v>136</v>
      </c>
      <c r="CK600" s="3"/>
      <c r="CN600" s="3" t="s">
        <v>137</v>
      </c>
      <c r="CQ600" s="3"/>
      <c r="CT600">
        <v>160</v>
      </c>
    </row>
    <row r="601" spans="1:98" x14ac:dyDescent="0.25">
      <c r="A601">
        <v>164</v>
      </c>
      <c r="B601" s="22">
        <v>43934.698449074072</v>
      </c>
      <c r="C601" s="22">
        <v>43934.699583333335</v>
      </c>
      <c r="D601" s="3" t="s">
        <v>97</v>
      </c>
      <c r="I601" s="3" t="s">
        <v>99</v>
      </c>
      <c r="L601" s="3" t="s">
        <v>98</v>
      </c>
      <c r="O601" s="3"/>
      <c r="R601" s="3" t="s">
        <v>100</v>
      </c>
      <c r="U601" s="3" t="s">
        <v>98</v>
      </c>
      <c r="X601" s="3" t="s">
        <v>121</v>
      </c>
      <c r="AA601" s="3"/>
      <c r="AD601" s="3" t="s">
        <v>146</v>
      </c>
      <c r="AG601" s="3" t="s">
        <v>149</v>
      </c>
      <c r="AJ601" s="3"/>
      <c r="AM601" s="3" t="s">
        <v>99</v>
      </c>
      <c r="AP601" s="3"/>
      <c r="AS601" s="3" t="s">
        <v>98</v>
      </c>
      <c r="AV601" s="3" t="s">
        <v>435</v>
      </c>
      <c r="AY601" s="3" t="s">
        <v>116</v>
      </c>
      <c r="BB601" s="3"/>
      <c r="BG601" s="3" t="s">
        <v>109</v>
      </c>
      <c r="BJ601" s="3" t="s">
        <v>109</v>
      </c>
      <c r="BM601" s="3" t="s">
        <v>109</v>
      </c>
      <c r="BP601" s="3" t="s">
        <v>109</v>
      </c>
      <c r="BS601" s="3" t="s">
        <v>123</v>
      </c>
      <c r="BV601" s="3" t="s">
        <v>107</v>
      </c>
      <c r="BY601" s="3" t="s">
        <v>107</v>
      </c>
      <c r="CB601" s="3" t="s">
        <v>124</v>
      </c>
      <c r="CE601" s="3" t="s">
        <v>162</v>
      </c>
      <c r="CH601" s="3" t="s">
        <v>136</v>
      </c>
      <c r="CK601" s="3"/>
      <c r="CN601" s="3" t="s">
        <v>137</v>
      </c>
      <c r="CQ601" s="3"/>
      <c r="CT601">
        <v>160</v>
      </c>
    </row>
    <row r="602" spans="1:98" x14ac:dyDescent="0.25">
      <c r="A602">
        <v>164</v>
      </c>
      <c r="B602" s="22">
        <v>43934.698449074072</v>
      </c>
      <c r="C602" s="22">
        <v>43934.699583333335</v>
      </c>
      <c r="D602" s="3" t="s">
        <v>97</v>
      </c>
      <c r="I602" s="3" t="s">
        <v>99</v>
      </c>
      <c r="L602" s="3" t="s">
        <v>98</v>
      </c>
      <c r="O602" s="3"/>
      <c r="R602" s="3" t="s">
        <v>100</v>
      </c>
      <c r="U602" s="3" t="s">
        <v>98</v>
      </c>
      <c r="X602" s="3" t="s">
        <v>121</v>
      </c>
      <c r="AA602" s="3"/>
      <c r="AD602" s="3" t="s">
        <v>146</v>
      </c>
      <c r="AG602" s="3" t="s">
        <v>149</v>
      </c>
      <c r="AJ602" s="3"/>
      <c r="AM602" s="3" t="s">
        <v>99</v>
      </c>
      <c r="AP602" s="3"/>
      <c r="AS602" s="3" t="s">
        <v>98</v>
      </c>
      <c r="AV602" s="3" t="s">
        <v>430</v>
      </c>
      <c r="AY602" s="3" t="s">
        <v>116</v>
      </c>
      <c r="BB602" s="3"/>
      <c r="BG602" s="3" t="s">
        <v>109</v>
      </c>
      <c r="BJ602" s="3" t="s">
        <v>109</v>
      </c>
      <c r="BM602" s="3" t="s">
        <v>109</v>
      </c>
      <c r="BP602" s="3" t="s">
        <v>109</v>
      </c>
      <c r="BS602" s="3" t="s">
        <v>123</v>
      </c>
      <c r="BV602" s="3" t="s">
        <v>107</v>
      </c>
      <c r="BY602" s="3" t="s">
        <v>107</v>
      </c>
      <c r="CB602" s="3" t="s">
        <v>124</v>
      </c>
      <c r="CE602" s="3" t="s">
        <v>162</v>
      </c>
      <c r="CH602" s="3" t="s">
        <v>136</v>
      </c>
      <c r="CK602" s="3"/>
      <c r="CN602" s="3" t="s">
        <v>137</v>
      </c>
      <c r="CQ602" s="3"/>
      <c r="CT602">
        <v>160</v>
      </c>
    </row>
    <row r="603" spans="1:98" x14ac:dyDescent="0.25">
      <c r="A603">
        <v>165</v>
      </c>
      <c r="B603" s="22">
        <v>43934.701192129629</v>
      </c>
      <c r="C603" s="22">
        <v>43934.702662037038</v>
      </c>
      <c r="D603" s="3" t="s">
        <v>97</v>
      </c>
      <c r="I603" s="3" t="s">
        <v>99</v>
      </c>
      <c r="L603" s="3" t="s">
        <v>98</v>
      </c>
      <c r="O603" s="3"/>
      <c r="R603" s="3" t="s">
        <v>100</v>
      </c>
      <c r="U603" s="3" t="s">
        <v>99</v>
      </c>
      <c r="X603" s="3" t="s">
        <v>121</v>
      </c>
      <c r="AA603" s="3"/>
      <c r="AD603" s="3" t="s">
        <v>114</v>
      </c>
      <c r="AG603" s="3" t="s">
        <v>149</v>
      </c>
      <c r="AJ603" s="3"/>
      <c r="AM603" s="3" t="s">
        <v>99</v>
      </c>
      <c r="AP603" s="3"/>
      <c r="AS603" s="3" t="s">
        <v>99</v>
      </c>
      <c r="AV603" s="3"/>
      <c r="AY603" s="3" t="s">
        <v>116</v>
      </c>
      <c r="BB603" s="3"/>
      <c r="BG603" s="3" t="s">
        <v>123</v>
      </c>
      <c r="BJ603" s="3" t="s">
        <v>123</v>
      </c>
      <c r="BM603" s="3" t="s">
        <v>109</v>
      </c>
      <c r="BP603" s="3" t="s">
        <v>109</v>
      </c>
      <c r="BS603" s="3" t="s">
        <v>108</v>
      </c>
      <c r="BV603" s="3" t="s">
        <v>108</v>
      </c>
      <c r="BY603" s="3" t="s">
        <v>109</v>
      </c>
      <c r="CB603" s="3" t="s">
        <v>110</v>
      </c>
      <c r="CE603" s="3" t="s">
        <v>111</v>
      </c>
      <c r="CH603" s="3" t="s">
        <v>136</v>
      </c>
      <c r="CK603" s="3"/>
      <c r="CN603" s="3" t="s">
        <v>137</v>
      </c>
      <c r="CQ603" s="3"/>
      <c r="CT603">
        <v>161</v>
      </c>
    </row>
    <row r="604" spans="1:98" x14ac:dyDescent="0.25">
      <c r="A604">
        <v>166</v>
      </c>
      <c r="B604" s="22">
        <v>43934.739317129628</v>
      </c>
      <c r="C604" s="22">
        <v>43934.742650462962</v>
      </c>
      <c r="D604" s="3" t="s">
        <v>97</v>
      </c>
      <c r="I604" s="3" t="s">
        <v>98</v>
      </c>
      <c r="L604" s="3" t="s">
        <v>99</v>
      </c>
      <c r="O604" s="3"/>
      <c r="R604" s="3" t="s">
        <v>100</v>
      </c>
      <c r="U604" s="3" t="s">
        <v>99</v>
      </c>
      <c r="X604" s="3" t="s">
        <v>101</v>
      </c>
      <c r="AA604" s="3" t="s">
        <v>102</v>
      </c>
      <c r="AD604" s="3" t="s">
        <v>237</v>
      </c>
      <c r="AG604" s="3" t="s">
        <v>151</v>
      </c>
      <c r="AJ604" s="3"/>
      <c r="AM604" s="3" t="s">
        <v>99</v>
      </c>
      <c r="AP604" s="3"/>
      <c r="AS604" s="3" t="s">
        <v>99</v>
      </c>
      <c r="AV604" s="3"/>
      <c r="AY604" s="3" t="s">
        <v>116</v>
      </c>
      <c r="BB604" s="3"/>
      <c r="BG604" s="3" t="s">
        <v>107</v>
      </c>
      <c r="BJ604" s="3" t="s">
        <v>107</v>
      </c>
      <c r="BM604" s="3" t="s">
        <v>108</v>
      </c>
      <c r="BP604" s="3" t="s">
        <v>123</v>
      </c>
      <c r="BS604" s="3" t="s">
        <v>123</v>
      </c>
      <c r="BV604" s="3" t="s">
        <v>123</v>
      </c>
      <c r="BY604" s="3" t="s">
        <v>123</v>
      </c>
      <c r="CB604" s="3" t="s">
        <v>110</v>
      </c>
      <c r="CE604" s="3" t="s">
        <v>111</v>
      </c>
      <c r="CH604" s="3" t="s">
        <v>148</v>
      </c>
      <c r="CK604" s="3"/>
      <c r="CN604" s="3" t="s">
        <v>131</v>
      </c>
      <c r="CQ604" s="3"/>
      <c r="CT604">
        <v>162</v>
      </c>
    </row>
    <row r="605" spans="1:98" x14ac:dyDescent="0.25">
      <c r="A605">
        <v>167</v>
      </c>
      <c r="B605" s="22">
        <v>43934.816099537034</v>
      </c>
      <c r="C605" s="22">
        <v>43934.817233796297</v>
      </c>
      <c r="D605" s="3" t="s">
        <v>97</v>
      </c>
      <c r="I605" s="3" t="s">
        <v>98</v>
      </c>
      <c r="L605" s="3" t="s">
        <v>99</v>
      </c>
      <c r="O605" s="3"/>
      <c r="R605" s="3" t="s">
        <v>225</v>
      </c>
      <c r="U605" s="3" t="s">
        <v>99</v>
      </c>
      <c r="X605" s="3" t="s">
        <v>101</v>
      </c>
      <c r="AA605" s="3" t="s">
        <v>132</v>
      </c>
      <c r="AD605" s="3" t="s">
        <v>226</v>
      </c>
      <c r="AG605" s="3" t="s">
        <v>149</v>
      </c>
      <c r="AJ605" s="3"/>
      <c r="AM605" s="3" t="s">
        <v>99</v>
      </c>
      <c r="AP605" s="3"/>
      <c r="AS605" s="3" t="s">
        <v>98</v>
      </c>
      <c r="AV605" s="3" t="s">
        <v>431</v>
      </c>
      <c r="AY605" s="3" t="s">
        <v>116</v>
      </c>
      <c r="BB605" s="3"/>
      <c r="BG605" s="3" t="s">
        <v>107</v>
      </c>
      <c r="BJ605" s="3" t="s">
        <v>133</v>
      </c>
      <c r="BM605" s="3" t="s">
        <v>133</v>
      </c>
      <c r="BP605" s="3" t="s">
        <v>107</v>
      </c>
      <c r="BS605" s="3" t="s">
        <v>108</v>
      </c>
      <c r="BV605" s="3" t="s">
        <v>108</v>
      </c>
      <c r="BY605" s="3" t="s">
        <v>123</v>
      </c>
      <c r="CB605" s="3" t="s">
        <v>124</v>
      </c>
      <c r="CE605" s="3" t="s">
        <v>111</v>
      </c>
      <c r="CH605" s="3" t="s">
        <v>199</v>
      </c>
      <c r="CK605" s="3"/>
      <c r="CN605" s="3" t="s">
        <v>137</v>
      </c>
      <c r="CQ605" s="3"/>
      <c r="CT605">
        <v>163</v>
      </c>
    </row>
    <row r="606" spans="1:98" x14ac:dyDescent="0.25">
      <c r="A606">
        <v>167</v>
      </c>
      <c r="B606" s="22">
        <v>43934.816099537034</v>
      </c>
      <c r="C606" s="22">
        <v>43934.817233796297</v>
      </c>
      <c r="D606" s="3" t="s">
        <v>97</v>
      </c>
      <c r="I606" s="3" t="s">
        <v>98</v>
      </c>
      <c r="L606" s="3" t="s">
        <v>99</v>
      </c>
      <c r="O606" s="3"/>
      <c r="R606" s="3" t="s">
        <v>225</v>
      </c>
      <c r="U606" s="3" t="s">
        <v>99</v>
      </c>
      <c r="X606" s="3" t="s">
        <v>101</v>
      </c>
      <c r="AA606" s="3" t="s">
        <v>132</v>
      </c>
      <c r="AD606" s="3" t="s">
        <v>226</v>
      </c>
      <c r="AG606" s="3" t="s">
        <v>149</v>
      </c>
      <c r="AJ606" s="3"/>
      <c r="AM606" s="3" t="s">
        <v>99</v>
      </c>
      <c r="AP606" s="3"/>
      <c r="AS606" s="3" t="s">
        <v>98</v>
      </c>
      <c r="AV606" s="3" t="s">
        <v>432</v>
      </c>
      <c r="AY606" s="3" t="s">
        <v>116</v>
      </c>
      <c r="BB606" s="3"/>
      <c r="BG606" s="3" t="s">
        <v>107</v>
      </c>
      <c r="BJ606" s="3" t="s">
        <v>133</v>
      </c>
      <c r="BM606" s="3" t="s">
        <v>133</v>
      </c>
      <c r="BP606" s="3" t="s">
        <v>107</v>
      </c>
      <c r="BS606" s="3" t="s">
        <v>108</v>
      </c>
      <c r="BV606" s="3" t="s">
        <v>108</v>
      </c>
      <c r="BY606" s="3" t="s">
        <v>123</v>
      </c>
      <c r="CB606" s="3" t="s">
        <v>124</v>
      </c>
      <c r="CE606" s="3" t="s">
        <v>111</v>
      </c>
      <c r="CH606" s="3" t="s">
        <v>199</v>
      </c>
      <c r="CK606" s="3"/>
      <c r="CN606" s="3" t="s">
        <v>137</v>
      </c>
      <c r="CQ606" s="3"/>
      <c r="CT606">
        <v>163</v>
      </c>
    </row>
    <row r="607" spans="1:98" x14ac:dyDescent="0.25">
      <c r="A607">
        <v>167</v>
      </c>
      <c r="B607" s="22">
        <v>43934.816099537034</v>
      </c>
      <c r="C607" s="22">
        <v>43934.817233796297</v>
      </c>
      <c r="D607" s="3" t="s">
        <v>97</v>
      </c>
      <c r="I607" s="3" t="s">
        <v>98</v>
      </c>
      <c r="L607" s="3" t="s">
        <v>99</v>
      </c>
      <c r="O607" s="3"/>
      <c r="R607" s="3" t="s">
        <v>225</v>
      </c>
      <c r="U607" s="3" t="s">
        <v>99</v>
      </c>
      <c r="X607" s="3" t="s">
        <v>101</v>
      </c>
      <c r="AA607" s="3" t="s">
        <v>132</v>
      </c>
      <c r="AD607" s="3" t="s">
        <v>226</v>
      </c>
      <c r="AG607" s="3" t="s">
        <v>149</v>
      </c>
      <c r="AJ607" s="3"/>
      <c r="AM607" s="3" t="s">
        <v>99</v>
      </c>
      <c r="AP607" s="3"/>
      <c r="AS607" s="3" t="s">
        <v>98</v>
      </c>
      <c r="AV607" s="3" t="s">
        <v>433</v>
      </c>
      <c r="AY607" s="3" t="s">
        <v>116</v>
      </c>
      <c r="BB607" s="3"/>
      <c r="BG607" s="3" t="s">
        <v>107</v>
      </c>
      <c r="BJ607" s="3" t="s">
        <v>133</v>
      </c>
      <c r="BM607" s="3" t="s">
        <v>133</v>
      </c>
      <c r="BP607" s="3" t="s">
        <v>107</v>
      </c>
      <c r="BS607" s="3" t="s">
        <v>108</v>
      </c>
      <c r="BV607" s="3" t="s">
        <v>108</v>
      </c>
      <c r="BY607" s="3" t="s">
        <v>123</v>
      </c>
      <c r="CB607" s="3" t="s">
        <v>124</v>
      </c>
      <c r="CE607" s="3" t="s">
        <v>111</v>
      </c>
      <c r="CH607" s="3" t="s">
        <v>199</v>
      </c>
      <c r="CK607" s="3"/>
      <c r="CN607" s="3" t="s">
        <v>137</v>
      </c>
      <c r="CQ607" s="3"/>
      <c r="CT607">
        <v>163</v>
      </c>
    </row>
    <row r="608" spans="1:98" x14ac:dyDescent="0.25">
      <c r="A608">
        <v>167</v>
      </c>
      <c r="B608" s="22">
        <v>43934.816099537034</v>
      </c>
      <c r="C608" s="22">
        <v>43934.817233796297</v>
      </c>
      <c r="D608" s="3" t="s">
        <v>97</v>
      </c>
      <c r="I608" s="3" t="s">
        <v>98</v>
      </c>
      <c r="L608" s="3" t="s">
        <v>99</v>
      </c>
      <c r="O608" s="3"/>
      <c r="R608" s="3" t="s">
        <v>225</v>
      </c>
      <c r="U608" s="3" t="s">
        <v>99</v>
      </c>
      <c r="X608" s="3" t="s">
        <v>101</v>
      </c>
      <c r="AA608" s="3" t="s">
        <v>132</v>
      </c>
      <c r="AD608" s="3" t="s">
        <v>226</v>
      </c>
      <c r="AG608" s="3" t="s">
        <v>149</v>
      </c>
      <c r="AJ608" s="3"/>
      <c r="AM608" s="3" t="s">
        <v>99</v>
      </c>
      <c r="AP608" s="3"/>
      <c r="AS608" s="3" t="s">
        <v>98</v>
      </c>
      <c r="AV608" s="3" t="s">
        <v>434</v>
      </c>
      <c r="AY608" s="3" t="s">
        <v>116</v>
      </c>
      <c r="BB608" s="3"/>
      <c r="BG608" s="3" t="s">
        <v>107</v>
      </c>
      <c r="BJ608" s="3" t="s">
        <v>133</v>
      </c>
      <c r="BM608" s="3" t="s">
        <v>133</v>
      </c>
      <c r="BP608" s="3" t="s">
        <v>107</v>
      </c>
      <c r="BS608" s="3" t="s">
        <v>108</v>
      </c>
      <c r="BV608" s="3" t="s">
        <v>108</v>
      </c>
      <c r="BY608" s="3" t="s">
        <v>123</v>
      </c>
      <c r="CB608" s="3" t="s">
        <v>124</v>
      </c>
      <c r="CE608" s="3" t="s">
        <v>111</v>
      </c>
      <c r="CH608" s="3" t="s">
        <v>199</v>
      </c>
      <c r="CK608" s="3"/>
      <c r="CN608" s="3" t="s">
        <v>137</v>
      </c>
      <c r="CQ608" s="3"/>
      <c r="CT608">
        <v>163</v>
      </c>
    </row>
    <row r="609" spans="1:98" x14ac:dyDescent="0.25">
      <c r="A609">
        <v>167</v>
      </c>
      <c r="B609" s="22">
        <v>43934.816099537034</v>
      </c>
      <c r="C609" s="22">
        <v>43934.817233796297</v>
      </c>
      <c r="D609" s="3" t="s">
        <v>97</v>
      </c>
      <c r="I609" s="3" t="s">
        <v>98</v>
      </c>
      <c r="L609" s="3" t="s">
        <v>99</v>
      </c>
      <c r="O609" s="3"/>
      <c r="R609" s="3" t="s">
        <v>225</v>
      </c>
      <c r="U609" s="3" t="s">
        <v>99</v>
      </c>
      <c r="X609" s="3" t="s">
        <v>101</v>
      </c>
      <c r="AA609" s="3" t="s">
        <v>132</v>
      </c>
      <c r="AD609" s="3" t="s">
        <v>226</v>
      </c>
      <c r="AG609" s="3" t="s">
        <v>149</v>
      </c>
      <c r="AJ609" s="3"/>
      <c r="AM609" s="3" t="s">
        <v>99</v>
      </c>
      <c r="AP609" s="3"/>
      <c r="AS609" s="3" t="s">
        <v>98</v>
      </c>
      <c r="AV609" s="3" t="s">
        <v>429</v>
      </c>
      <c r="AY609" s="3" t="s">
        <v>116</v>
      </c>
      <c r="BB609" s="3"/>
      <c r="BG609" s="3" t="s">
        <v>107</v>
      </c>
      <c r="BJ609" s="3" t="s">
        <v>133</v>
      </c>
      <c r="BM609" s="3" t="s">
        <v>133</v>
      </c>
      <c r="BP609" s="3" t="s">
        <v>107</v>
      </c>
      <c r="BS609" s="3" t="s">
        <v>108</v>
      </c>
      <c r="BV609" s="3" t="s">
        <v>108</v>
      </c>
      <c r="BY609" s="3" t="s">
        <v>123</v>
      </c>
      <c r="CB609" s="3" t="s">
        <v>124</v>
      </c>
      <c r="CE609" s="3" t="s">
        <v>111</v>
      </c>
      <c r="CH609" s="3" t="s">
        <v>199</v>
      </c>
      <c r="CK609" s="3"/>
      <c r="CN609" s="3" t="s">
        <v>137</v>
      </c>
      <c r="CQ609" s="3"/>
      <c r="CT609">
        <v>163</v>
      </c>
    </row>
    <row r="610" spans="1:98" x14ac:dyDescent="0.25">
      <c r="A610">
        <v>167</v>
      </c>
      <c r="B610" s="22">
        <v>43934.816099537034</v>
      </c>
      <c r="C610" s="22">
        <v>43934.817233796297</v>
      </c>
      <c r="D610" s="3" t="s">
        <v>97</v>
      </c>
      <c r="I610" s="3" t="s">
        <v>98</v>
      </c>
      <c r="L610" s="3" t="s">
        <v>99</v>
      </c>
      <c r="O610" s="3"/>
      <c r="R610" s="3" t="s">
        <v>225</v>
      </c>
      <c r="U610" s="3" t="s">
        <v>99</v>
      </c>
      <c r="X610" s="3" t="s">
        <v>101</v>
      </c>
      <c r="AA610" s="3" t="s">
        <v>132</v>
      </c>
      <c r="AD610" s="3" t="s">
        <v>226</v>
      </c>
      <c r="AG610" s="3" t="s">
        <v>149</v>
      </c>
      <c r="AJ610" s="3"/>
      <c r="AM610" s="3" t="s">
        <v>99</v>
      </c>
      <c r="AP610" s="3"/>
      <c r="AS610" s="3" t="s">
        <v>98</v>
      </c>
      <c r="AV610" s="3" t="s">
        <v>435</v>
      </c>
      <c r="AY610" s="3" t="s">
        <v>116</v>
      </c>
      <c r="BB610" s="3"/>
      <c r="BG610" s="3" t="s">
        <v>107</v>
      </c>
      <c r="BJ610" s="3" t="s">
        <v>133</v>
      </c>
      <c r="BM610" s="3" t="s">
        <v>133</v>
      </c>
      <c r="BP610" s="3" t="s">
        <v>107</v>
      </c>
      <c r="BS610" s="3" t="s">
        <v>108</v>
      </c>
      <c r="BV610" s="3" t="s">
        <v>108</v>
      </c>
      <c r="BY610" s="3" t="s">
        <v>123</v>
      </c>
      <c r="CB610" s="3" t="s">
        <v>124</v>
      </c>
      <c r="CE610" s="3" t="s">
        <v>111</v>
      </c>
      <c r="CH610" s="3" t="s">
        <v>199</v>
      </c>
      <c r="CK610" s="3"/>
      <c r="CN610" s="3" t="s">
        <v>137</v>
      </c>
      <c r="CQ610" s="3"/>
      <c r="CT610">
        <v>163</v>
      </c>
    </row>
    <row r="611" spans="1:98" x14ac:dyDescent="0.25">
      <c r="A611">
        <v>167</v>
      </c>
      <c r="B611" s="22">
        <v>43934.816099537034</v>
      </c>
      <c r="C611" s="22">
        <v>43934.817233796297</v>
      </c>
      <c r="D611" s="3" t="s">
        <v>97</v>
      </c>
      <c r="I611" s="3" t="s">
        <v>98</v>
      </c>
      <c r="L611" s="3" t="s">
        <v>99</v>
      </c>
      <c r="O611" s="3"/>
      <c r="R611" s="3" t="s">
        <v>225</v>
      </c>
      <c r="U611" s="3" t="s">
        <v>99</v>
      </c>
      <c r="X611" s="3" t="s">
        <v>101</v>
      </c>
      <c r="AA611" s="3" t="s">
        <v>132</v>
      </c>
      <c r="AD611" s="3" t="s">
        <v>226</v>
      </c>
      <c r="AG611" s="3" t="s">
        <v>149</v>
      </c>
      <c r="AJ611" s="3"/>
      <c r="AM611" s="3" t="s">
        <v>99</v>
      </c>
      <c r="AP611" s="3"/>
      <c r="AS611" s="3" t="s">
        <v>98</v>
      </c>
      <c r="AV611" s="3" t="s">
        <v>430</v>
      </c>
      <c r="AY611" s="3" t="s">
        <v>116</v>
      </c>
      <c r="BB611" s="3"/>
      <c r="BG611" s="3" t="s">
        <v>107</v>
      </c>
      <c r="BJ611" s="3" t="s">
        <v>133</v>
      </c>
      <c r="BM611" s="3" t="s">
        <v>133</v>
      </c>
      <c r="BP611" s="3" t="s">
        <v>107</v>
      </c>
      <c r="BS611" s="3" t="s">
        <v>108</v>
      </c>
      <c r="BV611" s="3" t="s">
        <v>108</v>
      </c>
      <c r="BY611" s="3" t="s">
        <v>123</v>
      </c>
      <c r="CB611" s="3" t="s">
        <v>124</v>
      </c>
      <c r="CE611" s="3" t="s">
        <v>111</v>
      </c>
      <c r="CH611" s="3" t="s">
        <v>199</v>
      </c>
      <c r="CK611" s="3"/>
      <c r="CN611" s="3" t="s">
        <v>137</v>
      </c>
      <c r="CQ611" s="3"/>
      <c r="CT611">
        <v>163</v>
      </c>
    </row>
    <row r="612" spans="1:98" x14ac:dyDescent="0.25">
      <c r="A612">
        <v>168</v>
      </c>
      <c r="B612" s="22">
        <v>43934.83390046296</v>
      </c>
      <c r="C612" s="22">
        <v>43934.837951388887</v>
      </c>
      <c r="D612" s="3" t="s">
        <v>97</v>
      </c>
      <c r="I612" s="3" t="s">
        <v>98</v>
      </c>
      <c r="L612" s="3" t="s">
        <v>99</v>
      </c>
      <c r="O612" s="3"/>
      <c r="R612" s="3" t="s">
        <v>100</v>
      </c>
      <c r="U612" s="3" t="s">
        <v>99</v>
      </c>
      <c r="X612" s="3" t="s">
        <v>101</v>
      </c>
      <c r="AA612" s="3" t="s">
        <v>132</v>
      </c>
      <c r="AD612" s="3" t="s">
        <v>152</v>
      </c>
      <c r="AG612" s="3" t="s">
        <v>151</v>
      </c>
      <c r="AJ612" s="3"/>
      <c r="AM612" s="3" t="s">
        <v>99</v>
      </c>
      <c r="AP612" s="3"/>
      <c r="AS612" s="3" t="s">
        <v>98</v>
      </c>
      <c r="AV612" s="3" t="s">
        <v>432</v>
      </c>
      <c r="AY612" s="3" t="s">
        <v>116</v>
      </c>
      <c r="BB612" s="3"/>
      <c r="BG612" s="3" t="s">
        <v>107</v>
      </c>
      <c r="BJ612" s="3" t="s">
        <v>108</v>
      </c>
      <c r="BM612" s="3" t="s">
        <v>107</v>
      </c>
      <c r="BP612" s="3" t="s">
        <v>123</v>
      </c>
      <c r="BS612" s="3" t="s">
        <v>109</v>
      </c>
      <c r="BV612" s="3" t="s">
        <v>123</v>
      </c>
      <c r="BY612" s="3" t="s">
        <v>109</v>
      </c>
      <c r="CB612" s="3" t="s">
        <v>118</v>
      </c>
      <c r="CE612" s="3" t="s">
        <v>111</v>
      </c>
      <c r="CH612" s="3" t="s">
        <v>148</v>
      </c>
      <c r="CK612" s="3"/>
      <c r="CN612" s="3" t="s">
        <v>126</v>
      </c>
      <c r="CQ612" s="3"/>
      <c r="CT612">
        <v>164</v>
      </c>
    </row>
    <row r="613" spans="1:98" x14ac:dyDescent="0.25">
      <c r="A613">
        <v>168</v>
      </c>
      <c r="B613" s="22">
        <v>43934.83390046296</v>
      </c>
      <c r="C613" s="22">
        <v>43934.837951388887</v>
      </c>
      <c r="D613" s="3" t="s">
        <v>97</v>
      </c>
      <c r="I613" s="3" t="s">
        <v>98</v>
      </c>
      <c r="L613" s="3" t="s">
        <v>99</v>
      </c>
      <c r="O613" s="3"/>
      <c r="R613" s="3" t="s">
        <v>100</v>
      </c>
      <c r="U613" s="3" t="s">
        <v>99</v>
      </c>
      <c r="X613" s="3" t="s">
        <v>101</v>
      </c>
      <c r="AA613" s="3" t="s">
        <v>132</v>
      </c>
      <c r="AD613" s="3" t="s">
        <v>152</v>
      </c>
      <c r="AG613" s="3" t="s">
        <v>151</v>
      </c>
      <c r="AJ613" s="3"/>
      <c r="AM613" s="3" t="s">
        <v>99</v>
      </c>
      <c r="AP613" s="3"/>
      <c r="AS613" s="3" t="s">
        <v>98</v>
      </c>
      <c r="AV613" s="3" t="s">
        <v>433</v>
      </c>
      <c r="AY613" s="3" t="s">
        <v>116</v>
      </c>
      <c r="BB613" s="3"/>
      <c r="BG613" s="3" t="s">
        <v>107</v>
      </c>
      <c r="BJ613" s="3" t="s">
        <v>108</v>
      </c>
      <c r="BM613" s="3" t="s">
        <v>107</v>
      </c>
      <c r="BP613" s="3" t="s">
        <v>123</v>
      </c>
      <c r="BS613" s="3" t="s">
        <v>109</v>
      </c>
      <c r="BV613" s="3" t="s">
        <v>123</v>
      </c>
      <c r="BY613" s="3" t="s">
        <v>109</v>
      </c>
      <c r="CB613" s="3" t="s">
        <v>118</v>
      </c>
      <c r="CE613" s="3" t="s">
        <v>111</v>
      </c>
      <c r="CH613" s="3" t="s">
        <v>148</v>
      </c>
      <c r="CK613" s="3"/>
      <c r="CN613" s="3" t="s">
        <v>126</v>
      </c>
      <c r="CQ613" s="3"/>
      <c r="CT613">
        <v>164</v>
      </c>
    </row>
    <row r="614" spans="1:98" x14ac:dyDescent="0.25">
      <c r="A614">
        <v>168</v>
      </c>
      <c r="B614" s="22">
        <v>43934.83390046296</v>
      </c>
      <c r="C614" s="22">
        <v>43934.837951388887</v>
      </c>
      <c r="D614" s="3" t="s">
        <v>97</v>
      </c>
      <c r="I614" s="3" t="s">
        <v>98</v>
      </c>
      <c r="L614" s="3" t="s">
        <v>99</v>
      </c>
      <c r="O614" s="3"/>
      <c r="R614" s="3" t="s">
        <v>100</v>
      </c>
      <c r="U614" s="3" t="s">
        <v>99</v>
      </c>
      <c r="X614" s="3" t="s">
        <v>101</v>
      </c>
      <c r="AA614" s="3" t="s">
        <v>132</v>
      </c>
      <c r="AD614" s="3" t="s">
        <v>152</v>
      </c>
      <c r="AG614" s="3" t="s">
        <v>151</v>
      </c>
      <c r="AJ614" s="3"/>
      <c r="AM614" s="3" t="s">
        <v>99</v>
      </c>
      <c r="AP614" s="3"/>
      <c r="AS614" s="3" t="s">
        <v>98</v>
      </c>
      <c r="AV614" s="3" t="s">
        <v>434</v>
      </c>
      <c r="AY614" s="3" t="s">
        <v>116</v>
      </c>
      <c r="BB614" s="3"/>
      <c r="BG614" s="3" t="s">
        <v>107</v>
      </c>
      <c r="BJ614" s="3" t="s">
        <v>108</v>
      </c>
      <c r="BM614" s="3" t="s">
        <v>107</v>
      </c>
      <c r="BP614" s="3" t="s">
        <v>123</v>
      </c>
      <c r="BS614" s="3" t="s">
        <v>109</v>
      </c>
      <c r="BV614" s="3" t="s">
        <v>123</v>
      </c>
      <c r="BY614" s="3" t="s">
        <v>109</v>
      </c>
      <c r="CB614" s="3" t="s">
        <v>118</v>
      </c>
      <c r="CE614" s="3" t="s">
        <v>111</v>
      </c>
      <c r="CH614" s="3" t="s">
        <v>148</v>
      </c>
      <c r="CK614" s="3"/>
      <c r="CN614" s="3" t="s">
        <v>126</v>
      </c>
      <c r="CQ614" s="3"/>
      <c r="CT614">
        <v>164</v>
      </c>
    </row>
    <row r="615" spans="1:98" x14ac:dyDescent="0.25">
      <c r="A615">
        <v>168</v>
      </c>
      <c r="B615" s="22">
        <v>43934.83390046296</v>
      </c>
      <c r="C615" s="22">
        <v>43934.837951388887</v>
      </c>
      <c r="D615" s="3" t="s">
        <v>97</v>
      </c>
      <c r="I615" s="3" t="s">
        <v>98</v>
      </c>
      <c r="L615" s="3" t="s">
        <v>99</v>
      </c>
      <c r="O615" s="3"/>
      <c r="R615" s="3" t="s">
        <v>100</v>
      </c>
      <c r="U615" s="3" t="s">
        <v>99</v>
      </c>
      <c r="X615" s="3" t="s">
        <v>101</v>
      </c>
      <c r="AA615" s="3" t="s">
        <v>132</v>
      </c>
      <c r="AD615" s="3" t="s">
        <v>152</v>
      </c>
      <c r="AG615" s="3" t="s">
        <v>151</v>
      </c>
      <c r="AJ615" s="3"/>
      <c r="AM615" s="3" t="s">
        <v>99</v>
      </c>
      <c r="AP615" s="3"/>
      <c r="AS615" s="3" t="s">
        <v>98</v>
      </c>
      <c r="AV615" s="3" t="s">
        <v>429</v>
      </c>
      <c r="AY615" s="3" t="s">
        <v>116</v>
      </c>
      <c r="BB615" s="3"/>
      <c r="BG615" s="3" t="s">
        <v>107</v>
      </c>
      <c r="BJ615" s="3" t="s">
        <v>108</v>
      </c>
      <c r="BM615" s="3" t="s">
        <v>107</v>
      </c>
      <c r="BP615" s="3" t="s">
        <v>123</v>
      </c>
      <c r="BS615" s="3" t="s">
        <v>109</v>
      </c>
      <c r="BV615" s="3" t="s">
        <v>123</v>
      </c>
      <c r="BY615" s="3" t="s">
        <v>109</v>
      </c>
      <c r="CB615" s="3" t="s">
        <v>118</v>
      </c>
      <c r="CE615" s="3" t="s">
        <v>111</v>
      </c>
      <c r="CH615" s="3" t="s">
        <v>148</v>
      </c>
      <c r="CK615" s="3"/>
      <c r="CN615" s="3" t="s">
        <v>126</v>
      </c>
      <c r="CQ615" s="3"/>
      <c r="CT615">
        <v>164</v>
      </c>
    </row>
    <row r="616" spans="1:98" x14ac:dyDescent="0.25">
      <c r="A616">
        <v>168</v>
      </c>
      <c r="B616" s="22">
        <v>43934.83390046296</v>
      </c>
      <c r="C616" s="22">
        <v>43934.837951388887</v>
      </c>
      <c r="D616" s="3" t="s">
        <v>97</v>
      </c>
      <c r="I616" s="3" t="s">
        <v>98</v>
      </c>
      <c r="L616" s="3" t="s">
        <v>99</v>
      </c>
      <c r="O616" s="3"/>
      <c r="R616" s="3" t="s">
        <v>100</v>
      </c>
      <c r="U616" s="3" t="s">
        <v>99</v>
      </c>
      <c r="X616" s="3" t="s">
        <v>101</v>
      </c>
      <c r="AA616" s="3" t="s">
        <v>132</v>
      </c>
      <c r="AD616" s="3" t="s">
        <v>152</v>
      </c>
      <c r="AG616" s="3" t="s">
        <v>151</v>
      </c>
      <c r="AJ616" s="3"/>
      <c r="AM616" s="3" t="s">
        <v>99</v>
      </c>
      <c r="AP616" s="3"/>
      <c r="AS616" s="3" t="s">
        <v>98</v>
      </c>
      <c r="AV616" s="3" t="s">
        <v>435</v>
      </c>
      <c r="AY616" s="3" t="s">
        <v>116</v>
      </c>
      <c r="BB616" s="3"/>
      <c r="BG616" s="3" t="s">
        <v>107</v>
      </c>
      <c r="BJ616" s="3" t="s">
        <v>108</v>
      </c>
      <c r="BM616" s="3" t="s">
        <v>107</v>
      </c>
      <c r="BP616" s="3" t="s">
        <v>123</v>
      </c>
      <c r="BS616" s="3" t="s">
        <v>109</v>
      </c>
      <c r="BV616" s="3" t="s">
        <v>123</v>
      </c>
      <c r="BY616" s="3" t="s">
        <v>109</v>
      </c>
      <c r="CB616" s="3" t="s">
        <v>118</v>
      </c>
      <c r="CE616" s="3" t="s">
        <v>111</v>
      </c>
      <c r="CH616" s="3" t="s">
        <v>148</v>
      </c>
      <c r="CK616" s="3"/>
      <c r="CN616" s="3" t="s">
        <v>126</v>
      </c>
      <c r="CQ616" s="3"/>
      <c r="CT616">
        <v>164</v>
      </c>
    </row>
    <row r="617" spans="1:98" x14ac:dyDescent="0.25">
      <c r="A617">
        <v>168</v>
      </c>
      <c r="B617" s="22">
        <v>43934.83390046296</v>
      </c>
      <c r="C617" s="22">
        <v>43934.837951388887</v>
      </c>
      <c r="D617" s="3" t="s">
        <v>97</v>
      </c>
      <c r="I617" s="3" t="s">
        <v>98</v>
      </c>
      <c r="L617" s="3" t="s">
        <v>99</v>
      </c>
      <c r="O617" s="3"/>
      <c r="R617" s="3" t="s">
        <v>100</v>
      </c>
      <c r="U617" s="3" t="s">
        <v>99</v>
      </c>
      <c r="X617" s="3" t="s">
        <v>101</v>
      </c>
      <c r="AA617" s="3" t="s">
        <v>132</v>
      </c>
      <c r="AD617" s="3" t="s">
        <v>152</v>
      </c>
      <c r="AG617" s="3" t="s">
        <v>151</v>
      </c>
      <c r="AJ617" s="3"/>
      <c r="AM617" s="3" t="s">
        <v>99</v>
      </c>
      <c r="AP617" s="3"/>
      <c r="AS617" s="3" t="s">
        <v>98</v>
      </c>
      <c r="AV617" s="3" t="s">
        <v>430</v>
      </c>
      <c r="AY617" s="3" t="s">
        <v>116</v>
      </c>
      <c r="BB617" s="3"/>
      <c r="BG617" s="3" t="s">
        <v>107</v>
      </c>
      <c r="BJ617" s="3" t="s">
        <v>108</v>
      </c>
      <c r="BM617" s="3" t="s">
        <v>107</v>
      </c>
      <c r="BP617" s="3" t="s">
        <v>123</v>
      </c>
      <c r="BS617" s="3" t="s">
        <v>109</v>
      </c>
      <c r="BV617" s="3" t="s">
        <v>123</v>
      </c>
      <c r="BY617" s="3" t="s">
        <v>109</v>
      </c>
      <c r="CB617" s="3" t="s">
        <v>118</v>
      </c>
      <c r="CE617" s="3" t="s">
        <v>111</v>
      </c>
      <c r="CH617" s="3" t="s">
        <v>148</v>
      </c>
      <c r="CK617" s="3"/>
      <c r="CN617" s="3" t="s">
        <v>126</v>
      </c>
      <c r="CQ617" s="3"/>
      <c r="CT617">
        <v>164</v>
      </c>
    </row>
    <row r="618" spans="1:98" x14ac:dyDescent="0.25">
      <c r="A618">
        <v>169</v>
      </c>
      <c r="B618" s="22">
        <v>43935.036273148151</v>
      </c>
      <c r="C618" s="22">
        <v>43935.038298611114</v>
      </c>
      <c r="D618" s="3" t="s">
        <v>97</v>
      </c>
      <c r="I618" s="3" t="s">
        <v>98</v>
      </c>
      <c r="L618" s="3" t="s">
        <v>99</v>
      </c>
      <c r="O618" s="3"/>
      <c r="R618" s="3" t="s">
        <v>120</v>
      </c>
      <c r="U618" s="3" t="s">
        <v>99</v>
      </c>
      <c r="X618" s="3" t="s">
        <v>121</v>
      </c>
      <c r="AA618" s="3"/>
      <c r="AD618" s="3" t="s">
        <v>226</v>
      </c>
      <c r="AG618" s="3" t="s">
        <v>160</v>
      </c>
      <c r="AJ618" s="3"/>
      <c r="AM618" s="3" t="s">
        <v>98</v>
      </c>
      <c r="AP618" s="3" t="s">
        <v>143</v>
      </c>
      <c r="AS618" s="3" t="s">
        <v>99</v>
      </c>
      <c r="AV618" s="3"/>
      <c r="AY618" s="3" t="s">
        <v>116</v>
      </c>
      <c r="BB618" s="3"/>
      <c r="BG618" s="3" t="s">
        <v>108</v>
      </c>
      <c r="BJ618" s="3" t="s">
        <v>108</v>
      </c>
      <c r="BM618" s="3" t="s">
        <v>108</v>
      </c>
      <c r="BP618" s="3" t="s">
        <v>109</v>
      </c>
      <c r="BS618" s="3" t="s">
        <v>109</v>
      </c>
      <c r="BV618" s="3" t="s">
        <v>123</v>
      </c>
      <c r="BY618" s="3" t="s">
        <v>123</v>
      </c>
      <c r="CB618" s="3" t="s">
        <v>124</v>
      </c>
      <c r="CE618" s="3" t="s">
        <v>119</v>
      </c>
      <c r="CH618" s="3" t="s">
        <v>112</v>
      </c>
      <c r="CK618" s="3"/>
      <c r="CN618" s="3" t="s">
        <v>113</v>
      </c>
      <c r="CQ618" s="3"/>
      <c r="CT618">
        <v>165</v>
      </c>
    </row>
    <row r="619" spans="1:98" x14ac:dyDescent="0.25">
      <c r="A619">
        <v>170</v>
      </c>
      <c r="B619" s="22">
        <v>43935.361215277779</v>
      </c>
      <c r="C619" s="22">
        <v>43935.365486111114</v>
      </c>
      <c r="D619" s="3" t="s">
        <v>97</v>
      </c>
      <c r="I619" s="3" t="s">
        <v>99</v>
      </c>
      <c r="L619" s="3" t="s">
        <v>99</v>
      </c>
      <c r="O619" s="3"/>
      <c r="R619" s="3" t="s">
        <v>100</v>
      </c>
      <c r="U619" s="3" t="s">
        <v>99</v>
      </c>
      <c r="X619" s="3" t="s">
        <v>101</v>
      </c>
      <c r="AA619" s="3" t="s">
        <v>102</v>
      </c>
      <c r="AD619" s="3" t="s">
        <v>114</v>
      </c>
      <c r="AG619" s="3" t="s">
        <v>149</v>
      </c>
      <c r="AJ619" s="3"/>
      <c r="AM619" s="3" t="s">
        <v>99</v>
      </c>
      <c r="AP619" s="3"/>
      <c r="AS619" s="3" t="s">
        <v>98</v>
      </c>
      <c r="AV619" s="3" t="s">
        <v>431</v>
      </c>
      <c r="AY619" s="3" t="s">
        <v>116</v>
      </c>
      <c r="BB619" s="3"/>
      <c r="BG619" s="3" t="s">
        <v>108</v>
      </c>
      <c r="BJ619" s="3" t="s">
        <v>107</v>
      </c>
      <c r="BM619" s="3" t="s">
        <v>133</v>
      </c>
      <c r="BP619" s="3" t="s">
        <v>109</v>
      </c>
      <c r="BS619" s="3" t="s">
        <v>109</v>
      </c>
      <c r="BV619" s="3" t="s">
        <v>108</v>
      </c>
      <c r="BY619" s="3" t="s">
        <v>109</v>
      </c>
      <c r="CB619" s="3" t="s">
        <v>118</v>
      </c>
      <c r="CE619" s="3" t="s">
        <v>135</v>
      </c>
      <c r="CH619" s="3" t="s">
        <v>112</v>
      </c>
      <c r="CK619" s="3"/>
      <c r="CN619" s="3" t="s">
        <v>113</v>
      </c>
      <c r="CQ619" s="3"/>
      <c r="CT619">
        <v>166</v>
      </c>
    </row>
    <row r="620" spans="1:98" x14ac:dyDescent="0.25">
      <c r="A620">
        <v>170</v>
      </c>
      <c r="B620" s="22">
        <v>43935.361215277779</v>
      </c>
      <c r="C620" s="22">
        <v>43935.365486111114</v>
      </c>
      <c r="D620" s="3" t="s">
        <v>97</v>
      </c>
      <c r="I620" s="3" t="s">
        <v>99</v>
      </c>
      <c r="L620" s="3" t="s">
        <v>99</v>
      </c>
      <c r="O620" s="3"/>
      <c r="R620" s="3" t="s">
        <v>100</v>
      </c>
      <c r="U620" s="3" t="s">
        <v>99</v>
      </c>
      <c r="X620" s="3" t="s">
        <v>101</v>
      </c>
      <c r="AA620" s="3" t="s">
        <v>102</v>
      </c>
      <c r="AD620" s="3" t="s">
        <v>114</v>
      </c>
      <c r="AG620" s="3" t="s">
        <v>149</v>
      </c>
      <c r="AJ620" s="3"/>
      <c r="AM620" s="3" t="s">
        <v>99</v>
      </c>
      <c r="AP620" s="3"/>
      <c r="AS620" s="3" t="s">
        <v>98</v>
      </c>
      <c r="AV620" s="3" t="s">
        <v>429</v>
      </c>
      <c r="AY620" s="3" t="s">
        <v>116</v>
      </c>
      <c r="BB620" s="3"/>
      <c r="BG620" s="3" t="s">
        <v>108</v>
      </c>
      <c r="BJ620" s="3" t="s">
        <v>107</v>
      </c>
      <c r="BM620" s="3" t="s">
        <v>133</v>
      </c>
      <c r="BP620" s="3" t="s">
        <v>109</v>
      </c>
      <c r="BS620" s="3" t="s">
        <v>109</v>
      </c>
      <c r="BV620" s="3" t="s">
        <v>108</v>
      </c>
      <c r="BY620" s="3" t="s">
        <v>109</v>
      </c>
      <c r="CB620" s="3" t="s">
        <v>118</v>
      </c>
      <c r="CE620" s="3" t="s">
        <v>135</v>
      </c>
      <c r="CH620" s="3" t="s">
        <v>112</v>
      </c>
      <c r="CK620" s="3"/>
      <c r="CN620" s="3" t="s">
        <v>113</v>
      </c>
      <c r="CQ620" s="3"/>
      <c r="CT620">
        <v>166</v>
      </c>
    </row>
    <row r="621" spans="1:98" x14ac:dyDescent="0.25">
      <c r="A621">
        <v>170</v>
      </c>
      <c r="B621" s="22">
        <v>43935.361215277779</v>
      </c>
      <c r="C621" s="22">
        <v>43935.365486111114</v>
      </c>
      <c r="D621" s="3" t="s">
        <v>97</v>
      </c>
      <c r="I621" s="3" t="s">
        <v>99</v>
      </c>
      <c r="L621" s="3" t="s">
        <v>99</v>
      </c>
      <c r="O621" s="3"/>
      <c r="R621" s="3" t="s">
        <v>100</v>
      </c>
      <c r="U621" s="3" t="s">
        <v>99</v>
      </c>
      <c r="X621" s="3" t="s">
        <v>101</v>
      </c>
      <c r="AA621" s="3" t="s">
        <v>102</v>
      </c>
      <c r="AD621" s="3" t="s">
        <v>114</v>
      </c>
      <c r="AG621" s="3" t="s">
        <v>149</v>
      </c>
      <c r="AJ621" s="3"/>
      <c r="AM621" s="3" t="s">
        <v>99</v>
      </c>
      <c r="AP621" s="3"/>
      <c r="AS621" s="3" t="s">
        <v>98</v>
      </c>
      <c r="AV621" s="3" t="s">
        <v>435</v>
      </c>
      <c r="AY621" s="3" t="s">
        <v>116</v>
      </c>
      <c r="BB621" s="3"/>
      <c r="BG621" s="3" t="s">
        <v>108</v>
      </c>
      <c r="BJ621" s="3" t="s">
        <v>107</v>
      </c>
      <c r="BM621" s="3" t="s">
        <v>133</v>
      </c>
      <c r="BP621" s="3" t="s">
        <v>109</v>
      </c>
      <c r="BS621" s="3" t="s">
        <v>109</v>
      </c>
      <c r="BV621" s="3" t="s">
        <v>108</v>
      </c>
      <c r="BY621" s="3" t="s">
        <v>109</v>
      </c>
      <c r="CB621" s="3" t="s">
        <v>118</v>
      </c>
      <c r="CE621" s="3" t="s">
        <v>135</v>
      </c>
      <c r="CH621" s="3" t="s">
        <v>112</v>
      </c>
      <c r="CK621" s="3"/>
      <c r="CN621" s="3" t="s">
        <v>113</v>
      </c>
      <c r="CQ621" s="3"/>
      <c r="CT621">
        <v>166</v>
      </c>
    </row>
    <row r="622" spans="1:98" x14ac:dyDescent="0.25">
      <c r="A622">
        <v>170</v>
      </c>
      <c r="B622" s="22">
        <v>43935.361215277779</v>
      </c>
      <c r="C622" s="22">
        <v>43935.365486111114</v>
      </c>
      <c r="D622" s="3" t="s">
        <v>97</v>
      </c>
      <c r="I622" s="3" t="s">
        <v>99</v>
      </c>
      <c r="L622" s="3" t="s">
        <v>99</v>
      </c>
      <c r="O622" s="3"/>
      <c r="R622" s="3" t="s">
        <v>100</v>
      </c>
      <c r="U622" s="3" t="s">
        <v>99</v>
      </c>
      <c r="X622" s="3" t="s">
        <v>101</v>
      </c>
      <c r="AA622" s="3" t="s">
        <v>102</v>
      </c>
      <c r="AD622" s="3" t="s">
        <v>114</v>
      </c>
      <c r="AG622" s="3" t="s">
        <v>149</v>
      </c>
      <c r="AJ622" s="3"/>
      <c r="AM622" s="3" t="s">
        <v>99</v>
      </c>
      <c r="AP622" s="3"/>
      <c r="AS622" s="3" t="s">
        <v>98</v>
      </c>
      <c r="AV622" s="3" t="s">
        <v>430</v>
      </c>
      <c r="AY622" s="3" t="s">
        <v>116</v>
      </c>
      <c r="BB622" s="3"/>
      <c r="BG622" s="3" t="s">
        <v>108</v>
      </c>
      <c r="BJ622" s="3" t="s">
        <v>107</v>
      </c>
      <c r="BM622" s="3" t="s">
        <v>133</v>
      </c>
      <c r="BP622" s="3" t="s">
        <v>109</v>
      </c>
      <c r="BS622" s="3" t="s">
        <v>109</v>
      </c>
      <c r="BV622" s="3" t="s">
        <v>108</v>
      </c>
      <c r="BY622" s="3" t="s">
        <v>109</v>
      </c>
      <c r="CB622" s="3" t="s">
        <v>118</v>
      </c>
      <c r="CE622" s="3" t="s">
        <v>135</v>
      </c>
      <c r="CH622" s="3" t="s">
        <v>112</v>
      </c>
      <c r="CK622" s="3"/>
      <c r="CN622" s="3" t="s">
        <v>113</v>
      </c>
      <c r="CQ622" s="3"/>
      <c r="CT622">
        <v>166</v>
      </c>
    </row>
    <row r="623" spans="1:98" x14ac:dyDescent="0.25">
      <c r="A623">
        <v>171</v>
      </c>
      <c r="B623" s="22">
        <v>43935.370115740741</v>
      </c>
      <c r="C623" s="22">
        <v>43935.372372685182</v>
      </c>
      <c r="D623" s="3" t="s">
        <v>97</v>
      </c>
      <c r="I623" s="3" t="s">
        <v>98</v>
      </c>
      <c r="L623" s="3" t="s">
        <v>99</v>
      </c>
      <c r="O623" s="3"/>
      <c r="R623" s="3" t="s">
        <v>120</v>
      </c>
      <c r="U623" s="3" t="s">
        <v>98</v>
      </c>
      <c r="X623" s="3" t="s">
        <v>101</v>
      </c>
      <c r="AA623" s="3" t="s">
        <v>102</v>
      </c>
      <c r="AD623" s="3" t="s">
        <v>138</v>
      </c>
      <c r="AG623" s="3" t="s">
        <v>149</v>
      </c>
      <c r="AJ623" s="3"/>
      <c r="AM623" s="3" t="s">
        <v>99</v>
      </c>
      <c r="AP623" s="3"/>
      <c r="AS623" s="3" t="s">
        <v>98</v>
      </c>
      <c r="AV623" s="3" t="s">
        <v>429</v>
      </c>
      <c r="AY623" s="3" t="s">
        <v>116</v>
      </c>
      <c r="BB623" s="3"/>
      <c r="BG623" s="3" t="s">
        <v>108</v>
      </c>
      <c r="BJ623" s="3" t="s">
        <v>123</v>
      </c>
      <c r="BM623" s="3" t="s">
        <v>109</v>
      </c>
      <c r="BP623" s="3" t="s">
        <v>123</v>
      </c>
      <c r="BS623" s="3" t="s">
        <v>109</v>
      </c>
      <c r="BV623" s="3" t="s">
        <v>109</v>
      </c>
      <c r="BY623" s="3" t="s">
        <v>123</v>
      </c>
      <c r="CB623" s="3" t="s">
        <v>110</v>
      </c>
      <c r="CE623" s="3" t="s">
        <v>111</v>
      </c>
      <c r="CH623" s="3" t="s">
        <v>148</v>
      </c>
      <c r="CK623" s="3"/>
      <c r="CN623" s="3" t="s">
        <v>141</v>
      </c>
      <c r="CQ623" s="3"/>
      <c r="CT623">
        <v>167</v>
      </c>
    </row>
    <row r="624" spans="1:98" x14ac:dyDescent="0.25">
      <c r="A624">
        <v>171</v>
      </c>
      <c r="B624" s="22">
        <v>43935.370115740741</v>
      </c>
      <c r="C624" s="22">
        <v>43935.372372685182</v>
      </c>
      <c r="D624" s="3" t="s">
        <v>97</v>
      </c>
      <c r="I624" s="3" t="s">
        <v>98</v>
      </c>
      <c r="L624" s="3" t="s">
        <v>99</v>
      </c>
      <c r="O624" s="3"/>
      <c r="R624" s="3" t="s">
        <v>120</v>
      </c>
      <c r="U624" s="3" t="s">
        <v>98</v>
      </c>
      <c r="X624" s="3" t="s">
        <v>101</v>
      </c>
      <c r="AA624" s="3" t="s">
        <v>102</v>
      </c>
      <c r="AD624" s="3" t="s">
        <v>138</v>
      </c>
      <c r="AG624" s="3" t="s">
        <v>149</v>
      </c>
      <c r="AJ624" s="3"/>
      <c r="AM624" s="3" t="s">
        <v>99</v>
      </c>
      <c r="AP624" s="3"/>
      <c r="AS624" s="3" t="s">
        <v>98</v>
      </c>
      <c r="AV624" s="3" t="s">
        <v>435</v>
      </c>
      <c r="AY624" s="3" t="s">
        <v>116</v>
      </c>
      <c r="BB624" s="3"/>
      <c r="BG624" s="3" t="s">
        <v>108</v>
      </c>
      <c r="BJ624" s="3" t="s">
        <v>123</v>
      </c>
      <c r="BM624" s="3" t="s">
        <v>109</v>
      </c>
      <c r="BP624" s="3" t="s">
        <v>123</v>
      </c>
      <c r="BS624" s="3" t="s">
        <v>109</v>
      </c>
      <c r="BV624" s="3" t="s">
        <v>109</v>
      </c>
      <c r="BY624" s="3" t="s">
        <v>123</v>
      </c>
      <c r="CB624" s="3" t="s">
        <v>110</v>
      </c>
      <c r="CE624" s="3" t="s">
        <v>111</v>
      </c>
      <c r="CH624" s="3" t="s">
        <v>148</v>
      </c>
      <c r="CK624" s="3"/>
      <c r="CN624" s="3" t="s">
        <v>141</v>
      </c>
      <c r="CQ624" s="3"/>
      <c r="CT624">
        <v>167</v>
      </c>
    </row>
    <row r="625" spans="1:98" x14ac:dyDescent="0.25">
      <c r="A625">
        <v>171</v>
      </c>
      <c r="B625" s="22">
        <v>43935.370115740741</v>
      </c>
      <c r="C625" s="22">
        <v>43935.372372685182</v>
      </c>
      <c r="D625" s="3" t="s">
        <v>97</v>
      </c>
      <c r="I625" s="3" t="s">
        <v>98</v>
      </c>
      <c r="L625" s="3" t="s">
        <v>99</v>
      </c>
      <c r="O625" s="3"/>
      <c r="R625" s="3" t="s">
        <v>120</v>
      </c>
      <c r="U625" s="3" t="s">
        <v>98</v>
      </c>
      <c r="X625" s="3" t="s">
        <v>101</v>
      </c>
      <c r="AA625" s="3" t="s">
        <v>102</v>
      </c>
      <c r="AD625" s="3" t="s">
        <v>138</v>
      </c>
      <c r="AG625" s="3" t="s">
        <v>149</v>
      </c>
      <c r="AJ625" s="3"/>
      <c r="AM625" s="3" t="s">
        <v>99</v>
      </c>
      <c r="AP625" s="3"/>
      <c r="AS625" s="3" t="s">
        <v>98</v>
      </c>
      <c r="AV625" s="3" t="s">
        <v>430</v>
      </c>
      <c r="AY625" s="3" t="s">
        <v>116</v>
      </c>
      <c r="BB625" s="3"/>
      <c r="BG625" s="3" t="s">
        <v>108</v>
      </c>
      <c r="BJ625" s="3" t="s">
        <v>123</v>
      </c>
      <c r="BM625" s="3" t="s">
        <v>109</v>
      </c>
      <c r="BP625" s="3" t="s">
        <v>123</v>
      </c>
      <c r="BS625" s="3" t="s">
        <v>109</v>
      </c>
      <c r="BV625" s="3" t="s">
        <v>109</v>
      </c>
      <c r="BY625" s="3" t="s">
        <v>123</v>
      </c>
      <c r="CB625" s="3" t="s">
        <v>110</v>
      </c>
      <c r="CE625" s="3" t="s">
        <v>111</v>
      </c>
      <c r="CH625" s="3" t="s">
        <v>148</v>
      </c>
      <c r="CK625" s="3"/>
      <c r="CN625" s="3" t="s">
        <v>141</v>
      </c>
      <c r="CQ625" s="3"/>
      <c r="CT625">
        <v>167</v>
      </c>
    </row>
    <row r="626" spans="1:98" x14ac:dyDescent="0.25">
      <c r="A626">
        <v>172</v>
      </c>
      <c r="B626" s="22">
        <v>43935.384768518517</v>
      </c>
      <c r="C626" s="22">
        <v>43935.38722222222</v>
      </c>
      <c r="D626" s="3" t="s">
        <v>97</v>
      </c>
      <c r="I626" s="3" t="s">
        <v>99</v>
      </c>
      <c r="L626" s="3" t="s">
        <v>98</v>
      </c>
      <c r="O626" s="3"/>
      <c r="R626" s="3" t="s">
        <v>100</v>
      </c>
      <c r="U626" s="3" t="s">
        <v>98</v>
      </c>
      <c r="X626" s="3" t="s">
        <v>121</v>
      </c>
      <c r="AA626" s="3"/>
      <c r="AD626" s="3" t="s">
        <v>146</v>
      </c>
      <c r="AG626" s="3" t="s">
        <v>149</v>
      </c>
      <c r="AJ626" s="3"/>
      <c r="AM626" s="3" t="s">
        <v>99</v>
      </c>
      <c r="AP626" s="3"/>
      <c r="AS626" s="3" t="s">
        <v>98</v>
      </c>
      <c r="AV626" s="3" t="s">
        <v>429</v>
      </c>
      <c r="AY626" s="3" t="s">
        <v>116</v>
      </c>
      <c r="BB626" s="3"/>
      <c r="BG626" s="3" t="s">
        <v>123</v>
      </c>
      <c r="BJ626" s="3" t="s">
        <v>123</v>
      </c>
      <c r="BM626" s="3" t="s">
        <v>109</v>
      </c>
      <c r="BP626" s="3" t="s">
        <v>123</v>
      </c>
      <c r="BS626" s="3" t="s">
        <v>123</v>
      </c>
      <c r="BV626" s="3" t="s">
        <v>109</v>
      </c>
      <c r="BY626" s="3" t="s">
        <v>109</v>
      </c>
      <c r="CB626" s="3" t="s">
        <v>124</v>
      </c>
      <c r="CE626" s="3" t="s">
        <v>119</v>
      </c>
      <c r="CH626" s="3" t="s">
        <v>148</v>
      </c>
      <c r="CK626" s="3"/>
      <c r="CN626" s="3" t="s">
        <v>131</v>
      </c>
      <c r="CQ626" s="3"/>
      <c r="CT626">
        <v>168</v>
      </c>
    </row>
    <row r="627" spans="1:98" x14ac:dyDescent="0.25">
      <c r="A627">
        <v>172</v>
      </c>
      <c r="B627" s="22">
        <v>43935.384768518517</v>
      </c>
      <c r="C627" s="22">
        <v>43935.38722222222</v>
      </c>
      <c r="D627" s="3" t="s">
        <v>97</v>
      </c>
      <c r="I627" s="3" t="s">
        <v>99</v>
      </c>
      <c r="L627" s="3" t="s">
        <v>98</v>
      </c>
      <c r="O627" s="3"/>
      <c r="R627" s="3" t="s">
        <v>100</v>
      </c>
      <c r="U627" s="3" t="s">
        <v>98</v>
      </c>
      <c r="X627" s="3" t="s">
        <v>121</v>
      </c>
      <c r="AA627" s="3"/>
      <c r="AD627" s="3" t="s">
        <v>146</v>
      </c>
      <c r="AG627" s="3" t="s">
        <v>149</v>
      </c>
      <c r="AJ627" s="3"/>
      <c r="AM627" s="3" t="s">
        <v>99</v>
      </c>
      <c r="AP627" s="3"/>
      <c r="AS627" s="3" t="s">
        <v>98</v>
      </c>
      <c r="AV627" s="3" t="s">
        <v>435</v>
      </c>
      <c r="AY627" s="3" t="s">
        <v>116</v>
      </c>
      <c r="BB627" s="3"/>
      <c r="BG627" s="3" t="s">
        <v>123</v>
      </c>
      <c r="BJ627" s="3" t="s">
        <v>123</v>
      </c>
      <c r="BM627" s="3" t="s">
        <v>109</v>
      </c>
      <c r="BP627" s="3" t="s">
        <v>123</v>
      </c>
      <c r="BS627" s="3" t="s">
        <v>123</v>
      </c>
      <c r="BV627" s="3" t="s">
        <v>109</v>
      </c>
      <c r="BY627" s="3" t="s">
        <v>109</v>
      </c>
      <c r="CB627" s="3" t="s">
        <v>124</v>
      </c>
      <c r="CE627" s="3" t="s">
        <v>119</v>
      </c>
      <c r="CH627" s="3" t="s">
        <v>148</v>
      </c>
      <c r="CK627" s="3"/>
      <c r="CN627" s="3" t="s">
        <v>131</v>
      </c>
      <c r="CQ627" s="3"/>
      <c r="CT627">
        <v>168</v>
      </c>
    </row>
    <row r="628" spans="1:98" x14ac:dyDescent="0.25">
      <c r="A628">
        <v>172</v>
      </c>
      <c r="B628" s="22">
        <v>43935.384768518517</v>
      </c>
      <c r="C628" s="22">
        <v>43935.38722222222</v>
      </c>
      <c r="D628" s="3" t="s">
        <v>97</v>
      </c>
      <c r="I628" s="3" t="s">
        <v>99</v>
      </c>
      <c r="L628" s="3" t="s">
        <v>98</v>
      </c>
      <c r="O628" s="3"/>
      <c r="R628" s="3" t="s">
        <v>100</v>
      </c>
      <c r="U628" s="3" t="s">
        <v>98</v>
      </c>
      <c r="X628" s="3" t="s">
        <v>121</v>
      </c>
      <c r="AA628" s="3"/>
      <c r="AD628" s="3" t="s">
        <v>146</v>
      </c>
      <c r="AG628" s="3" t="s">
        <v>149</v>
      </c>
      <c r="AJ628" s="3"/>
      <c r="AM628" s="3" t="s">
        <v>99</v>
      </c>
      <c r="AP628" s="3"/>
      <c r="AS628" s="3" t="s">
        <v>98</v>
      </c>
      <c r="AV628" s="3" t="s">
        <v>430</v>
      </c>
      <c r="AY628" s="3" t="s">
        <v>116</v>
      </c>
      <c r="BB628" s="3"/>
      <c r="BG628" s="3" t="s">
        <v>123</v>
      </c>
      <c r="BJ628" s="3" t="s">
        <v>123</v>
      </c>
      <c r="BM628" s="3" t="s">
        <v>109</v>
      </c>
      <c r="BP628" s="3" t="s">
        <v>123</v>
      </c>
      <c r="BS628" s="3" t="s">
        <v>123</v>
      </c>
      <c r="BV628" s="3" t="s">
        <v>109</v>
      </c>
      <c r="BY628" s="3" t="s">
        <v>109</v>
      </c>
      <c r="CB628" s="3" t="s">
        <v>124</v>
      </c>
      <c r="CE628" s="3" t="s">
        <v>119</v>
      </c>
      <c r="CH628" s="3" t="s">
        <v>148</v>
      </c>
      <c r="CK628" s="3"/>
      <c r="CN628" s="3" t="s">
        <v>131</v>
      </c>
      <c r="CQ628" s="3"/>
      <c r="CT628">
        <v>168</v>
      </c>
    </row>
    <row r="629" spans="1:98" x14ac:dyDescent="0.25">
      <c r="A629">
        <v>173</v>
      </c>
      <c r="B629" s="22">
        <v>43935.398599537039</v>
      </c>
      <c r="C629" s="22">
        <v>43935.437037037038</v>
      </c>
      <c r="D629" s="3" t="s">
        <v>97</v>
      </c>
      <c r="I629" s="3" t="s">
        <v>98</v>
      </c>
      <c r="L629" s="3" t="s">
        <v>99</v>
      </c>
      <c r="O629" s="3"/>
      <c r="R629" s="3" t="s">
        <v>100</v>
      </c>
      <c r="U629" s="3" t="s">
        <v>99</v>
      </c>
      <c r="X629" s="3" t="s">
        <v>101</v>
      </c>
      <c r="AA629" s="3" t="s">
        <v>132</v>
      </c>
      <c r="AD629" s="3" t="s">
        <v>249</v>
      </c>
      <c r="AG629" s="3" t="s">
        <v>137</v>
      </c>
      <c r="AJ629" s="3" t="s">
        <v>324</v>
      </c>
      <c r="AM629" s="3" t="s">
        <v>99</v>
      </c>
      <c r="AP629" s="3"/>
      <c r="AS629" s="3" t="s">
        <v>99</v>
      </c>
      <c r="AV629" s="3"/>
      <c r="AY629" s="3" t="s">
        <v>116</v>
      </c>
      <c r="BB629" s="3"/>
      <c r="BG629" s="3" t="s">
        <v>109</v>
      </c>
      <c r="BJ629" s="3" t="s">
        <v>108</v>
      </c>
      <c r="BM629" s="3" t="s">
        <v>107</v>
      </c>
      <c r="BP629" s="3" t="s">
        <v>123</v>
      </c>
      <c r="BS629" s="3" t="s">
        <v>109</v>
      </c>
      <c r="BV629" s="3" t="s">
        <v>123</v>
      </c>
      <c r="BY629" s="3" t="s">
        <v>109</v>
      </c>
      <c r="CB629" s="3" t="s">
        <v>118</v>
      </c>
      <c r="CE629" s="3" t="s">
        <v>147</v>
      </c>
      <c r="CH629" s="3" t="s">
        <v>137</v>
      </c>
      <c r="CK629" s="3" t="s">
        <v>325</v>
      </c>
      <c r="CN629" s="3" t="s">
        <v>126</v>
      </c>
      <c r="CQ629" s="3"/>
      <c r="CT629">
        <v>169</v>
      </c>
    </row>
    <row r="630" spans="1:98" x14ac:dyDescent="0.25">
      <c r="A630">
        <v>174</v>
      </c>
      <c r="B630" s="22">
        <v>43935.462222222224</v>
      </c>
      <c r="C630" s="22">
        <v>43935.465694444443</v>
      </c>
      <c r="D630" s="3" t="s">
        <v>97</v>
      </c>
      <c r="I630" s="3" t="s">
        <v>99</v>
      </c>
      <c r="L630" s="3" t="s">
        <v>98</v>
      </c>
      <c r="O630" s="3" t="s">
        <v>326</v>
      </c>
      <c r="R630" s="3" t="s">
        <v>176</v>
      </c>
      <c r="U630" s="3" t="s">
        <v>99</v>
      </c>
      <c r="X630" s="3" t="s">
        <v>101</v>
      </c>
      <c r="AA630" s="3" t="s">
        <v>132</v>
      </c>
      <c r="AD630" s="3" t="s">
        <v>138</v>
      </c>
      <c r="AG630" s="3" t="s">
        <v>149</v>
      </c>
      <c r="AJ630" s="3"/>
      <c r="AM630" s="3" t="s">
        <v>99</v>
      </c>
      <c r="AP630" s="3"/>
      <c r="AS630" s="3" t="s">
        <v>98</v>
      </c>
      <c r="AV630" s="3" t="s">
        <v>431</v>
      </c>
      <c r="AY630" s="3" t="s">
        <v>122</v>
      </c>
      <c r="BB630" s="3"/>
      <c r="BG630" s="3" t="s">
        <v>107</v>
      </c>
      <c r="BJ630" s="3" t="s">
        <v>108</v>
      </c>
      <c r="BM630" s="3" t="s">
        <v>107</v>
      </c>
      <c r="BP630" s="3" t="s">
        <v>109</v>
      </c>
      <c r="BS630" s="3" t="s">
        <v>109</v>
      </c>
      <c r="BV630" s="3" t="s">
        <v>109</v>
      </c>
      <c r="BY630" s="3" t="s">
        <v>109</v>
      </c>
      <c r="CB630" s="3" t="s">
        <v>118</v>
      </c>
      <c r="CE630" s="3" t="s">
        <v>111</v>
      </c>
      <c r="CH630" s="3" t="s">
        <v>136</v>
      </c>
      <c r="CK630" s="3"/>
      <c r="CN630" s="3" t="s">
        <v>137</v>
      </c>
      <c r="CQ630" s="3"/>
      <c r="CT630">
        <v>170</v>
      </c>
    </row>
    <row r="631" spans="1:98" x14ac:dyDescent="0.25">
      <c r="A631">
        <v>174</v>
      </c>
      <c r="B631" s="22">
        <v>43935.462222222224</v>
      </c>
      <c r="C631" s="22">
        <v>43935.465694444443</v>
      </c>
      <c r="D631" s="3" t="s">
        <v>97</v>
      </c>
      <c r="I631" s="3" t="s">
        <v>99</v>
      </c>
      <c r="L631" s="3" t="s">
        <v>98</v>
      </c>
      <c r="O631" s="3" t="s">
        <v>326</v>
      </c>
      <c r="R631" s="3" t="s">
        <v>176</v>
      </c>
      <c r="U631" s="3" t="s">
        <v>99</v>
      </c>
      <c r="X631" s="3" t="s">
        <v>101</v>
      </c>
      <c r="AA631" s="3" t="s">
        <v>132</v>
      </c>
      <c r="AD631" s="3" t="s">
        <v>138</v>
      </c>
      <c r="AG631" s="3" t="s">
        <v>149</v>
      </c>
      <c r="AJ631" s="3"/>
      <c r="AM631" s="3" t="s">
        <v>99</v>
      </c>
      <c r="AP631" s="3"/>
      <c r="AS631" s="3" t="s">
        <v>98</v>
      </c>
      <c r="AV631" s="3" t="s">
        <v>429</v>
      </c>
      <c r="AY631" s="3" t="s">
        <v>122</v>
      </c>
      <c r="BB631" s="3"/>
      <c r="BG631" s="3" t="s">
        <v>107</v>
      </c>
      <c r="BJ631" s="3" t="s">
        <v>108</v>
      </c>
      <c r="BM631" s="3" t="s">
        <v>107</v>
      </c>
      <c r="BP631" s="3" t="s">
        <v>109</v>
      </c>
      <c r="BS631" s="3" t="s">
        <v>109</v>
      </c>
      <c r="BV631" s="3" t="s">
        <v>109</v>
      </c>
      <c r="BY631" s="3" t="s">
        <v>109</v>
      </c>
      <c r="CB631" s="3" t="s">
        <v>118</v>
      </c>
      <c r="CE631" s="3" t="s">
        <v>111</v>
      </c>
      <c r="CH631" s="3" t="s">
        <v>136</v>
      </c>
      <c r="CK631" s="3"/>
      <c r="CN631" s="3" t="s">
        <v>137</v>
      </c>
      <c r="CQ631" s="3"/>
      <c r="CT631">
        <v>170</v>
      </c>
    </row>
    <row r="632" spans="1:98" x14ac:dyDescent="0.25">
      <c r="A632">
        <v>174</v>
      </c>
      <c r="B632" s="22">
        <v>43935.462222222224</v>
      </c>
      <c r="C632" s="22">
        <v>43935.465694444443</v>
      </c>
      <c r="D632" s="3" t="s">
        <v>97</v>
      </c>
      <c r="I632" s="3" t="s">
        <v>99</v>
      </c>
      <c r="L632" s="3" t="s">
        <v>98</v>
      </c>
      <c r="O632" s="3" t="s">
        <v>326</v>
      </c>
      <c r="R632" s="3" t="s">
        <v>176</v>
      </c>
      <c r="U632" s="3" t="s">
        <v>99</v>
      </c>
      <c r="X632" s="3" t="s">
        <v>101</v>
      </c>
      <c r="AA632" s="3" t="s">
        <v>132</v>
      </c>
      <c r="AD632" s="3" t="s">
        <v>138</v>
      </c>
      <c r="AG632" s="3" t="s">
        <v>149</v>
      </c>
      <c r="AJ632" s="3"/>
      <c r="AM632" s="3" t="s">
        <v>99</v>
      </c>
      <c r="AP632" s="3"/>
      <c r="AS632" s="3" t="s">
        <v>98</v>
      </c>
      <c r="AV632" s="3" t="s">
        <v>435</v>
      </c>
      <c r="AY632" s="3" t="s">
        <v>122</v>
      </c>
      <c r="BB632" s="3"/>
      <c r="BG632" s="3" t="s">
        <v>107</v>
      </c>
      <c r="BJ632" s="3" t="s">
        <v>108</v>
      </c>
      <c r="BM632" s="3" t="s">
        <v>107</v>
      </c>
      <c r="BP632" s="3" t="s">
        <v>109</v>
      </c>
      <c r="BS632" s="3" t="s">
        <v>109</v>
      </c>
      <c r="BV632" s="3" t="s">
        <v>109</v>
      </c>
      <c r="BY632" s="3" t="s">
        <v>109</v>
      </c>
      <c r="CB632" s="3" t="s">
        <v>118</v>
      </c>
      <c r="CE632" s="3" t="s">
        <v>111</v>
      </c>
      <c r="CH632" s="3" t="s">
        <v>136</v>
      </c>
      <c r="CK632" s="3"/>
      <c r="CN632" s="3" t="s">
        <v>137</v>
      </c>
      <c r="CQ632" s="3"/>
      <c r="CT632">
        <v>170</v>
      </c>
    </row>
    <row r="633" spans="1:98" x14ac:dyDescent="0.25">
      <c r="A633">
        <v>174</v>
      </c>
      <c r="B633" s="22">
        <v>43935.462222222224</v>
      </c>
      <c r="C633" s="22">
        <v>43935.465694444443</v>
      </c>
      <c r="D633" s="3" t="s">
        <v>97</v>
      </c>
      <c r="I633" s="3" t="s">
        <v>99</v>
      </c>
      <c r="L633" s="3" t="s">
        <v>98</v>
      </c>
      <c r="O633" s="3" t="s">
        <v>326</v>
      </c>
      <c r="R633" s="3" t="s">
        <v>176</v>
      </c>
      <c r="U633" s="3" t="s">
        <v>99</v>
      </c>
      <c r="X633" s="3" t="s">
        <v>101</v>
      </c>
      <c r="AA633" s="3" t="s">
        <v>132</v>
      </c>
      <c r="AD633" s="3" t="s">
        <v>138</v>
      </c>
      <c r="AG633" s="3" t="s">
        <v>149</v>
      </c>
      <c r="AJ633" s="3"/>
      <c r="AM633" s="3" t="s">
        <v>99</v>
      </c>
      <c r="AP633" s="3"/>
      <c r="AS633" s="3" t="s">
        <v>98</v>
      </c>
      <c r="AV633" s="3" t="s">
        <v>430</v>
      </c>
      <c r="AY633" s="3" t="s">
        <v>122</v>
      </c>
      <c r="BB633" s="3"/>
      <c r="BG633" s="3" t="s">
        <v>107</v>
      </c>
      <c r="BJ633" s="3" t="s">
        <v>108</v>
      </c>
      <c r="BM633" s="3" t="s">
        <v>107</v>
      </c>
      <c r="BP633" s="3" t="s">
        <v>109</v>
      </c>
      <c r="BS633" s="3" t="s">
        <v>109</v>
      </c>
      <c r="BV633" s="3" t="s">
        <v>109</v>
      </c>
      <c r="BY633" s="3" t="s">
        <v>109</v>
      </c>
      <c r="CB633" s="3" t="s">
        <v>118</v>
      </c>
      <c r="CE633" s="3" t="s">
        <v>111</v>
      </c>
      <c r="CH633" s="3" t="s">
        <v>136</v>
      </c>
      <c r="CK633" s="3"/>
      <c r="CN633" s="3" t="s">
        <v>137</v>
      </c>
      <c r="CQ633" s="3"/>
      <c r="CT633">
        <v>170</v>
      </c>
    </row>
    <row r="634" spans="1:98" x14ac:dyDescent="0.25">
      <c r="A634">
        <v>175</v>
      </c>
      <c r="B634" s="22">
        <v>43935.472372685188</v>
      </c>
      <c r="C634" s="22">
        <v>43935.479988425926</v>
      </c>
      <c r="D634" s="3" t="s">
        <v>97</v>
      </c>
      <c r="I634" s="3" t="s">
        <v>98</v>
      </c>
      <c r="L634" s="3" t="s">
        <v>99</v>
      </c>
      <c r="O634" s="3"/>
      <c r="R634" s="3" t="s">
        <v>100</v>
      </c>
      <c r="U634" s="3" t="s">
        <v>99</v>
      </c>
      <c r="X634" s="3" t="s">
        <v>101</v>
      </c>
      <c r="AA634" s="3" t="s">
        <v>102</v>
      </c>
      <c r="AD634" s="3" t="s">
        <v>138</v>
      </c>
      <c r="AG634" s="3" t="s">
        <v>149</v>
      </c>
      <c r="AJ634" s="3"/>
      <c r="AM634" s="3" t="s">
        <v>99</v>
      </c>
      <c r="AP634" s="3"/>
      <c r="AS634" s="3" t="s">
        <v>98</v>
      </c>
      <c r="AV634" s="3" t="s">
        <v>431</v>
      </c>
      <c r="AY634" s="3" t="s">
        <v>122</v>
      </c>
      <c r="BB634" s="3"/>
      <c r="BG634" s="3" t="s">
        <v>123</v>
      </c>
      <c r="BJ634" s="3" t="s">
        <v>123</v>
      </c>
      <c r="BM634" s="3" t="s">
        <v>109</v>
      </c>
      <c r="BP634" s="3" t="s">
        <v>108</v>
      </c>
      <c r="BS634" s="3" t="s">
        <v>108</v>
      </c>
      <c r="BV634" s="3" t="s">
        <v>109</v>
      </c>
      <c r="BY634" s="3" t="s">
        <v>123</v>
      </c>
      <c r="CB634" s="3" t="s">
        <v>110</v>
      </c>
      <c r="CE634" s="3" t="s">
        <v>111</v>
      </c>
      <c r="CH634" s="3" t="s">
        <v>112</v>
      </c>
      <c r="CK634" s="3"/>
      <c r="CN634" s="3" t="s">
        <v>126</v>
      </c>
      <c r="CQ634" s="3"/>
      <c r="CT634">
        <v>171</v>
      </c>
    </row>
    <row r="635" spans="1:98" x14ac:dyDescent="0.25">
      <c r="A635">
        <v>175</v>
      </c>
      <c r="B635" s="22">
        <v>43935.472372685188</v>
      </c>
      <c r="C635" s="22">
        <v>43935.479988425926</v>
      </c>
      <c r="D635" s="3" t="s">
        <v>97</v>
      </c>
      <c r="I635" s="3" t="s">
        <v>98</v>
      </c>
      <c r="L635" s="3" t="s">
        <v>99</v>
      </c>
      <c r="O635" s="3"/>
      <c r="R635" s="3" t="s">
        <v>100</v>
      </c>
      <c r="U635" s="3" t="s">
        <v>99</v>
      </c>
      <c r="X635" s="3" t="s">
        <v>101</v>
      </c>
      <c r="AA635" s="3" t="s">
        <v>102</v>
      </c>
      <c r="AD635" s="3" t="s">
        <v>138</v>
      </c>
      <c r="AG635" s="3" t="s">
        <v>149</v>
      </c>
      <c r="AJ635" s="3"/>
      <c r="AM635" s="3" t="s">
        <v>99</v>
      </c>
      <c r="AP635" s="3"/>
      <c r="AS635" s="3" t="s">
        <v>98</v>
      </c>
      <c r="AV635" s="3" t="s">
        <v>432</v>
      </c>
      <c r="AY635" s="3" t="s">
        <v>122</v>
      </c>
      <c r="BB635" s="3"/>
      <c r="BG635" s="3" t="s">
        <v>123</v>
      </c>
      <c r="BJ635" s="3" t="s">
        <v>123</v>
      </c>
      <c r="BM635" s="3" t="s">
        <v>109</v>
      </c>
      <c r="BP635" s="3" t="s">
        <v>108</v>
      </c>
      <c r="BS635" s="3" t="s">
        <v>108</v>
      </c>
      <c r="BV635" s="3" t="s">
        <v>109</v>
      </c>
      <c r="BY635" s="3" t="s">
        <v>123</v>
      </c>
      <c r="CB635" s="3" t="s">
        <v>110</v>
      </c>
      <c r="CE635" s="3" t="s">
        <v>111</v>
      </c>
      <c r="CH635" s="3" t="s">
        <v>112</v>
      </c>
      <c r="CK635" s="3"/>
      <c r="CN635" s="3" t="s">
        <v>126</v>
      </c>
      <c r="CQ635" s="3"/>
      <c r="CT635">
        <v>171</v>
      </c>
    </row>
    <row r="636" spans="1:98" x14ac:dyDescent="0.25">
      <c r="A636">
        <v>175</v>
      </c>
      <c r="B636" s="22">
        <v>43935.472372685188</v>
      </c>
      <c r="C636" s="22">
        <v>43935.479988425926</v>
      </c>
      <c r="D636" s="3" t="s">
        <v>97</v>
      </c>
      <c r="I636" s="3" t="s">
        <v>98</v>
      </c>
      <c r="L636" s="3" t="s">
        <v>99</v>
      </c>
      <c r="O636" s="3"/>
      <c r="R636" s="3" t="s">
        <v>100</v>
      </c>
      <c r="U636" s="3" t="s">
        <v>99</v>
      </c>
      <c r="X636" s="3" t="s">
        <v>101</v>
      </c>
      <c r="AA636" s="3" t="s">
        <v>102</v>
      </c>
      <c r="AD636" s="3" t="s">
        <v>138</v>
      </c>
      <c r="AG636" s="3" t="s">
        <v>149</v>
      </c>
      <c r="AJ636" s="3"/>
      <c r="AM636" s="3" t="s">
        <v>99</v>
      </c>
      <c r="AP636" s="3"/>
      <c r="AS636" s="3" t="s">
        <v>98</v>
      </c>
      <c r="AV636" s="3" t="s">
        <v>434</v>
      </c>
      <c r="AY636" s="3" t="s">
        <v>122</v>
      </c>
      <c r="BB636" s="3"/>
      <c r="BG636" s="3" t="s">
        <v>123</v>
      </c>
      <c r="BJ636" s="3" t="s">
        <v>123</v>
      </c>
      <c r="BM636" s="3" t="s">
        <v>109</v>
      </c>
      <c r="BP636" s="3" t="s">
        <v>108</v>
      </c>
      <c r="BS636" s="3" t="s">
        <v>108</v>
      </c>
      <c r="BV636" s="3" t="s">
        <v>109</v>
      </c>
      <c r="BY636" s="3" t="s">
        <v>123</v>
      </c>
      <c r="CB636" s="3" t="s">
        <v>110</v>
      </c>
      <c r="CE636" s="3" t="s">
        <v>111</v>
      </c>
      <c r="CH636" s="3" t="s">
        <v>112</v>
      </c>
      <c r="CK636" s="3"/>
      <c r="CN636" s="3" t="s">
        <v>126</v>
      </c>
      <c r="CQ636" s="3"/>
      <c r="CT636">
        <v>171</v>
      </c>
    </row>
    <row r="637" spans="1:98" x14ac:dyDescent="0.25">
      <c r="A637">
        <v>175</v>
      </c>
      <c r="B637" s="22">
        <v>43935.472372685188</v>
      </c>
      <c r="C637" s="22">
        <v>43935.479988425926</v>
      </c>
      <c r="D637" s="3" t="s">
        <v>97</v>
      </c>
      <c r="I637" s="3" t="s">
        <v>98</v>
      </c>
      <c r="L637" s="3" t="s">
        <v>99</v>
      </c>
      <c r="O637" s="3"/>
      <c r="R637" s="3" t="s">
        <v>100</v>
      </c>
      <c r="U637" s="3" t="s">
        <v>99</v>
      </c>
      <c r="X637" s="3" t="s">
        <v>101</v>
      </c>
      <c r="AA637" s="3" t="s">
        <v>102</v>
      </c>
      <c r="AD637" s="3" t="s">
        <v>138</v>
      </c>
      <c r="AG637" s="3" t="s">
        <v>149</v>
      </c>
      <c r="AJ637" s="3"/>
      <c r="AM637" s="3" t="s">
        <v>99</v>
      </c>
      <c r="AP637" s="3"/>
      <c r="AS637" s="3" t="s">
        <v>98</v>
      </c>
      <c r="AV637" s="3" t="s">
        <v>429</v>
      </c>
      <c r="AY637" s="3" t="s">
        <v>122</v>
      </c>
      <c r="BB637" s="3"/>
      <c r="BG637" s="3" t="s">
        <v>123</v>
      </c>
      <c r="BJ637" s="3" t="s">
        <v>123</v>
      </c>
      <c r="BM637" s="3" t="s">
        <v>109</v>
      </c>
      <c r="BP637" s="3" t="s">
        <v>108</v>
      </c>
      <c r="BS637" s="3" t="s">
        <v>108</v>
      </c>
      <c r="BV637" s="3" t="s">
        <v>109</v>
      </c>
      <c r="BY637" s="3" t="s">
        <v>123</v>
      </c>
      <c r="CB637" s="3" t="s">
        <v>110</v>
      </c>
      <c r="CE637" s="3" t="s">
        <v>111</v>
      </c>
      <c r="CH637" s="3" t="s">
        <v>112</v>
      </c>
      <c r="CK637" s="3"/>
      <c r="CN637" s="3" t="s">
        <v>126</v>
      </c>
      <c r="CQ637" s="3"/>
      <c r="CT637">
        <v>171</v>
      </c>
    </row>
    <row r="638" spans="1:98" x14ac:dyDescent="0.25">
      <c r="A638">
        <v>175</v>
      </c>
      <c r="B638" s="22">
        <v>43935.472372685188</v>
      </c>
      <c r="C638" s="22">
        <v>43935.479988425926</v>
      </c>
      <c r="D638" s="3" t="s">
        <v>97</v>
      </c>
      <c r="I638" s="3" t="s">
        <v>98</v>
      </c>
      <c r="L638" s="3" t="s">
        <v>99</v>
      </c>
      <c r="O638" s="3"/>
      <c r="R638" s="3" t="s">
        <v>100</v>
      </c>
      <c r="U638" s="3" t="s">
        <v>99</v>
      </c>
      <c r="X638" s="3" t="s">
        <v>101</v>
      </c>
      <c r="AA638" s="3" t="s">
        <v>102</v>
      </c>
      <c r="AD638" s="3" t="s">
        <v>138</v>
      </c>
      <c r="AG638" s="3" t="s">
        <v>149</v>
      </c>
      <c r="AJ638" s="3"/>
      <c r="AM638" s="3" t="s">
        <v>99</v>
      </c>
      <c r="AP638" s="3"/>
      <c r="AS638" s="3" t="s">
        <v>98</v>
      </c>
      <c r="AV638" s="3" t="s">
        <v>435</v>
      </c>
      <c r="AY638" s="3" t="s">
        <v>122</v>
      </c>
      <c r="BB638" s="3"/>
      <c r="BG638" s="3" t="s">
        <v>123</v>
      </c>
      <c r="BJ638" s="3" t="s">
        <v>123</v>
      </c>
      <c r="BM638" s="3" t="s">
        <v>109</v>
      </c>
      <c r="BP638" s="3" t="s">
        <v>108</v>
      </c>
      <c r="BS638" s="3" t="s">
        <v>108</v>
      </c>
      <c r="BV638" s="3" t="s">
        <v>109</v>
      </c>
      <c r="BY638" s="3" t="s">
        <v>123</v>
      </c>
      <c r="CB638" s="3" t="s">
        <v>110</v>
      </c>
      <c r="CE638" s="3" t="s">
        <v>111</v>
      </c>
      <c r="CH638" s="3" t="s">
        <v>112</v>
      </c>
      <c r="CK638" s="3"/>
      <c r="CN638" s="3" t="s">
        <v>126</v>
      </c>
      <c r="CQ638" s="3"/>
      <c r="CT638">
        <v>171</v>
      </c>
    </row>
    <row r="639" spans="1:98" x14ac:dyDescent="0.25">
      <c r="A639">
        <v>175</v>
      </c>
      <c r="B639" s="22">
        <v>43935.472372685188</v>
      </c>
      <c r="C639" s="22">
        <v>43935.479988425926</v>
      </c>
      <c r="D639" s="3" t="s">
        <v>97</v>
      </c>
      <c r="I639" s="3" t="s">
        <v>98</v>
      </c>
      <c r="L639" s="3" t="s">
        <v>99</v>
      </c>
      <c r="O639" s="3"/>
      <c r="R639" s="3" t="s">
        <v>100</v>
      </c>
      <c r="U639" s="3" t="s">
        <v>99</v>
      </c>
      <c r="X639" s="3" t="s">
        <v>101</v>
      </c>
      <c r="AA639" s="3" t="s">
        <v>102</v>
      </c>
      <c r="AD639" s="3" t="s">
        <v>138</v>
      </c>
      <c r="AG639" s="3" t="s">
        <v>149</v>
      </c>
      <c r="AJ639" s="3"/>
      <c r="AM639" s="3" t="s">
        <v>99</v>
      </c>
      <c r="AP639" s="3"/>
      <c r="AS639" s="3" t="s">
        <v>98</v>
      </c>
      <c r="AV639" s="3" t="s">
        <v>430</v>
      </c>
      <c r="AY639" s="3" t="s">
        <v>122</v>
      </c>
      <c r="BB639" s="3"/>
      <c r="BG639" s="3" t="s">
        <v>123</v>
      </c>
      <c r="BJ639" s="3" t="s">
        <v>123</v>
      </c>
      <c r="BM639" s="3" t="s">
        <v>109</v>
      </c>
      <c r="BP639" s="3" t="s">
        <v>108</v>
      </c>
      <c r="BS639" s="3" t="s">
        <v>108</v>
      </c>
      <c r="BV639" s="3" t="s">
        <v>109</v>
      </c>
      <c r="BY639" s="3" t="s">
        <v>123</v>
      </c>
      <c r="CB639" s="3" t="s">
        <v>110</v>
      </c>
      <c r="CE639" s="3" t="s">
        <v>111</v>
      </c>
      <c r="CH639" s="3" t="s">
        <v>112</v>
      </c>
      <c r="CK639" s="3"/>
      <c r="CN639" s="3" t="s">
        <v>126</v>
      </c>
      <c r="CQ639" s="3"/>
      <c r="CT639">
        <v>171</v>
      </c>
    </row>
    <row r="640" spans="1:98" x14ac:dyDescent="0.25">
      <c r="A640">
        <v>176</v>
      </c>
      <c r="B640" s="22">
        <v>43935.507893518516</v>
      </c>
      <c r="C640" s="22">
        <v>43935.513865740744</v>
      </c>
      <c r="D640" s="3" t="s">
        <v>97</v>
      </c>
      <c r="I640" s="3" t="s">
        <v>98</v>
      </c>
      <c r="L640" s="3" t="s">
        <v>98</v>
      </c>
      <c r="O640" s="3" t="s">
        <v>327</v>
      </c>
      <c r="R640" s="3" t="s">
        <v>120</v>
      </c>
      <c r="U640" s="3" t="s">
        <v>99</v>
      </c>
      <c r="X640" s="3" t="s">
        <v>101</v>
      </c>
      <c r="AA640" s="3" t="s">
        <v>102</v>
      </c>
      <c r="AD640" s="3" t="s">
        <v>226</v>
      </c>
      <c r="AG640" s="3" t="s">
        <v>149</v>
      </c>
      <c r="AJ640" s="3"/>
      <c r="AM640" s="3" t="s">
        <v>99</v>
      </c>
      <c r="AP640" s="3"/>
      <c r="AS640" s="3" t="s">
        <v>99</v>
      </c>
      <c r="AV640" s="3"/>
      <c r="AY640" s="3" t="s">
        <v>116</v>
      </c>
      <c r="BB640" s="3"/>
      <c r="BG640" s="3" t="s">
        <v>108</v>
      </c>
      <c r="BJ640" s="3" t="s">
        <v>108</v>
      </c>
      <c r="BM640" s="3" t="s">
        <v>107</v>
      </c>
      <c r="BP640" s="3" t="s">
        <v>123</v>
      </c>
      <c r="BS640" s="3" t="s">
        <v>109</v>
      </c>
      <c r="BV640" s="3" t="s">
        <v>123</v>
      </c>
      <c r="BY640" s="3" t="s">
        <v>123</v>
      </c>
      <c r="CB640" s="3" t="s">
        <v>124</v>
      </c>
      <c r="CE640" s="3" t="s">
        <v>222</v>
      </c>
      <c r="CH640" s="3" t="s">
        <v>136</v>
      </c>
      <c r="CK640" s="3"/>
      <c r="CN640" s="3" t="s">
        <v>137</v>
      </c>
      <c r="CQ640" s="3"/>
      <c r="CT640">
        <v>172</v>
      </c>
    </row>
    <row r="641" spans="1:98" x14ac:dyDescent="0.25">
      <c r="A641">
        <v>177</v>
      </c>
      <c r="B641" s="22">
        <v>43935.525347222225</v>
      </c>
      <c r="C641" s="22">
        <v>43935.527928240743</v>
      </c>
      <c r="D641" s="3" t="s">
        <v>97</v>
      </c>
      <c r="I641" s="3" t="s">
        <v>99</v>
      </c>
      <c r="L641" s="3" t="s">
        <v>99</v>
      </c>
      <c r="O641" s="3"/>
      <c r="R641" s="3" t="s">
        <v>100</v>
      </c>
      <c r="U641" s="3" t="s">
        <v>99</v>
      </c>
      <c r="X641" s="3" t="s">
        <v>121</v>
      </c>
      <c r="AA641" s="3"/>
      <c r="AD641" s="3" t="s">
        <v>103</v>
      </c>
      <c r="AG641" s="3" t="s">
        <v>160</v>
      </c>
      <c r="AJ641" s="3"/>
      <c r="AM641" s="3" t="s">
        <v>99</v>
      </c>
      <c r="AP641" s="3"/>
      <c r="AS641" s="3" t="s">
        <v>99</v>
      </c>
      <c r="AV641" s="3"/>
      <c r="AY641" s="3" t="s">
        <v>116</v>
      </c>
      <c r="BB641" s="3"/>
      <c r="BG641" s="3" t="s">
        <v>108</v>
      </c>
      <c r="BJ641" s="3" t="s">
        <v>109</v>
      </c>
      <c r="BM641" s="3" t="s">
        <v>109</v>
      </c>
      <c r="BP641" s="3" t="s">
        <v>109</v>
      </c>
      <c r="BS641" s="3" t="s">
        <v>107</v>
      </c>
      <c r="BV641" s="3" t="s">
        <v>109</v>
      </c>
      <c r="BY641" s="3" t="s">
        <v>108</v>
      </c>
      <c r="CB641" s="3" t="s">
        <v>118</v>
      </c>
      <c r="CE641" s="3" t="s">
        <v>111</v>
      </c>
      <c r="CH641" s="3" t="s">
        <v>112</v>
      </c>
      <c r="CK641" s="3"/>
      <c r="CN641" s="3" t="s">
        <v>113</v>
      </c>
      <c r="CQ641" s="3"/>
      <c r="CT641">
        <v>173</v>
      </c>
    </row>
    <row r="642" spans="1:98" x14ac:dyDescent="0.25">
      <c r="A642">
        <v>178</v>
      </c>
      <c r="B642" s="22">
        <v>43935.514166666668</v>
      </c>
      <c r="C642" s="22">
        <v>43935.532673611109</v>
      </c>
      <c r="D642" s="3" t="s">
        <v>97</v>
      </c>
      <c r="I642" s="3" t="s">
        <v>98</v>
      </c>
      <c r="L642" s="3" t="s">
        <v>99</v>
      </c>
      <c r="O642" s="3"/>
      <c r="R642" s="3" t="s">
        <v>185</v>
      </c>
      <c r="U642" s="3" t="s">
        <v>99</v>
      </c>
      <c r="X642" s="3" t="s">
        <v>121</v>
      </c>
      <c r="AA642" s="3"/>
      <c r="AD642" s="3" t="s">
        <v>142</v>
      </c>
      <c r="AG642" s="3" t="s">
        <v>149</v>
      </c>
      <c r="AJ642" s="3"/>
      <c r="AM642" s="3" t="s">
        <v>99</v>
      </c>
      <c r="AP642" s="3"/>
      <c r="AS642" s="3" t="s">
        <v>99</v>
      </c>
      <c r="AV642" s="3"/>
      <c r="AY642" s="3" t="s">
        <v>122</v>
      </c>
      <c r="BB642" s="3"/>
      <c r="BG642" s="3" t="s">
        <v>109</v>
      </c>
      <c r="BJ642" s="3" t="s">
        <v>108</v>
      </c>
      <c r="BM642" s="3" t="s">
        <v>109</v>
      </c>
      <c r="BP642" s="3" t="s">
        <v>109</v>
      </c>
      <c r="BS642" s="3" t="s">
        <v>109</v>
      </c>
      <c r="BV642" s="3" t="s">
        <v>109</v>
      </c>
      <c r="BY642" s="3" t="s">
        <v>109</v>
      </c>
      <c r="CB642" s="3" t="s">
        <v>124</v>
      </c>
      <c r="CE642" s="3" t="s">
        <v>111</v>
      </c>
      <c r="CH642" s="3" t="s">
        <v>112</v>
      </c>
      <c r="CK642" s="3"/>
      <c r="CN642" s="3" t="s">
        <v>113</v>
      </c>
      <c r="CQ642" s="3"/>
      <c r="CT642">
        <v>174</v>
      </c>
    </row>
    <row r="643" spans="1:98" x14ac:dyDescent="0.25">
      <c r="A643">
        <v>179</v>
      </c>
      <c r="B643" s="22">
        <v>43935.533449074072</v>
      </c>
      <c r="C643" s="22">
        <v>43935.543182870373</v>
      </c>
      <c r="D643" s="3" t="s">
        <v>97</v>
      </c>
      <c r="I643" s="3" t="s">
        <v>98</v>
      </c>
      <c r="L643" s="3" t="s">
        <v>98</v>
      </c>
      <c r="O643" s="3"/>
      <c r="R643" s="3" t="s">
        <v>225</v>
      </c>
      <c r="U643" s="3" t="s">
        <v>98</v>
      </c>
      <c r="X643" s="3" t="s">
        <v>101</v>
      </c>
      <c r="AA643" s="3" t="s">
        <v>132</v>
      </c>
      <c r="AD643" s="3" t="s">
        <v>138</v>
      </c>
      <c r="AG643" s="3" t="s">
        <v>149</v>
      </c>
      <c r="AJ643" s="3"/>
      <c r="AM643" s="3" t="s">
        <v>99</v>
      </c>
      <c r="AP643" s="3"/>
      <c r="AS643" s="3" t="s">
        <v>98</v>
      </c>
      <c r="AV643" s="3" t="s">
        <v>431</v>
      </c>
      <c r="AY643" s="3" t="s">
        <v>116</v>
      </c>
      <c r="BB643" s="3"/>
      <c r="BG643" s="3" t="s">
        <v>107</v>
      </c>
      <c r="BJ643" s="3" t="s">
        <v>108</v>
      </c>
      <c r="BM643" s="3" t="s">
        <v>108</v>
      </c>
      <c r="BP643" s="3" t="s">
        <v>123</v>
      </c>
      <c r="BS643" s="3" t="s">
        <v>123</v>
      </c>
      <c r="BV643" s="3" t="s">
        <v>123</v>
      </c>
      <c r="BY643" s="3" t="s">
        <v>123</v>
      </c>
      <c r="CB643" s="3"/>
      <c r="CE643" s="3"/>
      <c r="CH643" s="3" t="s">
        <v>136</v>
      </c>
      <c r="CK643" s="3"/>
      <c r="CN643" s="3" t="s">
        <v>137</v>
      </c>
      <c r="CQ643" s="3"/>
      <c r="CT643">
        <v>175</v>
      </c>
    </row>
    <row r="644" spans="1:98" x14ac:dyDescent="0.25">
      <c r="A644">
        <v>179</v>
      </c>
      <c r="B644" s="22">
        <v>43935.533449074072</v>
      </c>
      <c r="C644" s="22">
        <v>43935.543182870373</v>
      </c>
      <c r="D644" s="3" t="s">
        <v>97</v>
      </c>
      <c r="I644" s="3" t="s">
        <v>98</v>
      </c>
      <c r="L644" s="3" t="s">
        <v>98</v>
      </c>
      <c r="O644" s="3"/>
      <c r="R644" s="3" t="s">
        <v>225</v>
      </c>
      <c r="U644" s="3" t="s">
        <v>98</v>
      </c>
      <c r="X644" s="3" t="s">
        <v>101</v>
      </c>
      <c r="AA644" s="3" t="s">
        <v>132</v>
      </c>
      <c r="AD644" s="3" t="s">
        <v>138</v>
      </c>
      <c r="AG644" s="3" t="s">
        <v>149</v>
      </c>
      <c r="AJ644" s="3"/>
      <c r="AM644" s="3" t="s">
        <v>99</v>
      </c>
      <c r="AP644" s="3"/>
      <c r="AS644" s="3" t="s">
        <v>98</v>
      </c>
      <c r="AV644" s="3" t="s">
        <v>432</v>
      </c>
      <c r="AY644" s="3" t="s">
        <v>116</v>
      </c>
      <c r="BB644" s="3"/>
      <c r="BG644" s="3" t="s">
        <v>107</v>
      </c>
      <c r="BJ644" s="3" t="s">
        <v>108</v>
      </c>
      <c r="BM644" s="3" t="s">
        <v>108</v>
      </c>
      <c r="BP644" s="3" t="s">
        <v>123</v>
      </c>
      <c r="BS644" s="3" t="s">
        <v>123</v>
      </c>
      <c r="BV644" s="3" t="s">
        <v>123</v>
      </c>
      <c r="BY644" s="3" t="s">
        <v>123</v>
      </c>
      <c r="CB644" s="3"/>
      <c r="CE644" s="3"/>
      <c r="CH644" s="3" t="s">
        <v>136</v>
      </c>
      <c r="CK644" s="3"/>
      <c r="CN644" s="3" t="s">
        <v>137</v>
      </c>
      <c r="CQ644" s="3"/>
      <c r="CT644">
        <v>175</v>
      </c>
    </row>
    <row r="645" spans="1:98" x14ac:dyDescent="0.25">
      <c r="A645">
        <v>179</v>
      </c>
      <c r="B645" s="22">
        <v>43935.533449074072</v>
      </c>
      <c r="C645" s="22">
        <v>43935.543182870373</v>
      </c>
      <c r="D645" s="3" t="s">
        <v>97</v>
      </c>
      <c r="I645" s="3" t="s">
        <v>98</v>
      </c>
      <c r="L645" s="3" t="s">
        <v>98</v>
      </c>
      <c r="O645" s="3"/>
      <c r="R645" s="3" t="s">
        <v>225</v>
      </c>
      <c r="U645" s="3" t="s">
        <v>98</v>
      </c>
      <c r="X645" s="3" t="s">
        <v>101</v>
      </c>
      <c r="AA645" s="3" t="s">
        <v>132</v>
      </c>
      <c r="AD645" s="3" t="s">
        <v>138</v>
      </c>
      <c r="AG645" s="3" t="s">
        <v>149</v>
      </c>
      <c r="AJ645" s="3"/>
      <c r="AM645" s="3" t="s">
        <v>99</v>
      </c>
      <c r="AP645" s="3"/>
      <c r="AS645" s="3" t="s">
        <v>98</v>
      </c>
      <c r="AV645" s="3" t="s">
        <v>433</v>
      </c>
      <c r="AY645" s="3" t="s">
        <v>116</v>
      </c>
      <c r="BB645" s="3"/>
      <c r="BG645" s="3" t="s">
        <v>107</v>
      </c>
      <c r="BJ645" s="3" t="s">
        <v>108</v>
      </c>
      <c r="BM645" s="3" t="s">
        <v>108</v>
      </c>
      <c r="BP645" s="3" t="s">
        <v>123</v>
      </c>
      <c r="BS645" s="3" t="s">
        <v>123</v>
      </c>
      <c r="BV645" s="3" t="s">
        <v>123</v>
      </c>
      <c r="BY645" s="3" t="s">
        <v>123</v>
      </c>
      <c r="CB645" s="3"/>
      <c r="CE645" s="3"/>
      <c r="CH645" s="3" t="s">
        <v>136</v>
      </c>
      <c r="CK645" s="3"/>
      <c r="CN645" s="3" t="s">
        <v>137</v>
      </c>
      <c r="CQ645" s="3"/>
      <c r="CT645">
        <v>175</v>
      </c>
    </row>
    <row r="646" spans="1:98" x14ac:dyDescent="0.25">
      <c r="A646">
        <v>179</v>
      </c>
      <c r="B646" s="22">
        <v>43935.533449074072</v>
      </c>
      <c r="C646" s="22">
        <v>43935.543182870373</v>
      </c>
      <c r="D646" s="3" t="s">
        <v>97</v>
      </c>
      <c r="I646" s="3" t="s">
        <v>98</v>
      </c>
      <c r="L646" s="3" t="s">
        <v>98</v>
      </c>
      <c r="O646" s="3"/>
      <c r="R646" s="3" t="s">
        <v>225</v>
      </c>
      <c r="U646" s="3" t="s">
        <v>98</v>
      </c>
      <c r="X646" s="3" t="s">
        <v>101</v>
      </c>
      <c r="AA646" s="3" t="s">
        <v>132</v>
      </c>
      <c r="AD646" s="3" t="s">
        <v>138</v>
      </c>
      <c r="AG646" s="3" t="s">
        <v>149</v>
      </c>
      <c r="AJ646" s="3"/>
      <c r="AM646" s="3" t="s">
        <v>99</v>
      </c>
      <c r="AP646" s="3"/>
      <c r="AS646" s="3" t="s">
        <v>98</v>
      </c>
      <c r="AV646" s="3" t="s">
        <v>434</v>
      </c>
      <c r="AY646" s="3" t="s">
        <v>116</v>
      </c>
      <c r="BB646" s="3"/>
      <c r="BG646" s="3" t="s">
        <v>107</v>
      </c>
      <c r="BJ646" s="3" t="s">
        <v>108</v>
      </c>
      <c r="BM646" s="3" t="s">
        <v>108</v>
      </c>
      <c r="BP646" s="3" t="s">
        <v>123</v>
      </c>
      <c r="BS646" s="3" t="s">
        <v>123</v>
      </c>
      <c r="BV646" s="3" t="s">
        <v>123</v>
      </c>
      <c r="BY646" s="3" t="s">
        <v>123</v>
      </c>
      <c r="CB646" s="3"/>
      <c r="CE646" s="3"/>
      <c r="CH646" s="3" t="s">
        <v>136</v>
      </c>
      <c r="CK646" s="3"/>
      <c r="CN646" s="3" t="s">
        <v>137</v>
      </c>
      <c r="CQ646" s="3"/>
      <c r="CT646">
        <v>175</v>
      </c>
    </row>
    <row r="647" spans="1:98" x14ac:dyDescent="0.25">
      <c r="A647">
        <v>179</v>
      </c>
      <c r="B647" s="22">
        <v>43935.533449074072</v>
      </c>
      <c r="C647" s="22">
        <v>43935.543182870373</v>
      </c>
      <c r="D647" s="3" t="s">
        <v>97</v>
      </c>
      <c r="I647" s="3" t="s">
        <v>98</v>
      </c>
      <c r="L647" s="3" t="s">
        <v>98</v>
      </c>
      <c r="O647" s="3"/>
      <c r="R647" s="3" t="s">
        <v>225</v>
      </c>
      <c r="U647" s="3" t="s">
        <v>98</v>
      </c>
      <c r="X647" s="3" t="s">
        <v>101</v>
      </c>
      <c r="AA647" s="3" t="s">
        <v>132</v>
      </c>
      <c r="AD647" s="3" t="s">
        <v>138</v>
      </c>
      <c r="AG647" s="3" t="s">
        <v>149</v>
      </c>
      <c r="AJ647" s="3"/>
      <c r="AM647" s="3" t="s">
        <v>99</v>
      </c>
      <c r="AP647" s="3"/>
      <c r="AS647" s="3" t="s">
        <v>98</v>
      </c>
      <c r="AV647" s="3" t="s">
        <v>429</v>
      </c>
      <c r="AY647" s="3" t="s">
        <v>116</v>
      </c>
      <c r="BB647" s="3"/>
      <c r="BG647" s="3" t="s">
        <v>107</v>
      </c>
      <c r="BJ647" s="3" t="s">
        <v>108</v>
      </c>
      <c r="BM647" s="3" t="s">
        <v>108</v>
      </c>
      <c r="BP647" s="3" t="s">
        <v>123</v>
      </c>
      <c r="BS647" s="3" t="s">
        <v>123</v>
      </c>
      <c r="BV647" s="3" t="s">
        <v>123</v>
      </c>
      <c r="BY647" s="3" t="s">
        <v>123</v>
      </c>
      <c r="CB647" s="3"/>
      <c r="CE647" s="3"/>
      <c r="CH647" s="3" t="s">
        <v>136</v>
      </c>
      <c r="CK647" s="3"/>
      <c r="CN647" s="3" t="s">
        <v>137</v>
      </c>
      <c r="CQ647" s="3"/>
      <c r="CT647">
        <v>175</v>
      </c>
    </row>
    <row r="648" spans="1:98" x14ac:dyDescent="0.25">
      <c r="A648">
        <v>179</v>
      </c>
      <c r="B648" s="22">
        <v>43935.533449074072</v>
      </c>
      <c r="C648" s="22">
        <v>43935.543182870373</v>
      </c>
      <c r="D648" s="3" t="s">
        <v>97</v>
      </c>
      <c r="I648" s="3" t="s">
        <v>98</v>
      </c>
      <c r="L648" s="3" t="s">
        <v>98</v>
      </c>
      <c r="O648" s="3"/>
      <c r="R648" s="3" t="s">
        <v>225</v>
      </c>
      <c r="U648" s="3" t="s">
        <v>98</v>
      </c>
      <c r="X648" s="3" t="s">
        <v>101</v>
      </c>
      <c r="AA648" s="3" t="s">
        <v>132</v>
      </c>
      <c r="AD648" s="3" t="s">
        <v>138</v>
      </c>
      <c r="AG648" s="3" t="s">
        <v>149</v>
      </c>
      <c r="AJ648" s="3"/>
      <c r="AM648" s="3" t="s">
        <v>99</v>
      </c>
      <c r="AP648" s="3"/>
      <c r="AS648" s="3" t="s">
        <v>98</v>
      </c>
      <c r="AV648" s="3" t="s">
        <v>435</v>
      </c>
      <c r="AY648" s="3" t="s">
        <v>116</v>
      </c>
      <c r="BB648" s="3"/>
      <c r="BG648" s="3" t="s">
        <v>107</v>
      </c>
      <c r="BJ648" s="3" t="s">
        <v>108</v>
      </c>
      <c r="BM648" s="3" t="s">
        <v>108</v>
      </c>
      <c r="BP648" s="3" t="s">
        <v>123</v>
      </c>
      <c r="BS648" s="3" t="s">
        <v>123</v>
      </c>
      <c r="BV648" s="3" t="s">
        <v>123</v>
      </c>
      <c r="BY648" s="3" t="s">
        <v>123</v>
      </c>
      <c r="CB648" s="3"/>
      <c r="CE648" s="3"/>
      <c r="CH648" s="3" t="s">
        <v>136</v>
      </c>
      <c r="CK648" s="3"/>
      <c r="CN648" s="3" t="s">
        <v>137</v>
      </c>
      <c r="CQ648" s="3"/>
      <c r="CT648">
        <v>175</v>
      </c>
    </row>
    <row r="649" spans="1:98" x14ac:dyDescent="0.25">
      <c r="A649">
        <v>179</v>
      </c>
      <c r="B649" s="22">
        <v>43935.533449074072</v>
      </c>
      <c r="C649" s="22">
        <v>43935.543182870373</v>
      </c>
      <c r="D649" s="3" t="s">
        <v>97</v>
      </c>
      <c r="I649" s="3" t="s">
        <v>98</v>
      </c>
      <c r="L649" s="3" t="s">
        <v>98</v>
      </c>
      <c r="O649" s="3"/>
      <c r="R649" s="3" t="s">
        <v>225</v>
      </c>
      <c r="U649" s="3" t="s">
        <v>98</v>
      </c>
      <c r="X649" s="3" t="s">
        <v>101</v>
      </c>
      <c r="AA649" s="3" t="s">
        <v>132</v>
      </c>
      <c r="AD649" s="3" t="s">
        <v>138</v>
      </c>
      <c r="AG649" s="3" t="s">
        <v>149</v>
      </c>
      <c r="AJ649" s="3"/>
      <c r="AM649" s="3" t="s">
        <v>99</v>
      </c>
      <c r="AP649" s="3"/>
      <c r="AS649" s="3" t="s">
        <v>98</v>
      </c>
      <c r="AV649" s="3" t="s">
        <v>430</v>
      </c>
      <c r="AY649" s="3" t="s">
        <v>116</v>
      </c>
      <c r="BB649" s="3"/>
      <c r="BG649" s="3" t="s">
        <v>107</v>
      </c>
      <c r="BJ649" s="3" t="s">
        <v>108</v>
      </c>
      <c r="BM649" s="3" t="s">
        <v>108</v>
      </c>
      <c r="BP649" s="3" t="s">
        <v>123</v>
      </c>
      <c r="BS649" s="3" t="s">
        <v>123</v>
      </c>
      <c r="BV649" s="3" t="s">
        <v>123</v>
      </c>
      <c r="BY649" s="3" t="s">
        <v>123</v>
      </c>
      <c r="CB649" s="3"/>
      <c r="CE649" s="3"/>
      <c r="CH649" s="3" t="s">
        <v>136</v>
      </c>
      <c r="CK649" s="3"/>
      <c r="CN649" s="3" t="s">
        <v>137</v>
      </c>
      <c r="CQ649" s="3"/>
      <c r="CT649">
        <v>175</v>
      </c>
    </row>
    <row r="650" spans="1:98" x14ac:dyDescent="0.25">
      <c r="A650">
        <v>180</v>
      </c>
      <c r="B650" s="22">
        <v>43935.789166666669</v>
      </c>
      <c r="C650" s="22">
        <v>43935.793993055559</v>
      </c>
      <c r="D650" s="3" t="s">
        <v>97</v>
      </c>
      <c r="I650" s="3" t="s">
        <v>98</v>
      </c>
      <c r="L650" s="3" t="s">
        <v>98</v>
      </c>
      <c r="O650" s="3" t="s">
        <v>328</v>
      </c>
      <c r="R650" s="3" t="s">
        <v>100</v>
      </c>
      <c r="U650" s="3" t="s">
        <v>98</v>
      </c>
      <c r="X650" s="3" t="s">
        <v>121</v>
      </c>
      <c r="AA650" s="3"/>
      <c r="AD650" s="3" t="s">
        <v>153</v>
      </c>
      <c r="AG650" s="3" t="s">
        <v>149</v>
      </c>
      <c r="AJ650" s="3"/>
      <c r="AM650" s="3" t="s">
        <v>98</v>
      </c>
      <c r="AP650" s="3" t="s">
        <v>155</v>
      </c>
      <c r="AS650" s="3" t="s">
        <v>98</v>
      </c>
      <c r="AV650" s="3" t="s">
        <v>434</v>
      </c>
      <c r="AY650" s="3" t="s">
        <v>116</v>
      </c>
      <c r="BB650" s="3"/>
      <c r="BG650" s="3" t="s">
        <v>107</v>
      </c>
      <c r="BJ650" s="3" t="s">
        <v>107</v>
      </c>
      <c r="BM650" s="3" t="s">
        <v>107</v>
      </c>
      <c r="BP650" s="3" t="s">
        <v>108</v>
      </c>
      <c r="BS650" s="3" t="s">
        <v>108</v>
      </c>
      <c r="BV650" s="3" t="s">
        <v>109</v>
      </c>
      <c r="BY650" s="3" t="s">
        <v>108</v>
      </c>
      <c r="CB650" s="3" t="s">
        <v>124</v>
      </c>
      <c r="CE650" s="3" t="s">
        <v>222</v>
      </c>
      <c r="CH650" s="3" t="s">
        <v>136</v>
      </c>
      <c r="CK650" s="3"/>
      <c r="CN650" s="3" t="s">
        <v>131</v>
      </c>
      <c r="CQ650" s="3"/>
      <c r="CT650">
        <v>176</v>
      </c>
    </row>
    <row r="651" spans="1:98" x14ac:dyDescent="0.25">
      <c r="A651">
        <v>180</v>
      </c>
      <c r="B651" s="22">
        <v>43935.789166666669</v>
      </c>
      <c r="C651" s="22">
        <v>43935.793993055559</v>
      </c>
      <c r="D651" s="3" t="s">
        <v>97</v>
      </c>
      <c r="I651" s="3" t="s">
        <v>98</v>
      </c>
      <c r="L651" s="3" t="s">
        <v>98</v>
      </c>
      <c r="O651" s="3" t="s">
        <v>328</v>
      </c>
      <c r="R651" s="3" t="s">
        <v>100</v>
      </c>
      <c r="U651" s="3" t="s">
        <v>98</v>
      </c>
      <c r="X651" s="3" t="s">
        <v>121</v>
      </c>
      <c r="AA651" s="3"/>
      <c r="AD651" s="3" t="s">
        <v>153</v>
      </c>
      <c r="AG651" s="3" t="s">
        <v>149</v>
      </c>
      <c r="AJ651" s="3"/>
      <c r="AM651" s="3" t="s">
        <v>98</v>
      </c>
      <c r="AP651" s="3" t="s">
        <v>155</v>
      </c>
      <c r="AS651" s="3" t="s">
        <v>98</v>
      </c>
      <c r="AV651" s="3" t="s">
        <v>429</v>
      </c>
      <c r="AY651" s="3" t="s">
        <v>116</v>
      </c>
      <c r="BB651" s="3"/>
      <c r="BG651" s="3" t="s">
        <v>107</v>
      </c>
      <c r="BJ651" s="3" t="s">
        <v>107</v>
      </c>
      <c r="BM651" s="3" t="s">
        <v>107</v>
      </c>
      <c r="BP651" s="3" t="s">
        <v>108</v>
      </c>
      <c r="BS651" s="3" t="s">
        <v>108</v>
      </c>
      <c r="BV651" s="3" t="s">
        <v>109</v>
      </c>
      <c r="BY651" s="3" t="s">
        <v>108</v>
      </c>
      <c r="CB651" s="3" t="s">
        <v>124</v>
      </c>
      <c r="CE651" s="3" t="s">
        <v>222</v>
      </c>
      <c r="CH651" s="3" t="s">
        <v>136</v>
      </c>
      <c r="CK651" s="3"/>
      <c r="CN651" s="3" t="s">
        <v>131</v>
      </c>
      <c r="CQ651" s="3"/>
      <c r="CT651">
        <v>176</v>
      </c>
    </row>
    <row r="652" spans="1:98" x14ac:dyDescent="0.25">
      <c r="A652">
        <v>180</v>
      </c>
      <c r="B652" s="22">
        <v>43935.789166666669</v>
      </c>
      <c r="C652" s="22">
        <v>43935.793993055559</v>
      </c>
      <c r="D652" s="3" t="s">
        <v>97</v>
      </c>
      <c r="I652" s="3" t="s">
        <v>98</v>
      </c>
      <c r="L652" s="3" t="s">
        <v>98</v>
      </c>
      <c r="O652" s="3" t="s">
        <v>328</v>
      </c>
      <c r="R652" s="3" t="s">
        <v>100</v>
      </c>
      <c r="U652" s="3" t="s">
        <v>98</v>
      </c>
      <c r="X652" s="3" t="s">
        <v>121</v>
      </c>
      <c r="AA652" s="3"/>
      <c r="AD652" s="3" t="s">
        <v>153</v>
      </c>
      <c r="AG652" s="3" t="s">
        <v>149</v>
      </c>
      <c r="AJ652" s="3"/>
      <c r="AM652" s="3" t="s">
        <v>98</v>
      </c>
      <c r="AP652" s="3" t="s">
        <v>155</v>
      </c>
      <c r="AS652" s="3" t="s">
        <v>98</v>
      </c>
      <c r="AV652" s="3" t="s">
        <v>435</v>
      </c>
      <c r="AY652" s="3" t="s">
        <v>116</v>
      </c>
      <c r="BB652" s="3"/>
      <c r="BG652" s="3" t="s">
        <v>107</v>
      </c>
      <c r="BJ652" s="3" t="s">
        <v>107</v>
      </c>
      <c r="BM652" s="3" t="s">
        <v>107</v>
      </c>
      <c r="BP652" s="3" t="s">
        <v>108</v>
      </c>
      <c r="BS652" s="3" t="s">
        <v>108</v>
      </c>
      <c r="BV652" s="3" t="s">
        <v>109</v>
      </c>
      <c r="BY652" s="3" t="s">
        <v>108</v>
      </c>
      <c r="CB652" s="3" t="s">
        <v>124</v>
      </c>
      <c r="CE652" s="3" t="s">
        <v>222</v>
      </c>
      <c r="CH652" s="3" t="s">
        <v>136</v>
      </c>
      <c r="CK652" s="3"/>
      <c r="CN652" s="3" t="s">
        <v>131</v>
      </c>
      <c r="CQ652" s="3"/>
      <c r="CT652">
        <v>176</v>
      </c>
    </row>
    <row r="653" spans="1:98" x14ac:dyDescent="0.25">
      <c r="A653">
        <v>180</v>
      </c>
      <c r="B653" s="22">
        <v>43935.789166666669</v>
      </c>
      <c r="C653" s="22">
        <v>43935.793993055559</v>
      </c>
      <c r="D653" s="3" t="s">
        <v>97</v>
      </c>
      <c r="I653" s="3" t="s">
        <v>98</v>
      </c>
      <c r="L653" s="3" t="s">
        <v>98</v>
      </c>
      <c r="O653" s="3" t="s">
        <v>328</v>
      </c>
      <c r="R653" s="3" t="s">
        <v>100</v>
      </c>
      <c r="U653" s="3" t="s">
        <v>98</v>
      </c>
      <c r="X653" s="3" t="s">
        <v>121</v>
      </c>
      <c r="AA653" s="3"/>
      <c r="AD653" s="3" t="s">
        <v>153</v>
      </c>
      <c r="AG653" s="3" t="s">
        <v>149</v>
      </c>
      <c r="AJ653" s="3"/>
      <c r="AM653" s="3" t="s">
        <v>98</v>
      </c>
      <c r="AP653" s="3" t="s">
        <v>155</v>
      </c>
      <c r="AS653" s="3" t="s">
        <v>98</v>
      </c>
      <c r="AV653" s="3" t="s">
        <v>430</v>
      </c>
      <c r="AY653" s="3" t="s">
        <v>116</v>
      </c>
      <c r="BB653" s="3"/>
      <c r="BG653" s="3" t="s">
        <v>107</v>
      </c>
      <c r="BJ653" s="3" t="s">
        <v>107</v>
      </c>
      <c r="BM653" s="3" t="s">
        <v>107</v>
      </c>
      <c r="BP653" s="3" t="s">
        <v>108</v>
      </c>
      <c r="BS653" s="3" t="s">
        <v>108</v>
      </c>
      <c r="BV653" s="3" t="s">
        <v>109</v>
      </c>
      <c r="BY653" s="3" t="s">
        <v>108</v>
      </c>
      <c r="CB653" s="3" t="s">
        <v>124</v>
      </c>
      <c r="CE653" s="3" t="s">
        <v>222</v>
      </c>
      <c r="CH653" s="3" t="s">
        <v>136</v>
      </c>
      <c r="CK653" s="3"/>
      <c r="CN653" s="3" t="s">
        <v>131</v>
      </c>
      <c r="CQ653" s="3"/>
      <c r="CT653">
        <v>176</v>
      </c>
    </row>
    <row r="654" spans="1:98" x14ac:dyDescent="0.25">
      <c r="A654">
        <v>181</v>
      </c>
      <c r="B654" s="22">
        <v>43935.79210648148</v>
      </c>
      <c r="C654" s="22">
        <v>43935.795046296298</v>
      </c>
      <c r="D654" s="3" t="s">
        <v>97</v>
      </c>
      <c r="I654" s="3" t="s">
        <v>98</v>
      </c>
      <c r="L654" s="3" t="s">
        <v>98</v>
      </c>
      <c r="O654" s="3"/>
      <c r="R654" s="3" t="s">
        <v>100</v>
      </c>
      <c r="U654" s="3" t="s">
        <v>99</v>
      </c>
      <c r="X654" s="3" t="s">
        <v>121</v>
      </c>
      <c r="AA654" s="3"/>
      <c r="AD654" s="3" t="s">
        <v>211</v>
      </c>
      <c r="AG654" s="3" t="s">
        <v>149</v>
      </c>
      <c r="AJ654" s="3"/>
      <c r="AM654" s="3" t="s">
        <v>99</v>
      </c>
      <c r="AP654" s="3"/>
      <c r="AS654" s="3" t="s">
        <v>98</v>
      </c>
      <c r="AV654" s="3" t="s">
        <v>434</v>
      </c>
      <c r="AY654" s="3" t="s">
        <v>116</v>
      </c>
      <c r="BB654" s="3"/>
      <c r="BG654" s="3" t="s">
        <v>123</v>
      </c>
      <c r="BJ654" s="3" t="s">
        <v>123</v>
      </c>
      <c r="BM654" s="3" t="s">
        <v>109</v>
      </c>
      <c r="BP654" s="3" t="s">
        <v>109</v>
      </c>
      <c r="BS654" s="3" t="s">
        <v>109</v>
      </c>
      <c r="BV654" s="3" t="s">
        <v>108</v>
      </c>
      <c r="BY654" s="3" t="s">
        <v>109</v>
      </c>
      <c r="CB654" s="3" t="s">
        <v>165</v>
      </c>
      <c r="CE654" s="3" t="s">
        <v>222</v>
      </c>
      <c r="CH654" s="3" t="s">
        <v>136</v>
      </c>
      <c r="CK654" s="3"/>
      <c r="CN654" s="3" t="s">
        <v>131</v>
      </c>
      <c r="CQ654" s="3"/>
      <c r="CT654">
        <v>177</v>
      </c>
    </row>
    <row r="655" spans="1:98" x14ac:dyDescent="0.25">
      <c r="A655">
        <v>181</v>
      </c>
      <c r="B655" s="22">
        <v>43935.79210648148</v>
      </c>
      <c r="C655" s="22">
        <v>43935.795046296298</v>
      </c>
      <c r="D655" s="3" t="s">
        <v>97</v>
      </c>
      <c r="I655" s="3" t="s">
        <v>98</v>
      </c>
      <c r="L655" s="3" t="s">
        <v>98</v>
      </c>
      <c r="O655" s="3"/>
      <c r="R655" s="3" t="s">
        <v>100</v>
      </c>
      <c r="U655" s="3" t="s">
        <v>99</v>
      </c>
      <c r="X655" s="3" t="s">
        <v>121</v>
      </c>
      <c r="AA655" s="3"/>
      <c r="AD655" s="3" t="s">
        <v>211</v>
      </c>
      <c r="AG655" s="3" t="s">
        <v>149</v>
      </c>
      <c r="AJ655" s="3"/>
      <c r="AM655" s="3" t="s">
        <v>99</v>
      </c>
      <c r="AP655" s="3"/>
      <c r="AS655" s="3" t="s">
        <v>98</v>
      </c>
      <c r="AV655" s="3" t="s">
        <v>429</v>
      </c>
      <c r="AY655" s="3" t="s">
        <v>116</v>
      </c>
      <c r="BB655" s="3"/>
      <c r="BG655" s="3" t="s">
        <v>123</v>
      </c>
      <c r="BJ655" s="3" t="s">
        <v>123</v>
      </c>
      <c r="BM655" s="3" t="s">
        <v>109</v>
      </c>
      <c r="BP655" s="3" t="s">
        <v>109</v>
      </c>
      <c r="BS655" s="3" t="s">
        <v>109</v>
      </c>
      <c r="BV655" s="3" t="s">
        <v>108</v>
      </c>
      <c r="BY655" s="3" t="s">
        <v>109</v>
      </c>
      <c r="CB655" s="3" t="s">
        <v>165</v>
      </c>
      <c r="CE655" s="3" t="s">
        <v>222</v>
      </c>
      <c r="CH655" s="3" t="s">
        <v>136</v>
      </c>
      <c r="CK655" s="3"/>
      <c r="CN655" s="3" t="s">
        <v>131</v>
      </c>
      <c r="CQ655" s="3"/>
      <c r="CT655">
        <v>177</v>
      </c>
    </row>
    <row r="656" spans="1:98" x14ac:dyDescent="0.25">
      <c r="A656">
        <v>181</v>
      </c>
      <c r="B656" s="22">
        <v>43935.79210648148</v>
      </c>
      <c r="C656" s="22">
        <v>43935.795046296298</v>
      </c>
      <c r="D656" s="3" t="s">
        <v>97</v>
      </c>
      <c r="I656" s="3" t="s">
        <v>98</v>
      </c>
      <c r="L656" s="3" t="s">
        <v>98</v>
      </c>
      <c r="O656" s="3"/>
      <c r="R656" s="3" t="s">
        <v>100</v>
      </c>
      <c r="U656" s="3" t="s">
        <v>99</v>
      </c>
      <c r="X656" s="3" t="s">
        <v>121</v>
      </c>
      <c r="AA656" s="3"/>
      <c r="AD656" s="3" t="s">
        <v>211</v>
      </c>
      <c r="AG656" s="3" t="s">
        <v>149</v>
      </c>
      <c r="AJ656" s="3"/>
      <c r="AM656" s="3" t="s">
        <v>99</v>
      </c>
      <c r="AP656" s="3"/>
      <c r="AS656" s="3" t="s">
        <v>98</v>
      </c>
      <c r="AV656" s="3" t="s">
        <v>435</v>
      </c>
      <c r="AY656" s="3" t="s">
        <v>116</v>
      </c>
      <c r="BB656" s="3"/>
      <c r="BG656" s="3" t="s">
        <v>123</v>
      </c>
      <c r="BJ656" s="3" t="s">
        <v>123</v>
      </c>
      <c r="BM656" s="3" t="s">
        <v>109</v>
      </c>
      <c r="BP656" s="3" t="s">
        <v>109</v>
      </c>
      <c r="BS656" s="3" t="s">
        <v>109</v>
      </c>
      <c r="BV656" s="3" t="s">
        <v>108</v>
      </c>
      <c r="BY656" s="3" t="s">
        <v>109</v>
      </c>
      <c r="CB656" s="3" t="s">
        <v>165</v>
      </c>
      <c r="CE656" s="3" t="s">
        <v>222</v>
      </c>
      <c r="CH656" s="3" t="s">
        <v>136</v>
      </c>
      <c r="CK656" s="3"/>
      <c r="CN656" s="3" t="s">
        <v>131</v>
      </c>
      <c r="CQ656" s="3"/>
      <c r="CT656">
        <v>177</v>
      </c>
    </row>
    <row r="657" spans="1:98" x14ac:dyDescent="0.25">
      <c r="A657">
        <v>181</v>
      </c>
      <c r="B657" s="22">
        <v>43935.79210648148</v>
      </c>
      <c r="C657" s="22">
        <v>43935.795046296298</v>
      </c>
      <c r="D657" s="3" t="s">
        <v>97</v>
      </c>
      <c r="I657" s="3" t="s">
        <v>98</v>
      </c>
      <c r="L657" s="3" t="s">
        <v>98</v>
      </c>
      <c r="O657" s="3"/>
      <c r="R657" s="3" t="s">
        <v>100</v>
      </c>
      <c r="U657" s="3" t="s">
        <v>99</v>
      </c>
      <c r="X657" s="3" t="s">
        <v>121</v>
      </c>
      <c r="AA657" s="3"/>
      <c r="AD657" s="3" t="s">
        <v>211</v>
      </c>
      <c r="AG657" s="3" t="s">
        <v>149</v>
      </c>
      <c r="AJ657" s="3"/>
      <c r="AM657" s="3" t="s">
        <v>99</v>
      </c>
      <c r="AP657" s="3"/>
      <c r="AS657" s="3" t="s">
        <v>98</v>
      </c>
      <c r="AV657" s="3" t="s">
        <v>430</v>
      </c>
      <c r="AY657" s="3" t="s">
        <v>116</v>
      </c>
      <c r="BB657" s="3"/>
      <c r="BG657" s="3" t="s">
        <v>123</v>
      </c>
      <c r="BJ657" s="3" t="s">
        <v>123</v>
      </c>
      <c r="BM657" s="3" t="s">
        <v>109</v>
      </c>
      <c r="BP657" s="3" t="s">
        <v>109</v>
      </c>
      <c r="BS657" s="3" t="s">
        <v>109</v>
      </c>
      <c r="BV657" s="3" t="s">
        <v>108</v>
      </c>
      <c r="BY657" s="3" t="s">
        <v>109</v>
      </c>
      <c r="CB657" s="3" t="s">
        <v>165</v>
      </c>
      <c r="CE657" s="3" t="s">
        <v>222</v>
      </c>
      <c r="CH657" s="3" t="s">
        <v>136</v>
      </c>
      <c r="CK657" s="3"/>
      <c r="CN657" s="3" t="s">
        <v>131</v>
      </c>
      <c r="CQ657" s="3"/>
      <c r="CT657">
        <v>177</v>
      </c>
    </row>
    <row r="658" spans="1:98" x14ac:dyDescent="0.25">
      <c r="A658">
        <v>182</v>
      </c>
      <c r="B658" s="22">
        <v>43935.796967592592</v>
      </c>
      <c r="C658" s="22">
        <v>43935.798368055555</v>
      </c>
      <c r="D658" s="3" t="s">
        <v>97</v>
      </c>
      <c r="I658" s="3" t="s">
        <v>98</v>
      </c>
      <c r="L658" s="3" t="s">
        <v>99</v>
      </c>
      <c r="O658" s="3"/>
      <c r="R658" s="3" t="s">
        <v>100</v>
      </c>
      <c r="U658" s="3" t="s">
        <v>99</v>
      </c>
      <c r="X658" s="3" t="s">
        <v>121</v>
      </c>
      <c r="AA658" s="3"/>
      <c r="AD658" s="3" t="s">
        <v>211</v>
      </c>
      <c r="AG658" s="3" t="s">
        <v>149</v>
      </c>
      <c r="AJ658" s="3"/>
      <c r="AM658" s="3" t="s">
        <v>98</v>
      </c>
      <c r="AP658" s="3" t="s">
        <v>155</v>
      </c>
      <c r="AS658" s="3" t="s">
        <v>98</v>
      </c>
      <c r="AV658" s="3" t="s">
        <v>434</v>
      </c>
      <c r="AY658" s="3" t="s">
        <v>201</v>
      </c>
      <c r="BB658" s="3"/>
      <c r="BG658" s="3" t="s">
        <v>109</v>
      </c>
      <c r="BJ658" s="3" t="s">
        <v>109</v>
      </c>
      <c r="BM658" s="3" t="s">
        <v>109</v>
      </c>
      <c r="BP658" s="3" t="s">
        <v>108</v>
      </c>
      <c r="BS658" s="3" t="s">
        <v>108</v>
      </c>
      <c r="BV658" s="3" t="s">
        <v>123</v>
      </c>
      <c r="BY658" s="3" t="s">
        <v>109</v>
      </c>
      <c r="CB658" s="3" t="s">
        <v>124</v>
      </c>
      <c r="CE658" s="3" t="s">
        <v>222</v>
      </c>
      <c r="CH658" s="3" t="s">
        <v>136</v>
      </c>
      <c r="CK658" s="3"/>
      <c r="CN658" s="3" t="s">
        <v>126</v>
      </c>
      <c r="CQ658" s="3"/>
      <c r="CT658">
        <v>178</v>
      </c>
    </row>
    <row r="659" spans="1:98" x14ac:dyDescent="0.25">
      <c r="A659">
        <v>182</v>
      </c>
      <c r="B659" s="22">
        <v>43935.796967592592</v>
      </c>
      <c r="C659" s="22">
        <v>43935.798368055555</v>
      </c>
      <c r="D659" s="3" t="s">
        <v>97</v>
      </c>
      <c r="I659" s="3" t="s">
        <v>98</v>
      </c>
      <c r="L659" s="3" t="s">
        <v>99</v>
      </c>
      <c r="O659" s="3"/>
      <c r="R659" s="3" t="s">
        <v>100</v>
      </c>
      <c r="U659" s="3" t="s">
        <v>99</v>
      </c>
      <c r="X659" s="3" t="s">
        <v>121</v>
      </c>
      <c r="AA659" s="3"/>
      <c r="AD659" s="3" t="s">
        <v>211</v>
      </c>
      <c r="AG659" s="3" t="s">
        <v>149</v>
      </c>
      <c r="AJ659" s="3"/>
      <c r="AM659" s="3" t="s">
        <v>98</v>
      </c>
      <c r="AP659" s="3" t="s">
        <v>155</v>
      </c>
      <c r="AS659" s="3" t="s">
        <v>98</v>
      </c>
      <c r="AV659" s="3" t="s">
        <v>429</v>
      </c>
      <c r="AY659" s="3" t="s">
        <v>201</v>
      </c>
      <c r="BB659" s="3"/>
      <c r="BG659" s="3" t="s">
        <v>109</v>
      </c>
      <c r="BJ659" s="3" t="s">
        <v>109</v>
      </c>
      <c r="BM659" s="3" t="s">
        <v>109</v>
      </c>
      <c r="BP659" s="3" t="s">
        <v>108</v>
      </c>
      <c r="BS659" s="3" t="s">
        <v>108</v>
      </c>
      <c r="BV659" s="3" t="s">
        <v>123</v>
      </c>
      <c r="BY659" s="3" t="s">
        <v>109</v>
      </c>
      <c r="CB659" s="3" t="s">
        <v>124</v>
      </c>
      <c r="CE659" s="3" t="s">
        <v>222</v>
      </c>
      <c r="CH659" s="3" t="s">
        <v>136</v>
      </c>
      <c r="CK659" s="3"/>
      <c r="CN659" s="3" t="s">
        <v>126</v>
      </c>
      <c r="CQ659" s="3"/>
      <c r="CT659">
        <v>178</v>
      </c>
    </row>
    <row r="660" spans="1:98" x14ac:dyDescent="0.25">
      <c r="A660">
        <v>182</v>
      </c>
      <c r="B660" s="22">
        <v>43935.796967592592</v>
      </c>
      <c r="C660" s="22">
        <v>43935.798368055555</v>
      </c>
      <c r="D660" s="3" t="s">
        <v>97</v>
      </c>
      <c r="I660" s="3" t="s">
        <v>98</v>
      </c>
      <c r="L660" s="3" t="s">
        <v>99</v>
      </c>
      <c r="O660" s="3"/>
      <c r="R660" s="3" t="s">
        <v>100</v>
      </c>
      <c r="U660" s="3" t="s">
        <v>99</v>
      </c>
      <c r="X660" s="3" t="s">
        <v>121</v>
      </c>
      <c r="AA660" s="3"/>
      <c r="AD660" s="3" t="s">
        <v>211</v>
      </c>
      <c r="AG660" s="3" t="s">
        <v>149</v>
      </c>
      <c r="AJ660" s="3"/>
      <c r="AM660" s="3" t="s">
        <v>98</v>
      </c>
      <c r="AP660" s="3" t="s">
        <v>155</v>
      </c>
      <c r="AS660" s="3" t="s">
        <v>98</v>
      </c>
      <c r="AV660" s="3" t="s">
        <v>435</v>
      </c>
      <c r="AY660" s="3" t="s">
        <v>201</v>
      </c>
      <c r="BB660" s="3"/>
      <c r="BG660" s="3" t="s">
        <v>109</v>
      </c>
      <c r="BJ660" s="3" t="s">
        <v>109</v>
      </c>
      <c r="BM660" s="3" t="s">
        <v>109</v>
      </c>
      <c r="BP660" s="3" t="s">
        <v>108</v>
      </c>
      <c r="BS660" s="3" t="s">
        <v>108</v>
      </c>
      <c r="BV660" s="3" t="s">
        <v>123</v>
      </c>
      <c r="BY660" s="3" t="s">
        <v>109</v>
      </c>
      <c r="CB660" s="3" t="s">
        <v>124</v>
      </c>
      <c r="CE660" s="3" t="s">
        <v>222</v>
      </c>
      <c r="CH660" s="3" t="s">
        <v>136</v>
      </c>
      <c r="CK660" s="3"/>
      <c r="CN660" s="3" t="s">
        <v>126</v>
      </c>
      <c r="CQ660" s="3"/>
      <c r="CT660">
        <v>178</v>
      </c>
    </row>
    <row r="661" spans="1:98" x14ac:dyDescent="0.25">
      <c r="A661">
        <v>182</v>
      </c>
      <c r="B661" s="22">
        <v>43935.796967592592</v>
      </c>
      <c r="C661" s="22">
        <v>43935.798368055555</v>
      </c>
      <c r="D661" s="3" t="s">
        <v>97</v>
      </c>
      <c r="I661" s="3" t="s">
        <v>98</v>
      </c>
      <c r="L661" s="3" t="s">
        <v>99</v>
      </c>
      <c r="O661" s="3"/>
      <c r="R661" s="3" t="s">
        <v>100</v>
      </c>
      <c r="U661" s="3" t="s">
        <v>99</v>
      </c>
      <c r="X661" s="3" t="s">
        <v>121</v>
      </c>
      <c r="AA661" s="3"/>
      <c r="AD661" s="3" t="s">
        <v>211</v>
      </c>
      <c r="AG661" s="3" t="s">
        <v>149</v>
      </c>
      <c r="AJ661" s="3"/>
      <c r="AM661" s="3" t="s">
        <v>98</v>
      </c>
      <c r="AP661" s="3" t="s">
        <v>155</v>
      </c>
      <c r="AS661" s="3" t="s">
        <v>98</v>
      </c>
      <c r="AV661" s="3" t="s">
        <v>430</v>
      </c>
      <c r="AY661" s="3" t="s">
        <v>201</v>
      </c>
      <c r="BB661" s="3"/>
      <c r="BG661" s="3" t="s">
        <v>109</v>
      </c>
      <c r="BJ661" s="3" t="s">
        <v>109</v>
      </c>
      <c r="BM661" s="3" t="s">
        <v>109</v>
      </c>
      <c r="BP661" s="3" t="s">
        <v>108</v>
      </c>
      <c r="BS661" s="3" t="s">
        <v>108</v>
      </c>
      <c r="BV661" s="3" t="s">
        <v>123</v>
      </c>
      <c r="BY661" s="3" t="s">
        <v>109</v>
      </c>
      <c r="CB661" s="3" t="s">
        <v>124</v>
      </c>
      <c r="CE661" s="3" t="s">
        <v>222</v>
      </c>
      <c r="CH661" s="3" t="s">
        <v>136</v>
      </c>
      <c r="CK661" s="3"/>
      <c r="CN661" s="3" t="s">
        <v>126</v>
      </c>
      <c r="CQ661" s="3"/>
      <c r="CT661">
        <v>178</v>
      </c>
    </row>
    <row r="662" spans="1:98" x14ac:dyDescent="0.25">
      <c r="A662">
        <v>183</v>
      </c>
      <c r="B662" s="22">
        <v>43935.798495370371</v>
      </c>
      <c r="C662" s="22">
        <v>43935.800381944442</v>
      </c>
      <c r="D662" s="3" t="s">
        <v>97</v>
      </c>
      <c r="I662" s="3" t="s">
        <v>99</v>
      </c>
      <c r="L662" s="3" t="s">
        <v>98</v>
      </c>
      <c r="O662" s="3" t="s">
        <v>229</v>
      </c>
      <c r="R662" s="3" t="s">
        <v>100</v>
      </c>
      <c r="U662" s="3" t="s">
        <v>99</v>
      </c>
      <c r="X662" s="3" t="s">
        <v>101</v>
      </c>
      <c r="AA662" s="3" t="s">
        <v>99</v>
      </c>
      <c r="AD662" s="3" t="s">
        <v>114</v>
      </c>
      <c r="AG662" s="3" t="s">
        <v>149</v>
      </c>
      <c r="AJ662" s="3"/>
      <c r="AM662" s="3" t="s">
        <v>99</v>
      </c>
      <c r="AP662" s="3"/>
      <c r="AS662" s="3" t="s">
        <v>99</v>
      </c>
      <c r="AV662" s="3"/>
      <c r="AY662" s="3" t="s">
        <v>201</v>
      </c>
      <c r="BB662" s="3"/>
      <c r="BG662" s="3" t="s">
        <v>109</v>
      </c>
      <c r="BJ662" s="3" t="s">
        <v>109</v>
      </c>
      <c r="BM662" s="3" t="s">
        <v>109</v>
      </c>
      <c r="BP662" s="3" t="s">
        <v>109</v>
      </c>
      <c r="BS662" s="3" t="s">
        <v>123</v>
      </c>
      <c r="BV662" s="3" t="s">
        <v>123</v>
      </c>
      <c r="BY662" s="3" t="s">
        <v>123</v>
      </c>
      <c r="CB662" s="3" t="s">
        <v>165</v>
      </c>
      <c r="CE662" s="3" t="s">
        <v>135</v>
      </c>
      <c r="CH662" s="3" t="s">
        <v>136</v>
      </c>
      <c r="CK662" s="3"/>
      <c r="CN662" s="3" t="s">
        <v>131</v>
      </c>
      <c r="CQ662" s="3"/>
      <c r="CT662">
        <v>179</v>
      </c>
    </row>
    <row r="663" spans="1:98" x14ac:dyDescent="0.25">
      <c r="A663">
        <v>184</v>
      </c>
      <c r="B663" s="22">
        <v>43935.802430555559</v>
      </c>
      <c r="C663" s="22">
        <v>43935.804062499999</v>
      </c>
      <c r="D663" s="3" t="s">
        <v>97</v>
      </c>
      <c r="I663" s="3" t="s">
        <v>99</v>
      </c>
      <c r="L663" s="3" t="s">
        <v>98</v>
      </c>
      <c r="O663" s="3"/>
      <c r="R663" s="3" t="s">
        <v>329</v>
      </c>
      <c r="U663" s="3" t="s">
        <v>98</v>
      </c>
      <c r="X663" s="3" t="s">
        <v>121</v>
      </c>
      <c r="AA663" s="3"/>
      <c r="AD663" s="3" t="s">
        <v>152</v>
      </c>
      <c r="AG663" s="3" t="s">
        <v>151</v>
      </c>
      <c r="AJ663" s="3"/>
      <c r="AM663" s="3" t="s">
        <v>99</v>
      </c>
      <c r="AP663" s="3"/>
      <c r="AS663" s="3" t="s">
        <v>99</v>
      </c>
      <c r="AV663" s="3"/>
      <c r="AY663" s="3" t="s">
        <v>321</v>
      </c>
      <c r="BB663" s="3"/>
      <c r="BG663" s="3" t="s">
        <v>123</v>
      </c>
      <c r="BJ663" s="3" t="s">
        <v>123</v>
      </c>
      <c r="BM663" s="3" t="s">
        <v>123</v>
      </c>
      <c r="BP663" s="3" t="s">
        <v>109</v>
      </c>
      <c r="BS663" s="3" t="s">
        <v>109</v>
      </c>
      <c r="BV663" s="3" t="s">
        <v>123</v>
      </c>
      <c r="BY663" s="3" t="s">
        <v>123</v>
      </c>
      <c r="CB663" s="3" t="s">
        <v>124</v>
      </c>
      <c r="CE663" s="3" t="s">
        <v>135</v>
      </c>
      <c r="CH663" s="3" t="s">
        <v>136</v>
      </c>
      <c r="CK663" s="3"/>
      <c r="CN663" s="3" t="s">
        <v>137</v>
      </c>
      <c r="CQ663" s="3"/>
      <c r="CT663">
        <v>180</v>
      </c>
    </row>
    <row r="664" spans="1:98" x14ac:dyDescent="0.25">
      <c r="A664">
        <v>185</v>
      </c>
      <c r="B664" s="22">
        <v>43935.805358796293</v>
      </c>
      <c r="C664" s="22">
        <v>43935.825891203705</v>
      </c>
      <c r="D664" s="3" t="s">
        <v>97</v>
      </c>
      <c r="I664" s="3" t="s">
        <v>99</v>
      </c>
      <c r="L664" s="3" t="s">
        <v>99</v>
      </c>
      <c r="O664" s="3"/>
      <c r="R664" s="3" t="s">
        <v>120</v>
      </c>
      <c r="U664" s="3" t="s">
        <v>99</v>
      </c>
      <c r="X664" s="3" t="s">
        <v>121</v>
      </c>
      <c r="AA664" s="3"/>
      <c r="AD664" s="3" t="s">
        <v>302</v>
      </c>
      <c r="AG664" s="3" t="s">
        <v>149</v>
      </c>
      <c r="AJ664" s="3"/>
      <c r="AM664" s="3" t="s">
        <v>99</v>
      </c>
      <c r="AP664" s="3"/>
      <c r="AS664" s="3" t="s">
        <v>99</v>
      </c>
      <c r="AV664" s="3"/>
      <c r="AY664" s="3" t="s">
        <v>116</v>
      </c>
      <c r="BB664" s="3"/>
      <c r="BG664" s="3" t="s">
        <v>123</v>
      </c>
      <c r="BJ664" s="3" t="s">
        <v>123</v>
      </c>
      <c r="BM664" s="3" t="s">
        <v>107</v>
      </c>
      <c r="BP664" s="3" t="s">
        <v>107</v>
      </c>
      <c r="BS664" s="3" t="s">
        <v>107</v>
      </c>
      <c r="BV664" s="3" t="s">
        <v>107</v>
      </c>
      <c r="BY664" s="3" t="s">
        <v>109</v>
      </c>
      <c r="CB664" s="3" t="s">
        <v>118</v>
      </c>
      <c r="CE664" s="3" t="s">
        <v>162</v>
      </c>
      <c r="CH664" s="3" t="s">
        <v>136</v>
      </c>
      <c r="CK664" s="3"/>
      <c r="CN664" s="3" t="s">
        <v>131</v>
      </c>
      <c r="CQ664" s="3"/>
      <c r="CT664">
        <v>181</v>
      </c>
    </row>
    <row r="665" spans="1:98" x14ac:dyDescent="0.25">
      <c r="A665">
        <v>186</v>
      </c>
      <c r="B665" s="22">
        <v>43935.980613425927</v>
      </c>
      <c r="C665" s="22">
        <v>43935.983020833337</v>
      </c>
      <c r="D665" s="3" t="s">
        <v>97</v>
      </c>
      <c r="I665" s="3" t="s">
        <v>98</v>
      </c>
      <c r="L665" s="3" t="s">
        <v>99</v>
      </c>
      <c r="O665" s="3"/>
      <c r="R665" s="3" t="s">
        <v>100</v>
      </c>
      <c r="U665" s="3" t="s">
        <v>99</v>
      </c>
      <c r="X665" s="3" t="s">
        <v>121</v>
      </c>
      <c r="AA665" s="3"/>
      <c r="AD665" s="3" t="s">
        <v>146</v>
      </c>
      <c r="AG665" s="3" t="s">
        <v>149</v>
      </c>
      <c r="AJ665" s="3"/>
      <c r="AM665" s="3" t="s">
        <v>99</v>
      </c>
      <c r="AP665" s="3"/>
      <c r="AS665" s="3" t="s">
        <v>99</v>
      </c>
      <c r="AV665" s="3"/>
      <c r="AY665" s="3" t="s">
        <v>116</v>
      </c>
      <c r="BB665" s="3"/>
      <c r="BG665" s="3" t="s">
        <v>109</v>
      </c>
      <c r="BJ665" s="3" t="s">
        <v>109</v>
      </c>
      <c r="BM665" s="3" t="s">
        <v>109</v>
      </c>
      <c r="BP665" s="3" t="s">
        <v>123</v>
      </c>
      <c r="BS665" s="3" t="s">
        <v>109</v>
      </c>
      <c r="BV665" s="3" t="s">
        <v>123</v>
      </c>
      <c r="BY665" s="3" t="s">
        <v>123</v>
      </c>
      <c r="CB665" s="3" t="s">
        <v>110</v>
      </c>
      <c r="CE665" s="3" t="s">
        <v>119</v>
      </c>
      <c r="CH665" s="3" t="s">
        <v>136</v>
      </c>
      <c r="CK665" s="3"/>
      <c r="CN665" s="3" t="s">
        <v>126</v>
      </c>
      <c r="CQ665" s="3"/>
      <c r="CT665">
        <v>182</v>
      </c>
    </row>
    <row r="666" spans="1:98" x14ac:dyDescent="0.25">
      <c r="A666">
        <v>187</v>
      </c>
      <c r="B666" s="22">
        <v>43936.358784722222</v>
      </c>
      <c r="C666" s="22">
        <v>43936.375416666669</v>
      </c>
      <c r="D666" s="3" t="s">
        <v>97</v>
      </c>
      <c r="I666" s="3" t="s">
        <v>98</v>
      </c>
      <c r="L666" s="3" t="s">
        <v>98</v>
      </c>
      <c r="O666" s="3"/>
      <c r="R666" s="3" t="s">
        <v>100</v>
      </c>
      <c r="U666" s="3" t="s">
        <v>99</v>
      </c>
      <c r="X666" s="3" t="s">
        <v>101</v>
      </c>
      <c r="AA666" s="3" t="s">
        <v>132</v>
      </c>
      <c r="AD666" s="3" t="s">
        <v>302</v>
      </c>
      <c r="AG666" s="3" t="s">
        <v>149</v>
      </c>
      <c r="AJ666" s="3"/>
      <c r="AM666" s="3" t="s">
        <v>98</v>
      </c>
      <c r="AP666" s="3" t="s">
        <v>186</v>
      </c>
      <c r="AS666" s="3" t="s">
        <v>99</v>
      </c>
      <c r="AV666" s="3"/>
      <c r="AY666" s="3" t="s">
        <v>116</v>
      </c>
      <c r="BB666" s="3"/>
      <c r="BG666" s="3" t="s">
        <v>107</v>
      </c>
      <c r="BJ666" s="3" t="s">
        <v>107</v>
      </c>
      <c r="BM666" s="3" t="s">
        <v>107</v>
      </c>
      <c r="BP666" s="3" t="s">
        <v>109</v>
      </c>
      <c r="BS666" s="3" t="s">
        <v>109</v>
      </c>
      <c r="BV666" s="3" t="s">
        <v>109</v>
      </c>
      <c r="BY666" s="3" t="s">
        <v>109</v>
      </c>
      <c r="CB666" s="3" t="s">
        <v>124</v>
      </c>
      <c r="CE666" s="3" t="s">
        <v>135</v>
      </c>
      <c r="CH666" s="3" t="s">
        <v>136</v>
      </c>
      <c r="CK666" s="3"/>
      <c r="CN666" s="3" t="s">
        <v>137</v>
      </c>
      <c r="CQ666" s="3"/>
      <c r="CT666">
        <v>183</v>
      </c>
    </row>
    <row r="667" spans="1:98" x14ac:dyDescent="0.25">
      <c r="A667">
        <v>188</v>
      </c>
      <c r="B667" s="22">
        <v>43936.748923611114</v>
      </c>
      <c r="C667" s="22">
        <v>43936.752685185187</v>
      </c>
      <c r="D667" s="3" t="s">
        <v>97</v>
      </c>
      <c r="I667" s="3" t="s">
        <v>98</v>
      </c>
      <c r="L667" s="3" t="s">
        <v>98</v>
      </c>
      <c r="O667" s="3" t="s">
        <v>330</v>
      </c>
      <c r="R667" s="3" t="s">
        <v>120</v>
      </c>
      <c r="U667" s="3" t="s">
        <v>99</v>
      </c>
      <c r="X667" s="3" t="s">
        <v>101</v>
      </c>
      <c r="AA667" s="3" t="s">
        <v>132</v>
      </c>
      <c r="AD667" s="3" t="s">
        <v>331</v>
      </c>
      <c r="AG667" s="3" t="s">
        <v>149</v>
      </c>
      <c r="AJ667" s="3"/>
      <c r="AM667" s="3" t="s">
        <v>99</v>
      </c>
      <c r="AP667" s="3"/>
      <c r="AS667" s="3" t="s">
        <v>98</v>
      </c>
      <c r="AV667" s="3" t="s">
        <v>431</v>
      </c>
      <c r="AY667" s="3" t="s">
        <v>116</v>
      </c>
      <c r="BB667" s="3"/>
      <c r="BG667" s="3" t="s">
        <v>109</v>
      </c>
      <c r="BJ667" s="3" t="s">
        <v>108</v>
      </c>
      <c r="BM667" s="3" t="s">
        <v>109</v>
      </c>
      <c r="BP667" s="3" t="s">
        <v>109</v>
      </c>
      <c r="BS667" s="3" t="s">
        <v>109</v>
      </c>
      <c r="BV667" s="3" t="s">
        <v>108</v>
      </c>
      <c r="BY667" s="3" t="s">
        <v>123</v>
      </c>
      <c r="CB667" s="3" t="s">
        <v>110</v>
      </c>
      <c r="CE667" s="3" t="s">
        <v>111</v>
      </c>
      <c r="CH667" s="3" t="s">
        <v>137</v>
      </c>
      <c r="CK667" s="3" t="s">
        <v>332</v>
      </c>
      <c r="CN667" s="3" t="s">
        <v>126</v>
      </c>
      <c r="CQ667" s="3"/>
      <c r="CT667">
        <v>184</v>
      </c>
    </row>
    <row r="668" spans="1:98" x14ac:dyDescent="0.25">
      <c r="A668">
        <v>188</v>
      </c>
      <c r="B668" s="22">
        <v>43936.748923611114</v>
      </c>
      <c r="C668" s="22">
        <v>43936.752685185187</v>
      </c>
      <c r="D668" s="3" t="s">
        <v>97</v>
      </c>
      <c r="I668" s="3" t="s">
        <v>98</v>
      </c>
      <c r="L668" s="3" t="s">
        <v>98</v>
      </c>
      <c r="O668" s="3" t="s">
        <v>330</v>
      </c>
      <c r="R668" s="3" t="s">
        <v>120</v>
      </c>
      <c r="U668" s="3" t="s">
        <v>99</v>
      </c>
      <c r="X668" s="3" t="s">
        <v>101</v>
      </c>
      <c r="AA668" s="3" t="s">
        <v>132</v>
      </c>
      <c r="AD668" s="3" t="s">
        <v>331</v>
      </c>
      <c r="AG668" s="3" t="s">
        <v>149</v>
      </c>
      <c r="AJ668" s="3"/>
      <c r="AM668" s="3" t="s">
        <v>99</v>
      </c>
      <c r="AP668" s="3"/>
      <c r="AS668" s="3" t="s">
        <v>98</v>
      </c>
      <c r="AV668" s="3" t="s">
        <v>432</v>
      </c>
      <c r="AY668" s="3" t="s">
        <v>116</v>
      </c>
      <c r="BB668" s="3"/>
      <c r="BG668" s="3" t="s">
        <v>109</v>
      </c>
      <c r="BJ668" s="3" t="s">
        <v>108</v>
      </c>
      <c r="BM668" s="3" t="s">
        <v>109</v>
      </c>
      <c r="BP668" s="3" t="s">
        <v>109</v>
      </c>
      <c r="BS668" s="3" t="s">
        <v>109</v>
      </c>
      <c r="BV668" s="3" t="s">
        <v>108</v>
      </c>
      <c r="BY668" s="3" t="s">
        <v>123</v>
      </c>
      <c r="CB668" s="3" t="s">
        <v>110</v>
      </c>
      <c r="CE668" s="3" t="s">
        <v>111</v>
      </c>
      <c r="CH668" s="3" t="s">
        <v>137</v>
      </c>
      <c r="CK668" s="3" t="s">
        <v>332</v>
      </c>
      <c r="CN668" s="3" t="s">
        <v>126</v>
      </c>
      <c r="CQ668" s="3"/>
      <c r="CT668">
        <v>184</v>
      </c>
    </row>
    <row r="669" spans="1:98" x14ac:dyDescent="0.25">
      <c r="A669">
        <v>188</v>
      </c>
      <c r="B669" s="22">
        <v>43936.748923611114</v>
      </c>
      <c r="C669" s="22">
        <v>43936.752685185187</v>
      </c>
      <c r="D669" s="3" t="s">
        <v>97</v>
      </c>
      <c r="I669" s="3" t="s">
        <v>98</v>
      </c>
      <c r="L669" s="3" t="s">
        <v>98</v>
      </c>
      <c r="O669" s="3" t="s">
        <v>330</v>
      </c>
      <c r="R669" s="3" t="s">
        <v>120</v>
      </c>
      <c r="U669" s="3" t="s">
        <v>99</v>
      </c>
      <c r="X669" s="3" t="s">
        <v>101</v>
      </c>
      <c r="AA669" s="3" t="s">
        <v>132</v>
      </c>
      <c r="AD669" s="3" t="s">
        <v>331</v>
      </c>
      <c r="AG669" s="3" t="s">
        <v>149</v>
      </c>
      <c r="AJ669" s="3"/>
      <c r="AM669" s="3" t="s">
        <v>99</v>
      </c>
      <c r="AP669" s="3"/>
      <c r="AS669" s="3" t="s">
        <v>98</v>
      </c>
      <c r="AV669" s="3" t="s">
        <v>433</v>
      </c>
      <c r="AY669" s="3" t="s">
        <v>116</v>
      </c>
      <c r="BB669" s="3"/>
      <c r="BG669" s="3" t="s">
        <v>109</v>
      </c>
      <c r="BJ669" s="3" t="s">
        <v>108</v>
      </c>
      <c r="BM669" s="3" t="s">
        <v>109</v>
      </c>
      <c r="BP669" s="3" t="s">
        <v>109</v>
      </c>
      <c r="BS669" s="3" t="s">
        <v>109</v>
      </c>
      <c r="BV669" s="3" t="s">
        <v>108</v>
      </c>
      <c r="BY669" s="3" t="s">
        <v>123</v>
      </c>
      <c r="CB669" s="3" t="s">
        <v>110</v>
      </c>
      <c r="CE669" s="3" t="s">
        <v>111</v>
      </c>
      <c r="CH669" s="3" t="s">
        <v>137</v>
      </c>
      <c r="CK669" s="3" t="s">
        <v>332</v>
      </c>
      <c r="CN669" s="3" t="s">
        <v>126</v>
      </c>
      <c r="CQ669" s="3"/>
      <c r="CT669">
        <v>184</v>
      </c>
    </row>
    <row r="670" spans="1:98" x14ac:dyDescent="0.25">
      <c r="A670">
        <v>188</v>
      </c>
      <c r="B670" s="22">
        <v>43936.748923611114</v>
      </c>
      <c r="C670" s="22">
        <v>43936.752685185187</v>
      </c>
      <c r="D670" s="3" t="s">
        <v>97</v>
      </c>
      <c r="I670" s="3" t="s">
        <v>98</v>
      </c>
      <c r="L670" s="3" t="s">
        <v>98</v>
      </c>
      <c r="O670" s="3" t="s">
        <v>330</v>
      </c>
      <c r="R670" s="3" t="s">
        <v>120</v>
      </c>
      <c r="U670" s="3" t="s">
        <v>99</v>
      </c>
      <c r="X670" s="3" t="s">
        <v>101</v>
      </c>
      <c r="AA670" s="3" t="s">
        <v>132</v>
      </c>
      <c r="AD670" s="3" t="s">
        <v>331</v>
      </c>
      <c r="AG670" s="3" t="s">
        <v>149</v>
      </c>
      <c r="AJ670" s="3"/>
      <c r="AM670" s="3" t="s">
        <v>99</v>
      </c>
      <c r="AP670" s="3"/>
      <c r="AS670" s="3" t="s">
        <v>98</v>
      </c>
      <c r="AV670" s="3" t="s">
        <v>434</v>
      </c>
      <c r="AY670" s="3" t="s">
        <v>116</v>
      </c>
      <c r="BB670" s="3"/>
      <c r="BG670" s="3" t="s">
        <v>109</v>
      </c>
      <c r="BJ670" s="3" t="s">
        <v>108</v>
      </c>
      <c r="BM670" s="3" t="s">
        <v>109</v>
      </c>
      <c r="BP670" s="3" t="s">
        <v>109</v>
      </c>
      <c r="BS670" s="3" t="s">
        <v>109</v>
      </c>
      <c r="BV670" s="3" t="s">
        <v>108</v>
      </c>
      <c r="BY670" s="3" t="s">
        <v>123</v>
      </c>
      <c r="CB670" s="3" t="s">
        <v>110</v>
      </c>
      <c r="CE670" s="3" t="s">
        <v>111</v>
      </c>
      <c r="CH670" s="3" t="s">
        <v>137</v>
      </c>
      <c r="CK670" s="3" t="s">
        <v>332</v>
      </c>
      <c r="CN670" s="3" t="s">
        <v>126</v>
      </c>
      <c r="CQ670" s="3"/>
      <c r="CT670">
        <v>184</v>
      </c>
    </row>
    <row r="671" spans="1:98" x14ac:dyDescent="0.25">
      <c r="A671">
        <v>188</v>
      </c>
      <c r="B671" s="22">
        <v>43936.748923611114</v>
      </c>
      <c r="C671" s="22">
        <v>43936.752685185187</v>
      </c>
      <c r="D671" s="3" t="s">
        <v>97</v>
      </c>
      <c r="I671" s="3" t="s">
        <v>98</v>
      </c>
      <c r="L671" s="3" t="s">
        <v>98</v>
      </c>
      <c r="O671" s="3" t="s">
        <v>330</v>
      </c>
      <c r="R671" s="3" t="s">
        <v>120</v>
      </c>
      <c r="U671" s="3" t="s">
        <v>99</v>
      </c>
      <c r="X671" s="3" t="s">
        <v>101</v>
      </c>
      <c r="AA671" s="3" t="s">
        <v>132</v>
      </c>
      <c r="AD671" s="3" t="s">
        <v>331</v>
      </c>
      <c r="AG671" s="3" t="s">
        <v>149</v>
      </c>
      <c r="AJ671" s="3"/>
      <c r="AM671" s="3" t="s">
        <v>99</v>
      </c>
      <c r="AP671" s="3"/>
      <c r="AS671" s="3" t="s">
        <v>98</v>
      </c>
      <c r="AV671" s="3" t="s">
        <v>429</v>
      </c>
      <c r="AY671" s="3" t="s">
        <v>116</v>
      </c>
      <c r="BB671" s="3"/>
      <c r="BG671" s="3" t="s">
        <v>109</v>
      </c>
      <c r="BJ671" s="3" t="s">
        <v>108</v>
      </c>
      <c r="BM671" s="3" t="s">
        <v>109</v>
      </c>
      <c r="BP671" s="3" t="s">
        <v>109</v>
      </c>
      <c r="BS671" s="3" t="s">
        <v>109</v>
      </c>
      <c r="BV671" s="3" t="s">
        <v>108</v>
      </c>
      <c r="BY671" s="3" t="s">
        <v>123</v>
      </c>
      <c r="CB671" s="3" t="s">
        <v>110</v>
      </c>
      <c r="CE671" s="3" t="s">
        <v>111</v>
      </c>
      <c r="CH671" s="3" t="s">
        <v>137</v>
      </c>
      <c r="CK671" s="3" t="s">
        <v>332</v>
      </c>
      <c r="CN671" s="3" t="s">
        <v>126</v>
      </c>
      <c r="CQ671" s="3"/>
      <c r="CT671">
        <v>184</v>
      </c>
    </row>
    <row r="672" spans="1:98" x14ac:dyDescent="0.25">
      <c r="A672">
        <v>188</v>
      </c>
      <c r="B672" s="22">
        <v>43936.748923611114</v>
      </c>
      <c r="C672" s="22">
        <v>43936.752685185187</v>
      </c>
      <c r="D672" s="3" t="s">
        <v>97</v>
      </c>
      <c r="I672" s="3" t="s">
        <v>98</v>
      </c>
      <c r="L672" s="3" t="s">
        <v>98</v>
      </c>
      <c r="O672" s="3" t="s">
        <v>330</v>
      </c>
      <c r="R672" s="3" t="s">
        <v>120</v>
      </c>
      <c r="U672" s="3" t="s">
        <v>99</v>
      </c>
      <c r="X672" s="3" t="s">
        <v>101</v>
      </c>
      <c r="AA672" s="3" t="s">
        <v>132</v>
      </c>
      <c r="AD672" s="3" t="s">
        <v>331</v>
      </c>
      <c r="AG672" s="3" t="s">
        <v>149</v>
      </c>
      <c r="AJ672" s="3"/>
      <c r="AM672" s="3" t="s">
        <v>99</v>
      </c>
      <c r="AP672" s="3"/>
      <c r="AS672" s="3" t="s">
        <v>98</v>
      </c>
      <c r="AV672" s="3" t="s">
        <v>435</v>
      </c>
      <c r="AY672" s="3" t="s">
        <v>116</v>
      </c>
      <c r="BB672" s="3"/>
      <c r="BG672" s="3" t="s">
        <v>109</v>
      </c>
      <c r="BJ672" s="3" t="s">
        <v>108</v>
      </c>
      <c r="BM672" s="3" t="s">
        <v>109</v>
      </c>
      <c r="BP672" s="3" t="s">
        <v>109</v>
      </c>
      <c r="BS672" s="3" t="s">
        <v>109</v>
      </c>
      <c r="BV672" s="3" t="s">
        <v>108</v>
      </c>
      <c r="BY672" s="3" t="s">
        <v>123</v>
      </c>
      <c r="CB672" s="3" t="s">
        <v>110</v>
      </c>
      <c r="CE672" s="3" t="s">
        <v>111</v>
      </c>
      <c r="CH672" s="3" t="s">
        <v>137</v>
      </c>
      <c r="CK672" s="3" t="s">
        <v>332</v>
      </c>
      <c r="CN672" s="3" t="s">
        <v>126</v>
      </c>
      <c r="CQ672" s="3"/>
      <c r="CT672">
        <v>184</v>
      </c>
    </row>
    <row r="673" spans="1:98" x14ac:dyDescent="0.25">
      <c r="A673">
        <v>188</v>
      </c>
      <c r="B673" s="22">
        <v>43936.748923611114</v>
      </c>
      <c r="C673" s="22">
        <v>43936.752685185187</v>
      </c>
      <c r="D673" s="3" t="s">
        <v>97</v>
      </c>
      <c r="I673" s="3" t="s">
        <v>98</v>
      </c>
      <c r="L673" s="3" t="s">
        <v>98</v>
      </c>
      <c r="O673" s="3" t="s">
        <v>330</v>
      </c>
      <c r="R673" s="3" t="s">
        <v>120</v>
      </c>
      <c r="U673" s="3" t="s">
        <v>99</v>
      </c>
      <c r="X673" s="3" t="s">
        <v>101</v>
      </c>
      <c r="AA673" s="3" t="s">
        <v>132</v>
      </c>
      <c r="AD673" s="3" t="s">
        <v>331</v>
      </c>
      <c r="AG673" s="3" t="s">
        <v>149</v>
      </c>
      <c r="AJ673" s="3"/>
      <c r="AM673" s="3" t="s">
        <v>99</v>
      </c>
      <c r="AP673" s="3"/>
      <c r="AS673" s="3" t="s">
        <v>98</v>
      </c>
      <c r="AV673" s="3" t="s">
        <v>430</v>
      </c>
      <c r="AY673" s="3" t="s">
        <v>116</v>
      </c>
      <c r="BB673" s="3"/>
      <c r="BG673" s="3" t="s">
        <v>109</v>
      </c>
      <c r="BJ673" s="3" t="s">
        <v>108</v>
      </c>
      <c r="BM673" s="3" t="s">
        <v>109</v>
      </c>
      <c r="BP673" s="3" t="s">
        <v>109</v>
      </c>
      <c r="BS673" s="3" t="s">
        <v>109</v>
      </c>
      <c r="BV673" s="3" t="s">
        <v>108</v>
      </c>
      <c r="BY673" s="3" t="s">
        <v>123</v>
      </c>
      <c r="CB673" s="3" t="s">
        <v>110</v>
      </c>
      <c r="CE673" s="3" t="s">
        <v>111</v>
      </c>
      <c r="CH673" s="3" t="s">
        <v>137</v>
      </c>
      <c r="CK673" s="3" t="s">
        <v>332</v>
      </c>
      <c r="CN673" s="3" t="s">
        <v>126</v>
      </c>
      <c r="CQ673" s="3"/>
      <c r="CT673">
        <v>184</v>
      </c>
    </row>
    <row r="674" spans="1:98" x14ac:dyDescent="0.25">
      <c r="A674">
        <v>189</v>
      </c>
      <c r="B674" s="22">
        <v>43936.762094907404</v>
      </c>
      <c r="C674" s="22">
        <v>43936.764930555553</v>
      </c>
      <c r="D674" s="3" t="s">
        <v>97</v>
      </c>
      <c r="I674" s="3" t="s">
        <v>98</v>
      </c>
      <c r="L674" s="3" t="s">
        <v>98</v>
      </c>
      <c r="O674" s="3"/>
      <c r="R674" s="3" t="s">
        <v>100</v>
      </c>
      <c r="U674" s="3" t="s">
        <v>99</v>
      </c>
      <c r="X674" s="3" t="s">
        <v>101</v>
      </c>
      <c r="AA674" s="3" t="s">
        <v>132</v>
      </c>
      <c r="AD674" s="3" t="s">
        <v>188</v>
      </c>
      <c r="AG674" s="3" t="s">
        <v>149</v>
      </c>
      <c r="AJ674" s="3"/>
      <c r="AM674" s="3" t="s">
        <v>99</v>
      </c>
      <c r="AP674" s="3"/>
      <c r="AS674" s="3" t="s">
        <v>99</v>
      </c>
      <c r="AV674" s="3"/>
      <c r="AY674" s="3" t="s">
        <v>116</v>
      </c>
      <c r="BB674" s="3"/>
      <c r="BG674" s="3" t="s">
        <v>108</v>
      </c>
      <c r="BJ674" s="3" t="s">
        <v>108</v>
      </c>
      <c r="BM674" s="3" t="s">
        <v>109</v>
      </c>
      <c r="BP674" s="3" t="s">
        <v>123</v>
      </c>
      <c r="BS674" s="3" t="s">
        <v>109</v>
      </c>
      <c r="BV674" s="3" t="s">
        <v>123</v>
      </c>
      <c r="BY674" s="3" t="s">
        <v>123</v>
      </c>
      <c r="CB674" s="3" t="s">
        <v>118</v>
      </c>
      <c r="CE674" s="3" t="s">
        <v>162</v>
      </c>
      <c r="CH674" s="3" t="s">
        <v>199</v>
      </c>
      <c r="CK674" s="3"/>
      <c r="CN674" s="3" t="s">
        <v>137</v>
      </c>
      <c r="CQ674" s="3"/>
      <c r="CT674">
        <v>185</v>
      </c>
    </row>
    <row r="675" spans="1:98" x14ac:dyDescent="0.25">
      <c r="A675">
        <v>190</v>
      </c>
      <c r="B675" s="22">
        <v>43936.872997685183</v>
      </c>
      <c r="C675" s="22">
        <v>43936.881493055553</v>
      </c>
      <c r="D675" s="3" t="s">
        <v>97</v>
      </c>
      <c r="I675" s="3" t="s">
        <v>98</v>
      </c>
      <c r="L675" s="3" t="s">
        <v>98</v>
      </c>
      <c r="O675" s="3" t="s">
        <v>333</v>
      </c>
      <c r="R675" s="3" t="s">
        <v>120</v>
      </c>
      <c r="U675" s="3" t="s">
        <v>99</v>
      </c>
      <c r="X675" s="3" t="s">
        <v>121</v>
      </c>
      <c r="AA675" s="3"/>
      <c r="AD675" s="3" t="s">
        <v>154</v>
      </c>
      <c r="AG675" s="3" t="s">
        <v>149</v>
      </c>
      <c r="AJ675" s="3"/>
      <c r="AM675" s="3" t="s">
        <v>99</v>
      </c>
      <c r="AP675" s="3"/>
      <c r="AS675" s="3" t="s">
        <v>98</v>
      </c>
      <c r="AV675" s="3" t="s">
        <v>431</v>
      </c>
      <c r="AY675" s="3" t="s">
        <v>220</v>
      </c>
      <c r="BB675" s="3" t="s">
        <v>334</v>
      </c>
      <c r="BG675" s="3" t="s">
        <v>108</v>
      </c>
      <c r="BJ675" s="3" t="s">
        <v>109</v>
      </c>
      <c r="BM675" s="3" t="s">
        <v>109</v>
      </c>
      <c r="BP675" s="3" t="s">
        <v>123</v>
      </c>
      <c r="BS675" s="3" t="s">
        <v>123</v>
      </c>
      <c r="BV675" s="3" t="s">
        <v>123</v>
      </c>
      <c r="BY675" s="3" t="s">
        <v>123</v>
      </c>
      <c r="CB675" s="3" t="s">
        <v>118</v>
      </c>
      <c r="CE675" s="3" t="s">
        <v>111</v>
      </c>
      <c r="CH675" s="3" t="s">
        <v>156</v>
      </c>
      <c r="CK675" s="3"/>
      <c r="CN675" s="3" t="s">
        <v>131</v>
      </c>
      <c r="CQ675" s="3" t="s">
        <v>335</v>
      </c>
      <c r="CT675">
        <v>186</v>
      </c>
    </row>
    <row r="676" spans="1:98" x14ac:dyDescent="0.25">
      <c r="A676">
        <v>190</v>
      </c>
      <c r="B676" s="22">
        <v>43936.872997685183</v>
      </c>
      <c r="C676" s="22">
        <v>43936.881493055553</v>
      </c>
      <c r="D676" s="3" t="s">
        <v>97</v>
      </c>
      <c r="I676" s="3" t="s">
        <v>98</v>
      </c>
      <c r="L676" s="3" t="s">
        <v>98</v>
      </c>
      <c r="O676" s="3" t="s">
        <v>333</v>
      </c>
      <c r="R676" s="3" t="s">
        <v>120</v>
      </c>
      <c r="U676" s="3" t="s">
        <v>99</v>
      </c>
      <c r="X676" s="3" t="s">
        <v>121</v>
      </c>
      <c r="AA676" s="3"/>
      <c r="AD676" s="3" t="s">
        <v>154</v>
      </c>
      <c r="AG676" s="3" t="s">
        <v>149</v>
      </c>
      <c r="AJ676" s="3"/>
      <c r="AM676" s="3" t="s">
        <v>99</v>
      </c>
      <c r="AP676" s="3"/>
      <c r="AS676" s="3" t="s">
        <v>98</v>
      </c>
      <c r="AV676" s="3" t="s">
        <v>433</v>
      </c>
      <c r="AY676" s="3" t="s">
        <v>220</v>
      </c>
      <c r="BB676" s="3" t="s">
        <v>334</v>
      </c>
      <c r="BG676" s="3" t="s">
        <v>108</v>
      </c>
      <c r="BJ676" s="3" t="s">
        <v>109</v>
      </c>
      <c r="BM676" s="3" t="s">
        <v>109</v>
      </c>
      <c r="BP676" s="3" t="s">
        <v>123</v>
      </c>
      <c r="BS676" s="3" t="s">
        <v>123</v>
      </c>
      <c r="BV676" s="3" t="s">
        <v>123</v>
      </c>
      <c r="BY676" s="3" t="s">
        <v>123</v>
      </c>
      <c r="CB676" s="3" t="s">
        <v>118</v>
      </c>
      <c r="CE676" s="3" t="s">
        <v>111</v>
      </c>
      <c r="CH676" s="3" t="s">
        <v>156</v>
      </c>
      <c r="CK676" s="3"/>
      <c r="CN676" s="3" t="s">
        <v>131</v>
      </c>
      <c r="CQ676" s="3" t="s">
        <v>335</v>
      </c>
      <c r="CT676">
        <v>186</v>
      </c>
    </row>
    <row r="677" spans="1:98" x14ac:dyDescent="0.25">
      <c r="A677">
        <v>190</v>
      </c>
      <c r="B677" s="22">
        <v>43936.872997685183</v>
      </c>
      <c r="C677" s="22">
        <v>43936.881493055553</v>
      </c>
      <c r="D677" s="3" t="s">
        <v>97</v>
      </c>
      <c r="I677" s="3" t="s">
        <v>98</v>
      </c>
      <c r="L677" s="3" t="s">
        <v>98</v>
      </c>
      <c r="O677" s="3" t="s">
        <v>333</v>
      </c>
      <c r="R677" s="3" t="s">
        <v>120</v>
      </c>
      <c r="U677" s="3" t="s">
        <v>99</v>
      </c>
      <c r="X677" s="3" t="s">
        <v>121</v>
      </c>
      <c r="AA677" s="3"/>
      <c r="AD677" s="3" t="s">
        <v>154</v>
      </c>
      <c r="AG677" s="3" t="s">
        <v>149</v>
      </c>
      <c r="AJ677" s="3"/>
      <c r="AM677" s="3" t="s">
        <v>99</v>
      </c>
      <c r="AP677" s="3"/>
      <c r="AS677" s="3" t="s">
        <v>98</v>
      </c>
      <c r="AV677" s="3" t="s">
        <v>434</v>
      </c>
      <c r="AY677" s="3" t="s">
        <v>220</v>
      </c>
      <c r="BB677" s="3" t="s">
        <v>334</v>
      </c>
      <c r="BG677" s="3" t="s">
        <v>108</v>
      </c>
      <c r="BJ677" s="3" t="s">
        <v>109</v>
      </c>
      <c r="BM677" s="3" t="s">
        <v>109</v>
      </c>
      <c r="BP677" s="3" t="s">
        <v>123</v>
      </c>
      <c r="BS677" s="3" t="s">
        <v>123</v>
      </c>
      <c r="BV677" s="3" t="s">
        <v>123</v>
      </c>
      <c r="BY677" s="3" t="s">
        <v>123</v>
      </c>
      <c r="CB677" s="3" t="s">
        <v>118</v>
      </c>
      <c r="CE677" s="3" t="s">
        <v>111</v>
      </c>
      <c r="CH677" s="3" t="s">
        <v>156</v>
      </c>
      <c r="CK677" s="3"/>
      <c r="CN677" s="3" t="s">
        <v>131</v>
      </c>
      <c r="CQ677" s="3" t="s">
        <v>335</v>
      </c>
      <c r="CT677">
        <v>186</v>
      </c>
    </row>
    <row r="678" spans="1:98" x14ac:dyDescent="0.25">
      <c r="A678">
        <v>190</v>
      </c>
      <c r="B678" s="22">
        <v>43936.872997685183</v>
      </c>
      <c r="C678" s="22">
        <v>43936.881493055553</v>
      </c>
      <c r="D678" s="3" t="s">
        <v>97</v>
      </c>
      <c r="I678" s="3" t="s">
        <v>98</v>
      </c>
      <c r="L678" s="3" t="s">
        <v>98</v>
      </c>
      <c r="O678" s="3" t="s">
        <v>333</v>
      </c>
      <c r="R678" s="3" t="s">
        <v>120</v>
      </c>
      <c r="U678" s="3" t="s">
        <v>99</v>
      </c>
      <c r="X678" s="3" t="s">
        <v>121</v>
      </c>
      <c r="AA678" s="3"/>
      <c r="AD678" s="3" t="s">
        <v>154</v>
      </c>
      <c r="AG678" s="3" t="s">
        <v>149</v>
      </c>
      <c r="AJ678" s="3"/>
      <c r="AM678" s="3" t="s">
        <v>99</v>
      </c>
      <c r="AP678" s="3"/>
      <c r="AS678" s="3" t="s">
        <v>98</v>
      </c>
      <c r="AV678" s="3" t="s">
        <v>429</v>
      </c>
      <c r="AY678" s="3" t="s">
        <v>220</v>
      </c>
      <c r="BB678" s="3" t="s">
        <v>334</v>
      </c>
      <c r="BG678" s="3" t="s">
        <v>108</v>
      </c>
      <c r="BJ678" s="3" t="s">
        <v>109</v>
      </c>
      <c r="BM678" s="3" t="s">
        <v>109</v>
      </c>
      <c r="BP678" s="3" t="s">
        <v>123</v>
      </c>
      <c r="BS678" s="3" t="s">
        <v>123</v>
      </c>
      <c r="BV678" s="3" t="s">
        <v>123</v>
      </c>
      <c r="BY678" s="3" t="s">
        <v>123</v>
      </c>
      <c r="CB678" s="3" t="s">
        <v>118</v>
      </c>
      <c r="CE678" s="3" t="s">
        <v>111</v>
      </c>
      <c r="CH678" s="3" t="s">
        <v>156</v>
      </c>
      <c r="CK678" s="3"/>
      <c r="CN678" s="3" t="s">
        <v>131</v>
      </c>
      <c r="CQ678" s="3" t="s">
        <v>335</v>
      </c>
      <c r="CT678">
        <v>186</v>
      </c>
    </row>
    <row r="679" spans="1:98" x14ac:dyDescent="0.25">
      <c r="A679">
        <v>190</v>
      </c>
      <c r="B679" s="22">
        <v>43936.872997685183</v>
      </c>
      <c r="C679" s="22">
        <v>43936.881493055553</v>
      </c>
      <c r="D679" s="3" t="s">
        <v>97</v>
      </c>
      <c r="I679" s="3" t="s">
        <v>98</v>
      </c>
      <c r="L679" s="3" t="s">
        <v>98</v>
      </c>
      <c r="O679" s="3" t="s">
        <v>333</v>
      </c>
      <c r="R679" s="3" t="s">
        <v>120</v>
      </c>
      <c r="U679" s="3" t="s">
        <v>99</v>
      </c>
      <c r="X679" s="3" t="s">
        <v>121</v>
      </c>
      <c r="AA679" s="3"/>
      <c r="AD679" s="3" t="s">
        <v>154</v>
      </c>
      <c r="AG679" s="3" t="s">
        <v>149</v>
      </c>
      <c r="AJ679" s="3"/>
      <c r="AM679" s="3" t="s">
        <v>99</v>
      </c>
      <c r="AP679" s="3"/>
      <c r="AS679" s="3" t="s">
        <v>98</v>
      </c>
      <c r="AV679" s="3" t="s">
        <v>435</v>
      </c>
      <c r="AY679" s="3" t="s">
        <v>220</v>
      </c>
      <c r="BB679" s="3" t="s">
        <v>334</v>
      </c>
      <c r="BG679" s="3" t="s">
        <v>108</v>
      </c>
      <c r="BJ679" s="3" t="s">
        <v>109</v>
      </c>
      <c r="BM679" s="3" t="s">
        <v>109</v>
      </c>
      <c r="BP679" s="3" t="s">
        <v>123</v>
      </c>
      <c r="BS679" s="3" t="s">
        <v>123</v>
      </c>
      <c r="BV679" s="3" t="s">
        <v>123</v>
      </c>
      <c r="BY679" s="3" t="s">
        <v>123</v>
      </c>
      <c r="CB679" s="3" t="s">
        <v>118</v>
      </c>
      <c r="CE679" s="3" t="s">
        <v>111</v>
      </c>
      <c r="CH679" s="3" t="s">
        <v>156</v>
      </c>
      <c r="CK679" s="3"/>
      <c r="CN679" s="3" t="s">
        <v>131</v>
      </c>
      <c r="CQ679" s="3" t="s">
        <v>335</v>
      </c>
      <c r="CT679">
        <v>186</v>
      </c>
    </row>
    <row r="680" spans="1:98" x14ac:dyDescent="0.25">
      <c r="A680">
        <v>190</v>
      </c>
      <c r="B680" s="22">
        <v>43936.872997685183</v>
      </c>
      <c r="C680" s="22">
        <v>43936.881493055553</v>
      </c>
      <c r="D680" s="3" t="s">
        <v>97</v>
      </c>
      <c r="I680" s="3" t="s">
        <v>98</v>
      </c>
      <c r="L680" s="3" t="s">
        <v>98</v>
      </c>
      <c r="O680" s="3" t="s">
        <v>333</v>
      </c>
      <c r="R680" s="3" t="s">
        <v>120</v>
      </c>
      <c r="U680" s="3" t="s">
        <v>99</v>
      </c>
      <c r="X680" s="3" t="s">
        <v>121</v>
      </c>
      <c r="AA680" s="3"/>
      <c r="AD680" s="3" t="s">
        <v>154</v>
      </c>
      <c r="AG680" s="3" t="s">
        <v>149</v>
      </c>
      <c r="AJ680" s="3"/>
      <c r="AM680" s="3" t="s">
        <v>99</v>
      </c>
      <c r="AP680" s="3"/>
      <c r="AS680" s="3" t="s">
        <v>98</v>
      </c>
      <c r="AV680" s="3" t="s">
        <v>430</v>
      </c>
      <c r="AY680" s="3" t="s">
        <v>220</v>
      </c>
      <c r="BB680" s="3" t="s">
        <v>334</v>
      </c>
      <c r="BG680" s="3" t="s">
        <v>108</v>
      </c>
      <c r="BJ680" s="3" t="s">
        <v>109</v>
      </c>
      <c r="BM680" s="3" t="s">
        <v>109</v>
      </c>
      <c r="BP680" s="3" t="s">
        <v>123</v>
      </c>
      <c r="BS680" s="3" t="s">
        <v>123</v>
      </c>
      <c r="BV680" s="3" t="s">
        <v>123</v>
      </c>
      <c r="BY680" s="3" t="s">
        <v>123</v>
      </c>
      <c r="CB680" s="3" t="s">
        <v>118</v>
      </c>
      <c r="CE680" s="3" t="s">
        <v>111</v>
      </c>
      <c r="CH680" s="3" t="s">
        <v>156</v>
      </c>
      <c r="CK680" s="3"/>
      <c r="CN680" s="3" t="s">
        <v>131</v>
      </c>
      <c r="CQ680" s="3" t="s">
        <v>335</v>
      </c>
      <c r="CT680">
        <v>186</v>
      </c>
    </row>
    <row r="681" spans="1:98" x14ac:dyDescent="0.25">
      <c r="A681">
        <v>191</v>
      </c>
      <c r="B681" s="22">
        <v>43936.922372685185</v>
      </c>
      <c r="C681" s="22">
        <v>43936.930023148147</v>
      </c>
      <c r="D681" s="3" t="s">
        <v>97</v>
      </c>
      <c r="I681" s="3" t="s">
        <v>99</v>
      </c>
      <c r="L681" s="3" t="s">
        <v>98</v>
      </c>
      <c r="O681" s="3" t="s">
        <v>336</v>
      </c>
      <c r="R681" s="3" t="s">
        <v>100</v>
      </c>
      <c r="U681" s="3" t="s">
        <v>99</v>
      </c>
      <c r="X681" s="3" t="s">
        <v>121</v>
      </c>
      <c r="AA681" s="3"/>
      <c r="AD681" s="3" t="s">
        <v>114</v>
      </c>
      <c r="AG681" s="3" t="s">
        <v>149</v>
      </c>
      <c r="AJ681" s="3"/>
      <c r="AM681" s="3" t="s">
        <v>99</v>
      </c>
      <c r="AP681" s="3"/>
      <c r="AS681" s="3" t="s">
        <v>98</v>
      </c>
      <c r="AV681" s="3" t="s">
        <v>431</v>
      </c>
      <c r="AY681" s="3" t="s">
        <v>116</v>
      </c>
      <c r="BB681" s="3"/>
      <c r="BG681" s="3" t="s">
        <v>108</v>
      </c>
      <c r="BJ681" s="3" t="s">
        <v>108</v>
      </c>
      <c r="BM681" s="3" t="s">
        <v>123</v>
      </c>
      <c r="BP681" s="3" t="s">
        <v>123</v>
      </c>
      <c r="BS681" s="3" t="s">
        <v>123</v>
      </c>
      <c r="BV681" s="3" t="s">
        <v>123</v>
      </c>
      <c r="BY681" s="3" t="s">
        <v>123</v>
      </c>
      <c r="CB681" s="3" t="s">
        <v>110</v>
      </c>
      <c r="CE681" s="3" t="s">
        <v>166</v>
      </c>
      <c r="CH681" s="3" t="s">
        <v>156</v>
      </c>
      <c r="CK681" s="3"/>
      <c r="CN681" s="3" t="s">
        <v>137</v>
      </c>
      <c r="CQ681" s="3" t="s">
        <v>338</v>
      </c>
      <c r="CT681">
        <v>187</v>
      </c>
    </row>
    <row r="682" spans="1:98" x14ac:dyDescent="0.25">
      <c r="A682">
        <v>191</v>
      </c>
      <c r="B682" s="22">
        <v>43936.922372685185</v>
      </c>
      <c r="C682" s="22">
        <v>43936.930023148147</v>
      </c>
      <c r="D682" s="3" t="s">
        <v>97</v>
      </c>
      <c r="I682" s="3" t="s">
        <v>99</v>
      </c>
      <c r="L682" s="3" t="s">
        <v>98</v>
      </c>
      <c r="O682" s="3" t="s">
        <v>336</v>
      </c>
      <c r="R682" s="3" t="s">
        <v>100</v>
      </c>
      <c r="U682" s="3" t="s">
        <v>99</v>
      </c>
      <c r="X682" s="3" t="s">
        <v>121</v>
      </c>
      <c r="AA682" s="3"/>
      <c r="AD682" s="3" t="s">
        <v>114</v>
      </c>
      <c r="AG682" s="3" t="s">
        <v>149</v>
      </c>
      <c r="AJ682" s="3"/>
      <c r="AM682" s="3" t="s">
        <v>99</v>
      </c>
      <c r="AP682" s="3"/>
      <c r="AS682" s="3" t="s">
        <v>98</v>
      </c>
      <c r="AV682" s="3" t="s">
        <v>434</v>
      </c>
      <c r="AY682" s="3" t="s">
        <v>116</v>
      </c>
      <c r="BB682" s="3"/>
      <c r="BG682" s="3" t="s">
        <v>108</v>
      </c>
      <c r="BJ682" s="3" t="s">
        <v>108</v>
      </c>
      <c r="BM682" s="3" t="s">
        <v>123</v>
      </c>
      <c r="BP682" s="3" t="s">
        <v>123</v>
      </c>
      <c r="BS682" s="3" t="s">
        <v>123</v>
      </c>
      <c r="BV682" s="3" t="s">
        <v>123</v>
      </c>
      <c r="BY682" s="3" t="s">
        <v>123</v>
      </c>
      <c r="CB682" s="3" t="s">
        <v>110</v>
      </c>
      <c r="CE682" s="3" t="s">
        <v>166</v>
      </c>
      <c r="CH682" s="3" t="s">
        <v>156</v>
      </c>
      <c r="CK682" s="3"/>
      <c r="CN682" s="3" t="s">
        <v>137</v>
      </c>
      <c r="CQ682" s="3" t="s">
        <v>338</v>
      </c>
      <c r="CT682">
        <v>187</v>
      </c>
    </row>
    <row r="683" spans="1:98" x14ac:dyDescent="0.25">
      <c r="A683">
        <v>191</v>
      </c>
      <c r="B683" s="22">
        <v>43936.922372685185</v>
      </c>
      <c r="C683" s="22">
        <v>43936.930023148147</v>
      </c>
      <c r="D683" s="3" t="s">
        <v>97</v>
      </c>
      <c r="I683" s="3" t="s">
        <v>99</v>
      </c>
      <c r="L683" s="3" t="s">
        <v>98</v>
      </c>
      <c r="O683" s="3" t="s">
        <v>336</v>
      </c>
      <c r="R683" s="3" t="s">
        <v>100</v>
      </c>
      <c r="U683" s="3" t="s">
        <v>99</v>
      </c>
      <c r="X683" s="3" t="s">
        <v>121</v>
      </c>
      <c r="AA683" s="3"/>
      <c r="AD683" s="3" t="s">
        <v>114</v>
      </c>
      <c r="AG683" s="3" t="s">
        <v>149</v>
      </c>
      <c r="AJ683" s="3"/>
      <c r="AM683" s="3" t="s">
        <v>99</v>
      </c>
      <c r="AP683" s="3"/>
      <c r="AS683" s="3" t="s">
        <v>98</v>
      </c>
      <c r="AV683" s="3" t="s">
        <v>429</v>
      </c>
      <c r="AY683" s="3" t="s">
        <v>116</v>
      </c>
      <c r="BB683" s="3"/>
      <c r="BG683" s="3" t="s">
        <v>108</v>
      </c>
      <c r="BJ683" s="3" t="s">
        <v>108</v>
      </c>
      <c r="BM683" s="3" t="s">
        <v>123</v>
      </c>
      <c r="BP683" s="3" t="s">
        <v>123</v>
      </c>
      <c r="BS683" s="3" t="s">
        <v>123</v>
      </c>
      <c r="BV683" s="3" t="s">
        <v>123</v>
      </c>
      <c r="BY683" s="3" t="s">
        <v>123</v>
      </c>
      <c r="CB683" s="3" t="s">
        <v>110</v>
      </c>
      <c r="CE683" s="3" t="s">
        <v>166</v>
      </c>
      <c r="CH683" s="3" t="s">
        <v>156</v>
      </c>
      <c r="CK683" s="3"/>
      <c r="CN683" s="3" t="s">
        <v>137</v>
      </c>
      <c r="CQ683" s="3" t="s">
        <v>338</v>
      </c>
      <c r="CT683">
        <v>187</v>
      </c>
    </row>
    <row r="684" spans="1:98" x14ac:dyDescent="0.25">
      <c r="A684">
        <v>191</v>
      </c>
      <c r="B684" s="22">
        <v>43936.922372685185</v>
      </c>
      <c r="C684" s="22">
        <v>43936.930023148147</v>
      </c>
      <c r="D684" s="3" t="s">
        <v>97</v>
      </c>
      <c r="I684" s="3" t="s">
        <v>99</v>
      </c>
      <c r="L684" s="3" t="s">
        <v>98</v>
      </c>
      <c r="O684" s="3" t="s">
        <v>336</v>
      </c>
      <c r="R684" s="3" t="s">
        <v>100</v>
      </c>
      <c r="U684" s="3" t="s">
        <v>99</v>
      </c>
      <c r="X684" s="3" t="s">
        <v>121</v>
      </c>
      <c r="AA684" s="3"/>
      <c r="AD684" s="3" t="s">
        <v>114</v>
      </c>
      <c r="AG684" s="3" t="s">
        <v>149</v>
      </c>
      <c r="AJ684" s="3"/>
      <c r="AM684" s="3" t="s">
        <v>99</v>
      </c>
      <c r="AP684" s="3"/>
      <c r="AS684" s="3" t="s">
        <v>98</v>
      </c>
      <c r="AV684" s="3" t="s">
        <v>435</v>
      </c>
      <c r="AY684" s="3" t="s">
        <v>116</v>
      </c>
      <c r="BB684" s="3"/>
      <c r="BG684" s="3" t="s">
        <v>108</v>
      </c>
      <c r="BJ684" s="3" t="s">
        <v>108</v>
      </c>
      <c r="BM684" s="3" t="s">
        <v>123</v>
      </c>
      <c r="BP684" s="3" t="s">
        <v>123</v>
      </c>
      <c r="BS684" s="3" t="s">
        <v>123</v>
      </c>
      <c r="BV684" s="3" t="s">
        <v>123</v>
      </c>
      <c r="BY684" s="3" t="s">
        <v>123</v>
      </c>
      <c r="CB684" s="3" t="s">
        <v>110</v>
      </c>
      <c r="CE684" s="3" t="s">
        <v>166</v>
      </c>
      <c r="CH684" s="3" t="s">
        <v>156</v>
      </c>
      <c r="CK684" s="3"/>
      <c r="CN684" s="3" t="s">
        <v>137</v>
      </c>
      <c r="CQ684" s="3" t="s">
        <v>338</v>
      </c>
      <c r="CT684">
        <v>187</v>
      </c>
    </row>
    <row r="685" spans="1:98" x14ac:dyDescent="0.25">
      <c r="A685">
        <v>191</v>
      </c>
      <c r="B685" s="22">
        <v>43936.922372685185</v>
      </c>
      <c r="C685" s="22">
        <v>43936.930023148147</v>
      </c>
      <c r="D685" s="3" t="s">
        <v>97</v>
      </c>
      <c r="I685" s="3" t="s">
        <v>99</v>
      </c>
      <c r="L685" s="3" t="s">
        <v>98</v>
      </c>
      <c r="O685" s="3" t="s">
        <v>336</v>
      </c>
      <c r="R685" s="3" t="s">
        <v>100</v>
      </c>
      <c r="U685" s="3" t="s">
        <v>99</v>
      </c>
      <c r="X685" s="3" t="s">
        <v>121</v>
      </c>
      <c r="AA685" s="3"/>
      <c r="AD685" s="3" t="s">
        <v>114</v>
      </c>
      <c r="AG685" s="3" t="s">
        <v>149</v>
      </c>
      <c r="AJ685" s="3"/>
      <c r="AM685" s="3" t="s">
        <v>99</v>
      </c>
      <c r="AP685" s="3"/>
      <c r="AS685" s="3" t="s">
        <v>98</v>
      </c>
      <c r="AV685" s="3" t="s">
        <v>430</v>
      </c>
      <c r="AY685" s="3" t="s">
        <v>116</v>
      </c>
      <c r="BB685" s="3"/>
      <c r="BG685" s="3" t="s">
        <v>108</v>
      </c>
      <c r="BJ685" s="3" t="s">
        <v>108</v>
      </c>
      <c r="BM685" s="3" t="s">
        <v>123</v>
      </c>
      <c r="BP685" s="3" t="s">
        <v>123</v>
      </c>
      <c r="BS685" s="3" t="s">
        <v>123</v>
      </c>
      <c r="BV685" s="3" t="s">
        <v>123</v>
      </c>
      <c r="BY685" s="3" t="s">
        <v>123</v>
      </c>
      <c r="CB685" s="3" t="s">
        <v>110</v>
      </c>
      <c r="CE685" s="3" t="s">
        <v>166</v>
      </c>
      <c r="CH685" s="3" t="s">
        <v>156</v>
      </c>
      <c r="CK685" s="3"/>
      <c r="CN685" s="3" t="s">
        <v>137</v>
      </c>
      <c r="CQ685" s="3" t="s">
        <v>338</v>
      </c>
      <c r="CT685">
        <v>187</v>
      </c>
    </row>
    <row r="686" spans="1:98" x14ac:dyDescent="0.25">
      <c r="A686">
        <v>192</v>
      </c>
      <c r="B686" s="22">
        <v>43936.923530092594</v>
      </c>
      <c r="C686" s="22">
        <v>43936.931296296294</v>
      </c>
      <c r="D686" s="3" t="s">
        <v>97</v>
      </c>
      <c r="I686" s="3" t="s">
        <v>98</v>
      </c>
      <c r="L686" s="3" t="s">
        <v>99</v>
      </c>
      <c r="O686" s="3"/>
      <c r="R686" s="3" t="s">
        <v>100</v>
      </c>
      <c r="U686" s="3" t="s">
        <v>99</v>
      </c>
      <c r="X686" s="3" t="s">
        <v>101</v>
      </c>
      <c r="AA686" s="3" t="s">
        <v>99</v>
      </c>
      <c r="AD686" s="3" t="s">
        <v>103</v>
      </c>
      <c r="AG686" s="3" t="s">
        <v>139</v>
      </c>
      <c r="AJ686" s="3"/>
      <c r="AM686" s="3" t="s">
        <v>99</v>
      </c>
      <c r="AP686" s="3"/>
      <c r="AS686" s="3" t="s">
        <v>99</v>
      </c>
      <c r="AV686" s="3"/>
      <c r="AY686" s="3" t="s">
        <v>116</v>
      </c>
      <c r="BB686" s="3"/>
      <c r="BG686" s="3" t="s">
        <v>108</v>
      </c>
      <c r="BJ686" s="3" t="s">
        <v>109</v>
      </c>
      <c r="BM686" s="3" t="s">
        <v>109</v>
      </c>
      <c r="BP686" s="3" t="s">
        <v>109</v>
      </c>
      <c r="BS686" s="3" t="s">
        <v>109</v>
      </c>
      <c r="BV686" s="3" t="s">
        <v>109</v>
      </c>
      <c r="BY686" s="3" t="s">
        <v>109</v>
      </c>
      <c r="CB686" s="3" t="s">
        <v>118</v>
      </c>
      <c r="CE686" s="3" t="s">
        <v>147</v>
      </c>
      <c r="CH686" s="3" t="s">
        <v>137</v>
      </c>
      <c r="CK686" s="3" t="s">
        <v>339</v>
      </c>
      <c r="CN686" s="3" t="s">
        <v>126</v>
      </c>
      <c r="CQ686" s="3"/>
      <c r="CT686">
        <v>188</v>
      </c>
    </row>
    <row r="687" spans="1:98" x14ac:dyDescent="0.25">
      <c r="A687">
        <v>193</v>
      </c>
      <c r="B687" s="22">
        <v>43936.957418981481</v>
      </c>
      <c r="C687" s="22">
        <v>43936.959953703707</v>
      </c>
      <c r="D687" s="3" t="s">
        <v>97</v>
      </c>
      <c r="I687" s="3" t="s">
        <v>99</v>
      </c>
      <c r="L687" s="3" t="s">
        <v>99</v>
      </c>
      <c r="O687" s="3"/>
      <c r="R687" s="3" t="s">
        <v>120</v>
      </c>
      <c r="U687" s="3" t="s">
        <v>99</v>
      </c>
      <c r="X687" s="3" t="s">
        <v>101</v>
      </c>
      <c r="AA687" s="3" t="s">
        <v>102</v>
      </c>
      <c r="AD687" s="3" t="s">
        <v>226</v>
      </c>
      <c r="AG687" s="3" t="s">
        <v>149</v>
      </c>
      <c r="AJ687" s="3"/>
      <c r="AM687" s="3" t="s">
        <v>99</v>
      </c>
      <c r="AP687" s="3"/>
      <c r="AS687" s="3" t="s">
        <v>98</v>
      </c>
      <c r="AV687" s="3" t="s">
        <v>429</v>
      </c>
      <c r="AY687" s="3" t="s">
        <v>116</v>
      </c>
      <c r="BB687" s="3"/>
      <c r="BG687" s="3" t="s">
        <v>123</v>
      </c>
      <c r="BJ687" s="3" t="s">
        <v>107</v>
      </c>
      <c r="BM687" s="3" t="s">
        <v>107</v>
      </c>
      <c r="BP687" s="3" t="s">
        <v>133</v>
      </c>
      <c r="BS687" s="3" t="s">
        <v>109</v>
      </c>
      <c r="BV687" s="3" t="s">
        <v>108</v>
      </c>
      <c r="BY687" s="3" t="s">
        <v>109</v>
      </c>
      <c r="CB687" s="3" t="s">
        <v>118</v>
      </c>
      <c r="CE687" s="3" t="s">
        <v>111</v>
      </c>
      <c r="CH687" s="3" t="s">
        <v>137</v>
      </c>
      <c r="CK687" s="3" t="s">
        <v>340</v>
      </c>
      <c r="CN687" s="3" t="s">
        <v>126</v>
      </c>
      <c r="CQ687" s="3"/>
      <c r="CT687">
        <v>189</v>
      </c>
    </row>
    <row r="688" spans="1:98" x14ac:dyDescent="0.25">
      <c r="A688">
        <v>193</v>
      </c>
      <c r="B688" s="22">
        <v>43936.957418981481</v>
      </c>
      <c r="C688" s="22">
        <v>43936.959953703707</v>
      </c>
      <c r="D688" s="3" t="s">
        <v>97</v>
      </c>
      <c r="I688" s="3" t="s">
        <v>99</v>
      </c>
      <c r="L688" s="3" t="s">
        <v>99</v>
      </c>
      <c r="O688" s="3"/>
      <c r="R688" s="3" t="s">
        <v>120</v>
      </c>
      <c r="U688" s="3" t="s">
        <v>99</v>
      </c>
      <c r="X688" s="3" t="s">
        <v>101</v>
      </c>
      <c r="AA688" s="3" t="s">
        <v>102</v>
      </c>
      <c r="AD688" s="3" t="s">
        <v>226</v>
      </c>
      <c r="AG688" s="3" t="s">
        <v>149</v>
      </c>
      <c r="AJ688" s="3"/>
      <c r="AM688" s="3" t="s">
        <v>99</v>
      </c>
      <c r="AP688" s="3"/>
      <c r="AS688" s="3" t="s">
        <v>98</v>
      </c>
      <c r="AV688" s="3" t="s">
        <v>435</v>
      </c>
      <c r="AY688" s="3" t="s">
        <v>116</v>
      </c>
      <c r="BB688" s="3"/>
      <c r="BG688" s="3" t="s">
        <v>123</v>
      </c>
      <c r="BJ688" s="3" t="s">
        <v>107</v>
      </c>
      <c r="BM688" s="3" t="s">
        <v>107</v>
      </c>
      <c r="BP688" s="3" t="s">
        <v>133</v>
      </c>
      <c r="BS688" s="3" t="s">
        <v>109</v>
      </c>
      <c r="BV688" s="3" t="s">
        <v>108</v>
      </c>
      <c r="BY688" s="3" t="s">
        <v>109</v>
      </c>
      <c r="CB688" s="3" t="s">
        <v>118</v>
      </c>
      <c r="CE688" s="3" t="s">
        <v>111</v>
      </c>
      <c r="CH688" s="3" t="s">
        <v>137</v>
      </c>
      <c r="CK688" s="3" t="s">
        <v>340</v>
      </c>
      <c r="CN688" s="3" t="s">
        <v>126</v>
      </c>
      <c r="CQ688" s="3"/>
      <c r="CT688">
        <v>189</v>
      </c>
    </row>
    <row r="689" spans="1:98" x14ac:dyDescent="0.25">
      <c r="A689">
        <v>193</v>
      </c>
      <c r="B689" s="22">
        <v>43936.957418981481</v>
      </c>
      <c r="C689" s="22">
        <v>43936.959953703707</v>
      </c>
      <c r="D689" s="3" t="s">
        <v>97</v>
      </c>
      <c r="I689" s="3" t="s">
        <v>99</v>
      </c>
      <c r="L689" s="3" t="s">
        <v>99</v>
      </c>
      <c r="O689" s="3"/>
      <c r="R689" s="3" t="s">
        <v>120</v>
      </c>
      <c r="U689" s="3" t="s">
        <v>99</v>
      </c>
      <c r="X689" s="3" t="s">
        <v>101</v>
      </c>
      <c r="AA689" s="3" t="s">
        <v>102</v>
      </c>
      <c r="AD689" s="3" t="s">
        <v>226</v>
      </c>
      <c r="AG689" s="3" t="s">
        <v>149</v>
      </c>
      <c r="AJ689" s="3"/>
      <c r="AM689" s="3" t="s">
        <v>99</v>
      </c>
      <c r="AP689" s="3"/>
      <c r="AS689" s="3" t="s">
        <v>98</v>
      </c>
      <c r="AV689" s="3" t="s">
        <v>430</v>
      </c>
      <c r="AY689" s="3" t="s">
        <v>116</v>
      </c>
      <c r="BB689" s="3"/>
      <c r="BG689" s="3" t="s">
        <v>123</v>
      </c>
      <c r="BJ689" s="3" t="s">
        <v>107</v>
      </c>
      <c r="BM689" s="3" t="s">
        <v>107</v>
      </c>
      <c r="BP689" s="3" t="s">
        <v>133</v>
      </c>
      <c r="BS689" s="3" t="s">
        <v>109</v>
      </c>
      <c r="BV689" s="3" t="s">
        <v>108</v>
      </c>
      <c r="BY689" s="3" t="s">
        <v>109</v>
      </c>
      <c r="CB689" s="3" t="s">
        <v>118</v>
      </c>
      <c r="CE689" s="3" t="s">
        <v>111</v>
      </c>
      <c r="CH689" s="3" t="s">
        <v>137</v>
      </c>
      <c r="CK689" s="3" t="s">
        <v>340</v>
      </c>
      <c r="CN689" s="3" t="s">
        <v>126</v>
      </c>
      <c r="CQ689" s="3"/>
      <c r="CT689">
        <v>189</v>
      </c>
    </row>
    <row r="690" spans="1:98" x14ac:dyDescent="0.25">
      <c r="A690">
        <v>194</v>
      </c>
      <c r="B690" s="22">
        <v>43937.424942129626</v>
      </c>
      <c r="C690" s="22">
        <v>43937.427164351851</v>
      </c>
      <c r="D690" s="3" t="s">
        <v>97</v>
      </c>
      <c r="I690" s="3" t="s">
        <v>98</v>
      </c>
      <c r="L690" s="3" t="s">
        <v>99</v>
      </c>
      <c r="O690" s="3"/>
      <c r="R690" s="3" t="s">
        <v>120</v>
      </c>
      <c r="U690" s="3" t="s">
        <v>99</v>
      </c>
      <c r="X690" s="3" t="s">
        <v>101</v>
      </c>
      <c r="AA690" s="3" t="s">
        <v>132</v>
      </c>
      <c r="AD690" s="3" t="s">
        <v>138</v>
      </c>
      <c r="AG690" s="3" t="s">
        <v>149</v>
      </c>
      <c r="AJ690" s="3"/>
      <c r="AM690" s="3" t="s">
        <v>98</v>
      </c>
      <c r="AP690" s="3" t="s">
        <v>143</v>
      </c>
      <c r="AS690" s="3" t="s">
        <v>98</v>
      </c>
      <c r="AV690" s="3" t="s">
        <v>429</v>
      </c>
      <c r="AY690" s="3" t="s">
        <v>116</v>
      </c>
      <c r="BB690" s="3"/>
      <c r="BG690" s="3" t="s">
        <v>108</v>
      </c>
      <c r="BJ690" s="3" t="s">
        <v>108</v>
      </c>
      <c r="BM690" s="3" t="s">
        <v>108</v>
      </c>
      <c r="BP690" s="3" t="s">
        <v>107</v>
      </c>
      <c r="BS690" s="3" t="s">
        <v>107</v>
      </c>
      <c r="BV690" s="3" t="s">
        <v>107</v>
      </c>
      <c r="BY690" s="3" t="s">
        <v>109</v>
      </c>
      <c r="CB690" s="3" t="s">
        <v>118</v>
      </c>
      <c r="CE690" s="3" t="s">
        <v>111</v>
      </c>
      <c r="CH690" s="3" t="s">
        <v>137</v>
      </c>
      <c r="CK690" s="3" t="s">
        <v>341</v>
      </c>
      <c r="CN690" s="3" t="s">
        <v>137</v>
      </c>
      <c r="CQ690" s="3"/>
      <c r="CT690">
        <v>190</v>
      </c>
    </row>
    <row r="691" spans="1:98" x14ac:dyDescent="0.25">
      <c r="A691">
        <v>194</v>
      </c>
      <c r="B691" s="22">
        <v>43937.424942129626</v>
      </c>
      <c r="C691" s="22">
        <v>43937.427164351851</v>
      </c>
      <c r="D691" s="3" t="s">
        <v>97</v>
      </c>
      <c r="I691" s="3" t="s">
        <v>98</v>
      </c>
      <c r="L691" s="3" t="s">
        <v>99</v>
      </c>
      <c r="O691" s="3"/>
      <c r="R691" s="3" t="s">
        <v>120</v>
      </c>
      <c r="U691" s="3" t="s">
        <v>99</v>
      </c>
      <c r="X691" s="3" t="s">
        <v>101</v>
      </c>
      <c r="AA691" s="3" t="s">
        <v>132</v>
      </c>
      <c r="AD691" s="3" t="s">
        <v>138</v>
      </c>
      <c r="AG691" s="3" t="s">
        <v>149</v>
      </c>
      <c r="AJ691" s="3"/>
      <c r="AM691" s="3" t="s">
        <v>98</v>
      </c>
      <c r="AP691" s="3" t="s">
        <v>143</v>
      </c>
      <c r="AS691" s="3" t="s">
        <v>98</v>
      </c>
      <c r="AV691" s="3" t="s">
        <v>435</v>
      </c>
      <c r="AY691" s="3" t="s">
        <v>116</v>
      </c>
      <c r="BB691" s="3"/>
      <c r="BG691" s="3" t="s">
        <v>108</v>
      </c>
      <c r="BJ691" s="3" t="s">
        <v>108</v>
      </c>
      <c r="BM691" s="3" t="s">
        <v>108</v>
      </c>
      <c r="BP691" s="3" t="s">
        <v>107</v>
      </c>
      <c r="BS691" s="3" t="s">
        <v>107</v>
      </c>
      <c r="BV691" s="3" t="s">
        <v>107</v>
      </c>
      <c r="BY691" s="3" t="s">
        <v>109</v>
      </c>
      <c r="CB691" s="3" t="s">
        <v>118</v>
      </c>
      <c r="CE691" s="3" t="s">
        <v>111</v>
      </c>
      <c r="CH691" s="3" t="s">
        <v>137</v>
      </c>
      <c r="CK691" s="3" t="s">
        <v>341</v>
      </c>
      <c r="CN691" s="3" t="s">
        <v>137</v>
      </c>
      <c r="CQ691" s="3"/>
      <c r="CT691">
        <v>190</v>
      </c>
    </row>
    <row r="692" spans="1:98" x14ac:dyDescent="0.25">
      <c r="A692">
        <v>194</v>
      </c>
      <c r="B692" s="22">
        <v>43937.424942129626</v>
      </c>
      <c r="C692" s="22">
        <v>43937.427164351851</v>
      </c>
      <c r="D692" s="3" t="s">
        <v>97</v>
      </c>
      <c r="I692" s="3" t="s">
        <v>98</v>
      </c>
      <c r="L692" s="3" t="s">
        <v>99</v>
      </c>
      <c r="O692" s="3"/>
      <c r="R692" s="3" t="s">
        <v>120</v>
      </c>
      <c r="U692" s="3" t="s">
        <v>99</v>
      </c>
      <c r="X692" s="3" t="s">
        <v>101</v>
      </c>
      <c r="AA692" s="3" t="s">
        <v>132</v>
      </c>
      <c r="AD692" s="3" t="s">
        <v>138</v>
      </c>
      <c r="AG692" s="3" t="s">
        <v>149</v>
      </c>
      <c r="AJ692" s="3"/>
      <c r="AM692" s="3" t="s">
        <v>98</v>
      </c>
      <c r="AP692" s="3" t="s">
        <v>143</v>
      </c>
      <c r="AS692" s="3" t="s">
        <v>98</v>
      </c>
      <c r="AV692" s="3" t="s">
        <v>430</v>
      </c>
      <c r="AY692" s="3" t="s">
        <v>116</v>
      </c>
      <c r="BB692" s="3"/>
      <c r="BG692" s="3" t="s">
        <v>108</v>
      </c>
      <c r="BJ692" s="3" t="s">
        <v>108</v>
      </c>
      <c r="BM692" s="3" t="s">
        <v>108</v>
      </c>
      <c r="BP692" s="3" t="s">
        <v>107</v>
      </c>
      <c r="BS692" s="3" t="s">
        <v>107</v>
      </c>
      <c r="BV692" s="3" t="s">
        <v>107</v>
      </c>
      <c r="BY692" s="3" t="s">
        <v>109</v>
      </c>
      <c r="CB692" s="3" t="s">
        <v>118</v>
      </c>
      <c r="CE692" s="3" t="s">
        <v>111</v>
      </c>
      <c r="CH692" s="3" t="s">
        <v>137</v>
      </c>
      <c r="CK692" s="3" t="s">
        <v>341</v>
      </c>
      <c r="CN692" s="3" t="s">
        <v>137</v>
      </c>
      <c r="CQ692" s="3"/>
      <c r="CT692">
        <v>190</v>
      </c>
    </row>
    <row r="693" spans="1:98" x14ac:dyDescent="0.25">
      <c r="A693">
        <v>195</v>
      </c>
      <c r="B693" s="22">
        <v>43937.471921296295</v>
      </c>
      <c r="C693" s="22">
        <v>43937.473611111112</v>
      </c>
      <c r="D693" s="3" t="s">
        <v>97</v>
      </c>
      <c r="I693" s="3" t="s">
        <v>99</v>
      </c>
      <c r="L693" s="3" t="s">
        <v>99</v>
      </c>
      <c r="O693" s="3"/>
      <c r="R693" s="3" t="s">
        <v>120</v>
      </c>
      <c r="U693" s="3" t="s">
        <v>99</v>
      </c>
      <c r="X693" s="3" t="s">
        <v>101</v>
      </c>
      <c r="AA693" s="3" t="s">
        <v>132</v>
      </c>
      <c r="AD693" s="3" t="s">
        <v>138</v>
      </c>
      <c r="AG693" s="3" t="s">
        <v>149</v>
      </c>
      <c r="AJ693" s="3"/>
      <c r="AM693" s="3" t="s">
        <v>99</v>
      </c>
      <c r="AP693" s="3"/>
      <c r="AS693" s="3" t="s">
        <v>99</v>
      </c>
      <c r="AV693" s="3"/>
      <c r="AY693" s="3" t="s">
        <v>116</v>
      </c>
      <c r="BB693" s="3"/>
      <c r="BG693" s="3" t="s">
        <v>107</v>
      </c>
      <c r="BJ693" s="3" t="s">
        <v>107</v>
      </c>
      <c r="BM693" s="3" t="s">
        <v>109</v>
      </c>
      <c r="BP693" s="3" t="s">
        <v>109</v>
      </c>
      <c r="BS693" s="3" t="s">
        <v>123</v>
      </c>
      <c r="BV693" s="3" t="s">
        <v>109</v>
      </c>
      <c r="BY693" s="3" t="s">
        <v>109</v>
      </c>
      <c r="CB693" s="3" t="s">
        <v>118</v>
      </c>
      <c r="CE693" s="3" t="s">
        <v>111</v>
      </c>
      <c r="CH693" s="3" t="s">
        <v>136</v>
      </c>
      <c r="CK693" s="3"/>
      <c r="CN693" s="3" t="s">
        <v>126</v>
      </c>
      <c r="CQ693" s="3"/>
      <c r="CT693">
        <v>191</v>
      </c>
    </row>
    <row r="694" spans="1:98" x14ac:dyDescent="0.25">
      <c r="A694">
        <v>196</v>
      </c>
      <c r="B694" s="22">
        <v>43937.546469907407</v>
      </c>
      <c r="C694" s="22">
        <v>43937.549895833334</v>
      </c>
      <c r="D694" s="3" t="s">
        <v>97</v>
      </c>
      <c r="I694" s="3" t="s">
        <v>98</v>
      </c>
      <c r="L694" s="3" t="s">
        <v>99</v>
      </c>
      <c r="O694" s="3"/>
      <c r="R694" s="3" t="s">
        <v>100</v>
      </c>
      <c r="U694" s="3" t="s">
        <v>99</v>
      </c>
      <c r="X694" s="3" t="s">
        <v>101</v>
      </c>
      <c r="AA694" s="3" t="s">
        <v>102</v>
      </c>
      <c r="AD694" s="3" t="s">
        <v>174</v>
      </c>
      <c r="AG694" s="3" t="s">
        <v>137</v>
      </c>
      <c r="AJ694" s="3" t="s">
        <v>342</v>
      </c>
      <c r="AM694" s="3" t="s">
        <v>99</v>
      </c>
      <c r="AP694" s="3"/>
      <c r="AS694" s="3" t="s">
        <v>98</v>
      </c>
      <c r="AV694" s="3" t="s">
        <v>431</v>
      </c>
      <c r="AY694" s="3" t="s">
        <v>116</v>
      </c>
      <c r="BB694" s="3"/>
      <c r="BG694" s="3" t="s">
        <v>108</v>
      </c>
      <c r="BJ694" s="3" t="s">
        <v>108</v>
      </c>
      <c r="BM694" s="3" t="s">
        <v>107</v>
      </c>
      <c r="BP694" s="3" t="s">
        <v>109</v>
      </c>
      <c r="BS694" s="3" t="s">
        <v>109</v>
      </c>
      <c r="BV694" s="3" t="s">
        <v>109</v>
      </c>
      <c r="BY694" s="3" t="s">
        <v>108</v>
      </c>
      <c r="CB694" s="3" t="s">
        <v>118</v>
      </c>
      <c r="CE694" s="3" t="s">
        <v>119</v>
      </c>
      <c r="CH694" s="3" t="s">
        <v>112</v>
      </c>
      <c r="CK694" s="3"/>
      <c r="CN694" s="3" t="s">
        <v>126</v>
      </c>
      <c r="CQ694" s="3"/>
      <c r="CT694">
        <v>192</v>
      </c>
    </row>
    <row r="695" spans="1:98" x14ac:dyDescent="0.25">
      <c r="A695">
        <v>196</v>
      </c>
      <c r="B695" s="22">
        <v>43937.546469907407</v>
      </c>
      <c r="C695" s="22">
        <v>43937.549895833334</v>
      </c>
      <c r="D695" s="3" t="s">
        <v>97</v>
      </c>
      <c r="I695" s="3" t="s">
        <v>98</v>
      </c>
      <c r="L695" s="3" t="s">
        <v>99</v>
      </c>
      <c r="O695" s="3"/>
      <c r="R695" s="3" t="s">
        <v>100</v>
      </c>
      <c r="U695" s="3" t="s">
        <v>99</v>
      </c>
      <c r="X695" s="3" t="s">
        <v>101</v>
      </c>
      <c r="AA695" s="3" t="s">
        <v>102</v>
      </c>
      <c r="AD695" s="3" t="s">
        <v>174</v>
      </c>
      <c r="AG695" s="3" t="s">
        <v>137</v>
      </c>
      <c r="AJ695" s="3" t="s">
        <v>342</v>
      </c>
      <c r="AM695" s="3" t="s">
        <v>99</v>
      </c>
      <c r="AP695" s="3"/>
      <c r="AS695" s="3" t="s">
        <v>98</v>
      </c>
      <c r="AV695" s="3" t="s">
        <v>432</v>
      </c>
      <c r="AY695" s="3" t="s">
        <v>116</v>
      </c>
      <c r="BB695" s="3"/>
      <c r="BG695" s="3" t="s">
        <v>108</v>
      </c>
      <c r="BJ695" s="3" t="s">
        <v>108</v>
      </c>
      <c r="BM695" s="3" t="s">
        <v>107</v>
      </c>
      <c r="BP695" s="3" t="s">
        <v>109</v>
      </c>
      <c r="BS695" s="3" t="s">
        <v>109</v>
      </c>
      <c r="BV695" s="3" t="s">
        <v>109</v>
      </c>
      <c r="BY695" s="3" t="s">
        <v>108</v>
      </c>
      <c r="CB695" s="3" t="s">
        <v>118</v>
      </c>
      <c r="CE695" s="3" t="s">
        <v>119</v>
      </c>
      <c r="CH695" s="3" t="s">
        <v>112</v>
      </c>
      <c r="CK695" s="3"/>
      <c r="CN695" s="3" t="s">
        <v>126</v>
      </c>
      <c r="CQ695" s="3"/>
      <c r="CT695">
        <v>192</v>
      </c>
    </row>
    <row r="696" spans="1:98" x14ac:dyDescent="0.25">
      <c r="A696">
        <v>196</v>
      </c>
      <c r="B696" s="22">
        <v>43937.546469907407</v>
      </c>
      <c r="C696" s="22">
        <v>43937.549895833334</v>
      </c>
      <c r="D696" s="3" t="s">
        <v>97</v>
      </c>
      <c r="I696" s="3" t="s">
        <v>98</v>
      </c>
      <c r="L696" s="3" t="s">
        <v>99</v>
      </c>
      <c r="O696" s="3"/>
      <c r="R696" s="3" t="s">
        <v>100</v>
      </c>
      <c r="U696" s="3" t="s">
        <v>99</v>
      </c>
      <c r="X696" s="3" t="s">
        <v>101</v>
      </c>
      <c r="AA696" s="3" t="s">
        <v>102</v>
      </c>
      <c r="AD696" s="3" t="s">
        <v>174</v>
      </c>
      <c r="AG696" s="3" t="s">
        <v>137</v>
      </c>
      <c r="AJ696" s="3" t="s">
        <v>342</v>
      </c>
      <c r="AM696" s="3" t="s">
        <v>99</v>
      </c>
      <c r="AP696" s="3"/>
      <c r="AS696" s="3" t="s">
        <v>98</v>
      </c>
      <c r="AV696" s="3" t="s">
        <v>434</v>
      </c>
      <c r="AY696" s="3" t="s">
        <v>116</v>
      </c>
      <c r="BB696" s="3"/>
      <c r="BG696" s="3" t="s">
        <v>108</v>
      </c>
      <c r="BJ696" s="3" t="s">
        <v>108</v>
      </c>
      <c r="BM696" s="3" t="s">
        <v>107</v>
      </c>
      <c r="BP696" s="3" t="s">
        <v>109</v>
      </c>
      <c r="BS696" s="3" t="s">
        <v>109</v>
      </c>
      <c r="BV696" s="3" t="s">
        <v>109</v>
      </c>
      <c r="BY696" s="3" t="s">
        <v>108</v>
      </c>
      <c r="CB696" s="3" t="s">
        <v>118</v>
      </c>
      <c r="CE696" s="3" t="s">
        <v>119</v>
      </c>
      <c r="CH696" s="3" t="s">
        <v>112</v>
      </c>
      <c r="CK696" s="3"/>
      <c r="CN696" s="3" t="s">
        <v>126</v>
      </c>
      <c r="CQ696" s="3"/>
      <c r="CT696">
        <v>192</v>
      </c>
    </row>
    <row r="697" spans="1:98" x14ac:dyDescent="0.25">
      <c r="A697">
        <v>196</v>
      </c>
      <c r="B697" s="22">
        <v>43937.546469907407</v>
      </c>
      <c r="C697" s="22">
        <v>43937.549895833334</v>
      </c>
      <c r="D697" s="3" t="s">
        <v>97</v>
      </c>
      <c r="I697" s="3" t="s">
        <v>98</v>
      </c>
      <c r="L697" s="3" t="s">
        <v>99</v>
      </c>
      <c r="O697" s="3"/>
      <c r="R697" s="3" t="s">
        <v>100</v>
      </c>
      <c r="U697" s="3" t="s">
        <v>99</v>
      </c>
      <c r="X697" s="3" t="s">
        <v>101</v>
      </c>
      <c r="AA697" s="3" t="s">
        <v>102</v>
      </c>
      <c r="AD697" s="3" t="s">
        <v>174</v>
      </c>
      <c r="AG697" s="3" t="s">
        <v>137</v>
      </c>
      <c r="AJ697" s="3" t="s">
        <v>342</v>
      </c>
      <c r="AM697" s="3" t="s">
        <v>99</v>
      </c>
      <c r="AP697" s="3"/>
      <c r="AS697" s="3" t="s">
        <v>98</v>
      </c>
      <c r="AV697" s="3" t="s">
        <v>429</v>
      </c>
      <c r="AY697" s="3" t="s">
        <v>116</v>
      </c>
      <c r="BB697" s="3"/>
      <c r="BG697" s="3" t="s">
        <v>108</v>
      </c>
      <c r="BJ697" s="3" t="s">
        <v>108</v>
      </c>
      <c r="BM697" s="3" t="s">
        <v>107</v>
      </c>
      <c r="BP697" s="3" t="s">
        <v>109</v>
      </c>
      <c r="BS697" s="3" t="s">
        <v>109</v>
      </c>
      <c r="BV697" s="3" t="s">
        <v>109</v>
      </c>
      <c r="BY697" s="3" t="s">
        <v>108</v>
      </c>
      <c r="CB697" s="3" t="s">
        <v>118</v>
      </c>
      <c r="CE697" s="3" t="s">
        <v>119</v>
      </c>
      <c r="CH697" s="3" t="s">
        <v>112</v>
      </c>
      <c r="CK697" s="3"/>
      <c r="CN697" s="3" t="s">
        <v>126</v>
      </c>
      <c r="CQ697" s="3"/>
      <c r="CT697">
        <v>192</v>
      </c>
    </row>
    <row r="698" spans="1:98" x14ac:dyDescent="0.25">
      <c r="A698">
        <v>196</v>
      </c>
      <c r="B698" s="22">
        <v>43937.546469907407</v>
      </c>
      <c r="C698" s="22">
        <v>43937.549895833334</v>
      </c>
      <c r="D698" s="3" t="s">
        <v>97</v>
      </c>
      <c r="I698" s="3" t="s">
        <v>98</v>
      </c>
      <c r="L698" s="3" t="s">
        <v>99</v>
      </c>
      <c r="O698" s="3"/>
      <c r="R698" s="3" t="s">
        <v>100</v>
      </c>
      <c r="U698" s="3" t="s">
        <v>99</v>
      </c>
      <c r="X698" s="3" t="s">
        <v>101</v>
      </c>
      <c r="AA698" s="3" t="s">
        <v>102</v>
      </c>
      <c r="AD698" s="3" t="s">
        <v>174</v>
      </c>
      <c r="AG698" s="3" t="s">
        <v>137</v>
      </c>
      <c r="AJ698" s="3" t="s">
        <v>342</v>
      </c>
      <c r="AM698" s="3" t="s">
        <v>99</v>
      </c>
      <c r="AP698" s="3"/>
      <c r="AS698" s="3" t="s">
        <v>98</v>
      </c>
      <c r="AV698" s="3" t="s">
        <v>435</v>
      </c>
      <c r="AY698" s="3" t="s">
        <v>116</v>
      </c>
      <c r="BB698" s="3"/>
      <c r="BG698" s="3" t="s">
        <v>108</v>
      </c>
      <c r="BJ698" s="3" t="s">
        <v>108</v>
      </c>
      <c r="BM698" s="3" t="s">
        <v>107</v>
      </c>
      <c r="BP698" s="3" t="s">
        <v>109</v>
      </c>
      <c r="BS698" s="3" t="s">
        <v>109</v>
      </c>
      <c r="BV698" s="3" t="s">
        <v>109</v>
      </c>
      <c r="BY698" s="3" t="s">
        <v>108</v>
      </c>
      <c r="CB698" s="3" t="s">
        <v>118</v>
      </c>
      <c r="CE698" s="3" t="s">
        <v>119</v>
      </c>
      <c r="CH698" s="3" t="s">
        <v>112</v>
      </c>
      <c r="CK698" s="3"/>
      <c r="CN698" s="3" t="s">
        <v>126</v>
      </c>
      <c r="CQ698" s="3"/>
      <c r="CT698">
        <v>192</v>
      </c>
    </row>
    <row r="699" spans="1:98" x14ac:dyDescent="0.25">
      <c r="A699">
        <v>196</v>
      </c>
      <c r="B699" s="22">
        <v>43937.546469907407</v>
      </c>
      <c r="C699" s="22">
        <v>43937.549895833334</v>
      </c>
      <c r="D699" s="3" t="s">
        <v>97</v>
      </c>
      <c r="I699" s="3" t="s">
        <v>98</v>
      </c>
      <c r="L699" s="3" t="s">
        <v>99</v>
      </c>
      <c r="O699" s="3"/>
      <c r="R699" s="3" t="s">
        <v>100</v>
      </c>
      <c r="U699" s="3" t="s">
        <v>99</v>
      </c>
      <c r="X699" s="3" t="s">
        <v>101</v>
      </c>
      <c r="AA699" s="3" t="s">
        <v>102</v>
      </c>
      <c r="AD699" s="3" t="s">
        <v>174</v>
      </c>
      <c r="AG699" s="3" t="s">
        <v>137</v>
      </c>
      <c r="AJ699" s="3" t="s">
        <v>342</v>
      </c>
      <c r="AM699" s="3" t="s">
        <v>99</v>
      </c>
      <c r="AP699" s="3"/>
      <c r="AS699" s="3" t="s">
        <v>98</v>
      </c>
      <c r="AV699" s="3" t="s">
        <v>430</v>
      </c>
      <c r="AY699" s="3" t="s">
        <v>116</v>
      </c>
      <c r="BB699" s="3"/>
      <c r="BG699" s="3" t="s">
        <v>108</v>
      </c>
      <c r="BJ699" s="3" t="s">
        <v>108</v>
      </c>
      <c r="BM699" s="3" t="s">
        <v>107</v>
      </c>
      <c r="BP699" s="3" t="s">
        <v>109</v>
      </c>
      <c r="BS699" s="3" t="s">
        <v>109</v>
      </c>
      <c r="BV699" s="3" t="s">
        <v>109</v>
      </c>
      <c r="BY699" s="3" t="s">
        <v>108</v>
      </c>
      <c r="CB699" s="3" t="s">
        <v>118</v>
      </c>
      <c r="CE699" s="3" t="s">
        <v>119</v>
      </c>
      <c r="CH699" s="3" t="s">
        <v>112</v>
      </c>
      <c r="CK699" s="3"/>
      <c r="CN699" s="3" t="s">
        <v>126</v>
      </c>
      <c r="CQ699" s="3"/>
      <c r="CT699">
        <v>192</v>
      </c>
    </row>
    <row r="700" spans="1:98" x14ac:dyDescent="0.25">
      <c r="A700">
        <v>197</v>
      </c>
      <c r="B700" s="22">
        <v>43937.585370370369</v>
      </c>
      <c r="C700" s="22">
        <v>43937.593530092592</v>
      </c>
      <c r="D700" s="3" t="s">
        <v>97</v>
      </c>
      <c r="I700" s="3" t="s">
        <v>98</v>
      </c>
      <c r="L700" s="3" t="s">
        <v>99</v>
      </c>
      <c r="O700" s="3"/>
      <c r="R700" s="3" t="s">
        <v>100</v>
      </c>
      <c r="U700" s="3" t="s">
        <v>99</v>
      </c>
      <c r="X700" s="3" t="s">
        <v>121</v>
      </c>
      <c r="AA700" s="3"/>
      <c r="AD700" s="3" t="s">
        <v>174</v>
      </c>
      <c r="AG700" s="3" t="s">
        <v>151</v>
      </c>
      <c r="AJ700" s="3"/>
      <c r="AM700" s="3" t="s">
        <v>99</v>
      </c>
      <c r="AP700" s="3"/>
      <c r="AS700" s="3" t="s">
        <v>98</v>
      </c>
      <c r="AV700" s="3" t="s">
        <v>431</v>
      </c>
      <c r="AY700" s="3" t="s">
        <v>116</v>
      </c>
      <c r="BB700" s="3" t="s">
        <v>344</v>
      </c>
      <c r="BG700" s="3" t="s">
        <v>123</v>
      </c>
      <c r="BJ700" s="3" t="s">
        <v>109</v>
      </c>
      <c r="BM700" s="3" t="s">
        <v>109</v>
      </c>
      <c r="BP700" s="3" t="s">
        <v>123</v>
      </c>
      <c r="BS700" s="3" t="s">
        <v>109</v>
      </c>
      <c r="BV700" s="3" t="s">
        <v>109</v>
      </c>
      <c r="BY700" s="3" t="s">
        <v>109</v>
      </c>
      <c r="CB700" s="3" t="s">
        <v>118</v>
      </c>
      <c r="CE700" s="3" t="s">
        <v>119</v>
      </c>
      <c r="CH700" s="3" t="s">
        <v>112</v>
      </c>
      <c r="CK700" s="3"/>
      <c r="CN700" s="3" t="s">
        <v>113</v>
      </c>
      <c r="CQ700" s="3"/>
      <c r="CT700">
        <v>193</v>
      </c>
    </row>
    <row r="701" spans="1:98" x14ac:dyDescent="0.25">
      <c r="A701">
        <v>197</v>
      </c>
      <c r="B701" s="22">
        <v>43937.585370370369</v>
      </c>
      <c r="C701" s="22">
        <v>43937.593530092592</v>
      </c>
      <c r="D701" s="3" t="s">
        <v>97</v>
      </c>
      <c r="I701" s="3" t="s">
        <v>98</v>
      </c>
      <c r="L701" s="3" t="s">
        <v>99</v>
      </c>
      <c r="O701" s="3"/>
      <c r="R701" s="3" t="s">
        <v>100</v>
      </c>
      <c r="U701" s="3" t="s">
        <v>99</v>
      </c>
      <c r="X701" s="3" t="s">
        <v>121</v>
      </c>
      <c r="AA701" s="3"/>
      <c r="AD701" s="3" t="s">
        <v>174</v>
      </c>
      <c r="AG701" s="3" t="s">
        <v>151</v>
      </c>
      <c r="AJ701" s="3"/>
      <c r="AM701" s="3" t="s">
        <v>99</v>
      </c>
      <c r="AP701" s="3"/>
      <c r="AS701" s="3" t="s">
        <v>98</v>
      </c>
      <c r="AV701" s="3" t="s">
        <v>432</v>
      </c>
      <c r="AY701" s="3" t="s">
        <v>116</v>
      </c>
      <c r="BB701" s="3" t="s">
        <v>344</v>
      </c>
      <c r="BG701" s="3" t="s">
        <v>123</v>
      </c>
      <c r="BJ701" s="3" t="s">
        <v>109</v>
      </c>
      <c r="BM701" s="3" t="s">
        <v>109</v>
      </c>
      <c r="BP701" s="3" t="s">
        <v>123</v>
      </c>
      <c r="BS701" s="3" t="s">
        <v>109</v>
      </c>
      <c r="BV701" s="3" t="s">
        <v>109</v>
      </c>
      <c r="BY701" s="3" t="s">
        <v>109</v>
      </c>
      <c r="CB701" s="3" t="s">
        <v>118</v>
      </c>
      <c r="CE701" s="3" t="s">
        <v>119</v>
      </c>
      <c r="CH701" s="3" t="s">
        <v>112</v>
      </c>
      <c r="CK701" s="3"/>
      <c r="CN701" s="3" t="s">
        <v>113</v>
      </c>
      <c r="CQ701" s="3"/>
      <c r="CT701">
        <v>193</v>
      </c>
    </row>
    <row r="702" spans="1:98" x14ac:dyDescent="0.25">
      <c r="A702">
        <v>197</v>
      </c>
      <c r="B702" s="22">
        <v>43937.585370370369</v>
      </c>
      <c r="C702" s="22">
        <v>43937.593530092592</v>
      </c>
      <c r="D702" s="3" t="s">
        <v>97</v>
      </c>
      <c r="I702" s="3" t="s">
        <v>98</v>
      </c>
      <c r="L702" s="3" t="s">
        <v>99</v>
      </c>
      <c r="O702" s="3"/>
      <c r="R702" s="3" t="s">
        <v>100</v>
      </c>
      <c r="U702" s="3" t="s">
        <v>99</v>
      </c>
      <c r="X702" s="3" t="s">
        <v>121</v>
      </c>
      <c r="AA702" s="3"/>
      <c r="AD702" s="3" t="s">
        <v>174</v>
      </c>
      <c r="AG702" s="3" t="s">
        <v>151</v>
      </c>
      <c r="AJ702" s="3"/>
      <c r="AM702" s="3" t="s">
        <v>99</v>
      </c>
      <c r="AP702" s="3"/>
      <c r="AS702" s="3" t="s">
        <v>98</v>
      </c>
      <c r="AV702" s="3" t="s">
        <v>433</v>
      </c>
      <c r="AY702" s="3" t="s">
        <v>116</v>
      </c>
      <c r="BB702" s="3" t="s">
        <v>344</v>
      </c>
      <c r="BG702" s="3" t="s">
        <v>123</v>
      </c>
      <c r="BJ702" s="3" t="s">
        <v>109</v>
      </c>
      <c r="BM702" s="3" t="s">
        <v>109</v>
      </c>
      <c r="BP702" s="3" t="s">
        <v>123</v>
      </c>
      <c r="BS702" s="3" t="s">
        <v>109</v>
      </c>
      <c r="BV702" s="3" t="s">
        <v>109</v>
      </c>
      <c r="BY702" s="3" t="s">
        <v>109</v>
      </c>
      <c r="CB702" s="3" t="s">
        <v>118</v>
      </c>
      <c r="CE702" s="3" t="s">
        <v>119</v>
      </c>
      <c r="CH702" s="3" t="s">
        <v>112</v>
      </c>
      <c r="CK702" s="3"/>
      <c r="CN702" s="3" t="s">
        <v>113</v>
      </c>
      <c r="CQ702" s="3"/>
      <c r="CT702">
        <v>193</v>
      </c>
    </row>
    <row r="703" spans="1:98" x14ac:dyDescent="0.25">
      <c r="A703">
        <v>197</v>
      </c>
      <c r="B703" s="22">
        <v>43937.585370370369</v>
      </c>
      <c r="C703" s="22">
        <v>43937.593530092592</v>
      </c>
      <c r="D703" s="3" t="s">
        <v>97</v>
      </c>
      <c r="I703" s="3" t="s">
        <v>98</v>
      </c>
      <c r="L703" s="3" t="s">
        <v>99</v>
      </c>
      <c r="O703" s="3"/>
      <c r="R703" s="3" t="s">
        <v>100</v>
      </c>
      <c r="U703" s="3" t="s">
        <v>99</v>
      </c>
      <c r="X703" s="3" t="s">
        <v>121</v>
      </c>
      <c r="AA703" s="3"/>
      <c r="AD703" s="3" t="s">
        <v>174</v>
      </c>
      <c r="AG703" s="3" t="s">
        <v>151</v>
      </c>
      <c r="AJ703" s="3"/>
      <c r="AM703" s="3" t="s">
        <v>99</v>
      </c>
      <c r="AP703" s="3"/>
      <c r="AS703" s="3" t="s">
        <v>98</v>
      </c>
      <c r="AV703" s="3" t="s">
        <v>435</v>
      </c>
      <c r="AY703" s="3" t="s">
        <v>116</v>
      </c>
      <c r="BB703" s="3" t="s">
        <v>344</v>
      </c>
      <c r="BG703" s="3" t="s">
        <v>123</v>
      </c>
      <c r="BJ703" s="3" t="s">
        <v>109</v>
      </c>
      <c r="BM703" s="3" t="s">
        <v>109</v>
      </c>
      <c r="BP703" s="3" t="s">
        <v>123</v>
      </c>
      <c r="BS703" s="3" t="s">
        <v>109</v>
      </c>
      <c r="BV703" s="3" t="s">
        <v>109</v>
      </c>
      <c r="BY703" s="3" t="s">
        <v>109</v>
      </c>
      <c r="CB703" s="3" t="s">
        <v>118</v>
      </c>
      <c r="CE703" s="3" t="s">
        <v>119</v>
      </c>
      <c r="CH703" s="3" t="s">
        <v>112</v>
      </c>
      <c r="CK703" s="3"/>
      <c r="CN703" s="3" t="s">
        <v>113</v>
      </c>
      <c r="CQ703" s="3"/>
      <c r="CT703">
        <v>193</v>
      </c>
    </row>
    <row r="704" spans="1:98" x14ac:dyDescent="0.25">
      <c r="A704">
        <v>197</v>
      </c>
      <c r="B704" s="22">
        <v>43937.585370370369</v>
      </c>
      <c r="C704" s="22">
        <v>43937.593530092592</v>
      </c>
      <c r="D704" s="3" t="s">
        <v>97</v>
      </c>
      <c r="I704" s="3" t="s">
        <v>98</v>
      </c>
      <c r="L704" s="3" t="s">
        <v>99</v>
      </c>
      <c r="O704" s="3"/>
      <c r="R704" s="3" t="s">
        <v>100</v>
      </c>
      <c r="U704" s="3" t="s">
        <v>99</v>
      </c>
      <c r="X704" s="3" t="s">
        <v>121</v>
      </c>
      <c r="AA704" s="3"/>
      <c r="AD704" s="3" t="s">
        <v>174</v>
      </c>
      <c r="AG704" s="3" t="s">
        <v>151</v>
      </c>
      <c r="AJ704" s="3"/>
      <c r="AM704" s="3" t="s">
        <v>99</v>
      </c>
      <c r="AP704" s="3"/>
      <c r="AS704" s="3" t="s">
        <v>98</v>
      </c>
      <c r="AV704" s="3" t="s">
        <v>430</v>
      </c>
      <c r="AY704" s="3" t="s">
        <v>116</v>
      </c>
      <c r="BB704" s="3" t="s">
        <v>344</v>
      </c>
      <c r="BG704" s="3" t="s">
        <v>123</v>
      </c>
      <c r="BJ704" s="3" t="s">
        <v>109</v>
      </c>
      <c r="BM704" s="3" t="s">
        <v>109</v>
      </c>
      <c r="BP704" s="3" t="s">
        <v>123</v>
      </c>
      <c r="BS704" s="3" t="s">
        <v>109</v>
      </c>
      <c r="BV704" s="3" t="s">
        <v>109</v>
      </c>
      <c r="BY704" s="3" t="s">
        <v>109</v>
      </c>
      <c r="CB704" s="3" t="s">
        <v>118</v>
      </c>
      <c r="CE704" s="3" t="s">
        <v>119</v>
      </c>
      <c r="CH704" s="3" t="s">
        <v>112</v>
      </c>
      <c r="CK704" s="3"/>
      <c r="CN704" s="3" t="s">
        <v>113</v>
      </c>
      <c r="CQ704" s="3"/>
      <c r="CT704">
        <v>193</v>
      </c>
    </row>
    <row r="705" spans="1:98" x14ac:dyDescent="0.25">
      <c r="A705">
        <v>198</v>
      </c>
      <c r="B705" s="22">
        <v>43937.599282407406</v>
      </c>
      <c r="C705" s="22">
        <v>43937.60292824074</v>
      </c>
      <c r="D705" s="3" t="s">
        <v>97</v>
      </c>
      <c r="I705" s="3" t="s">
        <v>98</v>
      </c>
      <c r="L705" s="3" t="s">
        <v>99</v>
      </c>
      <c r="O705" s="3"/>
      <c r="R705" s="3" t="s">
        <v>100</v>
      </c>
      <c r="U705" s="3" t="s">
        <v>99</v>
      </c>
      <c r="X705" s="3" t="s">
        <v>101</v>
      </c>
      <c r="AA705" s="3" t="s">
        <v>99</v>
      </c>
      <c r="AD705" s="3" t="s">
        <v>114</v>
      </c>
      <c r="AG705" s="3" t="s">
        <v>149</v>
      </c>
      <c r="AJ705" s="3"/>
      <c r="AM705" s="3" t="s">
        <v>99</v>
      </c>
      <c r="AP705" s="3"/>
      <c r="AS705" s="3" t="s">
        <v>98</v>
      </c>
      <c r="AV705" s="3" t="s">
        <v>431</v>
      </c>
      <c r="AY705" s="3" t="s">
        <v>116</v>
      </c>
      <c r="BB705" s="3"/>
      <c r="BG705" s="3" t="s">
        <v>109</v>
      </c>
      <c r="BJ705" s="3" t="s">
        <v>108</v>
      </c>
      <c r="BM705" s="3" t="s">
        <v>123</v>
      </c>
      <c r="BP705" s="3" t="s">
        <v>123</v>
      </c>
      <c r="BS705" s="3" t="s">
        <v>123</v>
      </c>
      <c r="BV705" s="3" t="s">
        <v>133</v>
      </c>
      <c r="BY705" s="3" t="s">
        <v>123</v>
      </c>
      <c r="CB705" s="3" t="s">
        <v>118</v>
      </c>
      <c r="CE705" s="3" t="s">
        <v>111</v>
      </c>
      <c r="CH705" s="3" t="s">
        <v>148</v>
      </c>
      <c r="CK705" s="3"/>
      <c r="CN705" s="3" t="s">
        <v>131</v>
      </c>
      <c r="CQ705" s="3"/>
      <c r="CT705">
        <v>194</v>
      </c>
    </row>
    <row r="706" spans="1:98" x14ac:dyDescent="0.25">
      <c r="A706">
        <v>198</v>
      </c>
      <c r="B706" s="22">
        <v>43937.599282407406</v>
      </c>
      <c r="C706" s="22">
        <v>43937.60292824074</v>
      </c>
      <c r="D706" s="3" t="s">
        <v>97</v>
      </c>
      <c r="I706" s="3" t="s">
        <v>98</v>
      </c>
      <c r="L706" s="3" t="s">
        <v>99</v>
      </c>
      <c r="O706" s="3"/>
      <c r="R706" s="3" t="s">
        <v>100</v>
      </c>
      <c r="U706" s="3" t="s">
        <v>99</v>
      </c>
      <c r="X706" s="3" t="s">
        <v>101</v>
      </c>
      <c r="AA706" s="3" t="s">
        <v>99</v>
      </c>
      <c r="AD706" s="3" t="s">
        <v>114</v>
      </c>
      <c r="AG706" s="3" t="s">
        <v>149</v>
      </c>
      <c r="AJ706" s="3"/>
      <c r="AM706" s="3" t="s">
        <v>99</v>
      </c>
      <c r="AP706" s="3"/>
      <c r="AS706" s="3" t="s">
        <v>98</v>
      </c>
      <c r="AV706" s="3" t="s">
        <v>433</v>
      </c>
      <c r="AY706" s="3" t="s">
        <v>116</v>
      </c>
      <c r="BB706" s="3"/>
      <c r="BG706" s="3" t="s">
        <v>109</v>
      </c>
      <c r="BJ706" s="3" t="s">
        <v>108</v>
      </c>
      <c r="BM706" s="3" t="s">
        <v>123</v>
      </c>
      <c r="BP706" s="3" t="s">
        <v>123</v>
      </c>
      <c r="BS706" s="3" t="s">
        <v>123</v>
      </c>
      <c r="BV706" s="3" t="s">
        <v>133</v>
      </c>
      <c r="BY706" s="3" t="s">
        <v>123</v>
      </c>
      <c r="CB706" s="3" t="s">
        <v>118</v>
      </c>
      <c r="CE706" s="3" t="s">
        <v>111</v>
      </c>
      <c r="CH706" s="3" t="s">
        <v>148</v>
      </c>
      <c r="CK706" s="3"/>
      <c r="CN706" s="3" t="s">
        <v>131</v>
      </c>
      <c r="CQ706" s="3"/>
      <c r="CT706">
        <v>194</v>
      </c>
    </row>
    <row r="707" spans="1:98" x14ac:dyDescent="0.25">
      <c r="A707">
        <v>198</v>
      </c>
      <c r="B707" s="22">
        <v>43937.599282407406</v>
      </c>
      <c r="C707" s="22">
        <v>43937.60292824074</v>
      </c>
      <c r="D707" s="3" t="s">
        <v>97</v>
      </c>
      <c r="I707" s="3" t="s">
        <v>98</v>
      </c>
      <c r="L707" s="3" t="s">
        <v>99</v>
      </c>
      <c r="O707" s="3"/>
      <c r="R707" s="3" t="s">
        <v>100</v>
      </c>
      <c r="U707" s="3" t="s">
        <v>99</v>
      </c>
      <c r="X707" s="3" t="s">
        <v>101</v>
      </c>
      <c r="AA707" s="3" t="s">
        <v>99</v>
      </c>
      <c r="AD707" s="3" t="s">
        <v>114</v>
      </c>
      <c r="AG707" s="3" t="s">
        <v>149</v>
      </c>
      <c r="AJ707" s="3"/>
      <c r="AM707" s="3" t="s">
        <v>99</v>
      </c>
      <c r="AP707" s="3"/>
      <c r="AS707" s="3" t="s">
        <v>98</v>
      </c>
      <c r="AV707" s="3" t="s">
        <v>434</v>
      </c>
      <c r="AY707" s="3" t="s">
        <v>116</v>
      </c>
      <c r="BB707" s="3"/>
      <c r="BG707" s="3" t="s">
        <v>109</v>
      </c>
      <c r="BJ707" s="3" t="s">
        <v>108</v>
      </c>
      <c r="BM707" s="3" t="s">
        <v>123</v>
      </c>
      <c r="BP707" s="3" t="s">
        <v>123</v>
      </c>
      <c r="BS707" s="3" t="s">
        <v>123</v>
      </c>
      <c r="BV707" s="3" t="s">
        <v>133</v>
      </c>
      <c r="BY707" s="3" t="s">
        <v>123</v>
      </c>
      <c r="CB707" s="3" t="s">
        <v>118</v>
      </c>
      <c r="CE707" s="3" t="s">
        <v>111</v>
      </c>
      <c r="CH707" s="3" t="s">
        <v>148</v>
      </c>
      <c r="CK707" s="3"/>
      <c r="CN707" s="3" t="s">
        <v>131</v>
      </c>
      <c r="CQ707" s="3"/>
      <c r="CT707">
        <v>194</v>
      </c>
    </row>
    <row r="708" spans="1:98" x14ac:dyDescent="0.25">
      <c r="A708">
        <v>198</v>
      </c>
      <c r="B708" s="22">
        <v>43937.599282407406</v>
      </c>
      <c r="C708" s="22">
        <v>43937.60292824074</v>
      </c>
      <c r="D708" s="3" t="s">
        <v>97</v>
      </c>
      <c r="I708" s="3" t="s">
        <v>98</v>
      </c>
      <c r="L708" s="3" t="s">
        <v>99</v>
      </c>
      <c r="O708" s="3"/>
      <c r="R708" s="3" t="s">
        <v>100</v>
      </c>
      <c r="U708" s="3" t="s">
        <v>99</v>
      </c>
      <c r="X708" s="3" t="s">
        <v>101</v>
      </c>
      <c r="AA708" s="3" t="s">
        <v>99</v>
      </c>
      <c r="AD708" s="3" t="s">
        <v>114</v>
      </c>
      <c r="AG708" s="3" t="s">
        <v>149</v>
      </c>
      <c r="AJ708" s="3"/>
      <c r="AM708" s="3" t="s">
        <v>99</v>
      </c>
      <c r="AP708" s="3"/>
      <c r="AS708" s="3" t="s">
        <v>98</v>
      </c>
      <c r="AV708" s="3" t="s">
        <v>429</v>
      </c>
      <c r="AY708" s="3" t="s">
        <v>116</v>
      </c>
      <c r="BB708" s="3"/>
      <c r="BG708" s="3" t="s">
        <v>109</v>
      </c>
      <c r="BJ708" s="3" t="s">
        <v>108</v>
      </c>
      <c r="BM708" s="3" t="s">
        <v>123</v>
      </c>
      <c r="BP708" s="3" t="s">
        <v>123</v>
      </c>
      <c r="BS708" s="3" t="s">
        <v>123</v>
      </c>
      <c r="BV708" s="3" t="s">
        <v>133</v>
      </c>
      <c r="BY708" s="3" t="s">
        <v>123</v>
      </c>
      <c r="CB708" s="3" t="s">
        <v>118</v>
      </c>
      <c r="CE708" s="3" t="s">
        <v>111</v>
      </c>
      <c r="CH708" s="3" t="s">
        <v>148</v>
      </c>
      <c r="CK708" s="3"/>
      <c r="CN708" s="3" t="s">
        <v>131</v>
      </c>
      <c r="CQ708" s="3"/>
      <c r="CT708">
        <v>194</v>
      </c>
    </row>
    <row r="709" spans="1:98" x14ac:dyDescent="0.25">
      <c r="A709">
        <v>198</v>
      </c>
      <c r="B709" s="22">
        <v>43937.599282407406</v>
      </c>
      <c r="C709" s="22">
        <v>43937.60292824074</v>
      </c>
      <c r="D709" s="3" t="s">
        <v>97</v>
      </c>
      <c r="I709" s="3" t="s">
        <v>98</v>
      </c>
      <c r="L709" s="3" t="s">
        <v>99</v>
      </c>
      <c r="O709" s="3"/>
      <c r="R709" s="3" t="s">
        <v>100</v>
      </c>
      <c r="U709" s="3" t="s">
        <v>99</v>
      </c>
      <c r="X709" s="3" t="s">
        <v>101</v>
      </c>
      <c r="AA709" s="3" t="s">
        <v>99</v>
      </c>
      <c r="AD709" s="3" t="s">
        <v>114</v>
      </c>
      <c r="AG709" s="3" t="s">
        <v>149</v>
      </c>
      <c r="AJ709" s="3"/>
      <c r="AM709" s="3" t="s">
        <v>99</v>
      </c>
      <c r="AP709" s="3"/>
      <c r="AS709" s="3" t="s">
        <v>98</v>
      </c>
      <c r="AV709" s="3" t="s">
        <v>435</v>
      </c>
      <c r="AY709" s="3" t="s">
        <v>116</v>
      </c>
      <c r="BB709" s="3"/>
      <c r="BG709" s="3" t="s">
        <v>109</v>
      </c>
      <c r="BJ709" s="3" t="s">
        <v>108</v>
      </c>
      <c r="BM709" s="3" t="s">
        <v>123</v>
      </c>
      <c r="BP709" s="3" t="s">
        <v>123</v>
      </c>
      <c r="BS709" s="3" t="s">
        <v>123</v>
      </c>
      <c r="BV709" s="3" t="s">
        <v>133</v>
      </c>
      <c r="BY709" s="3" t="s">
        <v>123</v>
      </c>
      <c r="CB709" s="3" t="s">
        <v>118</v>
      </c>
      <c r="CE709" s="3" t="s">
        <v>111</v>
      </c>
      <c r="CH709" s="3" t="s">
        <v>148</v>
      </c>
      <c r="CK709" s="3"/>
      <c r="CN709" s="3" t="s">
        <v>131</v>
      </c>
      <c r="CQ709" s="3"/>
      <c r="CT709">
        <v>194</v>
      </c>
    </row>
    <row r="710" spans="1:98" x14ac:dyDescent="0.25">
      <c r="A710">
        <v>198</v>
      </c>
      <c r="B710" s="22">
        <v>43937.599282407406</v>
      </c>
      <c r="C710" s="22">
        <v>43937.60292824074</v>
      </c>
      <c r="D710" s="3" t="s">
        <v>97</v>
      </c>
      <c r="I710" s="3" t="s">
        <v>98</v>
      </c>
      <c r="L710" s="3" t="s">
        <v>99</v>
      </c>
      <c r="O710" s="3"/>
      <c r="R710" s="3" t="s">
        <v>100</v>
      </c>
      <c r="U710" s="3" t="s">
        <v>99</v>
      </c>
      <c r="X710" s="3" t="s">
        <v>101</v>
      </c>
      <c r="AA710" s="3" t="s">
        <v>99</v>
      </c>
      <c r="AD710" s="3" t="s">
        <v>114</v>
      </c>
      <c r="AG710" s="3" t="s">
        <v>149</v>
      </c>
      <c r="AJ710" s="3"/>
      <c r="AM710" s="3" t="s">
        <v>99</v>
      </c>
      <c r="AP710" s="3"/>
      <c r="AS710" s="3" t="s">
        <v>98</v>
      </c>
      <c r="AV710" s="3" t="s">
        <v>430</v>
      </c>
      <c r="AY710" s="3" t="s">
        <v>116</v>
      </c>
      <c r="BB710" s="3"/>
      <c r="BG710" s="3" t="s">
        <v>109</v>
      </c>
      <c r="BJ710" s="3" t="s">
        <v>108</v>
      </c>
      <c r="BM710" s="3" t="s">
        <v>123</v>
      </c>
      <c r="BP710" s="3" t="s">
        <v>123</v>
      </c>
      <c r="BS710" s="3" t="s">
        <v>123</v>
      </c>
      <c r="BV710" s="3" t="s">
        <v>133</v>
      </c>
      <c r="BY710" s="3" t="s">
        <v>123</v>
      </c>
      <c r="CB710" s="3" t="s">
        <v>118</v>
      </c>
      <c r="CE710" s="3" t="s">
        <v>111</v>
      </c>
      <c r="CH710" s="3" t="s">
        <v>148</v>
      </c>
      <c r="CK710" s="3"/>
      <c r="CN710" s="3" t="s">
        <v>131</v>
      </c>
      <c r="CQ710" s="3"/>
      <c r="CT710">
        <v>194</v>
      </c>
    </row>
    <row r="711" spans="1:98" x14ac:dyDescent="0.25">
      <c r="A711">
        <v>199</v>
      </c>
      <c r="B711" s="22">
        <v>43937.742060185185</v>
      </c>
      <c r="C711" s="22">
        <v>43937.743726851855</v>
      </c>
      <c r="D711" s="3" t="s">
        <v>97</v>
      </c>
      <c r="I711" s="3" t="s">
        <v>98</v>
      </c>
      <c r="L711" s="3" t="s">
        <v>99</v>
      </c>
      <c r="O711" s="3"/>
      <c r="R711" s="3" t="s">
        <v>120</v>
      </c>
      <c r="U711" s="3" t="s">
        <v>99</v>
      </c>
      <c r="X711" s="3" t="s">
        <v>101</v>
      </c>
      <c r="AA711" s="3" t="s">
        <v>99</v>
      </c>
      <c r="AD711" s="3" t="s">
        <v>146</v>
      </c>
      <c r="AG711" s="3" t="s">
        <v>160</v>
      </c>
      <c r="AJ711" s="3"/>
      <c r="AM711" s="3" t="s">
        <v>99</v>
      </c>
      <c r="AP711" s="3"/>
      <c r="AS711" s="3" t="s">
        <v>99</v>
      </c>
      <c r="AV711" s="3"/>
      <c r="AY711" s="3" t="s">
        <v>116</v>
      </c>
      <c r="BB711" s="3"/>
      <c r="BG711" s="3" t="s">
        <v>107</v>
      </c>
      <c r="BJ711" s="3" t="s">
        <v>107</v>
      </c>
      <c r="BM711" s="3" t="s">
        <v>108</v>
      </c>
      <c r="BP711" s="3" t="s">
        <v>109</v>
      </c>
      <c r="BS711" s="3" t="s">
        <v>109</v>
      </c>
      <c r="BV711" s="3" t="s">
        <v>109</v>
      </c>
      <c r="BY711" s="3" t="s">
        <v>109</v>
      </c>
      <c r="CB711" s="3" t="s">
        <v>118</v>
      </c>
      <c r="CE711" s="3" t="s">
        <v>119</v>
      </c>
      <c r="CH711" s="3" t="s">
        <v>112</v>
      </c>
      <c r="CK711" s="3"/>
      <c r="CN711" s="3" t="s">
        <v>113</v>
      </c>
      <c r="CQ711" s="3"/>
      <c r="CT711">
        <v>195</v>
      </c>
    </row>
    <row r="712" spans="1:98" x14ac:dyDescent="0.25">
      <c r="A712">
        <v>200</v>
      </c>
      <c r="B712" s="22">
        <v>43937.846412037034</v>
      </c>
      <c r="C712" s="22">
        <v>43937.854664351849</v>
      </c>
      <c r="D712" s="3" t="s">
        <v>97</v>
      </c>
      <c r="I712" s="3" t="s">
        <v>98</v>
      </c>
      <c r="L712" s="3" t="s">
        <v>99</v>
      </c>
      <c r="O712" s="3"/>
      <c r="R712" s="3" t="s">
        <v>120</v>
      </c>
      <c r="U712" s="3" t="s">
        <v>99</v>
      </c>
      <c r="X712" s="3" t="s">
        <v>121</v>
      </c>
      <c r="AA712" s="3"/>
      <c r="AD712" s="3" t="s">
        <v>114</v>
      </c>
      <c r="AG712" s="3" t="s">
        <v>139</v>
      </c>
      <c r="AJ712" s="3"/>
      <c r="AM712" s="3" t="s">
        <v>98</v>
      </c>
      <c r="AP712" s="3" t="s">
        <v>155</v>
      </c>
      <c r="AS712" s="3" t="s">
        <v>99</v>
      </c>
      <c r="AV712" s="3"/>
      <c r="AY712" s="3" t="s">
        <v>116</v>
      </c>
      <c r="BB712" s="3"/>
      <c r="BG712" s="3" t="s">
        <v>123</v>
      </c>
      <c r="BJ712" s="3" t="s">
        <v>123</v>
      </c>
      <c r="BM712" s="3" t="s">
        <v>133</v>
      </c>
      <c r="BP712" s="3" t="s">
        <v>133</v>
      </c>
      <c r="BS712" s="3" t="s">
        <v>133</v>
      </c>
      <c r="BV712" s="3" t="s">
        <v>107</v>
      </c>
      <c r="BY712" s="3" t="s">
        <v>123</v>
      </c>
      <c r="CB712" s="3" t="s">
        <v>110</v>
      </c>
      <c r="CE712" s="3" t="s">
        <v>119</v>
      </c>
      <c r="CH712" s="3" t="s">
        <v>236</v>
      </c>
      <c r="CK712" s="3"/>
      <c r="CN712" s="3" t="s">
        <v>113</v>
      </c>
      <c r="CQ712" s="3"/>
      <c r="CT712">
        <v>196</v>
      </c>
    </row>
    <row r="713" spans="1:98" x14ac:dyDescent="0.25">
      <c r="A713">
        <v>201</v>
      </c>
      <c r="B713" s="22">
        <v>43937.922083333331</v>
      </c>
      <c r="C713" s="22">
        <v>43937.927627314813</v>
      </c>
      <c r="D713" s="3" t="s">
        <v>97</v>
      </c>
      <c r="I713" s="3" t="s">
        <v>98</v>
      </c>
      <c r="L713" s="3" t="s">
        <v>98</v>
      </c>
      <c r="O713" s="3" t="s">
        <v>345</v>
      </c>
      <c r="R713" s="3" t="s">
        <v>100</v>
      </c>
      <c r="U713" s="3" t="s">
        <v>99</v>
      </c>
      <c r="X713" s="3" t="s">
        <v>101</v>
      </c>
      <c r="AA713" s="3" t="s">
        <v>132</v>
      </c>
      <c r="AD713" s="3" t="s">
        <v>154</v>
      </c>
      <c r="AG713" s="3" t="s">
        <v>149</v>
      </c>
      <c r="AJ713" s="3"/>
      <c r="AM713" s="3" t="s">
        <v>99</v>
      </c>
      <c r="AP713" s="3"/>
      <c r="AS713" s="3" t="s">
        <v>98</v>
      </c>
      <c r="AV713" s="3" t="s">
        <v>431</v>
      </c>
      <c r="AY713" s="3" t="s">
        <v>116</v>
      </c>
      <c r="BB713" s="3"/>
      <c r="BG713" s="3" t="s">
        <v>107</v>
      </c>
      <c r="BJ713" s="3" t="s">
        <v>107</v>
      </c>
      <c r="BM713" s="3" t="s">
        <v>107</v>
      </c>
      <c r="BP713" s="3" t="s">
        <v>108</v>
      </c>
      <c r="BS713" s="3" t="s">
        <v>107</v>
      </c>
      <c r="BV713" s="3" t="s">
        <v>108</v>
      </c>
      <c r="BY713" s="3" t="s">
        <v>107</v>
      </c>
      <c r="CB713" s="3" t="s">
        <v>124</v>
      </c>
      <c r="CE713" s="3" t="s">
        <v>111</v>
      </c>
      <c r="CH713" s="3" t="s">
        <v>199</v>
      </c>
      <c r="CK713" s="3"/>
      <c r="CN713" s="3" t="s">
        <v>131</v>
      </c>
      <c r="CQ713" s="3"/>
      <c r="CT713">
        <v>197</v>
      </c>
    </row>
    <row r="714" spans="1:98" x14ac:dyDescent="0.25">
      <c r="A714">
        <v>201</v>
      </c>
      <c r="B714" s="22">
        <v>43937.922083333331</v>
      </c>
      <c r="C714" s="22">
        <v>43937.927627314813</v>
      </c>
      <c r="D714" s="3" t="s">
        <v>97</v>
      </c>
      <c r="I714" s="3" t="s">
        <v>98</v>
      </c>
      <c r="L714" s="3" t="s">
        <v>98</v>
      </c>
      <c r="O714" s="3" t="s">
        <v>345</v>
      </c>
      <c r="R714" s="3" t="s">
        <v>100</v>
      </c>
      <c r="U714" s="3" t="s">
        <v>99</v>
      </c>
      <c r="X714" s="3" t="s">
        <v>101</v>
      </c>
      <c r="AA714" s="3" t="s">
        <v>132</v>
      </c>
      <c r="AD714" s="3" t="s">
        <v>154</v>
      </c>
      <c r="AG714" s="3" t="s">
        <v>149</v>
      </c>
      <c r="AJ714" s="3"/>
      <c r="AM714" s="3" t="s">
        <v>99</v>
      </c>
      <c r="AP714" s="3"/>
      <c r="AS714" s="3" t="s">
        <v>98</v>
      </c>
      <c r="AV714" s="3" t="s">
        <v>429</v>
      </c>
      <c r="AY714" s="3" t="s">
        <v>116</v>
      </c>
      <c r="BB714" s="3"/>
      <c r="BG714" s="3" t="s">
        <v>107</v>
      </c>
      <c r="BJ714" s="3" t="s">
        <v>107</v>
      </c>
      <c r="BM714" s="3" t="s">
        <v>107</v>
      </c>
      <c r="BP714" s="3" t="s">
        <v>108</v>
      </c>
      <c r="BS714" s="3" t="s">
        <v>107</v>
      </c>
      <c r="BV714" s="3" t="s">
        <v>108</v>
      </c>
      <c r="BY714" s="3" t="s">
        <v>107</v>
      </c>
      <c r="CB714" s="3" t="s">
        <v>124</v>
      </c>
      <c r="CE714" s="3" t="s">
        <v>111</v>
      </c>
      <c r="CH714" s="3" t="s">
        <v>199</v>
      </c>
      <c r="CK714" s="3"/>
      <c r="CN714" s="3" t="s">
        <v>131</v>
      </c>
      <c r="CQ714" s="3"/>
      <c r="CT714">
        <v>197</v>
      </c>
    </row>
    <row r="715" spans="1:98" x14ac:dyDescent="0.25">
      <c r="A715">
        <v>201</v>
      </c>
      <c r="B715" s="22">
        <v>43937.922083333331</v>
      </c>
      <c r="C715" s="22">
        <v>43937.927627314813</v>
      </c>
      <c r="D715" s="3" t="s">
        <v>97</v>
      </c>
      <c r="I715" s="3" t="s">
        <v>98</v>
      </c>
      <c r="L715" s="3" t="s">
        <v>98</v>
      </c>
      <c r="O715" s="3" t="s">
        <v>345</v>
      </c>
      <c r="R715" s="3" t="s">
        <v>100</v>
      </c>
      <c r="U715" s="3" t="s">
        <v>99</v>
      </c>
      <c r="X715" s="3" t="s">
        <v>101</v>
      </c>
      <c r="AA715" s="3" t="s">
        <v>132</v>
      </c>
      <c r="AD715" s="3" t="s">
        <v>154</v>
      </c>
      <c r="AG715" s="3" t="s">
        <v>149</v>
      </c>
      <c r="AJ715" s="3"/>
      <c r="AM715" s="3" t="s">
        <v>99</v>
      </c>
      <c r="AP715" s="3"/>
      <c r="AS715" s="3" t="s">
        <v>98</v>
      </c>
      <c r="AV715" s="3" t="s">
        <v>435</v>
      </c>
      <c r="AY715" s="3" t="s">
        <v>116</v>
      </c>
      <c r="BB715" s="3"/>
      <c r="BG715" s="3" t="s">
        <v>107</v>
      </c>
      <c r="BJ715" s="3" t="s">
        <v>107</v>
      </c>
      <c r="BM715" s="3" t="s">
        <v>107</v>
      </c>
      <c r="BP715" s="3" t="s">
        <v>108</v>
      </c>
      <c r="BS715" s="3" t="s">
        <v>107</v>
      </c>
      <c r="BV715" s="3" t="s">
        <v>108</v>
      </c>
      <c r="BY715" s="3" t="s">
        <v>107</v>
      </c>
      <c r="CB715" s="3" t="s">
        <v>124</v>
      </c>
      <c r="CE715" s="3" t="s">
        <v>111</v>
      </c>
      <c r="CH715" s="3" t="s">
        <v>199</v>
      </c>
      <c r="CK715" s="3"/>
      <c r="CN715" s="3" t="s">
        <v>131</v>
      </c>
      <c r="CQ715" s="3"/>
      <c r="CT715">
        <v>197</v>
      </c>
    </row>
    <row r="716" spans="1:98" x14ac:dyDescent="0.25">
      <c r="A716">
        <v>201</v>
      </c>
      <c r="B716" s="22">
        <v>43937.922083333331</v>
      </c>
      <c r="C716" s="22">
        <v>43937.927627314813</v>
      </c>
      <c r="D716" s="3" t="s">
        <v>97</v>
      </c>
      <c r="I716" s="3" t="s">
        <v>98</v>
      </c>
      <c r="L716" s="3" t="s">
        <v>98</v>
      </c>
      <c r="O716" s="3" t="s">
        <v>345</v>
      </c>
      <c r="R716" s="3" t="s">
        <v>100</v>
      </c>
      <c r="U716" s="3" t="s">
        <v>99</v>
      </c>
      <c r="X716" s="3" t="s">
        <v>101</v>
      </c>
      <c r="AA716" s="3" t="s">
        <v>132</v>
      </c>
      <c r="AD716" s="3" t="s">
        <v>154</v>
      </c>
      <c r="AG716" s="3" t="s">
        <v>149</v>
      </c>
      <c r="AJ716" s="3"/>
      <c r="AM716" s="3" t="s">
        <v>99</v>
      </c>
      <c r="AP716" s="3"/>
      <c r="AS716" s="3" t="s">
        <v>98</v>
      </c>
      <c r="AV716" s="3" t="s">
        <v>430</v>
      </c>
      <c r="AY716" s="3" t="s">
        <v>116</v>
      </c>
      <c r="BB716" s="3"/>
      <c r="BG716" s="3" t="s">
        <v>107</v>
      </c>
      <c r="BJ716" s="3" t="s">
        <v>107</v>
      </c>
      <c r="BM716" s="3" t="s">
        <v>107</v>
      </c>
      <c r="BP716" s="3" t="s">
        <v>108</v>
      </c>
      <c r="BS716" s="3" t="s">
        <v>107</v>
      </c>
      <c r="BV716" s="3" t="s">
        <v>108</v>
      </c>
      <c r="BY716" s="3" t="s">
        <v>107</v>
      </c>
      <c r="CB716" s="3" t="s">
        <v>124</v>
      </c>
      <c r="CE716" s="3" t="s">
        <v>111</v>
      </c>
      <c r="CH716" s="3" t="s">
        <v>199</v>
      </c>
      <c r="CK716" s="3"/>
      <c r="CN716" s="3" t="s">
        <v>131</v>
      </c>
      <c r="CQ716" s="3"/>
      <c r="CT716">
        <v>197</v>
      </c>
    </row>
    <row r="717" spans="1:98" x14ac:dyDescent="0.25">
      <c r="A717">
        <v>202</v>
      </c>
      <c r="B717" s="22">
        <v>43937.92869212963</v>
      </c>
      <c r="C717" s="22">
        <v>43937.930914351855</v>
      </c>
      <c r="D717" s="3" t="s">
        <v>97</v>
      </c>
      <c r="I717" s="3" t="s">
        <v>99</v>
      </c>
      <c r="L717" s="3" t="s">
        <v>98</v>
      </c>
      <c r="O717" s="3" t="s">
        <v>346</v>
      </c>
      <c r="R717" s="3" t="s">
        <v>100</v>
      </c>
      <c r="U717" s="3" t="s">
        <v>98</v>
      </c>
      <c r="X717" s="3" t="s">
        <v>121</v>
      </c>
      <c r="AA717" s="3"/>
      <c r="AD717" s="3" t="s">
        <v>142</v>
      </c>
      <c r="AG717" s="3" t="s">
        <v>149</v>
      </c>
      <c r="AJ717" s="3"/>
      <c r="AM717" s="3" t="s">
        <v>98</v>
      </c>
      <c r="AP717" s="3" t="s">
        <v>347</v>
      </c>
      <c r="AS717" s="3" t="s">
        <v>99</v>
      </c>
      <c r="AV717" s="3"/>
      <c r="AY717" s="3" t="s">
        <v>116</v>
      </c>
      <c r="BB717" s="3"/>
      <c r="BG717" s="3" t="s">
        <v>109</v>
      </c>
      <c r="BJ717" s="3" t="s">
        <v>109</v>
      </c>
      <c r="BM717" s="3" t="s">
        <v>107</v>
      </c>
      <c r="BP717" s="3" t="s">
        <v>123</v>
      </c>
      <c r="BS717" s="3" t="s">
        <v>123</v>
      </c>
      <c r="BV717" s="3" t="s">
        <v>123</v>
      </c>
      <c r="BY717" s="3" t="s">
        <v>123</v>
      </c>
      <c r="CB717" s="3" t="s">
        <v>124</v>
      </c>
      <c r="CE717" s="3" t="s">
        <v>111</v>
      </c>
      <c r="CH717" s="3" t="s">
        <v>199</v>
      </c>
      <c r="CK717" s="3"/>
      <c r="CN717" s="3" t="s">
        <v>137</v>
      </c>
      <c r="CQ717" s="3"/>
      <c r="CT717">
        <v>198</v>
      </c>
    </row>
    <row r="718" spans="1:98" x14ac:dyDescent="0.25">
      <c r="A718">
        <v>203</v>
      </c>
      <c r="B718" s="22">
        <v>43937.929189814815</v>
      </c>
      <c r="C718" s="22">
        <v>43937.932060185187</v>
      </c>
      <c r="D718" s="3" t="s">
        <v>97</v>
      </c>
      <c r="I718" s="3" t="s">
        <v>98</v>
      </c>
      <c r="L718" s="3" t="s">
        <v>98</v>
      </c>
      <c r="O718" s="3"/>
      <c r="R718" s="3" t="s">
        <v>100</v>
      </c>
      <c r="U718" s="3" t="s">
        <v>99</v>
      </c>
      <c r="X718" s="3" t="s">
        <v>101</v>
      </c>
      <c r="AA718" s="3" t="s">
        <v>132</v>
      </c>
      <c r="AD718" s="3" t="s">
        <v>237</v>
      </c>
      <c r="AG718" s="3" t="s">
        <v>149</v>
      </c>
      <c r="AJ718" s="3"/>
      <c r="AM718" s="3" t="s">
        <v>99</v>
      </c>
      <c r="AP718" s="3"/>
      <c r="AS718" s="3" t="s">
        <v>98</v>
      </c>
      <c r="AV718" s="3" t="s">
        <v>435</v>
      </c>
      <c r="AY718" s="3" t="s">
        <v>116</v>
      </c>
      <c r="BB718" s="3"/>
      <c r="BG718" s="3" t="s">
        <v>108</v>
      </c>
      <c r="BJ718" s="3" t="s">
        <v>108</v>
      </c>
      <c r="BM718" s="3" t="s">
        <v>107</v>
      </c>
      <c r="BP718" s="3" t="s">
        <v>109</v>
      </c>
      <c r="BS718" s="3" t="s">
        <v>123</v>
      </c>
      <c r="BV718" s="3" t="s">
        <v>109</v>
      </c>
      <c r="BY718" s="3" t="s">
        <v>108</v>
      </c>
      <c r="CB718" s="3" t="s">
        <v>124</v>
      </c>
      <c r="CE718" s="3" t="s">
        <v>111</v>
      </c>
      <c r="CH718" s="3" t="s">
        <v>199</v>
      </c>
      <c r="CK718" s="3"/>
      <c r="CN718" s="3" t="s">
        <v>137</v>
      </c>
      <c r="CQ718" s="3"/>
      <c r="CT718">
        <v>199</v>
      </c>
    </row>
    <row r="719" spans="1:98" x14ac:dyDescent="0.25">
      <c r="A719">
        <v>203</v>
      </c>
      <c r="B719" s="22">
        <v>43937.929189814815</v>
      </c>
      <c r="C719" s="22">
        <v>43937.932060185187</v>
      </c>
      <c r="D719" s="3" t="s">
        <v>97</v>
      </c>
      <c r="I719" s="3" t="s">
        <v>98</v>
      </c>
      <c r="L719" s="3" t="s">
        <v>98</v>
      </c>
      <c r="O719" s="3"/>
      <c r="R719" s="3" t="s">
        <v>100</v>
      </c>
      <c r="U719" s="3" t="s">
        <v>99</v>
      </c>
      <c r="X719" s="3" t="s">
        <v>101</v>
      </c>
      <c r="AA719" s="3" t="s">
        <v>132</v>
      </c>
      <c r="AD719" s="3" t="s">
        <v>237</v>
      </c>
      <c r="AG719" s="3" t="s">
        <v>149</v>
      </c>
      <c r="AJ719" s="3"/>
      <c r="AM719" s="3" t="s">
        <v>99</v>
      </c>
      <c r="AP719" s="3"/>
      <c r="AS719" s="3" t="s">
        <v>98</v>
      </c>
      <c r="AV719" s="3" t="s">
        <v>430</v>
      </c>
      <c r="AY719" s="3" t="s">
        <v>116</v>
      </c>
      <c r="BB719" s="3"/>
      <c r="BG719" s="3" t="s">
        <v>108</v>
      </c>
      <c r="BJ719" s="3" t="s">
        <v>108</v>
      </c>
      <c r="BM719" s="3" t="s">
        <v>107</v>
      </c>
      <c r="BP719" s="3" t="s">
        <v>109</v>
      </c>
      <c r="BS719" s="3" t="s">
        <v>123</v>
      </c>
      <c r="BV719" s="3" t="s">
        <v>109</v>
      </c>
      <c r="BY719" s="3" t="s">
        <v>108</v>
      </c>
      <c r="CB719" s="3" t="s">
        <v>124</v>
      </c>
      <c r="CE719" s="3" t="s">
        <v>111</v>
      </c>
      <c r="CH719" s="3" t="s">
        <v>199</v>
      </c>
      <c r="CK719" s="3"/>
      <c r="CN719" s="3" t="s">
        <v>137</v>
      </c>
      <c r="CQ719" s="3"/>
      <c r="CT719">
        <v>199</v>
      </c>
    </row>
    <row r="720" spans="1:98" x14ac:dyDescent="0.25">
      <c r="A720">
        <v>204</v>
      </c>
      <c r="B720" s="22">
        <v>43937.935914351852</v>
      </c>
      <c r="C720" s="22">
        <v>43937.937557870369</v>
      </c>
      <c r="D720" s="3" t="s">
        <v>97</v>
      </c>
      <c r="I720" s="3" t="s">
        <v>99</v>
      </c>
      <c r="L720" s="3" t="s">
        <v>98</v>
      </c>
      <c r="O720" s="3"/>
      <c r="R720" s="3" t="s">
        <v>120</v>
      </c>
      <c r="U720" s="3" t="s">
        <v>99</v>
      </c>
      <c r="X720" s="3" t="s">
        <v>101</v>
      </c>
      <c r="AA720" s="3" t="s">
        <v>102</v>
      </c>
      <c r="AD720" s="3" t="s">
        <v>154</v>
      </c>
      <c r="AG720" s="3" t="s">
        <v>149</v>
      </c>
      <c r="AJ720" s="3"/>
      <c r="AM720" s="3" t="s">
        <v>99</v>
      </c>
      <c r="AP720" s="3"/>
      <c r="AS720" s="3" t="s">
        <v>99</v>
      </c>
      <c r="AV720" s="3"/>
      <c r="AY720" s="3" t="s">
        <v>116</v>
      </c>
      <c r="BB720" s="3"/>
      <c r="BG720" s="3" t="s">
        <v>109</v>
      </c>
      <c r="BJ720" s="3" t="s">
        <v>108</v>
      </c>
      <c r="BM720" s="3" t="s">
        <v>109</v>
      </c>
      <c r="BP720" s="3" t="s">
        <v>108</v>
      </c>
      <c r="BS720" s="3" t="s">
        <v>109</v>
      </c>
      <c r="BV720" s="3" t="s">
        <v>123</v>
      </c>
      <c r="BY720" s="3" t="s">
        <v>109</v>
      </c>
      <c r="CB720" s="3" t="s">
        <v>118</v>
      </c>
      <c r="CE720" s="3" t="s">
        <v>111</v>
      </c>
      <c r="CH720" s="3" t="s">
        <v>148</v>
      </c>
      <c r="CK720" s="3"/>
      <c r="CN720" s="3" t="s">
        <v>126</v>
      </c>
      <c r="CQ720" s="3"/>
      <c r="CT720">
        <v>200</v>
      </c>
    </row>
    <row r="721" spans="1:98" x14ac:dyDescent="0.25">
      <c r="A721">
        <v>205</v>
      </c>
      <c r="B721" s="22">
        <v>43937.94568287037</v>
      </c>
      <c r="C721" s="22">
        <v>43937.948784722219</v>
      </c>
      <c r="D721" s="3" t="s">
        <v>97</v>
      </c>
      <c r="I721" s="3" t="s">
        <v>98</v>
      </c>
      <c r="L721" s="3" t="s">
        <v>98</v>
      </c>
      <c r="O721" s="3" t="s">
        <v>348</v>
      </c>
      <c r="R721" s="3" t="s">
        <v>100</v>
      </c>
      <c r="U721" s="3" t="s">
        <v>99</v>
      </c>
      <c r="X721" s="3" t="s">
        <v>101</v>
      </c>
      <c r="AA721" s="3" t="s">
        <v>102</v>
      </c>
      <c r="AD721" s="3" t="s">
        <v>154</v>
      </c>
      <c r="AG721" s="3" t="s">
        <v>149</v>
      </c>
      <c r="AJ721" s="3"/>
      <c r="AM721" s="3" t="s">
        <v>99</v>
      </c>
      <c r="AP721" s="3"/>
      <c r="AS721" s="3" t="s">
        <v>99</v>
      </c>
      <c r="AV721" s="3"/>
      <c r="AY721" s="3" t="s">
        <v>116</v>
      </c>
      <c r="BB721" s="3"/>
      <c r="BG721" s="3" t="s">
        <v>109</v>
      </c>
      <c r="BJ721" s="3" t="s">
        <v>108</v>
      </c>
      <c r="BM721" s="3" t="s">
        <v>109</v>
      </c>
      <c r="BP721" s="3" t="s">
        <v>109</v>
      </c>
      <c r="BS721" s="3" t="s">
        <v>109</v>
      </c>
      <c r="BV721" s="3" t="s">
        <v>109</v>
      </c>
      <c r="BY721" s="3" t="s">
        <v>109</v>
      </c>
      <c r="CB721" s="3" t="s">
        <v>124</v>
      </c>
      <c r="CE721" s="3" t="s">
        <v>119</v>
      </c>
      <c r="CH721" s="3" t="s">
        <v>148</v>
      </c>
      <c r="CK721" s="3"/>
      <c r="CN721" s="3" t="s">
        <v>131</v>
      </c>
      <c r="CQ721" s="3"/>
      <c r="CT721">
        <v>201</v>
      </c>
    </row>
    <row r="722" spans="1:98" x14ac:dyDescent="0.25">
      <c r="A722">
        <v>206</v>
      </c>
      <c r="B722" s="22">
        <v>43937.952789351853</v>
      </c>
      <c r="C722" s="22">
        <v>43937.955034722225</v>
      </c>
      <c r="D722" s="3" t="s">
        <v>97</v>
      </c>
      <c r="I722" s="3" t="s">
        <v>98</v>
      </c>
      <c r="L722" s="3" t="s">
        <v>99</v>
      </c>
      <c r="O722" s="3"/>
      <c r="R722" s="3" t="s">
        <v>100</v>
      </c>
      <c r="U722" s="3" t="s">
        <v>99</v>
      </c>
      <c r="X722" s="3" t="s">
        <v>101</v>
      </c>
      <c r="AA722" s="3" t="s">
        <v>99</v>
      </c>
      <c r="AD722" s="3" t="s">
        <v>179</v>
      </c>
      <c r="AG722" s="3" t="s">
        <v>149</v>
      </c>
      <c r="AJ722" s="3"/>
      <c r="AM722" s="3" t="s">
        <v>99</v>
      </c>
      <c r="AP722" s="3"/>
      <c r="AS722" s="3" t="s">
        <v>98</v>
      </c>
      <c r="AV722" s="3" t="s">
        <v>431</v>
      </c>
      <c r="AY722" s="3" t="s">
        <v>116</v>
      </c>
      <c r="BB722" s="3"/>
      <c r="BG722" s="3" t="s">
        <v>123</v>
      </c>
      <c r="BJ722" s="3" t="s">
        <v>123</v>
      </c>
      <c r="BM722" s="3" t="s">
        <v>123</v>
      </c>
      <c r="BP722" s="3" t="s">
        <v>123</v>
      </c>
      <c r="BS722" s="3" t="s">
        <v>123</v>
      </c>
      <c r="BV722" s="3" t="s">
        <v>123</v>
      </c>
      <c r="BY722" s="3" t="s">
        <v>123</v>
      </c>
      <c r="CB722" s="3" t="s">
        <v>118</v>
      </c>
      <c r="CE722" s="3" t="s">
        <v>111</v>
      </c>
      <c r="CH722" s="3" t="s">
        <v>239</v>
      </c>
      <c r="CK722" s="3"/>
      <c r="CN722" s="3" t="s">
        <v>131</v>
      </c>
      <c r="CQ722" s="3"/>
      <c r="CT722">
        <v>202</v>
      </c>
    </row>
    <row r="723" spans="1:98" x14ac:dyDescent="0.25">
      <c r="A723">
        <v>206</v>
      </c>
      <c r="B723" s="22">
        <v>43937.952789351853</v>
      </c>
      <c r="C723" s="22">
        <v>43937.955034722225</v>
      </c>
      <c r="D723" s="3" t="s">
        <v>97</v>
      </c>
      <c r="I723" s="3" t="s">
        <v>98</v>
      </c>
      <c r="L723" s="3" t="s">
        <v>99</v>
      </c>
      <c r="O723" s="3"/>
      <c r="R723" s="3" t="s">
        <v>100</v>
      </c>
      <c r="U723" s="3" t="s">
        <v>99</v>
      </c>
      <c r="X723" s="3" t="s">
        <v>101</v>
      </c>
      <c r="AA723" s="3" t="s">
        <v>99</v>
      </c>
      <c r="AD723" s="3" t="s">
        <v>179</v>
      </c>
      <c r="AG723" s="3" t="s">
        <v>149</v>
      </c>
      <c r="AJ723" s="3"/>
      <c r="AM723" s="3" t="s">
        <v>99</v>
      </c>
      <c r="AP723" s="3"/>
      <c r="AS723" s="3" t="s">
        <v>98</v>
      </c>
      <c r="AV723" s="3" t="s">
        <v>432</v>
      </c>
      <c r="AY723" s="3" t="s">
        <v>116</v>
      </c>
      <c r="BB723" s="3"/>
      <c r="BG723" s="3" t="s">
        <v>123</v>
      </c>
      <c r="BJ723" s="3" t="s">
        <v>123</v>
      </c>
      <c r="BM723" s="3" t="s">
        <v>123</v>
      </c>
      <c r="BP723" s="3" t="s">
        <v>123</v>
      </c>
      <c r="BS723" s="3" t="s">
        <v>123</v>
      </c>
      <c r="BV723" s="3" t="s">
        <v>123</v>
      </c>
      <c r="BY723" s="3" t="s">
        <v>123</v>
      </c>
      <c r="CB723" s="3" t="s">
        <v>118</v>
      </c>
      <c r="CE723" s="3" t="s">
        <v>111</v>
      </c>
      <c r="CH723" s="3" t="s">
        <v>239</v>
      </c>
      <c r="CK723" s="3"/>
      <c r="CN723" s="3" t="s">
        <v>131</v>
      </c>
      <c r="CQ723" s="3"/>
      <c r="CT723">
        <v>202</v>
      </c>
    </row>
    <row r="724" spans="1:98" x14ac:dyDescent="0.25">
      <c r="A724">
        <v>206</v>
      </c>
      <c r="B724" s="22">
        <v>43937.952789351853</v>
      </c>
      <c r="C724" s="22">
        <v>43937.955034722225</v>
      </c>
      <c r="D724" s="3" t="s">
        <v>97</v>
      </c>
      <c r="I724" s="3" t="s">
        <v>98</v>
      </c>
      <c r="L724" s="3" t="s">
        <v>99</v>
      </c>
      <c r="O724" s="3"/>
      <c r="R724" s="3" t="s">
        <v>100</v>
      </c>
      <c r="U724" s="3" t="s">
        <v>99</v>
      </c>
      <c r="X724" s="3" t="s">
        <v>101</v>
      </c>
      <c r="AA724" s="3" t="s">
        <v>99</v>
      </c>
      <c r="AD724" s="3" t="s">
        <v>179</v>
      </c>
      <c r="AG724" s="3" t="s">
        <v>149</v>
      </c>
      <c r="AJ724" s="3"/>
      <c r="AM724" s="3" t="s">
        <v>99</v>
      </c>
      <c r="AP724" s="3"/>
      <c r="AS724" s="3" t="s">
        <v>98</v>
      </c>
      <c r="AV724" s="3" t="s">
        <v>433</v>
      </c>
      <c r="AY724" s="3" t="s">
        <v>116</v>
      </c>
      <c r="BB724" s="3"/>
      <c r="BG724" s="3" t="s">
        <v>123</v>
      </c>
      <c r="BJ724" s="3" t="s">
        <v>123</v>
      </c>
      <c r="BM724" s="3" t="s">
        <v>123</v>
      </c>
      <c r="BP724" s="3" t="s">
        <v>123</v>
      </c>
      <c r="BS724" s="3" t="s">
        <v>123</v>
      </c>
      <c r="BV724" s="3" t="s">
        <v>123</v>
      </c>
      <c r="BY724" s="3" t="s">
        <v>123</v>
      </c>
      <c r="CB724" s="3" t="s">
        <v>118</v>
      </c>
      <c r="CE724" s="3" t="s">
        <v>111</v>
      </c>
      <c r="CH724" s="3" t="s">
        <v>239</v>
      </c>
      <c r="CK724" s="3"/>
      <c r="CN724" s="3" t="s">
        <v>131</v>
      </c>
      <c r="CQ724" s="3"/>
      <c r="CT724">
        <v>202</v>
      </c>
    </row>
    <row r="725" spans="1:98" x14ac:dyDescent="0.25">
      <c r="A725">
        <v>206</v>
      </c>
      <c r="B725" s="22">
        <v>43937.952789351853</v>
      </c>
      <c r="C725" s="22">
        <v>43937.955034722225</v>
      </c>
      <c r="D725" s="3" t="s">
        <v>97</v>
      </c>
      <c r="I725" s="3" t="s">
        <v>98</v>
      </c>
      <c r="L725" s="3" t="s">
        <v>99</v>
      </c>
      <c r="O725" s="3"/>
      <c r="R725" s="3" t="s">
        <v>100</v>
      </c>
      <c r="U725" s="3" t="s">
        <v>99</v>
      </c>
      <c r="X725" s="3" t="s">
        <v>101</v>
      </c>
      <c r="AA725" s="3" t="s">
        <v>99</v>
      </c>
      <c r="AD725" s="3" t="s">
        <v>179</v>
      </c>
      <c r="AG725" s="3" t="s">
        <v>149</v>
      </c>
      <c r="AJ725" s="3"/>
      <c r="AM725" s="3" t="s">
        <v>99</v>
      </c>
      <c r="AP725" s="3"/>
      <c r="AS725" s="3" t="s">
        <v>98</v>
      </c>
      <c r="AV725" s="3" t="s">
        <v>434</v>
      </c>
      <c r="AY725" s="3" t="s">
        <v>116</v>
      </c>
      <c r="BB725" s="3"/>
      <c r="BG725" s="3" t="s">
        <v>123</v>
      </c>
      <c r="BJ725" s="3" t="s">
        <v>123</v>
      </c>
      <c r="BM725" s="3" t="s">
        <v>123</v>
      </c>
      <c r="BP725" s="3" t="s">
        <v>123</v>
      </c>
      <c r="BS725" s="3" t="s">
        <v>123</v>
      </c>
      <c r="BV725" s="3" t="s">
        <v>123</v>
      </c>
      <c r="BY725" s="3" t="s">
        <v>123</v>
      </c>
      <c r="CB725" s="3" t="s">
        <v>118</v>
      </c>
      <c r="CE725" s="3" t="s">
        <v>111</v>
      </c>
      <c r="CH725" s="3" t="s">
        <v>239</v>
      </c>
      <c r="CK725" s="3"/>
      <c r="CN725" s="3" t="s">
        <v>131</v>
      </c>
      <c r="CQ725" s="3"/>
      <c r="CT725">
        <v>202</v>
      </c>
    </row>
    <row r="726" spans="1:98" x14ac:dyDescent="0.25">
      <c r="A726">
        <v>206</v>
      </c>
      <c r="B726" s="22">
        <v>43937.952789351853</v>
      </c>
      <c r="C726" s="22">
        <v>43937.955034722225</v>
      </c>
      <c r="D726" s="3" t="s">
        <v>97</v>
      </c>
      <c r="I726" s="3" t="s">
        <v>98</v>
      </c>
      <c r="L726" s="3" t="s">
        <v>99</v>
      </c>
      <c r="O726" s="3"/>
      <c r="R726" s="3" t="s">
        <v>100</v>
      </c>
      <c r="U726" s="3" t="s">
        <v>99</v>
      </c>
      <c r="X726" s="3" t="s">
        <v>101</v>
      </c>
      <c r="AA726" s="3" t="s">
        <v>99</v>
      </c>
      <c r="AD726" s="3" t="s">
        <v>179</v>
      </c>
      <c r="AG726" s="3" t="s">
        <v>149</v>
      </c>
      <c r="AJ726" s="3"/>
      <c r="AM726" s="3" t="s">
        <v>99</v>
      </c>
      <c r="AP726" s="3"/>
      <c r="AS726" s="3" t="s">
        <v>98</v>
      </c>
      <c r="AV726" s="3" t="s">
        <v>429</v>
      </c>
      <c r="AY726" s="3" t="s">
        <v>116</v>
      </c>
      <c r="BB726" s="3"/>
      <c r="BG726" s="3" t="s">
        <v>123</v>
      </c>
      <c r="BJ726" s="3" t="s">
        <v>123</v>
      </c>
      <c r="BM726" s="3" t="s">
        <v>123</v>
      </c>
      <c r="BP726" s="3" t="s">
        <v>123</v>
      </c>
      <c r="BS726" s="3" t="s">
        <v>123</v>
      </c>
      <c r="BV726" s="3" t="s">
        <v>123</v>
      </c>
      <c r="BY726" s="3" t="s">
        <v>123</v>
      </c>
      <c r="CB726" s="3" t="s">
        <v>118</v>
      </c>
      <c r="CE726" s="3" t="s">
        <v>111</v>
      </c>
      <c r="CH726" s="3" t="s">
        <v>239</v>
      </c>
      <c r="CK726" s="3"/>
      <c r="CN726" s="3" t="s">
        <v>131</v>
      </c>
      <c r="CQ726" s="3"/>
      <c r="CT726">
        <v>202</v>
      </c>
    </row>
    <row r="727" spans="1:98" x14ac:dyDescent="0.25">
      <c r="A727">
        <v>206</v>
      </c>
      <c r="B727" s="22">
        <v>43937.952789351853</v>
      </c>
      <c r="C727" s="22">
        <v>43937.955034722225</v>
      </c>
      <c r="D727" s="3" t="s">
        <v>97</v>
      </c>
      <c r="I727" s="3" t="s">
        <v>98</v>
      </c>
      <c r="L727" s="3" t="s">
        <v>99</v>
      </c>
      <c r="O727" s="3"/>
      <c r="R727" s="3" t="s">
        <v>100</v>
      </c>
      <c r="U727" s="3" t="s">
        <v>99</v>
      </c>
      <c r="X727" s="3" t="s">
        <v>101</v>
      </c>
      <c r="AA727" s="3" t="s">
        <v>99</v>
      </c>
      <c r="AD727" s="3" t="s">
        <v>179</v>
      </c>
      <c r="AG727" s="3" t="s">
        <v>149</v>
      </c>
      <c r="AJ727" s="3"/>
      <c r="AM727" s="3" t="s">
        <v>99</v>
      </c>
      <c r="AP727" s="3"/>
      <c r="AS727" s="3" t="s">
        <v>98</v>
      </c>
      <c r="AV727" s="3" t="s">
        <v>435</v>
      </c>
      <c r="AY727" s="3" t="s">
        <v>116</v>
      </c>
      <c r="BB727" s="3"/>
      <c r="BG727" s="3" t="s">
        <v>123</v>
      </c>
      <c r="BJ727" s="3" t="s">
        <v>123</v>
      </c>
      <c r="BM727" s="3" t="s">
        <v>123</v>
      </c>
      <c r="BP727" s="3" t="s">
        <v>123</v>
      </c>
      <c r="BS727" s="3" t="s">
        <v>123</v>
      </c>
      <c r="BV727" s="3" t="s">
        <v>123</v>
      </c>
      <c r="BY727" s="3" t="s">
        <v>123</v>
      </c>
      <c r="CB727" s="3" t="s">
        <v>118</v>
      </c>
      <c r="CE727" s="3" t="s">
        <v>111</v>
      </c>
      <c r="CH727" s="3" t="s">
        <v>239</v>
      </c>
      <c r="CK727" s="3"/>
      <c r="CN727" s="3" t="s">
        <v>131</v>
      </c>
      <c r="CQ727" s="3"/>
      <c r="CT727">
        <v>202</v>
      </c>
    </row>
    <row r="728" spans="1:98" x14ac:dyDescent="0.25">
      <c r="A728">
        <v>206</v>
      </c>
      <c r="B728" s="22">
        <v>43937.952789351853</v>
      </c>
      <c r="C728" s="22">
        <v>43937.955034722225</v>
      </c>
      <c r="D728" s="3" t="s">
        <v>97</v>
      </c>
      <c r="I728" s="3" t="s">
        <v>98</v>
      </c>
      <c r="L728" s="3" t="s">
        <v>99</v>
      </c>
      <c r="O728" s="3"/>
      <c r="R728" s="3" t="s">
        <v>100</v>
      </c>
      <c r="U728" s="3" t="s">
        <v>99</v>
      </c>
      <c r="X728" s="3" t="s">
        <v>101</v>
      </c>
      <c r="AA728" s="3" t="s">
        <v>99</v>
      </c>
      <c r="AD728" s="3" t="s">
        <v>179</v>
      </c>
      <c r="AG728" s="3" t="s">
        <v>149</v>
      </c>
      <c r="AJ728" s="3"/>
      <c r="AM728" s="3" t="s">
        <v>99</v>
      </c>
      <c r="AP728" s="3"/>
      <c r="AS728" s="3" t="s">
        <v>98</v>
      </c>
      <c r="AV728" s="3" t="s">
        <v>430</v>
      </c>
      <c r="AY728" s="3" t="s">
        <v>116</v>
      </c>
      <c r="BB728" s="3"/>
      <c r="BG728" s="3" t="s">
        <v>123</v>
      </c>
      <c r="BJ728" s="3" t="s">
        <v>123</v>
      </c>
      <c r="BM728" s="3" t="s">
        <v>123</v>
      </c>
      <c r="BP728" s="3" t="s">
        <v>123</v>
      </c>
      <c r="BS728" s="3" t="s">
        <v>123</v>
      </c>
      <c r="BV728" s="3" t="s">
        <v>123</v>
      </c>
      <c r="BY728" s="3" t="s">
        <v>123</v>
      </c>
      <c r="CB728" s="3" t="s">
        <v>118</v>
      </c>
      <c r="CE728" s="3" t="s">
        <v>111</v>
      </c>
      <c r="CH728" s="3" t="s">
        <v>239</v>
      </c>
      <c r="CK728" s="3"/>
      <c r="CN728" s="3" t="s">
        <v>131</v>
      </c>
      <c r="CQ728" s="3"/>
      <c r="CT728">
        <v>202</v>
      </c>
    </row>
    <row r="729" spans="1:98" x14ac:dyDescent="0.25">
      <c r="A729">
        <v>207</v>
      </c>
      <c r="B729" s="22">
        <v>43937.976689814815</v>
      </c>
      <c r="C729" s="22">
        <v>43937.979930555557</v>
      </c>
      <c r="D729" s="3" t="s">
        <v>97</v>
      </c>
      <c r="I729" s="3" t="s">
        <v>99</v>
      </c>
      <c r="L729" s="3" t="s">
        <v>98</v>
      </c>
      <c r="O729" s="3"/>
      <c r="R729" s="3" t="s">
        <v>100</v>
      </c>
      <c r="U729" s="3" t="s">
        <v>99</v>
      </c>
      <c r="X729" s="3" t="s">
        <v>101</v>
      </c>
      <c r="AA729" s="3" t="s">
        <v>99</v>
      </c>
      <c r="AD729" s="3" t="s">
        <v>174</v>
      </c>
      <c r="AG729" s="3" t="s">
        <v>149</v>
      </c>
      <c r="AJ729" s="3"/>
      <c r="AM729" s="3" t="s">
        <v>99</v>
      </c>
      <c r="AP729" s="3"/>
      <c r="AS729" s="3" t="s">
        <v>98</v>
      </c>
      <c r="AV729" s="3" t="s">
        <v>434</v>
      </c>
      <c r="AY729" s="3" t="s">
        <v>116</v>
      </c>
      <c r="BB729" s="3"/>
      <c r="BG729" s="3" t="s">
        <v>108</v>
      </c>
      <c r="BJ729" s="3" t="s">
        <v>108</v>
      </c>
      <c r="BM729" s="3" t="s">
        <v>108</v>
      </c>
      <c r="BP729" s="3" t="s">
        <v>108</v>
      </c>
      <c r="BS729" s="3" t="s">
        <v>108</v>
      </c>
      <c r="BV729" s="3" t="s">
        <v>109</v>
      </c>
      <c r="BY729" s="3" t="s">
        <v>109</v>
      </c>
      <c r="CB729" s="3" t="s">
        <v>118</v>
      </c>
      <c r="CE729" s="3" t="s">
        <v>111</v>
      </c>
      <c r="CH729" s="3" t="s">
        <v>199</v>
      </c>
      <c r="CK729" s="3"/>
      <c r="CN729" s="3" t="s">
        <v>126</v>
      </c>
      <c r="CQ729" s="3"/>
      <c r="CT729">
        <v>203</v>
      </c>
    </row>
    <row r="730" spans="1:98" x14ac:dyDescent="0.25">
      <c r="A730">
        <v>207</v>
      </c>
      <c r="B730" s="22">
        <v>43937.976689814815</v>
      </c>
      <c r="C730" s="22">
        <v>43937.979930555557</v>
      </c>
      <c r="D730" s="3" t="s">
        <v>97</v>
      </c>
      <c r="I730" s="3" t="s">
        <v>99</v>
      </c>
      <c r="L730" s="3" t="s">
        <v>98</v>
      </c>
      <c r="O730" s="3"/>
      <c r="R730" s="3" t="s">
        <v>100</v>
      </c>
      <c r="U730" s="3" t="s">
        <v>99</v>
      </c>
      <c r="X730" s="3" t="s">
        <v>101</v>
      </c>
      <c r="AA730" s="3" t="s">
        <v>99</v>
      </c>
      <c r="AD730" s="3" t="s">
        <v>174</v>
      </c>
      <c r="AG730" s="3" t="s">
        <v>149</v>
      </c>
      <c r="AJ730" s="3"/>
      <c r="AM730" s="3" t="s">
        <v>99</v>
      </c>
      <c r="AP730" s="3"/>
      <c r="AS730" s="3" t="s">
        <v>98</v>
      </c>
      <c r="AV730" s="3" t="s">
        <v>429</v>
      </c>
      <c r="AY730" s="3" t="s">
        <v>116</v>
      </c>
      <c r="BB730" s="3"/>
      <c r="BG730" s="3" t="s">
        <v>108</v>
      </c>
      <c r="BJ730" s="3" t="s">
        <v>108</v>
      </c>
      <c r="BM730" s="3" t="s">
        <v>108</v>
      </c>
      <c r="BP730" s="3" t="s">
        <v>108</v>
      </c>
      <c r="BS730" s="3" t="s">
        <v>108</v>
      </c>
      <c r="BV730" s="3" t="s">
        <v>109</v>
      </c>
      <c r="BY730" s="3" t="s">
        <v>109</v>
      </c>
      <c r="CB730" s="3" t="s">
        <v>118</v>
      </c>
      <c r="CE730" s="3" t="s">
        <v>111</v>
      </c>
      <c r="CH730" s="3" t="s">
        <v>199</v>
      </c>
      <c r="CK730" s="3"/>
      <c r="CN730" s="3" t="s">
        <v>126</v>
      </c>
      <c r="CQ730" s="3"/>
      <c r="CT730">
        <v>203</v>
      </c>
    </row>
    <row r="731" spans="1:98" x14ac:dyDescent="0.25">
      <c r="A731">
        <v>207</v>
      </c>
      <c r="B731" s="22">
        <v>43937.976689814815</v>
      </c>
      <c r="C731" s="22">
        <v>43937.979930555557</v>
      </c>
      <c r="D731" s="3" t="s">
        <v>97</v>
      </c>
      <c r="I731" s="3" t="s">
        <v>99</v>
      </c>
      <c r="L731" s="3" t="s">
        <v>98</v>
      </c>
      <c r="O731" s="3"/>
      <c r="R731" s="3" t="s">
        <v>100</v>
      </c>
      <c r="U731" s="3" t="s">
        <v>99</v>
      </c>
      <c r="X731" s="3" t="s">
        <v>101</v>
      </c>
      <c r="AA731" s="3" t="s">
        <v>99</v>
      </c>
      <c r="AD731" s="3" t="s">
        <v>174</v>
      </c>
      <c r="AG731" s="3" t="s">
        <v>149</v>
      </c>
      <c r="AJ731" s="3"/>
      <c r="AM731" s="3" t="s">
        <v>99</v>
      </c>
      <c r="AP731" s="3"/>
      <c r="AS731" s="3" t="s">
        <v>98</v>
      </c>
      <c r="AV731" s="3" t="s">
        <v>435</v>
      </c>
      <c r="AY731" s="3" t="s">
        <v>116</v>
      </c>
      <c r="BB731" s="3"/>
      <c r="BG731" s="3" t="s">
        <v>108</v>
      </c>
      <c r="BJ731" s="3" t="s">
        <v>108</v>
      </c>
      <c r="BM731" s="3" t="s">
        <v>108</v>
      </c>
      <c r="BP731" s="3" t="s">
        <v>108</v>
      </c>
      <c r="BS731" s="3" t="s">
        <v>108</v>
      </c>
      <c r="BV731" s="3" t="s">
        <v>109</v>
      </c>
      <c r="BY731" s="3" t="s">
        <v>109</v>
      </c>
      <c r="CB731" s="3" t="s">
        <v>118</v>
      </c>
      <c r="CE731" s="3" t="s">
        <v>111</v>
      </c>
      <c r="CH731" s="3" t="s">
        <v>199</v>
      </c>
      <c r="CK731" s="3"/>
      <c r="CN731" s="3" t="s">
        <v>126</v>
      </c>
      <c r="CQ731" s="3"/>
      <c r="CT731">
        <v>203</v>
      </c>
    </row>
    <row r="732" spans="1:98" x14ac:dyDescent="0.25">
      <c r="A732">
        <v>207</v>
      </c>
      <c r="B732" s="22">
        <v>43937.976689814815</v>
      </c>
      <c r="C732" s="22">
        <v>43937.979930555557</v>
      </c>
      <c r="D732" s="3" t="s">
        <v>97</v>
      </c>
      <c r="I732" s="3" t="s">
        <v>99</v>
      </c>
      <c r="L732" s="3" t="s">
        <v>98</v>
      </c>
      <c r="O732" s="3"/>
      <c r="R732" s="3" t="s">
        <v>100</v>
      </c>
      <c r="U732" s="3" t="s">
        <v>99</v>
      </c>
      <c r="X732" s="3" t="s">
        <v>101</v>
      </c>
      <c r="AA732" s="3" t="s">
        <v>99</v>
      </c>
      <c r="AD732" s="3" t="s">
        <v>174</v>
      </c>
      <c r="AG732" s="3" t="s">
        <v>149</v>
      </c>
      <c r="AJ732" s="3"/>
      <c r="AM732" s="3" t="s">
        <v>99</v>
      </c>
      <c r="AP732" s="3"/>
      <c r="AS732" s="3" t="s">
        <v>98</v>
      </c>
      <c r="AV732" s="3" t="s">
        <v>430</v>
      </c>
      <c r="AY732" s="3" t="s">
        <v>116</v>
      </c>
      <c r="BB732" s="3"/>
      <c r="BG732" s="3" t="s">
        <v>108</v>
      </c>
      <c r="BJ732" s="3" t="s">
        <v>108</v>
      </c>
      <c r="BM732" s="3" t="s">
        <v>108</v>
      </c>
      <c r="BP732" s="3" t="s">
        <v>108</v>
      </c>
      <c r="BS732" s="3" t="s">
        <v>108</v>
      </c>
      <c r="BV732" s="3" t="s">
        <v>109</v>
      </c>
      <c r="BY732" s="3" t="s">
        <v>109</v>
      </c>
      <c r="CB732" s="3" t="s">
        <v>118</v>
      </c>
      <c r="CE732" s="3" t="s">
        <v>111</v>
      </c>
      <c r="CH732" s="3" t="s">
        <v>199</v>
      </c>
      <c r="CK732" s="3"/>
      <c r="CN732" s="3" t="s">
        <v>126</v>
      </c>
      <c r="CQ732" s="3"/>
      <c r="CT732">
        <v>203</v>
      </c>
    </row>
    <row r="733" spans="1:98" x14ac:dyDescent="0.25">
      <c r="A733">
        <v>208</v>
      </c>
      <c r="B733" s="22">
        <v>43938.00880787037</v>
      </c>
      <c r="C733" s="22">
        <v>43938.011469907404</v>
      </c>
      <c r="D733" s="3" t="s">
        <v>97</v>
      </c>
      <c r="I733" s="3" t="s">
        <v>98</v>
      </c>
      <c r="L733" s="3" t="s">
        <v>98</v>
      </c>
      <c r="O733" s="3"/>
      <c r="R733" s="3" t="s">
        <v>100</v>
      </c>
      <c r="U733" s="3" t="s">
        <v>99</v>
      </c>
      <c r="X733" s="3" t="s">
        <v>101</v>
      </c>
      <c r="AA733" s="3" t="s">
        <v>102</v>
      </c>
      <c r="AD733" s="3" t="s">
        <v>349</v>
      </c>
      <c r="AG733" s="3" t="s">
        <v>149</v>
      </c>
      <c r="AJ733" s="3"/>
      <c r="AM733" s="3" t="s">
        <v>99</v>
      </c>
      <c r="AP733" s="3"/>
      <c r="AS733" s="3" t="s">
        <v>98</v>
      </c>
      <c r="AV733" s="3" t="s">
        <v>433</v>
      </c>
      <c r="AY733" s="3" t="s">
        <v>116</v>
      </c>
      <c r="BB733" s="3"/>
      <c r="BG733" s="3" t="s">
        <v>109</v>
      </c>
      <c r="BJ733" s="3" t="s">
        <v>109</v>
      </c>
      <c r="BM733" s="3" t="s">
        <v>109</v>
      </c>
      <c r="BP733" s="3" t="s">
        <v>109</v>
      </c>
      <c r="BS733" s="3" t="s">
        <v>109</v>
      </c>
      <c r="BV733" s="3" t="s">
        <v>123</v>
      </c>
      <c r="BY733" s="3" t="s">
        <v>123</v>
      </c>
      <c r="CB733" s="3" t="s">
        <v>124</v>
      </c>
      <c r="CE733" s="3" t="s">
        <v>111</v>
      </c>
      <c r="CH733" s="3" t="s">
        <v>199</v>
      </c>
      <c r="CK733" s="3"/>
      <c r="CN733" s="3" t="s">
        <v>131</v>
      </c>
      <c r="CQ733" s="3"/>
      <c r="CT733">
        <v>204</v>
      </c>
    </row>
    <row r="734" spans="1:98" x14ac:dyDescent="0.25">
      <c r="A734">
        <v>208</v>
      </c>
      <c r="B734" s="22">
        <v>43938.00880787037</v>
      </c>
      <c r="C734" s="22">
        <v>43938.011469907404</v>
      </c>
      <c r="D734" s="3" t="s">
        <v>97</v>
      </c>
      <c r="I734" s="3" t="s">
        <v>98</v>
      </c>
      <c r="L734" s="3" t="s">
        <v>98</v>
      </c>
      <c r="O734" s="3"/>
      <c r="R734" s="3" t="s">
        <v>100</v>
      </c>
      <c r="U734" s="3" t="s">
        <v>99</v>
      </c>
      <c r="X734" s="3" t="s">
        <v>101</v>
      </c>
      <c r="AA734" s="3" t="s">
        <v>102</v>
      </c>
      <c r="AD734" s="3" t="s">
        <v>349</v>
      </c>
      <c r="AG734" s="3" t="s">
        <v>149</v>
      </c>
      <c r="AJ734" s="3"/>
      <c r="AM734" s="3" t="s">
        <v>99</v>
      </c>
      <c r="AP734" s="3"/>
      <c r="AS734" s="3" t="s">
        <v>98</v>
      </c>
      <c r="AV734" s="3" t="s">
        <v>434</v>
      </c>
      <c r="AY734" s="3" t="s">
        <v>116</v>
      </c>
      <c r="BB734" s="3"/>
      <c r="BG734" s="3" t="s">
        <v>109</v>
      </c>
      <c r="BJ734" s="3" t="s">
        <v>109</v>
      </c>
      <c r="BM734" s="3" t="s">
        <v>109</v>
      </c>
      <c r="BP734" s="3" t="s">
        <v>109</v>
      </c>
      <c r="BS734" s="3" t="s">
        <v>109</v>
      </c>
      <c r="BV734" s="3" t="s">
        <v>123</v>
      </c>
      <c r="BY734" s="3" t="s">
        <v>123</v>
      </c>
      <c r="CB734" s="3" t="s">
        <v>124</v>
      </c>
      <c r="CE734" s="3" t="s">
        <v>111</v>
      </c>
      <c r="CH734" s="3" t="s">
        <v>199</v>
      </c>
      <c r="CK734" s="3"/>
      <c r="CN734" s="3" t="s">
        <v>131</v>
      </c>
      <c r="CQ734" s="3"/>
      <c r="CT734">
        <v>204</v>
      </c>
    </row>
    <row r="735" spans="1:98" x14ac:dyDescent="0.25">
      <c r="A735">
        <v>208</v>
      </c>
      <c r="B735" s="22">
        <v>43938.00880787037</v>
      </c>
      <c r="C735" s="22">
        <v>43938.011469907404</v>
      </c>
      <c r="D735" s="3" t="s">
        <v>97</v>
      </c>
      <c r="I735" s="3" t="s">
        <v>98</v>
      </c>
      <c r="L735" s="3" t="s">
        <v>98</v>
      </c>
      <c r="O735" s="3"/>
      <c r="R735" s="3" t="s">
        <v>100</v>
      </c>
      <c r="U735" s="3" t="s">
        <v>99</v>
      </c>
      <c r="X735" s="3" t="s">
        <v>101</v>
      </c>
      <c r="AA735" s="3" t="s">
        <v>102</v>
      </c>
      <c r="AD735" s="3" t="s">
        <v>349</v>
      </c>
      <c r="AG735" s="3" t="s">
        <v>149</v>
      </c>
      <c r="AJ735" s="3"/>
      <c r="AM735" s="3" t="s">
        <v>99</v>
      </c>
      <c r="AP735" s="3"/>
      <c r="AS735" s="3" t="s">
        <v>98</v>
      </c>
      <c r="AV735" s="3" t="s">
        <v>429</v>
      </c>
      <c r="AY735" s="3" t="s">
        <v>116</v>
      </c>
      <c r="BB735" s="3"/>
      <c r="BG735" s="3" t="s">
        <v>109</v>
      </c>
      <c r="BJ735" s="3" t="s">
        <v>109</v>
      </c>
      <c r="BM735" s="3" t="s">
        <v>109</v>
      </c>
      <c r="BP735" s="3" t="s">
        <v>109</v>
      </c>
      <c r="BS735" s="3" t="s">
        <v>109</v>
      </c>
      <c r="BV735" s="3" t="s">
        <v>123</v>
      </c>
      <c r="BY735" s="3" t="s">
        <v>123</v>
      </c>
      <c r="CB735" s="3" t="s">
        <v>124</v>
      </c>
      <c r="CE735" s="3" t="s">
        <v>111</v>
      </c>
      <c r="CH735" s="3" t="s">
        <v>199</v>
      </c>
      <c r="CK735" s="3"/>
      <c r="CN735" s="3" t="s">
        <v>131</v>
      </c>
      <c r="CQ735" s="3"/>
      <c r="CT735">
        <v>204</v>
      </c>
    </row>
    <row r="736" spans="1:98" x14ac:dyDescent="0.25">
      <c r="A736">
        <v>208</v>
      </c>
      <c r="B736" s="22">
        <v>43938.00880787037</v>
      </c>
      <c r="C736" s="22">
        <v>43938.011469907404</v>
      </c>
      <c r="D736" s="3" t="s">
        <v>97</v>
      </c>
      <c r="I736" s="3" t="s">
        <v>98</v>
      </c>
      <c r="L736" s="3" t="s">
        <v>98</v>
      </c>
      <c r="O736" s="3"/>
      <c r="R736" s="3" t="s">
        <v>100</v>
      </c>
      <c r="U736" s="3" t="s">
        <v>99</v>
      </c>
      <c r="X736" s="3" t="s">
        <v>101</v>
      </c>
      <c r="AA736" s="3" t="s">
        <v>102</v>
      </c>
      <c r="AD736" s="3" t="s">
        <v>349</v>
      </c>
      <c r="AG736" s="3" t="s">
        <v>149</v>
      </c>
      <c r="AJ736" s="3"/>
      <c r="AM736" s="3" t="s">
        <v>99</v>
      </c>
      <c r="AP736" s="3"/>
      <c r="AS736" s="3" t="s">
        <v>98</v>
      </c>
      <c r="AV736" s="3" t="s">
        <v>435</v>
      </c>
      <c r="AY736" s="3" t="s">
        <v>116</v>
      </c>
      <c r="BB736" s="3"/>
      <c r="BG736" s="3" t="s">
        <v>109</v>
      </c>
      <c r="BJ736" s="3" t="s">
        <v>109</v>
      </c>
      <c r="BM736" s="3" t="s">
        <v>109</v>
      </c>
      <c r="BP736" s="3" t="s">
        <v>109</v>
      </c>
      <c r="BS736" s="3" t="s">
        <v>109</v>
      </c>
      <c r="BV736" s="3" t="s">
        <v>123</v>
      </c>
      <c r="BY736" s="3" t="s">
        <v>123</v>
      </c>
      <c r="CB736" s="3" t="s">
        <v>124</v>
      </c>
      <c r="CE736" s="3" t="s">
        <v>111</v>
      </c>
      <c r="CH736" s="3" t="s">
        <v>199</v>
      </c>
      <c r="CK736" s="3"/>
      <c r="CN736" s="3" t="s">
        <v>131</v>
      </c>
      <c r="CQ736" s="3"/>
      <c r="CT736">
        <v>204</v>
      </c>
    </row>
    <row r="737" spans="1:98" x14ac:dyDescent="0.25">
      <c r="A737">
        <v>208</v>
      </c>
      <c r="B737" s="22">
        <v>43938.00880787037</v>
      </c>
      <c r="C737" s="22">
        <v>43938.011469907404</v>
      </c>
      <c r="D737" s="3" t="s">
        <v>97</v>
      </c>
      <c r="I737" s="3" t="s">
        <v>98</v>
      </c>
      <c r="L737" s="3" t="s">
        <v>98</v>
      </c>
      <c r="O737" s="3"/>
      <c r="R737" s="3" t="s">
        <v>100</v>
      </c>
      <c r="U737" s="3" t="s">
        <v>99</v>
      </c>
      <c r="X737" s="3" t="s">
        <v>101</v>
      </c>
      <c r="AA737" s="3" t="s">
        <v>102</v>
      </c>
      <c r="AD737" s="3" t="s">
        <v>349</v>
      </c>
      <c r="AG737" s="3" t="s">
        <v>149</v>
      </c>
      <c r="AJ737" s="3"/>
      <c r="AM737" s="3" t="s">
        <v>99</v>
      </c>
      <c r="AP737" s="3"/>
      <c r="AS737" s="3" t="s">
        <v>98</v>
      </c>
      <c r="AV737" s="3" t="s">
        <v>430</v>
      </c>
      <c r="AY737" s="3" t="s">
        <v>116</v>
      </c>
      <c r="BB737" s="3"/>
      <c r="BG737" s="3" t="s">
        <v>109</v>
      </c>
      <c r="BJ737" s="3" t="s">
        <v>109</v>
      </c>
      <c r="BM737" s="3" t="s">
        <v>109</v>
      </c>
      <c r="BP737" s="3" t="s">
        <v>109</v>
      </c>
      <c r="BS737" s="3" t="s">
        <v>109</v>
      </c>
      <c r="BV737" s="3" t="s">
        <v>123</v>
      </c>
      <c r="BY737" s="3" t="s">
        <v>123</v>
      </c>
      <c r="CB737" s="3" t="s">
        <v>124</v>
      </c>
      <c r="CE737" s="3" t="s">
        <v>111</v>
      </c>
      <c r="CH737" s="3" t="s">
        <v>199</v>
      </c>
      <c r="CK737" s="3"/>
      <c r="CN737" s="3" t="s">
        <v>131</v>
      </c>
      <c r="CQ737" s="3"/>
      <c r="CT737">
        <v>204</v>
      </c>
    </row>
    <row r="738" spans="1:98" x14ac:dyDescent="0.25">
      <c r="A738">
        <v>209</v>
      </c>
      <c r="B738" s="22">
        <v>43938.104386574072</v>
      </c>
      <c r="C738" s="22">
        <v>43938.10765046296</v>
      </c>
      <c r="D738" s="3" t="s">
        <v>97</v>
      </c>
      <c r="I738" s="3" t="s">
        <v>98</v>
      </c>
      <c r="L738" s="3" t="s">
        <v>98</v>
      </c>
      <c r="O738" s="3"/>
      <c r="R738" s="3" t="s">
        <v>120</v>
      </c>
      <c r="U738" s="3" t="s">
        <v>99</v>
      </c>
      <c r="X738" s="3" t="s">
        <v>101</v>
      </c>
      <c r="AA738" s="3" t="s">
        <v>102</v>
      </c>
      <c r="AD738" s="3" t="s">
        <v>237</v>
      </c>
      <c r="AG738" s="3" t="s">
        <v>149</v>
      </c>
      <c r="AJ738" s="3"/>
      <c r="AM738" s="3" t="s">
        <v>98</v>
      </c>
      <c r="AP738" s="3" t="s">
        <v>242</v>
      </c>
      <c r="AS738" s="3" t="s">
        <v>98</v>
      </c>
      <c r="AV738" s="3" t="s">
        <v>433</v>
      </c>
      <c r="AY738" s="3" t="s">
        <v>220</v>
      </c>
      <c r="BB738" s="3"/>
      <c r="BG738" s="3" t="s">
        <v>123</v>
      </c>
      <c r="BJ738" s="3" t="s">
        <v>123</v>
      </c>
      <c r="BM738" s="3" t="s">
        <v>123</v>
      </c>
      <c r="BP738" s="3" t="s">
        <v>123</v>
      </c>
      <c r="BS738" s="3" t="s">
        <v>109</v>
      </c>
      <c r="BV738" s="3" t="s">
        <v>109</v>
      </c>
      <c r="BY738" s="3" t="s">
        <v>123</v>
      </c>
      <c r="CB738" s="3" t="s">
        <v>124</v>
      </c>
      <c r="CE738" s="3" t="s">
        <v>166</v>
      </c>
      <c r="CH738" s="3" t="s">
        <v>199</v>
      </c>
      <c r="CK738" s="3"/>
      <c r="CN738" s="3" t="s">
        <v>141</v>
      </c>
      <c r="CQ738" s="3"/>
      <c r="CT738">
        <v>205</v>
      </c>
    </row>
    <row r="739" spans="1:98" x14ac:dyDescent="0.25">
      <c r="A739">
        <v>209</v>
      </c>
      <c r="B739" s="22">
        <v>43938.104386574072</v>
      </c>
      <c r="C739" s="22">
        <v>43938.10765046296</v>
      </c>
      <c r="D739" s="3" t="s">
        <v>97</v>
      </c>
      <c r="I739" s="3" t="s">
        <v>98</v>
      </c>
      <c r="L739" s="3" t="s">
        <v>98</v>
      </c>
      <c r="O739" s="3"/>
      <c r="R739" s="3" t="s">
        <v>120</v>
      </c>
      <c r="U739" s="3" t="s">
        <v>99</v>
      </c>
      <c r="X739" s="3" t="s">
        <v>101</v>
      </c>
      <c r="AA739" s="3" t="s">
        <v>102</v>
      </c>
      <c r="AD739" s="3" t="s">
        <v>237</v>
      </c>
      <c r="AG739" s="3" t="s">
        <v>149</v>
      </c>
      <c r="AJ739" s="3"/>
      <c r="AM739" s="3" t="s">
        <v>98</v>
      </c>
      <c r="AP739" s="3" t="s">
        <v>242</v>
      </c>
      <c r="AS739" s="3" t="s">
        <v>98</v>
      </c>
      <c r="AV739" s="3" t="s">
        <v>434</v>
      </c>
      <c r="AY739" s="3" t="s">
        <v>220</v>
      </c>
      <c r="BB739" s="3"/>
      <c r="BG739" s="3" t="s">
        <v>123</v>
      </c>
      <c r="BJ739" s="3" t="s">
        <v>123</v>
      </c>
      <c r="BM739" s="3" t="s">
        <v>123</v>
      </c>
      <c r="BP739" s="3" t="s">
        <v>123</v>
      </c>
      <c r="BS739" s="3" t="s">
        <v>109</v>
      </c>
      <c r="BV739" s="3" t="s">
        <v>109</v>
      </c>
      <c r="BY739" s="3" t="s">
        <v>123</v>
      </c>
      <c r="CB739" s="3" t="s">
        <v>124</v>
      </c>
      <c r="CE739" s="3" t="s">
        <v>166</v>
      </c>
      <c r="CH739" s="3" t="s">
        <v>199</v>
      </c>
      <c r="CK739" s="3"/>
      <c r="CN739" s="3" t="s">
        <v>141</v>
      </c>
      <c r="CQ739" s="3"/>
      <c r="CT739">
        <v>205</v>
      </c>
    </row>
    <row r="740" spans="1:98" x14ac:dyDescent="0.25">
      <c r="A740">
        <v>209</v>
      </c>
      <c r="B740" s="22">
        <v>43938.104386574072</v>
      </c>
      <c r="C740" s="22">
        <v>43938.10765046296</v>
      </c>
      <c r="D740" s="3" t="s">
        <v>97</v>
      </c>
      <c r="I740" s="3" t="s">
        <v>98</v>
      </c>
      <c r="L740" s="3" t="s">
        <v>98</v>
      </c>
      <c r="O740" s="3"/>
      <c r="R740" s="3" t="s">
        <v>120</v>
      </c>
      <c r="U740" s="3" t="s">
        <v>99</v>
      </c>
      <c r="X740" s="3" t="s">
        <v>101</v>
      </c>
      <c r="AA740" s="3" t="s">
        <v>102</v>
      </c>
      <c r="AD740" s="3" t="s">
        <v>237</v>
      </c>
      <c r="AG740" s="3" t="s">
        <v>149</v>
      </c>
      <c r="AJ740" s="3"/>
      <c r="AM740" s="3" t="s">
        <v>98</v>
      </c>
      <c r="AP740" s="3" t="s">
        <v>242</v>
      </c>
      <c r="AS740" s="3" t="s">
        <v>98</v>
      </c>
      <c r="AV740" s="3" t="s">
        <v>429</v>
      </c>
      <c r="AY740" s="3" t="s">
        <v>220</v>
      </c>
      <c r="BB740" s="3"/>
      <c r="BG740" s="3" t="s">
        <v>123</v>
      </c>
      <c r="BJ740" s="3" t="s">
        <v>123</v>
      </c>
      <c r="BM740" s="3" t="s">
        <v>123</v>
      </c>
      <c r="BP740" s="3" t="s">
        <v>123</v>
      </c>
      <c r="BS740" s="3" t="s">
        <v>109</v>
      </c>
      <c r="BV740" s="3" t="s">
        <v>109</v>
      </c>
      <c r="BY740" s="3" t="s">
        <v>123</v>
      </c>
      <c r="CB740" s="3" t="s">
        <v>124</v>
      </c>
      <c r="CE740" s="3" t="s">
        <v>166</v>
      </c>
      <c r="CH740" s="3" t="s">
        <v>199</v>
      </c>
      <c r="CK740" s="3"/>
      <c r="CN740" s="3" t="s">
        <v>141</v>
      </c>
      <c r="CQ740" s="3"/>
      <c r="CT740">
        <v>205</v>
      </c>
    </row>
    <row r="741" spans="1:98" x14ac:dyDescent="0.25">
      <c r="A741">
        <v>209</v>
      </c>
      <c r="B741" s="22">
        <v>43938.104386574072</v>
      </c>
      <c r="C741" s="22">
        <v>43938.10765046296</v>
      </c>
      <c r="D741" s="3" t="s">
        <v>97</v>
      </c>
      <c r="I741" s="3" t="s">
        <v>98</v>
      </c>
      <c r="L741" s="3" t="s">
        <v>98</v>
      </c>
      <c r="O741" s="3"/>
      <c r="R741" s="3" t="s">
        <v>120</v>
      </c>
      <c r="U741" s="3" t="s">
        <v>99</v>
      </c>
      <c r="X741" s="3" t="s">
        <v>101</v>
      </c>
      <c r="AA741" s="3" t="s">
        <v>102</v>
      </c>
      <c r="AD741" s="3" t="s">
        <v>237</v>
      </c>
      <c r="AG741" s="3" t="s">
        <v>149</v>
      </c>
      <c r="AJ741" s="3"/>
      <c r="AM741" s="3" t="s">
        <v>98</v>
      </c>
      <c r="AP741" s="3" t="s">
        <v>242</v>
      </c>
      <c r="AS741" s="3" t="s">
        <v>98</v>
      </c>
      <c r="AV741" s="3" t="s">
        <v>435</v>
      </c>
      <c r="AY741" s="3" t="s">
        <v>220</v>
      </c>
      <c r="BB741" s="3"/>
      <c r="BG741" s="3" t="s">
        <v>123</v>
      </c>
      <c r="BJ741" s="3" t="s">
        <v>123</v>
      </c>
      <c r="BM741" s="3" t="s">
        <v>123</v>
      </c>
      <c r="BP741" s="3" t="s">
        <v>123</v>
      </c>
      <c r="BS741" s="3" t="s">
        <v>109</v>
      </c>
      <c r="BV741" s="3" t="s">
        <v>109</v>
      </c>
      <c r="BY741" s="3" t="s">
        <v>123</v>
      </c>
      <c r="CB741" s="3" t="s">
        <v>124</v>
      </c>
      <c r="CE741" s="3" t="s">
        <v>166</v>
      </c>
      <c r="CH741" s="3" t="s">
        <v>199</v>
      </c>
      <c r="CK741" s="3"/>
      <c r="CN741" s="3" t="s">
        <v>141</v>
      </c>
      <c r="CQ741" s="3"/>
      <c r="CT741">
        <v>205</v>
      </c>
    </row>
    <row r="742" spans="1:98" x14ac:dyDescent="0.25">
      <c r="A742">
        <v>209</v>
      </c>
      <c r="B742" s="22">
        <v>43938.104386574072</v>
      </c>
      <c r="C742" s="22">
        <v>43938.10765046296</v>
      </c>
      <c r="D742" s="3" t="s">
        <v>97</v>
      </c>
      <c r="I742" s="3" t="s">
        <v>98</v>
      </c>
      <c r="L742" s="3" t="s">
        <v>98</v>
      </c>
      <c r="O742" s="3"/>
      <c r="R742" s="3" t="s">
        <v>120</v>
      </c>
      <c r="U742" s="3" t="s">
        <v>99</v>
      </c>
      <c r="X742" s="3" t="s">
        <v>101</v>
      </c>
      <c r="AA742" s="3" t="s">
        <v>102</v>
      </c>
      <c r="AD742" s="3" t="s">
        <v>237</v>
      </c>
      <c r="AG742" s="3" t="s">
        <v>149</v>
      </c>
      <c r="AJ742" s="3"/>
      <c r="AM742" s="3" t="s">
        <v>98</v>
      </c>
      <c r="AP742" s="3" t="s">
        <v>242</v>
      </c>
      <c r="AS742" s="3" t="s">
        <v>98</v>
      </c>
      <c r="AV742" s="3" t="s">
        <v>430</v>
      </c>
      <c r="AY742" s="3" t="s">
        <v>220</v>
      </c>
      <c r="BB742" s="3"/>
      <c r="BG742" s="3" t="s">
        <v>123</v>
      </c>
      <c r="BJ742" s="3" t="s">
        <v>123</v>
      </c>
      <c r="BM742" s="3" t="s">
        <v>123</v>
      </c>
      <c r="BP742" s="3" t="s">
        <v>123</v>
      </c>
      <c r="BS742" s="3" t="s">
        <v>109</v>
      </c>
      <c r="BV742" s="3" t="s">
        <v>109</v>
      </c>
      <c r="BY742" s="3" t="s">
        <v>123</v>
      </c>
      <c r="CB742" s="3" t="s">
        <v>124</v>
      </c>
      <c r="CE742" s="3" t="s">
        <v>166</v>
      </c>
      <c r="CH742" s="3" t="s">
        <v>199</v>
      </c>
      <c r="CK742" s="3"/>
      <c r="CN742" s="3" t="s">
        <v>141</v>
      </c>
      <c r="CQ742" s="3"/>
      <c r="CT742">
        <v>205</v>
      </c>
    </row>
    <row r="743" spans="1:98" x14ac:dyDescent="0.25">
      <c r="A743">
        <v>210</v>
      </c>
      <c r="B743" s="22">
        <v>43938.366342592592</v>
      </c>
      <c r="C743" s="22">
        <v>43938.374016203707</v>
      </c>
      <c r="D743" s="3" t="s">
        <v>97</v>
      </c>
      <c r="I743" s="3" t="s">
        <v>99</v>
      </c>
      <c r="L743" s="3" t="s">
        <v>99</v>
      </c>
      <c r="O743" s="3"/>
      <c r="R743" s="3" t="s">
        <v>159</v>
      </c>
      <c r="U743" s="3" t="s">
        <v>99</v>
      </c>
      <c r="X743" s="3" t="s">
        <v>121</v>
      </c>
      <c r="AA743" s="3"/>
      <c r="AD743" s="3" t="s">
        <v>237</v>
      </c>
      <c r="AG743" s="3" t="s">
        <v>149</v>
      </c>
      <c r="AJ743" s="3"/>
      <c r="AM743" s="3" t="s">
        <v>99</v>
      </c>
      <c r="AP743" s="3"/>
      <c r="AS743" s="3" t="s">
        <v>99</v>
      </c>
      <c r="AV743" s="3"/>
      <c r="AY743" s="3" t="s">
        <v>122</v>
      </c>
      <c r="BB743" s="3"/>
      <c r="BG743" s="3" t="s">
        <v>133</v>
      </c>
      <c r="BJ743" s="3" t="s">
        <v>107</v>
      </c>
      <c r="BM743" s="3" t="s">
        <v>107</v>
      </c>
      <c r="BP743" s="3" t="s">
        <v>123</v>
      </c>
      <c r="BS743" s="3" t="s">
        <v>123</v>
      </c>
      <c r="BV743" s="3" t="s">
        <v>109</v>
      </c>
      <c r="BY743" s="3" t="s">
        <v>123</v>
      </c>
      <c r="CB743" s="3" t="s">
        <v>124</v>
      </c>
      <c r="CE743" s="3" t="s">
        <v>147</v>
      </c>
      <c r="CH743" s="3" t="s">
        <v>136</v>
      </c>
      <c r="CK743" s="3"/>
      <c r="CN743" s="3" t="s">
        <v>131</v>
      </c>
      <c r="CQ743" s="3"/>
      <c r="CT743">
        <v>206</v>
      </c>
    </row>
    <row r="744" spans="1:98" x14ac:dyDescent="0.25">
      <c r="A744">
        <v>211</v>
      </c>
      <c r="B744" s="22">
        <v>43938.447314814817</v>
      </c>
      <c r="C744" s="22">
        <v>43938.450069444443</v>
      </c>
      <c r="D744" s="3" t="s">
        <v>97</v>
      </c>
      <c r="I744" s="3" t="s">
        <v>99</v>
      </c>
      <c r="L744" s="3" t="s">
        <v>98</v>
      </c>
      <c r="O744" s="3"/>
      <c r="R744" s="3" t="s">
        <v>100</v>
      </c>
      <c r="U744" s="3" t="s">
        <v>99</v>
      </c>
      <c r="X744" s="3" t="s">
        <v>101</v>
      </c>
      <c r="AA744" s="3" t="s">
        <v>132</v>
      </c>
      <c r="AD744" s="3" t="s">
        <v>278</v>
      </c>
      <c r="AG744" s="3" t="s">
        <v>149</v>
      </c>
      <c r="AJ744" s="3"/>
      <c r="AM744" s="3" t="s">
        <v>99</v>
      </c>
      <c r="AP744" s="3"/>
      <c r="AS744" s="3" t="s">
        <v>98</v>
      </c>
      <c r="AV744" s="3" t="s">
        <v>429</v>
      </c>
      <c r="AY744" s="3" t="s">
        <v>116</v>
      </c>
      <c r="BB744" s="3"/>
      <c r="BG744" s="3" t="s">
        <v>107</v>
      </c>
      <c r="BJ744" s="3" t="s">
        <v>107</v>
      </c>
      <c r="BM744" s="3" t="s">
        <v>109</v>
      </c>
      <c r="BP744" s="3" t="s">
        <v>109</v>
      </c>
      <c r="BS744" s="3" t="s">
        <v>109</v>
      </c>
      <c r="BV744" s="3" t="s">
        <v>109</v>
      </c>
      <c r="BY744" s="3" t="s">
        <v>109</v>
      </c>
      <c r="CB744" s="3" t="s">
        <v>118</v>
      </c>
      <c r="CE744" s="3" t="s">
        <v>111</v>
      </c>
      <c r="CH744" s="3" t="s">
        <v>199</v>
      </c>
      <c r="CK744" s="3"/>
      <c r="CN744" s="3" t="s">
        <v>137</v>
      </c>
      <c r="CQ744" s="3"/>
      <c r="CT744">
        <v>207</v>
      </c>
    </row>
    <row r="745" spans="1:98" x14ac:dyDescent="0.25">
      <c r="A745">
        <v>211</v>
      </c>
      <c r="B745" s="22">
        <v>43938.447314814817</v>
      </c>
      <c r="C745" s="22">
        <v>43938.450069444443</v>
      </c>
      <c r="D745" s="3" t="s">
        <v>97</v>
      </c>
      <c r="I745" s="3" t="s">
        <v>99</v>
      </c>
      <c r="L745" s="3" t="s">
        <v>98</v>
      </c>
      <c r="O745" s="3"/>
      <c r="R745" s="3" t="s">
        <v>100</v>
      </c>
      <c r="U745" s="3" t="s">
        <v>99</v>
      </c>
      <c r="X745" s="3" t="s">
        <v>101</v>
      </c>
      <c r="AA745" s="3" t="s">
        <v>132</v>
      </c>
      <c r="AD745" s="3" t="s">
        <v>278</v>
      </c>
      <c r="AG745" s="3" t="s">
        <v>149</v>
      </c>
      <c r="AJ745" s="3"/>
      <c r="AM745" s="3" t="s">
        <v>99</v>
      </c>
      <c r="AP745" s="3"/>
      <c r="AS745" s="3" t="s">
        <v>98</v>
      </c>
      <c r="AV745" s="3" t="s">
        <v>435</v>
      </c>
      <c r="AY745" s="3" t="s">
        <v>116</v>
      </c>
      <c r="BB745" s="3"/>
      <c r="BG745" s="3" t="s">
        <v>107</v>
      </c>
      <c r="BJ745" s="3" t="s">
        <v>107</v>
      </c>
      <c r="BM745" s="3" t="s">
        <v>109</v>
      </c>
      <c r="BP745" s="3" t="s">
        <v>109</v>
      </c>
      <c r="BS745" s="3" t="s">
        <v>109</v>
      </c>
      <c r="BV745" s="3" t="s">
        <v>109</v>
      </c>
      <c r="BY745" s="3" t="s">
        <v>109</v>
      </c>
      <c r="CB745" s="3" t="s">
        <v>118</v>
      </c>
      <c r="CE745" s="3" t="s">
        <v>111</v>
      </c>
      <c r="CH745" s="3" t="s">
        <v>199</v>
      </c>
      <c r="CK745" s="3"/>
      <c r="CN745" s="3" t="s">
        <v>137</v>
      </c>
      <c r="CQ745" s="3"/>
      <c r="CT745">
        <v>207</v>
      </c>
    </row>
    <row r="746" spans="1:98" x14ac:dyDescent="0.25">
      <c r="A746">
        <v>211</v>
      </c>
      <c r="B746" s="22">
        <v>43938.447314814817</v>
      </c>
      <c r="C746" s="22">
        <v>43938.450069444443</v>
      </c>
      <c r="D746" s="3" t="s">
        <v>97</v>
      </c>
      <c r="I746" s="3" t="s">
        <v>99</v>
      </c>
      <c r="L746" s="3" t="s">
        <v>98</v>
      </c>
      <c r="O746" s="3"/>
      <c r="R746" s="3" t="s">
        <v>100</v>
      </c>
      <c r="U746" s="3" t="s">
        <v>99</v>
      </c>
      <c r="X746" s="3" t="s">
        <v>101</v>
      </c>
      <c r="AA746" s="3" t="s">
        <v>132</v>
      </c>
      <c r="AD746" s="3" t="s">
        <v>278</v>
      </c>
      <c r="AG746" s="3" t="s">
        <v>149</v>
      </c>
      <c r="AJ746" s="3"/>
      <c r="AM746" s="3" t="s">
        <v>99</v>
      </c>
      <c r="AP746" s="3"/>
      <c r="AS746" s="3" t="s">
        <v>98</v>
      </c>
      <c r="AV746" s="3" t="s">
        <v>430</v>
      </c>
      <c r="AY746" s="3" t="s">
        <v>116</v>
      </c>
      <c r="BB746" s="3"/>
      <c r="BG746" s="3" t="s">
        <v>107</v>
      </c>
      <c r="BJ746" s="3" t="s">
        <v>107</v>
      </c>
      <c r="BM746" s="3" t="s">
        <v>109</v>
      </c>
      <c r="BP746" s="3" t="s">
        <v>109</v>
      </c>
      <c r="BS746" s="3" t="s">
        <v>109</v>
      </c>
      <c r="BV746" s="3" t="s">
        <v>109</v>
      </c>
      <c r="BY746" s="3" t="s">
        <v>109</v>
      </c>
      <c r="CB746" s="3" t="s">
        <v>118</v>
      </c>
      <c r="CE746" s="3" t="s">
        <v>111</v>
      </c>
      <c r="CH746" s="3" t="s">
        <v>199</v>
      </c>
      <c r="CK746" s="3"/>
      <c r="CN746" s="3" t="s">
        <v>137</v>
      </c>
      <c r="CQ746" s="3"/>
      <c r="CT746">
        <v>207</v>
      </c>
    </row>
    <row r="747" spans="1:98" x14ac:dyDescent="0.25">
      <c r="A747">
        <v>212</v>
      </c>
      <c r="B747" s="22">
        <v>43938.632256944446</v>
      </c>
      <c r="C747" s="22">
        <v>43938.640266203707</v>
      </c>
      <c r="D747" s="3" t="s">
        <v>97</v>
      </c>
      <c r="I747" s="3" t="s">
        <v>99</v>
      </c>
      <c r="L747" s="3" t="s">
        <v>99</v>
      </c>
      <c r="O747" s="3"/>
      <c r="R747" s="3" t="s">
        <v>100</v>
      </c>
      <c r="U747" s="3" t="s">
        <v>99</v>
      </c>
      <c r="X747" s="3" t="s">
        <v>121</v>
      </c>
      <c r="AA747" s="3"/>
      <c r="AD747" s="3" t="s">
        <v>146</v>
      </c>
      <c r="AG747" s="3" t="s">
        <v>149</v>
      </c>
      <c r="AJ747" s="3"/>
      <c r="AM747" s="3" t="s">
        <v>99</v>
      </c>
      <c r="AP747" s="3"/>
      <c r="AS747" s="3" t="s">
        <v>98</v>
      </c>
      <c r="AV747" s="3" t="s">
        <v>432</v>
      </c>
      <c r="AY747" s="3" t="s">
        <v>116</v>
      </c>
      <c r="BB747" s="3"/>
      <c r="BG747" s="3" t="s">
        <v>109</v>
      </c>
      <c r="BJ747" s="3" t="s">
        <v>109</v>
      </c>
      <c r="BM747" s="3" t="s">
        <v>123</v>
      </c>
      <c r="BP747" s="3" t="s">
        <v>123</v>
      </c>
      <c r="BS747" s="3" t="s">
        <v>107</v>
      </c>
      <c r="BV747" s="3" t="s">
        <v>123</v>
      </c>
      <c r="BY747" s="3" t="s">
        <v>109</v>
      </c>
      <c r="CB747" s="3" t="s">
        <v>124</v>
      </c>
      <c r="CE747" s="3" t="s">
        <v>111</v>
      </c>
      <c r="CH747" s="3" t="s">
        <v>136</v>
      </c>
      <c r="CK747" s="3"/>
      <c r="CN747" s="3" t="s">
        <v>126</v>
      </c>
      <c r="CQ747" s="3"/>
      <c r="CT747">
        <v>208</v>
      </c>
    </row>
    <row r="748" spans="1:98" x14ac:dyDescent="0.25">
      <c r="A748">
        <v>212</v>
      </c>
      <c r="B748" s="22">
        <v>43938.632256944446</v>
      </c>
      <c r="C748" s="22">
        <v>43938.640266203707</v>
      </c>
      <c r="D748" s="3" t="s">
        <v>97</v>
      </c>
      <c r="I748" s="3" t="s">
        <v>99</v>
      </c>
      <c r="L748" s="3" t="s">
        <v>99</v>
      </c>
      <c r="O748" s="3"/>
      <c r="R748" s="3" t="s">
        <v>100</v>
      </c>
      <c r="U748" s="3" t="s">
        <v>99</v>
      </c>
      <c r="X748" s="3" t="s">
        <v>121</v>
      </c>
      <c r="AA748" s="3"/>
      <c r="AD748" s="3" t="s">
        <v>146</v>
      </c>
      <c r="AG748" s="3" t="s">
        <v>149</v>
      </c>
      <c r="AJ748" s="3"/>
      <c r="AM748" s="3" t="s">
        <v>99</v>
      </c>
      <c r="AP748" s="3"/>
      <c r="AS748" s="3" t="s">
        <v>98</v>
      </c>
      <c r="AV748" s="3" t="s">
        <v>434</v>
      </c>
      <c r="AY748" s="3" t="s">
        <v>116</v>
      </c>
      <c r="BB748" s="3"/>
      <c r="BG748" s="3" t="s">
        <v>109</v>
      </c>
      <c r="BJ748" s="3" t="s">
        <v>109</v>
      </c>
      <c r="BM748" s="3" t="s">
        <v>123</v>
      </c>
      <c r="BP748" s="3" t="s">
        <v>123</v>
      </c>
      <c r="BS748" s="3" t="s">
        <v>107</v>
      </c>
      <c r="BV748" s="3" t="s">
        <v>123</v>
      </c>
      <c r="BY748" s="3" t="s">
        <v>109</v>
      </c>
      <c r="CB748" s="3" t="s">
        <v>124</v>
      </c>
      <c r="CE748" s="3" t="s">
        <v>111</v>
      </c>
      <c r="CH748" s="3" t="s">
        <v>136</v>
      </c>
      <c r="CK748" s="3"/>
      <c r="CN748" s="3" t="s">
        <v>126</v>
      </c>
      <c r="CQ748" s="3"/>
      <c r="CT748">
        <v>208</v>
      </c>
    </row>
    <row r="749" spans="1:98" x14ac:dyDescent="0.25">
      <c r="A749">
        <v>212</v>
      </c>
      <c r="B749" s="22">
        <v>43938.632256944446</v>
      </c>
      <c r="C749" s="22">
        <v>43938.640266203707</v>
      </c>
      <c r="D749" s="3" t="s">
        <v>97</v>
      </c>
      <c r="I749" s="3" t="s">
        <v>99</v>
      </c>
      <c r="L749" s="3" t="s">
        <v>99</v>
      </c>
      <c r="O749" s="3"/>
      <c r="R749" s="3" t="s">
        <v>100</v>
      </c>
      <c r="U749" s="3" t="s">
        <v>99</v>
      </c>
      <c r="X749" s="3" t="s">
        <v>121</v>
      </c>
      <c r="AA749" s="3"/>
      <c r="AD749" s="3" t="s">
        <v>146</v>
      </c>
      <c r="AG749" s="3" t="s">
        <v>149</v>
      </c>
      <c r="AJ749" s="3"/>
      <c r="AM749" s="3" t="s">
        <v>99</v>
      </c>
      <c r="AP749" s="3"/>
      <c r="AS749" s="3" t="s">
        <v>98</v>
      </c>
      <c r="AV749" s="3" t="s">
        <v>430</v>
      </c>
      <c r="AY749" s="3" t="s">
        <v>116</v>
      </c>
      <c r="BB749" s="3"/>
      <c r="BG749" s="3" t="s">
        <v>109</v>
      </c>
      <c r="BJ749" s="3" t="s">
        <v>109</v>
      </c>
      <c r="BM749" s="3" t="s">
        <v>123</v>
      </c>
      <c r="BP749" s="3" t="s">
        <v>123</v>
      </c>
      <c r="BS749" s="3" t="s">
        <v>107</v>
      </c>
      <c r="BV749" s="3" t="s">
        <v>123</v>
      </c>
      <c r="BY749" s="3" t="s">
        <v>109</v>
      </c>
      <c r="CB749" s="3" t="s">
        <v>124</v>
      </c>
      <c r="CE749" s="3" t="s">
        <v>111</v>
      </c>
      <c r="CH749" s="3" t="s">
        <v>136</v>
      </c>
      <c r="CK749" s="3"/>
      <c r="CN749" s="3" t="s">
        <v>126</v>
      </c>
      <c r="CQ749" s="3"/>
      <c r="CT749">
        <v>208</v>
      </c>
    </row>
    <row r="750" spans="1:98" x14ac:dyDescent="0.25">
      <c r="A750">
        <v>213</v>
      </c>
      <c r="B750" s="22">
        <v>43938.647199074076</v>
      </c>
      <c r="C750" s="22">
        <v>43938.650868055556</v>
      </c>
      <c r="D750" s="3" t="s">
        <v>97</v>
      </c>
      <c r="I750" s="3" t="s">
        <v>99</v>
      </c>
      <c r="L750" s="3" t="s">
        <v>99</v>
      </c>
      <c r="O750" s="3"/>
      <c r="R750" s="3" t="s">
        <v>100</v>
      </c>
      <c r="U750" s="3" t="s">
        <v>99</v>
      </c>
      <c r="X750" s="3" t="s">
        <v>101</v>
      </c>
      <c r="AA750" s="3" t="s">
        <v>102</v>
      </c>
      <c r="AD750" s="3" t="s">
        <v>138</v>
      </c>
      <c r="AG750" s="3" t="s">
        <v>149</v>
      </c>
      <c r="AJ750" s="3"/>
      <c r="AM750" s="3" t="s">
        <v>99</v>
      </c>
      <c r="AP750" s="3"/>
      <c r="AS750" s="3" t="s">
        <v>99</v>
      </c>
      <c r="AV750" s="3"/>
      <c r="AY750" s="3" t="s">
        <v>116</v>
      </c>
      <c r="BB750" s="3"/>
      <c r="BG750" s="3" t="s">
        <v>109</v>
      </c>
      <c r="BJ750" s="3" t="s">
        <v>108</v>
      </c>
      <c r="BM750" s="3" t="s">
        <v>107</v>
      </c>
      <c r="BP750" s="3" t="s">
        <v>108</v>
      </c>
      <c r="BS750" s="3" t="s">
        <v>108</v>
      </c>
      <c r="BV750" s="3" t="s">
        <v>108</v>
      </c>
      <c r="BY750" s="3" t="s">
        <v>109</v>
      </c>
      <c r="CB750" s="3" t="s">
        <v>124</v>
      </c>
      <c r="CE750" s="3" t="s">
        <v>111</v>
      </c>
      <c r="CH750" s="3" t="s">
        <v>199</v>
      </c>
      <c r="CK750" s="3"/>
      <c r="CN750" s="3" t="s">
        <v>131</v>
      </c>
      <c r="CQ750" s="3"/>
      <c r="CT750">
        <v>209</v>
      </c>
    </row>
    <row r="751" spans="1:98" x14ac:dyDescent="0.25">
      <c r="A751">
        <v>214</v>
      </c>
      <c r="B751" s="22">
        <v>43938.652106481481</v>
      </c>
      <c r="C751" s="22">
        <v>43938.654305555552</v>
      </c>
      <c r="D751" s="3" t="s">
        <v>97</v>
      </c>
      <c r="I751" s="3" t="s">
        <v>98</v>
      </c>
      <c r="L751" s="3" t="s">
        <v>99</v>
      </c>
      <c r="O751" s="3"/>
      <c r="R751" s="3" t="s">
        <v>100</v>
      </c>
      <c r="U751" s="3" t="s">
        <v>99</v>
      </c>
      <c r="X751" s="3" t="s">
        <v>121</v>
      </c>
      <c r="AA751" s="3"/>
      <c r="AD751" s="3" t="s">
        <v>302</v>
      </c>
      <c r="AG751" s="3" t="s">
        <v>137</v>
      </c>
      <c r="AJ751" s="3" t="s">
        <v>180</v>
      </c>
      <c r="AM751" s="3" t="s">
        <v>99</v>
      </c>
      <c r="AP751" s="3"/>
      <c r="AS751" s="3" t="s">
        <v>99</v>
      </c>
      <c r="AV751" s="3"/>
      <c r="AY751" s="3" t="s">
        <v>228</v>
      </c>
      <c r="BB751" s="3"/>
      <c r="BG751" s="3" t="s">
        <v>108</v>
      </c>
      <c r="BJ751" s="3" t="s">
        <v>108</v>
      </c>
      <c r="BM751" s="3" t="s">
        <v>109</v>
      </c>
      <c r="BP751" s="3" t="s">
        <v>123</v>
      </c>
      <c r="BS751" s="3" t="s">
        <v>109</v>
      </c>
      <c r="BV751" s="3" t="s">
        <v>109</v>
      </c>
      <c r="BY751" s="3" t="s">
        <v>109</v>
      </c>
      <c r="CB751" s="3" t="s">
        <v>118</v>
      </c>
      <c r="CE751" s="3" t="s">
        <v>119</v>
      </c>
      <c r="CH751" s="3" t="s">
        <v>112</v>
      </c>
      <c r="CK751" s="3"/>
      <c r="CN751" s="3" t="s">
        <v>113</v>
      </c>
      <c r="CQ751" s="3"/>
      <c r="CT751">
        <v>210</v>
      </c>
    </row>
    <row r="752" spans="1:98" x14ac:dyDescent="0.25">
      <c r="A752">
        <v>215</v>
      </c>
      <c r="B752" s="22">
        <v>43938.667233796295</v>
      </c>
      <c r="C752" s="22">
        <v>43938.673518518517</v>
      </c>
      <c r="D752" s="3" t="s">
        <v>97</v>
      </c>
      <c r="I752" s="3" t="s">
        <v>98</v>
      </c>
      <c r="L752" s="3" t="s">
        <v>99</v>
      </c>
      <c r="O752" s="3"/>
      <c r="R752" s="3" t="s">
        <v>100</v>
      </c>
      <c r="U752" s="3" t="s">
        <v>99</v>
      </c>
      <c r="X752" s="3" t="s">
        <v>101</v>
      </c>
      <c r="AA752" s="3" t="s">
        <v>132</v>
      </c>
      <c r="AD752" s="3" t="s">
        <v>174</v>
      </c>
      <c r="AG752" s="3" t="s">
        <v>149</v>
      </c>
      <c r="AJ752" s="3"/>
      <c r="AM752" s="3" t="s">
        <v>99</v>
      </c>
      <c r="AP752" s="3"/>
      <c r="AS752" s="3" t="s">
        <v>99</v>
      </c>
      <c r="AV752" s="3"/>
      <c r="AY752" s="3" t="s">
        <v>122</v>
      </c>
      <c r="BB752" s="3"/>
      <c r="BG752" s="3" t="s">
        <v>109</v>
      </c>
      <c r="BJ752" s="3" t="s">
        <v>108</v>
      </c>
      <c r="BM752" s="3" t="s">
        <v>108</v>
      </c>
      <c r="BP752" s="3" t="s">
        <v>109</v>
      </c>
      <c r="BS752" s="3" t="s">
        <v>123</v>
      </c>
      <c r="BV752" s="3" t="s">
        <v>123</v>
      </c>
      <c r="BY752" s="3" t="s">
        <v>109</v>
      </c>
      <c r="CB752" s="3" t="s">
        <v>110</v>
      </c>
      <c r="CE752" s="3" t="s">
        <v>119</v>
      </c>
      <c r="CH752" s="3" t="s">
        <v>136</v>
      </c>
      <c r="CK752" s="3"/>
      <c r="CN752" s="3" t="s">
        <v>113</v>
      </c>
      <c r="CQ752" s="3"/>
      <c r="CT752">
        <v>211</v>
      </c>
    </row>
    <row r="753" spans="1:98" x14ac:dyDescent="0.25">
      <c r="A753">
        <v>216</v>
      </c>
      <c r="B753" s="22">
        <v>43942.482453703706</v>
      </c>
      <c r="C753" s="22">
        <v>43942.484039351853</v>
      </c>
      <c r="D753" s="3" t="s">
        <v>97</v>
      </c>
      <c r="I753" s="3" t="s">
        <v>99</v>
      </c>
      <c r="L753" s="3" t="s">
        <v>98</v>
      </c>
      <c r="O753" s="3"/>
      <c r="R753" s="3" t="s">
        <v>100</v>
      </c>
      <c r="U753" s="3" t="s">
        <v>99</v>
      </c>
      <c r="X753" s="3" t="s">
        <v>101</v>
      </c>
      <c r="AA753" s="3" t="s">
        <v>102</v>
      </c>
      <c r="AD753" s="3" t="s">
        <v>146</v>
      </c>
      <c r="AG753" s="3" t="s">
        <v>149</v>
      </c>
      <c r="AJ753" s="3"/>
      <c r="AM753" s="3" t="s">
        <v>99</v>
      </c>
      <c r="AP753" s="3"/>
      <c r="AS753" s="3" t="s">
        <v>98</v>
      </c>
      <c r="AV753" s="3" t="s">
        <v>431</v>
      </c>
      <c r="AY753" s="3" t="s">
        <v>116</v>
      </c>
      <c r="BB753" s="3"/>
      <c r="BG753" s="3" t="s">
        <v>133</v>
      </c>
      <c r="BJ753" s="3" t="s">
        <v>133</v>
      </c>
      <c r="BM753" s="3" t="s">
        <v>108</v>
      </c>
      <c r="BP753" s="3" t="s">
        <v>109</v>
      </c>
      <c r="BS753" s="3" t="s">
        <v>107</v>
      </c>
      <c r="BV753" s="3" t="s">
        <v>109</v>
      </c>
      <c r="BY753" s="3" t="s">
        <v>108</v>
      </c>
      <c r="CB753" s="3" t="s">
        <v>134</v>
      </c>
      <c r="CE753" s="3" t="s">
        <v>147</v>
      </c>
      <c r="CH753" s="3" t="s">
        <v>239</v>
      </c>
      <c r="CK753" s="3"/>
      <c r="CN753" s="3" t="s">
        <v>137</v>
      </c>
      <c r="CQ753" s="3"/>
      <c r="CT753">
        <v>212</v>
      </c>
    </row>
    <row r="754" spans="1:98" x14ac:dyDescent="0.25">
      <c r="A754">
        <v>216</v>
      </c>
      <c r="B754" s="22">
        <v>43942.482453703706</v>
      </c>
      <c r="C754" s="22">
        <v>43942.484039351853</v>
      </c>
      <c r="D754" s="3" t="s">
        <v>97</v>
      </c>
      <c r="I754" s="3" t="s">
        <v>99</v>
      </c>
      <c r="L754" s="3" t="s">
        <v>98</v>
      </c>
      <c r="O754" s="3"/>
      <c r="R754" s="3" t="s">
        <v>100</v>
      </c>
      <c r="U754" s="3" t="s">
        <v>99</v>
      </c>
      <c r="X754" s="3" t="s">
        <v>101</v>
      </c>
      <c r="AA754" s="3" t="s">
        <v>102</v>
      </c>
      <c r="AD754" s="3" t="s">
        <v>146</v>
      </c>
      <c r="AG754" s="3" t="s">
        <v>149</v>
      </c>
      <c r="AJ754" s="3"/>
      <c r="AM754" s="3" t="s">
        <v>99</v>
      </c>
      <c r="AP754" s="3"/>
      <c r="AS754" s="3" t="s">
        <v>98</v>
      </c>
      <c r="AV754" s="3" t="s">
        <v>430</v>
      </c>
      <c r="AY754" s="3" t="s">
        <v>116</v>
      </c>
      <c r="BB754" s="3"/>
      <c r="BG754" s="3" t="s">
        <v>133</v>
      </c>
      <c r="BJ754" s="3" t="s">
        <v>133</v>
      </c>
      <c r="BM754" s="3" t="s">
        <v>108</v>
      </c>
      <c r="BP754" s="3" t="s">
        <v>109</v>
      </c>
      <c r="BS754" s="3" t="s">
        <v>107</v>
      </c>
      <c r="BV754" s="3" t="s">
        <v>109</v>
      </c>
      <c r="BY754" s="3" t="s">
        <v>108</v>
      </c>
      <c r="CB754" s="3" t="s">
        <v>134</v>
      </c>
      <c r="CE754" s="3" t="s">
        <v>147</v>
      </c>
      <c r="CH754" s="3" t="s">
        <v>239</v>
      </c>
      <c r="CK754" s="3"/>
      <c r="CN754" s="3" t="s">
        <v>137</v>
      </c>
      <c r="CQ754" s="3"/>
      <c r="CT754">
        <v>212</v>
      </c>
    </row>
    <row r="755" spans="1:98" x14ac:dyDescent="0.25">
      <c r="A755">
        <v>217</v>
      </c>
      <c r="B755" s="22">
        <v>43943.549444444441</v>
      </c>
      <c r="C755" s="22">
        <v>43943.553865740738</v>
      </c>
      <c r="D755" s="3" t="s">
        <v>97</v>
      </c>
      <c r="I755" s="3" t="s">
        <v>98</v>
      </c>
      <c r="L755" s="3" t="s">
        <v>98</v>
      </c>
      <c r="O755" s="3" t="s">
        <v>229</v>
      </c>
      <c r="R755" s="3" t="s">
        <v>100</v>
      </c>
      <c r="U755" s="3" t="s">
        <v>98</v>
      </c>
      <c r="X755" s="3" t="s">
        <v>101</v>
      </c>
      <c r="AA755" s="3" t="s">
        <v>99</v>
      </c>
      <c r="AD755" s="3" t="s">
        <v>152</v>
      </c>
      <c r="AG755" s="3" t="s">
        <v>149</v>
      </c>
      <c r="AJ755" s="3"/>
      <c r="AM755" s="3" t="s">
        <v>98</v>
      </c>
      <c r="AP755" s="3" t="s">
        <v>155</v>
      </c>
      <c r="AS755" s="3" t="s">
        <v>98</v>
      </c>
      <c r="AV755" s="3" t="s">
        <v>434</v>
      </c>
      <c r="AY755" s="3" t="s">
        <v>122</v>
      </c>
      <c r="BB755" s="3"/>
      <c r="BG755" s="3" t="s">
        <v>109</v>
      </c>
      <c r="BJ755" s="3" t="s">
        <v>109</v>
      </c>
      <c r="BM755" s="3" t="s">
        <v>123</v>
      </c>
      <c r="BP755" s="3" t="s">
        <v>123</v>
      </c>
      <c r="BS755" s="3" t="s">
        <v>123</v>
      </c>
      <c r="BV755" s="3" t="s">
        <v>107</v>
      </c>
      <c r="BY755" s="3" t="s">
        <v>109</v>
      </c>
      <c r="CB755" s="3" t="s">
        <v>118</v>
      </c>
      <c r="CE755" s="3" t="s">
        <v>309</v>
      </c>
      <c r="CH755" s="3" t="s">
        <v>136</v>
      </c>
      <c r="CK755" s="3"/>
      <c r="CN755" s="3" t="s">
        <v>131</v>
      </c>
      <c r="CQ755" s="3"/>
      <c r="CT755">
        <v>213</v>
      </c>
    </row>
    <row r="756" spans="1:98" x14ac:dyDescent="0.25">
      <c r="A756">
        <v>217</v>
      </c>
      <c r="B756" s="22">
        <v>43943.549444444441</v>
      </c>
      <c r="C756" s="22">
        <v>43943.553865740738</v>
      </c>
      <c r="D756" s="3" t="s">
        <v>97</v>
      </c>
      <c r="I756" s="3" t="s">
        <v>98</v>
      </c>
      <c r="L756" s="3" t="s">
        <v>98</v>
      </c>
      <c r="O756" s="3" t="s">
        <v>229</v>
      </c>
      <c r="R756" s="3" t="s">
        <v>100</v>
      </c>
      <c r="U756" s="3" t="s">
        <v>98</v>
      </c>
      <c r="X756" s="3" t="s">
        <v>101</v>
      </c>
      <c r="AA756" s="3" t="s">
        <v>99</v>
      </c>
      <c r="AD756" s="3" t="s">
        <v>152</v>
      </c>
      <c r="AG756" s="3" t="s">
        <v>149</v>
      </c>
      <c r="AJ756" s="3"/>
      <c r="AM756" s="3" t="s">
        <v>98</v>
      </c>
      <c r="AP756" s="3" t="s">
        <v>155</v>
      </c>
      <c r="AS756" s="3" t="s">
        <v>98</v>
      </c>
      <c r="AV756" s="3" t="s">
        <v>429</v>
      </c>
      <c r="AY756" s="3" t="s">
        <v>122</v>
      </c>
      <c r="BB756" s="3"/>
      <c r="BG756" s="3" t="s">
        <v>109</v>
      </c>
      <c r="BJ756" s="3" t="s">
        <v>109</v>
      </c>
      <c r="BM756" s="3" t="s">
        <v>123</v>
      </c>
      <c r="BP756" s="3" t="s">
        <v>123</v>
      </c>
      <c r="BS756" s="3" t="s">
        <v>123</v>
      </c>
      <c r="BV756" s="3" t="s">
        <v>107</v>
      </c>
      <c r="BY756" s="3" t="s">
        <v>109</v>
      </c>
      <c r="CB756" s="3" t="s">
        <v>118</v>
      </c>
      <c r="CE756" s="3" t="s">
        <v>309</v>
      </c>
      <c r="CH756" s="3" t="s">
        <v>136</v>
      </c>
      <c r="CK756" s="3"/>
      <c r="CN756" s="3" t="s">
        <v>131</v>
      </c>
      <c r="CQ756" s="3"/>
      <c r="CT756">
        <v>213</v>
      </c>
    </row>
    <row r="757" spans="1:98" x14ac:dyDescent="0.25">
      <c r="A757">
        <v>217</v>
      </c>
      <c r="B757" s="22">
        <v>43943.549444444441</v>
      </c>
      <c r="C757" s="22">
        <v>43943.553865740738</v>
      </c>
      <c r="D757" s="3" t="s">
        <v>97</v>
      </c>
      <c r="I757" s="3" t="s">
        <v>98</v>
      </c>
      <c r="L757" s="3" t="s">
        <v>98</v>
      </c>
      <c r="O757" s="3" t="s">
        <v>229</v>
      </c>
      <c r="R757" s="3" t="s">
        <v>100</v>
      </c>
      <c r="U757" s="3" t="s">
        <v>98</v>
      </c>
      <c r="X757" s="3" t="s">
        <v>101</v>
      </c>
      <c r="AA757" s="3" t="s">
        <v>99</v>
      </c>
      <c r="AD757" s="3" t="s">
        <v>152</v>
      </c>
      <c r="AG757" s="3" t="s">
        <v>149</v>
      </c>
      <c r="AJ757" s="3"/>
      <c r="AM757" s="3" t="s">
        <v>98</v>
      </c>
      <c r="AP757" s="3" t="s">
        <v>155</v>
      </c>
      <c r="AS757" s="3" t="s">
        <v>98</v>
      </c>
      <c r="AV757" s="3" t="s">
        <v>435</v>
      </c>
      <c r="AY757" s="3" t="s">
        <v>122</v>
      </c>
      <c r="BB757" s="3"/>
      <c r="BG757" s="3" t="s">
        <v>109</v>
      </c>
      <c r="BJ757" s="3" t="s">
        <v>109</v>
      </c>
      <c r="BM757" s="3" t="s">
        <v>123</v>
      </c>
      <c r="BP757" s="3" t="s">
        <v>123</v>
      </c>
      <c r="BS757" s="3" t="s">
        <v>123</v>
      </c>
      <c r="BV757" s="3" t="s">
        <v>107</v>
      </c>
      <c r="BY757" s="3" t="s">
        <v>109</v>
      </c>
      <c r="CB757" s="3" t="s">
        <v>118</v>
      </c>
      <c r="CE757" s="3" t="s">
        <v>309</v>
      </c>
      <c r="CH757" s="3" t="s">
        <v>136</v>
      </c>
      <c r="CK757" s="3"/>
      <c r="CN757" s="3" t="s">
        <v>131</v>
      </c>
      <c r="CQ757" s="3"/>
      <c r="CT757">
        <v>213</v>
      </c>
    </row>
    <row r="758" spans="1:98" x14ac:dyDescent="0.25">
      <c r="A758">
        <v>217</v>
      </c>
      <c r="B758" s="22">
        <v>43943.549444444441</v>
      </c>
      <c r="C758" s="22">
        <v>43943.553865740738</v>
      </c>
      <c r="D758" s="3" t="s">
        <v>97</v>
      </c>
      <c r="I758" s="3" t="s">
        <v>98</v>
      </c>
      <c r="L758" s="3" t="s">
        <v>98</v>
      </c>
      <c r="O758" s="3" t="s">
        <v>229</v>
      </c>
      <c r="R758" s="3" t="s">
        <v>100</v>
      </c>
      <c r="U758" s="3" t="s">
        <v>98</v>
      </c>
      <c r="X758" s="3" t="s">
        <v>101</v>
      </c>
      <c r="AA758" s="3" t="s">
        <v>99</v>
      </c>
      <c r="AD758" s="3" t="s">
        <v>152</v>
      </c>
      <c r="AG758" s="3" t="s">
        <v>149</v>
      </c>
      <c r="AJ758" s="3"/>
      <c r="AM758" s="3" t="s">
        <v>98</v>
      </c>
      <c r="AP758" s="3" t="s">
        <v>155</v>
      </c>
      <c r="AS758" s="3" t="s">
        <v>98</v>
      </c>
      <c r="AV758" s="3" t="s">
        <v>430</v>
      </c>
      <c r="AY758" s="3" t="s">
        <v>122</v>
      </c>
      <c r="BB758" s="3"/>
      <c r="BG758" s="3" t="s">
        <v>109</v>
      </c>
      <c r="BJ758" s="3" t="s">
        <v>109</v>
      </c>
      <c r="BM758" s="3" t="s">
        <v>123</v>
      </c>
      <c r="BP758" s="3" t="s">
        <v>123</v>
      </c>
      <c r="BS758" s="3" t="s">
        <v>123</v>
      </c>
      <c r="BV758" s="3" t="s">
        <v>107</v>
      </c>
      <c r="BY758" s="3" t="s">
        <v>109</v>
      </c>
      <c r="CB758" s="3" t="s">
        <v>118</v>
      </c>
      <c r="CE758" s="3" t="s">
        <v>309</v>
      </c>
      <c r="CH758" s="3" t="s">
        <v>136</v>
      </c>
      <c r="CK758" s="3"/>
      <c r="CN758" s="3" t="s">
        <v>131</v>
      </c>
      <c r="CQ758" s="3"/>
      <c r="CT758">
        <v>213</v>
      </c>
    </row>
    <row r="759" spans="1:98" x14ac:dyDescent="0.25">
      <c r="A759">
        <v>218</v>
      </c>
      <c r="B759" s="22">
        <v>43943.555127314816</v>
      </c>
      <c r="C759" s="22">
        <v>43943.556504629632</v>
      </c>
      <c r="D759" s="3" t="s">
        <v>97</v>
      </c>
      <c r="I759" s="3" t="s">
        <v>99</v>
      </c>
      <c r="L759" s="3" t="s">
        <v>99</v>
      </c>
      <c r="O759" s="3"/>
      <c r="R759" s="3" t="s">
        <v>100</v>
      </c>
      <c r="U759" s="3" t="s">
        <v>99</v>
      </c>
      <c r="X759" s="3" t="s">
        <v>121</v>
      </c>
      <c r="AA759" s="3"/>
      <c r="AD759" s="3" t="s">
        <v>352</v>
      </c>
      <c r="AG759" s="3" t="s">
        <v>149</v>
      </c>
      <c r="AJ759" s="3"/>
      <c r="AM759" s="3" t="s">
        <v>98</v>
      </c>
      <c r="AP759" s="3" t="s">
        <v>143</v>
      </c>
      <c r="AS759" s="3" t="s">
        <v>98</v>
      </c>
      <c r="AV759" s="3" t="s">
        <v>431</v>
      </c>
      <c r="AY759" s="3" t="s">
        <v>116</v>
      </c>
      <c r="BB759" s="3"/>
      <c r="BG759" s="3" t="s">
        <v>109</v>
      </c>
      <c r="BJ759" s="3" t="s">
        <v>109</v>
      </c>
      <c r="BM759" s="3" t="s">
        <v>109</v>
      </c>
      <c r="BP759" s="3" t="s">
        <v>108</v>
      </c>
      <c r="BS759" s="3" t="s">
        <v>109</v>
      </c>
      <c r="BV759" s="3" t="s">
        <v>109</v>
      </c>
      <c r="BY759" s="3" t="s">
        <v>108</v>
      </c>
      <c r="CB759" s="3" t="s">
        <v>165</v>
      </c>
      <c r="CE759" s="3" t="s">
        <v>147</v>
      </c>
      <c r="CH759" s="3" t="s">
        <v>239</v>
      </c>
      <c r="CK759" s="3"/>
      <c r="CN759" s="3" t="s">
        <v>126</v>
      </c>
      <c r="CQ759" s="3"/>
      <c r="CT759">
        <v>214</v>
      </c>
    </row>
    <row r="760" spans="1:98" x14ac:dyDescent="0.25">
      <c r="A760">
        <v>218</v>
      </c>
      <c r="B760" s="22">
        <v>43943.555127314816</v>
      </c>
      <c r="C760" s="22">
        <v>43943.556504629632</v>
      </c>
      <c r="D760" s="3" t="s">
        <v>97</v>
      </c>
      <c r="I760" s="3" t="s">
        <v>99</v>
      </c>
      <c r="L760" s="3" t="s">
        <v>99</v>
      </c>
      <c r="O760" s="3"/>
      <c r="R760" s="3" t="s">
        <v>100</v>
      </c>
      <c r="U760" s="3" t="s">
        <v>99</v>
      </c>
      <c r="X760" s="3" t="s">
        <v>121</v>
      </c>
      <c r="AA760" s="3"/>
      <c r="AD760" s="3" t="s">
        <v>352</v>
      </c>
      <c r="AG760" s="3" t="s">
        <v>149</v>
      </c>
      <c r="AJ760" s="3"/>
      <c r="AM760" s="3" t="s">
        <v>98</v>
      </c>
      <c r="AP760" s="3" t="s">
        <v>143</v>
      </c>
      <c r="AS760" s="3" t="s">
        <v>98</v>
      </c>
      <c r="AV760" s="3" t="s">
        <v>432</v>
      </c>
      <c r="AY760" s="3" t="s">
        <v>116</v>
      </c>
      <c r="BB760" s="3"/>
      <c r="BG760" s="3" t="s">
        <v>109</v>
      </c>
      <c r="BJ760" s="3" t="s">
        <v>109</v>
      </c>
      <c r="BM760" s="3" t="s">
        <v>109</v>
      </c>
      <c r="BP760" s="3" t="s">
        <v>108</v>
      </c>
      <c r="BS760" s="3" t="s">
        <v>109</v>
      </c>
      <c r="BV760" s="3" t="s">
        <v>109</v>
      </c>
      <c r="BY760" s="3" t="s">
        <v>108</v>
      </c>
      <c r="CB760" s="3" t="s">
        <v>165</v>
      </c>
      <c r="CE760" s="3" t="s">
        <v>147</v>
      </c>
      <c r="CH760" s="3" t="s">
        <v>239</v>
      </c>
      <c r="CK760" s="3"/>
      <c r="CN760" s="3" t="s">
        <v>126</v>
      </c>
      <c r="CQ760" s="3"/>
      <c r="CT760">
        <v>214</v>
      </c>
    </row>
    <row r="761" spans="1:98" x14ac:dyDescent="0.25">
      <c r="A761">
        <v>218</v>
      </c>
      <c r="B761" s="22">
        <v>43943.555127314816</v>
      </c>
      <c r="C761" s="22">
        <v>43943.556504629632</v>
      </c>
      <c r="D761" s="3" t="s">
        <v>97</v>
      </c>
      <c r="I761" s="3" t="s">
        <v>99</v>
      </c>
      <c r="L761" s="3" t="s">
        <v>99</v>
      </c>
      <c r="O761" s="3"/>
      <c r="R761" s="3" t="s">
        <v>100</v>
      </c>
      <c r="U761" s="3" t="s">
        <v>99</v>
      </c>
      <c r="X761" s="3" t="s">
        <v>121</v>
      </c>
      <c r="AA761" s="3"/>
      <c r="AD761" s="3" t="s">
        <v>352</v>
      </c>
      <c r="AG761" s="3" t="s">
        <v>149</v>
      </c>
      <c r="AJ761" s="3"/>
      <c r="AM761" s="3" t="s">
        <v>98</v>
      </c>
      <c r="AP761" s="3" t="s">
        <v>143</v>
      </c>
      <c r="AS761" s="3" t="s">
        <v>98</v>
      </c>
      <c r="AV761" s="3" t="s">
        <v>433</v>
      </c>
      <c r="AY761" s="3" t="s">
        <v>116</v>
      </c>
      <c r="BB761" s="3"/>
      <c r="BG761" s="3" t="s">
        <v>109</v>
      </c>
      <c r="BJ761" s="3" t="s">
        <v>109</v>
      </c>
      <c r="BM761" s="3" t="s">
        <v>109</v>
      </c>
      <c r="BP761" s="3" t="s">
        <v>108</v>
      </c>
      <c r="BS761" s="3" t="s">
        <v>109</v>
      </c>
      <c r="BV761" s="3" t="s">
        <v>109</v>
      </c>
      <c r="BY761" s="3" t="s">
        <v>108</v>
      </c>
      <c r="CB761" s="3" t="s">
        <v>165</v>
      </c>
      <c r="CE761" s="3" t="s">
        <v>147</v>
      </c>
      <c r="CH761" s="3" t="s">
        <v>239</v>
      </c>
      <c r="CK761" s="3"/>
      <c r="CN761" s="3" t="s">
        <v>126</v>
      </c>
      <c r="CQ761" s="3"/>
      <c r="CT761">
        <v>214</v>
      </c>
    </row>
    <row r="762" spans="1:98" x14ac:dyDescent="0.25">
      <c r="A762">
        <v>218</v>
      </c>
      <c r="B762" s="22">
        <v>43943.555127314816</v>
      </c>
      <c r="C762" s="22">
        <v>43943.556504629632</v>
      </c>
      <c r="D762" s="3" t="s">
        <v>97</v>
      </c>
      <c r="I762" s="3" t="s">
        <v>99</v>
      </c>
      <c r="L762" s="3" t="s">
        <v>99</v>
      </c>
      <c r="O762" s="3"/>
      <c r="R762" s="3" t="s">
        <v>100</v>
      </c>
      <c r="U762" s="3" t="s">
        <v>99</v>
      </c>
      <c r="X762" s="3" t="s">
        <v>121</v>
      </c>
      <c r="AA762" s="3"/>
      <c r="AD762" s="3" t="s">
        <v>352</v>
      </c>
      <c r="AG762" s="3" t="s">
        <v>149</v>
      </c>
      <c r="AJ762" s="3"/>
      <c r="AM762" s="3" t="s">
        <v>98</v>
      </c>
      <c r="AP762" s="3" t="s">
        <v>143</v>
      </c>
      <c r="AS762" s="3" t="s">
        <v>98</v>
      </c>
      <c r="AV762" s="3" t="s">
        <v>435</v>
      </c>
      <c r="AY762" s="3" t="s">
        <v>116</v>
      </c>
      <c r="BB762" s="3"/>
      <c r="BG762" s="3" t="s">
        <v>109</v>
      </c>
      <c r="BJ762" s="3" t="s">
        <v>109</v>
      </c>
      <c r="BM762" s="3" t="s">
        <v>109</v>
      </c>
      <c r="BP762" s="3" t="s">
        <v>108</v>
      </c>
      <c r="BS762" s="3" t="s">
        <v>109</v>
      </c>
      <c r="BV762" s="3" t="s">
        <v>109</v>
      </c>
      <c r="BY762" s="3" t="s">
        <v>108</v>
      </c>
      <c r="CB762" s="3" t="s">
        <v>165</v>
      </c>
      <c r="CE762" s="3" t="s">
        <v>147</v>
      </c>
      <c r="CH762" s="3" t="s">
        <v>239</v>
      </c>
      <c r="CK762" s="3"/>
      <c r="CN762" s="3" t="s">
        <v>126</v>
      </c>
      <c r="CQ762" s="3"/>
      <c r="CT762">
        <v>214</v>
      </c>
    </row>
    <row r="763" spans="1:98" x14ac:dyDescent="0.25">
      <c r="A763">
        <v>218</v>
      </c>
      <c r="B763" s="22">
        <v>43943.555127314816</v>
      </c>
      <c r="C763" s="22">
        <v>43943.556504629632</v>
      </c>
      <c r="D763" s="3" t="s">
        <v>97</v>
      </c>
      <c r="I763" s="3" t="s">
        <v>99</v>
      </c>
      <c r="L763" s="3" t="s">
        <v>99</v>
      </c>
      <c r="O763" s="3"/>
      <c r="R763" s="3" t="s">
        <v>100</v>
      </c>
      <c r="U763" s="3" t="s">
        <v>99</v>
      </c>
      <c r="X763" s="3" t="s">
        <v>121</v>
      </c>
      <c r="AA763" s="3"/>
      <c r="AD763" s="3" t="s">
        <v>352</v>
      </c>
      <c r="AG763" s="3" t="s">
        <v>149</v>
      </c>
      <c r="AJ763" s="3"/>
      <c r="AM763" s="3" t="s">
        <v>98</v>
      </c>
      <c r="AP763" s="3" t="s">
        <v>143</v>
      </c>
      <c r="AS763" s="3" t="s">
        <v>98</v>
      </c>
      <c r="AV763" s="3" t="s">
        <v>430</v>
      </c>
      <c r="AY763" s="3" t="s">
        <v>116</v>
      </c>
      <c r="BB763" s="3"/>
      <c r="BG763" s="3" t="s">
        <v>109</v>
      </c>
      <c r="BJ763" s="3" t="s">
        <v>109</v>
      </c>
      <c r="BM763" s="3" t="s">
        <v>109</v>
      </c>
      <c r="BP763" s="3" t="s">
        <v>108</v>
      </c>
      <c r="BS763" s="3" t="s">
        <v>109</v>
      </c>
      <c r="BV763" s="3" t="s">
        <v>109</v>
      </c>
      <c r="BY763" s="3" t="s">
        <v>108</v>
      </c>
      <c r="CB763" s="3" t="s">
        <v>165</v>
      </c>
      <c r="CE763" s="3" t="s">
        <v>147</v>
      </c>
      <c r="CH763" s="3" t="s">
        <v>239</v>
      </c>
      <c r="CK763" s="3"/>
      <c r="CN763" s="3" t="s">
        <v>126</v>
      </c>
      <c r="CQ763" s="3"/>
      <c r="CT763">
        <v>214</v>
      </c>
    </row>
    <row r="764" spans="1:98" x14ac:dyDescent="0.25">
      <c r="A764">
        <v>219</v>
      </c>
      <c r="B764" s="22">
        <v>43943.886076388888</v>
      </c>
      <c r="C764" s="22">
        <v>43943.896064814813</v>
      </c>
      <c r="D764" s="3" t="s">
        <v>97</v>
      </c>
      <c r="I764" s="3" t="s">
        <v>98</v>
      </c>
      <c r="L764" s="3" t="s">
        <v>98</v>
      </c>
      <c r="O764" s="3" t="s">
        <v>353</v>
      </c>
      <c r="R764" s="3" t="s">
        <v>120</v>
      </c>
      <c r="U764" s="3" t="s">
        <v>99</v>
      </c>
      <c r="X764" s="3" t="s">
        <v>121</v>
      </c>
      <c r="AA764" s="3"/>
      <c r="AD764" s="3" t="s">
        <v>127</v>
      </c>
      <c r="AG764" s="3" t="s">
        <v>149</v>
      </c>
      <c r="AJ764" s="3"/>
      <c r="AM764" s="3" t="s">
        <v>98</v>
      </c>
      <c r="AP764" s="3" t="s">
        <v>186</v>
      </c>
      <c r="AS764" s="3" t="s">
        <v>98</v>
      </c>
      <c r="AV764" s="3" t="s">
        <v>431</v>
      </c>
      <c r="AY764" s="3" t="s">
        <v>116</v>
      </c>
      <c r="BB764" s="3"/>
      <c r="BG764" s="3" t="s">
        <v>107</v>
      </c>
      <c r="BJ764" s="3" t="s">
        <v>109</v>
      </c>
      <c r="BM764" s="3" t="s">
        <v>107</v>
      </c>
      <c r="BP764" s="3" t="s">
        <v>109</v>
      </c>
      <c r="BS764" s="3" t="s">
        <v>109</v>
      </c>
      <c r="BV764" s="3" t="s">
        <v>109</v>
      </c>
      <c r="BY764" s="3" t="s">
        <v>109</v>
      </c>
      <c r="CB764" s="3" t="s">
        <v>118</v>
      </c>
      <c r="CE764" s="3" t="s">
        <v>119</v>
      </c>
      <c r="CH764" s="3" t="s">
        <v>112</v>
      </c>
      <c r="CK764" s="3"/>
      <c r="CN764" s="3" t="s">
        <v>113</v>
      </c>
      <c r="CQ764" s="3"/>
      <c r="CT764">
        <v>215</v>
      </c>
    </row>
    <row r="765" spans="1:98" x14ac:dyDescent="0.25">
      <c r="A765">
        <v>219</v>
      </c>
      <c r="B765" s="22">
        <v>43943.886076388888</v>
      </c>
      <c r="C765" s="22">
        <v>43943.896064814813</v>
      </c>
      <c r="D765" s="3" t="s">
        <v>97</v>
      </c>
      <c r="I765" s="3" t="s">
        <v>98</v>
      </c>
      <c r="L765" s="3" t="s">
        <v>98</v>
      </c>
      <c r="O765" s="3" t="s">
        <v>353</v>
      </c>
      <c r="R765" s="3" t="s">
        <v>120</v>
      </c>
      <c r="U765" s="3" t="s">
        <v>99</v>
      </c>
      <c r="X765" s="3" t="s">
        <v>121</v>
      </c>
      <c r="AA765" s="3"/>
      <c r="AD765" s="3" t="s">
        <v>127</v>
      </c>
      <c r="AG765" s="3" t="s">
        <v>149</v>
      </c>
      <c r="AJ765" s="3"/>
      <c r="AM765" s="3" t="s">
        <v>98</v>
      </c>
      <c r="AP765" s="3" t="s">
        <v>186</v>
      </c>
      <c r="AS765" s="3" t="s">
        <v>98</v>
      </c>
      <c r="AV765" s="3" t="s">
        <v>432</v>
      </c>
      <c r="AY765" s="3" t="s">
        <v>116</v>
      </c>
      <c r="BB765" s="3"/>
      <c r="BG765" s="3" t="s">
        <v>107</v>
      </c>
      <c r="BJ765" s="3" t="s">
        <v>109</v>
      </c>
      <c r="BM765" s="3" t="s">
        <v>107</v>
      </c>
      <c r="BP765" s="3" t="s">
        <v>109</v>
      </c>
      <c r="BS765" s="3" t="s">
        <v>109</v>
      </c>
      <c r="BV765" s="3" t="s">
        <v>109</v>
      </c>
      <c r="BY765" s="3" t="s">
        <v>109</v>
      </c>
      <c r="CB765" s="3" t="s">
        <v>118</v>
      </c>
      <c r="CE765" s="3" t="s">
        <v>119</v>
      </c>
      <c r="CH765" s="3" t="s">
        <v>112</v>
      </c>
      <c r="CK765" s="3"/>
      <c r="CN765" s="3" t="s">
        <v>113</v>
      </c>
      <c r="CQ765" s="3"/>
      <c r="CT765">
        <v>215</v>
      </c>
    </row>
    <row r="766" spans="1:98" x14ac:dyDescent="0.25">
      <c r="A766">
        <v>219</v>
      </c>
      <c r="B766" s="22">
        <v>43943.886076388888</v>
      </c>
      <c r="C766" s="22">
        <v>43943.896064814813</v>
      </c>
      <c r="D766" s="3" t="s">
        <v>97</v>
      </c>
      <c r="I766" s="3" t="s">
        <v>98</v>
      </c>
      <c r="L766" s="3" t="s">
        <v>98</v>
      </c>
      <c r="O766" s="3" t="s">
        <v>353</v>
      </c>
      <c r="R766" s="3" t="s">
        <v>120</v>
      </c>
      <c r="U766" s="3" t="s">
        <v>99</v>
      </c>
      <c r="X766" s="3" t="s">
        <v>121</v>
      </c>
      <c r="AA766" s="3"/>
      <c r="AD766" s="3" t="s">
        <v>127</v>
      </c>
      <c r="AG766" s="3" t="s">
        <v>149</v>
      </c>
      <c r="AJ766" s="3"/>
      <c r="AM766" s="3" t="s">
        <v>98</v>
      </c>
      <c r="AP766" s="3" t="s">
        <v>186</v>
      </c>
      <c r="AS766" s="3" t="s">
        <v>98</v>
      </c>
      <c r="AV766" s="3" t="s">
        <v>434</v>
      </c>
      <c r="AY766" s="3" t="s">
        <v>116</v>
      </c>
      <c r="BB766" s="3"/>
      <c r="BG766" s="3" t="s">
        <v>107</v>
      </c>
      <c r="BJ766" s="3" t="s">
        <v>109</v>
      </c>
      <c r="BM766" s="3" t="s">
        <v>107</v>
      </c>
      <c r="BP766" s="3" t="s">
        <v>109</v>
      </c>
      <c r="BS766" s="3" t="s">
        <v>109</v>
      </c>
      <c r="BV766" s="3" t="s">
        <v>109</v>
      </c>
      <c r="BY766" s="3" t="s">
        <v>109</v>
      </c>
      <c r="CB766" s="3" t="s">
        <v>118</v>
      </c>
      <c r="CE766" s="3" t="s">
        <v>119</v>
      </c>
      <c r="CH766" s="3" t="s">
        <v>112</v>
      </c>
      <c r="CK766" s="3"/>
      <c r="CN766" s="3" t="s">
        <v>113</v>
      </c>
      <c r="CQ766" s="3"/>
      <c r="CT766">
        <v>215</v>
      </c>
    </row>
    <row r="767" spans="1:98" x14ac:dyDescent="0.25">
      <c r="A767">
        <v>219</v>
      </c>
      <c r="B767" s="22">
        <v>43943.886076388888</v>
      </c>
      <c r="C767" s="22">
        <v>43943.896064814813</v>
      </c>
      <c r="D767" s="3" t="s">
        <v>97</v>
      </c>
      <c r="I767" s="3" t="s">
        <v>98</v>
      </c>
      <c r="L767" s="3" t="s">
        <v>98</v>
      </c>
      <c r="O767" s="3" t="s">
        <v>353</v>
      </c>
      <c r="R767" s="3" t="s">
        <v>120</v>
      </c>
      <c r="U767" s="3" t="s">
        <v>99</v>
      </c>
      <c r="X767" s="3" t="s">
        <v>121</v>
      </c>
      <c r="AA767" s="3"/>
      <c r="AD767" s="3" t="s">
        <v>127</v>
      </c>
      <c r="AG767" s="3" t="s">
        <v>149</v>
      </c>
      <c r="AJ767" s="3"/>
      <c r="AM767" s="3" t="s">
        <v>98</v>
      </c>
      <c r="AP767" s="3" t="s">
        <v>186</v>
      </c>
      <c r="AS767" s="3" t="s">
        <v>98</v>
      </c>
      <c r="AV767" s="3" t="s">
        <v>429</v>
      </c>
      <c r="AY767" s="3" t="s">
        <v>116</v>
      </c>
      <c r="BB767" s="3"/>
      <c r="BG767" s="3" t="s">
        <v>107</v>
      </c>
      <c r="BJ767" s="3" t="s">
        <v>109</v>
      </c>
      <c r="BM767" s="3" t="s">
        <v>107</v>
      </c>
      <c r="BP767" s="3" t="s">
        <v>109</v>
      </c>
      <c r="BS767" s="3" t="s">
        <v>109</v>
      </c>
      <c r="BV767" s="3" t="s">
        <v>109</v>
      </c>
      <c r="BY767" s="3" t="s">
        <v>109</v>
      </c>
      <c r="CB767" s="3" t="s">
        <v>118</v>
      </c>
      <c r="CE767" s="3" t="s">
        <v>119</v>
      </c>
      <c r="CH767" s="3" t="s">
        <v>112</v>
      </c>
      <c r="CK767" s="3"/>
      <c r="CN767" s="3" t="s">
        <v>113</v>
      </c>
      <c r="CQ767" s="3"/>
      <c r="CT767">
        <v>215</v>
      </c>
    </row>
    <row r="768" spans="1:98" x14ac:dyDescent="0.25">
      <c r="A768">
        <v>219</v>
      </c>
      <c r="B768" s="22">
        <v>43943.886076388888</v>
      </c>
      <c r="C768" s="22">
        <v>43943.896064814813</v>
      </c>
      <c r="D768" s="3" t="s">
        <v>97</v>
      </c>
      <c r="I768" s="3" t="s">
        <v>98</v>
      </c>
      <c r="L768" s="3" t="s">
        <v>98</v>
      </c>
      <c r="O768" s="3" t="s">
        <v>353</v>
      </c>
      <c r="R768" s="3" t="s">
        <v>120</v>
      </c>
      <c r="U768" s="3" t="s">
        <v>99</v>
      </c>
      <c r="X768" s="3" t="s">
        <v>121</v>
      </c>
      <c r="AA768" s="3"/>
      <c r="AD768" s="3" t="s">
        <v>127</v>
      </c>
      <c r="AG768" s="3" t="s">
        <v>149</v>
      </c>
      <c r="AJ768" s="3"/>
      <c r="AM768" s="3" t="s">
        <v>98</v>
      </c>
      <c r="AP768" s="3" t="s">
        <v>186</v>
      </c>
      <c r="AS768" s="3" t="s">
        <v>98</v>
      </c>
      <c r="AV768" s="3" t="s">
        <v>435</v>
      </c>
      <c r="AY768" s="3" t="s">
        <v>116</v>
      </c>
      <c r="BB768" s="3"/>
      <c r="BG768" s="3" t="s">
        <v>107</v>
      </c>
      <c r="BJ768" s="3" t="s">
        <v>109</v>
      </c>
      <c r="BM768" s="3" t="s">
        <v>107</v>
      </c>
      <c r="BP768" s="3" t="s">
        <v>109</v>
      </c>
      <c r="BS768" s="3" t="s">
        <v>109</v>
      </c>
      <c r="BV768" s="3" t="s">
        <v>109</v>
      </c>
      <c r="BY768" s="3" t="s">
        <v>109</v>
      </c>
      <c r="CB768" s="3" t="s">
        <v>118</v>
      </c>
      <c r="CE768" s="3" t="s">
        <v>119</v>
      </c>
      <c r="CH768" s="3" t="s">
        <v>112</v>
      </c>
      <c r="CK768" s="3"/>
      <c r="CN768" s="3" t="s">
        <v>113</v>
      </c>
      <c r="CQ768" s="3"/>
      <c r="CT768">
        <v>215</v>
      </c>
    </row>
    <row r="769" spans="1:98" x14ac:dyDescent="0.25">
      <c r="A769">
        <v>219</v>
      </c>
      <c r="B769" s="22">
        <v>43943.886076388888</v>
      </c>
      <c r="C769" s="22">
        <v>43943.896064814813</v>
      </c>
      <c r="D769" s="3" t="s">
        <v>97</v>
      </c>
      <c r="I769" s="3" t="s">
        <v>98</v>
      </c>
      <c r="L769" s="3" t="s">
        <v>98</v>
      </c>
      <c r="O769" s="3" t="s">
        <v>353</v>
      </c>
      <c r="R769" s="3" t="s">
        <v>120</v>
      </c>
      <c r="U769" s="3" t="s">
        <v>99</v>
      </c>
      <c r="X769" s="3" t="s">
        <v>121</v>
      </c>
      <c r="AA769" s="3"/>
      <c r="AD769" s="3" t="s">
        <v>127</v>
      </c>
      <c r="AG769" s="3" t="s">
        <v>149</v>
      </c>
      <c r="AJ769" s="3"/>
      <c r="AM769" s="3" t="s">
        <v>98</v>
      </c>
      <c r="AP769" s="3" t="s">
        <v>186</v>
      </c>
      <c r="AS769" s="3" t="s">
        <v>98</v>
      </c>
      <c r="AV769" s="3" t="s">
        <v>430</v>
      </c>
      <c r="AY769" s="3" t="s">
        <v>116</v>
      </c>
      <c r="BB769" s="3"/>
      <c r="BG769" s="3" t="s">
        <v>107</v>
      </c>
      <c r="BJ769" s="3" t="s">
        <v>109</v>
      </c>
      <c r="BM769" s="3" t="s">
        <v>107</v>
      </c>
      <c r="BP769" s="3" t="s">
        <v>109</v>
      </c>
      <c r="BS769" s="3" t="s">
        <v>109</v>
      </c>
      <c r="BV769" s="3" t="s">
        <v>109</v>
      </c>
      <c r="BY769" s="3" t="s">
        <v>109</v>
      </c>
      <c r="CB769" s="3" t="s">
        <v>118</v>
      </c>
      <c r="CE769" s="3" t="s">
        <v>119</v>
      </c>
      <c r="CH769" s="3" t="s">
        <v>112</v>
      </c>
      <c r="CK769" s="3"/>
      <c r="CN769" s="3" t="s">
        <v>113</v>
      </c>
      <c r="CQ769" s="3"/>
      <c r="CT769">
        <v>215</v>
      </c>
    </row>
    <row r="770" spans="1:98" x14ac:dyDescent="0.25">
      <c r="A770">
        <v>220</v>
      </c>
      <c r="B770" s="22">
        <v>43943.940706018519</v>
      </c>
      <c r="C770" s="22">
        <v>43943.942372685182</v>
      </c>
      <c r="D770" s="3" t="s">
        <v>97</v>
      </c>
      <c r="I770" s="3" t="s">
        <v>98</v>
      </c>
      <c r="L770" s="3" t="s">
        <v>99</v>
      </c>
      <c r="O770" s="3"/>
      <c r="R770" s="3" t="s">
        <v>120</v>
      </c>
      <c r="U770" s="3" t="s">
        <v>99</v>
      </c>
      <c r="X770" s="3" t="s">
        <v>121</v>
      </c>
      <c r="AA770" s="3"/>
      <c r="AD770" s="3" t="s">
        <v>267</v>
      </c>
      <c r="AG770" s="3" t="s">
        <v>160</v>
      </c>
      <c r="AJ770" s="3"/>
      <c r="AM770" s="3" t="s">
        <v>99</v>
      </c>
      <c r="AP770" s="3"/>
      <c r="AS770" s="3" t="s">
        <v>99</v>
      </c>
      <c r="AV770" s="3"/>
      <c r="AY770" s="3" t="s">
        <v>116</v>
      </c>
      <c r="BB770" s="3"/>
      <c r="BG770" s="3" t="s">
        <v>107</v>
      </c>
      <c r="BJ770" s="3" t="s">
        <v>107</v>
      </c>
      <c r="BM770" s="3" t="s">
        <v>107</v>
      </c>
      <c r="BP770" s="3" t="s">
        <v>107</v>
      </c>
      <c r="BS770" s="3" t="s">
        <v>133</v>
      </c>
      <c r="BV770" s="3" t="s">
        <v>133</v>
      </c>
      <c r="BY770" s="3" t="s">
        <v>107</v>
      </c>
      <c r="CB770" s="3" t="s">
        <v>110</v>
      </c>
      <c r="CE770" s="3" t="s">
        <v>166</v>
      </c>
      <c r="CH770" s="3" t="s">
        <v>163</v>
      </c>
      <c r="CK770" s="3"/>
      <c r="CN770" s="3" t="s">
        <v>137</v>
      </c>
      <c r="CQ770" s="3"/>
      <c r="CT770">
        <v>216</v>
      </c>
    </row>
    <row r="771" spans="1:98" x14ac:dyDescent="0.25">
      <c r="A771">
        <v>221</v>
      </c>
      <c r="B771" s="22">
        <v>43944.338125000002</v>
      </c>
      <c r="C771" s="22">
        <v>43944.340532407405</v>
      </c>
      <c r="D771" s="3" t="s">
        <v>97</v>
      </c>
      <c r="I771" s="3" t="s">
        <v>98</v>
      </c>
      <c r="L771" s="3" t="s">
        <v>98</v>
      </c>
      <c r="O771" s="3" t="s">
        <v>354</v>
      </c>
      <c r="R771" s="3" t="s">
        <v>120</v>
      </c>
      <c r="U771" s="3" t="s">
        <v>99</v>
      </c>
      <c r="X771" s="3" t="s">
        <v>101</v>
      </c>
      <c r="AA771" s="3" t="s">
        <v>132</v>
      </c>
      <c r="AD771" s="3" t="s">
        <v>237</v>
      </c>
      <c r="AG771" s="3" t="s">
        <v>149</v>
      </c>
      <c r="AJ771" s="3"/>
      <c r="AM771" s="3" t="s">
        <v>99</v>
      </c>
      <c r="AP771" s="3"/>
      <c r="AS771" s="3" t="s">
        <v>98</v>
      </c>
      <c r="AV771" s="3" t="s">
        <v>431</v>
      </c>
      <c r="AY771" s="3" t="s">
        <v>116</v>
      </c>
      <c r="BB771" s="3"/>
      <c r="BG771" s="3" t="s">
        <v>108</v>
      </c>
      <c r="BJ771" s="3" t="s">
        <v>108</v>
      </c>
      <c r="BM771" s="3" t="s">
        <v>108</v>
      </c>
      <c r="BP771" s="3" t="s">
        <v>109</v>
      </c>
      <c r="BS771" s="3" t="s">
        <v>123</v>
      </c>
      <c r="BV771" s="3" t="s">
        <v>108</v>
      </c>
      <c r="BY771" s="3" t="s">
        <v>123</v>
      </c>
      <c r="CB771" s="3" t="s">
        <v>110</v>
      </c>
      <c r="CE771" s="3" t="s">
        <v>111</v>
      </c>
      <c r="CH771" s="3" t="s">
        <v>137</v>
      </c>
      <c r="CK771" s="3" t="s">
        <v>356</v>
      </c>
      <c r="CN771" s="3" t="s">
        <v>126</v>
      </c>
      <c r="CQ771" s="3"/>
      <c r="CT771">
        <v>217</v>
      </c>
    </row>
    <row r="772" spans="1:98" x14ac:dyDescent="0.25">
      <c r="A772">
        <v>221</v>
      </c>
      <c r="B772" s="22">
        <v>43944.338125000002</v>
      </c>
      <c r="C772" s="22">
        <v>43944.340532407405</v>
      </c>
      <c r="D772" s="3" t="s">
        <v>97</v>
      </c>
      <c r="I772" s="3" t="s">
        <v>98</v>
      </c>
      <c r="L772" s="3" t="s">
        <v>98</v>
      </c>
      <c r="O772" s="3" t="s">
        <v>354</v>
      </c>
      <c r="R772" s="3" t="s">
        <v>120</v>
      </c>
      <c r="U772" s="3" t="s">
        <v>99</v>
      </c>
      <c r="X772" s="3" t="s">
        <v>101</v>
      </c>
      <c r="AA772" s="3" t="s">
        <v>132</v>
      </c>
      <c r="AD772" s="3" t="s">
        <v>237</v>
      </c>
      <c r="AG772" s="3" t="s">
        <v>149</v>
      </c>
      <c r="AJ772" s="3"/>
      <c r="AM772" s="3" t="s">
        <v>99</v>
      </c>
      <c r="AP772" s="3"/>
      <c r="AS772" s="3" t="s">
        <v>98</v>
      </c>
      <c r="AV772" s="3" t="s">
        <v>432</v>
      </c>
      <c r="AY772" s="3" t="s">
        <v>116</v>
      </c>
      <c r="BB772" s="3"/>
      <c r="BG772" s="3" t="s">
        <v>108</v>
      </c>
      <c r="BJ772" s="3" t="s">
        <v>108</v>
      </c>
      <c r="BM772" s="3" t="s">
        <v>108</v>
      </c>
      <c r="BP772" s="3" t="s">
        <v>109</v>
      </c>
      <c r="BS772" s="3" t="s">
        <v>123</v>
      </c>
      <c r="BV772" s="3" t="s">
        <v>108</v>
      </c>
      <c r="BY772" s="3" t="s">
        <v>123</v>
      </c>
      <c r="CB772" s="3" t="s">
        <v>110</v>
      </c>
      <c r="CE772" s="3" t="s">
        <v>111</v>
      </c>
      <c r="CH772" s="3" t="s">
        <v>137</v>
      </c>
      <c r="CK772" s="3" t="s">
        <v>356</v>
      </c>
      <c r="CN772" s="3" t="s">
        <v>126</v>
      </c>
      <c r="CQ772" s="3"/>
      <c r="CT772">
        <v>217</v>
      </c>
    </row>
    <row r="773" spans="1:98" x14ac:dyDescent="0.25">
      <c r="A773">
        <v>221</v>
      </c>
      <c r="B773" s="22">
        <v>43944.338125000002</v>
      </c>
      <c r="C773" s="22">
        <v>43944.340532407405</v>
      </c>
      <c r="D773" s="3" t="s">
        <v>97</v>
      </c>
      <c r="I773" s="3" t="s">
        <v>98</v>
      </c>
      <c r="L773" s="3" t="s">
        <v>98</v>
      </c>
      <c r="O773" s="3" t="s">
        <v>354</v>
      </c>
      <c r="R773" s="3" t="s">
        <v>120</v>
      </c>
      <c r="U773" s="3" t="s">
        <v>99</v>
      </c>
      <c r="X773" s="3" t="s">
        <v>101</v>
      </c>
      <c r="AA773" s="3" t="s">
        <v>132</v>
      </c>
      <c r="AD773" s="3" t="s">
        <v>237</v>
      </c>
      <c r="AG773" s="3" t="s">
        <v>149</v>
      </c>
      <c r="AJ773" s="3"/>
      <c r="AM773" s="3" t="s">
        <v>99</v>
      </c>
      <c r="AP773" s="3"/>
      <c r="AS773" s="3" t="s">
        <v>98</v>
      </c>
      <c r="AV773" s="3" t="s">
        <v>433</v>
      </c>
      <c r="AY773" s="3" t="s">
        <v>116</v>
      </c>
      <c r="BB773" s="3"/>
      <c r="BG773" s="3" t="s">
        <v>108</v>
      </c>
      <c r="BJ773" s="3" t="s">
        <v>108</v>
      </c>
      <c r="BM773" s="3" t="s">
        <v>108</v>
      </c>
      <c r="BP773" s="3" t="s">
        <v>109</v>
      </c>
      <c r="BS773" s="3" t="s">
        <v>123</v>
      </c>
      <c r="BV773" s="3" t="s">
        <v>108</v>
      </c>
      <c r="BY773" s="3" t="s">
        <v>123</v>
      </c>
      <c r="CB773" s="3" t="s">
        <v>110</v>
      </c>
      <c r="CE773" s="3" t="s">
        <v>111</v>
      </c>
      <c r="CH773" s="3" t="s">
        <v>137</v>
      </c>
      <c r="CK773" s="3" t="s">
        <v>356</v>
      </c>
      <c r="CN773" s="3" t="s">
        <v>126</v>
      </c>
      <c r="CQ773" s="3"/>
      <c r="CT773">
        <v>217</v>
      </c>
    </row>
    <row r="774" spans="1:98" x14ac:dyDescent="0.25">
      <c r="A774">
        <v>221</v>
      </c>
      <c r="B774" s="22">
        <v>43944.338125000002</v>
      </c>
      <c r="C774" s="22">
        <v>43944.340532407405</v>
      </c>
      <c r="D774" s="3" t="s">
        <v>97</v>
      </c>
      <c r="I774" s="3" t="s">
        <v>98</v>
      </c>
      <c r="L774" s="3" t="s">
        <v>98</v>
      </c>
      <c r="O774" s="3" t="s">
        <v>354</v>
      </c>
      <c r="R774" s="3" t="s">
        <v>120</v>
      </c>
      <c r="U774" s="3" t="s">
        <v>99</v>
      </c>
      <c r="X774" s="3" t="s">
        <v>101</v>
      </c>
      <c r="AA774" s="3" t="s">
        <v>132</v>
      </c>
      <c r="AD774" s="3" t="s">
        <v>237</v>
      </c>
      <c r="AG774" s="3" t="s">
        <v>149</v>
      </c>
      <c r="AJ774" s="3"/>
      <c r="AM774" s="3" t="s">
        <v>99</v>
      </c>
      <c r="AP774" s="3"/>
      <c r="AS774" s="3" t="s">
        <v>98</v>
      </c>
      <c r="AV774" s="3" t="s">
        <v>430</v>
      </c>
      <c r="AY774" s="3" t="s">
        <v>116</v>
      </c>
      <c r="BB774" s="3"/>
      <c r="BG774" s="3" t="s">
        <v>108</v>
      </c>
      <c r="BJ774" s="3" t="s">
        <v>108</v>
      </c>
      <c r="BM774" s="3" t="s">
        <v>108</v>
      </c>
      <c r="BP774" s="3" t="s">
        <v>109</v>
      </c>
      <c r="BS774" s="3" t="s">
        <v>123</v>
      </c>
      <c r="BV774" s="3" t="s">
        <v>108</v>
      </c>
      <c r="BY774" s="3" t="s">
        <v>123</v>
      </c>
      <c r="CB774" s="3" t="s">
        <v>110</v>
      </c>
      <c r="CE774" s="3" t="s">
        <v>111</v>
      </c>
      <c r="CH774" s="3" t="s">
        <v>137</v>
      </c>
      <c r="CK774" s="3" t="s">
        <v>356</v>
      </c>
      <c r="CN774" s="3" t="s">
        <v>126</v>
      </c>
      <c r="CQ774" s="3"/>
      <c r="CT774">
        <v>217</v>
      </c>
    </row>
    <row r="775" spans="1:98" x14ac:dyDescent="0.25">
      <c r="A775">
        <v>222</v>
      </c>
      <c r="B775" s="22">
        <v>43944.381354166668</v>
      </c>
      <c r="C775" s="22">
        <v>43944.384976851848</v>
      </c>
      <c r="D775" s="3" t="s">
        <v>97</v>
      </c>
      <c r="I775" s="3" t="s">
        <v>98</v>
      </c>
      <c r="L775" s="3" t="s">
        <v>98</v>
      </c>
      <c r="O775" s="3" t="s">
        <v>357</v>
      </c>
      <c r="R775" s="3" t="s">
        <v>100</v>
      </c>
      <c r="U775" s="3" t="s">
        <v>99</v>
      </c>
      <c r="X775" s="3" t="s">
        <v>121</v>
      </c>
      <c r="AA775" s="3"/>
      <c r="AD775" s="3" t="s">
        <v>179</v>
      </c>
      <c r="AG775" s="3" t="s">
        <v>149</v>
      </c>
      <c r="AJ775" s="3"/>
      <c r="AM775" s="3" t="s">
        <v>99</v>
      </c>
      <c r="AP775" s="3"/>
      <c r="AS775" s="3" t="s">
        <v>99</v>
      </c>
      <c r="AV775" s="3"/>
      <c r="AY775" s="3" t="s">
        <v>116</v>
      </c>
      <c r="BB775" s="3"/>
      <c r="BG775" s="3" t="s">
        <v>107</v>
      </c>
      <c r="BJ775" s="3" t="s">
        <v>107</v>
      </c>
      <c r="BM775" s="3" t="s">
        <v>107</v>
      </c>
      <c r="BP775" s="3" t="s">
        <v>109</v>
      </c>
      <c r="BS775" s="3" t="s">
        <v>108</v>
      </c>
      <c r="BV775" s="3" t="s">
        <v>108</v>
      </c>
      <c r="BY775" s="3" t="s">
        <v>109</v>
      </c>
      <c r="CB775" s="3" t="s">
        <v>110</v>
      </c>
      <c r="CE775" s="3" t="s">
        <v>111</v>
      </c>
      <c r="CH775" s="3" t="s">
        <v>112</v>
      </c>
      <c r="CK775" s="3"/>
      <c r="CN775" s="3" t="s">
        <v>113</v>
      </c>
      <c r="CQ775" s="3"/>
      <c r="CT775">
        <v>218</v>
      </c>
    </row>
    <row r="776" spans="1:98" x14ac:dyDescent="0.25">
      <c r="A776">
        <v>223</v>
      </c>
      <c r="B776" s="22">
        <v>43944.408043981479</v>
      </c>
      <c r="C776" s="22">
        <v>43944.410439814812</v>
      </c>
      <c r="D776" s="3" t="s">
        <v>97</v>
      </c>
      <c r="I776" s="3" t="s">
        <v>98</v>
      </c>
      <c r="L776" s="3" t="s">
        <v>99</v>
      </c>
      <c r="O776" s="3"/>
      <c r="R776" s="3" t="s">
        <v>100</v>
      </c>
      <c r="U776" s="3" t="s">
        <v>99</v>
      </c>
      <c r="X776" s="3" t="s">
        <v>121</v>
      </c>
      <c r="AA776" s="3"/>
      <c r="AD776" s="3" t="s">
        <v>138</v>
      </c>
      <c r="AG776" s="3" t="s">
        <v>149</v>
      </c>
      <c r="AJ776" s="3"/>
      <c r="AM776" s="3" t="s">
        <v>98</v>
      </c>
      <c r="AP776" s="3" t="s">
        <v>168</v>
      </c>
      <c r="AS776" s="3" t="s">
        <v>98</v>
      </c>
      <c r="AV776" s="3" t="s">
        <v>431</v>
      </c>
      <c r="AY776" s="3" t="s">
        <v>116</v>
      </c>
      <c r="BB776" s="3"/>
      <c r="BG776" s="3" t="s">
        <v>108</v>
      </c>
      <c r="BJ776" s="3" t="s">
        <v>107</v>
      </c>
      <c r="BM776" s="3" t="s">
        <v>133</v>
      </c>
      <c r="BP776" s="3" t="s">
        <v>108</v>
      </c>
      <c r="BS776" s="3" t="s">
        <v>107</v>
      </c>
      <c r="BV776" s="3" t="s">
        <v>108</v>
      </c>
      <c r="BY776" s="3" t="s">
        <v>107</v>
      </c>
      <c r="CB776" s="3" t="s">
        <v>124</v>
      </c>
      <c r="CE776" s="3" t="s">
        <v>119</v>
      </c>
      <c r="CH776" s="3" t="s">
        <v>163</v>
      </c>
      <c r="CK776" s="3"/>
      <c r="CN776" s="3" t="s">
        <v>113</v>
      </c>
      <c r="CQ776" s="3"/>
      <c r="CT776">
        <v>219</v>
      </c>
    </row>
    <row r="777" spans="1:98" x14ac:dyDescent="0.25">
      <c r="A777">
        <v>223</v>
      </c>
      <c r="B777" s="22">
        <v>43944.408043981479</v>
      </c>
      <c r="C777" s="22">
        <v>43944.410439814812</v>
      </c>
      <c r="D777" s="3" t="s">
        <v>97</v>
      </c>
      <c r="I777" s="3" t="s">
        <v>98</v>
      </c>
      <c r="L777" s="3" t="s">
        <v>99</v>
      </c>
      <c r="O777" s="3"/>
      <c r="R777" s="3" t="s">
        <v>100</v>
      </c>
      <c r="U777" s="3" t="s">
        <v>99</v>
      </c>
      <c r="X777" s="3" t="s">
        <v>121</v>
      </c>
      <c r="AA777" s="3"/>
      <c r="AD777" s="3" t="s">
        <v>138</v>
      </c>
      <c r="AG777" s="3" t="s">
        <v>149</v>
      </c>
      <c r="AJ777" s="3"/>
      <c r="AM777" s="3" t="s">
        <v>98</v>
      </c>
      <c r="AP777" s="3" t="s">
        <v>168</v>
      </c>
      <c r="AS777" s="3" t="s">
        <v>98</v>
      </c>
      <c r="AV777" s="3" t="s">
        <v>432</v>
      </c>
      <c r="AY777" s="3" t="s">
        <v>116</v>
      </c>
      <c r="BB777" s="3"/>
      <c r="BG777" s="3" t="s">
        <v>108</v>
      </c>
      <c r="BJ777" s="3" t="s">
        <v>107</v>
      </c>
      <c r="BM777" s="3" t="s">
        <v>133</v>
      </c>
      <c r="BP777" s="3" t="s">
        <v>108</v>
      </c>
      <c r="BS777" s="3" t="s">
        <v>107</v>
      </c>
      <c r="BV777" s="3" t="s">
        <v>108</v>
      </c>
      <c r="BY777" s="3" t="s">
        <v>107</v>
      </c>
      <c r="CB777" s="3" t="s">
        <v>124</v>
      </c>
      <c r="CE777" s="3" t="s">
        <v>119</v>
      </c>
      <c r="CH777" s="3" t="s">
        <v>163</v>
      </c>
      <c r="CK777" s="3"/>
      <c r="CN777" s="3" t="s">
        <v>113</v>
      </c>
      <c r="CQ777" s="3"/>
      <c r="CT777">
        <v>219</v>
      </c>
    </row>
    <row r="778" spans="1:98" x14ac:dyDescent="0.25">
      <c r="A778">
        <v>223</v>
      </c>
      <c r="B778" s="22">
        <v>43944.408043981479</v>
      </c>
      <c r="C778" s="22">
        <v>43944.410439814812</v>
      </c>
      <c r="D778" s="3" t="s">
        <v>97</v>
      </c>
      <c r="I778" s="3" t="s">
        <v>98</v>
      </c>
      <c r="L778" s="3" t="s">
        <v>99</v>
      </c>
      <c r="O778" s="3"/>
      <c r="R778" s="3" t="s">
        <v>100</v>
      </c>
      <c r="U778" s="3" t="s">
        <v>99</v>
      </c>
      <c r="X778" s="3" t="s">
        <v>121</v>
      </c>
      <c r="AA778" s="3"/>
      <c r="AD778" s="3" t="s">
        <v>138</v>
      </c>
      <c r="AG778" s="3" t="s">
        <v>149</v>
      </c>
      <c r="AJ778" s="3"/>
      <c r="AM778" s="3" t="s">
        <v>98</v>
      </c>
      <c r="AP778" s="3" t="s">
        <v>168</v>
      </c>
      <c r="AS778" s="3" t="s">
        <v>98</v>
      </c>
      <c r="AV778" s="3" t="s">
        <v>429</v>
      </c>
      <c r="AY778" s="3" t="s">
        <v>116</v>
      </c>
      <c r="BB778" s="3"/>
      <c r="BG778" s="3" t="s">
        <v>108</v>
      </c>
      <c r="BJ778" s="3" t="s">
        <v>107</v>
      </c>
      <c r="BM778" s="3" t="s">
        <v>133</v>
      </c>
      <c r="BP778" s="3" t="s">
        <v>108</v>
      </c>
      <c r="BS778" s="3" t="s">
        <v>107</v>
      </c>
      <c r="BV778" s="3" t="s">
        <v>108</v>
      </c>
      <c r="BY778" s="3" t="s">
        <v>107</v>
      </c>
      <c r="CB778" s="3" t="s">
        <v>124</v>
      </c>
      <c r="CE778" s="3" t="s">
        <v>119</v>
      </c>
      <c r="CH778" s="3" t="s">
        <v>163</v>
      </c>
      <c r="CK778" s="3"/>
      <c r="CN778" s="3" t="s">
        <v>113</v>
      </c>
      <c r="CQ778" s="3"/>
      <c r="CT778">
        <v>219</v>
      </c>
    </row>
    <row r="779" spans="1:98" x14ac:dyDescent="0.25">
      <c r="A779">
        <v>223</v>
      </c>
      <c r="B779" s="22">
        <v>43944.408043981479</v>
      </c>
      <c r="C779" s="22">
        <v>43944.410439814812</v>
      </c>
      <c r="D779" s="3" t="s">
        <v>97</v>
      </c>
      <c r="I779" s="3" t="s">
        <v>98</v>
      </c>
      <c r="L779" s="3" t="s">
        <v>99</v>
      </c>
      <c r="O779" s="3"/>
      <c r="R779" s="3" t="s">
        <v>100</v>
      </c>
      <c r="U779" s="3" t="s">
        <v>99</v>
      </c>
      <c r="X779" s="3" t="s">
        <v>121</v>
      </c>
      <c r="AA779" s="3"/>
      <c r="AD779" s="3" t="s">
        <v>138</v>
      </c>
      <c r="AG779" s="3" t="s">
        <v>149</v>
      </c>
      <c r="AJ779" s="3"/>
      <c r="AM779" s="3" t="s">
        <v>98</v>
      </c>
      <c r="AP779" s="3" t="s">
        <v>168</v>
      </c>
      <c r="AS779" s="3" t="s">
        <v>98</v>
      </c>
      <c r="AV779" s="3" t="s">
        <v>435</v>
      </c>
      <c r="AY779" s="3" t="s">
        <v>116</v>
      </c>
      <c r="BB779" s="3"/>
      <c r="BG779" s="3" t="s">
        <v>108</v>
      </c>
      <c r="BJ779" s="3" t="s">
        <v>107</v>
      </c>
      <c r="BM779" s="3" t="s">
        <v>133</v>
      </c>
      <c r="BP779" s="3" t="s">
        <v>108</v>
      </c>
      <c r="BS779" s="3" t="s">
        <v>107</v>
      </c>
      <c r="BV779" s="3" t="s">
        <v>108</v>
      </c>
      <c r="BY779" s="3" t="s">
        <v>107</v>
      </c>
      <c r="CB779" s="3" t="s">
        <v>124</v>
      </c>
      <c r="CE779" s="3" t="s">
        <v>119</v>
      </c>
      <c r="CH779" s="3" t="s">
        <v>163</v>
      </c>
      <c r="CK779" s="3"/>
      <c r="CN779" s="3" t="s">
        <v>113</v>
      </c>
      <c r="CQ779" s="3"/>
      <c r="CT779">
        <v>219</v>
      </c>
    </row>
    <row r="780" spans="1:98" x14ac:dyDescent="0.25">
      <c r="A780">
        <v>223</v>
      </c>
      <c r="B780" s="22">
        <v>43944.408043981479</v>
      </c>
      <c r="C780" s="22">
        <v>43944.410439814812</v>
      </c>
      <c r="D780" s="3" t="s">
        <v>97</v>
      </c>
      <c r="I780" s="3" t="s">
        <v>98</v>
      </c>
      <c r="L780" s="3" t="s">
        <v>99</v>
      </c>
      <c r="O780" s="3"/>
      <c r="R780" s="3" t="s">
        <v>100</v>
      </c>
      <c r="U780" s="3" t="s">
        <v>99</v>
      </c>
      <c r="X780" s="3" t="s">
        <v>121</v>
      </c>
      <c r="AA780" s="3"/>
      <c r="AD780" s="3" t="s">
        <v>138</v>
      </c>
      <c r="AG780" s="3" t="s">
        <v>149</v>
      </c>
      <c r="AJ780" s="3"/>
      <c r="AM780" s="3" t="s">
        <v>98</v>
      </c>
      <c r="AP780" s="3" t="s">
        <v>168</v>
      </c>
      <c r="AS780" s="3" t="s">
        <v>98</v>
      </c>
      <c r="AV780" s="3" t="s">
        <v>430</v>
      </c>
      <c r="AY780" s="3" t="s">
        <v>116</v>
      </c>
      <c r="BB780" s="3"/>
      <c r="BG780" s="3" t="s">
        <v>108</v>
      </c>
      <c r="BJ780" s="3" t="s">
        <v>107</v>
      </c>
      <c r="BM780" s="3" t="s">
        <v>133</v>
      </c>
      <c r="BP780" s="3" t="s">
        <v>108</v>
      </c>
      <c r="BS780" s="3" t="s">
        <v>107</v>
      </c>
      <c r="BV780" s="3" t="s">
        <v>108</v>
      </c>
      <c r="BY780" s="3" t="s">
        <v>107</v>
      </c>
      <c r="CB780" s="3" t="s">
        <v>124</v>
      </c>
      <c r="CE780" s="3" t="s">
        <v>119</v>
      </c>
      <c r="CH780" s="3" t="s">
        <v>163</v>
      </c>
      <c r="CK780" s="3"/>
      <c r="CN780" s="3" t="s">
        <v>113</v>
      </c>
      <c r="CQ780" s="3"/>
      <c r="CT780">
        <v>219</v>
      </c>
    </row>
    <row r="781" spans="1:98" x14ac:dyDescent="0.25">
      <c r="A781">
        <v>224</v>
      </c>
      <c r="B781" s="22">
        <v>43944.382916666669</v>
      </c>
      <c r="C781" s="22">
        <v>43944.443472222221</v>
      </c>
      <c r="D781" s="3" t="s">
        <v>97</v>
      </c>
      <c r="I781" s="3" t="s">
        <v>98</v>
      </c>
      <c r="L781" s="3" t="s">
        <v>99</v>
      </c>
      <c r="O781" s="3"/>
      <c r="R781" s="3" t="s">
        <v>194</v>
      </c>
      <c r="U781" s="3" t="s">
        <v>99</v>
      </c>
      <c r="X781" s="3" t="s">
        <v>101</v>
      </c>
      <c r="AA781" s="3" t="s">
        <v>132</v>
      </c>
      <c r="AD781" s="3" t="s">
        <v>174</v>
      </c>
      <c r="AG781" s="3" t="s">
        <v>149</v>
      </c>
      <c r="AJ781" s="3"/>
      <c r="AM781" s="3" t="s">
        <v>99</v>
      </c>
      <c r="AP781" s="3"/>
      <c r="AS781" s="3" t="s">
        <v>99</v>
      </c>
      <c r="AV781" s="3"/>
      <c r="AY781" s="3" t="s">
        <v>220</v>
      </c>
      <c r="BB781" s="3" t="s">
        <v>358</v>
      </c>
      <c r="BG781" s="3" t="s">
        <v>109</v>
      </c>
      <c r="BJ781" s="3" t="s">
        <v>107</v>
      </c>
      <c r="BM781" s="3" t="s">
        <v>108</v>
      </c>
      <c r="BP781" s="3" t="s">
        <v>123</v>
      </c>
      <c r="BS781" s="3" t="s">
        <v>109</v>
      </c>
      <c r="BV781" s="3" t="s">
        <v>109</v>
      </c>
      <c r="BY781" s="3" t="s">
        <v>109</v>
      </c>
      <c r="CB781" s="3" t="s">
        <v>118</v>
      </c>
      <c r="CE781" s="3" t="s">
        <v>166</v>
      </c>
      <c r="CH781" s="3" t="s">
        <v>137</v>
      </c>
      <c r="CK781" s="3" t="s">
        <v>359</v>
      </c>
      <c r="CN781" s="3" t="s">
        <v>126</v>
      </c>
      <c r="CQ781" s="3"/>
      <c r="CT781">
        <v>220</v>
      </c>
    </row>
    <row r="782" spans="1:98" x14ac:dyDescent="0.25">
      <c r="A782">
        <v>225</v>
      </c>
      <c r="B782" s="22">
        <v>43944.452430555553</v>
      </c>
      <c r="C782" s="22">
        <v>43944.456643518519</v>
      </c>
      <c r="D782" s="3" t="s">
        <v>97</v>
      </c>
      <c r="I782" s="3" t="s">
        <v>98</v>
      </c>
      <c r="L782" s="3" t="s">
        <v>98</v>
      </c>
      <c r="O782" s="3" t="s">
        <v>360</v>
      </c>
      <c r="R782" s="3" t="s">
        <v>100</v>
      </c>
      <c r="U782" s="3" t="s">
        <v>98</v>
      </c>
      <c r="X782" s="3" t="s">
        <v>101</v>
      </c>
      <c r="AA782" s="3" t="s">
        <v>132</v>
      </c>
      <c r="AD782" s="3" t="s">
        <v>103</v>
      </c>
      <c r="AG782" s="3" t="s">
        <v>149</v>
      </c>
      <c r="AJ782" s="3"/>
      <c r="AM782" s="3" t="s">
        <v>99</v>
      </c>
      <c r="AP782" s="3"/>
      <c r="AS782" s="3" t="s">
        <v>98</v>
      </c>
      <c r="AV782" s="3" t="s">
        <v>431</v>
      </c>
      <c r="AY782" s="3" t="s">
        <v>116</v>
      </c>
      <c r="BB782" s="3" t="s">
        <v>241</v>
      </c>
      <c r="BG782" s="3" t="s">
        <v>108</v>
      </c>
      <c r="BJ782" s="3" t="s">
        <v>108</v>
      </c>
      <c r="BM782" s="3" t="s">
        <v>109</v>
      </c>
      <c r="BP782" s="3" t="s">
        <v>109</v>
      </c>
      <c r="BS782" s="3" t="s">
        <v>109</v>
      </c>
      <c r="BV782" s="3" t="s">
        <v>109</v>
      </c>
      <c r="BY782" s="3" t="s">
        <v>109</v>
      </c>
      <c r="CB782" s="3" t="s">
        <v>118</v>
      </c>
      <c r="CE782" s="3" t="s">
        <v>147</v>
      </c>
      <c r="CH782" s="3" t="s">
        <v>136</v>
      </c>
      <c r="CK782" s="3"/>
      <c r="CN782" s="3" t="s">
        <v>137</v>
      </c>
      <c r="CQ782" s="3" t="s">
        <v>117</v>
      </c>
      <c r="CT782">
        <v>221</v>
      </c>
    </row>
    <row r="783" spans="1:98" x14ac:dyDescent="0.25">
      <c r="A783">
        <v>225</v>
      </c>
      <c r="B783" s="22">
        <v>43944.452430555553</v>
      </c>
      <c r="C783" s="22">
        <v>43944.456643518519</v>
      </c>
      <c r="D783" s="3" t="s">
        <v>97</v>
      </c>
      <c r="I783" s="3" t="s">
        <v>98</v>
      </c>
      <c r="L783" s="3" t="s">
        <v>98</v>
      </c>
      <c r="O783" s="3" t="s">
        <v>360</v>
      </c>
      <c r="R783" s="3" t="s">
        <v>100</v>
      </c>
      <c r="U783" s="3" t="s">
        <v>98</v>
      </c>
      <c r="X783" s="3" t="s">
        <v>101</v>
      </c>
      <c r="AA783" s="3" t="s">
        <v>132</v>
      </c>
      <c r="AD783" s="3" t="s">
        <v>103</v>
      </c>
      <c r="AG783" s="3" t="s">
        <v>149</v>
      </c>
      <c r="AJ783" s="3"/>
      <c r="AM783" s="3" t="s">
        <v>99</v>
      </c>
      <c r="AP783" s="3"/>
      <c r="AS783" s="3" t="s">
        <v>98</v>
      </c>
      <c r="AV783" s="3" t="s">
        <v>433</v>
      </c>
      <c r="AY783" s="3" t="s">
        <v>116</v>
      </c>
      <c r="BB783" s="3" t="s">
        <v>241</v>
      </c>
      <c r="BG783" s="3" t="s">
        <v>108</v>
      </c>
      <c r="BJ783" s="3" t="s">
        <v>108</v>
      </c>
      <c r="BM783" s="3" t="s">
        <v>109</v>
      </c>
      <c r="BP783" s="3" t="s">
        <v>109</v>
      </c>
      <c r="BS783" s="3" t="s">
        <v>109</v>
      </c>
      <c r="BV783" s="3" t="s">
        <v>109</v>
      </c>
      <c r="BY783" s="3" t="s">
        <v>109</v>
      </c>
      <c r="CB783" s="3" t="s">
        <v>118</v>
      </c>
      <c r="CE783" s="3" t="s">
        <v>147</v>
      </c>
      <c r="CH783" s="3" t="s">
        <v>136</v>
      </c>
      <c r="CK783" s="3"/>
      <c r="CN783" s="3" t="s">
        <v>137</v>
      </c>
      <c r="CQ783" s="3" t="s">
        <v>117</v>
      </c>
      <c r="CT783">
        <v>221</v>
      </c>
    </row>
    <row r="784" spans="1:98" x14ac:dyDescent="0.25">
      <c r="A784">
        <v>225</v>
      </c>
      <c r="B784" s="22">
        <v>43944.452430555553</v>
      </c>
      <c r="C784" s="22">
        <v>43944.456643518519</v>
      </c>
      <c r="D784" s="3" t="s">
        <v>97</v>
      </c>
      <c r="I784" s="3" t="s">
        <v>98</v>
      </c>
      <c r="L784" s="3" t="s">
        <v>98</v>
      </c>
      <c r="O784" s="3" t="s">
        <v>360</v>
      </c>
      <c r="R784" s="3" t="s">
        <v>100</v>
      </c>
      <c r="U784" s="3" t="s">
        <v>98</v>
      </c>
      <c r="X784" s="3" t="s">
        <v>101</v>
      </c>
      <c r="AA784" s="3" t="s">
        <v>132</v>
      </c>
      <c r="AD784" s="3" t="s">
        <v>103</v>
      </c>
      <c r="AG784" s="3" t="s">
        <v>149</v>
      </c>
      <c r="AJ784" s="3"/>
      <c r="AM784" s="3" t="s">
        <v>99</v>
      </c>
      <c r="AP784" s="3"/>
      <c r="AS784" s="3" t="s">
        <v>98</v>
      </c>
      <c r="AV784" s="3" t="s">
        <v>429</v>
      </c>
      <c r="AY784" s="3" t="s">
        <v>116</v>
      </c>
      <c r="BB784" s="3" t="s">
        <v>241</v>
      </c>
      <c r="BG784" s="3" t="s">
        <v>108</v>
      </c>
      <c r="BJ784" s="3" t="s">
        <v>108</v>
      </c>
      <c r="BM784" s="3" t="s">
        <v>109</v>
      </c>
      <c r="BP784" s="3" t="s">
        <v>109</v>
      </c>
      <c r="BS784" s="3" t="s">
        <v>109</v>
      </c>
      <c r="BV784" s="3" t="s">
        <v>109</v>
      </c>
      <c r="BY784" s="3" t="s">
        <v>109</v>
      </c>
      <c r="CB784" s="3" t="s">
        <v>118</v>
      </c>
      <c r="CE784" s="3" t="s">
        <v>147</v>
      </c>
      <c r="CH784" s="3" t="s">
        <v>136</v>
      </c>
      <c r="CK784" s="3"/>
      <c r="CN784" s="3" t="s">
        <v>137</v>
      </c>
      <c r="CQ784" s="3" t="s">
        <v>117</v>
      </c>
      <c r="CT784">
        <v>221</v>
      </c>
    </row>
    <row r="785" spans="1:98" x14ac:dyDescent="0.25">
      <c r="A785">
        <v>225</v>
      </c>
      <c r="B785" s="22">
        <v>43944.452430555553</v>
      </c>
      <c r="C785" s="22">
        <v>43944.456643518519</v>
      </c>
      <c r="D785" s="3" t="s">
        <v>97</v>
      </c>
      <c r="I785" s="3" t="s">
        <v>98</v>
      </c>
      <c r="L785" s="3" t="s">
        <v>98</v>
      </c>
      <c r="O785" s="3" t="s">
        <v>360</v>
      </c>
      <c r="R785" s="3" t="s">
        <v>100</v>
      </c>
      <c r="U785" s="3" t="s">
        <v>98</v>
      </c>
      <c r="X785" s="3" t="s">
        <v>101</v>
      </c>
      <c r="AA785" s="3" t="s">
        <v>132</v>
      </c>
      <c r="AD785" s="3" t="s">
        <v>103</v>
      </c>
      <c r="AG785" s="3" t="s">
        <v>149</v>
      </c>
      <c r="AJ785" s="3"/>
      <c r="AM785" s="3" t="s">
        <v>99</v>
      </c>
      <c r="AP785" s="3"/>
      <c r="AS785" s="3" t="s">
        <v>98</v>
      </c>
      <c r="AV785" s="3" t="s">
        <v>435</v>
      </c>
      <c r="AY785" s="3" t="s">
        <v>116</v>
      </c>
      <c r="BB785" s="3" t="s">
        <v>241</v>
      </c>
      <c r="BG785" s="3" t="s">
        <v>108</v>
      </c>
      <c r="BJ785" s="3" t="s">
        <v>108</v>
      </c>
      <c r="BM785" s="3" t="s">
        <v>109</v>
      </c>
      <c r="BP785" s="3" t="s">
        <v>109</v>
      </c>
      <c r="BS785" s="3" t="s">
        <v>109</v>
      </c>
      <c r="BV785" s="3" t="s">
        <v>109</v>
      </c>
      <c r="BY785" s="3" t="s">
        <v>109</v>
      </c>
      <c r="CB785" s="3" t="s">
        <v>118</v>
      </c>
      <c r="CE785" s="3" t="s">
        <v>147</v>
      </c>
      <c r="CH785" s="3" t="s">
        <v>136</v>
      </c>
      <c r="CK785" s="3"/>
      <c r="CN785" s="3" t="s">
        <v>137</v>
      </c>
      <c r="CQ785" s="3" t="s">
        <v>117</v>
      </c>
      <c r="CT785">
        <v>221</v>
      </c>
    </row>
    <row r="786" spans="1:98" x14ac:dyDescent="0.25">
      <c r="A786">
        <v>225</v>
      </c>
      <c r="B786" s="22">
        <v>43944.452430555553</v>
      </c>
      <c r="C786" s="22">
        <v>43944.456643518519</v>
      </c>
      <c r="D786" s="3" t="s">
        <v>97</v>
      </c>
      <c r="I786" s="3" t="s">
        <v>98</v>
      </c>
      <c r="L786" s="3" t="s">
        <v>98</v>
      </c>
      <c r="O786" s="3" t="s">
        <v>360</v>
      </c>
      <c r="R786" s="3" t="s">
        <v>100</v>
      </c>
      <c r="U786" s="3" t="s">
        <v>98</v>
      </c>
      <c r="X786" s="3" t="s">
        <v>101</v>
      </c>
      <c r="AA786" s="3" t="s">
        <v>132</v>
      </c>
      <c r="AD786" s="3" t="s">
        <v>103</v>
      </c>
      <c r="AG786" s="3" t="s">
        <v>149</v>
      </c>
      <c r="AJ786" s="3"/>
      <c r="AM786" s="3" t="s">
        <v>99</v>
      </c>
      <c r="AP786" s="3"/>
      <c r="AS786" s="3" t="s">
        <v>98</v>
      </c>
      <c r="AV786" s="3" t="s">
        <v>430</v>
      </c>
      <c r="AY786" s="3" t="s">
        <v>116</v>
      </c>
      <c r="BB786" s="3" t="s">
        <v>241</v>
      </c>
      <c r="BG786" s="3" t="s">
        <v>108</v>
      </c>
      <c r="BJ786" s="3" t="s">
        <v>108</v>
      </c>
      <c r="BM786" s="3" t="s">
        <v>109</v>
      </c>
      <c r="BP786" s="3" t="s">
        <v>109</v>
      </c>
      <c r="BS786" s="3" t="s">
        <v>109</v>
      </c>
      <c r="BV786" s="3" t="s">
        <v>109</v>
      </c>
      <c r="BY786" s="3" t="s">
        <v>109</v>
      </c>
      <c r="CB786" s="3" t="s">
        <v>118</v>
      </c>
      <c r="CE786" s="3" t="s">
        <v>147</v>
      </c>
      <c r="CH786" s="3" t="s">
        <v>136</v>
      </c>
      <c r="CK786" s="3"/>
      <c r="CN786" s="3" t="s">
        <v>137</v>
      </c>
      <c r="CQ786" s="3" t="s">
        <v>117</v>
      </c>
      <c r="CT786">
        <v>221</v>
      </c>
    </row>
    <row r="787" spans="1:98" x14ac:dyDescent="0.25">
      <c r="A787">
        <v>226</v>
      </c>
      <c r="B787" s="22">
        <v>43944.470335648148</v>
      </c>
      <c r="C787" s="22">
        <v>43944.472604166665</v>
      </c>
      <c r="D787" s="3" t="s">
        <v>97</v>
      </c>
      <c r="I787" s="3" t="s">
        <v>98</v>
      </c>
      <c r="L787" s="3" t="s">
        <v>99</v>
      </c>
      <c r="O787" s="3"/>
      <c r="R787" s="3" t="s">
        <v>100</v>
      </c>
      <c r="U787" s="3" t="s">
        <v>99</v>
      </c>
      <c r="X787" s="3" t="s">
        <v>121</v>
      </c>
      <c r="AA787" s="3"/>
      <c r="AD787" s="3" t="s">
        <v>114</v>
      </c>
      <c r="AG787" s="3" t="s">
        <v>149</v>
      </c>
      <c r="AJ787" s="3"/>
      <c r="AM787" s="3" t="s">
        <v>99</v>
      </c>
      <c r="AP787" s="3"/>
      <c r="AS787" s="3" t="s">
        <v>99</v>
      </c>
      <c r="AV787" s="3"/>
      <c r="AY787" s="3" t="s">
        <v>116</v>
      </c>
      <c r="BB787" s="3" t="s">
        <v>241</v>
      </c>
      <c r="BG787" s="3" t="s">
        <v>123</v>
      </c>
      <c r="BJ787" s="3" t="s">
        <v>108</v>
      </c>
      <c r="BM787" s="3" t="s">
        <v>109</v>
      </c>
      <c r="BP787" s="3" t="s">
        <v>123</v>
      </c>
      <c r="BS787" s="3" t="s">
        <v>108</v>
      </c>
      <c r="BV787" s="3" t="s">
        <v>109</v>
      </c>
      <c r="BY787" s="3" t="s">
        <v>123</v>
      </c>
      <c r="CB787" s="3" t="s">
        <v>110</v>
      </c>
      <c r="CE787" s="3" t="s">
        <v>111</v>
      </c>
      <c r="CH787" s="3" t="s">
        <v>112</v>
      </c>
      <c r="CK787" s="3"/>
      <c r="CN787" s="3" t="s">
        <v>113</v>
      </c>
      <c r="CQ787" s="3"/>
      <c r="CT787">
        <v>222</v>
      </c>
    </row>
    <row r="788" spans="1:98" x14ac:dyDescent="0.25">
      <c r="A788">
        <v>227</v>
      </c>
      <c r="B788" s="22">
        <v>43944.487986111111</v>
      </c>
      <c r="C788" s="22">
        <v>43944.490300925929</v>
      </c>
      <c r="D788" s="3" t="s">
        <v>97</v>
      </c>
      <c r="I788" s="3" t="s">
        <v>98</v>
      </c>
      <c r="L788" s="3" t="s">
        <v>98</v>
      </c>
      <c r="O788" s="3" t="s">
        <v>362</v>
      </c>
      <c r="R788" s="3" t="s">
        <v>100</v>
      </c>
      <c r="U788" s="3" t="s">
        <v>99</v>
      </c>
      <c r="X788" s="3" t="s">
        <v>101</v>
      </c>
      <c r="AA788" s="3" t="s">
        <v>132</v>
      </c>
      <c r="AD788" s="3" t="s">
        <v>237</v>
      </c>
      <c r="AG788" s="3" t="s">
        <v>149</v>
      </c>
      <c r="AJ788" s="3"/>
      <c r="AM788" s="3" t="s">
        <v>99</v>
      </c>
      <c r="AP788" s="3"/>
      <c r="AS788" s="3" t="s">
        <v>98</v>
      </c>
      <c r="AV788" s="3" t="s">
        <v>431</v>
      </c>
      <c r="AY788" s="3" t="s">
        <v>116</v>
      </c>
      <c r="BB788" s="3" t="s">
        <v>363</v>
      </c>
      <c r="BG788" s="3" t="s">
        <v>109</v>
      </c>
      <c r="BJ788" s="3" t="s">
        <v>109</v>
      </c>
      <c r="BM788" s="3" t="s">
        <v>109</v>
      </c>
      <c r="BP788" s="3" t="s">
        <v>123</v>
      </c>
      <c r="BS788" s="3" t="s">
        <v>109</v>
      </c>
      <c r="BV788" s="3" t="s">
        <v>109</v>
      </c>
      <c r="BY788" s="3" t="s">
        <v>109</v>
      </c>
      <c r="CB788" s="3" t="s">
        <v>124</v>
      </c>
      <c r="CE788" s="3" t="s">
        <v>111</v>
      </c>
      <c r="CH788" s="3" t="s">
        <v>199</v>
      </c>
      <c r="CK788" s="3"/>
      <c r="CN788" s="3" t="s">
        <v>126</v>
      </c>
      <c r="CQ788" s="3"/>
      <c r="CT788">
        <v>223</v>
      </c>
    </row>
    <row r="789" spans="1:98" x14ac:dyDescent="0.25">
      <c r="A789">
        <v>227</v>
      </c>
      <c r="B789" s="22">
        <v>43944.487986111111</v>
      </c>
      <c r="C789" s="22">
        <v>43944.490300925929</v>
      </c>
      <c r="D789" s="3" t="s">
        <v>97</v>
      </c>
      <c r="I789" s="3" t="s">
        <v>98</v>
      </c>
      <c r="L789" s="3" t="s">
        <v>98</v>
      </c>
      <c r="O789" s="3" t="s">
        <v>362</v>
      </c>
      <c r="R789" s="3" t="s">
        <v>100</v>
      </c>
      <c r="U789" s="3" t="s">
        <v>99</v>
      </c>
      <c r="X789" s="3" t="s">
        <v>101</v>
      </c>
      <c r="AA789" s="3" t="s">
        <v>132</v>
      </c>
      <c r="AD789" s="3" t="s">
        <v>237</v>
      </c>
      <c r="AG789" s="3" t="s">
        <v>149</v>
      </c>
      <c r="AJ789" s="3"/>
      <c r="AM789" s="3" t="s">
        <v>99</v>
      </c>
      <c r="AP789" s="3"/>
      <c r="AS789" s="3" t="s">
        <v>98</v>
      </c>
      <c r="AV789" s="3" t="s">
        <v>432</v>
      </c>
      <c r="AY789" s="3" t="s">
        <v>116</v>
      </c>
      <c r="BB789" s="3" t="s">
        <v>363</v>
      </c>
      <c r="BG789" s="3" t="s">
        <v>109</v>
      </c>
      <c r="BJ789" s="3" t="s">
        <v>109</v>
      </c>
      <c r="BM789" s="3" t="s">
        <v>109</v>
      </c>
      <c r="BP789" s="3" t="s">
        <v>123</v>
      </c>
      <c r="BS789" s="3" t="s">
        <v>109</v>
      </c>
      <c r="BV789" s="3" t="s">
        <v>109</v>
      </c>
      <c r="BY789" s="3" t="s">
        <v>109</v>
      </c>
      <c r="CB789" s="3" t="s">
        <v>124</v>
      </c>
      <c r="CE789" s="3" t="s">
        <v>111</v>
      </c>
      <c r="CH789" s="3" t="s">
        <v>199</v>
      </c>
      <c r="CK789" s="3"/>
      <c r="CN789" s="3" t="s">
        <v>126</v>
      </c>
      <c r="CQ789" s="3"/>
      <c r="CT789">
        <v>223</v>
      </c>
    </row>
    <row r="790" spans="1:98" x14ac:dyDescent="0.25">
      <c r="A790">
        <v>227</v>
      </c>
      <c r="B790" s="22">
        <v>43944.487986111111</v>
      </c>
      <c r="C790" s="22">
        <v>43944.490300925929</v>
      </c>
      <c r="D790" s="3" t="s">
        <v>97</v>
      </c>
      <c r="I790" s="3" t="s">
        <v>98</v>
      </c>
      <c r="L790" s="3" t="s">
        <v>98</v>
      </c>
      <c r="O790" s="3" t="s">
        <v>362</v>
      </c>
      <c r="R790" s="3" t="s">
        <v>100</v>
      </c>
      <c r="U790" s="3" t="s">
        <v>99</v>
      </c>
      <c r="X790" s="3" t="s">
        <v>101</v>
      </c>
      <c r="AA790" s="3" t="s">
        <v>132</v>
      </c>
      <c r="AD790" s="3" t="s">
        <v>237</v>
      </c>
      <c r="AG790" s="3" t="s">
        <v>149</v>
      </c>
      <c r="AJ790" s="3"/>
      <c r="AM790" s="3" t="s">
        <v>99</v>
      </c>
      <c r="AP790" s="3"/>
      <c r="AS790" s="3" t="s">
        <v>98</v>
      </c>
      <c r="AV790" s="3" t="s">
        <v>433</v>
      </c>
      <c r="AY790" s="3" t="s">
        <v>116</v>
      </c>
      <c r="BB790" s="3" t="s">
        <v>363</v>
      </c>
      <c r="BG790" s="3" t="s">
        <v>109</v>
      </c>
      <c r="BJ790" s="3" t="s">
        <v>109</v>
      </c>
      <c r="BM790" s="3" t="s">
        <v>109</v>
      </c>
      <c r="BP790" s="3" t="s">
        <v>123</v>
      </c>
      <c r="BS790" s="3" t="s">
        <v>109</v>
      </c>
      <c r="BV790" s="3" t="s">
        <v>109</v>
      </c>
      <c r="BY790" s="3" t="s">
        <v>109</v>
      </c>
      <c r="CB790" s="3" t="s">
        <v>124</v>
      </c>
      <c r="CE790" s="3" t="s">
        <v>111</v>
      </c>
      <c r="CH790" s="3" t="s">
        <v>199</v>
      </c>
      <c r="CK790" s="3"/>
      <c r="CN790" s="3" t="s">
        <v>126</v>
      </c>
      <c r="CQ790" s="3"/>
      <c r="CT790">
        <v>223</v>
      </c>
    </row>
    <row r="791" spans="1:98" x14ac:dyDescent="0.25">
      <c r="A791">
        <v>227</v>
      </c>
      <c r="B791" s="22">
        <v>43944.487986111111</v>
      </c>
      <c r="C791" s="22">
        <v>43944.490300925929</v>
      </c>
      <c r="D791" s="3" t="s">
        <v>97</v>
      </c>
      <c r="I791" s="3" t="s">
        <v>98</v>
      </c>
      <c r="L791" s="3" t="s">
        <v>98</v>
      </c>
      <c r="O791" s="3" t="s">
        <v>362</v>
      </c>
      <c r="R791" s="3" t="s">
        <v>100</v>
      </c>
      <c r="U791" s="3" t="s">
        <v>99</v>
      </c>
      <c r="X791" s="3" t="s">
        <v>101</v>
      </c>
      <c r="AA791" s="3" t="s">
        <v>132</v>
      </c>
      <c r="AD791" s="3" t="s">
        <v>237</v>
      </c>
      <c r="AG791" s="3" t="s">
        <v>149</v>
      </c>
      <c r="AJ791" s="3"/>
      <c r="AM791" s="3" t="s">
        <v>99</v>
      </c>
      <c r="AP791" s="3"/>
      <c r="AS791" s="3" t="s">
        <v>98</v>
      </c>
      <c r="AV791" s="3" t="s">
        <v>434</v>
      </c>
      <c r="AY791" s="3" t="s">
        <v>116</v>
      </c>
      <c r="BB791" s="3" t="s">
        <v>363</v>
      </c>
      <c r="BG791" s="3" t="s">
        <v>109</v>
      </c>
      <c r="BJ791" s="3" t="s">
        <v>109</v>
      </c>
      <c r="BM791" s="3" t="s">
        <v>109</v>
      </c>
      <c r="BP791" s="3" t="s">
        <v>123</v>
      </c>
      <c r="BS791" s="3" t="s">
        <v>109</v>
      </c>
      <c r="BV791" s="3" t="s">
        <v>109</v>
      </c>
      <c r="BY791" s="3" t="s">
        <v>109</v>
      </c>
      <c r="CB791" s="3" t="s">
        <v>124</v>
      </c>
      <c r="CE791" s="3" t="s">
        <v>111</v>
      </c>
      <c r="CH791" s="3" t="s">
        <v>199</v>
      </c>
      <c r="CK791" s="3"/>
      <c r="CN791" s="3" t="s">
        <v>126</v>
      </c>
      <c r="CQ791" s="3"/>
      <c r="CT791">
        <v>223</v>
      </c>
    </row>
    <row r="792" spans="1:98" x14ac:dyDescent="0.25">
      <c r="A792">
        <v>227</v>
      </c>
      <c r="B792" s="22">
        <v>43944.487986111111</v>
      </c>
      <c r="C792" s="22">
        <v>43944.490300925929</v>
      </c>
      <c r="D792" s="3" t="s">
        <v>97</v>
      </c>
      <c r="I792" s="3" t="s">
        <v>98</v>
      </c>
      <c r="L792" s="3" t="s">
        <v>98</v>
      </c>
      <c r="O792" s="3" t="s">
        <v>362</v>
      </c>
      <c r="R792" s="3" t="s">
        <v>100</v>
      </c>
      <c r="U792" s="3" t="s">
        <v>99</v>
      </c>
      <c r="X792" s="3" t="s">
        <v>101</v>
      </c>
      <c r="AA792" s="3" t="s">
        <v>132</v>
      </c>
      <c r="AD792" s="3" t="s">
        <v>237</v>
      </c>
      <c r="AG792" s="3" t="s">
        <v>149</v>
      </c>
      <c r="AJ792" s="3"/>
      <c r="AM792" s="3" t="s">
        <v>99</v>
      </c>
      <c r="AP792" s="3"/>
      <c r="AS792" s="3" t="s">
        <v>98</v>
      </c>
      <c r="AV792" s="3" t="s">
        <v>429</v>
      </c>
      <c r="AY792" s="3" t="s">
        <v>116</v>
      </c>
      <c r="BB792" s="3" t="s">
        <v>363</v>
      </c>
      <c r="BG792" s="3" t="s">
        <v>109</v>
      </c>
      <c r="BJ792" s="3" t="s">
        <v>109</v>
      </c>
      <c r="BM792" s="3" t="s">
        <v>109</v>
      </c>
      <c r="BP792" s="3" t="s">
        <v>123</v>
      </c>
      <c r="BS792" s="3" t="s">
        <v>109</v>
      </c>
      <c r="BV792" s="3" t="s">
        <v>109</v>
      </c>
      <c r="BY792" s="3" t="s">
        <v>109</v>
      </c>
      <c r="CB792" s="3" t="s">
        <v>124</v>
      </c>
      <c r="CE792" s="3" t="s">
        <v>111</v>
      </c>
      <c r="CH792" s="3" t="s">
        <v>199</v>
      </c>
      <c r="CK792" s="3"/>
      <c r="CN792" s="3" t="s">
        <v>126</v>
      </c>
      <c r="CQ792" s="3"/>
      <c r="CT792">
        <v>223</v>
      </c>
    </row>
    <row r="793" spans="1:98" x14ac:dyDescent="0.25">
      <c r="A793">
        <v>227</v>
      </c>
      <c r="B793" s="22">
        <v>43944.487986111111</v>
      </c>
      <c r="C793" s="22">
        <v>43944.490300925929</v>
      </c>
      <c r="D793" s="3" t="s">
        <v>97</v>
      </c>
      <c r="I793" s="3" t="s">
        <v>98</v>
      </c>
      <c r="L793" s="3" t="s">
        <v>98</v>
      </c>
      <c r="O793" s="3" t="s">
        <v>362</v>
      </c>
      <c r="R793" s="3" t="s">
        <v>100</v>
      </c>
      <c r="U793" s="3" t="s">
        <v>99</v>
      </c>
      <c r="X793" s="3" t="s">
        <v>101</v>
      </c>
      <c r="AA793" s="3" t="s">
        <v>132</v>
      </c>
      <c r="AD793" s="3" t="s">
        <v>237</v>
      </c>
      <c r="AG793" s="3" t="s">
        <v>149</v>
      </c>
      <c r="AJ793" s="3"/>
      <c r="AM793" s="3" t="s">
        <v>99</v>
      </c>
      <c r="AP793" s="3"/>
      <c r="AS793" s="3" t="s">
        <v>98</v>
      </c>
      <c r="AV793" s="3" t="s">
        <v>435</v>
      </c>
      <c r="AY793" s="3" t="s">
        <v>116</v>
      </c>
      <c r="BB793" s="3" t="s">
        <v>363</v>
      </c>
      <c r="BG793" s="3" t="s">
        <v>109</v>
      </c>
      <c r="BJ793" s="3" t="s">
        <v>109</v>
      </c>
      <c r="BM793" s="3" t="s">
        <v>109</v>
      </c>
      <c r="BP793" s="3" t="s">
        <v>123</v>
      </c>
      <c r="BS793" s="3" t="s">
        <v>109</v>
      </c>
      <c r="BV793" s="3" t="s">
        <v>109</v>
      </c>
      <c r="BY793" s="3" t="s">
        <v>109</v>
      </c>
      <c r="CB793" s="3" t="s">
        <v>124</v>
      </c>
      <c r="CE793" s="3" t="s">
        <v>111</v>
      </c>
      <c r="CH793" s="3" t="s">
        <v>199</v>
      </c>
      <c r="CK793" s="3"/>
      <c r="CN793" s="3" t="s">
        <v>126</v>
      </c>
      <c r="CQ793" s="3"/>
      <c r="CT793">
        <v>223</v>
      </c>
    </row>
    <row r="794" spans="1:98" x14ac:dyDescent="0.25">
      <c r="A794">
        <v>227</v>
      </c>
      <c r="B794" s="22">
        <v>43944.487986111111</v>
      </c>
      <c r="C794" s="22">
        <v>43944.490300925929</v>
      </c>
      <c r="D794" s="3" t="s">
        <v>97</v>
      </c>
      <c r="I794" s="3" t="s">
        <v>98</v>
      </c>
      <c r="L794" s="3" t="s">
        <v>98</v>
      </c>
      <c r="O794" s="3" t="s">
        <v>362</v>
      </c>
      <c r="R794" s="3" t="s">
        <v>100</v>
      </c>
      <c r="U794" s="3" t="s">
        <v>99</v>
      </c>
      <c r="X794" s="3" t="s">
        <v>101</v>
      </c>
      <c r="AA794" s="3" t="s">
        <v>132</v>
      </c>
      <c r="AD794" s="3" t="s">
        <v>237</v>
      </c>
      <c r="AG794" s="3" t="s">
        <v>149</v>
      </c>
      <c r="AJ794" s="3"/>
      <c r="AM794" s="3" t="s">
        <v>99</v>
      </c>
      <c r="AP794" s="3"/>
      <c r="AS794" s="3" t="s">
        <v>98</v>
      </c>
      <c r="AV794" s="3" t="s">
        <v>430</v>
      </c>
      <c r="AY794" s="3" t="s">
        <v>116</v>
      </c>
      <c r="BB794" s="3" t="s">
        <v>363</v>
      </c>
      <c r="BG794" s="3" t="s">
        <v>109</v>
      </c>
      <c r="BJ794" s="3" t="s">
        <v>109</v>
      </c>
      <c r="BM794" s="3" t="s">
        <v>109</v>
      </c>
      <c r="BP794" s="3" t="s">
        <v>123</v>
      </c>
      <c r="BS794" s="3" t="s">
        <v>109</v>
      </c>
      <c r="BV794" s="3" t="s">
        <v>109</v>
      </c>
      <c r="BY794" s="3" t="s">
        <v>109</v>
      </c>
      <c r="CB794" s="3" t="s">
        <v>124</v>
      </c>
      <c r="CE794" s="3" t="s">
        <v>111</v>
      </c>
      <c r="CH794" s="3" t="s">
        <v>199</v>
      </c>
      <c r="CK794" s="3"/>
      <c r="CN794" s="3" t="s">
        <v>126</v>
      </c>
      <c r="CQ794" s="3"/>
      <c r="CT794">
        <v>223</v>
      </c>
    </row>
    <row r="795" spans="1:98" x14ac:dyDescent="0.25">
      <c r="A795">
        <v>228</v>
      </c>
      <c r="B795" s="22">
        <v>43944.487384259257</v>
      </c>
      <c r="C795" s="22">
        <v>43944.506435185183</v>
      </c>
      <c r="D795" s="3" t="s">
        <v>97</v>
      </c>
      <c r="I795" s="3" t="s">
        <v>98</v>
      </c>
      <c r="L795" s="3" t="s">
        <v>98</v>
      </c>
      <c r="O795" s="3" t="s">
        <v>364</v>
      </c>
      <c r="R795" s="3" t="s">
        <v>120</v>
      </c>
      <c r="U795" s="3" t="s">
        <v>99</v>
      </c>
      <c r="X795" s="3" t="s">
        <v>101</v>
      </c>
      <c r="AA795" s="3" t="s">
        <v>132</v>
      </c>
      <c r="AD795" s="3" t="s">
        <v>103</v>
      </c>
      <c r="AG795" s="3" t="s">
        <v>149</v>
      </c>
      <c r="AJ795" s="3"/>
      <c r="AM795" s="3" t="s">
        <v>98</v>
      </c>
      <c r="AP795" s="3" t="s">
        <v>365</v>
      </c>
      <c r="AS795" s="3" t="s">
        <v>98</v>
      </c>
      <c r="AV795" s="3" t="s">
        <v>431</v>
      </c>
      <c r="AY795" s="3" t="s">
        <v>116</v>
      </c>
      <c r="BB795" s="3"/>
      <c r="BG795" s="3" t="s">
        <v>109</v>
      </c>
      <c r="BJ795" s="3" t="s">
        <v>109</v>
      </c>
      <c r="BM795" s="3" t="s">
        <v>108</v>
      </c>
      <c r="BP795" s="3" t="s">
        <v>109</v>
      </c>
      <c r="BS795" s="3" t="s">
        <v>109</v>
      </c>
      <c r="BV795" s="3" t="s">
        <v>109</v>
      </c>
      <c r="BY795" s="3" t="s">
        <v>108</v>
      </c>
      <c r="CB795" s="3" t="s">
        <v>118</v>
      </c>
      <c r="CE795" s="3" t="s">
        <v>111</v>
      </c>
      <c r="CH795" s="3" t="s">
        <v>137</v>
      </c>
      <c r="CK795" s="3" t="s">
        <v>366</v>
      </c>
      <c r="CN795" s="3" t="s">
        <v>137</v>
      </c>
      <c r="CQ795" s="3" t="s">
        <v>367</v>
      </c>
      <c r="CT795">
        <v>224</v>
      </c>
    </row>
    <row r="796" spans="1:98" x14ac:dyDescent="0.25">
      <c r="A796">
        <v>228</v>
      </c>
      <c r="B796" s="22">
        <v>43944.487384259257</v>
      </c>
      <c r="C796" s="22">
        <v>43944.506435185183</v>
      </c>
      <c r="D796" s="3" t="s">
        <v>97</v>
      </c>
      <c r="I796" s="3" t="s">
        <v>98</v>
      </c>
      <c r="L796" s="3" t="s">
        <v>98</v>
      </c>
      <c r="O796" s="3" t="s">
        <v>364</v>
      </c>
      <c r="R796" s="3" t="s">
        <v>120</v>
      </c>
      <c r="U796" s="3" t="s">
        <v>99</v>
      </c>
      <c r="X796" s="3" t="s">
        <v>101</v>
      </c>
      <c r="AA796" s="3" t="s">
        <v>132</v>
      </c>
      <c r="AD796" s="3" t="s">
        <v>103</v>
      </c>
      <c r="AG796" s="3" t="s">
        <v>149</v>
      </c>
      <c r="AJ796" s="3"/>
      <c r="AM796" s="3" t="s">
        <v>98</v>
      </c>
      <c r="AP796" s="3" t="s">
        <v>365</v>
      </c>
      <c r="AS796" s="3" t="s">
        <v>98</v>
      </c>
      <c r="AV796" s="3" t="s">
        <v>433</v>
      </c>
      <c r="AY796" s="3" t="s">
        <v>116</v>
      </c>
      <c r="BB796" s="3"/>
      <c r="BG796" s="3" t="s">
        <v>109</v>
      </c>
      <c r="BJ796" s="3" t="s">
        <v>109</v>
      </c>
      <c r="BM796" s="3" t="s">
        <v>108</v>
      </c>
      <c r="BP796" s="3" t="s">
        <v>109</v>
      </c>
      <c r="BS796" s="3" t="s">
        <v>109</v>
      </c>
      <c r="BV796" s="3" t="s">
        <v>109</v>
      </c>
      <c r="BY796" s="3" t="s">
        <v>108</v>
      </c>
      <c r="CB796" s="3" t="s">
        <v>118</v>
      </c>
      <c r="CE796" s="3" t="s">
        <v>111</v>
      </c>
      <c r="CH796" s="3" t="s">
        <v>137</v>
      </c>
      <c r="CK796" s="3" t="s">
        <v>366</v>
      </c>
      <c r="CN796" s="3" t="s">
        <v>137</v>
      </c>
      <c r="CQ796" s="3" t="s">
        <v>367</v>
      </c>
      <c r="CT796">
        <v>224</v>
      </c>
    </row>
    <row r="797" spans="1:98" x14ac:dyDescent="0.25">
      <c r="A797">
        <v>228</v>
      </c>
      <c r="B797" s="22">
        <v>43944.487384259257</v>
      </c>
      <c r="C797" s="22">
        <v>43944.506435185183</v>
      </c>
      <c r="D797" s="3" t="s">
        <v>97</v>
      </c>
      <c r="I797" s="3" t="s">
        <v>98</v>
      </c>
      <c r="L797" s="3" t="s">
        <v>98</v>
      </c>
      <c r="O797" s="3" t="s">
        <v>364</v>
      </c>
      <c r="R797" s="3" t="s">
        <v>120</v>
      </c>
      <c r="U797" s="3" t="s">
        <v>99</v>
      </c>
      <c r="X797" s="3" t="s">
        <v>101</v>
      </c>
      <c r="AA797" s="3" t="s">
        <v>132</v>
      </c>
      <c r="AD797" s="3" t="s">
        <v>103</v>
      </c>
      <c r="AG797" s="3" t="s">
        <v>149</v>
      </c>
      <c r="AJ797" s="3"/>
      <c r="AM797" s="3" t="s">
        <v>98</v>
      </c>
      <c r="AP797" s="3" t="s">
        <v>365</v>
      </c>
      <c r="AS797" s="3" t="s">
        <v>98</v>
      </c>
      <c r="AV797" s="3" t="s">
        <v>429</v>
      </c>
      <c r="AY797" s="3" t="s">
        <v>116</v>
      </c>
      <c r="BB797" s="3"/>
      <c r="BG797" s="3" t="s">
        <v>109</v>
      </c>
      <c r="BJ797" s="3" t="s">
        <v>109</v>
      </c>
      <c r="BM797" s="3" t="s">
        <v>108</v>
      </c>
      <c r="BP797" s="3" t="s">
        <v>109</v>
      </c>
      <c r="BS797" s="3" t="s">
        <v>109</v>
      </c>
      <c r="BV797" s="3" t="s">
        <v>109</v>
      </c>
      <c r="BY797" s="3" t="s">
        <v>108</v>
      </c>
      <c r="CB797" s="3" t="s">
        <v>118</v>
      </c>
      <c r="CE797" s="3" t="s">
        <v>111</v>
      </c>
      <c r="CH797" s="3" t="s">
        <v>137</v>
      </c>
      <c r="CK797" s="3" t="s">
        <v>366</v>
      </c>
      <c r="CN797" s="3" t="s">
        <v>137</v>
      </c>
      <c r="CQ797" s="3" t="s">
        <v>367</v>
      </c>
      <c r="CT797">
        <v>224</v>
      </c>
    </row>
    <row r="798" spans="1:98" x14ac:dyDescent="0.25">
      <c r="A798">
        <v>228</v>
      </c>
      <c r="B798" s="22">
        <v>43944.487384259257</v>
      </c>
      <c r="C798" s="22">
        <v>43944.506435185183</v>
      </c>
      <c r="D798" s="3" t="s">
        <v>97</v>
      </c>
      <c r="I798" s="3" t="s">
        <v>98</v>
      </c>
      <c r="L798" s="3" t="s">
        <v>98</v>
      </c>
      <c r="O798" s="3" t="s">
        <v>364</v>
      </c>
      <c r="R798" s="3" t="s">
        <v>120</v>
      </c>
      <c r="U798" s="3" t="s">
        <v>99</v>
      </c>
      <c r="X798" s="3" t="s">
        <v>101</v>
      </c>
      <c r="AA798" s="3" t="s">
        <v>132</v>
      </c>
      <c r="AD798" s="3" t="s">
        <v>103</v>
      </c>
      <c r="AG798" s="3" t="s">
        <v>149</v>
      </c>
      <c r="AJ798" s="3"/>
      <c r="AM798" s="3" t="s">
        <v>98</v>
      </c>
      <c r="AP798" s="3" t="s">
        <v>365</v>
      </c>
      <c r="AS798" s="3" t="s">
        <v>98</v>
      </c>
      <c r="AV798" s="3" t="s">
        <v>435</v>
      </c>
      <c r="AY798" s="3" t="s">
        <v>116</v>
      </c>
      <c r="BB798" s="3"/>
      <c r="BG798" s="3" t="s">
        <v>109</v>
      </c>
      <c r="BJ798" s="3" t="s">
        <v>109</v>
      </c>
      <c r="BM798" s="3" t="s">
        <v>108</v>
      </c>
      <c r="BP798" s="3" t="s">
        <v>109</v>
      </c>
      <c r="BS798" s="3" t="s">
        <v>109</v>
      </c>
      <c r="BV798" s="3" t="s">
        <v>109</v>
      </c>
      <c r="BY798" s="3" t="s">
        <v>108</v>
      </c>
      <c r="CB798" s="3" t="s">
        <v>118</v>
      </c>
      <c r="CE798" s="3" t="s">
        <v>111</v>
      </c>
      <c r="CH798" s="3" t="s">
        <v>137</v>
      </c>
      <c r="CK798" s="3" t="s">
        <v>366</v>
      </c>
      <c r="CN798" s="3" t="s">
        <v>137</v>
      </c>
      <c r="CQ798" s="3" t="s">
        <v>367</v>
      </c>
      <c r="CT798">
        <v>224</v>
      </c>
    </row>
    <row r="799" spans="1:98" x14ac:dyDescent="0.25">
      <c r="A799">
        <v>228</v>
      </c>
      <c r="B799" s="22">
        <v>43944.487384259257</v>
      </c>
      <c r="C799" s="22">
        <v>43944.506435185183</v>
      </c>
      <c r="D799" s="3" t="s">
        <v>97</v>
      </c>
      <c r="I799" s="3" t="s">
        <v>98</v>
      </c>
      <c r="L799" s="3" t="s">
        <v>98</v>
      </c>
      <c r="O799" s="3" t="s">
        <v>364</v>
      </c>
      <c r="R799" s="3" t="s">
        <v>120</v>
      </c>
      <c r="U799" s="3" t="s">
        <v>99</v>
      </c>
      <c r="X799" s="3" t="s">
        <v>101</v>
      </c>
      <c r="AA799" s="3" t="s">
        <v>132</v>
      </c>
      <c r="AD799" s="3" t="s">
        <v>103</v>
      </c>
      <c r="AG799" s="3" t="s">
        <v>149</v>
      </c>
      <c r="AJ799" s="3"/>
      <c r="AM799" s="3" t="s">
        <v>98</v>
      </c>
      <c r="AP799" s="3" t="s">
        <v>365</v>
      </c>
      <c r="AS799" s="3" t="s">
        <v>98</v>
      </c>
      <c r="AV799" s="3" t="s">
        <v>430</v>
      </c>
      <c r="AY799" s="3" t="s">
        <v>116</v>
      </c>
      <c r="BB799" s="3"/>
      <c r="BG799" s="3" t="s">
        <v>109</v>
      </c>
      <c r="BJ799" s="3" t="s">
        <v>109</v>
      </c>
      <c r="BM799" s="3" t="s">
        <v>108</v>
      </c>
      <c r="BP799" s="3" t="s">
        <v>109</v>
      </c>
      <c r="BS799" s="3" t="s">
        <v>109</v>
      </c>
      <c r="BV799" s="3" t="s">
        <v>109</v>
      </c>
      <c r="BY799" s="3" t="s">
        <v>108</v>
      </c>
      <c r="CB799" s="3" t="s">
        <v>118</v>
      </c>
      <c r="CE799" s="3" t="s">
        <v>111</v>
      </c>
      <c r="CH799" s="3" t="s">
        <v>137</v>
      </c>
      <c r="CK799" s="3" t="s">
        <v>366</v>
      </c>
      <c r="CN799" s="3" t="s">
        <v>137</v>
      </c>
      <c r="CQ799" s="3" t="s">
        <v>367</v>
      </c>
      <c r="CT799">
        <v>224</v>
      </c>
    </row>
    <row r="800" spans="1:98" x14ac:dyDescent="0.25">
      <c r="A800">
        <v>229</v>
      </c>
      <c r="B800" s="22">
        <v>43944.504571759258</v>
      </c>
      <c r="C800" s="22">
        <v>43944.507280092592</v>
      </c>
      <c r="D800" s="3" t="s">
        <v>97</v>
      </c>
      <c r="I800" s="3" t="s">
        <v>98</v>
      </c>
      <c r="L800" s="3" t="s">
        <v>99</v>
      </c>
      <c r="O800" s="3"/>
      <c r="R800" s="3" t="s">
        <v>120</v>
      </c>
      <c r="U800" s="3" t="s">
        <v>99</v>
      </c>
      <c r="X800" s="3" t="s">
        <v>121</v>
      </c>
      <c r="AA800" s="3"/>
      <c r="AD800" s="3" t="s">
        <v>103</v>
      </c>
      <c r="AG800" s="3" t="s">
        <v>149</v>
      </c>
      <c r="AJ800" s="3"/>
      <c r="AM800" s="3" t="s">
        <v>99</v>
      </c>
      <c r="AP800" s="3"/>
      <c r="AS800" s="3" t="s">
        <v>98</v>
      </c>
      <c r="AV800" s="3" t="s">
        <v>435</v>
      </c>
      <c r="AY800" s="3" t="s">
        <v>116</v>
      </c>
      <c r="BB800" s="3"/>
      <c r="BG800" s="3" t="s">
        <v>108</v>
      </c>
      <c r="BJ800" s="3" t="s">
        <v>109</v>
      </c>
      <c r="BM800" s="3" t="s">
        <v>109</v>
      </c>
      <c r="BP800" s="3" t="s">
        <v>123</v>
      </c>
      <c r="BS800" s="3" t="s">
        <v>123</v>
      </c>
      <c r="BV800" s="3" t="s">
        <v>123</v>
      </c>
      <c r="BY800" s="3" t="s">
        <v>109</v>
      </c>
      <c r="CB800" s="3" t="s">
        <v>110</v>
      </c>
      <c r="CE800" s="3" t="s">
        <v>111</v>
      </c>
      <c r="CH800" s="3" t="s">
        <v>112</v>
      </c>
      <c r="CK800" s="3"/>
      <c r="CN800" s="3" t="s">
        <v>113</v>
      </c>
      <c r="CQ800" s="3"/>
      <c r="CT800">
        <v>225</v>
      </c>
    </row>
    <row r="801" spans="1:98" x14ac:dyDescent="0.25">
      <c r="A801">
        <v>229</v>
      </c>
      <c r="B801" s="22">
        <v>43944.504571759258</v>
      </c>
      <c r="C801" s="22">
        <v>43944.507280092592</v>
      </c>
      <c r="D801" s="3" t="s">
        <v>97</v>
      </c>
      <c r="I801" s="3" t="s">
        <v>98</v>
      </c>
      <c r="L801" s="3" t="s">
        <v>99</v>
      </c>
      <c r="O801" s="3"/>
      <c r="R801" s="3" t="s">
        <v>120</v>
      </c>
      <c r="U801" s="3" t="s">
        <v>99</v>
      </c>
      <c r="X801" s="3" t="s">
        <v>121</v>
      </c>
      <c r="AA801" s="3"/>
      <c r="AD801" s="3" t="s">
        <v>103</v>
      </c>
      <c r="AG801" s="3" t="s">
        <v>149</v>
      </c>
      <c r="AJ801" s="3"/>
      <c r="AM801" s="3" t="s">
        <v>99</v>
      </c>
      <c r="AP801" s="3"/>
      <c r="AS801" s="3" t="s">
        <v>98</v>
      </c>
      <c r="AV801" s="3" t="s">
        <v>430</v>
      </c>
      <c r="AY801" s="3" t="s">
        <v>116</v>
      </c>
      <c r="BB801" s="3"/>
      <c r="BG801" s="3" t="s">
        <v>108</v>
      </c>
      <c r="BJ801" s="3" t="s">
        <v>109</v>
      </c>
      <c r="BM801" s="3" t="s">
        <v>109</v>
      </c>
      <c r="BP801" s="3" t="s">
        <v>123</v>
      </c>
      <c r="BS801" s="3" t="s">
        <v>123</v>
      </c>
      <c r="BV801" s="3" t="s">
        <v>123</v>
      </c>
      <c r="BY801" s="3" t="s">
        <v>109</v>
      </c>
      <c r="CB801" s="3" t="s">
        <v>110</v>
      </c>
      <c r="CE801" s="3" t="s">
        <v>111</v>
      </c>
      <c r="CH801" s="3" t="s">
        <v>112</v>
      </c>
      <c r="CK801" s="3"/>
      <c r="CN801" s="3" t="s">
        <v>113</v>
      </c>
      <c r="CQ801" s="3"/>
      <c r="CT801">
        <v>225</v>
      </c>
    </row>
    <row r="802" spans="1:98" x14ac:dyDescent="0.25">
      <c r="A802">
        <v>230</v>
      </c>
      <c r="B802" s="22">
        <v>43944.636087962965</v>
      </c>
      <c r="C802" s="22">
        <v>43944.638553240744</v>
      </c>
      <c r="D802" s="3" t="s">
        <v>97</v>
      </c>
      <c r="I802" s="3" t="s">
        <v>98</v>
      </c>
      <c r="L802" s="3" t="s">
        <v>99</v>
      </c>
      <c r="O802" s="3"/>
      <c r="R802" s="3" t="s">
        <v>225</v>
      </c>
      <c r="U802" s="3" t="s">
        <v>99</v>
      </c>
      <c r="X802" s="3" t="s">
        <v>121</v>
      </c>
      <c r="AA802" s="3"/>
      <c r="AD802" s="3" t="s">
        <v>138</v>
      </c>
      <c r="AG802" s="3" t="s">
        <v>151</v>
      </c>
      <c r="AJ802" s="3"/>
      <c r="AM802" s="3" t="s">
        <v>99</v>
      </c>
      <c r="AP802" s="3"/>
      <c r="AS802" s="3" t="s">
        <v>98</v>
      </c>
      <c r="AV802" s="3" t="s">
        <v>432</v>
      </c>
      <c r="AY802" s="3" t="s">
        <v>116</v>
      </c>
      <c r="BB802" s="3"/>
      <c r="BG802" s="3" t="s">
        <v>107</v>
      </c>
      <c r="BJ802" s="3" t="s">
        <v>108</v>
      </c>
      <c r="BM802" s="3" t="s">
        <v>123</v>
      </c>
      <c r="BP802" s="3" t="s">
        <v>123</v>
      </c>
      <c r="BS802" s="3" t="s">
        <v>123</v>
      </c>
      <c r="BV802" s="3" t="s">
        <v>123</v>
      </c>
      <c r="BY802" s="3" t="s">
        <v>123</v>
      </c>
      <c r="CB802" s="3" t="s">
        <v>124</v>
      </c>
      <c r="CE802" s="3" t="s">
        <v>111</v>
      </c>
      <c r="CH802" s="3" t="s">
        <v>112</v>
      </c>
      <c r="CK802" s="3"/>
      <c r="CN802" s="3" t="s">
        <v>126</v>
      </c>
      <c r="CQ802" s="3"/>
      <c r="CT802">
        <v>226</v>
      </c>
    </row>
    <row r="803" spans="1:98" x14ac:dyDescent="0.25">
      <c r="A803">
        <v>230</v>
      </c>
      <c r="B803" s="22">
        <v>43944.636087962965</v>
      </c>
      <c r="C803" s="22">
        <v>43944.638553240744</v>
      </c>
      <c r="D803" s="3" t="s">
        <v>97</v>
      </c>
      <c r="I803" s="3" t="s">
        <v>98</v>
      </c>
      <c r="L803" s="3" t="s">
        <v>99</v>
      </c>
      <c r="O803" s="3"/>
      <c r="R803" s="3" t="s">
        <v>225</v>
      </c>
      <c r="U803" s="3" t="s">
        <v>99</v>
      </c>
      <c r="X803" s="3" t="s">
        <v>121</v>
      </c>
      <c r="AA803" s="3"/>
      <c r="AD803" s="3" t="s">
        <v>138</v>
      </c>
      <c r="AG803" s="3" t="s">
        <v>151</v>
      </c>
      <c r="AJ803" s="3"/>
      <c r="AM803" s="3" t="s">
        <v>99</v>
      </c>
      <c r="AP803" s="3"/>
      <c r="AS803" s="3" t="s">
        <v>98</v>
      </c>
      <c r="AV803" s="3" t="s">
        <v>433</v>
      </c>
      <c r="AY803" s="3" t="s">
        <v>116</v>
      </c>
      <c r="BB803" s="3"/>
      <c r="BG803" s="3" t="s">
        <v>107</v>
      </c>
      <c r="BJ803" s="3" t="s">
        <v>108</v>
      </c>
      <c r="BM803" s="3" t="s">
        <v>123</v>
      </c>
      <c r="BP803" s="3" t="s">
        <v>123</v>
      </c>
      <c r="BS803" s="3" t="s">
        <v>123</v>
      </c>
      <c r="BV803" s="3" t="s">
        <v>123</v>
      </c>
      <c r="BY803" s="3" t="s">
        <v>123</v>
      </c>
      <c r="CB803" s="3" t="s">
        <v>124</v>
      </c>
      <c r="CE803" s="3" t="s">
        <v>111</v>
      </c>
      <c r="CH803" s="3" t="s">
        <v>112</v>
      </c>
      <c r="CK803" s="3"/>
      <c r="CN803" s="3" t="s">
        <v>126</v>
      </c>
      <c r="CQ803" s="3"/>
      <c r="CT803">
        <v>226</v>
      </c>
    </row>
    <row r="804" spans="1:98" x14ac:dyDescent="0.25">
      <c r="A804">
        <v>230</v>
      </c>
      <c r="B804" s="22">
        <v>43944.636087962965</v>
      </c>
      <c r="C804" s="22">
        <v>43944.638553240744</v>
      </c>
      <c r="D804" s="3" t="s">
        <v>97</v>
      </c>
      <c r="I804" s="3" t="s">
        <v>98</v>
      </c>
      <c r="L804" s="3" t="s">
        <v>99</v>
      </c>
      <c r="O804" s="3"/>
      <c r="R804" s="3" t="s">
        <v>225</v>
      </c>
      <c r="U804" s="3" t="s">
        <v>99</v>
      </c>
      <c r="X804" s="3" t="s">
        <v>121</v>
      </c>
      <c r="AA804" s="3"/>
      <c r="AD804" s="3" t="s">
        <v>138</v>
      </c>
      <c r="AG804" s="3" t="s">
        <v>151</v>
      </c>
      <c r="AJ804" s="3"/>
      <c r="AM804" s="3" t="s">
        <v>99</v>
      </c>
      <c r="AP804" s="3"/>
      <c r="AS804" s="3" t="s">
        <v>98</v>
      </c>
      <c r="AV804" s="3" t="s">
        <v>434</v>
      </c>
      <c r="AY804" s="3" t="s">
        <v>116</v>
      </c>
      <c r="BB804" s="3"/>
      <c r="BG804" s="3" t="s">
        <v>107</v>
      </c>
      <c r="BJ804" s="3" t="s">
        <v>108</v>
      </c>
      <c r="BM804" s="3" t="s">
        <v>123</v>
      </c>
      <c r="BP804" s="3" t="s">
        <v>123</v>
      </c>
      <c r="BS804" s="3" t="s">
        <v>123</v>
      </c>
      <c r="BV804" s="3" t="s">
        <v>123</v>
      </c>
      <c r="BY804" s="3" t="s">
        <v>123</v>
      </c>
      <c r="CB804" s="3" t="s">
        <v>124</v>
      </c>
      <c r="CE804" s="3" t="s">
        <v>111</v>
      </c>
      <c r="CH804" s="3" t="s">
        <v>112</v>
      </c>
      <c r="CK804" s="3"/>
      <c r="CN804" s="3" t="s">
        <v>126</v>
      </c>
      <c r="CQ804" s="3"/>
      <c r="CT804">
        <v>226</v>
      </c>
    </row>
    <row r="805" spans="1:98" x14ac:dyDescent="0.25">
      <c r="A805">
        <v>230</v>
      </c>
      <c r="B805" s="22">
        <v>43944.636087962965</v>
      </c>
      <c r="C805" s="22">
        <v>43944.638553240744</v>
      </c>
      <c r="D805" s="3" t="s">
        <v>97</v>
      </c>
      <c r="I805" s="3" t="s">
        <v>98</v>
      </c>
      <c r="L805" s="3" t="s">
        <v>99</v>
      </c>
      <c r="O805" s="3"/>
      <c r="R805" s="3" t="s">
        <v>225</v>
      </c>
      <c r="U805" s="3" t="s">
        <v>99</v>
      </c>
      <c r="X805" s="3" t="s">
        <v>121</v>
      </c>
      <c r="AA805" s="3"/>
      <c r="AD805" s="3" t="s">
        <v>138</v>
      </c>
      <c r="AG805" s="3" t="s">
        <v>151</v>
      </c>
      <c r="AJ805" s="3"/>
      <c r="AM805" s="3" t="s">
        <v>99</v>
      </c>
      <c r="AP805" s="3"/>
      <c r="AS805" s="3" t="s">
        <v>98</v>
      </c>
      <c r="AV805" s="3" t="s">
        <v>429</v>
      </c>
      <c r="AY805" s="3" t="s">
        <v>116</v>
      </c>
      <c r="BB805" s="3"/>
      <c r="BG805" s="3" t="s">
        <v>107</v>
      </c>
      <c r="BJ805" s="3" t="s">
        <v>108</v>
      </c>
      <c r="BM805" s="3" t="s">
        <v>123</v>
      </c>
      <c r="BP805" s="3" t="s">
        <v>123</v>
      </c>
      <c r="BS805" s="3" t="s">
        <v>123</v>
      </c>
      <c r="BV805" s="3" t="s">
        <v>123</v>
      </c>
      <c r="BY805" s="3" t="s">
        <v>123</v>
      </c>
      <c r="CB805" s="3" t="s">
        <v>124</v>
      </c>
      <c r="CE805" s="3" t="s">
        <v>111</v>
      </c>
      <c r="CH805" s="3" t="s">
        <v>112</v>
      </c>
      <c r="CK805" s="3"/>
      <c r="CN805" s="3" t="s">
        <v>126</v>
      </c>
      <c r="CQ805" s="3"/>
      <c r="CT805">
        <v>226</v>
      </c>
    </row>
    <row r="806" spans="1:98" x14ac:dyDescent="0.25">
      <c r="A806">
        <v>230</v>
      </c>
      <c r="B806" s="22">
        <v>43944.636087962965</v>
      </c>
      <c r="C806" s="22">
        <v>43944.638553240744</v>
      </c>
      <c r="D806" s="3" t="s">
        <v>97</v>
      </c>
      <c r="I806" s="3" t="s">
        <v>98</v>
      </c>
      <c r="L806" s="3" t="s">
        <v>99</v>
      </c>
      <c r="O806" s="3"/>
      <c r="R806" s="3" t="s">
        <v>225</v>
      </c>
      <c r="U806" s="3" t="s">
        <v>99</v>
      </c>
      <c r="X806" s="3" t="s">
        <v>121</v>
      </c>
      <c r="AA806" s="3"/>
      <c r="AD806" s="3" t="s">
        <v>138</v>
      </c>
      <c r="AG806" s="3" t="s">
        <v>151</v>
      </c>
      <c r="AJ806" s="3"/>
      <c r="AM806" s="3" t="s">
        <v>99</v>
      </c>
      <c r="AP806" s="3"/>
      <c r="AS806" s="3" t="s">
        <v>98</v>
      </c>
      <c r="AV806" s="3" t="s">
        <v>435</v>
      </c>
      <c r="AY806" s="3" t="s">
        <v>116</v>
      </c>
      <c r="BB806" s="3"/>
      <c r="BG806" s="3" t="s">
        <v>107</v>
      </c>
      <c r="BJ806" s="3" t="s">
        <v>108</v>
      </c>
      <c r="BM806" s="3" t="s">
        <v>123</v>
      </c>
      <c r="BP806" s="3" t="s">
        <v>123</v>
      </c>
      <c r="BS806" s="3" t="s">
        <v>123</v>
      </c>
      <c r="BV806" s="3" t="s">
        <v>123</v>
      </c>
      <c r="BY806" s="3" t="s">
        <v>123</v>
      </c>
      <c r="CB806" s="3" t="s">
        <v>124</v>
      </c>
      <c r="CE806" s="3" t="s">
        <v>111</v>
      </c>
      <c r="CH806" s="3" t="s">
        <v>112</v>
      </c>
      <c r="CK806" s="3"/>
      <c r="CN806" s="3" t="s">
        <v>126</v>
      </c>
      <c r="CQ806" s="3"/>
      <c r="CT806">
        <v>226</v>
      </c>
    </row>
    <row r="807" spans="1:98" x14ac:dyDescent="0.25">
      <c r="A807">
        <v>230</v>
      </c>
      <c r="B807" s="22">
        <v>43944.636087962965</v>
      </c>
      <c r="C807" s="22">
        <v>43944.638553240744</v>
      </c>
      <c r="D807" s="3" t="s">
        <v>97</v>
      </c>
      <c r="I807" s="3" t="s">
        <v>98</v>
      </c>
      <c r="L807" s="3" t="s">
        <v>99</v>
      </c>
      <c r="O807" s="3"/>
      <c r="R807" s="3" t="s">
        <v>225</v>
      </c>
      <c r="U807" s="3" t="s">
        <v>99</v>
      </c>
      <c r="X807" s="3" t="s">
        <v>121</v>
      </c>
      <c r="AA807" s="3"/>
      <c r="AD807" s="3" t="s">
        <v>138</v>
      </c>
      <c r="AG807" s="3" t="s">
        <v>151</v>
      </c>
      <c r="AJ807" s="3"/>
      <c r="AM807" s="3" t="s">
        <v>99</v>
      </c>
      <c r="AP807" s="3"/>
      <c r="AS807" s="3" t="s">
        <v>98</v>
      </c>
      <c r="AV807" s="3" t="s">
        <v>430</v>
      </c>
      <c r="AY807" s="3" t="s">
        <v>116</v>
      </c>
      <c r="BB807" s="3"/>
      <c r="BG807" s="3" t="s">
        <v>107</v>
      </c>
      <c r="BJ807" s="3" t="s">
        <v>108</v>
      </c>
      <c r="BM807" s="3" t="s">
        <v>123</v>
      </c>
      <c r="BP807" s="3" t="s">
        <v>123</v>
      </c>
      <c r="BS807" s="3" t="s">
        <v>123</v>
      </c>
      <c r="BV807" s="3" t="s">
        <v>123</v>
      </c>
      <c r="BY807" s="3" t="s">
        <v>123</v>
      </c>
      <c r="CB807" s="3" t="s">
        <v>124</v>
      </c>
      <c r="CE807" s="3" t="s">
        <v>111</v>
      </c>
      <c r="CH807" s="3" t="s">
        <v>112</v>
      </c>
      <c r="CK807" s="3"/>
      <c r="CN807" s="3" t="s">
        <v>126</v>
      </c>
      <c r="CQ807" s="3"/>
      <c r="CT807">
        <v>226</v>
      </c>
    </row>
    <row r="808" spans="1:98" x14ac:dyDescent="0.25">
      <c r="A808">
        <v>231</v>
      </c>
      <c r="B808" s="22">
        <v>43944.655092592591</v>
      </c>
      <c r="C808" s="22">
        <v>43944.675509259258</v>
      </c>
      <c r="D808" s="3" t="s">
        <v>97</v>
      </c>
      <c r="I808" s="3" t="s">
        <v>98</v>
      </c>
      <c r="L808" s="3" t="s">
        <v>99</v>
      </c>
      <c r="O808" s="3"/>
      <c r="R808" s="3" t="s">
        <v>100</v>
      </c>
      <c r="U808" s="3" t="s">
        <v>99</v>
      </c>
      <c r="X808" s="3" t="s">
        <v>101</v>
      </c>
      <c r="AA808" s="3" t="s">
        <v>99</v>
      </c>
      <c r="AD808" s="3" t="s">
        <v>114</v>
      </c>
      <c r="AG808" s="3" t="s">
        <v>151</v>
      </c>
      <c r="AJ808" s="3"/>
      <c r="AM808" s="3" t="s">
        <v>99</v>
      </c>
      <c r="AP808" s="3"/>
      <c r="AS808" s="3" t="s">
        <v>98</v>
      </c>
      <c r="AV808" s="3" t="s">
        <v>431</v>
      </c>
      <c r="AY808" s="3" t="s">
        <v>116</v>
      </c>
      <c r="BB808" s="3"/>
      <c r="BG808" s="3" t="s">
        <v>109</v>
      </c>
      <c r="BJ808" s="3" t="s">
        <v>109</v>
      </c>
      <c r="BM808" s="3" t="s">
        <v>108</v>
      </c>
      <c r="BP808" s="3" t="s">
        <v>109</v>
      </c>
      <c r="BS808" s="3" t="s">
        <v>109</v>
      </c>
      <c r="BV808" s="3" t="s">
        <v>109</v>
      </c>
      <c r="BY808" s="3" t="s">
        <v>123</v>
      </c>
      <c r="CB808" s="3" t="s">
        <v>110</v>
      </c>
      <c r="CE808" s="3" t="s">
        <v>111</v>
      </c>
      <c r="CH808" s="3" t="s">
        <v>137</v>
      </c>
      <c r="CK808" s="3" t="s">
        <v>368</v>
      </c>
      <c r="CN808" s="3" t="s">
        <v>137</v>
      </c>
      <c r="CQ808" s="3"/>
      <c r="CT808">
        <v>227</v>
      </c>
    </row>
    <row r="809" spans="1:98" x14ac:dyDescent="0.25">
      <c r="A809">
        <v>231</v>
      </c>
      <c r="B809" s="22">
        <v>43944.655092592591</v>
      </c>
      <c r="C809" s="22">
        <v>43944.675509259258</v>
      </c>
      <c r="D809" s="3" t="s">
        <v>97</v>
      </c>
      <c r="I809" s="3" t="s">
        <v>98</v>
      </c>
      <c r="L809" s="3" t="s">
        <v>99</v>
      </c>
      <c r="O809" s="3"/>
      <c r="R809" s="3" t="s">
        <v>100</v>
      </c>
      <c r="U809" s="3" t="s">
        <v>99</v>
      </c>
      <c r="X809" s="3" t="s">
        <v>101</v>
      </c>
      <c r="AA809" s="3" t="s">
        <v>99</v>
      </c>
      <c r="AD809" s="3" t="s">
        <v>114</v>
      </c>
      <c r="AG809" s="3" t="s">
        <v>151</v>
      </c>
      <c r="AJ809" s="3"/>
      <c r="AM809" s="3" t="s">
        <v>99</v>
      </c>
      <c r="AP809" s="3"/>
      <c r="AS809" s="3" t="s">
        <v>98</v>
      </c>
      <c r="AV809" s="3" t="s">
        <v>433</v>
      </c>
      <c r="AY809" s="3" t="s">
        <v>116</v>
      </c>
      <c r="BB809" s="3"/>
      <c r="BG809" s="3" t="s">
        <v>109</v>
      </c>
      <c r="BJ809" s="3" t="s">
        <v>109</v>
      </c>
      <c r="BM809" s="3" t="s">
        <v>108</v>
      </c>
      <c r="BP809" s="3" t="s">
        <v>109</v>
      </c>
      <c r="BS809" s="3" t="s">
        <v>109</v>
      </c>
      <c r="BV809" s="3" t="s">
        <v>109</v>
      </c>
      <c r="BY809" s="3" t="s">
        <v>123</v>
      </c>
      <c r="CB809" s="3" t="s">
        <v>110</v>
      </c>
      <c r="CE809" s="3" t="s">
        <v>111</v>
      </c>
      <c r="CH809" s="3" t="s">
        <v>137</v>
      </c>
      <c r="CK809" s="3" t="s">
        <v>368</v>
      </c>
      <c r="CN809" s="3" t="s">
        <v>137</v>
      </c>
      <c r="CQ809" s="3"/>
      <c r="CT809">
        <v>227</v>
      </c>
    </row>
    <row r="810" spans="1:98" x14ac:dyDescent="0.25">
      <c r="A810">
        <v>231</v>
      </c>
      <c r="B810" s="22">
        <v>43944.655092592591</v>
      </c>
      <c r="C810" s="22">
        <v>43944.675509259258</v>
      </c>
      <c r="D810" s="3" t="s">
        <v>97</v>
      </c>
      <c r="I810" s="3" t="s">
        <v>98</v>
      </c>
      <c r="L810" s="3" t="s">
        <v>99</v>
      </c>
      <c r="O810" s="3"/>
      <c r="R810" s="3" t="s">
        <v>100</v>
      </c>
      <c r="U810" s="3" t="s">
        <v>99</v>
      </c>
      <c r="X810" s="3" t="s">
        <v>101</v>
      </c>
      <c r="AA810" s="3" t="s">
        <v>99</v>
      </c>
      <c r="AD810" s="3" t="s">
        <v>114</v>
      </c>
      <c r="AG810" s="3" t="s">
        <v>151</v>
      </c>
      <c r="AJ810" s="3"/>
      <c r="AM810" s="3" t="s">
        <v>99</v>
      </c>
      <c r="AP810" s="3"/>
      <c r="AS810" s="3" t="s">
        <v>98</v>
      </c>
      <c r="AV810" s="3" t="s">
        <v>434</v>
      </c>
      <c r="AY810" s="3" t="s">
        <v>116</v>
      </c>
      <c r="BB810" s="3"/>
      <c r="BG810" s="3" t="s">
        <v>109</v>
      </c>
      <c r="BJ810" s="3" t="s">
        <v>109</v>
      </c>
      <c r="BM810" s="3" t="s">
        <v>108</v>
      </c>
      <c r="BP810" s="3" t="s">
        <v>109</v>
      </c>
      <c r="BS810" s="3" t="s">
        <v>109</v>
      </c>
      <c r="BV810" s="3" t="s">
        <v>109</v>
      </c>
      <c r="BY810" s="3" t="s">
        <v>123</v>
      </c>
      <c r="CB810" s="3" t="s">
        <v>110</v>
      </c>
      <c r="CE810" s="3" t="s">
        <v>111</v>
      </c>
      <c r="CH810" s="3" t="s">
        <v>137</v>
      </c>
      <c r="CK810" s="3" t="s">
        <v>368</v>
      </c>
      <c r="CN810" s="3" t="s">
        <v>137</v>
      </c>
      <c r="CQ810" s="3"/>
      <c r="CT810">
        <v>227</v>
      </c>
    </row>
    <row r="811" spans="1:98" x14ac:dyDescent="0.25">
      <c r="A811">
        <v>231</v>
      </c>
      <c r="B811" s="22">
        <v>43944.655092592591</v>
      </c>
      <c r="C811" s="22">
        <v>43944.675509259258</v>
      </c>
      <c r="D811" s="3" t="s">
        <v>97</v>
      </c>
      <c r="I811" s="3" t="s">
        <v>98</v>
      </c>
      <c r="L811" s="3" t="s">
        <v>99</v>
      </c>
      <c r="O811" s="3"/>
      <c r="R811" s="3" t="s">
        <v>100</v>
      </c>
      <c r="U811" s="3" t="s">
        <v>99</v>
      </c>
      <c r="X811" s="3" t="s">
        <v>101</v>
      </c>
      <c r="AA811" s="3" t="s">
        <v>99</v>
      </c>
      <c r="AD811" s="3" t="s">
        <v>114</v>
      </c>
      <c r="AG811" s="3" t="s">
        <v>151</v>
      </c>
      <c r="AJ811" s="3"/>
      <c r="AM811" s="3" t="s">
        <v>99</v>
      </c>
      <c r="AP811" s="3"/>
      <c r="AS811" s="3" t="s">
        <v>98</v>
      </c>
      <c r="AV811" s="3" t="s">
        <v>429</v>
      </c>
      <c r="AY811" s="3" t="s">
        <v>116</v>
      </c>
      <c r="BB811" s="3"/>
      <c r="BG811" s="3" t="s">
        <v>109</v>
      </c>
      <c r="BJ811" s="3" t="s">
        <v>109</v>
      </c>
      <c r="BM811" s="3" t="s">
        <v>108</v>
      </c>
      <c r="BP811" s="3" t="s">
        <v>109</v>
      </c>
      <c r="BS811" s="3" t="s">
        <v>109</v>
      </c>
      <c r="BV811" s="3" t="s">
        <v>109</v>
      </c>
      <c r="BY811" s="3" t="s">
        <v>123</v>
      </c>
      <c r="CB811" s="3" t="s">
        <v>110</v>
      </c>
      <c r="CE811" s="3" t="s">
        <v>111</v>
      </c>
      <c r="CH811" s="3" t="s">
        <v>137</v>
      </c>
      <c r="CK811" s="3" t="s">
        <v>368</v>
      </c>
      <c r="CN811" s="3" t="s">
        <v>137</v>
      </c>
      <c r="CQ811" s="3"/>
      <c r="CT811">
        <v>227</v>
      </c>
    </row>
    <row r="812" spans="1:98" x14ac:dyDescent="0.25">
      <c r="A812">
        <v>231</v>
      </c>
      <c r="B812" s="22">
        <v>43944.655092592591</v>
      </c>
      <c r="C812" s="22">
        <v>43944.675509259258</v>
      </c>
      <c r="D812" s="3" t="s">
        <v>97</v>
      </c>
      <c r="I812" s="3" t="s">
        <v>98</v>
      </c>
      <c r="L812" s="3" t="s">
        <v>99</v>
      </c>
      <c r="O812" s="3"/>
      <c r="R812" s="3" t="s">
        <v>100</v>
      </c>
      <c r="U812" s="3" t="s">
        <v>99</v>
      </c>
      <c r="X812" s="3" t="s">
        <v>101</v>
      </c>
      <c r="AA812" s="3" t="s">
        <v>99</v>
      </c>
      <c r="AD812" s="3" t="s">
        <v>114</v>
      </c>
      <c r="AG812" s="3" t="s">
        <v>151</v>
      </c>
      <c r="AJ812" s="3"/>
      <c r="AM812" s="3" t="s">
        <v>99</v>
      </c>
      <c r="AP812" s="3"/>
      <c r="AS812" s="3" t="s">
        <v>98</v>
      </c>
      <c r="AV812" s="3" t="s">
        <v>435</v>
      </c>
      <c r="AY812" s="3" t="s">
        <v>116</v>
      </c>
      <c r="BB812" s="3"/>
      <c r="BG812" s="3" t="s">
        <v>109</v>
      </c>
      <c r="BJ812" s="3" t="s">
        <v>109</v>
      </c>
      <c r="BM812" s="3" t="s">
        <v>108</v>
      </c>
      <c r="BP812" s="3" t="s">
        <v>109</v>
      </c>
      <c r="BS812" s="3" t="s">
        <v>109</v>
      </c>
      <c r="BV812" s="3" t="s">
        <v>109</v>
      </c>
      <c r="BY812" s="3" t="s">
        <v>123</v>
      </c>
      <c r="CB812" s="3" t="s">
        <v>110</v>
      </c>
      <c r="CE812" s="3" t="s">
        <v>111</v>
      </c>
      <c r="CH812" s="3" t="s">
        <v>137</v>
      </c>
      <c r="CK812" s="3" t="s">
        <v>368</v>
      </c>
      <c r="CN812" s="3" t="s">
        <v>137</v>
      </c>
      <c r="CQ812" s="3"/>
      <c r="CT812">
        <v>227</v>
      </c>
    </row>
    <row r="813" spans="1:98" x14ac:dyDescent="0.25">
      <c r="A813">
        <v>231</v>
      </c>
      <c r="B813" s="22">
        <v>43944.655092592591</v>
      </c>
      <c r="C813" s="22">
        <v>43944.675509259258</v>
      </c>
      <c r="D813" s="3" t="s">
        <v>97</v>
      </c>
      <c r="I813" s="3" t="s">
        <v>98</v>
      </c>
      <c r="L813" s="3" t="s">
        <v>99</v>
      </c>
      <c r="O813" s="3"/>
      <c r="R813" s="3" t="s">
        <v>100</v>
      </c>
      <c r="U813" s="3" t="s">
        <v>99</v>
      </c>
      <c r="X813" s="3" t="s">
        <v>101</v>
      </c>
      <c r="AA813" s="3" t="s">
        <v>99</v>
      </c>
      <c r="AD813" s="3" t="s">
        <v>114</v>
      </c>
      <c r="AG813" s="3" t="s">
        <v>151</v>
      </c>
      <c r="AJ813" s="3"/>
      <c r="AM813" s="3" t="s">
        <v>99</v>
      </c>
      <c r="AP813" s="3"/>
      <c r="AS813" s="3" t="s">
        <v>98</v>
      </c>
      <c r="AV813" s="3" t="s">
        <v>430</v>
      </c>
      <c r="AY813" s="3" t="s">
        <v>116</v>
      </c>
      <c r="BB813" s="3"/>
      <c r="BG813" s="3" t="s">
        <v>109</v>
      </c>
      <c r="BJ813" s="3" t="s">
        <v>109</v>
      </c>
      <c r="BM813" s="3" t="s">
        <v>108</v>
      </c>
      <c r="BP813" s="3" t="s">
        <v>109</v>
      </c>
      <c r="BS813" s="3" t="s">
        <v>109</v>
      </c>
      <c r="BV813" s="3" t="s">
        <v>109</v>
      </c>
      <c r="BY813" s="3" t="s">
        <v>123</v>
      </c>
      <c r="CB813" s="3" t="s">
        <v>110</v>
      </c>
      <c r="CE813" s="3" t="s">
        <v>111</v>
      </c>
      <c r="CH813" s="3" t="s">
        <v>137</v>
      </c>
      <c r="CK813" s="3" t="s">
        <v>368</v>
      </c>
      <c r="CN813" s="3" t="s">
        <v>137</v>
      </c>
      <c r="CQ813" s="3"/>
      <c r="CT813">
        <v>227</v>
      </c>
    </row>
    <row r="814" spans="1:98" x14ac:dyDescent="0.25">
      <c r="A814">
        <v>232</v>
      </c>
      <c r="B814" s="22">
        <v>43944.69321759259</v>
      </c>
      <c r="C814" s="22">
        <v>43944.694976851853</v>
      </c>
      <c r="D814" s="3" t="s">
        <v>97</v>
      </c>
      <c r="I814" s="3" t="s">
        <v>99</v>
      </c>
      <c r="L814" s="3" t="s">
        <v>99</v>
      </c>
      <c r="O814" s="3"/>
      <c r="R814" s="3" t="s">
        <v>100</v>
      </c>
      <c r="U814" s="3" t="s">
        <v>99</v>
      </c>
      <c r="X814" s="3" t="s">
        <v>121</v>
      </c>
      <c r="AA814" s="3"/>
      <c r="AD814" s="3" t="s">
        <v>146</v>
      </c>
      <c r="AG814" s="3" t="s">
        <v>139</v>
      </c>
      <c r="AJ814" s="3"/>
      <c r="AM814" s="3" t="s">
        <v>99</v>
      </c>
      <c r="AP814" s="3"/>
      <c r="AS814" s="3" t="s">
        <v>99</v>
      </c>
      <c r="AV814" s="3"/>
      <c r="AY814" s="3" t="s">
        <v>116</v>
      </c>
      <c r="BB814" s="3"/>
      <c r="BG814" s="3" t="s">
        <v>107</v>
      </c>
      <c r="BJ814" s="3" t="s">
        <v>107</v>
      </c>
      <c r="BM814" s="3" t="s">
        <v>108</v>
      </c>
      <c r="BP814" s="3" t="s">
        <v>109</v>
      </c>
      <c r="BS814" s="3" t="s">
        <v>109</v>
      </c>
      <c r="BV814" s="3" t="s">
        <v>123</v>
      </c>
      <c r="BY814" s="3" t="s">
        <v>109</v>
      </c>
      <c r="CB814" s="3" t="s">
        <v>118</v>
      </c>
      <c r="CE814" s="3" t="s">
        <v>119</v>
      </c>
      <c r="CH814" s="3" t="s">
        <v>136</v>
      </c>
      <c r="CK814" s="3"/>
      <c r="CN814" s="3" t="s">
        <v>126</v>
      </c>
      <c r="CQ814" s="3"/>
      <c r="CT814">
        <v>228</v>
      </c>
    </row>
    <row r="815" spans="1:98" x14ac:dyDescent="0.25">
      <c r="A815">
        <v>233</v>
      </c>
      <c r="B815" s="22">
        <v>43944.713576388887</v>
      </c>
      <c r="C815" s="22">
        <v>43944.718634259261</v>
      </c>
      <c r="D815" s="3" t="s">
        <v>97</v>
      </c>
      <c r="I815" s="3" t="s">
        <v>98</v>
      </c>
      <c r="L815" s="3" t="s">
        <v>98</v>
      </c>
      <c r="O815" s="3" t="s">
        <v>369</v>
      </c>
      <c r="R815" s="3" t="s">
        <v>100</v>
      </c>
      <c r="U815" s="3" t="s">
        <v>99</v>
      </c>
      <c r="X815" s="3" t="s">
        <v>121</v>
      </c>
      <c r="AA815" s="3"/>
      <c r="AD815" s="3" t="s">
        <v>331</v>
      </c>
      <c r="AG815" s="3" t="s">
        <v>151</v>
      </c>
      <c r="AJ815" s="3"/>
      <c r="AM815" s="3" t="s">
        <v>99</v>
      </c>
      <c r="AP815" s="3"/>
      <c r="AS815" s="3" t="s">
        <v>98</v>
      </c>
      <c r="AV815" s="3" t="s">
        <v>431</v>
      </c>
      <c r="AY815" s="3" t="s">
        <v>116</v>
      </c>
      <c r="BB815" s="3" t="s">
        <v>371</v>
      </c>
      <c r="BG815" s="3" t="s">
        <v>109</v>
      </c>
      <c r="BJ815" s="3" t="s">
        <v>109</v>
      </c>
      <c r="BM815" s="3" t="s">
        <v>109</v>
      </c>
      <c r="BP815" s="3" t="s">
        <v>109</v>
      </c>
      <c r="BS815" s="3" t="s">
        <v>109</v>
      </c>
      <c r="BV815" s="3" t="s">
        <v>108</v>
      </c>
      <c r="BY815" s="3" t="s">
        <v>109</v>
      </c>
      <c r="CB815" s="3" t="s">
        <v>110</v>
      </c>
      <c r="CE815" s="3" t="s">
        <v>111</v>
      </c>
      <c r="CH815" s="3" t="s">
        <v>136</v>
      </c>
      <c r="CK815" s="3"/>
      <c r="CN815" s="3" t="s">
        <v>137</v>
      </c>
      <c r="CQ815" s="3"/>
      <c r="CT815">
        <v>229</v>
      </c>
    </row>
    <row r="816" spans="1:98" x14ac:dyDescent="0.25">
      <c r="A816">
        <v>233</v>
      </c>
      <c r="B816" s="22">
        <v>43944.713576388887</v>
      </c>
      <c r="C816" s="22">
        <v>43944.718634259261</v>
      </c>
      <c r="D816" s="3" t="s">
        <v>97</v>
      </c>
      <c r="I816" s="3" t="s">
        <v>98</v>
      </c>
      <c r="L816" s="3" t="s">
        <v>98</v>
      </c>
      <c r="O816" s="3" t="s">
        <v>369</v>
      </c>
      <c r="R816" s="3" t="s">
        <v>100</v>
      </c>
      <c r="U816" s="3" t="s">
        <v>99</v>
      </c>
      <c r="X816" s="3" t="s">
        <v>121</v>
      </c>
      <c r="AA816" s="3"/>
      <c r="AD816" s="3" t="s">
        <v>331</v>
      </c>
      <c r="AG816" s="3" t="s">
        <v>151</v>
      </c>
      <c r="AJ816" s="3"/>
      <c r="AM816" s="3" t="s">
        <v>99</v>
      </c>
      <c r="AP816" s="3"/>
      <c r="AS816" s="3" t="s">
        <v>98</v>
      </c>
      <c r="AV816" s="3" t="s">
        <v>429</v>
      </c>
      <c r="AY816" s="3" t="s">
        <v>116</v>
      </c>
      <c r="BB816" s="3" t="s">
        <v>371</v>
      </c>
      <c r="BG816" s="3" t="s">
        <v>109</v>
      </c>
      <c r="BJ816" s="3" t="s">
        <v>109</v>
      </c>
      <c r="BM816" s="3" t="s">
        <v>109</v>
      </c>
      <c r="BP816" s="3" t="s">
        <v>109</v>
      </c>
      <c r="BS816" s="3" t="s">
        <v>109</v>
      </c>
      <c r="BV816" s="3" t="s">
        <v>108</v>
      </c>
      <c r="BY816" s="3" t="s">
        <v>109</v>
      </c>
      <c r="CB816" s="3" t="s">
        <v>110</v>
      </c>
      <c r="CE816" s="3" t="s">
        <v>111</v>
      </c>
      <c r="CH816" s="3" t="s">
        <v>136</v>
      </c>
      <c r="CK816" s="3"/>
      <c r="CN816" s="3" t="s">
        <v>137</v>
      </c>
      <c r="CQ816" s="3"/>
      <c r="CT816">
        <v>229</v>
      </c>
    </row>
    <row r="817" spans="1:98" x14ac:dyDescent="0.25">
      <c r="A817">
        <v>233</v>
      </c>
      <c r="B817" s="22">
        <v>43944.713576388887</v>
      </c>
      <c r="C817" s="22">
        <v>43944.718634259261</v>
      </c>
      <c r="D817" s="3" t="s">
        <v>97</v>
      </c>
      <c r="I817" s="3" t="s">
        <v>98</v>
      </c>
      <c r="L817" s="3" t="s">
        <v>98</v>
      </c>
      <c r="O817" s="3" t="s">
        <v>369</v>
      </c>
      <c r="R817" s="3" t="s">
        <v>100</v>
      </c>
      <c r="U817" s="3" t="s">
        <v>99</v>
      </c>
      <c r="X817" s="3" t="s">
        <v>121</v>
      </c>
      <c r="AA817" s="3"/>
      <c r="AD817" s="3" t="s">
        <v>331</v>
      </c>
      <c r="AG817" s="3" t="s">
        <v>151</v>
      </c>
      <c r="AJ817" s="3"/>
      <c r="AM817" s="3" t="s">
        <v>99</v>
      </c>
      <c r="AP817" s="3"/>
      <c r="AS817" s="3" t="s">
        <v>98</v>
      </c>
      <c r="AV817" s="3" t="s">
        <v>435</v>
      </c>
      <c r="AY817" s="3" t="s">
        <v>116</v>
      </c>
      <c r="BB817" s="3" t="s">
        <v>371</v>
      </c>
      <c r="BG817" s="3" t="s">
        <v>109</v>
      </c>
      <c r="BJ817" s="3" t="s">
        <v>109</v>
      </c>
      <c r="BM817" s="3" t="s">
        <v>109</v>
      </c>
      <c r="BP817" s="3" t="s">
        <v>109</v>
      </c>
      <c r="BS817" s="3" t="s">
        <v>109</v>
      </c>
      <c r="BV817" s="3" t="s">
        <v>108</v>
      </c>
      <c r="BY817" s="3" t="s">
        <v>109</v>
      </c>
      <c r="CB817" s="3" t="s">
        <v>110</v>
      </c>
      <c r="CE817" s="3" t="s">
        <v>111</v>
      </c>
      <c r="CH817" s="3" t="s">
        <v>136</v>
      </c>
      <c r="CK817" s="3"/>
      <c r="CN817" s="3" t="s">
        <v>137</v>
      </c>
      <c r="CQ817" s="3"/>
      <c r="CT817">
        <v>229</v>
      </c>
    </row>
    <row r="818" spans="1:98" x14ac:dyDescent="0.25">
      <c r="A818">
        <v>233</v>
      </c>
      <c r="B818" s="22">
        <v>43944.713576388887</v>
      </c>
      <c r="C818" s="22">
        <v>43944.718634259261</v>
      </c>
      <c r="D818" s="3" t="s">
        <v>97</v>
      </c>
      <c r="I818" s="3" t="s">
        <v>98</v>
      </c>
      <c r="L818" s="3" t="s">
        <v>98</v>
      </c>
      <c r="O818" s="3" t="s">
        <v>369</v>
      </c>
      <c r="R818" s="3" t="s">
        <v>100</v>
      </c>
      <c r="U818" s="3" t="s">
        <v>99</v>
      </c>
      <c r="X818" s="3" t="s">
        <v>121</v>
      </c>
      <c r="AA818" s="3"/>
      <c r="AD818" s="3" t="s">
        <v>331</v>
      </c>
      <c r="AG818" s="3" t="s">
        <v>151</v>
      </c>
      <c r="AJ818" s="3"/>
      <c r="AM818" s="3" t="s">
        <v>99</v>
      </c>
      <c r="AP818" s="3"/>
      <c r="AS818" s="3" t="s">
        <v>98</v>
      </c>
      <c r="AV818" s="3" t="s">
        <v>137</v>
      </c>
      <c r="AY818" s="3" t="s">
        <v>116</v>
      </c>
      <c r="BB818" s="3" t="s">
        <v>371</v>
      </c>
      <c r="BG818" s="3" t="s">
        <v>109</v>
      </c>
      <c r="BJ818" s="3" t="s">
        <v>109</v>
      </c>
      <c r="BM818" s="3" t="s">
        <v>109</v>
      </c>
      <c r="BP818" s="3" t="s">
        <v>109</v>
      </c>
      <c r="BS818" s="3" t="s">
        <v>109</v>
      </c>
      <c r="BV818" s="3" t="s">
        <v>108</v>
      </c>
      <c r="BY818" s="3" t="s">
        <v>109</v>
      </c>
      <c r="CB818" s="3" t="s">
        <v>110</v>
      </c>
      <c r="CE818" s="3" t="s">
        <v>111</v>
      </c>
      <c r="CH818" s="3" t="s">
        <v>136</v>
      </c>
      <c r="CK818" s="3"/>
      <c r="CN818" s="3" t="s">
        <v>137</v>
      </c>
      <c r="CQ818" s="3"/>
      <c r="CT818">
        <v>229</v>
      </c>
    </row>
    <row r="819" spans="1:98" x14ac:dyDescent="0.25">
      <c r="A819">
        <v>233</v>
      </c>
      <c r="B819" s="22">
        <v>43944.713576388887</v>
      </c>
      <c r="C819" s="22">
        <v>43944.718634259261</v>
      </c>
      <c r="D819" s="3" t="s">
        <v>97</v>
      </c>
      <c r="I819" s="3" t="s">
        <v>98</v>
      </c>
      <c r="L819" s="3" t="s">
        <v>98</v>
      </c>
      <c r="O819" s="3" t="s">
        <v>369</v>
      </c>
      <c r="R819" s="3" t="s">
        <v>100</v>
      </c>
      <c r="U819" s="3" t="s">
        <v>99</v>
      </c>
      <c r="X819" s="3" t="s">
        <v>121</v>
      </c>
      <c r="AA819" s="3"/>
      <c r="AD819" s="3" t="s">
        <v>331</v>
      </c>
      <c r="AG819" s="3" t="s">
        <v>151</v>
      </c>
      <c r="AJ819" s="3"/>
      <c r="AM819" s="3" t="s">
        <v>99</v>
      </c>
      <c r="AP819" s="3"/>
      <c r="AS819" s="3" t="s">
        <v>98</v>
      </c>
      <c r="AV819" s="3" t="s">
        <v>430</v>
      </c>
      <c r="AY819" s="3" t="s">
        <v>116</v>
      </c>
      <c r="BB819" s="3" t="s">
        <v>371</v>
      </c>
      <c r="BG819" s="3" t="s">
        <v>109</v>
      </c>
      <c r="BJ819" s="3" t="s">
        <v>109</v>
      </c>
      <c r="BM819" s="3" t="s">
        <v>109</v>
      </c>
      <c r="BP819" s="3" t="s">
        <v>109</v>
      </c>
      <c r="BS819" s="3" t="s">
        <v>109</v>
      </c>
      <c r="BV819" s="3" t="s">
        <v>108</v>
      </c>
      <c r="BY819" s="3" t="s">
        <v>109</v>
      </c>
      <c r="CB819" s="3" t="s">
        <v>110</v>
      </c>
      <c r="CE819" s="3" t="s">
        <v>111</v>
      </c>
      <c r="CH819" s="3" t="s">
        <v>136</v>
      </c>
      <c r="CK819" s="3"/>
      <c r="CN819" s="3" t="s">
        <v>137</v>
      </c>
      <c r="CQ819" s="3"/>
      <c r="CT819">
        <v>229</v>
      </c>
    </row>
    <row r="820" spans="1:98" x14ac:dyDescent="0.25">
      <c r="A820">
        <v>234</v>
      </c>
      <c r="B820" s="22">
        <v>43944.723807870374</v>
      </c>
      <c r="C820" s="22">
        <v>43944.727326388886</v>
      </c>
      <c r="D820" s="3" t="s">
        <v>97</v>
      </c>
      <c r="I820" s="3" t="s">
        <v>98</v>
      </c>
      <c r="L820" s="3" t="s">
        <v>99</v>
      </c>
      <c r="O820" s="3"/>
      <c r="R820" s="3" t="s">
        <v>209</v>
      </c>
      <c r="U820" s="3" t="s">
        <v>99</v>
      </c>
      <c r="X820" s="3" t="s">
        <v>121</v>
      </c>
      <c r="AA820" s="3"/>
      <c r="AD820" s="3" t="s">
        <v>138</v>
      </c>
      <c r="AG820" s="3" t="s">
        <v>149</v>
      </c>
      <c r="AJ820" s="3"/>
      <c r="AM820" s="3" t="s">
        <v>99</v>
      </c>
      <c r="AP820" s="3"/>
      <c r="AS820" s="3" t="s">
        <v>98</v>
      </c>
      <c r="AV820" s="3" t="s">
        <v>431</v>
      </c>
      <c r="AY820" s="3" t="s">
        <v>116</v>
      </c>
      <c r="BB820" s="3"/>
      <c r="BG820" s="3" t="s">
        <v>108</v>
      </c>
      <c r="BJ820" s="3" t="s">
        <v>108</v>
      </c>
      <c r="BM820" s="3" t="s">
        <v>107</v>
      </c>
      <c r="BP820" s="3" t="s">
        <v>123</v>
      </c>
      <c r="BS820" s="3" t="s">
        <v>123</v>
      </c>
      <c r="BV820" s="3" t="s">
        <v>123</v>
      </c>
      <c r="BY820" s="3" t="s">
        <v>123</v>
      </c>
      <c r="CB820" s="3" t="s">
        <v>110</v>
      </c>
      <c r="CE820" s="3" t="s">
        <v>111</v>
      </c>
      <c r="CH820" s="3" t="s">
        <v>112</v>
      </c>
      <c r="CK820" s="3"/>
      <c r="CN820" s="3" t="s">
        <v>113</v>
      </c>
      <c r="CQ820" s="3"/>
      <c r="CT820">
        <v>230</v>
      </c>
    </row>
    <row r="821" spans="1:98" x14ac:dyDescent="0.25">
      <c r="A821">
        <v>234</v>
      </c>
      <c r="B821" s="22">
        <v>43944.723807870374</v>
      </c>
      <c r="C821" s="22">
        <v>43944.727326388886</v>
      </c>
      <c r="D821" s="3" t="s">
        <v>97</v>
      </c>
      <c r="I821" s="3" t="s">
        <v>98</v>
      </c>
      <c r="L821" s="3" t="s">
        <v>99</v>
      </c>
      <c r="O821" s="3"/>
      <c r="R821" s="3" t="s">
        <v>209</v>
      </c>
      <c r="U821" s="3" t="s">
        <v>99</v>
      </c>
      <c r="X821" s="3" t="s">
        <v>121</v>
      </c>
      <c r="AA821" s="3"/>
      <c r="AD821" s="3" t="s">
        <v>138</v>
      </c>
      <c r="AG821" s="3" t="s">
        <v>149</v>
      </c>
      <c r="AJ821" s="3"/>
      <c r="AM821" s="3" t="s">
        <v>99</v>
      </c>
      <c r="AP821" s="3"/>
      <c r="AS821" s="3" t="s">
        <v>98</v>
      </c>
      <c r="AV821" s="3" t="s">
        <v>432</v>
      </c>
      <c r="AY821" s="3" t="s">
        <v>116</v>
      </c>
      <c r="BB821" s="3"/>
      <c r="BG821" s="3" t="s">
        <v>108</v>
      </c>
      <c r="BJ821" s="3" t="s">
        <v>108</v>
      </c>
      <c r="BM821" s="3" t="s">
        <v>107</v>
      </c>
      <c r="BP821" s="3" t="s">
        <v>123</v>
      </c>
      <c r="BS821" s="3" t="s">
        <v>123</v>
      </c>
      <c r="BV821" s="3" t="s">
        <v>123</v>
      </c>
      <c r="BY821" s="3" t="s">
        <v>123</v>
      </c>
      <c r="CB821" s="3" t="s">
        <v>110</v>
      </c>
      <c r="CE821" s="3" t="s">
        <v>111</v>
      </c>
      <c r="CH821" s="3" t="s">
        <v>112</v>
      </c>
      <c r="CK821" s="3"/>
      <c r="CN821" s="3" t="s">
        <v>113</v>
      </c>
      <c r="CQ821" s="3"/>
      <c r="CT821">
        <v>230</v>
      </c>
    </row>
    <row r="822" spans="1:98" x14ac:dyDescent="0.25">
      <c r="A822">
        <v>234</v>
      </c>
      <c r="B822" s="22">
        <v>43944.723807870374</v>
      </c>
      <c r="C822" s="22">
        <v>43944.727326388886</v>
      </c>
      <c r="D822" s="3" t="s">
        <v>97</v>
      </c>
      <c r="I822" s="3" t="s">
        <v>98</v>
      </c>
      <c r="L822" s="3" t="s">
        <v>99</v>
      </c>
      <c r="O822" s="3"/>
      <c r="R822" s="3" t="s">
        <v>209</v>
      </c>
      <c r="U822" s="3" t="s">
        <v>99</v>
      </c>
      <c r="X822" s="3" t="s">
        <v>121</v>
      </c>
      <c r="AA822" s="3"/>
      <c r="AD822" s="3" t="s">
        <v>138</v>
      </c>
      <c r="AG822" s="3" t="s">
        <v>149</v>
      </c>
      <c r="AJ822" s="3"/>
      <c r="AM822" s="3" t="s">
        <v>99</v>
      </c>
      <c r="AP822" s="3"/>
      <c r="AS822" s="3" t="s">
        <v>98</v>
      </c>
      <c r="AV822" s="3" t="s">
        <v>434</v>
      </c>
      <c r="AY822" s="3" t="s">
        <v>116</v>
      </c>
      <c r="BB822" s="3"/>
      <c r="BG822" s="3" t="s">
        <v>108</v>
      </c>
      <c r="BJ822" s="3" t="s">
        <v>108</v>
      </c>
      <c r="BM822" s="3" t="s">
        <v>107</v>
      </c>
      <c r="BP822" s="3" t="s">
        <v>123</v>
      </c>
      <c r="BS822" s="3" t="s">
        <v>123</v>
      </c>
      <c r="BV822" s="3" t="s">
        <v>123</v>
      </c>
      <c r="BY822" s="3" t="s">
        <v>123</v>
      </c>
      <c r="CB822" s="3" t="s">
        <v>110</v>
      </c>
      <c r="CE822" s="3" t="s">
        <v>111</v>
      </c>
      <c r="CH822" s="3" t="s">
        <v>112</v>
      </c>
      <c r="CK822" s="3"/>
      <c r="CN822" s="3" t="s">
        <v>113</v>
      </c>
      <c r="CQ822" s="3"/>
      <c r="CT822">
        <v>230</v>
      </c>
    </row>
    <row r="823" spans="1:98" x14ac:dyDescent="0.25">
      <c r="A823">
        <v>234</v>
      </c>
      <c r="B823" s="22">
        <v>43944.723807870374</v>
      </c>
      <c r="C823" s="22">
        <v>43944.727326388886</v>
      </c>
      <c r="D823" s="3" t="s">
        <v>97</v>
      </c>
      <c r="I823" s="3" t="s">
        <v>98</v>
      </c>
      <c r="L823" s="3" t="s">
        <v>99</v>
      </c>
      <c r="O823" s="3"/>
      <c r="R823" s="3" t="s">
        <v>209</v>
      </c>
      <c r="U823" s="3" t="s">
        <v>99</v>
      </c>
      <c r="X823" s="3" t="s">
        <v>121</v>
      </c>
      <c r="AA823" s="3"/>
      <c r="AD823" s="3" t="s">
        <v>138</v>
      </c>
      <c r="AG823" s="3" t="s">
        <v>149</v>
      </c>
      <c r="AJ823" s="3"/>
      <c r="AM823" s="3" t="s">
        <v>99</v>
      </c>
      <c r="AP823" s="3"/>
      <c r="AS823" s="3" t="s">
        <v>98</v>
      </c>
      <c r="AV823" s="3" t="s">
        <v>429</v>
      </c>
      <c r="AY823" s="3" t="s">
        <v>116</v>
      </c>
      <c r="BB823" s="3"/>
      <c r="BG823" s="3" t="s">
        <v>108</v>
      </c>
      <c r="BJ823" s="3" t="s">
        <v>108</v>
      </c>
      <c r="BM823" s="3" t="s">
        <v>107</v>
      </c>
      <c r="BP823" s="3" t="s">
        <v>123</v>
      </c>
      <c r="BS823" s="3" t="s">
        <v>123</v>
      </c>
      <c r="BV823" s="3" t="s">
        <v>123</v>
      </c>
      <c r="BY823" s="3" t="s">
        <v>123</v>
      </c>
      <c r="CB823" s="3" t="s">
        <v>110</v>
      </c>
      <c r="CE823" s="3" t="s">
        <v>111</v>
      </c>
      <c r="CH823" s="3" t="s">
        <v>112</v>
      </c>
      <c r="CK823" s="3"/>
      <c r="CN823" s="3" t="s">
        <v>113</v>
      </c>
      <c r="CQ823" s="3"/>
      <c r="CT823">
        <v>230</v>
      </c>
    </row>
    <row r="824" spans="1:98" x14ac:dyDescent="0.25">
      <c r="A824">
        <v>234</v>
      </c>
      <c r="B824" s="22">
        <v>43944.723807870374</v>
      </c>
      <c r="C824" s="22">
        <v>43944.727326388886</v>
      </c>
      <c r="D824" s="3" t="s">
        <v>97</v>
      </c>
      <c r="I824" s="3" t="s">
        <v>98</v>
      </c>
      <c r="L824" s="3" t="s">
        <v>99</v>
      </c>
      <c r="O824" s="3"/>
      <c r="R824" s="3" t="s">
        <v>209</v>
      </c>
      <c r="U824" s="3" t="s">
        <v>99</v>
      </c>
      <c r="X824" s="3" t="s">
        <v>121</v>
      </c>
      <c r="AA824" s="3"/>
      <c r="AD824" s="3" t="s">
        <v>138</v>
      </c>
      <c r="AG824" s="3" t="s">
        <v>149</v>
      </c>
      <c r="AJ824" s="3"/>
      <c r="AM824" s="3" t="s">
        <v>99</v>
      </c>
      <c r="AP824" s="3"/>
      <c r="AS824" s="3" t="s">
        <v>98</v>
      </c>
      <c r="AV824" s="3" t="s">
        <v>435</v>
      </c>
      <c r="AY824" s="3" t="s">
        <v>116</v>
      </c>
      <c r="BB824" s="3"/>
      <c r="BG824" s="3" t="s">
        <v>108</v>
      </c>
      <c r="BJ824" s="3" t="s">
        <v>108</v>
      </c>
      <c r="BM824" s="3" t="s">
        <v>107</v>
      </c>
      <c r="BP824" s="3" t="s">
        <v>123</v>
      </c>
      <c r="BS824" s="3" t="s">
        <v>123</v>
      </c>
      <c r="BV824" s="3" t="s">
        <v>123</v>
      </c>
      <c r="BY824" s="3" t="s">
        <v>123</v>
      </c>
      <c r="CB824" s="3" t="s">
        <v>110</v>
      </c>
      <c r="CE824" s="3" t="s">
        <v>111</v>
      </c>
      <c r="CH824" s="3" t="s">
        <v>112</v>
      </c>
      <c r="CK824" s="3"/>
      <c r="CN824" s="3" t="s">
        <v>113</v>
      </c>
      <c r="CQ824" s="3"/>
      <c r="CT824">
        <v>230</v>
      </c>
    </row>
    <row r="825" spans="1:98" x14ac:dyDescent="0.25">
      <c r="A825">
        <v>234</v>
      </c>
      <c r="B825" s="22">
        <v>43944.723807870374</v>
      </c>
      <c r="C825" s="22">
        <v>43944.727326388886</v>
      </c>
      <c r="D825" s="3" t="s">
        <v>97</v>
      </c>
      <c r="I825" s="3" t="s">
        <v>98</v>
      </c>
      <c r="L825" s="3" t="s">
        <v>99</v>
      </c>
      <c r="O825" s="3"/>
      <c r="R825" s="3" t="s">
        <v>209</v>
      </c>
      <c r="U825" s="3" t="s">
        <v>99</v>
      </c>
      <c r="X825" s="3" t="s">
        <v>121</v>
      </c>
      <c r="AA825" s="3"/>
      <c r="AD825" s="3" t="s">
        <v>138</v>
      </c>
      <c r="AG825" s="3" t="s">
        <v>149</v>
      </c>
      <c r="AJ825" s="3"/>
      <c r="AM825" s="3" t="s">
        <v>99</v>
      </c>
      <c r="AP825" s="3"/>
      <c r="AS825" s="3" t="s">
        <v>98</v>
      </c>
      <c r="AV825" s="3" t="s">
        <v>430</v>
      </c>
      <c r="AY825" s="3" t="s">
        <v>116</v>
      </c>
      <c r="BB825" s="3"/>
      <c r="BG825" s="3" t="s">
        <v>108</v>
      </c>
      <c r="BJ825" s="3" t="s">
        <v>108</v>
      </c>
      <c r="BM825" s="3" t="s">
        <v>107</v>
      </c>
      <c r="BP825" s="3" t="s">
        <v>123</v>
      </c>
      <c r="BS825" s="3" t="s">
        <v>123</v>
      </c>
      <c r="BV825" s="3" t="s">
        <v>123</v>
      </c>
      <c r="BY825" s="3" t="s">
        <v>123</v>
      </c>
      <c r="CB825" s="3" t="s">
        <v>110</v>
      </c>
      <c r="CE825" s="3" t="s">
        <v>111</v>
      </c>
      <c r="CH825" s="3" t="s">
        <v>112</v>
      </c>
      <c r="CK825" s="3"/>
      <c r="CN825" s="3" t="s">
        <v>113</v>
      </c>
      <c r="CQ825" s="3"/>
      <c r="CT825">
        <v>230</v>
      </c>
    </row>
    <row r="826" spans="1:98" x14ac:dyDescent="0.25">
      <c r="A826">
        <v>235</v>
      </c>
      <c r="B826" s="22">
        <v>43945.52008101852</v>
      </c>
      <c r="C826" s="22">
        <v>43945.523356481484</v>
      </c>
      <c r="D826" s="3" t="s">
        <v>97</v>
      </c>
      <c r="I826" s="3" t="s">
        <v>98</v>
      </c>
      <c r="L826" s="3" t="s">
        <v>98</v>
      </c>
      <c r="O826" s="3" t="s">
        <v>286</v>
      </c>
      <c r="R826" s="3" t="s">
        <v>100</v>
      </c>
      <c r="U826" s="3" t="s">
        <v>99</v>
      </c>
      <c r="X826" s="3" t="s">
        <v>101</v>
      </c>
      <c r="AA826" s="3" t="s">
        <v>132</v>
      </c>
      <c r="AD826" s="3" t="s">
        <v>127</v>
      </c>
      <c r="AG826" s="3" t="s">
        <v>139</v>
      </c>
      <c r="AJ826" s="3"/>
      <c r="AM826" s="3" t="s">
        <v>99</v>
      </c>
      <c r="AP826" s="3"/>
      <c r="AS826" s="3" t="s">
        <v>98</v>
      </c>
      <c r="AV826" s="3" t="s">
        <v>431</v>
      </c>
      <c r="AY826" s="3" t="s">
        <v>116</v>
      </c>
      <c r="BB826" s="3" t="s">
        <v>286</v>
      </c>
      <c r="BG826" s="3" t="s">
        <v>108</v>
      </c>
      <c r="BJ826" s="3" t="s">
        <v>108</v>
      </c>
      <c r="BM826" s="3" t="s">
        <v>108</v>
      </c>
      <c r="BP826" s="3" t="s">
        <v>123</v>
      </c>
      <c r="BS826" s="3" t="s">
        <v>123</v>
      </c>
      <c r="BV826" s="3" t="s">
        <v>123</v>
      </c>
      <c r="BY826" s="3" t="s">
        <v>123</v>
      </c>
      <c r="CB826" s="3" t="s">
        <v>110</v>
      </c>
      <c r="CE826" s="3" t="s">
        <v>111</v>
      </c>
      <c r="CH826" s="3" t="s">
        <v>148</v>
      </c>
      <c r="CK826" s="3"/>
      <c r="CN826" s="3" t="s">
        <v>131</v>
      </c>
      <c r="CQ826" s="3" t="s">
        <v>286</v>
      </c>
      <c r="CT826">
        <v>231</v>
      </c>
    </row>
    <row r="827" spans="1:98" x14ac:dyDescent="0.25">
      <c r="A827">
        <v>235</v>
      </c>
      <c r="B827" s="22">
        <v>43945.52008101852</v>
      </c>
      <c r="C827" s="22">
        <v>43945.523356481484</v>
      </c>
      <c r="D827" s="3" t="s">
        <v>97</v>
      </c>
      <c r="I827" s="3" t="s">
        <v>98</v>
      </c>
      <c r="L827" s="3" t="s">
        <v>98</v>
      </c>
      <c r="O827" s="3" t="s">
        <v>286</v>
      </c>
      <c r="R827" s="3" t="s">
        <v>100</v>
      </c>
      <c r="U827" s="3" t="s">
        <v>99</v>
      </c>
      <c r="X827" s="3" t="s">
        <v>101</v>
      </c>
      <c r="AA827" s="3" t="s">
        <v>132</v>
      </c>
      <c r="AD827" s="3" t="s">
        <v>127</v>
      </c>
      <c r="AG827" s="3" t="s">
        <v>139</v>
      </c>
      <c r="AJ827" s="3"/>
      <c r="AM827" s="3" t="s">
        <v>99</v>
      </c>
      <c r="AP827" s="3"/>
      <c r="AS827" s="3" t="s">
        <v>98</v>
      </c>
      <c r="AV827" s="3" t="s">
        <v>432</v>
      </c>
      <c r="AY827" s="3" t="s">
        <v>116</v>
      </c>
      <c r="BB827" s="3" t="s">
        <v>286</v>
      </c>
      <c r="BG827" s="3" t="s">
        <v>108</v>
      </c>
      <c r="BJ827" s="3" t="s">
        <v>108</v>
      </c>
      <c r="BM827" s="3" t="s">
        <v>108</v>
      </c>
      <c r="BP827" s="3" t="s">
        <v>123</v>
      </c>
      <c r="BS827" s="3" t="s">
        <v>123</v>
      </c>
      <c r="BV827" s="3" t="s">
        <v>123</v>
      </c>
      <c r="BY827" s="3" t="s">
        <v>123</v>
      </c>
      <c r="CB827" s="3" t="s">
        <v>110</v>
      </c>
      <c r="CE827" s="3" t="s">
        <v>111</v>
      </c>
      <c r="CH827" s="3" t="s">
        <v>148</v>
      </c>
      <c r="CK827" s="3"/>
      <c r="CN827" s="3" t="s">
        <v>131</v>
      </c>
      <c r="CQ827" s="3" t="s">
        <v>286</v>
      </c>
      <c r="CT827">
        <v>231</v>
      </c>
    </row>
    <row r="828" spans="1:98" x14ac:dyDescent="0.25">
      <c r="A828">
        <v>235</v>
      </c>
      <c r="B828" s="22">
        <v>43945.52008101852</v>
      </c>
      <c r="C828" s="22">
        <v>43945.523356481484</v>
      </c>
      <c r="D828" s="3" t="s">
        <v>97</v>
      </c>
      <c r="I828" s="3" t="s">
        <v>98</v>
      </c>
      <c r="L828" s="3" t="s">
        <v>98</v>
      </c>
      <c r="O828" s="3" t="s">
        <v>286</v>
      </c>
      <c r="R828" s="3" t="s">
        <v>100</v>
      </c>
      <c r="U828" s="3" t="s">
        <v>99</v>
      </c>
      <c r="X828" s="3" t="s">
        <v>101</v>
      </c>
      <c r="AA828" s="3" t="s">
        <v>132</v>
      </c>
      <c r="AD828" s="3" t="s">
        <v>127</v>
      </c>
      <c r="AG828" s="3" t="s">
        <v>139</v>
      </c>
      <c r="AJ828" s="3"/>
      <c r="AM828" s="3" t="s">
        <v>99</v>
      </c>
      <c r="AP828" s="3"/>
      <c r="AS828" s="3" t="s">
        <v>98</v>
      </c>
      <c r="AV828" s="3" t="s">
        <v>433</v>
      </c>
      <c r="AY828" s="3" t="s">
        <v>116</v>
      </c>
      <c r="BB828" s="3" t="s">
        <v>286</v>
      </c>
      <c r="BG828" s="3" t="s">
        <v>108</v>
      </c>
      <c r="BJ828" s="3" t="s">
        <v>108</v>
      </c>
      <c r="BM828" s="3" t="s">
        <v>108</v>
      </c>
      <c r="BP828" s="3" t="s">
        <v>123</v>
      </c>
      <c r="BS828" s="3" t="s">
        <v>123</v>
      </c>
      <c r="BV828" s="3" t="s">
        <v>123</v>
      </c>
      <c r="BY828" s="3" t="s">
        <v>123</v>
      </c>
      <c r="CB828" s="3" t="s">
        <v>110</v>
      </c>
      <c r="CE828" s="3" t="s">
        <v>111</v>
      </c>
      <c r="CH828" s="3" t="s">
        <v>148</v>
      </c>
      <c r="CK828" s="3"/>
      <c r="CN828" s="3" t="s">
        <v>131</v>
      </c>
      <c r="CQ828" s="3" t="s">
        <v>286</v>
      </c>
      <c r="CT828">
        <v>231</v>
      </c>
    </row>
    <row r="829" spans="1:98" x14ac:dyDescent="0.25">
      <c r="A829">
        <v>235</v>
      </c>
      <c r="B829" s="22">
        <v>43945.52008101852</v>
      </c>
      <c r="C829" s="22">
        <v>43945.523356481484</v>
      </c>
      <c r="D829" s="3" t="s">
        <v>97</v>
      </c>
      <c r="I829" s="3" t="s">
        <v>98</v>
      </c>
      <c r="L829" s="3" t="s">
        <v>98</v>
      </c>
      <c r="O829" s="3" t="s">
        <v>286</v>
      </c>
      <c r="R829" s="3" t="s">
        <v>100</v>
      </c>
      <c r="U829" s="3" t="s">
        <v>99</v>
      </c>
      <c r="X829" s="3" t="s">
        <v>101</v>
      </c>
      <c r="AA829" s="3" t="s">
        <v>132</v>
      </c>
      <c r="AD829" s="3" t="s">
        <v>127</v>
      </c>
      <c r="AG829" s="3" t="s">
        <v>139</v>
      </c>
      <c r="AJ829" s="3"/>
      <c r="AM829" s="3" t="s">
        <v>99</v>
      </c>
      <c r="AP829" s="3"/>
      <c r="AS829" s="3" t="s">
        <v>98</v>
      </c>
      <c r="AV829" s="3" t="s">
        <v>434</v>
      </c>
      <c r="AY829" s="3" t="s">
        <v>116</v>
      </c>
      <c r="BB829" s="3" t="s">
        <v>286</v>
      </c>
      <c r="BG829" s="3" t="s">
        <v>108</v>
      </c>
      <c r="BJ829" s="3" t="s">
        <v>108</v>
      </c>
      <c r="BM829" s="3" t="s">
        <v>108</v>
      </c>
      <c r="BP829" s="3" t="s">
        <v>123</v>
      </c>
      <c r="BS829" s="3" t="s">
        <v>123</v>
      </c>
      <c r="BV829" s="3" t="s">
        <v>123</v>
      </c>
      <c r="BY829" s="3" t="s">
        <v>123</v>
      </c>
      <c r="CB829" s="3" t="s">
        <v>110</v>
      </c>
      <c r="CE829" s="3" t="s">
        <v>111</v>
      </c>
      <c r="CH829" s="3" t="s">
        <v>148</v>
      </c>
      <c r="CK829" s="3"/>
      <c r="CN829" s="3" t="s">
        <v>131</v>
      </c>
      <c r="CQ829" s="3" t="s">
        <v>286</v>
      </c>
      <c r="CT829">
        <v>231</v>
      </c>
    </row>
    <row r="830" spans="1:98" x14ac:dyDescent="0.25">
      <c r="A830">
        <v>235</v>
      </c>
      <c r="B830" s="22">
        <v>43945.52008101852</v>
      </c>
      <c r="C830" s="22">
        <v>43945.523356481484</v>
      </c>
      <c r="D830" s="3" t="s">
        <v>97</v>
      </c>
      <c r="I830" s="3" t="s">
        <v>98</v>
      </c>
      <c r="L830" s="3" t="s">
        <v>98</v>
      </c>
      <c r="O830" s="3" t="s">
        <v>286</v>
      </c>
      <c r="R830" s="3" t="s">
        <v>100</v>
      </c>
      <c r="U830" s="3" t="s">
        <v>99</v>
      </c>
      <c r="X830" s="3" t="s">
        <v>101</v>
      </c>
      <c r="AA830" s="3" t="s">
        <v>132</v>
      </c>
      <c r="AD830" s="3" t="s">
        <v>127</v>
      </c>
      <c r="AG830" s="3" t="s">
        <v>139</v>
      </c>
      <c r="AJ830" s="3"/>
      <c r="AM830" s="3" t="s">
        <v>99</v>
      </c>
      <c r="AP830" s="3"/>
      <c r="AS830" s="3" t="s">
        <v>98</v>
      </c>
      <c r="AV830" s="3" t="s">
        <v>429</v>
      </c>
      <c r="AY830" s="3" t="s">
        <v>116</v>
      </c>
      <c r="BB830" s="3" t="s">
        <v>286</v>
      </c>
      <c r="BG830" s="3" t="s">
        <v>108</v>
      </c>
      <c r="BJ830" s="3" t="s">
        <v>108</v>
      </c>
      <c r="BM830" s="3" t="s">
        <v>108</v>
      </c>
      <c r="BP830" s="3" t="s">
        <v>123</v>
      </c>
      <c r="BS830" s="3" t="s">
        <v>123</v>
      </c>
      <c r="BV830" s="3" t="s">
        <v>123</v>
      </c>
      <c r="BY830" s="3" t="s">
        <v>123</v>
      </c>
      <c r="CB830" s="3" t="s">
        <v>110</v>
      </c>
      <c r="CE830" s="3" t="s">
        <v>111</v>
      </c>
      <c r="CH830" s="3" t="s">
        <v>148</v>
      </c>
      <c r="CK830" s="3"/>
      <c r="CN830" s="3" t="s">
        <v>131</v>
      </c>
      <c r="CQ830" s="3" t="s">
        <v>286</v>
      </c>
      <c r="CT830">
        <v>231</v>
      </c>
    </row>
    <row r="831" spans="1:98" x14ac:dyDescent="0.25">
      <c r="A831">
        <v>235</v>
      </c>
      <c r="B831" s="22">
        <v>43945.52008101852</v>
      </c>
      <c r="C831" s="22">
        <v>43945.523356481484</v>
      </c>
      <c r="D831" s="3" t="s">
        <v>97</v>
      </c>
      <c r="I831" s="3" t="s">
        <v>98</v>
      </c>
      <c r="L831" s="3" t="s">
        <v>98</v>
      </c>
      <c r="O831" s="3" t="s">
        <v>286</v>
      </c>
      <c r="R831" s="3" t="s">
        <v>100</v>
      </c>
      <c r="U831" s="3" t="s">
        <v>99</v>
      </c>
      <c r="X831" s="3" t="s">
        <v>101</v>
      </c>
      <c r="AA831" s="3" t="s">
        <v>132</v>
      </c>
      <c r="AD831" s="3" t="s">
        <v>127</v>
      </c>
      <c r="AG831" s="3" t="s">
        <v>139</v>
      </c>
      <c r="AJ831" s="3"/>
      <c r="AM831" s="3" t="s">
        <v>99</v>
      </c>
      <c r="AP831" s="3"/>
      <c r="AS831" s="3" t="s">
        <v>98</v>
      </c>
      <c r="AV831" s="3" t="s">
        <v>435</v>
      </c>
      <c r="AY831" s="3" t="s">
        <v>116</v>
      </c>
      <c r="BB831" s="3" t="s">
        <v>286</v>
      </c>
      <c r="BG831" s="3" t="s">
        <v>108</v>
      </c>
      <c r="BJ831" s="3" t="s">
        <v>108</v>
      </c>
      <c r="BM831" s="3" t="s">
        <v>108</v>
      </c>
      <c r="BP831" s="3" t="s">
        <v>123</v>
      </c>
      <c r="BS831" s="3" t="s">
        <v>123</v>
      </c>
      <c r="BV831" s="3" t="s">
        <v>123</v>
      </c>
      <c r="BY831" s="3" t="s">
        <v>123</v>
      </c>
      <c r="CB831" s="3" t="s">
        <v>110</v>
      </c>
      <c r="CE831" s="3" t="s">
        <v>111</v>
      </c>
      <c r="CH831" s="3" t="s">
        <v>148</v>
      </c>
      <c r="CK831" s="3"/>
      <c r="CN831" s="3" t="s">
        <v>131</v>
      </c>
      <c r="CQ831" s="3" t="s">
        <v>286</v>
      </c>
      <c r="CT831">
        <v>231</v>
      </c>
    </row>
    <row r="832" spans="1:98" x14ac:dyDescent="0.25">
      <c r="A832">
        <v>235</v>
      </c>
      <c r="B832" s="22">
        <v>43945.52008101852</v>
      </c>
      <c r="C832" s="22">
        <v>43945.523356481484</v>
      </c>
      <c r="D832" s="3" t="s">
        <v>97</v>
      </c>
      <c r="I832" s="3" t="s">
        <v>98</v>
      </c>
      <c r="L832" s="3" t="s">
        <v>98</v>
      </c>
      <c r="O832" s="3" t="s">
        <v>286</v>
      </c>
      <c r="R832" s="3" t="s">
        <v>100</v>
      </c>
      <c r="U832" s="3" t="s">
        <v>99</v>
      </c>
      <c r="X832" s="3" t="s">
        <v>101</v>
      </c>
      <c r="AA832" s="3" t="s">
        <v>132</v>
      </c>
      <c r="AD832" s="3" t="s">
        <v>127</v>
      </c>
      <c r="AG832" s="3" t="s">
        <v>139</v>
      </c>
      <c r="AJ832" s="3"/>
      <c r="AM832" s="3" t="s">
        <v>99</v>
      </c>
      <c r="AP832" s="3"/>
      <c r="AS832" s="3" t="s">
        <v>98</v>
      </c>
      <c r="AV832" s="3" t="s">
        <v>430</v>
      </c>
      <c r="AY832" s="3" t="s">
        <v>116</v>
      </c>
      <c r="BB832" s="3" t="s">
        <v>286</v>
      </c>
      <c r="BG832" s="3" t="s">
        <v>108</v>
      </c>
      <c r="BJ832" s="3" t="s">
        <v>108</v>
      </c>
      <c r="BM832" s="3" t="s">
        <v>108</v>
      </c>
      <c r="BP832" s="3" t="s">
        <v>123</v>
      </c>
      <c r="BS832" s="3" t="s">
        <v>123</v>
      </c>
      <c r="BV832" s="3" t="s">
        <v>123</v>
      </c>
      <c r="BY832" s="3" t="s">
        <v>123</v>
      </c>
      <c r="CB832" s="3" t="s">
        <v>110</v>
      </c>
      <c r="CE832" s="3" t="s">
        <v>111</v>
      </c>
      <c r="CH832" s="3" t="s">
        <v>148</v>
      </c>
      <c r="CK832" s="3"/>
      <c r="CN832" s="3" t="s">
        <v>131</v>
      </c>
      <c r="CQ832" s="3" t="s">
        <v>286</v>
      </c>
      <c r="CT832">
        <v>231</v>
      </c>
    </row>
    <row r="833" spans="1:98" x14ac:dyDescent="0.25">
      <c r="A833">
        <v>236</v>
      </c>
      <c r="B833" s="22">
        <v>43945.597407407404</v>
      </c>
      <c r="C833" s="22">
        <v>43945.606180555558</v>
      </c>
      <c r="D833" s="3" t="s">
        <v>97</v>
      </c>
      <c r="I833" s="3" t="s">
        <v>98</v>
      </c>
      <c r="L833" s="3" t="s">
        <v>98</v>
      </c>
      <c r="O833" s="3" t="s">
        <v>372</v>
      </c>
      <c r="R833" s="3" t="s">
        <v>100</v>
      </c>
      <c r="U833" s="3" t="s">
        <v>99</v>
      </c>
      <c r="X833" s="3" t="s">
        <v>101</v>
      </c>
      <c r="AA833" s="3" t="s">
        <v>132</v>
      </c>
      <c r="AD833" s="3" t="s">
        <v>237</v>
      </c>
      <c r="AG833" s="3" t="s">
        <v>149</v>
      </c>
      <c r="AJ833" s="3"/>
      <c r="AM833" s="3" t="s">
        <v>99</v>
      </c>
      <c r="AP833" s="3"/>
      <c r="AS833" s="3" t="s">
        <v>99</v>
      </c>
      <c r="AV833" s="3"/>
      <c r="AY833" s="3" t="s">
        <v>116</v>
      </c>
      <c r="BB833" s="3"/>
      <c r="BG833" s="3" t="s">
        <v>123</v>
      </c>
      <c r="BJ833" s="3" t="s">
        <v>109</v>
      </c>
      <c r="BM833" s="3" t="s">
        <v>109</v>
      </c>
      <c r="BP833" s="3" t="s">
        <v>109</v>
      </c>
      <c r="BS833" s="3" t="s">
        <v>107</v>
      </c>
      <c r="BV833" s="3" t="s">
        <v>109</v>
      </c>
      <c r="BY833" s="3" t="s">
        <v>109</v>
      </c>
      <c r="CB833" s="3" t="s">
        <v>118</v>
      </c>
      <c r="CE833" s="3" t="s">
        <v>111</v>
      </c>
      <c r="CH833" s="3" t="s">
        <v>148</v>
      </c>
      <c r="CK833" s="3"/>
      <c r="CN833" s="3" t="s">
        <v>141</v>
      </c>
      <c r="CQ833" s="3"/>
      <c r="CT833">
        <v>232</v>
      </c>
    </row>
    <row r="834" spans="1:98" x14ac:dyDescent="0.25">
      <c r="A834">
        <v>237</v>
      </c>
      <c r="B834" s="22">
        <v>43945.656724537039</v>
      </c>
      <c r="C834" s="22">
        <v>43945.661689814813</v>
      </c>
      <c r="D834" s="3" t="s">
        <v>97</v>
      </c>
      <c r="I834" s="3" t="s">
        <v>98</v>
      </c>
      <c r="L834" s="3" t="s">
        <v>99</v>
      </c>
      <c r="O834" s="3"/>
      <c r="R834" s="3" t="s">
        <v>185</v>
      </c>
      <c r="U834" s="3" t="s">
        <v>99</v>
      </c>
      <c r="X834" s="3" t="s">
        <v>101</v>
      </c>
      <c r="AA834" s="3" t="s">
        <v>132</v>
      </c>
      <c r="AD834" s="3" t="s">
        <v>152</v>
      </c>
      <c r="AG834" s="3" t="s">
        <v>149</v>
      </c>
      <c r="AJ834" s="3"/>
      <c r="AM834" s="3" t="s">
        <v>99</v>
      </c>
      <c r="AP834" s="3"/>
      <c r="AS834" s="3" t="s">
        <v>98</v>
      </c>
      <c r="AV834" s="3" t="s">
        <v>431</v>
      </c>
      <c r="AY834" s="3" t="s">
        <v>122</v>
      </c>
      <c r="BB834" s="3"/>
      <c r="BG834" s="3" t="s">
        <v>109</v>
      </c>
      <c r="BJ834" s="3" t="s">
        <v>109</v>
      </c>
      <c r="BM834" s="3" t="s">
        <v>108</v>
      </c>
      <c r="BP834" s="3" t="s">
        <v>123</v>
      </c>
      <c r="BS834" s="3" t="s">
        <v>109</v>
      </c>
      <c r="BV834" s="3" t="s">
        <v>123</v>
      </c>
      <c r="BY834" s="3" t="s">
        <v>123</v>
      </c>
      <c r="CB834" s="3" t="s">
        <v>118</v>
      </c>
      <c r="CE834" s="3" t="s">
        <v>111</v>
      </c>
      <c r="CH834" s="3" t="s">
        <v>136</v>
      </c>
      <c r="CK834" s="3"/>
      <c r="CN834" s="3" t="s">
        <v>137</v>
      </c>
      <c r="CQ834" s="3"/>
      <c r="CT834">
        <v>233</v>
      </c>
    </row>
    <row r="835" spans="1:98" x14ac:dyDescent="0.25">
      <c r="A835">
        <v>237</v>
      </c>
      <c r="B835" s="22">
        <v>43945.656724537039</v>
      </c>
      <c r="C835" s="22">
        <v>43945.661689814813</v>
      </c>
      <c r="D835" s="3" t="s">
        <v>97</v>
      </c>
      <c r="I835" s="3" t="s">
        <v>98</v>
      </c>
      <c r="L835" s="3" t="s">
        <v>99</v>
      </c>
      <c r="O835" s="3"/>
      <c r="R835" s="3" t="s">
        <v>185</v>
      </c>
      <c r="U835" s="3" t="s">
        <v>99</v>
      </c>
      <c r="X835" s="3" t="s">
        <v>101</v>
      </c>
      <c r="AA835" s="3" t="s">
        <v>132</v>
      </c>
      <c r="AD835" s="3" t="s">
        <v>152</v>
      </c>
      <c r="AG835" s="3" t="s">
        <v>149</v>
      </c>
      <c r="AJ835" s="3"/>
      <c r="AM835" s="3" t="s">
        <v>99</v>
      </c>
      <c r="AP835" s="3"/>
      <c r="AS835" s="3" t="s">
        <v>98</v>
      </c>
      <c r="AV835" s="3" t="s">
        <v>429</v>
      </c>
      <c r="AY835" s="3" t="s">
        <v>122</v>
      </c>
      <c r="BB835" s="3"/>
      <c r="BG835" s="3" t="s">
        <v>109</v>
      </c>
      <c r="BJ835" s="3" t="s">
        <v>109</v>
      </c>
      <c r="BM835" s="3" t="s">
        <v>108</v>
      </c>
      <c r="BP835" s="3" t="s">
        <v>123</v>
      </c>
      <c r="BS835" s="3" t="s">
        <v>109</v>
      </c>
      <c r="BV835" s="3" t="s">
        <v>123</v>
      </c>
      <c r="BY835" s="3" t="s">
        <v>123</v>
      </c>
      <c r="CB835" s="3" t="s">
        <v>118</v>
      </c>
      <c r="CE835" s="3" t="s">
        <v>111</v>
      </c>
      <c r="CH835" s="3" t="s">
        <v>136</v>
      </c>
      <c r="CK835" s="3"/>
      <c r="CN835" s="3" t="s">
        <v>137</v>
      </c>
      <c r="CQ835" s="3"/>
      <c r="CT835">
        <v>233</v>
      </c>
    </row>
    <row r="836" spans="1:98" x14ac:dyDescent="0.25">
      <c r="A836">
        <v>237</v>
      </c>
      <c r="B836" s="22">
        <v>43945.656724537039</v>
      </c>
      <c r="C836" s="22">
        <v>43945.661689814813</v>
      </c>
      <c r="D836" s="3" t="s">
        <v>97</v>
      </c>
      <c r="I836" s="3" t="s">
        <v>98</v>
      </c>
      <c r="L836" s="3" t="s">
        <v>99</v>
      </c>
      <c r="O836" s="3"/>
      <c r="R836" s="3" t="s">
        <v>185</v>
      </c>
      <c r="U836" s="3" t="s">
        <v>99</v>
      </c>
      <c r="X836" s="3" t="s">
        <v>101</v>
      </c>
      <c r="AA836" s="3" t="s">
        <v>132</v>
      </c>
      <c r="AD836" s="3" t="s">
        <v>152</v>
      </c>
      <c r="AG836" s="3" t="s">
        <v>149</v>
      </c>
      <c r="AJ836" s="3"/>
      <c r="AM836" s="3" t="s">
        <v>99</v>
      </c>
      <c r="AP836" s="3"/>
      <c r="AS836" s="3" t="s">
        <v>98</v>
      </c>
      <c r="AV836" s="3" t="s">
        <v>435</v>
      </c>
      <c r="AY836" s="3" t="s">
        <v>122</v>
      </c>
      <c r="BB836" s="3"/>
      <c r="BG836" s="3" t="s">
        <v>109</v>
      </c>
      <c r="BJ836" s="3" t="s">
        <v>109</v>
      </c>
      <c r="BM836" s="3" t="s">
        <v>108</v>
      </c>
      <c r="BP836" s="3" t="s">
        <v>123</v>
      </c>
      <c r="BS836" s="3" t="s">
        <v>109</v>
      </c>
      <c r="BV836" s="3" t="s">
        <v>123</v>
      </c>
      <c r="BY836" s="3" t="s">
        <v>123</v>
      </c>
      <c r="CB836" s="3" t="s">
        <v>118</v>
      </c>
      <c r="CE836" s="3" t="s">
        <v>111</v>
      </c>
      <c r="CH836" s="3" t="s">
        <v>136</v>
      </c>
      <c r="CK836" s="3"/>
      <c r="CN836" s="3" t="s">
        <v>137</v>
      </c>
      <c r="CQ836" s="3"/>
      <c r="CT836">
        <v>233</v>
      </c>
    </row>
    <row r="837" spans="1:98" x14ac:dyDescent="0.25">
      <c r="A837">
        <v>237</v>
      </c>
      <c r="B837" s="22">
        <v>43945.656724537039</v>
      </c>
      <c r="C837" s="22">
        <v>43945.661689814813</v>
      </c>
      <c r="D837" s="3" t="s">
        <v>97</v>
      </c>
      <c r="I837" s="3" t="s">
        <v>98</v>
      </c>
      <c r="L837" s="3" t="s">
        <v>99</v>
      </c>
      <c r="O837" s="3"/>
      <c r="R837" s="3" t="s">
        <v>185</v>
      </c>
      <c r="U837" s="3" t="s">
        <v>99</v>
      </c>
      <c r="X837" s="3" t="s">
        <v>101</v>
      </c>
      <c r="AA837" s="3" t="s">
        <v>132</v>
      </c>
      <c r="AD837" s="3" t="s">
        <v>152</v>
      </c>
      <c r="AG837" s="3" t="s">
        <v>149</v>
      </c>
      <c r="AJ837" s="3"/>
      <c r="AM837" s="3" t="s">
        <v>99</v>
      </c>
      <c r="AP837" s="3"/>
      <c r="AS837" s="3" t="s">
        <v>98</v>
      </c>
      <c r="AV837" s="3" t="s">
        <v>430</v>
      </c>
      <c r="AY837" s="3" t="s">
        <v>122</v>
      </c>
      <c r="BB837" s="3"/>
      <c r="BG837" s="3" t="s">
        <v>109</v>
      </c>
      <c r="BJ837" s="3" t="s">
        <v>109</v>
      </c>
      <c r="BM837" s="3" t="s">
        <v>108</v>
      </c>
      <c r="BP837" s="3" t="s">
        <v>123</v>
      </c>
      <c r="BS837" s="3" t="s">
        <v>109</v>
      </c>
      <c r="BV837" s="3" t="s">
        <v>123</v>
      </c>
      <c r="BY837" s="3" t="s">
        <v>123</v>
      </c>
      <c r="CB837" s="3" t="s">
        <v>118</v>
      </c>
      <c r="CE837" s="3" t="s">
        <v>111</v>
      </c>
      <c r="CH837" s="3" t="s">
        <v>136</v>
      </c>
      <c r="CK837" s="3"/>
      <c r="CN837" s="3" t="s">
        <v>137</v>
      </c>
      <c r="CQ837" s="3"/>
      <c r="CT837">
        <v>233</v>
      </c>
    </row>
    <row r="838" spans="1:98" x14ac:dyDescent="0.25">
      <c r="A838">
        <v>238</v>
      </c>
      <c r="B838" s="22">
        <v>43945.66300925926</v>
      </c>
      <c r="C838" s="22">
        <v>43945.665185185186</v>
      </c>
      <c r="D838" s="3" t="s">
        <v>97</v>
      </c>
      <c r="I838" s="3" t="s">
        <v>99</v>
      </c>
      <c r="L838" s="3" t="s">
        <v>99</v>
      </c>
      <c r="O838" s="3"/>
      <c r="R838" s="3" t="s">
        <v>100</v>
      </c>
      <c r="U838" s="3" t="s">
        <v>99</v>
      </c>
      <c r="X838" s="3" t="s">
        <v>121</v>
      </c>
      <c r="AA838" s="3"/>
      <c r="AD838" s="3" t="s">
        <v>146</v>
      </c>
      <c r="AG838" s="3" t="s">
        <v>149</v>
      </c>
      <c r="AJ838" s="3"/>
      <c r="AM838" s="3" t="s">
        <v>98</v>
      </c>
      <c r="AP838" s="3" t="s">
        <v>143</v>
      </c>
      <c r="AS838" s="3" t="s">
        <v>99</v>
      </c>
      <c r="AV838" s="3"/>
      <c r="AY838" s="3" t="s">
        <v>116</v>
      </c>
      <c r="BB838" s="3"/>
      <c r="BG838" s="3" t="s">
        <v>109</v>
      </c>
      <c r="BJ838" s="3" t="s">
        <v>108</v>
      </c>
      <c r="BM838" s="3" t="s">
        <v>109</v>
      </c>
      <c r="BP838" s="3" t="s">
        <v>123</v>
      </c>
      <c r="BS838" s="3" t="s">
        <v>123</v>
      </c>
      <c r="BV838" s="3" t="s">
        <v>109</v>
      </c>
      <c r="BY838" s="3" t="s">
        <v>109</v>
      </c>
      <c r="CB838" s="3" t="s">
        <v>110</v>
      </c>
      <c r="CE838" s="3" t="s">
        <v>111</v>
      </c>
      <c r="CH838" s="3" t="s">
        <v>136</v>
      </c>
      <c r="CK838" s="3"/>
      <c r="CN838" s="3" t="s">
        <v>113</v>
      </c>
      <c r="CQ838" s="3"/>
      <c r="CT838">
        <v>234</v>
      </c>
    </row>
    <row r="839" spans="1:98" x14ac:dyDescent="0.25">
      <c r="A839">
        <v>239</v>
      </c>
      <c r="B839" s="22">
        <v>43945.848958333336</v>
      </c>
      <c r="C839" s="22">
        <v>43945.860300925924</v>
      </c>
      <c r="D839" s="3" t="s">
        <v>97</v>
      </c>
      <c r="I839" s="3" t="s">
        <v>99</v>
      </c>
      <c r="L839" s="3" t="s">
        <v>98</v>
      </c>
      <c r="O839" s="3" t="s">
        <v>373</v>
      </c>
      <c r="R839" s="3" t="s">
        <v>100</v>
      </c>
      <c r="U839" s="3" t="s">
        <v>99</v>
      </c>
      <c r="X839" s="3" t="s">
        <v>121</v>
      </c>
      <c r="AA839" s="3"/>
      <c r="AD839" s="3" t="s">
        <v>211</v>
      </c>
      <c r="AG839" s="3" t="s">
        <v>149</v>
      </c>
      <c r="AJ839" s="3"/>
      <c r="AM839" s="3" t="s">
        <v>99</v>
      </c>
      <c r="AP839" s="3"/>
      <c r="AS839" s="3" t="s">
        <v>98</v>
      </c>
      <c r="AV839" s="3" t="s">
        <v>431</v>
      </c>
      <c r="AY839" s="3" t="s">
        <v>116</v>
      </c>
      <c r="BB839" s="3"/>
      <c r="BG839" s="3" t="s">
        <v>109</v>
      </c>
      <c r="BJ839" s="3" t="s">
        <v>108</v>
      </c>
      <c r="BM839" s="3" t="s">
        <v>109</v>
      </c>
      <c r="BP839" s="3" t="s">
        <v>123</v>
      </c>
      <c r="BS839" s="3" t="s">
        <v>123</v>
      </c>
      <c r="BV839" s="3" t="s">
        <v>123</v>
      </c>
      <c r="BY839" s="3" t="s">
        <v>123</v>
      </c>
      <c r="CB839" s="3" t="s">
        <v>118</v>
      </c>
      <c r="CE839" s="3" t="s">
        <v>111</v>
      </c>
      <c r="CH839" s="3" t="s">
        <v>136</v>
      </c>
      <c r="CK839" s="3"/>
      <c r="CN839" s="3" t="s">
        <v>137</v>
      </c>
      <c r="CQ839" s="3"/>
      <c r="CT839">
        <v>235</v>
      </c>
    </row>
    <row r="840" spans="1:98" x14ac:dyDescent="0.25">
      <c r="A840">
        <v>239</v>
      </c>
      <c r="B840" s="22">
        <v>43945.848958333336</v>
      </c>
      <c r="C840" s="22">
        <v>43945.860300925924</v>
      </c>
      <c r="D840" s="3" t="s">
        <v>97</v>
      </c>
      <c r="I840" s="3" t="s">
        <v>99</v>
      </c>
      <c r="L840" s="3" t="s">
        <v>98</v>
      </c>
      <c r="O840" s="3" t="s">
        <v>373</v>
      </c>
      <c r="R840" s="3" t="s">
        <v>100</v>
      </c>
      <c r="U840" s="3" t="s">
        <v>99</v>
      </c>
      <c r="X840" s="3" t="s">
        <v>121</v>
      </c>
      <c r="AA840" s="3"/>
      <c r="AD840" s="3" t="s">
        <v>211</v>
      </c>
      <c r="AG840" s="3" t="s">
        <v>149</v>
      </c>
      <c r="AJ840" s="3"/>
      <c r="AM840" s="3" t="s">
        <v>99</v>
      </c>
      <c r="AP840" s="3"/>
      <c r="AS840" s="3" t="s">
        <v>98</v>
      </c>
      <c r="AV840" s="3" t="s">
        <v>432</v>
      </c>
      <c r="AY840" s="3" t="s">
        <v>116</v>
      </c>
      <c r="BB840" s="3"/>
      <c r="BG840" s="3" t="s">
        <v>109</v>
      </c>
      <c r="BJ840" s="3" t="s">
        <v>108</v>
      </c>
      <c r="BM840" s="3" t="s">
        <v>109</v>
      </c>
      <c r="BP840" s="3" t="s">
        <v>123</v>
      </c>
      <c r="BS840" s="3" t="s">
        <v>123</v>
      </c>
      <c r="BV840" s="3" t="s">
        <v>123</v>
      </c>
      <c r="BY840" s="3" t="s">
        <v>123</v>
      </c>
      <c r="CB840" s="3" t="s">
        <v>118</v>
      </c>
      <c r="CE840" s="3" t="s">
        <v>111</v>
      </c>
      <c r="CH840" s="3" t="s">
        <v>136</v>
      </c>
      <c r="CK840" s="3"/>
      <c r="CN840" s="3" t="s">
        <v>137</v>
      </c>
      <c r="CQ840" s="3"/>
      <c r="CT840">
        <v>235</v>
      </c>
    </row>
    <row r="841" spans="1:98" x14ac:dyDescent="0.25">
      <c r="A841">
        <v>239</v>
      </c>
      <c r="B841" s="22">
        <v>43945.848958333336</v>
      </c>
      <c r="C841" s="22">
        <v>43945.860300925924</v>
      </c>
      <c r="D841" s="3" t="s">
        <v>97</v>
      </c>
      <c r="I841" s="3" t="s">
        <v>99</v>
      </c>
      <c r="L841" s="3" t="s">
        <v>98</v>
      </c>
      <c r="O841" s="3" t="s">
        <v>373</v>
      </c>
      <c r="R841" s="3" t="s">
        <v>100</v>
      </c>
      <c r="U841" s="3" t="s">
        <v>99</v>
      </c>
      <c r="X841" s="3" t="s">
        <v>121</v>
      </c>
      <c r="AA841" s="3"/>
      <c r="AD841" s="3" t="s">
        <v>211</v>
      </c>
      <c r="AG841" s="3" t="s">
        <v>149</v>
      </c>
      <c r="AJ841" s="3"/>
      <c r="AM841" s="3" t="s">
        <v>99</v>
      </c>
      <c r="AP841" s="3"/>
      <c r="AS841" s="3" t="s">
        <v>98</v>
      </c>
      <c r="AV841" s="3" t="s">
        <v>433</v>
      </c>
      <c r="AY841" s="3" t="s">
        <v>116</v>
      </c>
      <c r="BB841" s="3"/>
      <c r="BG841" s="3" t="s">
        <v>109</v>
      </c>
      <c r="BJ841" s="3" t="s">
        <v>108</v>
      </c>
      <c r="BM841" s="3" t="s">
        <v>109</v>
      </c>
      <c r="BP841" s="3" t="s">
        <v>123</v>
      </c>
      <c r="BS841" s="3" t="s">
        <v>123</v>
      </c>
      <c r="BV841" s="3" t="s">
        <v>123</v>
      </c>
      <c r="BY841" s="3" t="s">
        <v>123</v>
      </c>
      <c r="CB841" s="3" t="s">
        <v>118</v>
      </c>
      <c r="CE841" s="3" t="s">
        <v>111</v>
      </c>
      <c r="CH841" s="3" t="s">
        <v>136</v>
      </c>
      <c r="CK841" s="3"/>
      <c r="CN841" s="3" t="s">
        <v>137</v>
      </c>
      <c r="CQ841" s="3"/>
      <c r="CT841">
        <v>235</v>
      </c>
    </row>
    <row r="842" spans="1:98" x14ac:dyDescent="0.25">
      <c r="A842">
        <v>239</v>
      </c>
      <c r="B842" s="22">
        <v>43945.848958333336</v>
      </c>
      <c r="C842" s="22">
        <v>43945.860300925924</v>
      </c>
      <c r="D842" s="3" t="s">
        <v>97</v>
      </c>
      <c r="I842" s="3" t="s">
        <v>99</v>
      </c>
      <c r="L842" s="3" t="s">
        <v>98</v>
      </c>
      <c r="O842" s="3" t="s">
        <v>373</v>
      </c>
      <c r="R842" s="3" t="s">
        <v>100</v>
      </c>
      <c r="U842" s="3" t="s">
        <v>99</v>
      </c>
      <c r="X842" s="3" t="s">
        <v>121</v>
      </c>
      <c r="AA842" s="3"/>
      <c r="AD842" s="3" t="s">
        <v>211</v>
      </c>
      <c r="AG842" s="3" t="s">
        <v>149</v>
      </c>
      <c r="AJ842" s="3"/>
      <c r="AM842" s="3" t="s">
        <v>99</v>
      </c>
      <c r="AP842" s="3"/>
      <c r="AS842" s="3" t="s">
        <v>98</v>
      </c>
      <c r="AV842" s="3" t="s">
        <v>434</v>
      </c>
      <c r="AY842" s="3" t="s">
        <v>116</v>
      </c>
      <c r="BB842" s="3"/>
      <c r="BG842" s="3" t="s">
        <v>109</v>
      </c>
      <c r="BJ842" s="3" t="s">
        <v>108</v>
      </c>
      <c r="BM842" s="3" t="s">
        <v>109</v>
      </c>
      <c r="BP842" s="3" t="s">
        <v>123</v>
      </c>
      <c r="BS842" s="3" t="s">
        <v>123</v>
      </c>
      <c r="BV842" s="3" t="s">
        <v>123</v>
      </c>
      <c r="BY842" s="3" t="s">
        <v>123</v>
      </c>
      <c r="CB842" s="3" t="s">
        <v>118</v>
      </c>
      <c r="CE842" s="3" t="s">
        <v>111</v>
      </c>
      <c r="CH842" s="3" t="s">
        <v>136</v>
      </c>
      <c r="CK842" s="3"/>
      <c r="CN842" s="3" t="s">
        <v>137</v>
      </c>
      <c r="CQ842" s="3"/>
      <c r="CT842">
        <v>235</v>
      </c>
    </row>
    <row r="843" spans="1:98" x14ac:dyDescent="0.25">
      <c r="A843">
        <v>239</v>
      </c>
      <c r="B843" s="22">
        <v>43945.848958333336</v>
      </c>
      <c r="C843" s="22">
        <v>43945.860300925924</v>
      </c>
      <c r="D843" s="3" t="s">
        <v>97</v>
      </c>
      <c r="I843" s="3" t="s">
        <v>99</v>
      </c>
      <c r="L843" s="3" t="s">
        <v>98</v>
      </c>
      <c r="O843" s="3" t="s">
        <v>373</v>
      </c>
      <c r="R843" s="3" t="s">
        <v>100</v>
      </c>
      <c r="U843" s="3" t="s">
        <v>99</v>
      </c>
      <c r="X843" s="3" t="s">
        <v>121</v>
      </c>
      <c r="AA843" s="3"/>
      <c r="AD843" s="3" t="s">
        <v>211</v>
      </c>
      <c r="AG843" s="3" t="s">
        <v>149</v>
      </c>
      <c r="AJ843" s="3"/>
      <c r="AM843" s="3" t="s">
        <v>99</v>
      </c>
      <c r="AP843" s="3"/>
      <c r="AS843" s="3" t="s">
        <v>98</v>
      </c>
      <c r="AV843" s="3" t="s">
        <v>429</v>
      </c>
      <c r="AY843" s="3" t="s">
        <v>116</v>
      </c>
      <c r="BB843" s="3"/>
      <c r="BG843" s="3" t="s">
        <v>109</v>
      </c>
      <c r="BJ843" s="3" t="s">
        <v>108</v>
      </c>
      <c r="BM843" s="3" t="s">
        <v>109</v>
      </c>
      <c r="BP843" s="3" t="s">
        <v>123</v>
      </c>
      <c r="BS843" s="3" t="s">
        <v>123</v>
      </c>
      <c r="BV843" s="3" t="s">
        <v>123</v>
      </c>
      <c r="BY843" s="3" t="s">
        <v>123</v>
      </c>
      <c r="CB843" s="3" t="s">
        <v>118</v>
      </c>
      <c r="CE843" s="3" t="s">
        <v>111</v>
      </c>
      <c r="CH843" s="3" t="s">
        <v>136</v>
      </c>
      <c r="CK843" s="3"/>
      <c r="CN843" s="3" t="s">
        <v>137</v>
      </c>
      <c r="CQ843" s="3"/>
      <c r="CT843">
        <v>235</v>
      </c>
    </row>
    <row r="844" spans="1:98" x14ac:dyDescent="0.25">
      <c r="A844">
        <v>239</v>
      </c>
      <c r="B844" s="22">
        <v>43945.848958333336</v>
      </c>
      <c r="C844" s="22">
        <v>43945.860300925924</v>
      </c>
      <c r="D844" s="3" t="s">
        <v>97</v>
      </c>
      <c r="I844" s="3" t="s">
        <v>99</v>
      </c>
      <c r="L844" s="3" t="s">
        <v>98</v>
      </c>
      <c r="O844" s="3" t="s">
        <v>373</v>
      </c>
      <c r="R844" s="3" t="s">
        <v>100</v>
      </c>
      <c r="U844" s="3" t="s">
        <v>99</v>
      </c>
      <c r="X844" s="3" t="s">
        <v>121</v>
      </c>
      <c r="AA844" s="3"/>
      <c r="AD844" s="3" t="s">
        <v>211</v>
      </c>
      <c r="AG844" s="3" t="s">
        <v>149</v>
      </c>
      <c r="AJ844" s="3"/>
      <c r="AM844" s="3" t="s">
        <v>99</v>
      </c>
      <c r="AP844" s="3"/>
      <c r="AS844" s="3" t="s">
        <v>98</v>
      </c>
      <c r="AV844" s="3" t="s">
        <v>435</v>
      </c>
      <c r="AY844" s="3" t="s">
        <v>116</v>
      </c>
      <c r="BB844" s="3"/>
      <c r="BG844" s="3" t="s">
        <v>109</v>
      </c>
      <c r="BJ844" s="3" t="s">
        <v>108</v>
      </c>
      <c r="BM844" s="3" t="s">
        <v>109</v>
      </c>
      <c r="BP844" s="3" t="s">
        <v>123</v>
      </c>
      <c r="BS844" s="3" t="s">
        <v>123</v>
      </c>
      <c r="BV844" s="3" t="s">
        <v>123</v>
      </c>
      <c r="BY844" s="3" t="s">
        <v>123</v>
      </c>
      <c r="CB844" s="3" t="s">
        <v>118</v>
      </c>
      <c r="CE844" s="3" t="s">
        <v>111</v>
      </c>
      <c r="CH844" s="3" t="s">
        <v>136</v>
      </c>
      <c r="CK844" s="3"/>
      <c r="CN844" s="3" t="s">
        <v>137</v>
      </c>
      <c r="CQ844" s="3"/>
      <c r="CT844">
        <v>235</v>
      </c>
    </row>
    <row r="845" spans="1:98" x14ac:dyDescent="0.25">
      <c r="A845">
        <v>239</v>
      </c>
      <c r="B845" s="22">
        <v>43945.848958333336</v>
      </c>
      <c r="C845" s="22">
        <v>43945.860300925924</v>
      </c>
      <c r="D845" s="3" t="s">
        <v>97</v>
      </c>
      <c r="I845" s="3" t="s">
        <v>99</v>
      </c>
      <c r="L845" s="3" t="s">
        <v>98</v>
      </c>
      <c r="O845" s="3" t="s">
        <v>373</v>
      </c>
      <c r="R845" s="3" t="s">
        <v>100</v>
      </c>
      <c r="U845" s="3" t="s">
        <v>99</v>
      </c>
      <c r="X845" s="3" t="s">
        <v>121</v>
      </c>
      <c r="AA845" s="3"/>
      <c r="AD845" s="3" t="s">
        <v>211</v>
      </c>
      <c r="AG845" s="3" t="s">
        <v>149</v>
      </c>
      <c r="AJ845" s="3"/>
      <c r="AM845" s="3" t="s">
        <v>99</v>
      </c>
      <c r="AP845" s="3"/>
      <c r="AS845" s="3" t="s">
        <v>98</v>
      </c>
      <c r="AV845" s="3" t="s">
        <v>430</v>
      </c>
      <c r="AY845" s="3" t="s">
        <v>116</v>
      </c>
      <c r="BB845" s="3"/>
      <c r="BG845" s="3" t="s">
        <v>109</v>
      </c>
      <c r="BJ845" s="3" t="s">
        <v>108</v>
      </c>
      <c r="BM845" s="3" t="s">
        <v>109</v>
      </c>
      <c r="BP845" s="3" t="s">
        <v>123</v>
      </c>
      <c r="BS845" s="3" t="s">
        <v>123</v>
      </c>
      <c r="BV845" s="3" t="s">
        <v>123</v>
      </c>
      <c r="BY845" s="3" t="s">
        <v>123</v>
      </c>
      <c r="CB845" s="3" t="s">
        <v>118</v>
      </c>
      <c r="CE845" s="3" t="s">
        <v>111</v>
      </c>
      <c r="CH845" s="3" t="s">
        <v>136</v>
      </c>
      <c r="CK845" s="3"/>
      <c r="CN845" s="3" t="s">
        <v>137</v>
      </c>
      <c r="CQ845" s="3"/>
      <c r="CT845">
        <v>235</v>
      </c>
    </row>
    <row r="846" spans="1:98" x14ac:dyDescent="0.25">
      <c r="A846">
        <v>240</v>
      </c>
      <c r="B846" s="22">
        <v>43946.444884259261</v>
      </c>
      <c r="C846" s="22">
        <v>43946.448564814818</v>
      </c>
      <c r="D846" s="3" t="s">
        <v>97</v>
      </c>
      <c r="I846" s="3" t="s">
        <v>99</v>
      </c>
      <c r="L846" s="3" t="s">
        <v>99</v>
      </c>
      <c r="O846" s="3"/>
      <c r="R846" s="3" t="s">
        <v>100</v>
      </c>
      <c r="U846" s="3" t="s">
        <v>99</v>
      </c>
      <c r="X846" s="3" t="s">
        <v>101</v>
      </c>
      <c r="AA846" s="3" t="s">
        <v>132</v>
      </c>
      <c r="AD846" s="3" t="s">
        <v>103</v>
      </c>
      <c r="AG846" s="3" t="s">
        <v>139</v>
      </c>
      <c r="AJ846" s="3"/>
      <c r="AM846" s="3" t="s">
        <v>99</v>
      </c>
      <c r="AP846" s="3"/>
      <c r="AS846" s="3" t="s">
        <v>98</v>
      </c>
      <c r="AV846" s="3" t="s">
        <v>431</v>
      </c>
      <c r="AY846" s="3" t="s">
        <v>116</v>
      </c>
      <c r="BB846" s="3"/>
      <c r="BG846" s="3" t="s">
        <v>109</v>
      </c>
      <c r="BJ846" s="3" t="s">
        <v>109</v>
      </c>
      <c r="BM846" s="3" t="s">
        <v>108</v>
      </c>
      <c r="BP846" s="3" t="s">
        <v>109</v>
      </c>
      <c r="BS846" s="3" t="s">
        <v>109</v>
      </c>
      <c r="BV846" s="3" t="s">
        <v>109</v>
      </c>
      <c r="BY846" s="3" t="s">
        <v>109</v>
      </c>
      <c r="CB846" s="3" t="s">
        <v>118</v>
      </c>
      <c r="CE846" s="3" t="s">
        <v>111</v>
      </c>
      <c r="CH846" s="3" t="s">
        <v>236</v>
      </c>
      <c r="CK846" s="3"/>
      <c r="CN846" s="3" t="s">
        <v>126</v>
      </c>
      <c r="CQ846" s="3"/>
      <c r="CT846">
        <v>236</v>
      </c>
    </row>
    <row r="847" spans="1:98" x14ac:dyDescent="0.25">
      <c r="A847">
        <v>240</v>
      </c>
      <c r="B847" s="22">
        <v>43946.444884259261</v>
      </c>
      <c r="C847" s="22">
        <v>43946.448564814818</v>
      </c>
      <c r="D847" s="3" t="s">
        <v>97</v>
      </c>
      <c r="I847" s="3" t="s">
        <v>99</v>
      </c>
      <c r="L847" s="3" t="s">
        <v>99</v>
      </c>
      <c r="O847" s="3"/>
      <c r="R847" s="3" t="s">
        <v>100</v>
      </c>
      <c r="U847" s="3" t="s">
        <v>99</v>
      </c>
      <c r="X847" s="3" t="s">
        <v>101</v>
      </c>
      <c r="AA847" s="3" t="s">
        <v>132</v>
      </c>
      <c r="AD847" s="3" t="s">
        <v>103</v>
      </c>
      <c r="AG847" s="3" t="s">
        <v>139</v>
      </c>
      <c r="AJ847" s="3"/>
      <c r="AM847" s="3" t="s">
        <v>99</v>
      </c>
      <c r="AP847" s="3"/>
      <c r="AS847" s="3" t="s">
        <v>98</v>
      </c>
      <c r="AV847" s="3" t="s">
        <v>429</v>
      </c>
      <c r="AY847" s="3" t="s">
        <v>116</v>
      </c>
      <c r="BB847" s="3"/>
      <c r="BG847" s="3" t="s">
        <v>109</v>
      </c>
      <c r="BJ847" s="3" t="s">
        <v>109</v>
      </c>
      <c r="BM847" s="3" t="s">
        <v>108</v>
      </c>
      <c r="BP847" s="3" t="s">
        <v>109</v>
      </c>
      <c r="BS847" s="3" t="s">
        <v>109</v>
      </c>
      <c r="BV847" s="3" t="s">
        <v>109</v>
      </c>
      <c r="BY847" s="3" t="s">
        <v>109</v>
      </c>
      <c r="CB847" s="3" t="s">
        <v>118</v>
      </c>
      <c r="CE847" s="3" t="s">
        <v>111</v>
      </c>
      <c r="CH847" s="3" t="s">
        <v>236</v>
      </c>
      <c r="CK847" s="3"/>
      <c r="CN847" s="3" t="s">
        <v>126</v>
      </c>
      <c r="CQ847" s="3"/>
      <c r="CT847">
        <v>236</v>
      </c>
    </row>
    <row r="848" spans="1:98" x14ac:dyDescent="0.25">
      <c r="A848">
        <v>240</v>
      </c>
      <c r="B848" s="22">
        <v>43946.444884259261</v>
      </c>
      <c r="C848" s="22">
        <v>43946.448564814818</v>
      </c>
      <c r="D848" s="3" t="s">
        <v>97</v>
      </c>
      <c r="I848" s="3" t="s">
        <v>99</v>
      </c>
      <c r="L848" s="3" t="s">
        <v>99</v>
      </c>
      <c r="O848" s="3"/>
      <c r="R848" s="3" t="s">
        <v>100</v>
      </c>
      <c r="U848" s="3" t="s">
        <v>99</v>
      </c>
      <c r="X848" s="3" t="s">
        <v>101</v>
      </c>
      <c r="AA848" s="3" t="s">
        <v>132</v>
      </c>
      <c r="AD848" s="3" t="s">
        <v>103</v>
      </c>
      <c r="AG848" s="3" t="s">
        <v>139</v>
      </c>
      <c r="AJ848" s="3"/>
      <c r="AM848" s="3" t="s">
        <v>99</v>
      </c>
      <c r="AP848" s="3"/>
      <c r="AS848" s="3" t="s">
        <v>98</v>
      </c>
      <c r="AV848" s="3" t="s">
        <v>430</v>
      </c>
      <c r="AY848" s="3" t="s">
        <v>116</v>
      </c>
      <c r="BB848" s="3"/>
      <c r="BG848" s="3" t="s">
        <v>109</v>
      </c>
      <c r="BJ848" s="3" t="s">
        <v>109</v>
      </c>
      <c r="BM848" s="3" t="s">
        <v>108</v>
      </c>
      <c r="BP848" s="3" t="s">
        <v>109</v>
      </c>
      <c r="BS848" s="3" t="s">
        <v>109</v>
      </c>
      <c r="BV848" s="3" t="s">
        <v>109</v>
      </c>
      <c r="BY848" s="3" t="s">
        <v>109</v>
      </c>
      <c r="CB848" s="3" t="s">
        <v>118</v>
      </c>
      <c r="CE848" s="3" t="s">
        <v>111</v>
      </c>
      <c r="CH848" s="3" t="s">
        <v>236</v>
      </c>
      <c r="CK848" s="3"/>
      <c r="CN848" s="3" t="s">
        <v>126</v>
      </c>
      <c r="CQ848" s="3"/>
      <c r="CT848">
        <v>236</v>
      </c>
    </row>
    <row r="849" spans="1:98" x14ac:dyDescent="0.25">
      <c r="A849">
        <v>241</v>
      </c>
      <c r="B849" s="22">
        <v>43946.477118055554</v>
      </c>
      <c r="C849" s="22">
        <v>43946.482442129629</v>
      </c>
      <c r="D849" s="3" t="s">
        <v>97</v>
      </c>
      <c r="I849" s="3" t="s">
        <v>98</v>
      </c>
      <c r="L849" s="3" t="s">
        <v>99</v>
      </c>
      <c r="O849" s="3"/>
      <c r="R849" s="3" t="s">
        <v>120</v>
      </c>
      <c r="U849" s="3" t="s">
        <v>99</v>
      </c>
      <c r="X849" s="3" t="s">
        <v>101</v>
      </c>
      <c r="AA849" s="3" t="s">
        <v>132</v>
      </c>
      <c r="AD849" s="3" t="s">
        <v>103</v>
      </c>
      <c r="AG849" s="3" t="s">
        <v>149</v>
      </c>
      <c r="AJ849" s="3"/>
      <c r="AM849" s="3" t="s">
        <v>99</v>
      </c>
      <c r="AP849" s="3"/>
      <c r="AS849" s="3" t="s">
        <v>98</v>
      </c>
      <c r="AV849" s="3" t="s">
        <v>431</v>
      </c>
      <c r="AY849" s="3" t="s">
        <v>116</v>
      </c>
      <c r="BB849" s="3"/>
      <c r="BG849" s="3" t="s">
        <v>109</v>
      </c>
      <c r="BJ849" s="3" t="s">
        <v>108</v>
      </c>
      <c r="BM849" s="3" t="s">
        <v>108</v>
      </c>
      <c r="BP849" s="3" t="s">
        <v>108</v>
      </c>
      <c r="BS849" s="3" t="s">
        <v>108</v>
      </c>
      <c r="BV849" s="3" t="s">
        <v>109</v>
      </c>
      <c r="BY849" s="3" t="s">
        <v>109</v>
      </c>
      <c r="CB849" s="3" t="s">
        <v>110</v>
      </c>
      <c r="CE849" s="3" t="s">
        <v>147</v>
      </c>
      <c r="CH849" s="3" t="s">
        <v>236</v>
      </c>
      <c r="CK849" s="3"/>
      <c r="CN849" s="3" t="s">
        <v>126</v>
      </c>
      <c r="CQ849" s="3"/>
      <c r="CT849">
        <v>237</v>
      </c>
    </row>
    <row r="850" spans="1:98" x14ac:dyDescent="0.25">
      <c r="A850">
        <v>241</v>
      </c>
      <c r="B850" s="22">
        <v>43946.477118055554</v>
      </c>
      <c r="C850" s="22">
        <v>43946.482442129629</v>
      </c>
      <c r="D850" s="3" t="s">
        <v>97</v>
      </c>
      <c r="I850" s="3" t="s">
        <v>98</v>
      </c>
      <c r="L850" s="3" t="s">
        <v>99</v>
      </c>
      <c r="O850" s="3"/>
      <c r="R850" s="3" t="s">
        <v>120</v>
      </c>
      <c r="U850" s="3" t="s">
        <v>99</v>
      </c>
      <c r="X850" s="3" t="s">
        <v>101</v>
      </c>
      <c r="AA850" s="3" t="s">
        <v>132</v>
      </c>
      <c r="AD850" s="3" t="s">
        <v>103</v>
      </c>
      <c r="AG850" s="3" t="s">
        <v>149</v>
      </c>
      <c r="AJ850" s="3"/>
      <c r="AM850" s="3" t="s">
        <v>99</v>
      </c>
      <c r="AP850" s="3"/>
      <c r="AS850" s="3" t="s">
        <v>98</v>
      </c>
      <c r="AV850" s="3" t="s">
        <v>434</v>
      </c>
      <c r="AY850" s="3" t="s">
        <v>116</v>
      </c>
      <c r="BB850" s="3"/>
      <c r="BG850" s="3" t="s">
        <v>109</v>
      </c>
      <c r="BJ850" s="3" t="s">
        <v>108</v>
      </c>
      <c r="BM850" s="3" t="s">
        <v>108</v>
      </c>
      <c r="BP850" s="3" t="s">
        <v>108</v>
      </c>
      <c r="BS850" s="3" t="s">
        <v>108</v>
      </c>
      <c r="BV850" s="3" t="s">
        <v>109</v>
      </c>
      <c r="BY850" s="3" t="s">
        <v>109</v>
      </c>
      <c r="CB850" s="3" t="s">
        <v>110</v>
      </c>
      <c r="CE850" s="3" t="s">
        <v>147</v>
      </c>
      <c r="CH850" s="3" t="s">
        <v>236</v>
      </c>
      <c r="CK850" s="3"/>
      <c r="CN850" s="3" t="s">
        <v>126</v>
      </c>
      <c r="CQ850" s="3"/>
      <c r="CT850">
        <v>237</v>
      </c>
    </row>
    <row r="851" spans="1:98" x14ac:dyDescent="0.25">
      <c r="A851">
        <v>241</v>
      </c>
      <c r="B851" s="22">
        <v>43946.477118055554</v>
      </c>
      <c r="C851" s="22">
        <v>43946.482442129629</v>
      </c>
      <c r="D851" s="3" t="s">
        <v>97</v>
      </c>
      <c r="I851" s="3" t="s">
        <v>98</v>
      </c>
      <c r="L851" s="3" t="s">
        <v>99</v>
      </c>
      <c r="O851" s="3"/>
      <c r="R851" s="3" t="s">
        <v>120</v>
      </c>
      <c r="U851" s="3" t="s">
        <v>99</v>
      </c>
      <c r="X851" s="3" t="s">
        <v>101</v>
      </c>
      <c r="AA851" s="3" t="s">
        <v>132</v>
      </c>
      <c r="AD851" s="3" t="s">
        <v>103</v>
      </c>
      <c r="AG851" s="3" t="s">
        <v>149</v>
      </c>
      <c r="AJ851" s="3"/>
      <c r="AM851" s="3" t="s">
        <v>99</v>
      </c>
      <c r="AP851" s="3"/>
      <c r="AS851" s="3" t="s">
        <v>98</v>
      </c>
      <c r="AV851" s="3" t="s">
        <v>429</v>
      </c>
      <c r="AY851" s="3" t="s">
        <v>116</v>
      </c>
      <c r="BB851" s="3"/>
      <c r="BG851" s="3" t="s">
        <v>109</v>
      </c>
      <c r="BJ851" s="3" t="s">
        <v>108</v>
      </c>
      <c r="BM851" s="3" t="s">
        <v>108</v>
      </c>
      <c r="BP851" s="3" t="s">
        <v>108</v>
      </c>
      <c r="BS851" s="3" t="s">
        <v>108</v>
      </c>
      <c r="BV851" s="3" t="s">
        <v>109</v>
      </c>
      <c r="BY851" s="3" t="s">
        <v>109</v>
      </c>
      <c r="CB851" s="3" t="s">
        <v>110</v>
      </c>
      <c r="CE851" s="3" t="s">
        <v>147</v>
      </c>
      <c r="CH851" s="3" t="s">
        <v>236</v>
      </c>
      <c r="CK851" s="3"/>
      <c r="CN851" s="3" t="s">
        <v>126</v>
      </c>
      <c r="CQ851" s="3"/>
      <c r="CT851">
        <v>237</v>
      </c>
    </row>
    <row r="852" spans="1:98" x14ac:dyDescent="0.25">
      <c r="A852">
        <v>241</v>
      </c>
      <c r="B852" s="22">
        <v>43946.477118055554</v>
      </c>
      <c r="C852" s="22">
        <v>43946.482442129629</v>
      </c>
      <c r="D852" s="3" t="s">
        <v>97</v>
      </c>
      <c r="I852" s="3" t="s">
        <v>98</v>
      </c>
      <c r="L852" s="3" t="s">
        <v>99</v>
      </c>
      <c r="O852" s="3"/>
      <c r="R852" s="3" t="s">
        <v>120</v>
      </c>
      <c r="U852" s="3" t="s">
        <v>99</v>
      </c>
      <c r="X852" s="3" t="s">
        <v>101</v>
      </c>
      <c r="AA852" s="3" t="s">
        <v>132</v>
      </c>
      <c r="AD852" s="3" t="s">
        <v>103</v>
      </c>
      <c r="AG852" s="3" t="s">
        <v>149</v>
      </c>
      <c r="AJ852" s="3"/>
      <c r="AM852" s="3" t="s">
        <v>99</v>
      </c>
      <c r="AP852" s="3"/>
      <c r="AS852" s="3" t="s">
        <v>98</v>
      </c>
      <c r="AV852" s="3" t="s">
        <v>435</v>
      </c>
      <c r="AY852" s="3" t="s">
        <v>116</v>
      </c>
      <c r="BB852" s="3"/>
      <c r="BG852" s="3" t="s">
        <v>109</v>
      </c>
      <c r="BJ852" s="3" t="s">
        <v>108</v>
      </c>
      <c r="BM852" s="3" t="s">
        <v>108</v>
      </c>
      <c r="BP852" s="3" t="s">
        <v>108</v>
      </c>
      <c r="BS852" s="3" t="s">
        <v>108</v>
      </c>
      <c r="BV852" s="3" t="s">
        <v>109</v>
      </c>
      <c r="BY852" s="3" t="s">
        <v>109</v>
      </c>
      <c r="CB852" s="3" t="s">
        <v>110</v>
      </c>
      <c r="CE852" s="3" t="s">
        <v>147</v>
      </c>
      <c r="CH852" s="3" t="s">
        <v>236</v>
      </c>
      <c r="CK852" s="3"/>
      <c r="CN852" s="3" t="s">
        <v>126</v>
      </c>
      <c r="CQ852" s="3"/>
      <c r="CT852">
        <v>237</v>
      </c>
    </row>
    <row r="853" spans="1:98" x14ac:dyDescent="0.25">
      <c r="A853">
        <v>241</v>
      </c>
      <c r="B853" s="22">
        <v>43946.477118055554</v>
      </c>
      <c r="C853" s="22">
        <v>43946.482442129629</v>
      </c>
      <c r="D853" s="3" t="s">
        <v>97</v>
      </c>
      <c r="I853" s="3" t="s">
        <v>98</v>
      </c>
      <c r="L853" s="3" t="s">
        <v>99</v>
      </c>
      <c r="O853" s="3"/>
      <c r="R853" s="3" t="s">
        <v>120</v>
      </c>
      <c r="U853" s="3" t="s">
        <v>99</v>
      </c>
      <c r="X853" s="3" t="s">
        <v>101</v>
      </c>
      <c r="AA853" s="3" t="s">
        <v>132</v>
      </c>
      <c r="AD853" s="3" t="s">
        <v>103</v>
      </c>
      <c r="AG853" s="3" t="s">
        <v>149</v>
      </c>
      <c r="AJ853" s="3"/>
      <c r="AM853" s="3" t="s">
        <v>99</v>
      </c>
      <c r="AP853" s="3"/>
      <c r="AS853" s="3" t="s">
        <v>98</v>
      </c>
      <c r="AV853" s="3" t="s">
        <v>430</v>
      </c>
      <c r="AY853" s="3" t="s">
        <v>116</v>
      </c>
      <c r="BB853" s="3"/>
      <c r="BG853" s="3" t="s">
        <v>109</v>
      </c>
      <c r="BJ853" s="3" t="s">
        <v>108</v>
      </c>
      <c r="BM853" s="3" t="s">
        <v>108</v>
      </c>
      <c r="BP853" s="3" t="s">
        <v>108</v>
      </c>
      <c r="BS853" s="3" t="s">
        <v>108</v>
      </c>
      <c r="BV853" s="3" t="s">
        <v>109</v>
      </c>
      <c r="BY853" s="3" t="s">
        <v>109</v>
      </c>
      <c r="CB853" s="3" t="s">
        <v>110</v>
      </c>
      <c r="CE853" s="3" t="s">
        <v>147</v>
      </c>
      <c r="CH853" s="3" t="s">
        <v>236</v>
      </c>
      <c r="CK853" s="3"/>
      <c r="CN853" s="3" t="s">
        <v>126</v>
      </c>
      <c r="CQ853" s="3"/>
      <c r="CT853">
        <v>237</v>
      </c>
    </row>
    <row r="854" spans="1:98" x14ac:dyDescent="0.25">
      <c r="A854">
        <v>242</v>
      </c>
      <c r="B854" s="22">
        <v>43946.598807870374</v>
      </c>
      <c r="C854" s="22">
        <v>43946.602361111109</v>
      </c>
      <c r="D854" s="3" t="s">
        <v>97</v>
      </c>
      <c r="I854" s="3" t="s">
        <v>99</v>
      </c>
      <c r="L854" s="3" t="s">
        <v>98</v>
      </c>
      <c r="O854" s="3" t="s">
        <v>375</v>
      </c>
      <c r="R854" s="3" t="s">
        <v>100</v>
      </c>
      <c r="U854" s="3" t="s">
        <v>99</v>
      </c>
      <c r="X854" s="3" t="s">
        <v>101</v>
      </c>
      <c r="AA854" s="3" t="s">
        <v>132</v>
      </c>
      <c r="AD854" s="3" t="s">
        <v>103</v>
      </c>
      <c r="AG854" s="3" t="s">
        <v>149</v>
      </c>
      <c r="AJ854" s="3"/>
      <c r="AM854" s="3" t="s">
        <v>99</v>
      </c>
      <c r="AP854" s="3"/>
      <c r="AS854" s="3" t="s">
        <v>99</v>
      </c>
      <c r="AV854" s="3"/>
      <c r="AY854" s="3" t="s">
        <v>116</v>
      </c>
      <c r="BB854" s="3"/>
      <c r="BG854" s="3" t="s">
        <v>107</v>
      </c>
      <c r="BJ854" s="3" t="s">
        <v>108</v>
      </c>
      <c r="BM854" s="3" t="s">
        <v>107</v>
      </c>
      <c r="BP854" s="3" t="s">
        <v>109</v>
      </c>
      <c r="BS854" s="3" t="s">
        <v>109</v>
      </c>
      <c r="BV854" s="3" t="s">
        <v>123</v>
      </c>
      <c r="BY854" s="3" t="s">
        <v>123</v>
      </c>
      <c r="CB854" s="3" t="s">
        <v>110</v>
      </c>
      <c r="CE854" s="3" t="s">
        <v>119</v>
      </c>
      <c r="CH854" s="3" t="s">
        <v>236</v>
      </c>
      <c r="CK854" s="3"/>
      <c r="CN854" s="3" t="s">
        <v>126</v>
      </c>
      <c r="CQ854" s="3"/>
      <c r="CT854">
        <v>238</v>
      </c>
    </row>
    <row r="855" spans="1:98" x14ac:dyDescent="0.25">
      <c r="A855">
        <v>243</v>
      </c>
      <c r="B855" s="22">
        <v>43946.600613425922</v>
      </c>
      <c r="C855" s="22">
        <v>43946.602418981478</v>
      </c>
      <c r="D855" s="3" t="s">
        <v>97</v>
      </c>
      <c r="I855" s="3" t="s">
        <v>98</v>
      </c>
      <c r="L855" s="3" t="s">
        <v>99</v>
      </c>
      <c r="O855" s="3"/>
      <c r="R855" s="3" t="s">
        <v>100</v>
      </c>
      <c r="U855" s="3" t="s">
        <v>99</v>
      </c>
      <c r="X855" s="3" t="s">
        <v>101</v>
      </c>
      <c r="AA855" s="3" t="s">
        <v>132</v>
      </c>
      <c r="AD855" s="3" t="s">
        <v>226</v>
      </c>
      <c r="AG855" s="3" t="s">
        <v>149</v>
      </c>
      <c r="AJ855" s="3"/>
      <c r="AM855" s="3" t="s">
        <v>99</v>
      </c>
      <c r="AP855" s="3"/>
      <c r="AS855" s="3" t="s">
        <v>99</v>
      </c>
      <c r="AV855" s="3"/>
      <c r="AY855" s="3" t="s">
        <v>116</v>
      </c>
      <c r="BB855" s="3"/>
      <c r="BG855" s="3" t="s">
        <v>109</v>
      </c>
      <c r="BJ855" s="3" t="s">
        <v>108</v>
      </c>
      <c r="BM855" s="3" t="s">
        <v>107</v>
      </c>
      <c r="BP855" s="3" t="s">
        <v>109</v>
      </c>
      <c r="BS855" s="3" t="s">
        <v>123</v>
      </c>
      <c r="BV855" s="3" t="s">
        <v>109</v>
      </c>
      <c r="BY855" s="3" t="s">
        <v>109</v>
      </c>
      <c r="CB855" s="3" t="s">
        <v>118</v>
      </c>
      <c r="CE855" s="3" t="s">
        <v>111</v>
      </c>
      <c r="CH855" s="3" t="s">
        <v>236</v>
      </c>
      <c r="CK855" s="3"/>
      <c r="CN855" s="3" t="s">
        <v>126</v>
      </c>
      <c r="CQ855" s="3"/>
      <c r="CT855">
        <v>239</v>
      </c>
    </row>
    <row r="856" spans="1:98" x14ac:dyDescent="0.25">
      <c r="A856">
        <v>244</v>
      </c>
      <c r="B856" s="22">
        <v>43946.693159722221</v>
      </c>
      <c r="C856" s="22">
        <v>43946.695555555554</v>
      </c>
      <c r="D856" s="3" t="s">
        <v>97</v>
      </c>
      <c r="I856" s="3" t="s">
        <v>98</v>
      </c>
      <c r="L856" s="3" t="s">
        <v>98</v>
      </c>
      <c r="O856" s="3" t="s">
        <v>376</v>
      </c>
      <c r="R856" s="3" t="s">
        <v>209</v>
      </c>
      <c r="U856" s="3" t="s">
        <v>99</v>
      </c>
      <c r="X856" s="3" t="s">
        <v>121</v>
      </c>
      <c r="AA856" s="3"/>
      <c r="AD856" s="3" t="s">
        <v>114</v>
      </c>
      <c r="AG856" s="3" t="s">
        <v>149</v>
      </c>
      <c r="AJ856" s="3"/>
      <c r="AM856" s="3" t="s">
        <v>99</v>
      </c>
      <c r="AP856" s="3"/>
      <c r="AS856" s="3" t="s">
        <v>98</v>
      </c>
      <c r="AV856" s="3" t="s">
        <v>435</v>
      </c>
      <c r="AY856" s="3" t="s">
        <v>122</v>
      </c>
      <c r="BB856" s="3" t="s">
        <v>377</v>
      </c>
      <c r="BG856" s="3" t="s">
        <v>108</v>
      </c>
      <c r="BJ856" s="3" t="s">
        <v>108</v>
      </c>
      <c r="BM856" s="3" t="s">
        <v>107</v>
      </c>
      <c r="BP856" s="3" t="s">
        <v>123</v>
      </c>
      <c r="BS856" s="3" t="s">
        <v>123</v>
      </c>
      <c r="BV856" s="3" t="s">
        <v>123</v>
      </c>
      <c r="BY856" s="3" t="s">
        <v>109</v>
      </c>
      <c r="CB856" s="3" t="s">
        <v>124</v>
      </c>
      <c r="CE856" s="3" t="s">
        <v>135</v>
      </c>
      <c r="CH856" s="3" t="s">
        <v>112</v>
      </c>
      <c r="CK856" s="3"/>
      <c r="CN856" s="3" t="s">
        <v>113</v>
      </c>
      <c r="CQ856" s="3"/>
      <c r="CT856">
        <v>240</v>
      </c>
    </row>
    <row r="857" spans="1:98" x14ac:dyDescent="0.25">
      <c r="A857">
        <v>244</v>
      </c>
      <c r="B857" s="22">
        <v>43946.693159722221</v>
      </c>
      <c r="C857" s="22">
        <v>43946.695555555554</v>
      </c>
      <c r="D857" s="3" t="s">
        <v>97</v>
      </c>
      <c r="I857" s="3" t="s">
        <v>98</v>
      </c>
      <c r="L857" s="3" t="s">
        <v>98</v>
      </c>
      <c r="O857" s="3" t="s">
        <v>376</v>
      </c>
      <c r="R857" s="3" t="s">
        <v>209</v>
      </c>
      <c r="U857" s="3" t="s">
        <v>99</v>
      </c>
      <c r="X857" s="3" t="s">
        <v>121</v>
      </c>
      <c r="AA857" s="3"/>
      <c r="AD857" s="3" t="s">
        <v>114</v>
      </c>
      <c r="AG857" s="3" t="s">
        <v>149</v>
      </c>
      <c r="AJ857" s="3"/>
      <c r="AM857" s="3" t="s">
        <v>99</v>
      </c>
      <c r="AP857" s="3"/>
      <c r="AS857" s="3" t="s">
        <v>98</v>
      </c>
      <c r="AV857" s="3" t="s">
        <v>430</v>
      </c>
      <c r="AY857" s="3" t="s">
        <v>122</v>
      </c>
      <c r="BB857" s="3" t="s">
        <v>377</v>
      </c>
      <c r="BG857" s="3" t="s">
        <v>108</v>
      </c>
      <c r="BJ857" s="3" t="s">
        <v>108</v>
      </c>
      <c r="BM857" s="3" t="s">
        <v>107</v>
      </c>
      <c r="BP857" s="3" t="s">
        <v>123</v>
      </c>
      <c r="BS857" s="3" t="s">
        <v>123</v>
      </c>
      <c r="BV857" s="3" t="s">
        <v>123</v>
      </c>
      <c r="BY857" s="3" t="s">
        <v>109</v>
      </c>
      <c r="CB857" s="3" t="s">
        <v>124</v>
      </c>
      <c r="CE857" s="3" t="s">
        <v>135</v>
      </c>
      <c r="CH857" s="3" t="s">
        <v>112</v>
      </c>
      <c r="CK857" s="3"/>
      <c r="CN857" s="3" t="s">
        <v>113</v>
      </c>
      <c r="CQ857" s="3"/>
      <c r="CT857">
        <v>240</v>
      </c>
    </row>
    <row r="858" spans="1:98" x14ac:dyDescent="0.25">
      <c r="A858">
        <v>245</v>
      </c>
      <c r="B858" s="22">
        <v>43948.360833333332</v>
      </c>
      <c r="C858" s="22">
        <v>43948.365266203706</v>
      </c>
      <c r="D858" s="3" t="s">
        <v>97</v>
      </c>
      <c r="I858" s="3" t="s">
        <v>98</v>
      </c>
      <c r="L858" s="3" t="s">
        <v>99</v>
      </c>
      <c r="O858" s="3"/>
      <c r="R858" s="3" t="s">
        <v>120</v>
      </c>
      <c r="U858" s="3" t="s">
        <v>99</v>
      </c>
      <c r="X858" s="3" t="s">
        <v>101</v>
      </c>
      <c r="AA858" s="3" t="s">
        <v>102</v>
      </c>
      <c r="AD858" s="3" t="s">
        <v>114</v>
      </c>
      <c r="AG858" s="3" t="s">
        <v>149</v>
      </c>
      <c r="AJ858" s="3"/>
      <c r="AM858" s="3" t="s">
        <v>98</v>
      </c>
      <c r="AP858" s="3" t="s">
        <v>143</v>
      </c>
      <c r="AS858" s="3" t="s">
        <v>98</v>
      </c>
      <c r="AV858" s="3" t="s">
        <v>432</v>
      </c>
      <c r="AY858" s="3" t="s">
        <v>116</v>
      </c>
      <c r="BB858" s="3"/>
      <c r="BG858" s="3" t="s">
        <v>107</v>
      </c>
      <c r="BJ858" s="3" t="s">
        <v>133</v>
      </c>
      <c r="BM858" s="3" t="s">
        <v>107</v>
      </c>
      <c r="BP858" s="3" t="s">
        <v>109</v>
      </c>
      <c r="BS858" s="3" t="s">
        <v>109</v>
      </c>
      <c r="BV858" s="3" t="s">
        <v>109</v>
      </c>
      <c r="BY858" s="3" t="s">
        <v>109</v>
      </c>
      <c r="CB858" s="3" t="s">
        <v>118</v>
      </c>
      <c r="CE858" s="3" t="s">
        <v>119</v>
      </c>
      <c r="CH858" s="3" t="s">
        <v>136</v>
      </c>
      <c r="CK858" s="3"/>
      <c r="CN858" s="3" t="s">
        <v>137</v>
      </c>
      <c r="CQ858" s="3"/>
      <c r="CT858">
        <v>241</v>
      </c>
    </row>
    <row r="859" spans="1:98" x14ac:dyDescent="0.25">
      <c r="A859">
        <v>245</v>
      </c>
      <c r="B859" s="22">
        <v>43948.360833333332</v>
      </c>
      <c r="C859" s="22">
        <v>43948.365266203706</v>
      </c>
      <c r="D859" s="3" t="s">
        <v>97</v>
      </c>
      <c r="I859" s="3" t="s">
        <v>98</v>
      </c>
      <c r="L859" s="3" t="s">
        <v>99</v>
      </c>
      <c r="O859" s="3"/>
      <c r="R859" s="3" t="s">
        <v>120</v>
      </c>
      <c r="U859" s="3" t="s">
        <v>99</v>
      </c>
      <c r="X859" s="3" t="s">
        <v>101</v>
      </c>
      <c r="AA859" s="3" t="s">
        <v>102</v>
      </c>
      <c r="AD859" s="3" t="s">
        <v>114</v>
      </c>
      <c r="AG859" s="3" t="s">
        <v>149</v>
      </c>
      <c r="AJ859" s="3"/>
      <c r="AM859" s="3" t="s">
        <v>98</v>
      </c>
      <c r="AP859" s="3" t="s">
        <v>143</v>
      </c>
      <c r="AS859" s="3" t="s">
        <v>98</v>
      </c>
      <c r="AV859" s="3" t="s">
        <v>429</v>
      </c>
      <c r="AY859" s="3" t="s">
        <v>116</v>
      </c>
      <c r="BB859" s="3"/>
      <c r="BG859" s="3" t="s">
        <v>107</v>
      </c>
      <c r="BJ859" s="3" t="s">
        <v>133</v>
      </c>
      <c r="BM859" s="3" t="s">
        <v>107</v>
      </c>
      <c r="BP859" s="3" t="s">
        <v>109</v>
      </c>
      <c r="BS859" s="3" t="s">
        <v>109</v>
      </c>
      <c r="BV859" s="3" t="s">
        <v>109</v>
      </c>
      <c r="BY859" s="3" t="s">
        <v>109</v>
      </c>
      <c r="CB859" s="3" t="s">
        <v>118</v>
      </c>
      <c r="CE859" s="3" t="s">
        <v>119</v>
      </c>
      <c r="CH859" s="3" t="s">
        <v>136</v>
      </c>
      <c r="CK859" s="3"/>
      <c r="CN859" s="3" t="s">
        <v>137</v>
      </c>
      <c r="CQ859" s="3"/>
      <c r="CT859">
        <v>241</v>
      </c>
    </row>
    <row r="860" spans="1:98" x14ac:dyDescent="0.25">
      <c r="A860">
        <v>245</v>
      </c>
      <c r="B860" s="22">
        <v>43948.360833333332</v>
      </c>
      <c r="C860" s="22">
        <v>43948.365266203706</v>
      </c>
      <c r="D860" s="3" t="s">
        <v>97</v>
      </c>
      <c r="I860" s="3" t="s">
        <v>98</v>
      </c>
      <c r="L860" s="3" t="s">
        <v>99</v>
      </c>
      <c r="O860" s="3"/>
      <c r="R860" s="3" t="s">
        <v>120</v>
      </c>
      <c r="U860" s="3" t="s">
        <v>99</v>
      </c>
      <c r="X860" s="3" t="s">
        <v>101</v>
      </c>
      <c r="AA860" s="3" t="s">
        <v>102</v>
      </c>
      <c r="AD860" s="3" t="s">
        <v>114</v>
      </c>
      <c r="AG860" s="3" t="s">
        <v>149</v>
      </c>
      <c r="AJ860" s="3"/>
      <c r="AM860" s="3" t="s">
        <v>98</v>
      </c>
      <c r="AP860" s="3" t="s">
        <v>143</v>
      </c>
      <c r="AS860" s="3" t="s">
        <v>98</v>
      </c>
      <c r="AV860" s="3" t="s">
        <v>435</v>
      </c>
      <c r="AY860" s="3" t="s">
        <v>116</v>
      </c>
      <c r="BB860" s="3"/>
      <c r="BG860" s="3" t="s">
        <v>107</v>
      </c>
      <c r="BJ860" s="3" t="s">
        <v>133</v>
      </c>
      <c r="BM860" s="3" t="s">
        <v>107</v>
      </c>
      <c r="BP860" s="3" t="s">
        <v>109</v>
      </c>
      <c r="BS860" s="3" t="s">
        <v>109</v>
      </c>
      <c r="BV860" s="3" t="s">
        <v>109</v>
      </c>
      <c r="BY860" s="3" t="s">
        <v>109</v>
      </c>
      <c r="CB860" s="3" t="s">
        <v>118</v>
      </c>
      <c r="CE860" s="3" t="s">
        <v>119</v>
      </c>
      <c r="CH860" s="3" t="s">
        <v>136</v>
      </c>
      <c r="CK860" s="3"/>
      <c r="CN860" s="3" t="s">
        <v>137</v>
      </c>
      <c r="CQ860" s="3"/>
      <c r="CT860">
        <v>241</v>
      </c>
    </row>
    <row r="861" spans="1:98" x14ac:dyDescent="0.25">
      <c r="A861">
        <v>245</v>
      </c>
      <c r="B861" s="22">
        <v>43948.360833333332</v>
      </c>
      <c r="C861" s="22">
        <v>43948.365266203706</v>
      </c>
      <c r="D861" s="3" t="s">
        <v>97</v>
      </c>
      <c r="I861" s="3" t="s">
        <v>98</v>
      </c>
      <c r="L861" s="3" t="s">
        <v>99</v>
      </c>
      <c r="O861" s="3"/>
      <c r="R861" s="3" t="s">
        <v>120</v>
      </c>
      <c r="U861" s="3" t="s">
        <v>99</v>
      </c>
      <c r="X861" s="3" t="s">
        <v>101</v>
      </c>
      <c r="AA861" s="3" t="s">
        <v>102</v>
      </c>
      <c r="AD861" s="3" t="s">
        <v>114</v>
      </c>
      <c r="AG861" s="3" t="s">
        <v>149</v>
      </c>
      <c r="AJ861" s="3"/>
      <c r="AM861" s="3" t="s">
        <v>98</v>
      </c>
      <c r="AP861" s="3" t="s">
        <v>143</v>
      </c>
      <c r="AS861" s="3" t="s">
        <v>98</v>
      </c>
      <c r="AV861" s="3" t="s">
        <v>430</v>
      </c>
      <c r="AY861" s="3" t="s">
        <v>116</v>
      </c>
      <c r="BB861" s="3"/>
      <c r="BG861" s="3" t="s">
        <v>107</v>
      </c>
      <c r="BJ861" s="3" t="s">
        <v>133</v>
      </c>
      <c r="BM861" s="3" t="s">
        <v>107</v>
      </c>
      <c r="BP861" s="3" t="s">
        <v>109</v>
      </c>
      <c r="BS861" s="3" t="s">
        <v>109</v>
      </c>
      <c r="BV861" s="3" t="s">
        <v>109</v>
      </c>
      <c r="BY861" s="3" t="s">
        <v>109</v>
      </c>
      <c r="CB861" s="3" t="s">
        <v>118</v>
      </c>
      <c r="CE861" s="3" t="s">
        <v>119</v>
      </c>
      <c r="CH861" s="3" t="s">
        <v>136</v>
      </c>
      <c r="CK861" s="3"/>
      <c r="CN861" s="3" t="s">
        <v>137</v>
      </c>
      <c r="CQ861" s="3"/>
      <c r="CT861">
        <v>241</v>
      </c>
    </row>
    <row r="862" spans="1:98" x14ac:dyDescent="0.25">
      <c r="A862">
        <v>246</v>
      </c>
      <c r="B862" s="22">
        <v>43948.534097222226</v>
      </c>
      <c r="C862" s="22">
        <v>43948.53670138889</v>
      </c>
      <c r="D862" s="3" t="s">
        <v>97</v>
      </c>
      <c r="I862" s="3" t="s">
        <v>98</v>
      </c>
      <c r="L862" s="3" t="s">
        <v>98</v>
      </c>
      <c r="O862" s="3"/>
      <c r="R862" s="3" t="s">
        <v>159</v>
      </c>
      <c r="U862" s="3" t="s">
        <v>99</v>
      </c>
      <c r="X862" s="3" t="s">
        <v>101</v>
      </c>
      <c r="AA862" s="3" t="s">
        <v>99</v>
      </c>
      <c r="AD862" s="3" t="s">
        <v>138</v>
      </c>
      <c r="AG862" s="3" t="s">
        <v>149</v>
      </c>
      <c r="AJ862" s="3"/>
      <c r="AM862" s="3" t="s">
        <v>99</v>
      </c>
      <c r="AP862" s="3"/>
      <c r="AS862" s="3" t="s">
        <v>99</v>
      </c>
      <c r="AV862" s="3"/>
      <c r="AY862" s="3" t="s">
        <v>122</v>
      </c>
      <c r="BB862" s="3"/>
      <c r="BG862" s="3" t="s">
        <v>109</v>
      </c>
      <c r="BJ862" s="3" t="s">
        <v>109</v>
      </c>
      <c r="BM862" s="3" t="s">
        <v>109</v>
      </c>
      <c r="BP862" s="3" t="s">
        <v>123</v>
      </c>
      <c r="BS862" s="3" t="s">
        <v>109</v>
      </c>
      <c r="BV862" s="3" t="s">
        <v>123</v>
      </c>
      <c r="BY862" s="3" t="s">
        <v>123</v>
      </c>
      <c r="CB862" s="3" t="s">
        <v>124</v>
      </c>
      <c r="CE862" s="3" t="s">
        <v>111</v>
      </c>
      <c r="CH862" s="3" t="s">
        <v>148</v>
      </c>
      <c r="CK862" s="3"/>
      <c r="CN862" s="3" t="s">
        <v>131</v>
      </c>
      <c r="CQ862" s="3"/>
      <c r="CT862">
        <v>242</v>
      </c>
    </row>
    <row r="863" spans="1:98" x14ac:dyDescent="0.25">
      <c r="A863">
        <v>247</v>
      </c>
      <c r="B863" s="22">
        <v>43948.613032407404</v>
      </c>
      <c r="C863" s="22">
        <v>43948.621319444443</v>
      </c>
      <c r="D863" s="3" t="s">
        <v>97</v>
      </c>
      <c r="I863" s="3" t="s">
        <v>99</v>
      </c>
      <c r="L863" s="3" t="s">
        <v>99</v>
      </c>
      <c r="O863" s="3"/>
      <c r="R863" s="3" t="s">
        <v>120</v>
      </c>
      <c r="U863" s="3" t="s">
        <v>98</v>
      </c>
      <c r="X863" s="3" t="s">
        <v>121</v>
      </c>
      <c r="AA863" s="3"/>
      <c r="AD863" s="3" t="s">
        <v>271</v>
      </c>
      <c r="AG863" s="3" t="s">
        <v>151</v>
      </c>
      <c r="AJ863" s="3"/>
      <c r="AM863" s="3" t="s">
        <v>98</v>
      </c>
      <c r="AP863" s="3" t="s">
        <v>379</v>
      </c>
      <c r="AS863" s="3" t="s">
        <v>98</v>
      </c>
      <c r="AV863" s="3" t="s">
        <v>432</v>
      </c>
      <c r="AY863" s="3" t="s">
        <v>145</v>
      </c>
      <c r="BB863" s="3" t="s">
        <v>380</v>
      </c>
      <c r="BG863" s="3" t="s">
        <v>109</v>
      </c>
      <c r="BJ863" s="3" t="s">
        <v>108</v>
      </c>
      <c r="BM863" s="3" t="s">
        <v>133</v>
      </c>
      <c r="BP863" s="3" t="s">
        <v>109</v>
      </c>
      <c r="BS863" s="3" t="s">
        <v>133</v>
      </c>
      <c r="BV863" s="3" t="s">
        <v>123</v>
      </c>
      <c r="BY863" s="3" t="s">
        <v>108</v>
      </c>
      <c r="CB863" s="3" t="s">
        <v>118</v>
      </c>
      <c r="CE863" s="3" t="s">
        <v>111</v>
      </c>
      <c r="CH863" s="3" t="s">
        <v>112</v>
      </c>
      <c r="CK863" s="3"/>
      <c r="CN863" s="3" t="s">
        <v>137</v>
      </c>
      <c r="CQ863" s="3"/>
      <c r="CT863">
        <v>243</v>
      </c>
    </row>
    <row r="864" spans="1:98" x14ac:dyDescent="0.25">
      <c r="A864">
        <v>247</v>
      </c>
      <c r="B864" s="22">
        <v>43948.613032407404</v>
      </c>
      <c r="C864" s="22">
        <v>43948.621319444443</v>
      </c>
      <c r="D864" s="3" t="s">
        <v>97</v>
      </c>
      <c r="I864" s="3" t="s">
        <v>99</v>
      </c>
      <c r="L864" s="3" t="s">
        <v>99</v>
      </c>
      <c r="O864" s="3"/>
      <c r="R864" s="3" t="s">
        <v>120</v>
      </c>
      <c r="U864" s="3" t="s">
        <v>98</v>
      </c>
      <c r="X864" s="3" t="s">
        <v>121</v>
      </c>
      <c r="AA864" s="3"/>
      <c r="AD864" s="3" t="s">
        <v>271</v>
      </c>
      <c r="AG864" s="3" t="s">
        <v>151</v>
      </c>
      <c r="AJ864" s="3"/>
      <c r="AM864" s="3" t="s">
        <v>98</v>
      </c>
      <c r="AP864" s="3" t="s">
        <v>379</v>
      </c>
      <c r="AS864" s="3" t="s">
        <v>98</v>
      </c>
      <c r="AV864" s="3" t="s">
        <v>435</v>
      </c>
      <c r="AY864" s="3" t="s">
        <v>145</v>
      </c>
      <c r="BB864" s="3" t="s">
        <v>380</v>
      </c>
      <c r="BG864" s="3" t="s">
        <v>109</v>
      </c>
      <c r="BJ864" s="3" t="s">
        <v>108</v>
      </c>
      <c r="BM864" s="3" t="s">
        <v>133</v>
      </c>
      <c r="BP864" s="3" t="s">
        <v>109</v>
      </c>
      <c r="BS864" s="3" t="s">
        <v>133</v>
      </c>
      <c r="BV864" s="3" t="s">
        <v>123</v>
      </c>
      <c r="BY864" s="3" t="s">
        <v>108</v>
      </c>
      <c r="CB864" s="3" t="s">
        <v>118</v>
      </c>
      <c r="CE864" s="3" t="s">
        <v>111</v>
      </c>
      <c r="CH864" s="3" t="s">
        <v>112</v>
      </c>
      <c r="CK864" s="3"/>
      <c r="CN864" s="3" t="s">
        <v>137</v>
      </c>
      <c r="CQ864" s="3"/>
      <c r="CT864">
        <v>243</v>
      </c>
    </row>
    <row r="865" spans="1:98" x14ac:dyDescent="0.25">
      <c r="A865">
        <v>247</v>
      </c>
      <c r="B865" s="22">
        <v>43948.613032407404</v>
      </c>
      <c r="C865" s="22">
        <v>43948.621319444443</v>
      </c>
      <c r="D865" s="3" t="s">
        <v>97</v>
      </c>
      <c r="I865" s="3" t="s">
        <v>99</v>
      </c>
      <c r="L865" s="3" t="s">
        <v>99</v>
      </c>
      <c r="O865" s="3"/>
      <c r="R865" s="3" t="s">
        <v>120</v>
      </c>
      <c r="U865" s="3" t="s">
        <v>98</v>
      </c>
      <c r="X865" s="3" t="s">
        <v>121</v>
      </c>
      <c r="AA865" s="3"/>
      <c r="AD865" s="3" t="s">
        <v>271</v>
      </c>
      <c r="AG865" s="3" t="s">
        <v>151</v>
      </c>
      <c r="AJ865" s="3"/>
      <c r="AM865" s="3" t="s">
        <v>98</v>
      </c>
      <c r="AP865" s="3" t="s">
        <v>379</v>
      </c>
      <c r="AS865" s="3" t="s">
        <v>98</v>
      </c>
      <c r="AV865" s="3" t="s">
        <v>430</v>
      </c>
      <c r="AY865" s="3" t="s">
        <v>145</v>
      </c>
      <c r="BB865" s="3" t="s">
        <v>380</v>
      </c>
      <c r="BG865" s="3" t="s">
        <v>109</v>
      </c>
      <c r="BJ865" s="3" t="s">
        <v>108</v>
      </c>
      <c r="BM865" s="3" t="s">
        <v>133</v>
      </c>
      <c r="BP865" s="3" t="s">
        <v>109</v>
      </c>
      <c r="BS865" s="3" t="s">
        <v>133</v>
      </c>
      <c r="BV865" s="3" t="s">
        <v>123</v>
      </c>
      <c r="BY865" s="3" t="s">
        <v>108</v>
      </c>
      <c r="CB865" s="3" t="s">
        <v>118</v>
      </c>
      <c r="CE865" s="3" t="s">
        <v>111</v>
      </c>
      <c r="CH865" s="3" t="s">
        <v>112</v>
      </c>
      <c r="CK865" s="3"/>
      <c r="CN865" s="3" t="s">
        <v>137</v>
      </c>
      <c r="CQ865" s="3"/>
      <c r="CT865">
        <v>243</v>
      </c>
    </row>
    <row r="866" spans="1:98" x14ac:dyDescent="0.25">
      <c r="A866">
        <v>248</v>
      </c>
      <c r="B866" s="22">
        <v>43948.696342592593</v>
      </c>
      <c r="C866" s="22">
        <v>43948.698472222219</v>
      </c>
      <c r="D866" s="3" t="s">
        <v>97</v>
      </c>
      <c r="I866" s="3" t="s">
        <v>98</v>
      </c>
      <c r="L866" s="3" t="s">
        <v>98</v>
      </c>
      <c r="O866" s="3" t="s">
        <v>381</v>
      </c>
      <c r="R866" s="3" t="s">
        <v>120</v>
      </c>
      <c r="U866" s="3" t="s">
        <v>99</v>
      </c>
      <c r="X866" s="3" t="s">
        <v>121</v>
      </c>
      <c r="AA866" s="3"/>
      <c r="AD866" s="3" t="s">
        <v>190</v>
      </c>
      <c r="AG866" s="3" t="s">
        <v>151</v>
      </c>
      <c r="AJ866" s="3"/>
      <c r="AM866" s="3" t="s">
        <v>99</v>
      </c>
      <c r="AP866" s="3"/>
      <c r="AS866" s="3" t="s">
        <v>98</v>
      </c>
      <c r="AV866" s="3" t="s">
        <v>431</v>
      </c>
      <c r="AY866" s="3" t="s">
        <v>116</v>
      </c>
      <c r="BB866" s="3"/>
      <c r="BG866" s="3" t="s">
        <v>109</v>
      </c>
      <c r="BJ866" s="3" t="s">
        <v>109</v>
      </c>
      <c r="BM866" s="3" t="s">
        <v>109</v>
      </c>
      <c r="BP866" s="3" t="s">
        <v>109</v>
      </c>
      <c r="BS866" s="3" t="s">
        <v>109</v>
      </c>
      <c r="BV866" s="3" t="s">
        <v>109</v>
      </c>
      <c r="BY866" s="3" t="s">
        <v>109</v>
      </c>
      <c r="CB866" s="3" t="s">
        <v>118</v>
      </c>
      <c r="CE866" s="3" t="s">
        <v>135</v>
      </c>
      <c r="CH866" s="3" t="s">
        <v>112</v>
      </c>
      <c r="CK866" s="3"/>
      <c r="CN866" s="3" t="s">
        <v>126</v>
      </c>
      <c r="CQ866" s="3"/>
      <c r="CT866">
        <v>244</v>
      </c>
    </row>
    <row r="867" spans="1:98" x14ac:dyDescent="0.25">
      <c r="A867">
        <v>248</v>
      </c>
      <c r="B867" s="22">
        <v>43948.696342592593</v>
      </c>
      <c r="C867" s="22">
        <v>43948.698472222219</v>
      </c>
      <c r="D867" s="3" t="s">
        <v>97</v>
      </c>
      <c r="I867" s="3" t="s">
        <v>98</v>
      </c>
      <c r="L867" s="3" t="s">
        <v>98</v>
      </c>
      <c r="O867" s="3" t="s">
        <v>381</v>
      </c>
      <c r="R867" s="3" t="s">
        <v>120</v>
      </c>
      <c r="U867" s="3" t="s">
        <v>99</v>
      </c>
      <c r="X867" s="3" t="s">
        <v>121</v>
      </c>
      <c r="AA867" s="3"/>
      <c r="AD867" s="3" t="s">
        <v>190</v>
      </c>
      <c r="AG867" s="3" t="s">
        <v>151</v>
      </c>
      <c r="AJ867" s="3"/>
      <c r="AM867" s="3" t="s">
        <v>99</v>
      </c>
      <c r="AP867" s="3"/>
      <c r="AS867" s="3" t="s">
        <v>98</v>
      </c>
      <c r="AV867" s="3" t="s">
        <v>432</v>
      </c>
      <c r="AY867" s="3" t="s">
        <v>116</v>
      </c>
      <c r="BB867" s="3"/>
      <c r="BG867" s="3" t="s">
        <v>109</v>
      </c>
      <c r="BJ867" s="3" t="s">
        <v>109</v>
      </c>
      <c r="BM867" s="3" t="s">
        <v>109</v>
      </c>
      <c r="BP867" s="3" t="s">
        <v>109</v>
      </c>
      <c r="BS867" s="3" t="s">
        <v>109</v>
      </c>
      <c r="BV867" s="3" t="s">
        <v>109</v>
      </c>
      <c r="BY867" s="3" t="s">
        <v>109</v>
      </c>
      <c r="CB867" s="3" t="s">
        <v>118</v>
      </c>
      <c r="CE867" s="3" t="s">
        <v>135</v>
      </c>
      <c r="CH867" s="3" t="s">
        <v>112</v>
      </c>
      <c r="CK867" s="3"/>
      <c r="CN867" s="3" t="s">
        <v>126</v>
      </c>
      <c r="CQ867" s="3"/>
      <c r="CT867">
        <v>244</v>
      </c>
    </row>
    <row r="868" spans="1:98" x14ac:dyDescent="0.25">
      <c r="A868">
        <v>248</v>
      </c>
      <c r="B868" s="22">
        <v>43948.696342592593</v>
      </c>
      <c r="C868" s="22">
        <v>43948.698472222219</v>
      </c>
      <c r="D868" s="3" t="s">
        <v>97</v>
      </c>
      <c r="I868" s="3" t="s">
        <v>98</v>
      </c>
      <c r="L868" s="3" t="s">
        <v>98</v>
      </c>
      <c r="O868" s="3" t="s">
        <v>381</v>
      </c>
      <c r="R868" s="3" t="s">
        <v>120</v>
      </c>
      <c r="U868" s="3" t="s">
        <v>99</v>
      </c>
      <c r="X868" s="3" t="s">
        <v>121</v>
      </c>
      <c r="AA868" s="3"/>
      <c r="AD868" s="3" t="s">
        <v>190</v>
      </c>
      <c r="AG868" s="3" t="s">
        <v>151</v>
      </c>
      <c r="AJ868" s="3"/>
      <c r="AM868" s="3" t="s">
        <v>99</v>
      </c>
      <c r="AP868" s="3"/>
      <c r="AS868" s="3" t="s">
        <v>98</v>
      </c>
      <c r="AV868" s="3" t="s">
        <v>433</v>
      </c>
      <c r="AY868" s="3" t="s">
        <v>116</v>
      </c>
      <c r="BB868" s="3"/>
      <c r="BG868" s="3" t="s">
        <v>109</v>
      </c>
      <c r="BJ868" s="3" t="s">
        <v>109</v>
      </c>
      <c r="BM868" s="3" t="s">
        <v>109</v>
      </c>
      <c r="BP868" s="3" t="s">
        <v>109</v>
      </c>
      <c r="BS868" s="3" t="s">
        <v>109</v>
      </c>
      <c r="BV868" s="3" t="s">
        <v>109</v>
      </c>
      <c r="BY868" s="3" t="s">
        <v>109</v>
      </c>
      <c r="CB868" s="3" t="s">
        <v>118</v>
      </c>
      <c r="CE868" s="3" t="s">
        <v>135</v>
      </c>
      <c r="CH868" s="3" t="s">
        <v>112</v>
      </c>
      <c r="CK868" s="3"/>
      <c r="CN868" s="3" t="s">
        <v>126</v>
      </c>
      <c r="CQ868" s="3"/>
      <c r="CT868">
        <v>244</v>
      </c>
    </row>
    <row r="869" spans="1:98" x14ac:dyDescent="0.25">
      <c r="A869">
        <v>248</v>
      </c>
      <c r="B869" s="22">
        <v>43948.696342592593</v>
      </c>
      <c r="C869" s="22">
        <v>43948.698472222219</v>
      </c>
      <c r="D869" s="3" t="s">
        <v>97</v>
      </c>
      <c r="I869" s="3" t="s">
        <v>98</v>
      </c>
      <c r="L869" s="3" t="s">
        <v>98</v>
      </c>
      <c r="O869" s="3" t="s">
        <v>381</v>
      </c>
      <c r="R869" s="3" t="s">
        <v>120</v>
      </c>
      <c r="U869" s="3" t="s">
        <v>99</v>
      </c>
      <c r="X869" s="3" t="s">
        <v>121</v>
      </c>
      <c r="AA869" s="3"/>
      <c r="AD869" s="3" t="s">
        <v>190</v>
      </c>
      <c r="AG869" s="3" t="s">
        <v>151</v>
      </c>
      <c r="AJ869" s="3"/>
      <c r="AM869" s="3" t="s">
        <v>99</v>
      </c>
      <c r="AP869" s="3"/>
      <c r="AS869" s="3" t="s">
        <v>98</v>
      </c>
      <c r="AV869" s="3" t="s">
        <v>434</v>
      </c>
      <c r="AY869" s="3" t="s">
        <v>116</v>
      </c>
      <c r="BB869" s="3"/>
      <c r="BG869" s="3" t="s">
        <v>109</v>
      </c>
      <c r="BJ869" s="3" t="s">
        <v>109</v>
      </c>
      <c r="BM869" s="3" t="s">
        <v>109</v>
      </c>
      <c r="BP869" s="3" t="s">
        <v>109</v>
      </c>
      <c r="BS869" s="3" t="s">
        <v>109</v>
      </c>
      <c r="BV869" s="3" t="s">
        <v>109</v>
      </c>
      <c r="BY869" s="3" t="s">
        <v>109</v>
      </c>
      <c r="CB869" s="3" t="s">
        <v>118</v>
      </c>
      <c r="CE869" s="3" t="s">
        <v>135</v>
      </c>
      <c r="CH869" s="3" t="s">
        <v>112</v>
      </c>
      <c r="CK869" s="3"/>
      <c r="CN869" s="3" t="s">
        <v>126</v>
      </c>
      <c r="CQ869" s="3"/>
      <c r="CT869">
        <v>244</v>
      </c>
    </row>
    <row r="870" spans="1:98" x14ac:dyDescent="0.25">
      <c r="A870">
        <v>248</v>
      </c>
      <c r="B870" s="22">
        <v>43948.696342592593</v>
      </c>
      <c r="C870" s="22">
        <v>43948.698472222219</v>
      </c>
      <c r="D870" s="3" t="s">
        <v>97</v>
      </c>
      <c r="I870" s="3" t="s">
        <v>98</v>
      </c>
      <c r="L870" s="3" t="s">
        <v>98</v>
      </c>
      <c r="O870" s="3" t="s">
        <v>381</v>
      </c>
      <c r="R870" s="3" t="s">
        <v>120</v>
      </c>
      <c r="U870" s="3" t="s">
        <v>99</v>
      </c>
      <c r="X870" s="3" t="s">
        <v>121</v>
      </c>
      <c r="AA870" s="3"/>
      <c r="AD870" s="3" t="s">
        <v>190</v>
      </c>
      <c r="AG870" s="3" t="s">
        <v>151</v>
      </c>
      <c r="AJ870" s="3"/>
      <c r="AM870" s="3" t="s">
        <v>99</v>
      </c>
      <c r="AP870" s="3"/>
      <c r="AS870" s="3" t="s">
        <v>98</v>
      </c>
      <c r="AV870" s="3" t="s">
        <v>429</v>
      </c>
      <c r="AY870" s="3" t="s">
        <v>116</v>
      </c>
      <c r="BB870" s="3"/>
      <c r="BG870" s="3" t="s">
        <v>109</v>
      </c>
      <c r="BJ870" s="3" t="s">
        <v>109</v>
      </c>
      <c r="BM870" s="3" t="s">
        <v>109</v>
      </c>
      <c r="BP870" s="3" t="s">
        <v>109</v>
      </c>
      <c r="BS870" s="3" t="s">
        <v>109</v>
      </c>
      <c r="BV870" s="3" t="s">
        <v>109</v>
      </c>
      <c r="BY870" s="3" t="s">
        <v>109</v>
      </c>
      <c r="CB870" s="3" t="s">
        <v>118</v>
      </c>
      <c r="CE870" s="3" t="s">
        <v>135</v>
      </c>
      <c r="CH870" s="3" t="s">
        <v>112</v>
      </c>
      <c r="CK870" s="3"/>
      <c r="CN870" s="3" t="s">
        <v>126</v>
      </c>
      <c r="CQ870" s="3"/>
      <c r="CT870">
        <v>244</v>
      </c>
    </row>
    <row r="871" spans="1:98" x14ac:dyDescent="0.25">
      <c r="A871">
        <v>248</v>
      </c>
      <c r="B871" s="22">
        <v>43948.696342592593</v>
      </c>
      <c r="C871" s="22">
        <v>43948.698472222219</v>
      </c>
      <c r="D871" s="3" t="s">
        <v>97</v>
      </c>
      <c r="I871" s="3" t="s">
        <v>98</v>
      </c>
      <c r="L871" s="3" t="s">
        <v>98</v>
      </c>
      <c r="O871" s="3" t="s">
        <v>381</v>
      </c>
      <c r="R871" s="3" t="s">
        <v>120</v>
      </c>
      <c r="U871" s="3" t="s">
        <v>99</v>
      </c>
      <c r="X871" s="3" t="s">
        <v>121</v>
      </c>
      <c r="AA871" s="3"/>
      <c r="AD871" s="3" t="s">
        <v>190</v>
      </c>
      <c r="AG871" s="3" t="s">
        <v>151</v>
      </c>
      <c r="AJ871" s="3"/>
      <c r="AM871" s="3" t="s">
        <v>99</v>
      </c>
      <c r="AP871" s="3"/>
      <c r="AS871" s="3" t="s">
        <v>98</v>
      </c>
      <c r="AV871" s="3" t="s">
        <v>435</v>
      </c>
      <c r="AY871" s="3" t="s">
        <v>116</v>
      </c>
      <c r="BB871" s="3"/>
      <c r="BG871" s="3" t="s">
        <v>109</v>
      </c>
      <c r="BJ871" s="3" t="s">
        <v>109</v>
      </c>
      <c r="BM871" s="3" t="s">
        <v>109</v>
      </c>
      <c r="BP871" s="3" t="s">
        <v>109</v>
      </c>
      <c r="BS871" s="3" t="s">
        <v>109</v>
      </c>
      <c r="BV871" s="3" t="s">
        <v>109</v>
      </c>
      <c r="BY871" s="3" t="s">
        <v>109</v>
      </c>
      <c r="CB871" s="3" t="s">
        <v>118</v>
      </c>
      <c r="CE871" s="3" t="s">
        <v>135</v>
      </c>
      <c r="CH871" s="3" t="s">
        <v>112</v>
      </c>
      <c r="CK871" s="3"/>
      <c r="CN871" s="3" t="s">
        <v>126</v>
      </c>
      <c r="CQ871" s="3"/>
      <c r="CT871">
        <v>244</v>
      </c>
    </row>
    <row r="872" spans="1:98" x14ac:dyDescent="0.25">
      <c r="A872">
        <v>248</v>
      </c>
      <c r="B872" s="22">
        <v>43948.696342592593</v>
      </c>
      <c r="C872" s="22">
        <v>43948.698472222219</v>
      </c>
      <c r="D872" s="3" t="s">
        <v>97</v>
      </c>
      <c r="I872" s="3" t="s">
        <v>98</v>
      </c>
      <c r="L872" s="3" t="s">
        <v>98</v>
      </c>
      <c r="O872" s="3" t="s">
        <v>381</v>
      </c>
      <c r="R872" s="3" t="s">
        <v>120</v>
      </c>
      <c r="U872" s="3" t="s">
        <v>99</v>
      </c>
      <c r="X872" s="3" t="s">
        <v>121</v>
      </c>
      <c r="AA872" s="3"/>
      <c r="AD872" s="3" t="s">
        <v>190</v>
      </c>
      <c r="AG872" s="3" t="s">
        <v>151</v>
      </c>
      <c r="AJ872" s="3"/>
      <c r="AM872" s="3" t="s">
        <v>99</v>
      </c>
      <c r="AP872" s="3"/>
      <c r="AS872" s="3" t="s">
        <v>98</v>
      </c>
      <c r="AV872" s="3" t="s">
        <v>430</v>
      </c>
      <c r="AY872" s="3" t="s">
        <v>116</v>
      </c>
      <c r="BB872" s="3"/>
      <c r="BG872" s="3" t="s">
        <v>109</v>
      </c>
      <c r="BJ872" s="3" t="s">
        <v>109</v>
      </c>
      <c r="BM872" s="3" t="s">
        <v>109</v>
      </c>
      <c r="BP872" s="3" t="s">
        <v>109</v>
      </c>
      <c r="BS872" s="3" t="s">
        <v>109</v>
      </c>
      <c r="BV872" s="3" t="s">
        <v>109</v>
      </c>
      <c r="BY872" s="3" t="s">
        <v>109</v>
      </c>
      <c r="CB872" s="3" t="s">
        <v>118</v>
      </c>
      <c r="CE872" s="3" t="s">
        <v>135</v>
      </c>
      <c r="CH872" s="3" t="s">
        <v>112</v>
      </c>
      <c r="CK872" s="3"/>
      <c r="CN872" s="3" t="s">
        <v>126</v>
      </c>
      <c r="CQ872" s="3"/>
      <c r="CT872">
        <v>244</v>
      </c>
    </row>
    <row r="873" spans="1:98" x14ac:dyDescent="0.25">
      <c r="A873">
        <v>249</v>
      </c>
      <c r="B873" s="22">
        <v>43949.710219907407</v>
      </c>
      <c r="C873" s="22">
        <v>43949.714201388888</v>
      </c>
      <c r="D873" s="3" t="s">
        <v>97</v>
      </c>
      <c r="I873" s="3" t="s">
        <v>98</v>
      </c>
      <c r="L873" s="3" t="s">
        <v>99</v>
      </c>
      <c r="O873" s="3"/>
      <c r="R873" s="3" t="s">
        <v>185</v>
      </c>
      <c r="U873" s="3" t="s">
        <v>99</v>
      </c>
      <c r="X873" s="3" t="s">
        <v>101</v>
      </c>
      <c r="AA873" s="3" t="s">
        <v>102</v>
      </c>
      <c r="AD873" s="3" t="s">
        <v>179</v>
      </c>
      <c r="AG873" s="3" t="s">
        <v>149</v>
      </c>
      <c r="AJ873" s="3"/>
      <c r="AM873" s="3" t="s">
        <v>99</v>
      </c>
      <c r="AP873" s="3"/>
      <c r="AS873" s="3" t="s">
        <v>98</v>
      </c>
      <c r="AV873" s="3" t="s">
        <v>435</v>
      </c>
      <c r="AY873" s="3" t="s">
        <v>122</v>
      </c>
      <c r="BB873" s="3" t="s">
        <v>382</v>
      </c>
      <c r="BG873" s="3" t="s">
        <v>108</v>
      </c>
      <c r="BJ873" s="3" t="s">
        <v>107</v>
      </c>
      <c r="BM873" s="3" t="s">
        <v>107</v>
      </c>
      <c r="BP873" s="3" t="s">
        <v>109</v>
      </c>
      <c r="BS873" s="3" t="s">
        <v>123</v>
      </c>
      <c r="BV873" s="3" t="s">
        <v>123</v>
      </c>
      <c r="BY873" s="3" t="s">
        <v>109</v>
      </c>
      <c r="CB873" s="3" t="s">
        <v>110</v>
      </c>
      <c r="CE873" s="3" t="s">
        <v>111</v>
      </c>
      <c r="CH873" s="3" t="s">
        <v>112</v>
      </c>
      <c r="CK873" s="3"/>
      <c r="CN873" s="3" t="s">
        <v>131</v>
      </c>
      <c r="CQ873" s="3" t="s">
        <v>383</v>
      </c>
      <c r="CT873">
        <v>245</v>
      </c>
    </row>
    <row r="874" spans="1:98" x14ac:dyDescent="0.25">
      <c r="A874">
        <v>249</v>
      </c>
      <c r="B874" s="22">
        <v>43949.710219907407</v>
      </c>
      <c r="C874" s="22">
        <v>43949.714201388888</v>
      </c>
      <c r="D874" s="3" t="s">
        <v>97</v>
      </c>
      <c r="I874" s="3" t="s">
        <v>98</v>
      </c>
      <c r="L874" s="3" t="s">
        <v>99</v>
      </c>
      <c r="O874" s="3"/>
      <c r="R874" s="3" t="s">
        <v>185</v>
      </c>
      <c r="U874" s="3" t="s">
        <v>99</v>
      </c>
      <c r="X874" s="3" t="s">
        <v>101</v>
      </c>
      <c r="AA874" s="3" t="s">
        <v>102</v>
      </c>
      <c r="AD874" s="3" t="s">
        <v>179</v>
      </c>
      <c r="AG874" s="3" t="s">
        <v>149</v>
      </c>
      <c r="AJ874" s="3"/>
      <c r="AM874" s="3" t="s">
        <v>99</v>
      </c>
      <c r="AP874" s="3"/>
      <c r="AS874" s="3" t="s">
        <v>98</v>
      </c>
      <c r="AV874" s="3" t="s">
        <v>430</v>
      </c>
      <c r="AY874" s="3" t="s">
        <v>122</v>
      </c>
      <c r="BB874" s="3" t="s">
        <v>382</v>
      </c>
      <c r="BG874" s="3" t="s">
        <v>108</v>
      </c>
      <c r="BJ874" s="3" t="s">
        <v>107</v>
      </c>
      <c r="BM874" s="3" t="s">
        <v>107</v>
      </c>
      <c r="BP874" s="3" t="s">
        <v>109</v>
      </c>
      <c r="BS874" s="3" t="s">
        <v>123</v>
      </c>
      <c r="BV874" s="3" t="s">
        <v>123</v>
      </c>
      <c r="BY874" s="3" t="s">
        <v>109</v>
      </c>
      <c r="CB874" s="3" t="s">
        <v>110</v>
      </c>
      <c r="CE874" s="3" t="s">
        <v>111</v>
      </c>
      <c r="CH874" s="3" t="s">
        <v>112</v>
      </c>
      <c r="CK874" s="3"/>
      <c r="CN874" s="3" t="s">
        <v>131</v>
      </c>
      <c r="CQ874" s="3" t="s">
        <v>383</v>
      </c>
      <c r="CT874">
        <v>245</v>
      </c>
    </row>
    <row r="875" spans="1:98" x14ac:dyDescent="0.25">
      <c r="A875">
        <v>250</v>
      </c>
      <c r="B875" s="22">
        <v>43949.735023148147</v>
      </c>
      <c r="C875" s="22">
        <v>43949.760914351849</v>
      </c>
      <c r="D875" s="3" t="s">
        <v>97</v>
      </c>
      <c r="I875" s="3" t="s">
        <v>98</v>
      </c>
      <c r="L875" s="3" t="s">
        <v>98</v>
      </c>
      <c r="O875" s="3"/>
      <c r="R875" s="3" t="s">
        <v>225</v>
      </c>
      <c r="U875" s="3" t="s">
        <v>99</v>
      </c>
      <c r="X875" s="3" t="s">
        <v>101</v>
      </c>
      <c r="AA875" s="3" t="s">
        <v>102</v>
      </c>
      <c r="AD875" s="3" t="s">
        <v>384</v>
      </c>
      <c r="AG875" s="3" t="s">
        <v>149</v>
      </c>
      <c r="AJ875" s="3"/>
      <c r="AM875" s="3" t="s">
        <v>99</v>
      </c>
      <c r="AP875" s="3"/>
      <c r="AS875" s="3" t="s">
        <v>98</v>
      </c>
      <c r="AV875" s="3" t="s">
        <v>429</v>
      </c>
      <c r="AY875" s="3" t="s">
        <v>122</v>
      </c>
      <c r="BB875" s="3"/>
      <c r="BG875" s="3" t="s">
        <v>108</v>
      </c>
      <c r="BJ875" s="3" t="s">
        <v>108</v>
      </c>
      <c r="BM875" s="3" t="s">
        <v>109</v>
      </c>
      <c r="BP875" s="3" t="s">
        <v>109</v>
      </c>
      <c r="BS875" s="3" t="s">
        <v>109</v>
      </c>
      <c r="BV875" s="3" t="s">
        <v>109</v>
      </c>
      <c r="BY875" s="3" t="s">
        <v>109</v>
      </c>
      <c r="CB875" s="3" t="s">
        <v>124</v>
      </c>
      <c r="CE875" s="3" t="s">
        <v>162</v>
      </c>
      <c r="CH875" s="3" t="s">
        <v>148</v>
      </c>
      <c r="CK875" s="3"/>
      <c r="CN875" s="3" t="s">
        <v>131</v>
      </c>
      <c r="CQ875" s="3"/>
      <c r="CT875">
        <v>246</v>
      </c>
    </row>
    <row r="876" spans="1:98" x14ac:dyDescent="0.25">
      <c r="A876">
        <v>250</v>
      </c>
      <c r="B876" s="22">
        <v>43949.735023148147</v>
      </c>
      <c r="C876" s="22">
        <v>43949.760914351849</v>
      </c>
      <c r="D876" s="3" t="s">
        <v>97</v>
      </c>
      <c r="I876" s="3" t="s">
        <v>98</v>
      </c>
      <c r="L876" s="3" t="s">
        <v>98</v>
      </c>
      <c r="O876" s="3"/>
      <c r="R876" s="3" t="s">
        <v>225</v>
      </c>
      <c r="U876" s="3" t="s">
        <v>99</v>
      </c>
      <c r="X876" s="3" t="s">
        <v>101</v>
      </c>
      <c r="AA876" s="3" t="s">
        <v>102</v>
      </c>
      <c r="AD876" s="3" t="s">
        <v>384</v>
      </c>
      <c r="AG876" s="3" t="s">
        <v>149</v>
      </c>
      <c r="AJ876" s="3"/>
      <c r="AM876" s="3" t="s">
        <v>99</v>
      </c>
      <c r="AP876" s="3"/>
      <c r="AS876" s="3" t="s">
        <v>98</v>
      </c>
      <c r="AV876" s="3" t="s">
        <v>435</v>
      </c>
      <c r="AY876" s="3" t="s">
        <v>122</v>
      </c>
      <c r="BB876" s="3"/>
      <c r="BG876" s="3" t="s">
        <v>108</v>
      </c>
      <c r="BJ876" s="3" t="s">
        <v>108</v>
      </c>
      <c r="BM876" s="3" t="s">
        <v>109</v>
      </c>
      <c r="BP876" s="3" t="s">
        <v>109</v>
      </c>
      <c r="BS876" s="3" t="s">
        <v>109</v>
      </c>
      <c r="BV876" s="3" t="s">
        <v>109</v>
      </c>
      <c r="BY876" s="3" t="s">
        <v>109</v>
      </c>
      <c r="CB876" s="3" t="s">
        <v>124</v>
      </c>
      <c r="CE876" s="3" t="s">
        <v>162</v>
      </c>
      <c r="CH876" s="3" t="s">
        <v>148</v>
      </c>
      <c r="CK876" s="3"/>
      <c r="CN876" s="3" t="s">
        <v>131</v>
      </c>
      <c r="CQ876" s="3"/>
      <c r="CT876">
        <v>246</v>
      </c>
    </row>
    <row r="877" spans="1:98" x14ac:dyDescent="0.25">
      <c r="A877">
        <v>250</v>
      </c>
      <c r="B877" s="22">
        <v>43949.735023148147</v>
      </c>
      <c r="C877" s="22">
        <v>43949.760914351849</v>
      </c>
      <c r="D877" s="3" t="s">
        <v>97</v>
      </c>
      <c r="I877" s="3" t="s">
        <v>98</v>
      </c>
      <c r="L877" s="3" t="s">
        <v>98</v>
      </c>
      <c r="O877" s="3"/>
      <c r="R877" s="3" t="s">
        <v>225</v>
      </c>
      <c r="U877" s="3" t="s">
        <v>99</v>
      </c>
      <c r="X877" s="3" t="s">
        <v>101</v>
      </c>
      <c r="AA877" s="3" t="s">
        <v>102</v>
      </c>
      <c r="AD877" s="3" t="s">
        <v>384</v>
      </c>
      <c r="AG877" s="3" t="s">
        <v>149</v>
      </c>
      <c r="AJ877" s="3"/>
      <c r="AM877" s="3" t="s">
        <v>99</v>
      </c>
      <c r="AP877" s="3"/>
      <c r="AS877" s="3" t="s">
        <v>98</v>
      </c>
      <c r="AV877" s="3" t="s">
        <v>430</v>
      </c>
      <c r="AY877" s="3" t="s">
        <v>122</v>
      </c>
      <c r="BB877" s="3"/>
      <c r="BG877" s="3" t="s">
        <v>108</v>
      </c>
      <c r="BJ877" s="3" t="s">
        <v>108</v>
      </c>
      <c r="BM877" s="3" t="s">
        <v>109</v>
      </c>
      <c r="BP877" s="3" t="s">
        <v>109</v>
      </c>
      <c r="BS877" s="3" t="s">
        <v>109</v>
      </c>
      <c r="BV877" s="3" t="s">
        <v>109</v>
      </c>
      <c r="BY877" s="3" t="s">
        <v>109</v>
      </c>
      <c r="CB877" s="3" t="s">
        <v>124</v>
      </c>
      <c r="CE877" s="3" t="s">
        <v>162</v>
      </c>
      <c r="CH877" s="3" t="s">
        <v>148</v>
      </c>
      <c r="CK877" s="3"/>
      <c r="CN877" s="3" t="s">
        <v>131</v>
      </c>
      <c r="CQ877" s="3"/>
      <c r="CT877">
        <v>246</v>
      </c>
    </row>
    <row r="878" spans="1:98" x14ac:dyDescent="0.25">
      <c r="A878">
        <v>251</v>
      </c>
      <c r="B878" s="22">
        <v>43950.869305555556</v>
      </c>
      <c r="C878" s="22">
        <v>43950.873761574076</v>
      </c>
      <c r="D878" s="3" t="s">
        <v>97</v>
      </c>
      <c r="I878" s="3" t="s">
        <v>99</v>
      </c>
      <c r="L878" s="3" t="s">
        <v>98</v>
      </c>
      <c r="O878" s="3" t="s">
        <v>385</v>
      </c>
      <c r="R878" s="3" t="s">
        <v>100</v>
      </c>
      <c r="U878" s="3" t="s">
        <v>99</v>
      </c>
      <c r="X878" s="3" t="s">
        <v>101</v>
      </c>
      <c r="AA878" s="3" t="s">
        <v>102</v>
      </c>
      <c r="AD878" s="3" t="s">
        <v>237</v>
      </c>
      <c r="AG878" s="3" t="s">
        <v>149</v>
      </c>
      <c r="AJ878" s="3"/>
      <c r="AM878" s="3" t="s">
        <v>99</v>
      </c>
      <c r="AP878" s="3"/>
      <c r="AS878" s="3" t="s">
        <v>99</v>
      </c>
      <c r="AV878" s="3"/>
      <c r="AY878" s="3" t="s">
        <v>116</v>
      </c>
      <c r="BB878" s="3"/>
      <c r="BG878" s="3" t="s">
        <v>108</v>
      </c>
      <c r="BJ878" s="3" t="s">
        <v>109</v>
      </c>
      <c r="BM878" s="3" t="s">
        <v>109</v>
      </c>
      <c r="BP878" s="3" t="s">
        <v>109</v>
      </c>
      <c r="BS878" s="3" t="s">
        <v>109</v>
      </c>
      <c r="BV878" s="3" t="s">
        <v>108</v>
      </c>
      <c r="BY878" s="3" t="s">
        <v>109</v>
      </c>
      <c r="CB878" s="3" t="s">
        <v>118</v>
      </c>
      <c r="CE878" s="3" t="s">
        <v>111</v>
      </c>
      <c r="CH878" s="3" t="s">
        <v>148</v>
      </c>
      <c r="CK878" s="3"/>
      <c r="CN878" s="3" t="s">
        <v>131</v>
      </c>
      <c r="CQ878" s="3"/>
      <c r="CT878">
        <v>247</v>
      </c>
    </row>
    <row r="879" spans="1:98" x14ac:dyDescent="0.25">
      <c r="A879">
        <v>252</v>
      </c>
      <c r="B879" s="22">
        <v>43951.485868055555</v>
      </c>
      <c r="C879" s="22">
        <v>43951.489085648151</v>
      </c>
      <c r="D879" s="3" t="s">
        <v>97</v>
      </c>
      <c r="I879" s="3" t="s">
        <v>98</v>
      </c>
      <c r="L879" s="3" t="s">
        <v>99</v>
      </c>
      <c r="O879" s="3"/>
      <c r="R879" s="3" t="s">
        <v>225</v>
      </c>
      <c r="U879" s="3" t="s">
        <v>99</v>
      </c>
      <c r="X879" s="3" t="s">
        <v>121</v>
      </c>
      <c r="AA879" s="3"/>
      <c r="AD879" s="3" t="s">
        <v>237</v>
      </c>
      <c r="AG879" s="3" t="s">
        <v>151</v>
      </c>
      <c r="AJ879" s="3"/>
      <c r="AM879" s="3" t="s">
        <v>99</v>
      </c>
      <c r="AP879" s="3"/>
      <c r="AS879" s="3" t="s">
        <v>98</v>
      </c>
      <c r="AV879" s="3" t="s">
        <v>431</v>
      </c>
      <c r="AY879" s="3" t="s">
        <v>116</v>
      </c>
      <c r="BB879" s="3"/>
      <c r="BG879" s="3" t="s">
        <v>108</v>
      </c>
      <c r="BJ879" s="3" t="s">
        <v>109</v>
      </c>
      <c r="BM879" s="3" t="s">
        <v>109</v>
      </c>
      <c r="BP879" s="3" t="s">
        <v>109</v>
      </c>
      <c r="BS879" s="3" t="s">
        <v>109</v>
      </c>
      <c r="BV879" s="3" t="s">
        <v>123</v>
      </c>
      <c r="BY879" s="3" t="s">
        <v>123</v>
      </c>
      <c r="CB879" s="3" t="s">
        <v>118</v>
      </c>
      <c r="CE879" s="3" t="s">
        <v>147</v>
      </c>
      <c r="CH879" s="3" t="s">
        <v>112</v>
      </c>
      <c r="CK879" s="3"/>
      <c r="CN879" s="3" t="s">
        <v>131</v>
      </c>
      <c r="CQ879" s="3"/>
      <c r="CT879">
        <v>248</v>
      </c>
    </row>
    <row r="880" spans="1:98" x14ac:dyDescent="0.25">
      <c r="A880">
        <v>252</v>
      </c>
      <c r="B880" s="22">
        <v>43951.485868055555</v>
      </c>
      <c r="C880" s="22">
        <v>43951.489085648151</v>
      </c>
      <c r="D880" s="3" t="s">
        <v>97</v>
      </c>
      <c r="I880" s="3" t="s">
        <v>98</v>
      </c>
      <c r="L880" s="3" t="s">
        <v>99</v>
      </c>
      <c r="O880" s="3"/>
      <c r="R880" s="3" t="s">
        <v>225</v>
      </c>
      <c r="U880" s="3" t="s">
        <v>99</v>
      </c>
      <c r="X880" s="3" t="s">
        <v>121</v>
      </c>
      <c r="AA880" s="3"/>
      <c r="AD880" s="3" t="s">
        <v>237</v>
      </c>
      <c r="AG880" s="3" t="s">
        <v>151</v>
      </c>
      <c r="AJ880" s="3"/>
      <c r="AM880" s="3" t="s">
        <v>99</v>
      </c>
      <c r="AP880" s="3"/>
      <c r="AS880" s="3" t="s">
        <v>98</v>
      </c>
      <c r="AV880" s="3" t="s">
        <v>432</v>
      </c>
      <c r="AY880" s="3" t="s">
        <v>116</v>
      </c>
      <c r="BB880" s="3"/>
      <c r="BG880" s="3" t="s">
        <v>108</v>
      </c>
      <c r="BJ880" s="3" t="s">
        <v>109</v>
      </c>
      <c r="BM880" s="3" t="s">
        <v>109</v>
      </c>
      <c r="BP880" s="3" t="s">
        <v>109</v>
      </c>
      <c r="BS880" s="3" t="s">
        <v>109</v>
      </c>
      <c r="BV880" s="3" t="s">
        <v>123</v>
      </c>
      <c r="BY880" s="3" t="s">
        <v>123</v>
      </c>
      <c r="CB880" s="3" t="s">
        <v>118</v>
      </c>
      <c r="CE880" s="3" t="s">
        <v>147</v>
      </c>
      <c r="CH880" s="3" t="s">
        <v>112</v>
      </c>
      <c r="CK880" s="3"/>
      <c r="CN880" s="3" t="s">
        <v>131</v>
      </c>
      <c r="CQ880" s="3"/>
      <c r="CT880">
        <v>248</v>
      </c>
    </row>
    <row r="881" spans="1:98" x14ac:dyDescent="0.25">
      <c r="A881">
        <v>252</v>
      </c>
      <c r="B881" s="22">
        <v>43951.485868055555</v>
      </c>
      <c r="C881" s="22">
        <v>43951.489085648151</v>
      </c>
      <c r="D881" s="3" t="s">
        <v>97</v>
      </c>
      <c r="I881" s="3" t="s">
        <v>98</v>
      </c>
      <c r="L881" s="3" t="s">
        <v>99</v>
      </c>
      <c r="O881" s="3"/>
      <c r="R881" s="3" t="s">
        <v>225</v>
      </c>
      <c r="U881" s="3" t="s">
        <v>99</v>
      </c>
      <c r="X881" s="3" t="s">
        <v>121</v>
      </c>
      <c r="AA881" s="3"/>
      <c r="AD881" s="3" t="s">
        <v>237</v>
      </c>
      <c r="AG881" s="3" t="s">
        <v>151</v>
      </c>
      <c r="AJ881" s="3"/>
      <c r="AM881" s="3" t="s">
        <v>99</v>
      </c>
      <c r="AP881" s="3"/>
      <c r="AS881" s="3" t="s">
        <v>98</v>
      </c>
      <c r="AV881" s="3" t="s">
        <v>433</v>
      </c>
      <c r="AY881" s="3" t="s">
        <v>116</v>
      </c>
      <c r="BB881" s="3"/>
      <c r="BG881" s="3" t="s">
        <v>108</v>
      </c>
      <c r="BJ881" s="3" t="s">
        <v>109</v>
      </c>
      <c r="BM881" s="3" t="s">
        <v>109</v>
      </c>
      <c r="BP881" s="3" t="s">
        <v>109</v>
      </c>
      <c r="BS881" s="3" t="s">
        <v>109</v>
      </c>
      <c r="BV881" s="3" t="s">
        <v>123</v>
      </c>
      <c r="BY881" s="3" t="s">
        <v>123</v>
      </c>
      <c r="CB881" s="3" t="s">
        <v>118</v>
      </c>
      <c r="CE881" s="3" t="s">
        <v>147</v>
      </c>
      <c r="CH881" s="3" t="s">
        <v>112</v>
      </c>
      <c r="CK881" s="3"/>
      <c r="CN881" s="3" t="s">
        <v>131</v>
      </c>
      <c r="CQ881" s="3"/>
      <c r="CT881">
        <v>248</v>
      </c>
    </row>
    <row r="882" spans="1:98" x14ac:dyDescent="0.25">
      <c r="A882">
        <v>252</v>
      </c>
      <c r="B882" s="22">
        <v>43951.485868055555</v>
      </c>
      <c r="C882" s="22">
        <v>43951.489085648151</v>
      </c>
      <c r="D882" s="3" t="s">
        <v>97</v>
      </c>
      <c r="I882" s="3" t="s">
        <v>98</v>
      </c>
      <c r="L882" s="3" t="s">
        <v>99</v>
      </c>
      <c r="O882" s="3"/>
      <c r="R882" s="3" t="s">
        <v>225</v>
      </c>
      <c r="U882" s="3" t="s">
        <v>99</v>
      </c>
      <c r="X882" s="3" t="s">
        <v>121</v>
      </c>
      <c r="AA882" s="3"/>
      <c r="AD882" s="3" t="s">
        <v>237</v>
      </c>
      <c r="AG882" s="3" t="s">
        <v>151</v>
      </c>
      <c r="AJ882" s="3"/>
      <c r="AM882" s="3" t="s">
        <v>99</v>
      </c>
      <c r="AP882" s="3"/>
      <c r="AS882" s="3" t="s">
        <v>98</v>
      </c>
      <c r="AV882" s="3" t="s">
        <v>434</v>
      </c>
      <c r="AY882" s="3" t="s">
        <v>116</v>
      </c>
      <c r="BB882" s="3"/>
      <c r="BG882" s="3" t="s">
        <v>108</v>
      </c>
      <c r="BJ882" s="3" t="s">
        <v>109</v>
      </c>
      <c r="BM882" s="3" t="s">
        <v>109</v>
      </c>
      <c r="BP882" s="3" t="s">
        <v>109</v>
      </c>
      <c r="BS882" s="3" t="s">
        <v>109</v>
      </c>
      <c r="BV882" s="3" t="s">
        <v>123</v>
      </c>
      <c r="BY882" s="3" t="s">
        <v>123</v>
      </c>
      <c r="CB882" s="3" t="s">
        <v>118</v>
      </c>
      <c r="CE882" s="3" t="s">
        <v>147</v>
      </c>
      <c r="CH882" s="3" t="s">
        <v>112</v>
      </c>
      <c r="CK882" s="3"/>
      <c r="CN882" s="3" t="s">
        <v>131</v>
      </c>
      <c r="CQ882" s="3"/>
      <c r="CT882">
        <v>248</v>
      </c>
    </row>
    <row r="883" spans="1:98" x14ac:dyDescent="0.25">
      <c r="A883">
        <v>252</v>
      </c>
      <c r="B883" s="22">
        <v>43951.485868055555</v>
      </c>
      <c r="C883" s="22">
        <v>43951.489085648151</v>
      </c>
      <c r="D883" s="3" t="s">
        <v>97</v>
      </c>
      <c r="I883" s="3" t="s">
        <v>98</v>
      </c>
      <c r="L883" s="3" t="s">
        <v>99</v>
      </c>
      <c r="O883" s="3"/>
      <c r="R883" s="3" t="s">
        <v>225</v>
      </c>
      <c r="U883" s="3" t="s">
        <v>99</v>
      </c>
      <c r="X883" s="3" t="s">
        <v>121</v>
      </c>
      <c r="AA883" s="3"/>
      <c r="AD883" s="3" t="s">
        <v>237</v>
      </c>
      <c r="AG883" s="3" t="s">
        <v>151</v>
      </c>
      <c r="AJ883" s="3"/>
      <c r="AM883" s="3" t="s">
        <v>99</v>
      </c>
      <c r="AP883" s="3"/>
      <c r="AS883" s="3" t="s">
        <v>98</v>
      </c>
      <c r="AV883" s="3" t="s">
        <v>429</v>
      </c>
      <c r="AY883" s="3" t="s">
        <v>116</v>
      </c>
      <c r="BB883" s="3"/>
      <c r="BG883" s="3" t="s">
        <v>108</v>
      </c>
      <c r="BJ883" s="3" t="s">
        <v>109</v>
      </c>
      <c r="BM883" s="3" t="s">
        <v>109</v>
      </c>
      <c r="BP883" s="3" t="s">
        <v>109</v>
      </c>
      <c r="BS883" s="3" t="s">
        <v>109</v>
      </c>
      <c r="BV883" s="3" t="s">
        <v>123</v>
      </c>
      <c r="BY883" s="3" t="s">
        <v>123</v>
      </c>
      <c r="CB883" s="3" t="s">
        <v>118</v>
      </c>
      <c r="CE883" s="3" t="s">
        <v>147</v>
      </c>
      <c r="CH883" s="3" t="s">
        <v>112</v>
      </c>
      <c r="CK883" s="3"/>
      <c r="CN883" s="3" t="s">
        <v>131</v>
      </c>
      <c r="CQ883" s="3"/>
      <c r="CT883">
        <v>248</v>
      </c>
    </row>
    <row r="884" spans="1:98" x14ac:dyDescent="0.25">
      <c r="A884">
        <v>252</v>
      </c>
      <c r="B884" s="22">
        <v>43951.485868055555</v>
      </c>
      <c r="C884" s="22">
        <v>43951.489085648151</v>
      </c>
      <c r="D884" s="3" t="s">
        <v>97</v>
      </c>
      <c r="I884" s="3" t="s">
        <v>98</v>
      </c>
      <c r="L884" s="3" t="s">
        <v>99</v>
      </c>
      <c r="O884" s="3"/>
      <c r="R884" s="3" t="s">
        <v>225</v>
      </c>
      <c r="U884" s="3" t="s">
        <v>99</v>
      </c>
      <c r="X884" s="3" t="s">
        <v>121</v>
      </c>
      <c r="AA884" s="3"/>
      <c r="AD884" s="3" t="s">
        <v>237</v>
      </c>
      <c r="AG884" s="3" t="s">
        <v>151</v>
      </c>
      <c r="AJ884" s="3"/>
      <c r="AM884" s="3" t="s">
        <v>99</v>
      </c>
      <c r="AP884" s="3"/>
      <c r="AS884" s="3" t="s">
        <v>98</v>
      </c>
      <c r="AV884" s="3" t="s">
        <v>435</v>
      </c>
      <c r="AY884" s="3" t="s">
        <v>116</v>
      </c>
      <c r="BB884" s="3"/>
      <c r="BG884" s="3" t="s">
        <v>108</v>
      </c>
      <c r="BJ884" s="3" t="s">
        <v>109</v>
      </c>
      <c r="BM884" s="3" t="s">
        <v>109</v>
      </c>
      <c r="BP884" s="3" t="s">
        <v>109</v>
      </c>
      <c r="BS884" s="3" t="s">
        <v>109</v>
      </c>
      <c r="BV884" s="3" t="s">
        <v>123</v>
      </c>
      <c r="BY884" s="3" t="s">
        <v>123</v>
      </c>
      <c r="CB884" s="3" t="s">
        <v>118</v>
      </c>
      <c r="CE884" s="3" t="s">
        <v>147</v>
      </c>
      <c r="CH884" s="3" t="s">
        <v>112</v>
      </c>
      <c r="CK884" s="3"/>
      <c r="CN884" s="3" t="s">
        <v>131</v>
      </c>
      <c r="CQ884" s="3"/>
      <c r="CT884">
        <v>248</v>
      </c>
    </row>
    <row r="885" spans="1:98" x14ac:dyDescent="0.25">
      <c r="A885">
        <v>252</v>
      </c>
      <c r="B885" s="22">
        <v>43951.485868055555</v>
      </c>
      <c r="C885" s="22">
        <v>43951.489085648151</v>
      </c>
      <c r="D885" s="3" t="s">
        <v>97</v>
      </c>
      <c r="I885" s="3" t="s">
        <v>98</v>
      </c>
      <c r="L885" s="3" t="s">
        <v>99</v>
      </c>
      <c r="O885" s="3"/>
      <c r="R885" s="3" t="s">
        <v>225</v>
      </c>
      <c r="U885" s="3" t="s">
        <v>99</v>
      </c>
      <c r="X885" s="3" t="s">
        <v>121</v>
      </c>
      <c r="AA885" s="3"/>
      <c r="AD885" s="3" t="s">
        <v>237</v>
      </c>
      <c r="AG885" s="3" t="s">
        <v>151</v>
      </c>
      <c r="AJ885" s="3"/>
      <c r="AM885" s="3" t="s">
        <v>99</v>
      </c>
      <c r="AP885" s="3"/>
      <c r="AS885" s="3" t="s">
        <v>98</v>
      </c>
      <c r="AV885" s="3" t="s">
        <v>430</v>
      </c>
      <c r="AY885" s="3" t="s">
        <v>116</v>
      </c>
      <c r="BB885" s="3"/>
      <c r="BG885" s="3" t="s">
        <v>108</v>
      </c>
      <c r="BJ885" s="3" t="s">
        <v>109</v>
      </c>
      <c r="BM885" s="3" t="s">
        <v>109</v>
      </c>
      <c r="BP885" s="3" t="s">
        <v>109</v>
      </c>
      <c r="BS885" s="3" t="s">
        <v>109</v>
      </c>
      <c r="BV885" s="3" t="s">
        <v>123</v>
      </c>
      <c r="BY885" s="3" t="s">
        <v>123</v>
      </c>
      <c r="CB885" s="3" t="s">
        <v>118</v>
      </c>
      <c r="CE885" s="3" t="s">
        <v>147</v>
      </c>
      <c r="CH885" s="3" t="s">
        <v>112</v>
      </c>
      <c r="CK885" s="3"/>
      <c r="CN885" s="3" t="s">
        <v>131</v>
      </c>
      <c r="CQ885" s="3"/>
      <c r="CT885">
        <v>248</v>
      </c>
    </row>
    <row r="886" spans="1:98" x14ac:dyDescent="0.25">
      <c r="A886">
        <v>253</v>
      </c>
      <c r="B886" s="22">
        <v>43951.486643518518</v>
      </c>
      <c r="C886" s="22">
        <v>43951.494687500002</v>
      </c>
      <c r="D886" s="3" t="s">
        <v>97</v>
      </c>
      <c r="I886" s="3" t="s">
        <v>98</v>
      </c>
      <c r="L886" s="3" t="s">
        <v>98</v>
      </c>
      <c r="O886" s="3"/>
      <c r="R886" s="3" t="s">
        <v>120</v>
      </c>
      <c r="U886" s="3" t="s">
        <v>99</v>
      </c>
      <c r="X886" s="3" t="s">
        <v>121</v>
      </c>
      <c r="AA886" s="3"/>
      <c r="AD886" s="3" t="s">
        <v>127</v>
      </c>
      <c r="AG886" s="3" t="s">
        <v>151</v>
      </c>
      <c r="AJ886" s="3"/>
      <c r="AM886" s="3" t="s">
        <v>99</v>
      </c>
      <c r="AP886" s="3"/>
      <c r="AS886" s="3" t="s">
        <v>98</v>
      </c>
      <c r="AV886" s="3" t="s">
        <v>433</v>
      </c>
      <c r="AY886" s="3" t="s">
        <v>116</v>
      </c>
      <c r="BB886" s="3"/>
      <c r="BG886" s="3" t="s">
        <v>109</v>
      </c>
      <c r="BJ886" s="3" t="s">
        <v>109</v>
      </c>
      <c r="BM886" s="3" t="s">
        <v>123</v>
      </c>
      <c r="BP886" s="3" t="s">
        <v>109</v>
      </c>
      <c r="BS886" s="3" t="s">
        <v>109</v>
      </c>
      <c r="BV886" s="3" t="s">
        <v>123</v>
      </c>
      <c r="BY886" s="3" t="s">
        <v>109</v>
      </c>
      <c r="CB886" s="3" t="s">
        <v>134</v>
      </c>
      <c r="CE886" s="3" t="s">
        <v>147</v>
      </c>
      <c r="CH886" s="3" t="s">
        <v>148</v>
      </c>
      <c r="CK886" s="3"/>
      <c r="CN886" s="3" t="s">
        <v>131</v>
      </c>
      <c r="CQ886" s="3"/>
      <c r="CT886">
        <v>249</v>
      </c>
    </row>
    <row r="887" spans="1:98" x14ac:dyDescent="0.25">
      <c r="A887">
        <v>253</v>
      </c>
      <c r="B887" s="22">
        <v>43951.486643518518</v>
      </c>
      <c r="C887" s="22">
        <v>43951.494687500002</v>
      </c>
      <c r="D887" s="3" t="s">
        <v>97</v>
      </c>
      <c r="I887" s="3" t="s">
        <v>98</v>
      </c>
      <c r="L887" s="3" t="s">
        <v>98</v>
      </c>
      <c r="O887" s="3"/>
      <c r="R887" s="3" t="s">
        <v>120</v>
      </c>
      <c r="U887" s="3" t="s">
        <v>99</v>
      </c>
      <c r="X887" s="3" t="s">
        <v>121</v>
      </c>
      <c r="AA887" s="3"/>
      <c r="AD887" s="3" t="s">
        <v>127</v>
      </c>
      <c r="AG887" s="3" t="s">
        <v>151</v>
      </c>
      <c r="AJ887" s="3"/>
      <c r="AM887" s="3" t="s">
        <v>99</v>
      </c>
      <c r="AP887" s="3"/>
      <c r="AS887" s="3" t="s">
        <v>98</v>
      </c>
      <c r="AV887" s="3" t="s">
        <v>429</v>
      </c>
      <c r="AY887" s="3" t="s">
        <v>116</v>
      </c>
      <c r="BB887" s="3"/>
      <c r="BG887" s="3" t="s">
        <v>109</v>
      </c>
      <c r="BJ887" s="3" t="s">
        <v>109</v>
      </c>
      <c r="BM887" s="3" t="s">
        <v>123</v>
      </c>
      <c r="BP887" s="3" t="s">
        <v>109</v>
      </c>
      <c r="BS887" s="3" t="s">
        <v>109</v>
      </c>
      <c r="BV887" s="3" t="s">
        <v>123</v>
      </c>
      <c r="BY887" s="3" t="s">
        <v>109</v>
      </c>
      <c r="CB887" s="3" t="s">
        <v>134</v>
      </c>
      <c r="CE887" s="3" t="s">
        <v>147</v>
      </c>
      <c r="CH887" s="3" t="s">
        <v>148</v>
      </c>
      <c r="CK887" s="3"/>
      <c r="CN887" s="3" t="s">
        <v>131</v>
      </c>
      <c r="CQ887" s="3"/>
      <c r="CT887">
        <v>249</v>
      </c>
    </row>
    <row r="888" spans="1:98" x14ac:dyDescent="0.25">
      <c r="A888">
        <v>253</v>
      </c>
      <c r="B888" s="22">
        <v>43951.486643518518</v>
      </c>
      <c r="C888" s="22">
        <v>43951.494687500002</v>
      </c>
      <c r="D888" s="3" t="s">
        <v>97</v>
      </c>
      <c r="I888" s="3" t="s">
        <v>98</v>
      </c>
      <c r="L888" s="3" t="s">
        <v>98</v>
      </c>
      <c r="O888" s="3"/>
      <c r="R888" s="3" t="s">
        <v>120</v>
      </c>
      <c r="U888" s="3" t="s">
        <v>99</v>
      </c>
      <c r="X888" s="3" t="s">
        <v>121</v>
      </c>
      <c r="AA888" s="3"/>
      <c r="AD888" s="3" t="s">
        <v>127</v>
      </c>
      <c r="AG888" s="3" t="s">
        <v>151</v>
      </c>
      <c r="AJ888" s="3"/>
      <c r="AM888" s="3" t="s">
        <v>99</v>
      </c>
      <c r="AP888" s="3"/>
      <c r="AS888" s="3" t="s">
        <v>98</v>
      </c>
      <c r="AV888" s="3" t="s">
        <v>430</v>
      </c>
      <c r="AY888" s="3" t="s">
        <v>116</v>
      </c>
      <c r="BB888" s="3"/>
      <c r="BG888" s="3" t="s">
        <v>109</v>
      </c>
      <c r="BJ888" s="3" t="s">
        <v>109</v>
      </c>
      <c r="BM888" s="3" t="s">
        <v>123</v>
      </c>
      <c r="BP888" s="3" t="s">
        <v>109</v>
      </c>
      <c r="BS888" s="3" t="s">
        <v>109</v>
      </c>
      <c r="BV888" s="3" t="s">
        <v>123</v>
      </c>
      <c r="BY888" s="3" t="s">
        <v>109</v>
      </c>
      <c r="CB888" s="3" t="s">
        <v>134</v>
      </c>
      <c r="CE888" s="3" t="s">
        <v>147</v>
      </c>
      <c r="CH888" s="3" t="s">
        <v>148</v>
      </c>
      <c r="CK888" s="3"/>
      <c r="CN888" s="3" t="s">
        <v>131</v>
      </c>
      <c r="CQ888" s="3"/>
      <c r="CT888">
        <v>249</v>
      </c>
    </row>
    <row r="889" spans="1:98" x14ac:dyDescent="0.25">
      <c r="A889">
        <v>254</v>
      </c>
      <c r="B889" s="22">
        <v>43951.493981481479</v>
      </c>
      <c r="C889" s="22">
        <v>43951.495567129627</v>
      </c>
      <c r="D889" s="3" t="s">
        <v>97</v>
      </c>
      <c r="I889" s="3" t="s">
        <v>98</v>
      </c>
      <c r="L889" s="3" t="s">
        <v>99</v>
      </c>
      <c r="O889" s="3"/>
      <c r="R889" s="3" t="s">
        <v>100</v>
      </c>
      <c r="U889" s="3" t="s">
        <v>99</v>
      </c>
      <c r="X889" s="3" t="s">
        <v>101</v>
      </c>
      <c r="AA889" s="3" t="s">
        <v>132</v>
      </c>
      <c r="AD889" s="3" t="s">
        <v>114</v>
      </c>
      <c r="AG889" s="3" t="s">
        <v>139</v>
      </c>
      <c r="AJ889" s="3"/>
      <c r="AM889" s="3" t="s">
        <v>99</v>
      </c>
      <c r="AP889" s="3"/>
      <c r="AS889" s="3" t="s">
        <v>98</v>
      </c>
      <c r="AV889" s="3" t="s">
        <v>431</v>
      </c>
      <c r="AY889" s="3" t="s">
        <v>116</v>
      </c>
      <c r="BB889" s="3"/>
      <c r="BG889" s="3" t="s">
        <v>109</v>
      </c>
      <c r="BJ889" s="3" t="s">
        <v>109</v>
      </c>
      <c r="BM889" s="3" t="s">
        <v>108</v>
      </c>
      <c r="BP889" s="3" t="s">
        <v>123</v>
      </c>
      <c r="BS889" s="3" t="s">
        <v>109</v>
      </c>
      <c r="BV889" s="3" t="s">
        <v>123</v>
      </c>
      <c r="BY889" s="3" t="s">
        <v>123</v>
      </c>
      <c r="CB889" s="3" t="s">
        <v>118</v>
      </c>
      <c r="CE889" s="3" t="s">
        <v>119</v>
      </c>
      <c r="CH889" s="3" t="s">
        <v>112</v>
      </c>
      <c r="CK889" s="3"/>
      <c r="CN889" s="3" t="s">
        <v>126</v>
      </c>
      <c r="CQ889" s="3"/>
      <c r="CT889">
        <v>250</v>
      </c>
    </row>
    <row r="890" spans="1:98" x14ac:dyDescent="0.25">
      <c r="A890">
        <v>254</v>
      </c>
      <c r="B890" s="22">
        <v>43951.493981481479</v>
      </c>
      <c r="C890" s="22">
        <v>43951.495567129627</v>
      </c>
      <c r="D890" s="3" t="s">
        <v>97</v>
      </c>
      <c r="I890" s="3" t="s">
        <v>98</v>
      </c>
      <c r="L890" s="3" t="s">
        <v>99</v>
      </c>
      <c r="O890" s="3"/>
      <c r="R890" s="3" t="s">
        <v>100</v>
      </c>
      <c r="U890" s="3" t="s">
        <v>99</v>
      </c>
      <c r="X890" s="3" t="s">
        <v>101</v>
      </c>
      <c r="AA890" s="3" t="s">
        <v>132</v>
      </c>
      <c r="AD890" s="3" t="s">
        <v>114</v>
      </c>
      <c r="AG890" s="3" t="s">
        <v>139</v>
      </c>
      <c r="AJ890" s="3"/>
      <c r="AM890" s="3" t="s">
        <v>99</v>
      </c>
      <c r="AP890" s="3"/>
      <c r="AS890" s="3" t="s">
        <v>98</v>
      </c>
      <c r="AV890" s="3" t="s">
        <v>432</v>
      </c>
      <c r="AY890" s="3" t="s">
        <v>116</v>
      </c>
      <c r="BB890" s="3"/>
      <c r="BG890" s="3" t="s">
        <v>109</v>
      </c>
      <c r="BJ890" s="3" t="s">
        <v>109</v>
      </c>
      <c r="BM890" s="3" t="s">
        <v>108</v>
      </c>
      <c r="BP890" s="3" t="s">
        <v>123</v>
      </c>
      <c r="BS890" s="3" t="s">
        <v>109</v>
      </c>
      <c r="BV890" s="3" t="s">
        <v>123</v>
      </c>
      <c r="BY890" s="3" t="s">
        <v>123</v>
      </c>
      <c r="CB890" s="3" t="s">
        <v>118</v>
      </c>
      <c r="CE890" s="3" t="s">
        <v>119</v>
      </c>
      <c r="CH890" s="3" t="s">
        <v>112</v>
      </c>
      <c r="CK890" s="3"/>
      <c r="CN890" s="3" t="s">
        <v>126</v>
      </c>
      <c r="CQ890" s="3"/>
      <c r="CT890">
        <v>250</v>
      </c>
    </row>
    <row r="891" spans="1:98" x14ac:dyDescent="0.25">
      <c r="A891">
        <v>254</v>
      </c>
      <c r="B891" s="22">
        <v>43951.493981481479</v>
      </c>
      <c r="C891" s="22">
        <v>43951.495567129627</v>
      </c>
      <c r="D891" s="3" t="s">
        <v>97</v>
      </c>
      <c r="I891" s="3" t="s">
        <v>98</v>
      </c>
      <c r="L891" s="3" t="s">
        <v>99</v>
      </c>
      <c r="O891" s="3"/>
      <c r="R891" s="3" t="s">
        <v>100</v>
      </c>
      <c r="U891" s="3" t="s">
        <v>99</v>
      </c>
      <c r="X891" s="3" t="s">
        <v>101</v>
      </c>
      <c r="AA891" s="3" t="s">
        <v>132</v>
      </c>
      <c r="AD891" s="3" t="s">
        <v>114</v>
      </c>
      <c r="AG891" s="3" t="s">
        <v>139</v>
      </c>
      <c r="AJ891" s="3"/>
      <c r="AM891" s="3" t="s">
        <v>99</v>
      </c>
      <c r="AP891" s="3"/>
      <c r="AS891" s="3" t="s">
        <v>98</v>
      </c>
      <c r="AV891" s="3" t="s">
        <v>429</v>
      </c>
      <c r="AY891" s="3" t="s">
        <v>116</v>
      </c>
      <c r="BB891" s="3"/>
      <c r="BG891" s="3" t="s">
        <v>109</v>
      </c>
      <c r="BJ891" s="3" t="s">
        <v>109</v>
      </c>
      <c r="BM891" s="3" t="s">
        <v>108</v>
      </c>
      <c r="BP891" s="3" t="s">
        <v>123</v>
      </c>
      <c r="BS891" s="3" t="s">
        <v>109</v>
      </c>
      <c r="BV891" s="3" t="s">
        <v>123</v>
      </c>
      <c r="BY891" s="3" t="s">
        <v>123</v>
      </c>
      <c r="CB891" s="3" t="s">
        <v>118</v>
      </c>
      <c r="CE891" s="3" t="s">
        <v>119</v>
      </c>
      <c r="CH891" s="3" t="s">
        <v>112</v>
      </c>
      <c r="CK891" s="3"/>
      <c r="CN891" s="3" t="s">
        <v>126</v>
      </c>
      <c r="CQ891" s="3"/>
      <c r="CT891">
        <v>250</v>
      </c>
    </row>
    <row r="892" spans="1:98" x14ac:dyDescent="0.25">
      <c r="A892">
        <v>254</v>
      </c>
      <c r="B892" s="22">
        <v>43951.493981481479</v>
      </c>
      <c r="C892" s="22">
        <v>43951.495567129627</v>
      </c>
      <c r="D892" s="3" t="s">
        <v>97</v>
      </c>
      <c r="I892" s="3" t="s">
        <v>98</v>
      </c>
      <c r="L892" s="3" t="s">
        <v>99</v>
      </c>
      <c r="O892" s="3"/>
      <c r="R892" s="3" t="s">
        <v>100</v>
      </c>
      <c r="U892" s="3" t="s">
        <v>99</v>
      </c>
      <c r="X892" s="3" t="s">
        <v>101</v>
      </c>
      <c r="AA892" s="3" t="s">
        <v>132</v>
      </c>
      <c r="AD892" s="3" t="s">
        <v>114</v>
      </c>
      <c r="AG892" s="3" t="s">
        <v>139</v>
      </c>
      <c r="AJ892" s="3"/>
      <c r="AM892" s="3" t="s">
        <v>99</v>
      </c>
      <c r="AP892" s="3"/>
      <c r="AS892" s="3" t="s">
        <v>98</v>
      </c>
      <c r="AV892" s="3" t="s">
        <v>435</v>
      </c>
      <c r="AY892" s="3" t="s">
        <v>116</v>
      </c>
      <c r="BB892" s="3"/>
      <c r="BG892" s="3" t="s">
        <v>109</v>
      </c>
      <c r="BJ892" s="3" t="s">
        <v>109</v>
      </c>
      <c r="BM892" s="3" t="s">
        <v>108</v>
      </c>
      <c r="BP892" s="3" t="s">
        <v>123</v>
      </c>
      <c r="BS892" s="3" t="s">
        <v>109</v>
      </c>
      <c r="BV892" s="3" t="s">
        <v>123</v>
      </c>
      <c r="BY892" s="3" t="s">
        <v>123</v>
      </c>
      <c r="CB892" s="3" t="s">
        <v>118</v>
      </c>
      <c r="CE892" s="3" t="s">
        <v>119</v>
      </c>
      <c r="CH892" s="3" t="s">
        <v>112</v>
      </c>
      <c r="CK892" s="3"/>
      <c r="CN892" s="3" t="s">
        <v>126</v>
      </c>
      <c r="CQ892" s="3"/>
      <c r="CT892">
        <v>250</v>
      </c>
    </row>
    <row r="893" spans="1:98" x14ac:dyDescent="0.25">
      <c r="A893">
        <v>254</v>
      </c>
      <c r="B893" s="22">
        <v>43951.493981481479</v>
      </c>
      <c r="C893" s="22">
        <v>43951.495567129627</v>
      </c>
      <c r="D893" s="3" t="s">
        <v>97</v>
      </c>
      <c r="I893" s="3" t="s">
        <v>98</v>
      </c>
      <c r="L893" s="3" t="s">
        <v>99</v>
      </c>
      <c r="O893" s="3"/>
      <c r="R893" s="3" t="s">
        <v>100</v>
      </c>
      <c r="U893" s="3" t="s">
        <v>99</v>
      </c>
      <c r="X893" s="3" t="s">
        <v>101</v>
      </c>
      <c r="AA893" s="3" t="s">
        <v>132</v>
      </c>
      <c r="AD893" s="3" t="s">
        <v>114</v>
      </c>
      <c r="AG893" s="3" t="s">
        <v>139</v>
      </c>
      <c r="AJ893" s="3"/>
      <c r="AM893" s="3" t="s">
        <v>99</v>
      </c>
      <c r="AP893" s="3"/>
      <c r="AS893" s="3" t="s">
        <v>98</v>
      </c>
      <c r="AV893" s="3" t="s">
        <v>430</v>
      </c>
      <c r="AY893" s="3" t="s">
        <v>116</v>
      </c>
      <c r="BB893" s="3"/>
      <c r="BG893" s="3" t="s">
        <v>109</v>
      </c>
      <c r="BJ893" s="3" t="s">
        <v>109</v>
      </c>
      <c r="BM893" s="3" t="s">
        <v>108</v>
      </c>
      <c r="BP893" s="3" t="s">
        <v>123</v>
      </c>
      <c r="BS893" s="3" t="s">
        <v>109</v>
      </c>
      <c r="BV893" s="3" t="s">
        <v>123</v>
      </c>
      <c r="BY893" s="3" t="s">
        <v>123</v>
      </c>
      <c r="CB893" s="3" t="s">
        <v>118</v>
      </c>
      <c r="CE893" s="3" t="s">
        <v>119</v>
      </c>
      <c r="CH893" s="3" t="s">
        <v>112</v>
      </c>
      <c r="CK893" s="3"/>
      <c r="CN893" s="3" t="s">
        <v>126</v>
      </c>
      <c r="CQ893" s="3"/>
      <c r="CT893">
        <v>250</v>
      </c>
    </row>
    <row r="894" spans="1:98" x14ac:dyDescent="0.25">
      <c r="A894">
        <v>255</v>
      </c>
      <c r="B894" s="22">
        <v>43951.488703703704</v>
      </c>
      <c r="C894" s="22">
        <v>43951.554664351854</v>
      </c>
      <c r="D894" s="3" t="s">
        <v>97</v>
      </c>
      <c r="I894" s="3" t="s">
        <v>99</v>
      </c>
      <c r="L894" s="3" t="s">
        <v>99</v>
      </c>
      <c r="O894" s="3"/>
      <c r="R894" s="3" t="s">
        <v>159</v>
      </c>
      <c r="U894" s="3" t="s">
        <v>99</v>
      </c>
      <c r="X894" s="3" t="s">
        <v>121</v>
      </c>
      <c r="AA894" s="3"/>
      <c r="AD894" s="3" t="s">
        <v>146</v>
      </c>
      <c r="AG894" s="3" t="s">
        <v>149</v>
      </c>
      <c r="AJ894" s="3"/>
      <c r="AM894" s="3" t="s">
        <v>98</v>
      </c>
      <c r="AP894" s="3" t="s">
        <v>387</v>
      </c>
      <c r="AS894" s="3" t="s">
        <v>98</v>
      </c>
      <c r="AV894" s="3" t="s">
        <v>435</v>
      </c>
      <c r="AY894" s="3" t="s">
        <v>116</v>
      </c>
      <c r="BB894" s="3"/>
      <c r="BG894" s="3" t="s">
        <v>123</v>
      </c>
      <c r="BJ894" s="3" t="s">
        <v>109</v>
      </c>
      <c r="BM894" s="3" t="s">
        <v>109</v>
      </c>
      <c r="BP894" s="3" t="s">
        <v>123</v>
      </c>
      <c r="BS894" s="3" t="s">
        <v>109</v>
      </c>
      <c r="BV894" s="3" t="s">
        <v>109</v>
      </c>
      <c r="BY894" s="3" t="s">
        <v>109</v>
      </c>
      <c r="CB894" s="3" t="s">
        <v>118</v>
      </c>
      <c r="CE894" s="3" t="s">
        <v>309</v>
      </c>
      <c r="CH894" s="3" t="s">
        <v>112</v>
      </c>
      <c r="CK894" s="3"/>
      <c r="CN894" s="3" t="s">
        <v>137</v>
      </c>
      <c r="CQ894" s="3"/>
      <c r="CT894">
        <v>251</v>
      </c>
    </row>
    <row r="895" spans="1:98" x14ac:dyDescent="0.25">
      <c r="A895">
        <v>255</v>
      </c>
      <c r="B895" s="22">
        <v>43951.488703703704</v>
      </c>
      <c r="C895" s="22">
        <v>43951.554664351854</v>
      </c>
      <c r="D895" s="3" t="s">
        <v>97</v>
      </c>
      <c r="I895" s="3" t="s">
        <v>99</v>
      </c>
      <c r="L895" s="3" t="s">
        <v>99</v>
      </c>
      <c r="O895" s="3"/>
      <c r="R895" s="3" t="s">
        <v>159</v>
      </c>
      <c r="U895" s="3" t="s">
        <v>99</v>
      </c>
      <c r="X895" s="3" t="s">
        <v>121</v>
      </c>
      <c r="AA895" s="3"/>
      <c r="AD895" s="3" t="s">
        <v>146</v>
      </c>
      <c r="AG895" s="3" t="s">
        <v>149</v>
      </c>
      <c r="AJ895" s="3"/>
      <c r="AM895" s="3" t="s">
        <v>98</v>
      </c>
      <c r="AP895" s="3" t="s">
        <v>387</v>
      </c>
      <c r="AS895" s="3" t="s">
        <v>98</v>
      </c>
      <c r="AV895" s="3" t="s">
        <v>430</v>
      </c>
      <c r="AY895" s="3" t="s">
        <v>116</v>
      </c>
      <c r="BB895" s="3"/>
      <c r="BG895" s="3" t="s">
        <v>123</v>
      </c>
      <c r="BJ895" s="3" t="s">
        <v>109</v>
      </c>
      <c r="BM895" s="3" t="s">
        <v>109</v>
      </c>
      <c r="BP895" s="3" t="s">
        <v>123</v>
      </c>
      <c r="BS895" s="3" t="s">
        <v>109</v>
      </c>
      <c r="BV895" s="3" t="s">
        <v>109</v>
      </c>
      <c r="BY895" s="3" t="s">
        <v>109</v>
      </c>
      <c r="CB895" s="3" t="s">
        <v>118</v>
      </c>
      <c r="CE895" s="3" t="s">
        <v>309</v>
      </c>
      <c r="CH895" s="3" t="s">
        <v>112</v>
      </c>
      <c r="CK895" s="3"/>
      <c r="CN895" s="3" t="s">
        <v>137</v>
      </c>
      <c r="CQ895" s="3"/>
      <c r="CT895">
        <v>251</v>
      </c>
    </row>
    <row r="896" spans="1:98" x14ac:dyDescent="0.25">
      <c r="A896">
        <v>256</v>
      </c>
      <c r="B896" s="22">
        <v>43951.594502314816</v>
      </c>
      <c r="C896" s="22">
        <v>43951.599490740744</v>
      </c>
      <c r="D896" s="3" t="s">
        <v>97</v>
      </c>
      <c r="I896" s="3" t="s">
        <v>98</v>
      </c>
      <c r="L896" s="3" t="s">
        <v>99</v>
      </c>
      <c r="O896" s="3"/>
      <c r="R896" s="3" t="s">
        <v>120</v>
      </c>
      <c r="U896" s="3" t="s">
        <v>99</v>
      </c>
      <c r="X896" s="3" t="s">
        <v>121</v>
      </c>
      <c r="AA896" s="3"/>
      <c r="AD896" s="3" t="s">
        <v>103</v>
      </c>
      <c r="AG896" s="3" t="s">
        <v>151</v>
      </c>
      <c r="AJ896" s="3"/>
      <c r="AM896" s="3" t="s">
        <v>99</v>
      </c>
      <c r="AP896" s="3"/>
      <c r="AS896" s="3" t="s">
        <v>98</v>
      </c>
      <c r="AV896" s="3" t="s">
        <v>431</v>
      </c>
      <c r="AY896" s="3" t="s">
        <v>116</v>
      </c>
      <c r="BB896" s="3"/>
      <c r="BG896" s="3" t="s">
        <v>107</v>
      </c>
      <c r="BJ896" s="3" t="s">
        <v>107</v>
      </c>
      <c r="BM896" s="3" t="s">
        <v>107</v>
      </c>
      <c r="BP896" s="3" t="s">
        <v>123</v>
      </c>
      <c r="BS896" s="3" t="s">
        <v>123</v>
      </c>
      <c r="BV896" s="3" t="s">
        <v>123</v>
      </c>
      <c r="BY896" s="3" t="s">
        <v>123</v>
      </c>
      <c r="CB896" s="3" t="s">
        <v>118</v>
      </c>
      <c r="CE896" s="3" t="s">
        <v>111</v>
      </c>
      <c r="CH896" s="3" t="s">
        <v>112</v>
      </c>
      <c r="CK896" s="3"/>
      <c r="CN896" s="3" t="s">
        <v>126</v>
      </c>
      <c r="CQ896" s="3"/>
      <c r="CT896">
        <v>252</v>
      </c>
    </row>
    <row r="897" spans="1:98" x14ac:dyDescent="0.25">
      <c r="A897">
        <v>256</v>
      </c>
      <c r="B897" s="22">
        <v>43951.594502314816</v>
      </c>
      <c r="C897" s="22">
        <v>43951.599490740744</v>
      </c>
      <c r="D897" s="3" t="s">
        <v>97</v>
      </c>
      <c r="I897" s="3" t="s">
        <v>98</v>
      </c>
      <c r="L897" s="3" t="s">
        <v>99</v>
      </c>
      <c r="O897" s="3"/>
      <c r="R897" s="3" t="s">
        <v>120</v>
      </c>
      <c r="U897" s="3" t="s">
        <v>99</v>
      </c>
      <c r="X897" s="3" t="s">
        <v>121</v>
      </c>
      <c r="AA897" s="3"/>
      <c r="AD897" s="3" t="s">
        <v>103</v>
      </c>
      <c r="AG897" s="3" t="s">
        <v>151</v>
      </c>
      <c r="AJ897" s="3"/>
      <c r="AM897" s="3" t="s">
        <v>99</v>
      </c>
      <c r="AP897" s="3"/>
      <c r="AS897" s="3" t="s">
        <v>98</v>
      </c>
      <c r="AV897" s="3" t="s">
        <v>432</v>
      </c>
      <c r="AY897" s="3" t="s">
        <v>116</v>
      </c>
      <c r="BB897" s="3"/>
      <c r="BG897" s="3" t="s">
        <v>107</v>
      </c>
      <c r="BJ897" s="3" t="s">
        <v>107</v>
      </c>
      <c r="BM897" s="3" t="s">
        <v>107</v>
      </c>
      <c r="BP897" s="3" t="s">
        <v>123</v>
      </c>
      <c r="BS897" s="3" t="s">
        <v>123</v>
      </c>
      <c r="BV897" s="3" t="s">
        <v>123</v>
      </c>
      <c r="BY897" s="3" t="s">
        <v>123</v>
      </c>
      <c r="CB897" s="3" t="s">
        <v>118</v>
      </c>
      <c r="CE897" s="3" t="s">
        <v>111</v>
      </c>
      <c r="CH897" s="3" t="s">
        <v>112</v>
      </c>
      <c r="CK897" s="3"/>
      <c r="CN897" s="3" t="s">
        <v>126</v>
      </c>
      <c r="CQ897" s="3"/>
      <c r="CT897">
        <v>252</v>
      </c>
    </row>
    <row r="898" spans="1:98" x14ac:dyDescent="0.25">
      <c r="A898">
        <v>256</v>
      </c>
      <c r="B898" s="22">
        <v>43951.594502314816</v>
      </c>
      <c r="C898" s="22">
        <v>43951.599490740744</v>
      </c>
      <c r="D898" s="3" t="s">
        <v>97</v>
      </c>
      <c r="I898" s="3" t="s">
        <v>98</v>
      </c>
      <c r="L898" s="3" t="s">
        <v>99</v>
      </c>
      <c r="O898" s="3"/>
      <c r="R898" s="3" t="s">
        <v>120</v>
      </c>
      <c r="U898" s="3" t="s">
        <v>99</v>
      </c>
      <c r="X898" s="3" t="s">
        <v>121</v>
      </c>
      <c r="AA898" s="3"/>
      <c r="AD898" s="3" t="s">
        <v>103</v>
      </c>
      <c r="AG898" s="3" t="s">
        <v>151</v>
      </c>
      <c r="AJ898" s="3"/>
      <c r="AM898" s="3" t="s">
        <v>99</v>
      </c>
      <c r="AP898" s="3"/>
      <c r="AS898" s="3" t="s">
        <v>98</v>
      </c>
      <c r="AV898" s="3" t="s">
        <v>433</v>
      </c>
      <c r="AY898" s="3" t="s">
        <v>116</v>
      </c>
      <c r="BB898" s="3"/>
      <c r="BG898" s="3" t="s">
        <v>107</v>
      </c>
      <c r="BJ898" s="3" t="s">
        <v>107</v>
      </c>
      <c r="BM898" s="3" t="s">
        <v>107</v>
      </c>
      <c r="BP898" s="3" t="s">
        <v>123</v>
      </c>
      <c r="BS898" s="3" t="s">
        <v>123</v>
      </c>
      <c r="BV898" s="3" t="s">
        <v>123</v>
      </c>
      <c r="BY898" s="3" t="s">
        <v>123</v>
      </c>
      <c r="CB898" s="3" t="s">
        <v>118</v>
      </c>
      <c r="CE898" s="3" t="s">
        <v>111</v>
      </c>
      <c r="CH898" s="3" t="s">
        <v>112</v>
      </c>
      <c r="CK898" s="3"/>
      <c r="CN898" s="3" t="s">
        <v>126</v>
      </c>
      <c r="CQ898" s="3"/>
      <c r="CT898">
        <v>252</v>
      </c>
    </row>
    <row r="899" spans="1:98" x14ac:dyDescent="0.25">
      <c r="A899">
        <v>256</v>
      </c>
      <c r="B899" s="22">
        <v>43951.594502314816</v>
      </c>
      <c r="C899" s="22">
        <v>43951.599490740744</v>
      </c>
      <c r="D899" s="3" t="s">
        <v>97</v>
      </c>
      <c r="I899" s="3" t="s">
        <v>98</v>
      </c>
      <c r="L899" s="3" t="s">
        <v>99</v>
      </c>
      <c r="O899" s="3"/>
      <c r="R899" s="3" t="s">
        <v>120</v>
      </c>
      <c r="U899" s="3" t="s">
        <v>99</v>
      </c>
      <c r="X899" s="3" t="s">
        <v>121</v>
      </c>
      <c r="AA899" s="3"/>
      <c r="AD899" s="3" t="s">
        <v>103</v>
      </c>
      <c r="AG899" s="3" t="s">
        <v>151</v>
      </c>
      <c r="AJ899" s="3"/>
      <c r="AM899" s="3" t="s">
        <v>99</v>
      </c>
      <c r="AP899" s="3"/>
      <c r="AS899" s="3" t="s">
        <v>98</v>
      </c>
      <c r="AV899" s="3" t="s">
        <v>434</v>
      </c>
      <c r="AY899" s="3" t="s">
        <v>116</v>
      </c>
      <c r="BB899" s="3"/>
      <c r="BG899" s="3" t="s">
        <v>107</v>
      </c>
      <c r="BJ899" s="3" t="s">
        <v>107</v>
      </c>
      <c r="BM899" s="3" t="s">
        <v>107</v>
      </c>
      <c r="BP899" s="3" t="s">
        <v>123</v>
      </c>
      <c r="BS899" s="3" t="s">
        <v>123</v>
      </c>
      <c r="BV899" s="3" t="s">
        <v>123</v>
      </c>
      <c r="BY899" s="3" t="s">
        <v>123</v>
      </c>
      <c r="CB899" s="3" t="s">
        <v>118</v>
      </c>
      <c r="CE899" s="3" t="s">
        <v>111</v>
      </c>
      <c r="CH899" s="3" t="s">
        <v>112</v>
      </c>
      <c r="CK899" s="3"/>
      <c r="CN899" s="3" t="s">
        <v>126</v>
      </c>
      <c r="CQ899" s="3"/>
      <c r="CT899">
        <v>252</v>
      </c>
    </row>
    <row r="900" spans="1:98" x14ac:dyDescent="0.25">
      <c r="A900">
        <v>256</v>
      </c>
      <c r="B900" s="22">
        <v>43951.594502314816</v>
      </c>
      <c r="C900" s="22">
        <v>43951.599490740744</v>
      </c>
      <c r="D900" s="3" t="s">
        <v>97</v>
      </c>
      <c r="I900" s="3" t="s">
        <v>98</v>
      </c>
      <c r="L900" s="3" t="s">
        <v>99</v>
      </c>
      <c r="O900" s="3"/>
      <c r="R900" s="3" t="s">
        <v>120</v>
      </c>
      <c r="U900" s="3" t="s">
        <v>99</v>
      </c>
      <c r="X900" s="3" t="s">
        <v>121</v>
      </c>
      <c r="AA900" s="3"/>
      <c r="AD900" s="3" t="s">
        <v>103</v>
      </c>
      <c r="AG900" s="3" t="s">
        <v>151</v>
      </c>
      <c r="AJ900" s="3"/>
      <c r="AM900" s="3" t="s">
        <v>99</v>
      </c>
      <c r="AP900" s="3"/>
      <c r="AS900" s="3" t="s">
        <v>98</v>
      </c>
      <c r="AV900" s="3" t="s">
        <v>429</v>
      </c>
      <c r="AY900" s="3" t="s">
        <v>116</v>
      </c>
      <c r="BB900" s="3"/>
      <c r="BG900" s="3" t="s">
        <v>107</v>
      </c>
      <c r="BJ900" s="3" t="s">
        <v>107</v>
      </c>
      <c r="BM900" s="3" t="s">
        <v>107</v>
      </c>
      <c r="BP900" s="3" t="s">
        <v>123</v>
      </c>
      <c r="BS900" s="3" t="s">
        <v>123</v>
      </c>
      <c r="BV900" s="3" t="s">
        <v>123</v>
      </c>
      <c r="BY900" s="3" t="s">
        <v>123</v>
      </c>
      <c r="CB900" s="3" t="s">
        <v>118</v>
      </c>
      <c r="CE900" s="3" t="s">
        <v>111</v>
      </c>
      <c r="CH900" s="3" t="s">
        <v>112</v>
      </c>
      <c r="CK900" s="3"/>
      <c r="CN900" s="3" t="s">
        <v>126</v>
      </c>
      <c r="CQ900" s="3"/>
      <c r="CT900">
        <v>252</v>
      </c>
    </row>
    <row r="901" spans="1:98" x14ac:dyDescent="0.25">
      <c r="A901">
        <v>256</v>
      </c>
      <c r="B901" s="22">
        <v>43951.594502314816</v>
      </c>
      <c r="C901" s="22">
        <v>43951.599490740744</v>
      </c>
      <c r="D901" s="3" t="s">
        <v>97</v>
      </c>
      <c r="I901" s="3" t="s">
        <v>98</v>
      </c>
      <c r="L901" s="3" t="s">
        <v>99</v>
      </c>
      <c r="O901" s="3"/>
      <c r="R901" s="3" t="s">
        <v>120</v>
      </c>
      <c r="U901" s="3" t="s">
        <v>99</v>
      </c>
      <c r="X901" s="3" t="s">
        <v>121</v>
      </c>
      <c r="AA901" s="3"/>
      <c r="AD901" s="3" t="s">
        <v>103</v>
      </c>
      <c r="AG901" s="3" t="s">
        <v>151</v>
      </c>
      <c r="AJ901" s="3"/>
      <c r="AM901" s="3" t="s">
        <v>99</v>
      </c>
      <c r="AP901" s="3"/>
      <c r="AS901" s="3" t="s">
        <v>98</v>
      </c>
      <c r="AV901" s="3" t="s">
        <v>435</v>
      </c>
      <c r="AY901" s="3" t="s">
        <v>116</v>
      </c>
      <c r="BB901" s="3"/>
      <c r="BG901" s="3" t="s">
        <v>107</v>
      </c>
      <c r="BJ901" s="3" t="s">
        <v>107</v>
      </c>
      <c r="BM901" s="3" t="s">
        <v>107</v>
      </c>
      <c r="BP901" s="3" t="s">
        <v>123</v>
      </c>
      <c r="BS901" s="3" t="s">
        <v>123</v>
      </c>
      <c r="BV901" s="3" t="s">
        <v>123</v>
      </c>
      <c r="BY901" s="3" t="s">
        <v>123</v>
      </c>
      <c r="CB901" s="3" t="s">
        <v>118</v>
      </c>
      <c r="CE901" s="3" t="s">
        <v>111</v>
      </c>
      <c r="CH901" s="3" t="s">
        <v>112</v>
      </c>
      <c r="CK901" s="3"/>
      <c r="CN901" s="3" t="s">
        <v>126</v>
      </c>
      <c r="CQ901" s="3"/>
      <c r="CT901">
        <v>252</v>
      </c>
    </row>
    <row r="902" spans="1:98" x14ac:dyDescent="0.25">
      <c r="A902">
        <v>256</v>
      </c>
      <c r="B902" s="22">
        <v>43951.594502314816</v>
      </c>
      <c r="C902" s="22">
        <v>43951.599490740744</v>
      </c>
      <c r="D902" s="3" t="s">
        <v>97</v>
      </c>
      <c r="I902" s="3" t="s">
        <v>98</v>
      </c>
      <c r="L902" s="3" t="s">
        <v>99</v>
      </c>
      <c r="O902" s="3"/>
      <c r="R902" s="3" t="s">
        <v>120</v>
      </c>
      <c r="U902" s="3" t="s">
        <v>99</v>
      </c>
      <c r="X902" s="3" t="s">
        <v>121</v>
      </c>
      <c r="AA902" s="3"/>
      <c r="AD902" s="3" t="s">
        <v>103</v>
      </c>
      <c r="AG902" s="3" t="s">
        <v>151</v>
      </c>
      <c r="AJ902" s="3"/>
      <c r="AM902" s="3" t="s">
        <v>99</v>
      </c>
      <c r="AP902" s="3"/>
      <c r="AS902" s="3" t="s">
        <v>98</v>
      </c>
      <c r="AV902" s="3" t="s">
        <v>430</v>
      </c>
      <c r="AY902" s="3" t="s">
        <v>116</v>
      </c>
      <c r="BB902" s="3"/>
      <c r="BG902" s="3" t="s">
        <v>107</v>
      </c>
      <c r="BJ902" s="3" t="s">
        <v>107</v>
      </c>
      <c r="BM902" s="3" t="s">
        <v>107</v>
      </c>
      <c r="BP902" s="3" t="s">
        <v>123</v>
      </c>
      <c r="BS902" s="3" t="s">
        <v>123</v>
      </c>
      <c r="BV902" s="3" t="s">
        <v>123</v>
      </c>
      <c r="BY902" s="3" t="s">
        <v>123</v>
      </c>
      <c r="CB902" s="3" t="s">
        <v>118</v>
      </c>
      <c r="CE902" s="3" t="s">
        <v>111</v>
      </c>
      <c r="CH902" s="3" t="s">
        <v>112</v>
      </c>
      <c r="CK902" s="3"/>
      <c r="CN902" s="3" t="s">
        <v>126</v>
      </c>
      <c r="CQ902" s="3"/>
      <c r="CT902">
        <v>252</v>
      </c>
    </row>
    <row r="903" spans="1:98" x14ac:dyDescent="0.25">
      <c r="A903">
        <v>257</v>
      </c>
      <c r="B903" s="22">
        <v>43951.603344907409</v>
      </c>
      <c r="C903" s="22">
        <v>43951.606296296297</v>
      </c>
      <c r="D903" s="3" t="s">
        <v>97</v>
      </c>
      <c r="I903" s="3" t="s">
        <v>98</v>
      </c>
      <c r="L903" s="3" t="s">
        <v>99</v>
      </c>
      <c r="O903" s="3"/>
      <c r="R903" s="3" t="s">
        <v>100</v>
      </c>
      <c r="U903" s="3" t="s">
        <v>99</v>
      </c>
      <c r="X903" s="3" t="s">
        <v>121</v>
      </c>
      <c r="AA903" s="3"/>
      <c r="AD903" s="3" t="s">
        <v>271</v>
      </c>
      <c r="AG903" s="3" t="s">
        <v>149</v>
      </c>
      <c r="AJ903" s="3"/>
      <c r="AM903" s="3" t="s">
        <v>98</v>
      </c>
      <c r="AP903" s="3" t="s">
        <v>294</v>
      </c>
      <c r="AS903" s="3" t="s">
        <v>98</v>
      </c>
      <c r="AV903" s="3" t="s">
        <v>434</v>
      </c>
      <c r="AY903" s="3" t="s">
        <v>116</v>
      </c>
      <c r="BB903" s="3"/>
      <c r="BG903" s="3" t="s">
        <v>107</v>
      </c>
      <c r="BJ903" s="3" t="s">
        <v>107</v>
      </c>
      <c r="BM903" s="3" t="s">
        <v>133</v>
      </c>
      <c r="BP903" s="3" t="s">
        <v>109</v>
      </c>
      <c r="BS903" s="3" t="s">
        <v>108</v>
      </c>
      <c r="BV903" s="3" t="s">
        <v>108</v>
      </c>
      <c r="BY903" s="3" t="s">
        <v>109</v>
      </c>
      <c r="CB903" s="3" t="s">
        <v>110</v>
      </c>
      <c r="CE903" s="3" t="s">
        <v>111</v>
      </c>
      <c r="CH903" s="3" t="s">
        <v>199</v>
      </c>
      <c r="CK903" s="3"/>
      <c r="CN903" s="3" t="s">
        <v>137</v>
      </c>
      <c r="CQ903" s="3"/>
      <c r="CT903">
        <v>253</v>
      </c>
    </row>
    <row r="904" spans="1:98" x14ac:dyDescent="0.25">
      <c r="A904">
        <v>257</v>
      </c>
      <c r="B904" s="22">
        <v>43951.603344907409</v>
      </c>
      <c r="C904" s="22">
        <v>43951.606296296297</v>
      </c>
      <c r="D904" s="3" t="s">
        <v>97</v>
      </c>
      <c r="I904" s="3" t="s">
        <v>98</v>
      </c>
      <c r="L904" s="3" t="s">
        <v>99</v>
      </c>
      <c r="O904" s="3"/>
      <c r="R904" s="3" t="s">
        <v>100</v>
      </c>
      <c r="U904" s="3" t="s">
        <v>99</v>
      </c>
      <c r="X904" s="3" t="s">
        <v>121</v>
      </c>
      <c r="AA904" s="3"/>
      <c r="AD904" s="3" t="s">
        <v>271</v>
      </c>
      <c r="AG904" s="3" t="s">
        <v>149</v>
      </c>
      <c r="AJ904" s="3"/>
      <c r="AM904" s="3" t="s">
        <v>98</v>
      </c>
      <c r="AP904" s="3" t="s">
        <v>294</v>
      </c>
      <c r="AS904" s="3" t="s">
        <v>98</v>
      </c>
      <c r="AV904" s="3" t="s">
        <v>429</v>
      </c>
      <c r="AY904" s="3" t="s">
        <v>116</v>
      </c>
      <c r="BB904" s="3"/>
      <c r="BG904" s="3" t="s">
        <v>107</v>
      </c>
      <c r="BJ904" s="3" t="s">
        <v>107</v>
      </c>
      <c r="BM904" s="3" t="s">
        <v>133</v>
      </c>
      <c r="BP904" s="3" t="s">
        <v>109</v>
      </c>
      <c r="BS904" s="3" t="s">
        <v>108</v>
      </c>
      <c r="BV904" s="3" t="s">
        <v>108</v>
      </c>
      <c r="BY904" s="3" t="s">
        <v>109</v>
      </c>
      <c r="CB904" s="3" t="s">
        <v>110</v>
      </c>
      <c r="CE904" s="3" t="s">
        <v>111</v>
      </c>
      <c r="CH904" s="3" t="s">
        <v>199</v>
      </c>
      <c r="CK904" s="3"/>
      <c r="CN904" s="3" t="s">
        <v>137</v>
      </c>
      <c r="CQ904" s="3"/>
      <c r="CT904">
        <v>253</v>
      </c>
    </row>
    <row r="905" spans="1:98" x14ac:dyDescent="0.25">
      <c r="A905">
        <v>257</v>
      </c>
      <c r="B905" s="22">
        <v>43951.603344907409</v>
      </c>
      <c r="C905" s="22">
        <v>43951.606296296297</v>
      </c>
      <c r="D905" s="3" t="s">
        <v>97</v>
      </c>
      <c r="I905" s="3" t="s">
        <v>98</v>
      </c>
      <c r="L905" s="3" t="s">
        <v>99</v>
      </c>
      <c r="O905" s="3"/>
      <c r="R905" s="3" t="s">
        <v>100</v>
      </c>
      <c r="U905" s="3" t="s">
        <v>99</v>
      </c>
      <c r="X905" s="3" t="s">
        <v>121</v>
      </c>
      <c r="AA905" s="3"/>
      <c r="AD905" s="3" t="s">
        <v>271</v>
      </c>
      <c r="AG905" s="3" t="s">
        <v>149</v>
      </c>
      <c r="AJ905" s="3"/>
      <c r="AM905" s="3" t="s">
        <v>98</v>
      </c>
      <c r="AP905" s="3" t="s">
        <v>294</v>
      </c>
      <c r="AS905" s="3" t="s">
        <v>98</v>
      </c>
      <c r="AV905" s="3" t="s">
        <v>435</v>
      </c>
      <c r="AY905" s="3" t="s">
        <v>116</v>
      </c>
      <c r="BB905" s="3"/>
      <c r="BG905" s="3" t="s">
        <v>107</v>
      </c>
      <c r="BJ905" s="3" t="s">
        <v>107</v>
      </c>
      <c r="BM905" s="3" t="s">
        <v>133</v>
      </c>
      <c r="BP905" s="3" t="s">
        <v>109</v>
      </c>
      <c r="BS905" s="3" t="s">
        <v>108</v>
      </c>
      <c r="BV905" s="3" t="s">
        <v>108</v>
      </c>
      <c r="BY905" s="3" t="s">
        <v>109</v>
      </c>
      <c r="CB905" s="3" t="s">
        <v>110</v>
      </c>
      <c r="CE905" s="3" t="s">
        <v>111</v>
      </c>
      <c r="CH905" s="3" t="s">
        <v>199</v>
      </c>
      <c r="CK905" s="3"/>
      <c r="CN905" s="3" t="s">
        <v>137</v>
      </c>
      <c r="CQ905" s="3"/>
      <c r="CT905">
        <v>253</v>
      </c>
    </row>
    <row r="906" spans="1:98" x14ac:dyDescent="0.25">
      <c r="A906">
        <v>257</v>
      </c>
      <c r="B906" s="22">
        <v>43951.603344907409</v>
      </c>
      <c r="C906" s="22">
        <v>43951.606296296297</v>
      </c>
      <c r="D906" s="3" t="s">
        <v>97</v>
      </c>
      <c r="I906" s="3" t="s">
        <v>98</v>
      </c>
      <c r="L906" s="3" t="s">
        <v>99</v>
      </c>
      <c r="O906" s="3"/>
      <c r="R906" s="3" t="s">
        <v>100</v>
      </c>
      <c r="U906" s="3" t="s">
        <v>99</v>
      </c>
      <c r="X906" s="3" t="s">
        <v>121</v>
      </c>
      <c r="AA906" s="3"/>
      <c r="AD906" s="3" t="s">
        <v>271</v>
      </c>
      <c r="AG906" s="3" t="s">
        <v>149</v>
      </c>
      <c r="AJ906" s="3"/>
      <c r="AM906" s="3" t="s">
        <v>98</v>
      </c>
      <c r="AP906" s="3" t="s">
        <v>294</v>
      </c>
      <c r="AS906" s="3" t="s">
        <v>98</v>
      </c>
      <c r="AV906" s="3" t="s">
        <v>430</v>
      </c>
      <c r="AY906" s="3" t="s">
        <v>116</v>
      </c>
      <c r="BB906" s="3"/>
      <c r="BG906" s="3" t="s">
        <v>107</v>
      </c>
      <c r="BJ906" s="3" t="s">
        <v>107</v>
      </c>
      <c r="BM906" s="3" t="s">
        <v>133</v>
      </c>
      <c r="BP906" s="3" t="s">
        <v>109</v>
      </c>
      <c r="BS906" s="3" t="s">
        <v>108</v>
      </c>
      <c r="BV906" s="3" t="s">
        <v>108</v>
      </c>
      <c r="BY906" s="3" t="s">
        <v>109</v>
      </c>
      <c r="CB906" s="3" t="s">
        <v>110</v>
      </c>
      <c r="CE906" s="3" t="s">
        <v>111</v>
      </c>
      <c r="CH906" s="3" t="s">
        <v>199</v>
      </c>
      <c r="CK906" s="3"/>
      <c r="CN906" s="3" t="s">
        <v>137</v>
      </c>
      <c r="CQ906" s="3"/>
      <c r="CT906">
        <v>253</v>
      </c>
    </row>
    <row r="907" spans="1:98" x14ac:dyDescent="0.25">
      <c r="A907">
        <v>258</v>
      </c>
      <c r="B907" s="22">
        <v>43951.635405092595</v>
      </c>
      <c r="C907" s="22">
        <v>43951.63758101852</v>
      </c>
      <c r="D907" s="3" t="s">
        <v>97</v>
      </c>
      <c r="I907" s="3" t="s">
        <v>98</v>
      </c>
      <c r="L907" s="3" t="s">
        <v>99</v>
      </c>
      <c r="O907" s="3"/>
      <c r="R907" s="3" t="s">
        <v>100</v>
      </c>
      <c r="U907" s="3" t="s">
        <v>99</v>
      </c>
      <c r="X907" s="3" t="s">
        <v>121</v>
      </c>
      <c r="AA907" s="3"/>
      <c r="AD907" s="3" t="s">
        <v>226</v>
      </c>
      <c r="AG907" s="3" t="s">
        <v>151</v>
      </c>
      <c r="AJ907" s="3"/>
      <c r="AM907" s="3" t="s">
        <v>99</v>
      </c>
      <c r="AP907" s="3"/>
      <c r="AS907" s="3" t="s">
        <v>99</v>
      </c>
      <c r="AV907" s="3"/>
      <c r="AY907" s="3" t="s">
        <v>116</v>
      </c>
      <c r="BB907" s="3" t="s">
        <v>371</v>
      </c>
      <c r="BG907" s="3" t="s">
        <v>109</v>
      </c>
      <c r="BJ907" s="3" t="s">
        <v>108</v>
      </c>
      <c r="BM907" s="3" t="s">
        <v>108</v>
      </c>
      <c r="BP907" s="3" t="s">
        <v>109</v>
      </c>
      <c r="BS907" s="3" t="s">
        <v>107</v>
      </c>
      <c r="BV907" s="3" t="s">
        <v>109</v>
      </c>
      <c r="BY907" s="3" t="s">
        <v>108</v>
      </c>
      <c r="CB907" s="3" t="s">
        <v>110</v>
      </c>
      <c r="CE907" s="3" t="s">
        <v>111</v>
      </c>
      <c r="CH907" s="3" t="s">
        <v>112</v>
      </c>
      <c r="CK907" s="3"/>
      <c r="CN907" s="3" t="s">
        <v>113</v>
      </c>
      <c r="CQ907" s="3"/>
      <c r="CT907">
        <v>254</v>
      </c>
    </row>
    <row r="908" spans="1:98" x14ac:dyDescent="0.25">
      <c r="A908">
        <v>259</v>
      </c>
      <c r="B908" s="22">
        <v>43951.804097222222</v>
      </c>
      <c r="C908" s="22">
        <v>43951.805833333332</v>
      </c>
      <c r="D908" s="3" t="s">
        <v>97</v>
      </c>
      <c r="I908" s="3" t="s">
        <v>98</v>
      </c>
      <c r="L908" s="3" t="s">
        <v>98</v>
      </c>
      <c r="O908" s="3" t="s">
        <v>388</v>
      </c>
      <c r="R908" s="3" t="s">
        <v>100</v>
      </c>
      <c r="U908" s="3" t="s">
        <v>99</v>
      </c>
      <c r="X908" s="3" t="s">
        <v>101</v>
      </c>
      <c r="AA908" s="3" t="s">
        <v>99</v>
      </c>
      <c r="AD908" s="3" t="s">
        <v>103</v>
      </c>
      <c r="AG908" s="3" t="s">
        <v>149</v>
      </c>
      <c r="AJ908" s="3"/>
      <c r="AM908" s="3" t="s">
        <v>99</v>
      </c>
      <c r="AP908" s="3"/>
      <c r="AS908" s="3" t="s">
        <v>99</v>
      </c>
      <c r="AV908" s="3"/>
      <c r="AY908" s="3" t="s">
        <v>122</v>
      </c>
      <c r="BB908" s="3"/>
      <c r="BG908" s="3" t="s">
        <v>133</v>
      </c>
      <c r="BJ908" s="3" t="s">
        <v>133</v>
      </c>
      <c r="BM908" s="3" t="s">
        <v>109</v>
      </c>
      <c r="BP908" s="3" t="s">
        <v>108</v>
      </c>
      <c r="BS908" s="3" t="s">
        <v>107</v>
      </c>
      <c r="BV908" s="3" t="s">
        <v>108</v>
      </c>
      <c r="BY908" s="3" t="s">
        <v>109</v>
      </c>
      <c r="CB908" s="3" t="s">
        <v>165</v>
      </c>
      <c r="CE908" s="3" t="s">
        <v>111</v>
      </c>
      <c r="CH908" s="3" t="s">
        <v>156</v>
      </c>
      <c r="CK908" s="3"/>
      <c r="CN908" s="3" t="s">
        <v>126</v>
      </c>
      <c r="CQ908" s="3"/>
      <c r="CT908">
        <v>255</v>
      </c>
    </row>
    <row r="909" spans="1:98" x14ac:dyDescent="0.25">
      <c r="A909">
        <v>260</v>
      </c>
      <c r="B909" s="22">
        <v>43951.805868055555</v>
      </c>
      <c r="C909" s="22">
        <v>43951.807870370372</v>
      </c>
      <c r="D909" s="3" t="s">
        <v>97</v>
      </c>
      <c r="I909" s="3" t="s">
        <v>99</v>
      </c>
      <c r="L909" s="3" t="s">
        <v>99</v>
      </c>
      <c r="O909" s="3"/>
      <c r="R909" s="3" t="s">
        <v>225</v>
      </c>
      <c r="U909" s="3" t="s">
        <v>98</v>
      </c>
      <c r="X909" s="3" t="s">
        <v>121</v>
      </c>
      <c r="AA909" s="3"/>
      <c r="AD909" s="3" t="s">
        <v>226</v>
      </c>
      <c r="AG909" s="3" t="s">
        <v>160</v>
      </c>
      <c r="AJ909" s="3"/>
      <c r="AM909" s="3" t="s">
        <v>99</v>
      </c>
      <c r="AP909" s="3"/>
      <c r="AS909" s="3" t="s">
        <v>99</v>
      </c>
      <c r="AV909" s="3"/>
      <c r="AY909" s="3" t="s">
        <v>116</v>
      </c>
      <c r="BB909" s="3"/>
      <c r="BG909" s="3" t="s">
        <v>108</v>
      </c>
      <c r="BJ909" s="3" t="s">
        <v>107</v>
      </c>
      <c r="BM909" s="3" t="s">
        <v>133</v>
      </c>
      <c r="BP909" s="3" t="s">
        <v>108</v>
      </c>
      <c r="BS909" s="3" t="s">
        <v>107</v>
      </c>
      <c r="BV909" s="3" t="s">
        <v>108</v>
      </c>
      <c r="BY909" s="3" t="s">
        <v>107</v>
      </c>
      <c r="CB909" s="3" t="s">
        <v>389</v>
      </c>
      <c r="CE909" s="3" t="s">
        <v>119</v>
      </c>
      <c r="CH909" s="3" t="s">
        <v>156</v>
      </c>
      <c r="CK909" s="3"/>
      <c r="CN909" s="3" t="s">
        <v>137</v>
      </c>
      <c r="CQ909" s="3"/>
      <c r="CT909">
        <v>256</v>
      </c>
    </row>
    <row r="910" spans="1:98" x14ac:dyDescent="0.25">
      <c r="A910">
        <v>261</v>
      </c>
      <c r="B910" s="22">
        <v>43951.807893518519</v>
      </c>
      <c r="C910" s="22">
        <v>43951.809282407405</v>
      </c>
      <c r="D910" s="3" t="s">
        <v>97</v>
      </c>
      <c r="I910" s="3" t="s">
        <v>98</v>
      </c>
      <c r="L910" s="3" t="s">
        <v>98</v>
      </c>
      <c r="O910" s="3" t="s">
        <v>390</v>
      </c>
      <c r="R910" s="3" t="s">
        <v>100</v>
      </c>
      <c r="U910" s="3" t="s">
        <v>99</v>
      </c>
      <c r="X910" s="3" t="s">
        <v>101</v>
      </c>
      <c r="AA910" s="3" t="s">
        <v>132</v>
      </c>
      <c r="AD910" s="3" t="s">
        <v>226</v>
      </c>
      <c r="AG910" s="3" t="s">
        <v>149</v>
      </c>
      <c r="AJ910" s="3"/>
      <c r="AM910" s="3" t="s">
        <v>99</v>
      </c>
      <c r="AP910" s="3"/>
      <c r="AS910" s="3" t="s">
        <v>98</v>
      </c>
      <c r="AV910" s="3" t="s">
        <v>431</v>
      </c>
      <c r="AY910" s="3" t="s">
        <v>116</v>
      </c>
      <c r="BB910" s="3" t="s">
        <v>241</v>
      </c>
      <c r="BG910" s="3" t="s">
        <v>123</v>
      </c>
      <c r="BJ910" s="3" t="s">
        <v>109</v>
      </c>
      <c r="BM910" s="3" t="s">
        <v>109</v>
      </c>
      <c r="BP910" s="3" t="s">
        <v>107</v>
      </c>
      <c r="BS910" s="3" t="s">
        <v>109</v>
      </c>
      <c r="BV910" s="3" t="s">
        <v>109</v>
      </c>
      <c r="BY910" s="3" t="s">
        <v>108</v>
      </c>
      <c r="CB910" s="3" t="s">
        <v>124</v>
      </c>
      <c r="CE910" s="3" t="s">
        <v>111</v>
      </c>
      <c r="CH910" s="3" t="s">
        <v>156</v>
      </c>
      <c r="CK910" s="3"/>
      <c r="CN910" s="3" t="s">
        <v>126</v>
      </c>
      <c r="CQ910" s="3"/>
      <c r="CT910">
        <v>257</v>
      </c>
    </row>
    <row r="911" spans="1:98" x14ac:dyDescent="0.25">
      <c r="A911">
        <v>261</v>
      </c>
      <c r="B911" s="22">
        <v>43951.807893518519</v>
      </c>
      <c r="C911" s="22">
        <v>43951.809282407405</v>
      </c>
      <c r="D911" s="3" t="s">
        <v>97</v>
      </c>
      <c r="I911" s="3" t="s">
        <v>98</v>
      </c>
      <c r="L911" s="3" t="s">
        <v>98</v>
      </c>
      <c r="O911" s="3" t="s">
        <v>390</v>
      </c>
      <c r="R911" s="3" t="s">
        <v>100</v>
      </c>
      <c r="U911" s="3" t="s">
        <v>99</v>
      </c>
      <c r="X911" s="3" t="s">
        <v>101</v>
      </c>
      <c r="AA911" s="3" t="s">
        <v>132</v>
      </c>
      <c r="AD911" s="3" t="s">
        <v>226</v>
      </c>
      <c r="AG911" s="3" t="s">
        <v>149</v>
      </c>
      <c r="AJ911" s="3"/>
      <c r="AM911" s="3" t="s">
        <v>99</v>
      </c>
      <c r="AP911" s="3"/>
      <c r="AS911" s="3" t="s">
        <v>98</v>
      </c>
      <c r="AV911" s="3" t="s">
        <v>432</v>
      </c>
      <c r="AY911" s="3" t="s">
        <v>116</v>
      </c>
      <c r="BB911" s="3" t="s">
        <v>241</v>
      </c>
      <c r="BG911" s="3" t="s">
        <v>123</v>
      </c>
      <c r="BJ911" s="3" t="s">
        <v>109</v>
      </c>
      <c r="BM911" s="3" t="s">
        <v>109</v>
      </c>
      <c r="BP911" s="3" t="s">
        <v>107</v>
      </c>
      <c r="BS911" s="3" t="s">
        <v>109</v>
      </c>
      <c r="BV911" s="3" t="s">
        <v>109</v>
      </c>
      <c r="BY911" s="3" t="s">
        <v>108</v>
      </c>
      <c r="CB911" s="3" t="s">
        <v>124</v>
      </c>
      <c r="CE911" s="3" t="s">
        <v>111</v>
      </c>
      <c r="CH911" s="3" t="s">
        <v>156</v>
      </c>
      <c r="CK911" s="3"/>
      <c r="CN911" s="3" t="s">
        <v>126</v>
      </c>
      <c r="CQ911" s="3"/>
      <c r="CT911">
        <v>257</v>
      </c>
    </row>
    <row r="912" spans="1:98" x14ac:dyDescent="0.25">
      <c r="A912">
        <v>261</v>
      </c>
      <c r="B912" s="22">
        <v>43951.807893518519</v>
      </c>
      <c r="C912" s="22">
        <v>43951.809282407405</v>
      </c>
      <c r="D912" s="3" t="s">
        <v>97</v>
      </c>
      <c r="I912" s="3" t="s">
        <v>98</v>
      </c>
      <c r="L912" s="3" t="s">
        <v>98</v>
      </c>
      <c r="O912" s="3" t="s">
        <v>390</v>
      </c>
      <c r="R912" s="3" t="s">
        <v>100</v>
      </c>
      <c r="U912" s="3" t="s">
        <v>99</v>
      </c>
      <c r="X912" s="3" t="s">
        <v>101</v>
      </c>
      <c r="AA912" s="3" t="s">
        <v>132</v>
      </c>
      <c r="AD912" s="3" t="s">
        <v>226</v>
      </c>
      <c r="AG912" s="3" t="s">
        <v>149</v>
      </c>
      <c r="AJ912" s="3"/>
      <c r="AM912" s="3" t="s">
        <v>99</v>
      </c>
      <c r="AP912" s="3"/>
      <c r="AS912" s="3" t="s">
        <v>98</v>
      </c>
      <c r="AV912" s="3" t="s">
        <v>433</v>
      </c>
      <c r="AY912" s="3" t="s">
        <v>116</v>
      </c>
      <c r="BB912" s="3" t="s">
        <v>241</v>
      </c>
      <c r="BG912" s="3" t="s">
        <v>123</v>
      </c>
      <c r="BJ912" s="3" t="s">
        <v>109</v>
      </c>
      <c r="BM912" s="3" t="s">
        <v>109</v>
      </c>
      <c r="BP912" s="3" t="s">
        <v>107</v>
      </c>
      <c r="BS912" s="3" t="s">
        <v>109</v>
      </c>
      <c r="BV912" s="3" t="s">
        <v>109</v>
      </c>
      <c r="BY912" s="3" t="s">
        <v>108</v>
      </c>
      <c r="CB912" s="3" t="s">
        <v>124</v>
      </c>
      <c r="CE912" s="3" t="s">
        <v>111</v>
      </c>
      <c r="CH912" s="3" t="s">
        <v>156</v>
      </c>
      <c r="CK912" s="3"/>
      <c r="CN912" s="3" t="s">
        <v>126</v>
      </c>
      <c r="CQ912" s="3"/>
      <c r="CT912">
        <v>257</v>
      </c>
    </row>
    <row r="913" spans="1:98" x14ac:dyDescent="0.25">
      <c r="A913">
        <v>261</v>
      </c>
      <c r="B913" s="22">
        <v>43951.807893518519</v>
      </c>
      <c r="C913" s="22">
        <v>43951.809282407405</v>
      </c>
      <c r="D913" s="3" t="s">
        <v>97</v>
      </c>
      <c r="I913" s="3" t="s">
        <v>98</v>
      </c>
      <c r="L913" s="3" t="s">
        <v>98</v>
      </c>
      <c r="O913" s="3" t="s">
        <v>390</v>
      </c>
      <c r="R913" s="3" t="s">
        <v>100</v>
      </c>
      <c r="U913" s="3" t="s">
        <v>99</v>
      </c>
      <c r="X913" s="3" t="s">
        <v>101</v>
      </c>
      <c r="AA913" s="3" t="s">
        <v>132</v>
      </c>
      <c r="AD913" s="3" t="s">
        <v>226</v>
      </c>
      <c r="AG913" s="3" t="s">
        <v>149</v>
      </c>
      <c r="AJ913" s="3"/>
      <c r="AM913" s="3" t="s">
        <v>99</v>
      </c>
      <c r="AP913" s="3"/>
      <c r="AS913" s="3" t="s">
        <v>98</v>
      </c>
      <c r="AV913" s="3" t="s">
        <v>434</v>
      </c>
      <c r="AY913" s="3" t="s">
        <v>116</v>
      </c>
      <c r="BB913" s="3" t="s">
        <v>241</v>
      </c>
      <c r="BG913" s="3" t="s">
        <v>123</v>
      </c>
      <c r="BJ913" s="3" t="s">
        <v>109</v>
      </c>
      <c r="BM913" s="3" t="s">
        <v>109</v>
      </c>
      <c r="BP913" s="3" t="s">
        <v>107</v>
      </c>
      <c r="BS913" s="3" t="s">
        <v>109</v>
      </c>
      <c r="BV913" s="3" t="s">
        <v>109</v>
      </c>
      <c r="BY913" s="3" t="s">
        <v>108</v>
      </c>
      <c r="CB913" s="3" t="s">
        <v>124</v>
      </c>
      <c r="CE913" s="3" t="s">
        <v>111</v>
      </c>
      <c r="CH913" s="3" t="s">
        <v>156</v>
      </c>
      <c r="CK913" s="3"/>
      <c r="CN913" s="3" t="s">
        <v>126</v>
      </c>
      <c r="CQ913" s="3"/>
      <c r="CT913">
        <v>257</v>
      </c>
    </row>
    <row r="914" spans="1:98" x14ac:dyDescent="0.25">
      <c r="A914">
        <v>261</v>
      </c>
      <c r="B914" s="22">
        <v>43951.807893518519</v>
      </c>
      <c r="C914" s="22">
        <v>43951.809282407405</v>
      </c>
      <c r="D914" s="3" t="s">
        <v>97</v>
      </c>
      <c r="I914" s="3" t="s">
        <v>98</v>
      </c>
      <c r="L914" s="3" t="s">
        <v>98</v>
      </c>
      <c r="O914" s="3" t="s">
        <v>390</v>
      </c>
      <c r="R914" s="3" t="s">
        <v>100</v>
      </c>
      <c r="U914" s="3" t="s">
        <v>99</v>
      </c>
      <c r="X914" s="3" t="s">
        <v>101</v>
      </c>
      <c r="AA914" s="3" t="s">
        <v>132</v>
      </c>
      <c r="AD914" s="3" t="s">
        <v>226</v>
      </c>
      <c r="AG914" s="3" t="s">
        <v>149</v>
      </c>
      <c r="AJ914" s="3"/>
      <c r="AM914" s="3" t="s">
        <v>99</v>
      </c>
      <c r="AP914" s="3"/>
      <c r="AS914" s="3" t="s">
        <v>98</v>
      </c>
      <c r="AV914" s="3" t="s">
        <v>429</v>
      </c>
      <c r="AY914" s="3" t="s">
        <v>116</v>
      </c>
      <c r="BB914" s="3" t="s">
        <v>241</v>
      </c>
      <c r="BG914" s="3" t="s">
        <v>123</v>
      </c>
      <c r="BJ914" s="3" t="s">
        <v>109</v>
      </c>
      <c r="BM914" s="3" t="s">
        <v>109</v>
      </c>
      <c r="BP914" s="3" t="s">
        <v>107</v>
      </c>
      <c r="BS914" s="3" t="s">
        <v>109</v>
      </c>
      <c r="BV914" s="3" t="s">
        <v>109</v>
      </c>
      <c r="BY914" s="3" t="s">
        <v>108</v>
      </c>
      <c r="CB914" s="3" t="s">
        <v>124</v>
      </c>
      <c r="CE914" s="3" t="s">
        <v>111</v>
      </c>
      <c r="CH914" s="3" t="s">
        <v>156</v>
      </c>
      <c r="CK914" s="3"/>
      <c r="CN914" s="3" t="s">
        <v>126</v>
      </c>
      <c r="CQ914" s="3"/>
      <c r="CT914">
        <v>257</v>
      </c>
    </row>
    <row r="915" spans="1:98" x14ac:dyDescent="0.25">
      <c r="A915">
        <v>261</v>
      </c>
      <c r="B915" s="22">
        <v>43951.807893518519</v>
      </c>
      <c r="C915" s="22">
        <v>43951.809282407405</v>
      </c>
      <c r="D915" s="3" t="s">
        <v>97</v>
      </c>
      <c r="I915" s="3" t="s">
        <v>98</v>
      </c>
      <c r="L915" s="3" t="s">
        <v>98</v>
      </c>
      <c r="O915" s="3" t="s">
        <v>390</v>
      </c>
      <c r="R915" s="3" t="s">
        <v>100</v>
      </c>
      <c r="U915" s="3" t="s">
        <v>99</v>
      </c>
      <c r="X915" s="3" t="s">
        <v>101</v>
      </c>
      <c r="AA915" s="3" t="s">
        <v>132</v>
      </c>
      <c r="AD915" s="3" t="s">
        <v>226</v>
      </c>
      <c r="AG915" s="3" t="s">
        <v>149</v>
      </c>
      <c r="AJ915" s="3"/>
      <c r="AM915" s="3" t="s">
        <v>99</v>
      </c>
      <c r="AP915" s="3"/>
      <c r="AS915" s="3" t="s">
        <v>98</v>
      </c>
      <c r="AV915" s="3" t="s">
        <v>435</v>
      </c>
      <c r="AY915" s="3" t="s">
        <v>116</v>
      </c>
      <c r="BB915" s="3" t="s">
        <v>241</v>
      </c>
      <c r="BG915" s="3" t="s">
        <v>123</v>
      </c>
      <c r="BJ915" s="3" t="s">
        <v>109</v>
      </c>
      <c r="BM915" s="3" t="s">
        <v>109</v>
      </c>
      <c r="BP915" s="3" t="s">
        <v>107</v>
      </c>
      <c r="BS915" s="3" t="s">
        <v>109</v>
      </c>
      <c r="BV915" s="3" t="s">
        <v>109</v>
      </c>
      <c r="BY915" s="3" t="s">
        <v>108</v>
      </c>
      <c r="CB915" s="3" t="s">
        <v>124</v>
      </c>
      <c r="CE915" s="3" t="s">
        <v>111</v>
      </c>
      <c r="CH915" s="3" t="s">
        <v>156</v>
      </c>
      <c r="CK915" s="3"/>
      <c r="CN915" s="3" t="s">
        <v>126</v>
      </c>
      <c r="CQ915" s="3"/>
      <c r="CT915">
        <v>257</v>
      </c>
    </row>
    <row r="916" spans="1:98" x14ac:dyDescent="0.25">
      <c r="A916">
        <v>261</v>
      </c>
      <c r="B916" s="22">
        <v>43951.807893518519</v>
      </c>
      <c r="C916" s="22">
        <v>43951.809282407405</v>
      </c>
      <c r="D916" s="3" t="s">
        <v>97</v>
      </c>
      <c r="I916" s="3" t="s">
        <v>98</v>
      </c>
      <c r="L916" s="3" t="s">
        <v>98</v>
      </c>
      <c r="O916" s="3" t="s">
        <v>390</v>
      </c>
      <c r="R916" s="3" t="s">
        <v>100</v>
      </c>
      <c r="U916" s="3" t="s">
        <v>99</v>
      </c>
      <c r="X916" s="3" t="s">
        <v>101</v>
      </c>
      <c r="AA916" s="3" t="s">
        <v>132</v>
      </c>
      <c r="AD916" s="3" t="s">
        <v>226</v>
      </c>
      <c r="AG916" s="3" t="s">
        <v>149</v>
      </c>
      <c r="AJ916" s="3"/>
      <c r="AM916" s="3" t="s">
        <v>99</v>
      </c>
      <c r="AP916" s="3"/>
      <c r="AS916" s="3" t="s">
        <v>98</v>
      </c>
      <c r="AV916" s="3" t="s">
        <v>430</v>
      </c>
      <c r="AY916" s="3" t="s">
        <v>116</v>
      </c>
      <c r="BB916" s="3" t="s">
        <v>241</v>
      </c>
      <c r="BG916" s="3" t="s">
        <v>123</v>
      </c>
      <c r="BJ916" s="3" t="s">
        <v>109</v>
      </c>
      <c r="BM916" s="3" t="s">
        <v>109</v>
      </c>
      <c r="BP916" s="3" t="s">
        <v>107</v>
      </c>
      <c r="BS916" s="3" t="s">
        <v>109</v>
      </c>
      <c r="BV916" s="3" t="s">
        <v>109</v>
      </c>
      <c r="BY916" s="3" t="s">
        <v>108</v>
      </c>
      <c r="CB916" s="3" t="s">
        <v>124</v>
      </c>
      <c r="CE916" s="3" t="s">
        <v>111</v>
      </c>
      <c r="CH916" s="3" t="s">
        <v>156</v>
      </c>
      <c r="CK916" s="3"/>
      <c r="CN916" s="3" t="s">
        <v>126</v>
      </c>
      <c r="CQ916" s="3"/>
      <c r="CT916">
        <v>257</v>
      </c>
    </row>
    <row r="917" spans="1:98" x14ac:dyDescent="0.25">
      <c r="A917">
        <v>262</v>
      </c>
      <c r="B917" s="22">
        <v>43951.809317129628</v>
      </c>
      <c r="C917" s="22">
        <v>43951.814016203702</v>
      </c>
      <c r="D917" s="3" t="s">
        <v>97</v>
      </c>
      <c r="I917" s="3" t="s">
        <v>98</v>
      </c>
      <c r="L917" s="3" t="s">
        <v>99</v>
      </c>
      <c r="O917" s="3"/>
      <c r="R917" s="3" t="s">
        <v>225</v>
      </c>
      <c r="U917" s="3" t="s">
        <v>98</v>
      </c>
      <c r="X917" s="3" t="s">
        <v>101</v>
      </c>
      <c r="AA917" s="3" t="s">
        <v>99</v>
      </c>
      <c r="AD917" s="3" t="s">
        <v>146</v>
      </c>
      <c r="AG917" s="3" t="s">
        <v>151</v>
      </c>
      <c r="AJ917" s="3"/>
      <c r="AM917" s="3" t="s">
        <v>99</v>
      </c>
      <c r="AP917" s="3"/>
      <c r="AS917" s="3" t="s">
        <v>99</v>
      </c>
      <c r="AV917" s="3"/>
      <c r="AY917" s="3" t="s">
        <v>116</v>
      </c>
      <c r="BB917" s="3"/>
      <c r="BG917" s="3" t="s">
        <v>108</v>
      </c>
      <c r="BJ917" s="3" t="s">
        <v>108</v>
      </c>
      <c r="BM917" s="3" t="s">
        <v>109</v>
      </c>
      <c r="BP917" s="3" t="s">
        <v>108</v>
      </c>
      <c r="BS917" s="3" t="s">
        <v>107</v>
      </c>
      <c r="BV917" s="3" t="s">
        <v>108</v>
      </c>
      <c r="BY917" s="3" t="s">
        <v>109</v>
      </c>
      <c r="CB917" s="3" t="s">
        <v>221</v>
      </c>
      <c r="CE917" s="3" t="s">
        <v>147</v>
      </c>
      <c r="CH917" s="3" t="s">
        <v>156</v>
      </c>
      <c r="CK917" s="3"/>
      <c r="CN917" s="3" t="s">
        <v>131</v>
      </c>
      <c r="CQ917" s="3"/>
      <c r="CT917">
        <v>258</v>
      </c>
    </row>
    <row r="918" spans="1:98" x14ac:dyDescent="0.25">
      <c r="A918">
        <v>263</v>
      </c>
      <c r="B918" s="22">
        <v>43951.814050925925</v>
      </c>
      <c r="C918" s="22">
        <v>43951.814814814818</v>
      </c>
      <c r="D918" s="3" t="s">
        <v>97</v>
      </c>
      <c r="I918" s="3" t="s">
        <v>98</v>
      </c>
      <c r="L918" s="3" t="s">
        <v>99</v>
      </c>
      <c r="O918" s="3"/>
      <c r="R918" s="3" t="s">
        <v>100</v>
      </c>
      <c r="U918" s="3" t="s">
        <v>99</v>
      </c>
      <c r="X918" s="3" t="s">
        <v>101</v>
      </c>
      <c r="AA918" s="3" t="s">
        <v>99</v>
      </c>
      <c r="AD918" s="3" t="s">
        <v>146</v>
      </c>
      <c r="AG918" s="3" t="s">
        <v>139</v>
      </c>
      <c r="AJ918" s="3"/>
      <c r="AM918" s="3" t="s">
        <v>99</v>
      </c>
      <c r="AP918" s="3"/>
      <c r="AS918" s="3" t="s">
        <v>99</v>
      </c>
      <c r="AV918" s="3"/>
      <c r="AY918" s="3" t="s">
        <v>116</v>
      </c>
      <c r="BB918" s="3"/>
      <c r="BG918" s="3" t="s">
        <v>123</v>
      </c>
      <c r="BJ918" s="3" t="s">
        <v>123</v>
      </c>
      <c r="BM918" s="3" t="s">
        <v>133</v>
      </c>
      <c r="BP918" s="3" t="s">
        <v>109</v>
      </c>
      <c r="BS918" s="3" t="s">
        <v>123</v>
      </c>
      <c r="BV918" s="3" t="s">
        <v>123</v>
      </c>
      <c r="BY918" s="3" t="s">
        <v>123</v>
      </c>
      <c r="CB918" s="3" t="s">
        <v>165</v>
      </c>
      <c r="CE918" s="3" t="s">
        <v>111</v>
      </c>
      <c r="CH918" s="3" t="s">
        <v>156</v>
      </c>
      <c r="CK918" s="3"/>
      <c r="CN918" s="3" t="s">
        <v>126</v>
      </c>
      <c r="CQ918" s="3"/>
      <c r="CT918">
        <v>259</v>
      </c>
    </row>
    <row r="919" spans="1:98" x14ac:dyDescent="0.25">
      <c r="A919">
        <v>264</v>
      </c>
      <c r="B919" s="22">
        <v>43951.814826388887</v>
      </c>
      <c r="C919" s="22">
        <v>43951.816192129627</v>
      </c>
      <c r="D919" s="3" t="s">
        <v>97</v>
      </c>
      <c r="I919" s="3" t="s">
        <v>98</v>
      </c>
      <c r="L919" s="3" t="s">
        <v>99</v>
      </c>
      <c r="O919" s="3"/>
      <c r="R919" s="3" t="s">
        <v>209</v>
      </c>
      <c r="U919" s="3" t="s">
        <v>99</v>
      </c>
      <c r="X919" s="3" t="s">
        <v>121</v>
      </c>
      <c r="AA919" s="3"/>
      <c r="AD919" s="3" t="s">
        <v>211</v>
      </c>
      <c r="AG919" s="3" t="s">
        <v>160</v>
      </c>
      <c r="AJ919" s="3"/>
      <c r="AM919" s="3" t="s">
        <v>99</v>
      </c>
      <c r="AP919" s="3"/>
      <c r="AS919" s="3" t="s">
        <v>98</v>
      </c>
      <c r="AV919" s="3" t="s">
        <v>431</v>
      </c>
      <c r="AY919" s="3" t="s">
        <v>321</v>
      </c>
      <c r="BB919" s="3"/>
      <c r="BG919" s="3" t="s">
        <v>109</v>
      </c>
      <c r="BJ919" s="3" t="s">
        <v>109</v>
      </c>
      <c r="BM919" s="3" t="s">
        <v>109</v>
      </c>
      <c r="BP919" s="3" t="s">
        <v>107</v>
      </c>
      <c r="BS919" s="3" t="s">
        <v>133</v>
      </c>
      <c r="BV919" s="3" t="s">
        <v>133</v>
      </c>
      <c r="BY919" s="3" t="s">
        <v>133</v>
      </c>
      <c r="CB919" s="3" t="s">
        <v>165</v>
      </c>
      <c r="CE919" s="3" t="s">
        <v>147</v>
      </c>
      <c r="CH919" s="3" t="s">
        <v>156</v>
      </c>
      <c r="CK919" s="3"/>
      <c r="CN919" s="3" t="s">
        <v>131</v>
      </c>
      <c r="CQ919" s="3"/>
      <c r="CT919">
        <v>260</v>
      </c>
    </row>
    <row r="920" spans="1:98" x14ac:dyDescent="0.25">
      <c r="A920">
        <v>264</v>
      </c>
      <c r="B920" s="22">
        <v>43951.814826388887</v>
      </c>
      <c r="C920" s="22">
        <v>43951.816192129627</v>
      </c>
      <c r="D920" s="3" t="s">
        <v>97</v>
      </c>
      <c r="I920" s="3" t="s">
        <v>98</v>
      </c>
      <c r="L920" s="3" t="s">
        <v>99</v>
      </c>
      <c r="O920" s="3"/>
      <c r="R920" s="3" t="s">
        <v>209</v>
      </c>
      <c r="U920" s="3" t="s">
        <v>99</v>
      </c>
      <c r="X920" s="3" t="s">
        <v>121</v>
      </c>
      <c r="AA920" s="3"/>
      <c r="AD920" s="3" t="s">
        <v>211</v>
      </c>
      <c r="AG920" s="3" t="s">
        <v>160</v>
      </c>
      <c r="AJ920" s="3"/>
      <c r="AM920" s="3" t="s">
        <v>99</v>
      </c>
      <c r="AP920" s="3"/>
      <c r="AS920" s="3" t="s">
        <v>98</v>
      </c>
      <c r="AV920" s="3" t="s">
        <v>435</v>
      </c>
      <c r="AY920" s="3" t="s">
        <v>321</v>
      </c>
      <c r="BB920" s="3"/>
      <c r="BG920" s="3" t="s">
        <v>109</v>
      </c>
      <c r="BJ920" s="3" t="s">
        <v>109</v>
      </c>
      <c r="BM920" s="3" t="s">
        <v>109</v>
      </c>
      <c r="BP920" s="3" t="s">
        <v>107</v>
      </c>
      <c r="BS920" s="3" t="s">
        <v>133</v>
      </c>
      <c r="BV920" s="3" t="s">
        <v>133</v>
      </c>
      <c r="BY920" s="3" t="s">
        <v>133</v>
      </c>
      <c r="CB920" s="3" t="s">
        <v>165</v>
      </c>
      <c r="CE920" s="3" t="s">
        <v>147</v>
      </c>
      <c r="CH920" s="3" t="s">
        <v>156</v>
      </c>
      <c r="CK920" s="3"/>
      <c r="CN920" s="3" t="s">
        <v>131</v>
      </c>
      <c r="CQ920" s="3"/>
      <c r="CT920">
        <v>260</v>
      </c>
    </row>
    <row r="921" spans="1:98" x14ac:dyDescent="0.25">
      <c r="A921">
        <v>264</v>
      </c>
      <c r="B921" s="22">
        <v>43951.814826388887</v>
      </c>
      <c r="C921" s="22">
        <v>43951.816192129627</v>
      </c>
      <c r="D921" s="3" t="s">
        <v>97</v>
      </c>
      <c r="I921" s="3" t="s">
        <v>98</v>
      </c>
      <c r="L921" s="3" t="s">
        <v>99</v>
      </c>
      <c r="O921" s="3"/>
      <c r="R921" s="3" t="s">
        <v>209</v>
      </c>
      <c r="U921" s="3" t="s">
        <v>99</v>
      </c>
      <c r="X921" s="3" t="s">
        <v>121</v>
      </c>
      <c r="AA921" s="3"/>
      <c r="AD921" s="3" t="s">
        <v>211</v>
      </c>
      <c r="AG921" s="3" t="s">
        <v>160</v>
      </c>
      <c r="AJ921" s="3"/>
      <c r="AM921" s="3" t="s">
        <v>99</v>
      </c>
      <c r="AP921" s="3"/>
      <c r="AS921" s="3" t="s">
        <v>98</v>
      </c>
      <c r="AV921" s="3" t="s">
        <v>430</v>
      </c>
      <c r="AY921" s="3" t="s">
        <v>321</v>
      </c>
      <c r="BB921" s="3"/>
      <c r="BG921" s="3" t="s">
        <v>109</v>
      </c>
      <c r="BJ921" s="3" t="s">
        <v>109</v>
      </c>
      <c r="BM921" s="3" t="s">
        <v>109</v>
      </c>
      <c r="BP921" s="3" t="s">
        <v>107</v>
      </c>
      <c r="BS921" s="3" t="s">
        <v>133</v>
      </c>
      <c r="BV921" s="3" t="s">
        <v>133</v>
      </c>
      <c r="BY921" s="3" t="s">
        <v>133</v>
      </c>
      <c r="CB921" s="3" t="s">
        <v>165</v>
      </c>
      <c r="CE921" s="3" t="s">
        <v>147</v>
      </c>
      <c r="CH921" s="3" t="s">
        <v>156</v>
      </c>
      <c r="CK921" s="3"/>
      <c r="CN921" s="3" t="s">
        <v>131</v>
      </c>
      <c r="CQ921" s="3"/>
      <c r="CT921">
        <v>260</v>
      </c>
    </row>
    <row r="922" spans="1:98" x14ac:dyDescent="0.25">
      <c r="A922">
        <v>265</v>
      </c>
      <c r="B922" s="22">
        <v>43951.821550925924</v>
      </c>
      <c r="C922" s="22">
        <v>43951.824756944443</v>
      </c>
      <c r="D922" s="3" t="s">
        <v>97</v>
      </c>
      <c r="I922" s="3" t="s">
        <v>98</v>
      </c>
      <c r="L922" s="3" t="s">
        <v>99</v>
      </c>
      <c r="O922" s="3"/>
      <c r="R922" s="3" t="s">
        <v>209</v>
      </c>
      <c r="U922" s="3" t="s">
        <v>99</v>
      </c>
      <c r="X922" s="3" t="s">
        <v>121</v>
      </c>
      <c r="AA922" s="3"/>
      <c r="AD922" s="3" t="s">
        <v>179</v>
      </c>
      <c r="AG922" s="3" t="s">
        <v>149</v>
      </c>
      <c r="AJ922" s="3"/>
      <c r="AM922" s="3" t="s">
        <v>99</v>
      </c>
      <c r="AP922" s="3"/>
      <c r="AS922" s="3" t="s">
        <v>99</v>
      </c>
      <c r="AV922" s="3"/>
      <c r="AY922" s="3" t="s">
        <v>116</v>
      </c>
      <c r="BB922" s="3"/>
      <c r="BG922" s="3" t="s">
        <v>109</v>
      </c>
      <c r="BJ922" s="3" t="s">
        <v>123</v>
      </c>
      <c r="BM922" s="3" t="s">
        <v>109</v>
      </c>
      <c r="BP922" s="3" t="s">
        <v>109</v>
      </c>
      <c r="BS922" s="3" t="s">
        <v>109</v>
      </c>
      <c r="BV922" s="3" t="s">
        <v>109</v>
      </c>
      <c r="BY922" s="3" t="s">
        <v>123</v>
      </c>
      <c r="CB922" s="3" t="s">
        <v>118</v>
      </c>
      <c r="CE922" s="3" t="s">
        <v>119</v>
      </c>
      <c r="CH922" s="3" t="s">
        <v>137</v>
      </c>
      <c r="CK922" s="3" t="s">
        <v>391</v>
      </c>
      <c r="CN922" s="3" t="s">
        <v>137</v>
      </c>
      <c r="CQ922" s="3"/>
      <c r="CT922">
        <v>261</v>
      </c>
    </row>
    <row r="923" spans="1:98" x14ac:dyDescent="0.25">
      <c r="A923">
        <v>266</v>
      </c>
      <c r="B923" s="22">
        <v>43953.638842592591</v>
      </c>
      <c r="C923" s="22">
        <v>43953.64167824074</v>
      </c>
      <c r="D923" s="3" t="s">
        <v>97</v>
      </c>
      <c r="I923" s="3" t="s">
        <v>99</v>
      </c>
      <c r="L923" s="3" t="s">
        <v>99</v>
      </c>
      <c r="O923" s="3"/>
      <c r="R923" s="3" t="s">
        <v>100</v>
      </c>
      <c r="U923" s="3" t="s">
        <v>99</v>
      </c>
      <c r="X923" s="3" t="s">
        <v>121</v>
      </c>
      <c r="AA923" s="3"/>
      <c r="AD923" s="3" t="s">
        <v>271</v>
      </c>
      <c r="AG923" s="3" t="s">
        <v>139</v>
      </c>
      <c r="AJ923" s="3"/>
      <c r="AM923" s="3" t="s">
        <v>99</v>
      </c>
      <c r="AP923" s="3"/>
      <c r="AS923" s="3" t="s">
        <v>99</v>
      </c>
      <c r="AV923" s="3"/>
      <c r="AY923" s="3" t="s">
        <v>116</v>
      </c>
      <c r="BB923" s="3"/>
      <c r="BG923" s="3" t="s">
        <v>123</v>
      </c>
      <c r="BJ923" s="3" t="s">
        <v>107</v>
      </c>
      <c r="BM923" s="3" t="s">
        <v>107</v>
      </c>
      <c r="BP923" s="3" t="s">
        <v>123</v>
      </c>
      <c r="BS923" s="3" t="s">
        <v>107</v>
      </c>
      <c r="BV923" s="3" t="s">
        <v>123</v>
      </c>
      <c r="BY923" s="3" t="s">
        <v>109</v>
      </c>
      <c r="CB923" s="3" t="s">
        <v>110</v>
      </c>
      <c r="CE923" s="3" t="s">
        <v>135</v>
      </c>
      <c r="CH923" s="3" t="s">
        <v>156</v>
      </c>
      <c r="CK923" s="3"/>
      <c r="CN923" s="3" t="s">
        <v>137</v>
      </c>
      <c r="CQ923" s="3"/>
      <c r="CT923">
        <v>262</v>
      </c>
    </row>
    <row r="924" spans="1:98" x14ac:dyDescent="0.25">
      <c r="A924">
        <v>267</v>
      </c>
      <c r="B924" s="22">
        <v>43953.642071759263</v>
      </c>
      <c r="C924" s="22">
        <v>43953.643391203703</v>
      </c>
      <c r="D924" s="3" t="s">
        <v>97</v>
      </c>
      <c r="I924" s="3" t="s">
        <v>98</v>
      </c>
      <c r="L924" s="3" t="s">
        <v>99</v>
      </c>
      <c r="O924" s="3"/>
      <c r="R924" s="3" t="s">
        <v>100</v>
      </c>
      <c r="U924" s="3" t="s">
        <v>99</v>
      </c>
      <c r="X924" s="3" t="s">
        <v>121</v>
      </c>
      <c r="AA924" s="3"/>
      <c r="AD924" s="3" t="s">
        <v>167</v>
      </c>
      <c r="AG924" s="3" t="s">
        <v>160</v>
      </c>
      <c r="AJ924" s="3"/>
      <c r="AM924" s="3" t="s">
        <v>99</v>
      </c>
      <c r="AP924" s="3"/>
      <c r="AS924" s="3" t="s">
        <v>99</v>
      </c>
      <c r="AV924" s="3"/>
      <c r="AY924" s="3" t="s">
        <v>116</v>
      </c>
      <c r="BB924" s="3"/>
      <c r="BG924" s="3" t="s">
        <v>123</v>
      </c>
      <c r="BJ924" s="3" t="s">
        <v>108</v>
      </c>
      <c r="BM924" s="3" t="s">
        <v>108</v>
      </c>
      <c r="BP924" s="3" t="s">
        <v>108</v>
      </c>
      <c r="BS924" s="3" t="s">
        <v>107</v>
      </c>
      <c r="BV924" s="3" t="s">
        <v>108</v>
      </c>
      <c r="BY924" s="3" t="s">
        <v>123</v>
      </c>
      <c r="CB924" s="3" t="s">
        <v>110</v>
      </c>
      <c r="CE924" s="3" t="s">
        <v>111</v>
      </c>
      <c r="CH924" s="3" t="s">
        <v>112</v>
      </c>
      <c r="CK924" s="3"/>
      <c r="CN924" s="3" t="s">
        <v>137</v>
      </c>
      <c r="CQ924" s="3"/>
      <c r="CT924">
        <v>263</v>
      </c>
    </row>
    <row r="925" spans="1:98" x14ac:dyDescent="0.25">
      <c r="A925">
        <v>268</v>
      </c>
      <c r="B925" s="22">
        <v>43954.49422453704</v>
      </c>
      <c r="C925" s="22">
        <v>43954.498206018521</v>
      </c>
      <c r="D925" s="3" t="s">
        <v>97</v>
      </c>
      <c r="I925" s="3" t="s">
        <v>98</v>
      </c>
      <c r="L925" s="3" t="s">
        <v>98</v>
      </c>
      <c r="O925" s="3" t="s">
        <v>392</v>
      </c>
      <c r="R925" s="3" t="s">
        <v>100</v>
      </c>
      <c r="U925" s="3" t="s">
        <v>98</v>
      </c>
      <c r="X925" s="3" t="s">
        <v>121</v>
      </c>
      <c r="AA925" s="3"/>
      <c r="AD925" s="3" t="s">
        <v>146</v>
      </c>
      <c r="AG925" s="3" t="s">
        <v>160</v>
      </c>
      <c r="AJ925" s="3"/>
      <c r="AM925" s="3" t="s">
        <v>98</v>
      </c>
      <c r="AP925" s="3" t="s">
        <v>393</v>
      </c>
      <c r="AS925" s="3" t="s">
        <v>99</v>
      </c>
      <c r="AV925" s="3"/>
      <c r="AY925" s="3" t="s">
        <v>122</v>
      </c>
      <c r="BB925" s="3"/>
      <c r="BG925" s="3" t="s">
        <v>107</v>
      </c>
      <c r="BJ925" s="3" t="s">
        <v>107</v>
      </c>
      <c r="BM925" s="3" t="s">
        <v>107</v>
      </c>
      <c r="BP925" s="3" t="s">
        <v>109</v>
      </c>
      <c r="BS925" s="3" t="s">
        <v>108</v>
      </c>
      <c r="BV925" s="3" t="s">
        <v>109</v>
      </c>
      <c r="BY925" s="3" t="s">
        <v>107</v>
      </c>
      <c r="CB925" s="3" t="s">
        <v>124</v>
      </c>
      <c r="CE925" s="3" t="s">
        <v>111</v>
      </c>
      <c r="CH925" s="3" t="s">
        <v>156</v>
      </c>
      <c r="CK925" s="3"/>
      <c r="CN925" s="3" t="s">
        <v>126</v>
      </c>
      <c r="CQ925" s="3"/>
      <c r="CT925">
        <v>264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30BF-32B8-4860-9CB1-C87F3D7DD1ED}">
  <dimension ref="A1:CS548"/>
  <sheetViews>
    <sheetView tabSelected="1" workbookViewId="0"/>
  </sheetViews>
  <sheetFormatPr defaultRowHeight="15" x14ac:dyDescent="0.25"/>
  <cols>
    <col min="1" max="1" width="5.140625" bestFit="1" customWidth="1"/>
    <col min="2" max="2" width="14.85546875" bestFit="1" customWidth="1"/>
    <col min="3" max="3" width="20.140625" bestFit="1" customWidth="1"/>
    <col min="4" max="4" width="39.42578125" bestFit="1" customWidth="1"/>
    <col min="5" max="5" width="9.28515625" bestFit="1" customWidth="1"/>
    <col min="6" max="6" width="18.85546875" bestFit="1" customWidth="1"/>
    <col min="7" max="7" width="20.28515625" bestFit="1" customWidth="1"/>
    <col min="8" max="8" width="27" bestFit="1" customWidth="1"/>
    <col min="9" max="9" width="60.5703125" bestFit="1" customWidth="1"/>
    <col min="10" max="10" width="68.85546875" bestFit="1" customWidth="1"/>
    <col min="11" max="11" width="68.42578125" bestFit="1" customWidth="1"/>
    <col min="12" max="15" width="81.140625" bestFit="1" customWidth="1"/>
    <col min="16" max="16" width="66" bestFit="1" customWidth="1"/>
    <col min="17" max="17" width="65.5703125" bestFit="1" customWidth="1"/>
    <col min="18" max="20" width="81.140625" bestFit="1" customWidth="1"/>
    <col min="21" max="21" width="54.85546875" bestFit="1" customWidth="1"/>
    <col min="22" max="22" width="63.140625" bestFit="1" customWidth="1"/>
    <col min="23" max="23" width="62.7109375" bestFit="1" customWidth="1"/>
    <col min="24" max="24" width="19.85546875" bestFit="1" customWidth="1"/>
    <col min="25" max="25" width="28.140625" bestFit="1" customWidth="1"/>
    <col min="26" max="26" width="27.5703125" bestFit="1" customWidth="1"/>
    <col min="27" max="27" width="48.140625" bestFit="1" customWidth="1"/>
    <col min="28" max="28" width="56.42578125" bestFit="1" customWidth="1"/>
    <col min="29" max="29" width="56" bestFit="1" customWidth="1"/>
    <col min="30" max="32" width="81.140625" bestFit="1" customWidth="1"/>
    <col min="33" max="33" width="63.85546875" bestFit="1" customWidth="1"/>
    <col min="34" max="34" width="72.140625" bestFit="1" customWidth="1"/>
    <col min="35" max="35" width="71.7109375" bestFit="1" customWidth="1"/>
    <col min="36" max="42" width="81.140625" bestFit="1" customWidth="1"/>
    <col min="43" max="43" width="50.28515625" bestFit="1" customWidth="1"/>
    <col min="44" max="44" width="49.85546875" bestFit="1" customWidth="1"/>
    <col min="45" max="45" width="58.140625" bestFit="1" customWidth="1"/>
    <col min="46" max="46" width="66.42578125" bestFit="1" customWidth="1"/>
    <col min="47" max="47" width="66" bestFit="1" customWidth="1"/>
    <col min="48" max="48" width="81.140625" bestFit="1" customWidth="1"/>
    <col min="49" max="49" width="36.85546875" bestFit="1" customWidth="1"/>
    <col min="50" max="50" width="36.42578125" bestFit="1" customWidth="1"/>
    <col min="51" max="56" width="81.140625" bestFit="1" customWidth="1"/>
    <col min="57" max="57" width="66" bestFit="1" customWidth="1"/>
    <col min="58" max="58" width="65.5703125" bestFit="1" customWidth="1"/>
    <col min="59" max="59" width="50.5703125" bestFit="1" customWidth="1"/>
    <col min="60" max="60" width="58.85546875" bestFit="1" customWidth="1"/>
    <col min="61" max="61" width="58.42578125" bestFit="1" customWidth="1"/>
    <col min="62" max="62" width="37.140625" bestFit="1" customWidth="1"/>
    <col min="63" max="63" width="45.42578125" bestFit="1" customWidth="1"/>
    <col min="64" max="64" width="45" bestFit="1" customWidth="1"/>
    <col min="65" max="65" width="68.28515625" bestFit="1" customWidth="1"/>
    <col min="66" max="66" width="76.5703125" bestFit="1" customWidth="1"/>
    <col min="67" max="67" width="76.140625" bestFit="1" customWidth="1"/>
    <col min="68" max="68" width="52.140625" bestFit="1" customWidth="1"/>
    <col min="69" max="69" width="60.42578125" bestFit="1" customWidth="1"/>
    <col min="70" max="70" width="60" bestFit="1" customWidth="1"/>
    <col min="71" max="73" width="81.140625" bestFit="1" customWidth="1"/>
    <col min="74" max="74" width="38.85546875" bestFit="1" customWidth="1"/>
    <col min="75" max="75" width="47.140625" bestFit="1" customWidth="1"/>
    <col min="76" max="76" width="46.7109375" bestFit="1" customWidth="1"/>
    <col min="77" max="77" width="49.7109375" bestFit="1" customWidth="1"/>
    <col min="78" max="78" width="58" bestFit="1" customWidth="1"/>
    <col min="79" max="79" width="57.5703125" bestFit="1" customWidth="1"/>
    <col min="80" max="80" width="19.140625" bestFit="1" customWidth="1"/>
    <col min="81" max="81" width="27.42578125" bestFit="1" customWidth="1"/>
    <col min="82" max="82" width="27" bestFit="1" customWidth="1"/>
    <col min="83" max="83" width="63.85546875" bestFit="1" customWidth="1"/>
    <col min="84" max="84" width="72.140625" bestFit="1" customWidth="1"/>
    <col min="85" max="85" width="71.7109375" bestFit="1" customWidth="1"/>
    <col min="86" max="86" width="64.5703125" bestFit="1" customWidth="1"/>
    <col min="87" max="87" width="72.85546875" bestFit="1" customWidth="1"/>
    <col min="88" max="88" width="72.42578125" bestFit="1" customWidth="1"/>
    <col min="89" max="89" width="73.5703125" bestFit="1" customWidth="1"/>
    <col min="90" max="91" width="81.140625" bestFit="1" customWidth="1"/>
    <col min="92" max="92" width="56.140625" bestFit="1" customWidth="1"/>
    <col min="93" max="93" width="64.42578125" bestFit="1" customWidth="1"/>
    <col min="94" max="94" width="64" bestFit="1" customWidth="1"/>
    <col min="95" max="95" width="81.140625" bestFit="1" customWidth="1"/>
    <col min="96" max="96" width="21.140625" bestFit="1" customWidth="1"/>
    <col min="97" max="97" width="20.7109375" bestFit="1" customWidth="1"/>
  </cols>
  <sheetData>
    <row r="1" spans="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x14ac:dyDescent="0.25">
      <c r="A2">
        <v>5</v>
      </c>
      <c r="B2" s="22">
        <v>43928.704155092593</v>
      </c>
      <c r="C2" s="22">
        <v>43928.705671296295</v>
      </c>
      <c r="D2" s="3" t="s">
        <v>97</v>
      </c>
      <c r="I2" s="3" t="s">
        <v>98</v>
      </c>
      <c r="L2" s="3" t="s">
        <v>99</v>
      </c>
      <c r="O2" s="3"/>
      <c r="R2" s="3" t="s">
        <v>100</v>
      </c>
      <c r="U2" s="3" t="s">
        <v>99</v>
      </c>
      <c r="X2" s="3" t="s">
        <v>101</v>
      </c>
      <c r="AA2" s="3" t="s">
        <v>102</v>
      </c>
      <c r="AD2" s="3" t="s">
        <v>103</v>
      </c>
      <c r="AG2" s="3" t="s">
        <v>104</v>
      </c>
      <c r="AJ2" s="3"/>
      <c r="AM2" s="3" t="s">
        <v>99</v>
      </c>
      <c r="AP2" s="3"/>
      <c r="AS2" s="3" t="s">
        <v>98</v>
      </c>
      <c r="AV2" s="3" t="s">
        <v>105</v>
      </c>
      <c r="AY2" s="3" t="s">
        <v>438</v>
      </c>
      <c r="BB2" s="3"/>
      <c r="BG2" s="3" t="s">
        <v>107</v>
      </c>
      <c r="BJ2" s="3" t="s">
        <v>108</v>
      </c>
      <c r="BM2" s="3" t="s">
        <v>107</v>
      </c>
      <c r="BP2" s="3" t="s">
        <v>109</v>
      </c>
      <c r="BS2" s="3" t="s">
        <v>109</v>
      </c>
      <c r="BV2" s="3" t="s">
        <v>109</v>
      </c>
      <c r="BY2" s="3" t="s">
        <v>109</v>
      </c>
      <c r="CB2" s="3" t="s">
        <v>110</v>
      </c>
      <c r="CE2" s="3" t="s">
        <v>111</v>
      </c>
      <c r="CH2" s="3" t="s">
        <v>112</v>
      </c>
      <c r="CK2" s="3"/>
      <c r="CN2" s="3" t="s">
        <v>113</v>
      </c>
      <c r="CQ2" s="3"/>
    </row>
    <row r="3" spans="1:97" x14ac:dyDescent="0.25">
      <c r="A3">
        <v>5</v>
      </c>
      <c r="B3" s="22">
        <v>43928.704155092593</v>
      </c>
      <c r="C3" s="22">
        <v>43928.705671296295</v>
      </c>
      <c r="D3" s="3" t="s">
        <v>97</v>
      </c>
      <c r="I3" s="3" t="s">
        <v>98</v>
      </c>
      <c r="L3" s="3" t="s">
        <v>99</v>
      </c>
      <c r="O3" s="3"/>
      <c r="R3" s="3" t="s">
        <v>100</v>
      </c>
      <c r="U3" s="3" t="s">
        <v>99</v>
      </c>
      <c r="X3" s="3" t="s">
        <v>101</v>
      </c>
      <c r="AA3" s="3" t="s">
        <v>102</v>
      </c>
      <c r="AD3" s="3" t="s">
        <v>103</v>
      </c>
      <c r="AG3" s="3" t="s">
        <v>104</v>
      </c>
      <c r="AJ3" s="3"/>
      <c r="AM3" s="3" t="s">
        <v>99</v>
      </c>
      <c r="AP3" s="3"/>
      <c r="AS3" s="3" t="s">
        <v>98</v>
      </c>
      <c r="AV3" s="3" t="s">
        <v>105</v>
      </c>
      <c r="AY3" s="3" t="s">
        <v>430</v>
      </c>
      <c r="BB3" s="3"/>
      <c r="BG3" s="3" t="s">
        <v>107</v>
      </c>
      <c r="BJ3" s="3" t="s">
        <v>108</v>
      </c>
      <c r="BM3" s="3" t="s">
        <v>107</v>
      </c>
      <c r="BP3" s="3" t="s">
        <v>109</v>
      </c>
      <c r="BS3" s="3" t="s">
        <v>109</v>
      </c>
      <c r="BV3" s="3" t="s">
        <v>109</v>
      </c>
      <c r="BY3" s="3" t="s">
        <v>109</v>
      </c>
      <c r="CB3" s="3" t="s">
        <v>110</v>
      </c>
      <c r="CE3" s="3" t="s">
        <v>111</v>
      </c>
      <c r="CH3" s="3" t="s">
        <v>112</v>
      </c>
      <c r="CK3" s="3"/>
      <c r="CN3" s="3" t="s">
        <v>113</v>
      </c>
      <c r="CQ3" s="3"/>
    </row>
    <row r="4" spans="1:97" x14ac:dyDescent="0.25">
      <c r="A4">
        <v>6</v>
      </c>
      <c r="B4" s="22">
        <v>43928.734375</v>
      </c>
      <c r="C4" s="22">
        <v>43928.737384259257</v>
      </c>
      <c r="D4" s="3" t="s">
        <v>97</v>
      </c>
      <c r="I4" s="3" t="s">
        <v>98</v>
      </c>
      <c r="L4" s="3" t="s">
        <v>99</v>
      </c>
      <c r="O4" s="3"/>
      <c r="R4" s="3" t="s">
        <v>100</v>
      </c>
      <c r="U4" s="3" t="s">
        <v>99</v>
      </c>
      <c r="X4" s="3" t="s">
        <v>101</v>
      </c>
      <c r="AA4" s="3" t="s">
        <v>99</v>
      </c>
      <c r="AD4" s="3" t="s">
        <v>114</v>
      </c>
      <c r="AG4" s="3" t="s">
        <v>115</v>
      </c>
      <c r="AJ4" s="3"/>
      <c r="AM4" s="3" t="s">
        <v>99</v>
      </c>
      <c r="AP4" s="3"/>
      <c r="AS4" s="3" t="s">
        <v>98</v>
      </c>
      <c r="AV4" s="3" t="s">
        <v>105</v>
      </c>
      <c r="AY4" s="3" t="s">
        <v>241</v>
      </c>
      <c r="BB4" s="3" t="s">
        <v>117</v>
      </c>
      <c r="BG4" s="3" t="s">
        <v>107</v>
      </c>
      <c r="BJ4" s="3" t="s">
        <v>109</v>
      </c>
      <c r="BM4" s="3" t="s">
        <v>109</v>
      </c>
      <c r="BP4" s="3" t="s">
        <v>109</v>
      </c>
      <c r="BS4" s="3" t="s">
        <v>108</v>
      </c>
      <c r="BV4" s="3" t="s">
        <v>109</v>
      </c>
      <c r="BY4" s="3" t="s">
        <v>109</v>
      </c>
      <c r="CB4" s="3" t="s">
        <v>118</v>
      </c>
      <c r="CE4" s="3" t="s">
        <v>119</v>
      </c>
      <c r="CH4" s="3" t="s">
        <v>112</v>
      </c>
      <c r="CK4" s="3"/>
      <c r="CN4" s="3" t="s">
        <v>113</v>
      </c>
      <c r="CQ4" s="3" t="s">
        <v>117</v>
      </c>
    </row>
    <row r="5" spans="1:97" x14ac:dyDescent="0.25">
      <c r="A5">
        <v>6</v>
      </c>
      <c r="B5" s="22">
        <v>43928.734375</v>
      </c>
      <c r="C5" s="22">
        <v>43928.737384259257</v>
      </c>
      <c r="D5" s="3" t="s">
        <v>97</v>
      </c>
      <c r="I5" s="3" t="s">
        <v>98</v>
      </c>
      <c r="L5" s="3" t="s">
        <v>99</v>
      </c>
      <c r="O5" s="3"/>
      <c r="R5" s="3" t="s">
        <v>100</v>
      </c>
      <c r="U5" s="3" t="s">
        <v>99</v>
      </c>
      <c r="X5" s="3" t="s">
        <v>101</v>
      </c>
      <c r="AA5" s="3" t="s">
        <v>99</v>
      </c>
      <c r="AD5" s="3" t="s">
        <v>114</v>
      </c>
      <c r="AG5" s="3" t="s">
        <v>115</v>
      </c>
      <c r="AJ5" s="3"/>
      <c r="AM5" s="3" t="s">
        <v>99</v>
      </c>
      <c r="AP5" s="3"/>
      <c r="AS5" s="3" t="s">
        <v>98</v>
      </c>
      <c r="AV5" s="3" t="s">
        <v>105</v>
      </c>
      <c r="AY5" s="3" t="s">
        <v>430</v>
      </c>
      <c r="BB5" s="3" t="s">
        <v>117</v>
      </c>
      <c r="BG5" s="3" t="s">
        <v>107</v>
      </c>
      <c r="BJ5" s="3" t="s">
        <v>109</v>
      </c>
      <c r="BM5" s="3" t="s">
        <v>109</v>
      </c>
      <c r="BP5" s="3" t="s">
        <v>109</v>
      </c>
      <c r="BS5" s="3" t="s">
        <v>108</v>
      </c>
      <c r="BV5" s="3" t="s">
        <v>109</v>
      </c>
      <c r="BY5" s="3" t="s">
        <v>109</v>
      </c>
      <c r="CB5" s="3" t="s">
        <v>118</v>
      </c>
      <c r="CE5" s="3" t="s">
        <v>119</v>
      </c>
      <c r="CH5" s="3" t="s">
        <v>112</v>
      </c>
      <c r="CK5" s="3"/>
      <c r="CN5" s="3" t="s">
        <v>113</v>
      </c>
      <c r="CQ5" s="3" t="s">
        <v>117</v>
      </c>
    </row>
    <row r="6" spans="1:97" x14ac:dyDescent="0.25">
      <c r="A6">
        <v>7</v>
      </c>
      <c r="B6" s="22">
        <v>43929.594722222224</v>
      </c>
      <c r="C6" s="22">
        <v>43929.596886574072</v>
      </c>
      <c r="D6" s="3" t="s">
        <v>97</v>
      </c>
      <c r="I6" s="3" t="s">
        <v>98</v>
      </c>
      <c r="L6" s="3" t="s">
        <v>99</v>
      </c>
      <c r="O6" s="3"/>
      <c r="R6" s="3" t="s">
        <v>120</v>
      </c>
      <c r="U6" s="3" t="s">
        <v>99</v>
      </c>
      <c r="X6" s="3" t="s">
        <v>121</v>
      </c>
      <c r="AA6" s="3"/>
      <c r="AD6" s="3" t="s">
        <v>114</v>
      </c>
      <c r="AG6" s="3" t="s">
        <v>115</v>
      </c>
      <c r="AJ6" s="3"/>
      <c r="AM6" s="3" t="s">
        <v>99</v>
      </c>
      <c r="AP6" s="3"/>
      <c r="AS6" s="3" t="s">
        <v>99</v>
      </c>
      <c r="AV6" s="3"/>
      <c r="AY6" s="3" t="s">
        <v>439</v>
      </c>
      <c r="BB6" s="3"/>
      <c r="BG6" s="3" t="s">
        <v>109</v>
      </c>
      <c r="BJ6" s="3" t="s">
        <v>109</v>
      </c>
      <c r="BM6" s="3" t="s">
        <v>109</v>
      </c>
      <c r="BP6" s="3" t="s">
        <v>123</v>
      </c>
      <c r="BS6" s="3" t="s">
        <v>123</v>
      </c>
      <c r="BV6" s="3" t="s">
        <v>123</v>
      </c>
      <c r="BY6" s="3" t="s">
        <v>123</v>
      </c>
      <c r="CB6" s="3" t="s">
        <v>124</v>
      </c>
      <c r="CE6" s="3" t="s">
        <v>119</v>
      </c>
      <c r="CH6" s="3" t="s">
        <v>125</v>
      </c>
      <c r="CK6" s="3"/>
      <c r="CN6" s="3" t="s">
        <v>126</v>
      </c>
      <c r="CQ6" s="3"/>
    </row>
    <row r="7" spans="1:97" x14ac:dyDescent="0.25">
      <c r="A7">
        <v>7</v>
      </c>
      <c r="B7" s="22">
        <v>43929.594722222224</v>
      </c>
      <c r="C7" s="22">
        <v>43929.596886574072</v>
      </c>
      <c r="D7" s="3" t="s">
        <v>97</v>
      </c>
      <c r="I7" s="3" t="s">
        <v>98</v>
      </c>
      <c r="L7" s="3" t="s">
        <v>99</v>
      </c>
      <c r="O7" s="3"/>
      <c r="R7" s="3" t="s">
        <v>120</v>
      </c>
      <c r="U7" s="3" t="s">
        <v>99</v>
      </c>
      <c r="X7" s="3" t="s">
        <v>121</v>
      </c>
      <c r="AA7" s="3"/>
      <c r="AD7" s="3" t="s">
        <v>114</v>
      </c>
      <c r="AG7" s="3" t="s">
        <v>115</v>
      </c>
      <c r="AJ7" s="3"/>
      <c r="AM7" s="3" t="s">
        <v>99</v>
      </c>
      <c r="AP7" s="3"/>
      <c r="AS7" s="3" t="s">
        <v>99</v>
      </c>
      <c r="AV7" s="3"/>
      <c r="AY7" s="3" t="s">
        <v>430</v>
      </c>
      <c r="BB7" s="3"/>
      <c r="BG7" s="3" t="s">
        <v>109</v>
      </c>
      <c r="BJ7" s="3" t="s">
        <v>109</v>
      </c>
      <c r="BM7" s="3" t="s">
        <v>109</v>
      </c>
      <c r="BP7" s="3" t="s">
        <v>123</v>
      </c>
      <c r="BS7" s="3" t="s">
        <v>123</v>
      </c>
      <c r="BV7" s="3" t="s">
        <v>123</v>
      </c>
      <c r="BY7" s="3" t="s">
        <v>123</v>
      </c>
      <c r="CB7" s="3" t="s">
        <v>124</v>
      </c>
      <c r="CE7" s="3" t="s">
        <v>119</v>
      </c>
      <c r="CH7" s="3" t="s">
        <v>125</v>
      </c>
      <c r="CK7" s="3"/>
      <c r="CN7" s="3" t="s">
        <v>126</v>
      </c>
      <c r="CQ7" s="3"/>
    </row>
    <row r="8" spans="1:97" x14ac:dyDescent="0.25">
      <c r="A8">
        <v>8</v>
      </c>
      <c r="B8" s="22">
        <v>43929.595729166664</v>
      </c>
      <c r="C8" s="22">
        <v>43929.59716435185</v>
      </c>
      <c r="D8" s="3" t="s">
        <v>97</v>
      </c>
      <c r="I8" s="3" t="s">
        <v>98</v>
      </c>
      <c r="L8" s="3" t="s">
        <v>98</v>
      </c>
      <c r="O8" s="3"/>
      <c r="R8" s="3" t="s">
        <v>100</v>
      </c>
      <c r="U8" s="3" t="s">
        <v>99</v>
      </c>
      <c r="X8" s="3" t="s">
        <v>101</v>
      </c>
      <c r="AA8" s="3" t="s">
        <v>99</v>
      </c>
      <c r="AD8" s="3" t="s">
        <v>127</v>
      </c>
      <c r="AG8" s="3" t="s">
        <v>115</v>
      </c>
      <c r="AJ8" s="3"/>
      <c r="AM8" s="3" t="s">
        <v>99</v>
      </c>
      <c r="AP8" s="3"/>
      <c r="AS8" s="3" t="s">
        <v>99</v>
      </c>
      <c r="AV8" s="3"/>
      <c r="AY8" s="3" t="s">
        <v>241</v>
      </c>
      <c r="BB8" s="3"/>
      <c r="BG8" s="3" t="s">
        <v>109</v>
      </c>
      <c r="BJ8" s="3" t="s">
        <v>109</v>
      </c>
      <c r="BM8" s="3" t="s">
        <v>107</v>
      </c>
      <c r="BP8" s="3" t="s">
        <v>109</v>
      </c>
      <c r="BS8" s="3" t="s">
        <v>109</v>
      </c>
      <c r="BV8" s="3" t="s">
        <v>108</v>
      </c>
      <c r="BY8" s="3" t="s">
        <v>123</v>
      </c>
      <c r="CB8" s="3" t="s">
        <v>110</v>
      </c>
      <c r="CE8" s="3" t="s">
        <v>119</v>
      </c>
      <c r="CH8" s="3" t="s">
        <v>112</v>
      </c>
      <c r="CK8" s="3"/>
      <c r="CN8" s="3" t="s">
        <v>113</v>
      </c>
      <c r="CQ8" s="3"/>
    </row>
    <row r="9" spans="1:97" x14ac:dyDescent="0.25">
      <c r="A9">
        <v>8</v>
      </c>
      <c r="B9" s="22">
        <v>43929.595729166664</v>
      </c>
      <c r="C9" s="22">
        <v>43929.59716435185</v>
      </c>
      <c r="D9" s="3" t="s">
        <v>97</v>
      </c>
      <c r="I9" s="3" t="s">
        <v>98</v>
      </c>
      <c r="L9" s="3" t="s">
        <v>98</v>
      </c>
      <c r="O9" s="3"/>
      <c r="R9" s="3" t="s">
        <v>100</v>
      </c>
      <c r="U9" s="3" t="s">
        <v>99</v>
      </c>
      <c r="X9" s="3" t="s">
        <v>101</v>
      </c>
      <c r="AA9" s="3" t="s">
        <v>99</v>
      </c>
      <c r="AD9" s="3" t="s">
        <v>127</v>
      </c>
      <c r="AG9" s="3" t="s">
        <v>115</v>
      </c>
      <c r="AJ9" s="3"/>
      <c r="AM9" s="3" t="s">
        <v>99</v>
      </c>
      <c r="AP9" s="3"/>
      <c r="AS9" s="3" t="s">
        <v>99</v>
      </c>
      <c r="AV9" s="3"/>
      <c r="AY9" s="3" t="s">
        <v>430</v>
      </c>
      <c r="BB9" s="3"/>
      <c r="BG9" s="3" t="s">
        <v>109</v>
      </c>
      <c r="BJ9" s="3" t="s">
        <v>109</v>
      </c>
      <c r="BM9" s="3" t="s">
        <v>107</v>
      </c>
      <c r="BP9" s="3" t="s">
        <v>109</v>
      </c>
      <c r="BS9" s="3" t="s">
        <v>109</v>
      </c>
      <c r="BV9" s="3" t="s">
        <v>108</v>
      </c>
      <c r="BY9" s="3" t="s">
        <v>123</v>
      </c>
      <c r="CB9" s="3" t="s">
        <v>110</v>
      </c>
      <c r="CE9" s="3" t="s">
        <v>119</v>
      </c>
      <c r="CH9" s="3" t="s">
        <v>112</v>
      </c>
      <c r="CK9" s="3"/>
      <c r="CN9" s="3" t="s">
        <v>113</v>
      </c>
      <c r="CQ9" s="3"/>
    </row>
    <row r="10" spans="1:97" x14ac:dyDescent="0.25">
      <c r="A10">
        <v>9</v>
      </c>
      <c r="B10" s="22">
        <v>43929.594965277778</v>
      </c>
      <c r="C10" s="22">
        <v>43929.597245370373</v>
      </c>
      <c r="D10" s="3" t="s">
        <v>97</v>
      </c>
      <c r="I10" s="3" t="s">
        <v>98</v>
      </c>
      <c r="L10" s="3" t="s">
        <v>98</v>
      </c>
      <c r="O10" s="3" t="s">
        <v>128</v>
      </c>
      <c r="R10" s="3" t="s">
        <v>120</v>
      </c>
      <c r="U10" s="3" t="s">
        <v>99</v>
      </c>
      <c r="X10" s="3" t="s">
        <v>101</v>
      </c>
      <c r="AA10" s="3" t="s">
        <v>99</v>
      </c>
      <c r="AD10" s="3" t="s">
        <v>114</v>
      </c>
      <c r="AG10" s="3" t="s">
        <v>129</v>
      </c>
      <c r="AJ10" s="3"/>
      <c r="AM10" s="3" t="s">
        <v>99</v>
      </c>
      <c r="AP10" s="3"/>
      <c r="AS10" s="3" t="s">
        <v>98</v>
      </c>
      <c r="AV10" s="3" t="s">
        <v>130</v>
      </c>
      <c r="AY10" s="3" t="s">
        <v>241</v>
      </c>
      <c r="BB10" s="3"/>
      <c r="BG10" s="3" t="s">
        <v>108</v>
      </c>
      <c r="BJ10" s="3" t="s">
        <v>109</v>
      </c>
      <c r="BM10" s="3" t="s">
        <v>109</v>
      </c>
      <c r="BP10" s="3" t="s">
        <v>123</v>
      </c>
      <c r="BS10" s="3" t="s">
        <v>123</v>
      </c>
      <c r="BV10" s="3" t="s">
        <v>109</v>
      </c>
      <c r="BY10" s="3" t="s">
        <v>123</v>
      </c>
      <c r="CB10" s="3" t="s">
        <v>118</v>
      </c>
      <c r="CE10" s="3" t="s">
        <v>119</v>
      </c>
      <c r="CH10" s="3" t="s">
        <v>112</v>
      </c>
      <c r="CK10" s="3"/>
      <c r="CN10" s="3" t="s">
        <v>131</v>
      </c>
      <c r="CQ10" s="3"/>
    </row>
    <row r="11" spans="1:97" x14ac:dyDescent="0.25">
      <c r="A11">
        <v>9</v>
      </c>
      <c r="B11" s="22">
        <v>43929.594965277778</v>
      </c>
      <c r="C11" s="22">
        <v>43929.597245370373</v>
      </c>
      <c r="D11" s="3" t="s">
        <v>97</v>
      </c>
      <c r="I11" s="3" t="s">
        <v>98</v>
      </c>
      <c r="L11" s="3" t="s">
        <v>98</v>
      </c>
      <c r="O11" s="3" t="s">
        <v>128</v>
      </c>
      <c r="R11" s="3" t="s">
        <v>120</v>
      </c>
      <c r="U11" s="3" t="s">
        <v>99</v>
      </c>
      <c r="X11" s="3" t="s">
        <v>101</v>
      </c>
      <c r="AA11" s="3" t="s">
        <v>99</v>
      </c>
      <c r="AD11" s="3" t="s">
        <v>114</v>
      </c>
      <c r="AG11" s="3" t="s">
        <v>129</v>
      </c>
      <c r="AJ11" s="3"/>
      <c r="AM11" s="3" t="s">
        <v>99</v>
      </c>
      <c r="AP11" s="3"/>
      <c r="AS11" s="3" t="s">
        <v>98</v>
      </c>
      <c r="AV11" s="3" t="s">
        <v>130</v>
      </c>
      <c r="AY11" s="3" t="s">
        <v>430</v>
      </c>
      <c r="BB11" s="3"/>
      <c r="BG11" s="3" t="s">
        <v>108</v>
      </c>
      <c r="BJ11" s="3" t="s">
        <v>109</v>
      </c>
      <c r="BM11" s="3" t="s">
        <v>109</v>
      </c>
      <c r="BP11" s="3" t="s">
        <v>123</v>
      </c>
      <c r="BS11" s="3" t="s">
        <v>123</v>
      </c>
      <c r="BV11" s="3" t="s">
        <v>109</v>
      </c>
      <c r="BY11" s="3" t="s">
        <v>123</v>
      </c>
      <c r="CB11" s="3" t="s">
        <v>118</v>
      </c>
      <c r="CE11" s="3" t="s">
        <v>119</v>
      </c>
      <c r="CH11" s="3" t="s">
        <v>112</v>
      </c>
      <c r="CK11" s="3"/>
      <c r="CN11" s="3" t="s">
        <v>131</v>
      </c>
      <c r="CQ11" s="3"/>
    </row>
    <row r="12" spans="1:97" x14ac:dyDescent="0.25">
      <c r="A12">
        <v>10</v>
      </c>
      <c r="B12" s="22">
        <v>43929.595972222225</v>
      </c>
      <c r="C12" s="22">
        <v>43929.597824074073</v>
      </c>
      <c r="D12" s="3" t="s">
        <v>97</v>
      </c>
      <c r="I12" s="3" t="s">
        <v>98</v>
      </c>
      <c r="L12" s="3" t="s">
        <v>99</v>
      </c>
      <c r="O12" s="3"/>
      <c r="R12" s="3" t="s">
        <v>100</v>
      </c>
      <c r="U12" s="3" t="s">
        <v>99</v>
      </c>
      <c r="X12" s="3" t="s">
        <v>101</v>
      </c>
      <c r="AA12" s="3" t="s">
        <v>132</v>
      </c>
      <c r="AD12" s="3" t="s">
        <v>127</v>
      </c>
      <c r="AG12" s="3" t="s">
        <v>115</v>
      </c>
      <c r="AJ12" s="3"/>
      <c r="AM12" s="3" t="s">
        <v>99</v>
      </c>
      <c r="AP12" s="3"/>
      <c r="AS12" s="3" t="s">
        <v>99</v>
      </c>
      <c r="AV12" s="3"/>
      <c r="AY12" s="3" t="s">
        <v>241</v>
      </c>
      <c r="BB12" s="3"/>
      <c r="BG12" s="3" t="s">
        <v>107</v>
      </c>
      <c r="BJ12" s="3" t="s">
        <v>133</v>
      </c>
      <c r="BM12" s="3" t="s">
        <v>108</v>
      </c>
      <c r="BP12" s="3" t="s">
        <v>123</v>
      </c>
      <c r="BS12" s="3" t="s">
        <v>123</v>
      </c>
      <c r="BV12" s="3" t="s">
        <v>123</v>
      </c>
      <c r="BY12" s="3" t="s">
        <v>123</v>
      </c>
      <c r="CB12" s="3" t="s">
        <v>134</v>
      </c>
      <c r="CE12" s="3" t="s">
        <v>135</v>
      </c>
      <c r="CH12" s="3" t="s">
        <v>136</v>
      </c>
      <c r="CK12" s="3"/>
      <c r="CN12" s="3" t="s">
        <v>137</v>
      </c>
      <c r="CQ12" s="3"/>
    </row>
    <row r="13" spans="1:97" x14ac:dyDescent="0.25">
      <c r="A13">
        <v>10</v>
      </c>
      <c r="B13" s="22">
        <v>43929.595972222225</v>
      </c>
      <c r="C13" s="22">
        <v>43929.597824074073</v>
      </c>
      <c r="D13" s="3" t="s">
        <v>97</v>
      </c>
      <c r="I13" s="3" t="s">
        <v>98</v>
      </c>
      <c r="L13" s="3" t="s">
        <v>99</v>
      </c>
      <c r="O13" s="3"/>
      <c r="R13" s="3" t="s">
        <v>100</v>
      </c>
      <c r="U13" s="3" t="s">
        <v>99</v>
      </c>
      <c r="X13" s="3" t="s">
        <v>101</v>
      </c>
      <c r="AA13" s="3" t="s">
        <v>132</v>
      </c>
      <c r="AD13" s="3" t="s">
        <v>127</v>
      </c>
      <c r="AG13" s="3" t="s">
        <v>115</v>
      </c>
      <c r="AJ13" s="3"/>
      <c r="AM13" s="3" t="s">
        <v>99</v>
      </c>
      <c r="AP13" s="3"/>
      <c r="AS13" s="3" t="s">
        <v>99</v>
      </c>
      <c r="AV13" s="3"/>
      <c r="AY13" s="3" t="s">
        <v>430</v>
      </c>
      <c r="BB13" s="3"/>
      <c r="BG13" s="3" t="s">
        <v>107</v>
      </c>
      <c r="BJ13" s="3" t="s">
        <v>133</v>
      </c>
      <c r="BM13" s="3" t="s">
        <v>108</v>
      </c>
      <c r="BP13" s="3" t="s">
        <v>123</v>
      </c>
      <c r="BS13" s="3" t="s">
        <v>123</v>
      </c>
      <c r="BV13" s="3" t="s">
        <v>123</v>
      </c>
      <c r="BY13" s="3" t="s">
        <v>123</v>
      </c>
      <c r="CB13" s="3" t="s">
        <v>134</v>
      </c>
      <c r="CE13" s="3" t="s">
        <v>135</v>
      </c>
      <c r="CH13" s="3" t="s">
        <v>136</v>
      </c>
      <c r="CK13" s="3"/>
      <c r="CN13" s="3" t="s">
        <v>137</v>
      </c>
      <c r="CQ13" s="3"/>
    </row>
    <row r="14" spans="1:97" x14ac:dyDescent="0.25">
      <c r="A14">
        <v>11</v>
      </c>
      <c r="B14" s="22">
        <v>43929.597395833334</v>
      </c>
      <c r="C14" s="22">
        <v>43929.59920138889</v>
      </c>
      <c r="D14" s="3" t="s">
        <v>97</v>
      </c>
      <c r="I14" s="3" t="s">
        <v>98</v>
      </c>
      <c r="L14" s="3" t="s">
        <v>99</v>
      </c>
      <c r="O14" s="3"/>
      <c r="R14" s="3" t="s">
        <v>100</v>
      </c>
      <c r="U14" s="3" t="s">
        <v>98</v>
      </c>
      <c r="X14" s="3" t="s">
        <v>121</v>
      </c>
      <c r="AA14" s="3"/>
      <c r="AD14" s="3" t="s">
        <v>138</v>
      </c>
      <c r="AG14" s="3" t="s">
        <v>139</v>
      </c>
      <c r="AJ14" s="3"/>
      <c r="AM14" s="3" t="s">
        <v>99</v>
      </c>
      <c r="AP14" s="3"/>
      <c r="AS14" s="3" t="s">
        <v>98</v>
      </c>
      <c r="AV14" s="3" t="s">
        <v>140</v>
      </c>
      <c r="AY14" s="3" t="s">
        <v>241</v>
      </c>
      <c r="BB14" s="3"/>
      <c r="BG14" s="3" t="s">
        <v>109</v>
      </c>
      <c r="BJ14" s="3" t="s">
        <v>108</v>
      </c>
      <c r="BM14" s="3" t="s">
        <v>123</v>
      </c>
      <c r="BP14" s="3" t="s">
        <v>123</v>
      </c>
      <c r="BS14" s="3" t="s">
        <v>123</v>
      </c>
      <c r="BV14" s="3" t="s">
        <v>123</v>
      </c>
      <c r="BY14" s="3" t="s">
        <v>123</v>
      </c>
      <c r="CB14" s="3" t="s">
        <v>118</v>
      </c>
      <c r="CE14" s="3" t="s">
        <v>111</v>
      </c>
      <c r="CH14" s="3" t="s">
        <v>112</v>
      </c>
      <c r="CK14" s="3"/>
      <c r="CN14" s="3" t="s">
        <v>141</v>
      </c>
      <c r="CQ14" s="3"/>
    </row>
    <row r="15" spans="1:97" x14ac:dyDescent="0.25">
      <c r="A15">
        <v>11</v>
      </c>
      <c r="B15" s="22">
        <v>43929.597395833334</v>
      </c>
      <c r="C15" s="22">
        <v>43929.59920138889</v>
      </c>
      <c r="D15" s="3" t="s">
        <v>97</v>
      </c>
      <c r="I15" s="3" t="s">
        <v>98</v>
      </c>
      <c r="L15" s="3" t="s">
        <v>99</v>
      </c>
      <c r="O15" s="3"/>
      <c r="R15" s="3" t="s">
        <v>100</v>
      </c>
      <c r="U15" s="3" t="s">
        <v>98</v>
      </c>
      <c r="X15" s="3" t="s">
        <v>121</v>
      </c>
      <c r="AA15" s="3"/>
      <c r="AD15" s="3" t="s">
        <v>138</v>
      </c>
      <c r="AG15" s="3" t="s">
        <v>139</v>
      </c>
      <c r="AJ15" s="3"/>
      <c r="AM15" s="3" t="s">
        <v>99</v>
      </c>
      <c r="AP15" s="3"/>
      <c r="AS15" s="3" t="s">
        <v>98</v>
      </c>
      <c r="AV15" s="3" t="s">
        <v>140</v>
      </c>
      <c r="AY15" s="3" t="s">
        <v>430</v>
      </c>
      <c r="BB15" s="3"/>
      <c r="BG15" s="3" t="s">
        <v>109</v>
      </c>
      <c r="BJ15" s="3" t="s">
        <v>108</v>
      </c>
      <c r="BM15" s="3" t="s">
        <v>123</v>
      </c>
      <c r="BP15" s="3" t="s">
        <v>123</v>
      </c>
      <c r="BS15" s="3" t="s">
        <v>123</v>
      </c>
      <c r="BV15" s="3" t="s">
        <v>123</v>
      </c>
      <c r="BY15" s="3" t="s">
        <v>123</v>
      </c>
      <c r="CB15" s="3" t="s">
        <v>118</v>
      </c>
      <c r="CE15" s="3" t="s">
        <v>111</v>
      </c>
      <c r="CH15" s="3" t="s">
        <v>112</v>
      </c>
      <c r="CK15" s="3"/>
      <c r="CN15" s="3" t="s">
        <v>141</v>
      </c>
      <c r="CQ15" s="3"/>
    </row>
    <row r="16" spans="1:97" x14ac:dyDescent="0.25">
      <c r="A16">
        <v>12</v>
      </c>
      <c r="B16" s="22">
        <v>43929.604768518519</v>
      </c>
      <c r="C16" s="22">
        <v>43929.606932870367</v>
      </c>
      <c r="D16" s="3" t="s">
        <v>97</v>
      </c>
      <c r="I16" s="3" t="s">
        <v>98</v>
      </c>
      <c r="L16" s="3" t="s">
        <v>99</v>
      </c>
      <c r="O16" s="3"/>
      <c r="R16" s="3" t="s">
        <v>120</v>
      </c>
      <c r="U16" s="3" t="s">
        <v>99</v>
      </c>
      <c r="X16" s="3" t="s">
        <v>101</v>
      </c>
      <c r="AA16" s="3" t="s">
        <v>102</v>
      </c>
      <c r="AD16" s="3" t="s">
        <v>142</v>
      </c>
      <c r="AG16" s="3" t="s">
        <v>139</v>
      </c>
      <c r="AJ16" s="3"/>
      <c r="AM16" s="3" t="s">
        <v>98</v>
      </c>
      <c r="AP16" s="3" t="s">
        <v>143</v>
      </c>
      <c r="AS16" s="3" t="s">
        <v>98</v>
      </c>
      <c r="AV16" s="3" t="s">
        <v>144</v>
      </c>
      <c r="AY16" s="3" t="s">
        <v>440</v>
      </c>
      <c r="BB16" s="3"/>
      <c r="BG16" s="3" t="s">
        <v>107</v>
      </c>
      <c r="BJ16" s="3" t="s">
        <v>107</v>
      </c>
      <c r="BM16" s="3" t="s">
        <v>107</v>
      </c>
      <c r="BP16" s="3" t="s">
        <v>109</v>
      </c>
      <c r="BS16" s="3" t="s">
        <v>109</v>
      </c>
      <c r="BV16" s="3" t="s">
        <v>109</v>
      </c>
      <c r="BY16" s="3" t="s">
        <v>109</v>
      </c>
      <c r="CB16" s="3" t="s">
        <v>124</v>
      </c>
      <c r="CE16" s="3" t="s">
        <v>119</v>
      </c>
      <c r="CH16" s="3" t="s">
        <v>112</v>
      </c>
      <c r="CK16" s="3"/>
      <c r="CN16" s="3" t="s">
        <v>126</v>
      </c>
      <c r="CQ16" s="3"/>
    </row>
    <row r="17" spans="1:95" x14ac:dyDescent="0.25">
      <c r="A17">
        <v>12</v>
      </c>
      <c r="B17" s="22">
        <v>43929.604768518519</v>
      </c>
      <c r="C17" s="22">
        <v>43929.606932870367</v>
      </c>
      <c r="D17" s="3" t="s">
        <v>97</v>
      </c>
      <c r="I17" s="3" t="s">
        <v>98</v>
      </c>
      <c r="L17" s="3" t="s">
        <v>99</v>
      </c>
      <c r="O17" s="3"/>
      <c r="R17" s="3" t="s">
        <v>120</v>
      </c>
      <c r="U17" s="3" t="s">
        <v>99</v>
      </c>
      <c r="X17" s="3" t="s">
        <v>101</v>
      </c>
      <c r="AA17" s="3" t="s">
        <v>102</v>
      </c>
      <c r="AD17" s="3" t="s">
        <v>142</v>
      </c>
      <c r="AG17" s="3" t="s">
        <v>139</v>
      </c>
      <c r="AJ17" s="3"/>
      <c r="AM17" s="3" t="s">
        <v>98</v>
      </c>
      <c r="AP17" s="3" t="s">
        <v>143</v>
      </c>
      <c r="AS17" s="3" t="s">
        <v>98</v>
      </c>
      <c r="AV17" s="3" t="s">
        <v>144</v>
      </c>
      <c r="AY17" s="3" t="s">
        <v>430</v>
      </c>
      <c r="BB17" s="3"/>
      <c r="BG17" s="3" t="s">
        <v>107</v>
      </c>
      <c r="BJ17" s="3" t="s">
        <v>107</v>
      </c>
      <c r="BM17" s="3" t="s">
        <v>107</v>
      </c>
      <c r="BP17" s="3" t="s">
        <v>109</v>
      </c>
      <c r="BS17" s="3" t="s">
        <v>109</v>
      </c>
      <c r="BV17" s="3" t="s">
        <v>109</v>
      </c>
      <c r="BY17" s="3" t="s">
        <v>109</v>
      </c>
      <c r="CB17" s="3" t="s">
        <v>124</v>
      </c>
      <c r="CE17" s="3" t="s">
        <v>119</v>
      </c>
      <c r="CH17" s="3" t="s">
        <v>112</v>
      </c>
      <c r="CK17" s="3"/>
      <c r="CN17" s="3" t="s">
        <v>126</v>
      </c>
      <c r="CQ17" s="3"/>
    </row>
    <row r="18" spans="1:95" x14ac:dyDescent="0.25">
      <c r="A18">
        <v>13</v>
      </c>
      <c r="B18" s="22">
        <v>43929.604895833334</v>
      </c>
      <c r="C18" s="22">
        <v>43929.60765046296</v>
      </c>
      <c r="D18" s="3" t="s">
        <v>97</v>
      </c>
      <c r="I18" s="3" t="s">
        <v>98</v>
      </c>
      <c r="L18" s="3" t="s">
        <v>99</v>
      </c>
      <c r="O18" s="3"/>
      <c r="R18" s="3" t="s">
        <v>120</v>
      </c>
      <c r="U18" s="3" t="s">
        <v>98</v>
      </c>
      <c r="X18" s="3" t="s">
        <v>101</v>
      </c>
      <c r="AA18" s="3" t="s">
        <v>99</v>
      </c>
      <c r="AD18" s="3" t="s">
        <v>138</v>
      </c>
      <c r="AG18" s="3" t="s">
        <v>139</v>
      </c>
      <c r="AJ18" s="3"/>
      <c r="AM18" s="3" t="s">
        <v>99</v>
      </c>
      <c r="AP18" s="3"/>
      <c r="AS18" s="3" t="s">
        <v>98</v>
      </c>
      <c r="AV18" s="3" t="s">
        <v>130</v>
      </c>
      <c r="AY18" s="3" t="s">
        <v>241</v>
      </c>
      <c r="BB18" s="3"/>
      <c r="BG18" s="3" t="s">
        <v>108</v>
      </c>
      <c r="BJ18" s="3" t="s">
        <v>108</v>
      </c>
      <c r="BM18" s="3" t="s">
        <v>107</v>
      </c>
      <c r="BP18" s="3" t="s">
        <v>109</v>
      </c>
      <c r="BS18" s="3" t="s">
        <v>109</v>
      </c>
      <c r="BV18" s="3" t="s">
        <v>109</v>
      </c>
      <c r="BY18" s="3" t="s">
        <v>123</v>
      </c>
      <c r="CB18" s="3" t="s">
        <v>118</v>
      </c>
      <c r="CE18" s="3" t="s">
        <v>119</v>
      </c>
      <c r="CH18" s="3" t="s">
        <v>112</v>
      </c>
      <c r="CK18" s="3"/>
      <c r="CN18" s="3" t="s">
        <v>126</v>
      </c>
      <c r="CQ18" s="3"/>
    </row>
    <row r="19" spans="1:95" x14ac:dyDescent="0.25">
      <c r="A19">
        <v>13</v>
      </c>
      <c r="B19" s="22">
        <v>43929.604895833334</v>
      </c>
      <c r="C19" s="22">
        <v>43929.60765046296</v>
      </c>
      <c r="D19" s="3" t="s">
        <v>97</v>
      </c>
      <c r="I19" s="3" t="s">
        <v>98</v>
      </c>
      <c r="L19" s="3" t="s">
        <v>99</v>
      </c>
      <c r="O19" s="3"/>
      <c r="R19" s="3" t="s">
        <v>120</v>
      </c>
      <c r="U19" s="3" t="s">
        <v>98</v>
      </c>
      <c r="X19" s="3" t="s">
        <v>101</v>
      </c>
      <c r="AA19" s="3" t="s">
        <v>99</v>
      </c>
      <c r="AD19" s="3" t="s">
        <v>138</v>
      </c>
      <c r="AG19" s="3" t="s">
        <v>139</v>
      </c>
      <c r="AJ19" s="3"/>
      <c r="AM19" s="3" t="s">
        <v>99</v>
      </c>
      <c r="AP19" s="3"/>
      <c r="AS19" s="3" t="s">
        <v>98</v>
      </c>
      <c r="AV19" s="3" t="s">
        <v>130</v>
      </c>
      <c r="AY19" s="3" t="s">
        <v>430</v>
      </c>
      <c r="BB19" s="3"/>
      <c r="BG19" s="3" t="s">
        <v>108</v>
      </c>
      <c r="BJ19" s="3" t="s">
        <v>108</v>
      </c>
      <c r="BM19" s="3" t="s">
        <v>107</v>
      </c>
      <c r="BP19" s="3" t="s">
        <v>109</v>
      </c>
      <c r="BS19" s="3" t="s">
        <v>109</v>
      </c>
      <c r="BV19" s="3" t="s">
        <v>109</v>
      </c>
      <c r="BY19" s="3" t="s">
        <v>123</v>
      </c>
      <c r="CB19" s="3" t="s">
        <v>118</v>
      </c>
      <c r="CE19" s="3" t="s">
        <v>119</v>
      </c>
      <c r="CH19" s="3" t="s">
        <v>112</v>
      </c>
      <c r="CK19" s="3"/>
      <c r="CN19" s="3" t="s">
        <v>126</v>
      </c>
      <c r="CQ19" s="3"/>
    </row>
    <row r="20" spans="1:95" x14ac:dyDescent="0.25">
      <c r="A20">
        <v>14</v>
      </c>
      <c r="B20" s="22">
        <v>43929.61519675926</v>
      </c>
      <c r="C20" s="22">
        <v>43929.617731481485</v>
      </c>
      <c r="D20" s="3" t="s">
        <v>97</v>
      </c>
      <c r="I20" s="3" t="s">
        <v>98</v>
      </c>
      <c r="L20" s="3" t="s">
        <v>99</v>
      </c>
      <c r="O20" s="3"/>
      <c r="R20" s="3" t="s">
        <v>100</v>
      </c>
      <c r="U20" s="3" t="s">
        <v>99</v>
      </c>
      <c r="X20" s="3" t="s">
        <v>121</v>
      </c>
      <c r="AA20" s="3"/>
      <c r="AD20" s="3" t="s">
        <v>146</v>
      </c>
      <c r="AG20" s="3" t="s">
        <v>139</v>
      </c>
      <c r="AJ20" s="3"/>
      <c r="AM20" s="3" t="s">
        <v>99</v>
      </c>
      <c r="AP20" s="3"/>
      <c r="AS20" s="3" t="s">
        <v>98</v>
      </c>
      <c r="AV20" s="3" t="s">
        <v>130</v>
      </c>
      <c r="AY20" s="3" t="s">
        <v>241</v>
      </c>
      <c r="BB20" s="3"/>
      <c r="BG20" s="3" t="s">
        <v>123</v>
      </c>
      <c r="BJ20" s="3" t="s">
        <v>123</v>
      </c>
      <c r="BM20" s="3" t="s">
        <v>109</v>
      </c>
      <c r="BP20" s="3" t="s">
        <v>109</v>
      </c>
      <c r="BS20" s="3" t="s">
        <v>108</v>
      </c>
      <c r="BV20" s="3" t="s">
        <v>109</v>
      </c>
      <c r="BY20" s="3" t="s">
        <v>123</v>
      </c>
      <c r="CB20" s="3" t="s">
        <v>134</v>
      </c>
      <c r="CE20" s="3" t="s">
        <v>147</v>
      </c>
      <c r="CH20" s="3" t="s">
        <v>148</v>
      </c>
      <c r="CK20" s="3"/>
      <c r="CN20" s="3" t="s">
        <v>131</v>
      </c>
      <c r="CQ20" s="3"/>
    </row>
    <row r="21" spans="1:95" x14ac:dyDescent="0.25">
      <c r="A21">
        <v>14</v>
      </c>
      <c r="B21" s="22">
        <v>43929.61519675926</v>
      </c>
      <c r="C21" s="22">
        <v>43929.617731481485</v>
      </c>
      <c r="D21" s="3" t="s">
        <v>97</v>
      </c>
      <c r="I21" s="3" t="s">
        <v>98</v>
      </c>
      <c r="L21" s="3" t="s">
        <v>99</v>
      </c>
      <c r="O21" s="3"/>
      <c r="R21" s="3" t="s">
        <v>100</v>
      </c>
      <c r="U21" s="3" t="s">
        <v>99</v>
      </c>
      <c r="X21" s="3" t="s">
        <v>121</v>
      </c>
      <c r="AA21" s="3"/>
      <c r="AD21" s="3" t="s">
        <v>146</v>
      </c>
      <c r="AG21" s="3" t="s">
        <v>139</v>
      </c>
      <c r="AJ21" s="3"/>
      <c r="AM21" s="3" t="s">
        <v>99</v>
      </c>
      <c r="AP21" s="3"/>
      <c r="AS21" s="3" t="s">
        <v>98</v>
      </c>
      <c r="AV21" s="3" t="s">
        <v>130</v>
      </c>
      <c r="AY21" s="3" t="s">
        <v>430</v>
      </c>
      <c r="BB21" s="3"/>
      <c r="BG21" s="3" t="s">
        <v>123</v>
      </c>
      <c r="BJ21" s="3" t="s">
        <v>123</v>
      </c>
      <c r="BM21" s="3" t="s">
        <v>109</v>
      </c>
      <c r="BP21" s="3" t="s">
        <v>109</v>
      </c>
      <c r="BS21" s="3" t="s">
        <v>108</v>
      </c>
      <c r="BV21" s="3" t="s">
        <v>109</v>
      </c>
      <c r="BY21" s="3" t="s">
        <v>123</v>
      </c>
      <c r="CB21" s="3" t="s">
        <v>134</v>
      </c>
      <c r="CE21" s="3" t="s">
        <v>147</v>
      </c>
      <c r="CH21" s="3" t="s">
        <v>148</v>
      </c>
      <c r="CK21" s="3"/>
      <c r="CN21" s="3" t="s">
        <v>131</v>
      </c>
      <c r="CQ21" s="3"/>
    </row>
    <row r="22" spans="1:95" x14ac:dyDescent="0.25">
      <c r="A22">
        <v>15</v>
      </c>
      <c r="B22" s="22">
        <v>43929.615613425929</v>
      </c>
      <c r="C22" s="22">
        <v>43929.618043981478</v>
      </c>
      <c r="D22" s="3" t="s">
        <v>97</v>
      </c>
      <c r="I22" s="3" t="s">
        <v>98</v>
      </c>
      <c r="L22" s="3" t="s">
        <v>99</v>
      </c>
      <c r="O22" s="3"/>
      <c r="R22" s="3" t="s">
        <v>100</v>
      </c>
      <c r="U22" s="3" t="s">
        <v>99</v>
      </c>
      <c r="X22" s="3" t="s">
        <v>101</v>
      </c>
      <c r="AA22" s="3" t="s">
        <v>102</v>
      </c>
      <c r="AD22" s="3" t="s">
        <v>114</v>
      </c>
      <c r="AG22" s="3" t="s">
        <v>149</v>
      </c>
      <c r="AJ22" s="3"/>
      <c r="AM22" s="3" t="s">
        <v>99</v>
      </c>
      <c r="AP22" s="3"/>
      <c r="AS22" s="3" t="s">
        <v>98</v>
      </c>
      <c r="AV22" s="3" t="s">
        <v>150</v>
      </c>
      <c r="AY22" s="3" t="s">
        <v>439</v>
      </c>
      <c r="BB22" s="3"/>
      <c r="BG22" s="3" t="s">
        <v>109</v>
      </c>
      <c r="BJ22" s="3" t="s">
        <v>123</v>
      </c>
      <c r="BM22" s="3" t="s">
        <v>108</v>
      </c>
      <c r="BP22" s="3" t="s">
        <v>109</v>
      </c>
      <c r="BS22" s="3" t="s">
        <v>109</v>
      </c>
      <c r="BV22" s="3" t="s">
        <v>123</v>
      </c>
      <c r="BY22" s="3" t="s">
        <v>123</v>
      </c>
      <c r="CB22" s="3" t="s">
        <v>118</v>
      </c>
      <c r="CE22" s="3" t="s">
        <v>119</v>
      </c>
      <c r="CH22" s="3" t="s">
        <v>112</v>
      </c>
      <c r="CK22" s="3"/>
      <c r="CN22" s="3" t="s">
        <v>113</v>
      </c>
      <c r="CQ22" s="3"/>
    </row>
    <row r="23" spans="1:95" x14ac:dyDescent="0.25">
      <c r="A23">
        <v>15</v>
      </c>
      <c r="B23" s="22">
        <v>43929.615613425929</v>
      </c>
      <c r="C23" s="22">
        <v>43929.618043981478</v>
      </c>
      <c r="D23" s="3" t="s">
        <v>97</v>
      </c>
      <c r="I23" s="3" t="s">
        <v>98</v>
      </c>
      <c r="L23" s="3" t="s">
        <v>99</v>
      </c>
      <c r="O23" s="3"/>
      <c r="R23" s="3" t="s">
        <v>100</v>
      </c>
      <c r="U23" s="3" t="s">
        <v>99</v>
      </c>
      <c r="X23" s="3" t="s">
        <v>101</v>
      </c>
      <c r="AA23" s="3" t="s">
        <v>102</v>
      </c>
      <c r="AD23" s="3" t="s">
        <v>114</v>
      </c>
      <c r="AG23" s="3" t="s">
        <v>149</v>
      </c>
      <c r="AJ23" s="3"/>
      <c r="AM23" s="3" t="s">
        <v>99</v>
      </c>
      <c r="AP23" s="3"/>
      <c r="AS23" s="3" t="s">
        <v>98</v>
      </c>
      <c r="AV23" s="3" t="s">
        <v>150</v>
      </c>
      <c r="AY23" s="3" t="s">
        <v>430</v>
      </c>
      <c r="BB23" s="3"/>
      <c r="BG23" s="3" t="s">
        <v>109</v>
      </c>
      <c r="BJ23" s="3" t="s">
        <v>123</v>
      </c>
      <c r="BM23" s="3" t="s">
        <v>108</v>
      </c>
      <c r="BP23" s="3" t="s">
        <v>109</v>
      </c>
      <c r="BS23" s="3" t="s">
        <v>109</v>
      </c>
      <c r="BV23" s="3" t="s">
        <v>123</v>
      </c>
      <c r="BY23" s="3" t="s">
        <v>123</v>
      </c>
      <c r="CB23" s="3" t="s">
        <v>118</v>
      </c>
      <c r="CE23" s="3" t="s">
        <v>119</v>
      </c>
      <c r="CH23" s="3" t="s">
        <v>112</v>
      </c>
      <c r="CK23" s="3"/>
      <c r="CN23" s="3" t="s">
        <v>113</v>
      </c>
      <c r="CQ23" s="3"/>
    </row>
    <row r="24" spans="1:95" x14ac:dyDescent="0.25">
      <c r="A24">
        <v>16</v>
      </c>
      <c r="B24" s="22">
        <v>43929.617824074077</v>
      </c>
      <c r="C24" s="22">
        <v>43929.620671296296</v>
      </c>
      <c r="D24" s="3" t="s">
        <v>97</v>
      </c>
      <c r="I24" s="3" t="s">
        <v>98</v>
      </c>
      <c r="L24" s="3" t="s">
        <v>99</v>
      </c>
      <c r="O24" s="3"/>
      <c r="R24" s="3" t="s">
        <v>100</v>
      </c>
      <c r="U24" s="3" t="s">
        <v>99</v>
      </c>
      <c r="X24" s="3" t="s">
        <v>121</v>
      </c>
      <c r="AA24" s="3"/>
      <c r="AD24" s="3" t="s">
        <v>127</v>
      </c>
      <c r="AG24" s="3" t="s">
        <v>151</v>
      </c>
      <c r="AJ24" s="3"/>
      <c r="AM24" s="3" t="s">
        <v>99</v>
      </c>
      <c r="AP24" s="3"/>
      <c r="AS24" s="3" t="s">
        <v>98</v>
      </c>
      <c r="AV24" s="3" t="s">
        <v>130</v>
      </c>
      <c r="AY24" s="3" t="s">
        <v>241</v>
      </c>
      <c r="BB24" s="3"/>
      <c r="BG24" s="3" t="s">
        <v>107</v>
      </c>
      <c r="BJ24" s="3" t="s">
        <v>108</v>
      </c>
      <c r="BM24" s="3" t="s">
        <v>108</v>
      </c>
      <c r="BP24" s="3" t="s">
        <v>109</v>
      </c>
      <c r="BS24" s="3" t="s">
        <v>108</v>
      </c>
      <c r="BV24" s="3" t="s">
        <v>108</v>
      </c>
      <c r="BY24" s="3" t="s">
        <v>109</v>
      </c>
      <c r="CB24" s="3" t="s">
        <v>110</v>
      </c>
      <c r="CE24" s="3" t="s">
        <v>111</v>
      </c>
      <c r="CH24" s="3" t="s">
        <v>148</v>
      </c>
      <c r="CK24" s="3"/>
      <c r="CN24" s="3" t="s">
        <v>131</v>
      </c>
      <c r="CQ24" s="3"/>
    </row>
    <row r="25" spans="1:95" x14ac:dyDescent="0.25">
      <c r="A25">
        <v>16</v>
      </c>
      <c r="B25" s="22">
        <v>43929.617824074077</v>
      </c>
      <c r="C25" s="22">
        <v>43929.620671296296</v>
      </c>
      <c r="D25" s="3" t="s">
        <v>97</v>
      </c>
      <c r="I25" s="3" t="s">
        <v>98</v>
      </c>
      <c r="L25" s="3" t="s">
        <v>99</v>
      </c>
      <c r="O25" s="3"/>
      <c r="R25" s="3" t="s">
        <v>100</v>
      </c>
      <c r="U25" s="3" t="s">
        <v>99</v>
      </c>
      <c r="X25" s="3" t="s">
        <v>121</v>
      </c>
      <c r="AA25" s="3"/>
      <c r="AD25" s="3" t="s">
        <v>127</v>
      </c>
      <c r="AG25" s="3" t="s">
        <v>151</v>
      </c>
      <c r="AJ25" s="3"/>
      <c r="AM25" s="3" t="s">
        <v>99</v>
      </c>
      <c r="AP25" s="3"/>
      <c r="AS25" s="3" t="s">
        <v>98</v>
      </c>
      <c r="AV25" s="3" t="s">
        <v>130</v>
      </c>
      <c r="AY25" s="3" t="s">
        <v>430</v>
      </c>
      <c r="BB25" s="3"/>
      <c r="BG25" s="3" t="s">
        <v>107</v>
      </c>
      <c r="BJ25" s="3" t="s">
        <v>108</v>
      </c>
      <c r="BM25" s="3" t="s">
        <v>108</v>
      </c>
      <c r="BP25" s="3" t="s">
        <v>109</v>
      </c>
      <c r="BS25" s="3" t="s">
        <v>108</v>
      </c>
      <c r="BV25" s="3" t="s">
        <v>108</v>
      </c>
      <c r="BY25" s="3" t="s">
        <v>109</v>
      </c>
      <c r="CB25" s="3" t="s">
        <v>110</v>
      </c>
      <c r="CE25" s="3" t="s">
        <v>111</v>
      </c>
      <c r="CH25" s="3" t="s">
        <v>148</v>
      </c>
      <c r="CK25" s="3"/>
      <c r="CN25" s="3" t="s">
        <v>131</v>
      </c>
      <c r="CQ25" s="3"/>
    </row>
    <row r="26" spans="1:95" x14ac:dyDescent="0.25">
      <c r="A26">
        <v>17</v>
      </c>
      <c r="B26" s="22">
        <v>43929.616562499999</v>
      </c>
      <c r="C26" s="22">
        <v>43929.620740740742</v>
      </c>
      <c r="D26" s="3" t="s">
        <v>97</v>
      </c>
      <c r="I26" s="3" t="s">
        <v>98</v>
      </c>
      <c r="L26" s="3" t="s">
        <v>99</v>
      </c>
      <c r="O26" s="3"/>
      <c r="R26" s="3" t="s">
        <v>120</v>
      </c>
      <c r="U26" s="3" t="s">
        <v>98</v>
      </c>
      <c r="X26" s="3" t="s">
        <v>121</v>
      </c>
      <c r="AA26" s="3"/>
      <c r="AD26" s="3" t="s">
        <v>152</v>
      </c>
      <c r="AG26" s="3" t="s">
        <v>149</v>
      </c>
      <c r="AJ26" s="3"/>
      <c r="AM26" s="3" t="s">
        <v>99</v>
      </c>
      <c r="AP26" s="3"/>
      <c r="AS26" s="3" t="s">
        <v>99</v>
      </c>
      <c r="AV26" s="3"/>
      <c r="AY26" s="3" t="s">
        <v>241</v>
      </c>
      <c r="BB26" s="3"/>
      <c r="BG26" s="3" t="s">
        <v>123</v>
      </c>
      <c r="BJ26" s="3" t="s">
        <v>123</v>
      </c>
      <c r="BM26" s="3" t="s">
        <v>109</v>
      </c>
      <c r="BP26" s="3" t="s">
        <v>133</v>
      </c>
      <c r="BS26" s="3" t="s">
        <v>109</v>
      </c>
      <c r="BV26" s="3" t="s">
        <v>108</v>
      </c>
      <c r="BY26" s="3" t="s">
        <v>123</v>
      </c>
      <c r="CB26" s="3" t="s">
        <v>118</v>
      </c>
      <c r="CE26" s="3" t="s">
        <v>111</v>
      </c>
      <c r="CH26" s="3" t="s">
        <v>112</v>
      </c>
      <c r="CK26" s="3"/>
      <c r="CN26" s="3" t="s">
        <v>131</v>
      </c>
      <c r="CQ26" s="3"/>
    </row>
    <row r="27" spans="1:95" x14ac:dyDescent="0.25">
      <c r="A27">
        <v>17</v>
      </c>
      <c r="B27" s="22">
        <v>43929.616562499999</v>
      </c>
      <c r="C27" s="22">
        <v>43929.620740740742</v>
      </c>
      <c r="D27" s="3" t="s">
        <v>97</v>
      </c>
      <c r="I27" s="3" t="s">
        <v>98</v>
      </c>
      <c r="L27" s="3" t="s">
        <v>99</v>
      </c>
      <c r="O27" s="3"/>
      <c r="R27" s="3" t="s">
        <v>120</v>
      </c>
      <c r="U27" s="3" t="s">
        <v>98</v>
      </c>
      <c r="X27" s="3" t="s">
        <v>121</v>
      </c>
      <c r="AA27" s="3"/>
      <c r="AD27" s="3" t="s">
        <v>152</v>
      </c>
      <c r="AG27" s="3" t="s">
        <v>149</v>
      </c>
      <c r="AJ27" s="3"/>
      <c r="AM27" s="3" t="s">
        <v>99</v>
      </c>
      <c r="AP27" s="3"/>
      <c r="AS27" s="3" t="s">
        <v>99</v>
      </c>
      <c r="AV27" s="3"/>
      <c r="AY27" s="3" t="s">
        <v>430</v>
      </c>
      <c r="BB27" s="3"/>
      <c r="BG27" s="3" t="s">
        <v>123</v>
      </c>
      <c r="BJ27" s="3" t="s">
        <v>123</v>
      </c>
      <c r="BM27" s="3" t="s">
        <v>109</v>
      </c>
      <c r="BP27" s="3" t="s">
        <v>133</v>
      </c>
      <c r="BS27" s="3" t="s">
        <v>109</v>
      </c>
      <c r="BV27" s="3" t="s">
        <v>108</v>
      </c>
      <c r="BY27" s="3" t="s">
        <v>123</v>
      </c>
      <c r="CB27" s="3" t="s">
        <v>118</v>
      </c>
      <c r="CE27" s="3" t="s">
        <v>111</v>
      </c>
      <c r="CH27" s="3" t="s">
        <v>112</v>
      </c>
      <c r="CK27" s="3"/>
      <c r="CN27" s="3" t="s">
        <v>131</v>
      </c>
      <c r="CQ27" s="3"/>
    </row>
    <row r="28" spans="1:95" x14ac:dyDescent="0.25">
      <c r="A28">
        <v>18</v>
      </c>
      <c r="B28" s="22">
        <v>43929.623483796298</v>
      </c>
      <c r="C28" s="22">
        <v>43929.625324074077</v>
      </c>
      <c r="D28" s="3" t="s">
        <v>97</v>
      </c>
      <c r="I28" s="3" t="s">
        <v>98</v>
      </c>
      <c r="L28" s="3" t="s">
        <v>99</v>
      </c>
      <c r="O28" s="3"/>
      <c r="R28" s="3" t="s">
        <v>120</v>
      </c>
      <c r="U28" s="3" t="s">
        <v>99</v>
      </c>
      <c r="X28" s="3" t="s">
        <v>101</v>
      </c>
      <c r="AA28" s="3" t="s">
        <v>102</v>
      </c>
      <c r="AD28" s="3" t="s">
        <v>153</v>
      </c>
      <c r="AG28" s="3" t="s">
        <v>151</v>
      </c>
      <c r="AJ28" s="3"/>
      <c r="AM28" s="3" t="s">
        <v>99</v>
      </c>
      <c r="AP28" s="3"/>
      <c r="AS28" s="3" t="s">
        <v>98</v>
      </c>
      <c r="AV28" s="3" t="s">
        <v>130</v>
      </c>
      <c r="AY28" s="3" t="s">
        <v>439</v>
      </c>
      <c r="BB28" s="3"/>
      <c r="BG28" s="3" t="s">
        <v>108</v>
      </c>
      <c r="BJ28" s="3" t="s">
        <v>108</v>
      </c>
      <c r="BM28" s="3" t="s">
        <v>109</v>
      </c>
      <c r="BP28" s="3" t="s">
        <v>109</v>
      </c>
      <c r="BS28" s="3" t="s">
        <v>107</v>
      </c>
      <c r="BV28" s="3" t="s">
        <v>109</v>
      </c>
      <c r="BY28" s="3" t="s">
        <v>109</v>
      </c>
      <c r="CB28" s="3" t="s">
        <v>110</v>
      </c>
      <c r="CE28" s="3" t="s">
        <v>111</v>
      </c>
      <c r="CH28" s="3" t="s">
        <v>112</v>
      </c>
      <c r="CK28" s="3"/>
      <c r="CN28" s="3" t="s">
        <v>113</v>
      </c>
      <c r="CQ28" s="3"/>
    </row>
    <row r="29" spans="1:95" x14ac:dyDescent="0.25">
      <c r="A29">
        <v>18</v>
      </c>
      <c r="B29" s="22">
        <v>43929.623483796298</v>
      </c>
      <c r="C29" s="22">
        <v>43929.625324074077</v>
      </c>
      <c r="D29" s="3" t="s">
        <v>97</v>
      </c>
      <c r="I29" s="3" t="s">
        <v>98</v>
      </c>
      <c r="L29" s="3" t="s">
        <v>99</v>
      </c>
      <c r="O29" s="3"/>
      <c r="R29" s="3" t="s">
        <v>120</v>
      </c>
      <c r="U29" s="3" t="s">
        <v>99</v>
      </c>
      <c r="X29" s="3" t="s">
        <v>101</v>
      </c>
      <c r="AA29" s="3" t="s">
        <v>102</v>
      </c>
      <c r="AD29" s="3" t="s">
        <v>153</v>
      </c>
      <c r="AG29" s="3" t="s">
        <v>151</v>
      </c>
      <c r="AJ29" s="3"/>
      <c r="AM29" s="3" t="s">
        <v>99</v>
      </c>
      <c r="AP29" s="3"/>
      <c r="AS29" s="3" t="s">
        <v>98</v>
      </c>
      <c r="AV29" s="3" t="s">
        <v>130</v>
      </c>
      <c r="AY29" s="3" t="s">
        <v>430</v>
      </c>
      <c r="BB29" s="3"/>
      <c r="BG29" s="3" t="s">
        <v>108</v>
      </c>
      <c r="BJ29" s="3" t="s">
        <v>108</v>
      </c>
      <c r="BM29" s="3" t="s">
        <v>109</v>
      </c>
      <c r="BP29" s="3" t="s">
        <v>109</v>
      </c>
      <c r="BS29" s="3" t="s">
        <v>107</v>
      </c>
      <c r="BV29" s="3" t="s">
        <v>109</v>
      </c>
      <c r="BY29" s="3" t="s">
        <v>109</v>
      </c>
      <c r="CB29" s="3" t="s">
        <v>110</v>
      </c>
      <c r="CE29" s="3" t="s">
        <v>111</v>
      </c>
      <c r="CH29" s="3" t="s">
        <v>112</v>
      </c>
      <c r="CK29" s="3"/>
      <c r="CN29" s="3" t="s">
        <v>113</v>
      </c>
      <c r="CQ29" s="3"/>
    </row>
    <row r="30" spans="1:95" x14ac:dyDescent="0.25">
      <c r="A30">
        <v>19</v>
      </c>
      <c r="B30" s="22">
        <v>43929.62804398148</v>
      </c>
      <c r="C30" s="22">
        <v>43929.629710648151</v>
      </c>
      <c r="D30" s="3" t="s">
        <v>97</v>
      </c>
      <c r="I30" s="3" t="s">
        <v>98</v>
      </c>
      <c r="L30" s="3" t="s">
        <v>99</v>
      </c>
      <c r="O30" s="3"/>
      <c r="R30" s="3" t="s">
        <v>100</v>
      </c>
      <c r="U30" s="3" t="s">
        <v>99</v>
      </c>
      <c r="X30" s="3" t="s">
        <v>121</v>
      </c>
      <c r="AA30" s="3"/>
      <c r="AD30" s="3" t="s">
        <v>146</v>
      </c>
      <c r="AG30" s="3" t="s">
        <v>151</v>
      </c>
      <c r="AJ30" s="3"/>
      <c r="AM30" s="3" t="s">
        <v>99</v>
      </c>
      <c r="AP30" s="3"/>
      <c r="AS30" s="3" t="s">
        <v>99</v>
      </c>
      <c r="AV30" s="3"/>
      <c r="AY30" s="3" t="s">
        <v>241</v>
      </c>
      <c r="BB30" s="3"/>
      <c r="BG30" s="3" t="s">
        <v>123</v>
      </c>
      <c r="BJ30" s="3" t="s">
        <v>123</v>
      </c>
      <c r="BM30" s="3" t="s">
        <v>123</v>
      </c>
      <c r="BP30" s="3" t="s">
        <v>109</v>
      </c>
      <c r="BS30" s="3" t="s">
        <v>109</v>
      </c>
      <c r="BV30" s="3" t="s">
        <v>109</v>
      </c>
      <c r="BY30" s="3" t="s">
        <v>123</v>
      </c>
      <c r="CB30" s="3" t="s">
        <v>110</v>
      </c>
      <c r="CE30" s="3" t="s">
        <v>111</v>
      </c>
      <c r="CH30" s="3" t="s">
        <v>148</v>
      </c>
      <c r="CK30" s="3"/>
      <c r="CN30" s="3" t="s">
        <v>131</v>
      </c>
      <c r="CQ30" s="3"/>
    </row>
    <row r="31" spans="1:95" x14ac:dyDescent="0.25">
      <c r="A31">
        <v>19</v>
      </c>
      <c r="B31" s="22">
        <v>43929.62804398148</v>
      </c>
      <c r="C31" s="22">
        <v>43929.629710648151</v>
      </c>
      <c r="D31" s="3" t="s">
        <v>97</v>
      </c>
      <c r="I31" s="3" t="s">
        <v>98</v>
      </c>
      <c r="L31" s="3" t="s">
        <v>99</v>
      </c>
      <c r="O31" s="3"/>
      <c r="R31" s="3" t="s">
        <v>100</v>
      </c>
      <c r="U31" s="3" t="s">
        <v>99</v>
      </c>
      <c r="X31" s="3" t="s">
        <v>121</v>
      </c>
      <c r="AA31" s="3"/>
      <c r="AD31" s="3" t="s">
        <v>146</v>
      </c>
      <c r="AG31" s="3" t="s">
        <v>151</v>
      </c>
      <c r="AJ31" s="3"/>
      <c r="AM31" s="3" t="s">
        <v>99</v>
      </c>
      <c r="AP31" s="3"/>
      <c r="AS31" s="3" t="s">
        <v>99</v>
      </c>
      <c r="AV31" s="3"/>
      <c r="AY31" s="3" t="s">
        <v>430</v>
      </c>
      <c r="BB31" s="3"/>
      <c r="BG31" s="3" t="s">
        <v>123</v>
      </c>
      <c r="BJ31" s="3" t="s">
        <v>123</v>
      </c>
      <c r="BM31" s="3" t="s">
        <v>123</v>
      </c>
      <c r="BP31" s="3" t="s">
        <v>109</v>
      </c>
      <c r="BS31" s="3" t="s">
        <v>109</v>
      </c>
      <c r="BV31" s="3" t="s">
        <v>109</v>
      </c>
      <c r="BY31" s="3" t="s">
        <v>123</v>
      </c>
      <c r="CB31" s="3" t="s">
        <v>110</v>
      </c>
      <c r="CE31" s="3" t="s">
        <v>111</v>
      </c>
      <c r="CH31" s="3" t="s">
        <v>148</v>
      </c>
      <c r="CK31" s="3"/>
      <c r="CN31" s="3" t="s">
        <v>131</v>
      </c>
      <c r="CQ31" s="3"/>
    </row>
    <row r="32" spans="1:95" x14ac:dyDescent="0.25">
      <c r="A32">
        <v>20</v>
      </c>
      <c r="B32" s="22">
        <v>43929.621666666666</v>
      </c>
      <c r="C32" s="22">
        <v>43929.632685185185</v>
      </c>
      <c r="D32" s="3" t="s">
        <v>97</v>
      </c>
      <c r="I32" s="3" t="s">
        <v>98</v>
      </c>
      <c r="L32" s="3" t="s">
        <v>98</v>
      </c>
      <c r="O32" s="3"/>
      <c r="R32" s="3" t="s">
        <v>100</v>
      </c>
      <c r="U32" s="3" t="s">
        <v>99</v>
      </c>
      <c r="X32" s="3" t="s">
        <v>101</v>
      </c>
      <c r="AA32" s="3" t="s">
        <v>102</v>
      </c>
      <c r="AD32" s="3" t="s">
        <v>103</v>
      </c>
      <c r="AG32" s="3" t="s">
        <v>149</v>
      </c>
      <c r="AJ32" s="3"/>
      <c r="AM32" s="3" t="s">
        <v>99</v>
      </c>
      <c r="AP32" s="3"/>
      <c r="AS32" s="3" t="s">
        <v>98</v>
      </c>
      <c r="AV32" s="3"/>
      <c r="AY32" s="3" t="s">
        <v>241</v>
      </c>
      <c r="BB32" s="3"/>
      <c r="BG32" s="3" t="s">
        <v>108</v>
      </c>
      <c r="BJ32" s="3" t="s">
        <v>109</v>
      </c>
      <c r="BM32" s="3" t="s">
        <v>109</v>
      </c>
      <c r="BP32" s="3" t="s">
        <v>123</v>
      </c>
      <c r="BS32" s="3" t="s">
        <v>108</v>
      </c>
      <c r="BV32" s="3" t="s">
        <v>123</v>
      </c>
      <c r="BY32" s="3" t="s">
        <v>109</v>
      </c>
      <c r="CB32" s="3" t="s">
        <v>118</v>
      </c>
      <c r="CE32" s="3"/>
      <c r="CH32" s="3" t="s">
        <v>136</v>
      </c>
      <c r="CK32" s="3"/>
      <c r="CN32" s="3" t="s">
        <v>137</v>
      </c>
      <c r="CQ32" s="3"/>
    </row>
    <row r="33" spans="1:95" x14ac:dyDescent="0.25">
      <c r="A33">
        <v>20</v>
      </c>
      <c r="B33" s="22">
        <v>43929.621666666666</v>
      </c>
      <c r="C33" s="22">
        <v>43929.632685185185</v>
      </c>
      <c r="D33" s="3" t="s">
        <v>97</v>
      </c>
      <c r="I33" s="3" t="s">
        <v>98</v>
      </c>
      <c r="L33" s="3" t="s">
        <v>98</v>
      </c>
      <c r="O33" s="3"/>
      <c r="R33" s="3" t="s">
        <v>100</v>
      </c>
      <c r="U33" s="3" t="s">
        <v>99</v>
      </c>
      <c r="X33" s="3" t="s">
        <v>101</v>
      </c>
      <c r="AA33" s="3" t="s">
        <v>102</v>
      </c>
      <c r="AD33" s="3" t="s">
        <v>103</v>
      </c>
      <c r="AG33" s="3" t="s">
        <v>149</v>
      </c>
      <c r="AJ33" s="3"/>
      <c r="AM33" s="3" t="s">
        <v>99</v>
      </c>
      <c r="AP33" s="3"/>
      <c r="AS33" s="3" t="s">
        <v>98</v>
      </c>
      <c r="AV33" s="3"/>
      <c r="AY33" s="3" t="s">
        <v>430</v>
      </c>
      <c r="BB33" s="3"/>
      <c r="BG33" s="3" t="s">
        <v>108</v>
      </c>
      <c r="BJ33" s="3" t="s">
        <v>109</v>
      </c>
      <c r="BM33" s="3" t="s">
        <v>109</v>
      </c>
      <c r="BP33" s="3" t="s">
        <v>123</v>
      </c>
      <c r="BS33" s="3" t="s">
        <v>108</v>
      </c>
      <c r="BV33" s="3" t="s">
        <v>123</v>
      </c>
      <c r="BY33" s="3" t="s">
        <v>109</v>
      </c>
      <c r="CB33" s="3" t="s">
        <v>118</v>
      </c>
      <c r="CE33" s="3"/>
      <c r="CH33" s="3" t="s">
        <v>136</v>
      </c>
      <c r="CK33" s="3"/>
      <c r="CN33" s="3" t="s">
        <v>137</v>
      </c>
      <c r="CQ33" s="3"/>
    </row>
    <row r="34" spans="1:95" x14ac:dyDescent="0.25">
      <c r="A34">
        <v>21</v>
      </c>
      <c r="B34" s="22">
        <v>43929.615648148145</v>
      </c>
      <c r="C34" s="22">
        <v>43929.632962962962</v>
      </c>
      <c r="D34" s="3" t="s">
        <v>97</v>
      </c>
      <c r="I34" s="3" t="s">
        <v>98</v>
      </c>
      <c r="L34" s="3" t="s">
        <v>99</v>
      </c>
      <c r="O34" s="3"/>
      <c r="R34" s="3" t="s">
        <v>100</v>
      </c>
      <c r="U34" s="3" t="s">
        <v>99</v>
      </c>
      <c r="X34" s="3" t="s">
        <v>121</v>
      </c>
      <c r="AA34" s="3"/>
      <c r="AD34" s="3" t="s">
        <v>154</v>
      </c>
      <c r="AG34" s="3" t="s">
        <v>151</v>
      </c>
      <c r="AJ34" s="3"/>
      <c r="AM34" s="3" t="s">
        <v>99</v>
      </c>
      <c r="AP34" s="3"/>
      <c r="AS34" s="3" t="s">
        <v>98</v>
      </c>
      <c r="AV34" s="3" t="s">
        <v>130</v>
      </c>
      <c r="AY34" s="3" t="s">
        <v>241</v>
      </c>
      <c r="BB34" s="3"/>
      <c r="BG34" s="3" t="s">
        <v>108</v>
      </c>
      <c r="BJ34" s="3" t="s">
        <v>108</v>
      </c>
      <c r="BM34" s="3" t="s">
        <v>123</v>
      </c>
      <c r="BP34" s="3" t="s">
        <v>123</v>
      </c>
      <c r="BS34" s="3" t="s">
        <v>109</v>
      </c>
      <c r="BV34" s="3" t="s">
        <v>123</v>
      </c>
      <c r="BY34" s="3" t="s">
        <v>123</v>
      </c>
      <c r="CB34" s="3" t="s">
        <v>110</v>
      </c>
      <c r="CE34" s="3" t="s">
        <v>111</v>
      </c>
      <c r="CH34" s="3" t="s">
        <v>112</v>
      </c>
      <c r="CK34" s="3"/>
      <c r="CN34" s="3" t="s">
        <v>113</v>
      </c>
      <c r="CQ34" s="3"/>
    </row>
    <row r="35" spans="1:95" x14ac:dyDescent="0.25">
      <c r="A35">
        <v>21</v>
      </c>
      <c r="B35" s="22">
        <v>43929.615648148145</v>
      </c>
      <c r="C35" s="22">
        <v>43929.632962962962</v>
      </c>
      <c r="D35" s="3" t="s">
        <v>97</v>
      </c>
      <c r="I35" s="3" t="s">
        <v>98</v>
      </c>
      <c r="L35" s="3" t="s">
        <v>99</v>
      </c>
      <c r="O35" s="3"/>
      <c r="R35" s="3" t="s">
        <v>100</v>
      </c>
      <c r="U35" s="3" t="s">
        <v>99</v>
      </c>
      <c r="X35" s="3" t="s">
        <v>121</v>
      </c>
      <c r="AA35" s="3"/>
      <c r="AD35" s="3" t="s">
        <v>154</v>
      </c>
      <c r="AG35" s="3" t="s">
        <v>151</v>
      </c>
      <c r="AJ35" s="3"/>
      <c r="AM35" s="3" t="s">
        <v>99</v>
      </c>
      <c r="AP35" s="3"/>
      <c r="AS35" s="3" t="s">
        <v>98</v>
      </c>
      <c r="AV35" s="3" t="s">
        <v>130</v>
      </c>
      <c r="AY35" s="3" t="s">
        <v>430</v>
      </c>
      <c r="BB35" s="3"/>
      <c r="BG35" s="3" t="s">
        <v>108</v>
      </c>
      <c r="BJ35" s="3" t="s">
        <v>108</v>
      </c>
      <c r="BM35" s="3" t="s">
        <v>123</v>
      </c>
      <c r="BP35" s="3" t="s">
        <v>123</v>
      </c>
      <c r="BS35" s="3" t="s">
        <v>109</v>
      </c>
      <c r="BV35" s="3" t="s">
        <v>123</v>
      </c>
      <c r="BY35" s="3" t="s">
        <v>123</v>
      </c>
      <c r="CB35" s="3" t="s">
        <v>110</v>
      </c>
      <c r="CE35" s="3" t="s">
        <v>111</v>
      </c>
      <c r="CH35" s="3" t="s">
        <v>112</v>
      </c>
      <c r="CK35" s="3"/>
      <c r="CN35" s="3" t="s">
        <v>113</v>
      </c>
      <c r="CQ35" s="3"/>
    </row>
    <row r="36" spans="1:95" x14ac:dyDescent="0.25">
      <c r="A36">
        <v>22</v>
      </c>
      <c r="B36" s="22">
        <v>43929.63652777778</v>
      </c>
      <c r="C36" s="22">
        <v>43929.638333333336</v>
      </c>
      <c r="D36" s="3" t="s">
        <v>97</v>
      </c>
      <c r="I36" s="3" t="s">
        <v>99</v>
      </c>
      <c r="L36" s="3" t="s">
        <v>99</v>
      </c>
      <c r="O36" s="3"/>
      <c r="R36" s="3" t="s">
        <v>100</v>
      </c>
      <c r="U36" s="3" t="s">
        <v>99</v>
      </c>
      <c r="X36" s="3" t="s">
        <v>101</v>
      </c>
      <c r="AA36" s="3" t="s">
        <v>102</v>
      </c>
      <c r="AD36" s="3" t="s">
        <v>114</v>
      </c>
      <c r="AG36" s="3" t="s">
        <v>149</v>
      </c>
      <c r="AJ36" s="3"/>
      <c r="AM36" s="3" t="s">
        <v>98</v>
      </c>
      <c r="AP36" s="3" t="s">
        <v>155</v>
      </c>
      <c r="AS36" s="3" t="s">
        <v>99</v>
      </c>
      <c r="AV36" s="3"/>
      <c r="AY36" s="3" t="s">
        <v>241</v>
      </c>
      <c r="BB36" s="3"/>
      <c r="BG36" s="3" t="s">
        <v>133</v>
      </c>
      <c r="BJ36" s="3" t="s">
        <v>133</v>
      </c>
      <c r="BM36" s="3" t="s">
        <v>133</v>
      </c>
      <c r="BP36" s="3" t="s">
        <v>133</v>
      </c>
      <c r="BS36" s="3" t="s">
        <v>107</v>
      </c>
      <c r="BV36" s="3" t="s">
        <v>108</v>
      </c>
      <c r="BY36" s="3" t="s">
        <v>108</v>
      </c>
      <c r="CB36" s="3" t="s">
        <v>118</v>
      </c>
      <c r="CE36" s="3" t="s">
        <v>111</v>
      </c>
      <c r="CH36" s="3" t="s">
        <v>156</v>
      </c>
      <c r="CK36" s="3"/>
      <c r="CN36" s="3" t="s">
        <v>131</v>
      </c>
      <c r="CQ36" s="3"/>
    </row>
    <row r="37" spans="1:95" x14ac:dyDescent="0.25">
      <c r="A37">
        <v>22</v>
      </c>
      <c r="B37" s="22">
        <v>43929.63652777778</v>
      </c>
      <c r="C37" s="22">
        <v>43929.638333333336</v>
      </c>
      <c r="D37" s="3" t="s">
        <v>97</v>
      </c>
      <c r="I37" s="3" t="s">
        <v>99</v>
      </c>
      <c r="L37" s="3" t="s">
        <v>99</v>
      </c>
      <c r="O37" s="3"/>
      <c r="R37" s="3" t="s">
        <v>100</v>
      </c>
      <c r="U37" s="3" t="s">
        <v>99</v>
      </c>
      <c r="X37" s="3" t="s">
        <v>101</v>
      </c>
      <c r="AA37" s="3" t="s">
        <v>102</v>
      </c>
      <c r="AD37" s="3" t="s">
        <v>114</v>
      </c>
      <c r="AG37" s="3" t="s">
        <v>149</v>
      </c>
      <c r="AJ37" s="3"/>
      <c r="AM37" s="3" t="s">
        <v>98</v>
      </c>
      <c r="AP37" s="3" t="s">
        <v>155</v>
      </c>
      <c r="AS37" s="3" t="s">
        <v>99</v>
      </c>
      <c r="AV37" s="3"/>
      <c r="AY37" s="3" t="s">
        <v>430</v>
      </c>
      <c r="BB37" s="3"/>
      <c r="BG37" s="3" t="s">
        <v>133</v>
      </c>
      <c r="BJ37" s="3" t="s">
        <v>133</v>
      </c>
      <c r="BM37" s="3" t="s">
        <v>133</v>
      </c>
      <c r="BP37" s="3" t="s">
        <v>133</v>
      </c>
      <c r="BS37" s="3" t="s">
        <v>107</v>
      </c>
      <c r="BV37" s="3" t="s">
        <v>108</v>
      </c>
      <c r="BY37" s="3" t="s">
        <v>108</v>
      </c>
      <c r="CB37" s="3" t="s">
        <v>118</v>
      </c>
      <c r="CE37" s="3" t="s">
        <v>111</v>
      </c>
      <c r="CH37" s="3" t="s">
        <v>156</v>
      </c>
      <c r="CK37" s="3"/>
      <c r="CN37" s="3" t="s">
        <v>131</v>
      </c>
      <c r="CQ37" s="3"/>
    </row>
    <row r="38" spans="1:95" x14ac:dyDescent="0.25">
      <c r="A38">
        <v>23</v>
      </c>
      <c r="B38" s="22">
        <v>43929.637118055558</v>
      </c>
      <c r="C38" s="22">
        <v>43929.640625</v>
      </c>
      <c r="D38" s="3" t="s">
        <v>97</v>
      </c>
      <c r="I38" s="3" t="s">
        <v>98</v>
      </c>
      <c r="L38" s="3" t="s">
        <v>99</v>
      </c>
      <c r="O38" s="3"/>
      <c r="R38" s="3" t="s">
        <v>100</v>
      </c>
      <c r="U38" s="3" t="s">
        <v>99</v>
      </c>
      <c r="X38" s="3" t="s">
        <v>101</v>
      </c>
      <c r="AA38" s="3" t="s">
        <v>132</v>
      </c>
      <c r="AD38" s="3" t="s">
        <v>138</v>
      </c>
      <c r="AG38" s="3" t="s">
        <v>149</v>
      </c>
      <c r="AJ38" s="3"/>
      <c r="AM38" s="3" t="s">
        <v>99</v>
      </c>
      <c r="AP38" s="3"/>
      <c r="AS38" s="3" t="s">
        <v>98</v>
      </c>
      <c r="AV38" s="3" t="s">
        <v>157</v>
      </c>
      <c r="AY38" s="3" t="s">
        <v>241</v>
      </c>
      <c r="BB38" s="3"/>
      <c r="BG38" s="3" t="s">
        <v>108</v>
      </c>
      <c r="BJ38" s="3" t="s">
        <v>109</v>
      </c>
      <c r="BM38" s="3" t="s">
        <v>109</v>
      </c>
      <c r="BP38" s="3" t="s">
        <v>123</v>
      </c>
      <c r="BS38" s="3" t="s">
        <v>109</v>
      </c>
      <c r="BV38" s="3" t="s">
        <v>123</v>
      </c>
      <c r="BY38" s="3" t="s">
        <v>123</v>
      </c>
      <c r="CB38" s="3" t="s">
        <v>124</v>
      </c>
      <c r="CE38" s="3" t="s">
        <v>111</v>
      </c>
      <c r="CH38" s="3" t="s">
        <v>137</v>
      </c>
      <c r="CK38" s="3" t="s">
        <v>158</v>
      </c>
      <c r="CN38" s="3" t="s">
        <v>126</v>
      </c>
      <c r="CQ38" s="3"/>
    </row>
    <row r="39" spans="1:95" x14ac:dyDescent="0.25">
      <c r="A39">
        <v>23</v>
      </c>
      <c r="B39" s="22">
        <v>43929.637118055558</v>
      </c>
      <c r="C39" s="22">
        <v>43929.640625</v>
      </c>
      <c r="D39" s="3" t="s">
        <v>97</v>
      </c>
      <c r="I39" s="3" t="s">
        <v>98</v>
      </c>
      <c r="L39" s="3" t="s">
        <v>99</v>
      </c>
      <c r="O39" s="3"/>
      <c r="R39" s="3" t="s">
        <v>100</v>
      </c>
      <c r="U39" s="3" t="s">
        <v>99</v>
      </c>
      <c r="X39" s="3" t="s">
        <v>101</v>
      </c>
      <c r="AA39" s="3" t="s">
        <v>132</v>
      </c>
      <c r="AD39" s="3" t="s">
        <v>138</v>
      </c>
      <c r="AG39" s="3" t="s">
        <v>149</v>
      </c>
      <c r="AJ39" s="3"/>
      <c r="AM39" s="3" t="s">
        <v>99</v>
      </c>
      <c r="AP39" s="3"/>
      <c r="AS39" s="3" t="s">
        <v>98</v>
      </c>
      <c r="AV39" s="3" t="s">
        <v>157</v>
      </c>
      <c r="AY39" s="3" t="s">
        <v>430</v>
      </c>
      <c r="BB39" s="3"/>
      <c r="BG39" s="3" t="s">
        <v>108</v>
      </c>
      <c r="BJ39" s="3" t="s">
        <v>109</v>
      </c>
      <c r="BM39" s="3" t="s">
        <v>109</v>
      </c>
      <c r="BP39" s="3" t="s">
        <v>123</v>
      </c>
      <c r="BS39" s="3" t="s">
        <v>109</v>
      </c>
      <c r="BV39" s="3" t="s">
        <v>123</v>
      </c>
      <c r="BY39" s="3" t="s">
        <v>123</v>
      </c>
      <c r="CB39" s="3" t="s">
        <v>124</v>
      </c>
      <c r="CE39" s="3" t="s">
        <v>111</v>
      </c>
      <c r="CH39" s="3" t="s">
        <v>137</v>
      </c>
      <c r="CK39" s="3" t="s">
        <v>158</v>
      </c>
      <c r="CN39" s="3" t="s">
        <v>126</v>
      </c>
      <c r="CQ39" s="3"/>
    </row>
    <row r="40" spans="1:95" x14ac:dyDescent="0.25">
      <c r="A40">
        <v>24</v>
      </c>
      <c r="B40" s="22">
        <v>43929.64025462963</v>
      </c>
      <c r="C40" s="22">
        <v>43929.641446759262</v>
      </c>
      <c r="D40" s="3" t="s">
        <v>97</v>
      </c>
      <c r="I40" s="3" t="s">
        <v>99</v>
      </c>
      <c r="L40" s="3" t="s">
        <v>99</v>
      </c>
      <c r="O40" s="3"/>
      <c r="R40" s="3" t="s">
        <v>159</v>
      </c>
      <c r="U40" s="3" t="s">
        <v>98</v>
      </c>
      <c r="X40" s="3" t="s">
        <v>101</v>
      </c>
      <c r="AA40" s="3" t="s">
        <v>99</v>
      </c>
      <c r="AD40" s="3" t="s">
        <v>114</v>
      </c>
      <c r="AG40" s="3" t="s">
        <v>160</v>
      </c>
      <c r="AJ40" s="3"/>
      <c r="AM40" s="3" t="s">
        <v>99</v>
      </c>
      <c r="AP40" s="3"/>
      <c r="AS40" s="3" t="s">
        <v>99</v>
      </c>
      <c r="AV40" s="3"/>
      <c r="AY40" s="3" t="s">
        <v>441</v>
      </c>
      <c r="BB40" s="3"/>
      <c r="BG40" s="3" t="s">
        <v>107</v>
      </c>
      <c r="BJ40" s="3" t="s">
        <v>133</v>
      </c>
      <c r="BM40" s="3" t="s">
        <v>133</v>
      </c>
      <c r="BP40" s="3" t="s">
        <v>108</v>
      </c>
      <c r="BS40" s="3" t="s">
        <v>107</v>
      </c>
      <c r="BV40" s="3" t="s">
        <v>108</v>
      </c>
      <c r="BY40" s="3" t="s">
        <v>108</v>
      </c>
      <c r="CB40" s="3" t="s">
        <v>110</v>
      </c>
      <c r="CE40" s="3" t="s">
        <v>162</v>
      </c>
      <c r="CH40" s="3" t="s">
        <v>163</v>
      </c>
      <c r="CK40" s="3"/>
      <c r="CN40" s="3" t="s">
        <v>137</v>
      </c>
      <c r="CQ40" s="3"/>
    </row>
    <row r="41" spans="1:95" x14ac:dyDescent="0.25">
      <c r="A41">
        <v>24</v>
      </c>
      <c r="B41" s="22">
        <v>43929.64025462963</v>
      </c>
      <c r="C41" s="22">
        <v>43929.641446759262</v>
      </c>
      <c r="D41" s="3" t="s">
        <v>97</v>
      </c>
      <c r="I41" s="3" t="s">
        <v>99</v>
      </c>
      <c r="L41" s="3" t="s">
        <v>99</v>
      </c>
      <c r="O41" s="3"/>
      <c r="R41" s="3" t="s">
        <v>159</v>
      </c>
      <c r="U41" s="3" t="s">
        <v>98</v>
      </c>
      <c r="X41" s="3" t="s">
        <v>101</v>
      </c>
      <c r="AA41" s="3" t="s">
        <v>99</v>
      </c>
      <c r="AD41" s="3" t="s">
        <v>114</v>
      </c>
      <c r="AG41" s="3" t="s">
        <v>160</v>
      </c>
      <c r="AJ41" s="3"/>
      <c r="AM41" s="3" t="s">
        <v>99</v>
      </c>
      <c r="AP41" s="3"/>
      <c r="AS41" s="3" t="s">
        <v>99</v>
      </c>
      <c r="AV41" s="3"/>
      <c r="AY41" s="3" t="s">
        <v>430</v>
      </c>
      <c r="BB41" s="3"/>
      <c r="BG41" s="3" t="s">
        <v>107</v>
      </c>
      <c r="BJ41" s="3" t="s">
        <v>133</v>
      </c>
      <c r="BM41" s="3" t="s">
        <v>133</v>
      </c>
      <c r="BP41" s="3" t="s">
        <v>108</v>
      </c>
      <c r="BS41" s="3" t="s">
        <v>107</v>
      </c>
      <c r="BV41" s="3" t="s">
        <v>108</v>
      </c>
      <c r="BY41" s="3" t="s">
        <v>108</v>
      </c>
      <c r="CB41" s="3" t="s">
        <v>110</v>
      </c>
      <c r="CE41" s="3" t="s">
        <v>162</v>
      </c>
      <c r="CH41" s="3" t="s">
        <v>163</v>
      </c>
      <c r="CK41" s="3"/>
      <c r="CN41" s="3" t="s">
        <v>137</v>
      </c>
      <c r="CQ41" s="3"/>
    </row>
    <row r="42" spans="1:95" x14ac:dyDescent="0.25">
      <c r="A42">
        <v>25</v>
      </c>
      <c r="B42" s="22">
        <v>43929.641516203701</v>
      </c>
      <c r="C42" s="22">
        <v>43929.643206018518</v>
      </c>
      <c r="D42" s="3" t="s">
        <v>97</v>
      </c>
      <c r="I42" s="3" t="s">
        <v>98</v>
      </c>
      <c r="L42" s="3" t="s">
        <v>98</v>
      </c>
      <c r="O42" s="3" t="s">
        <v>164</v>
      </c>
      <c r="R42" s="3" t="s">
        <v>100</v>
      </c>
      <c r="U42" s="3" t="s">
        <v>98</v>
      </c>
      <c r="X42" s="3" t="s">
        <v>121</v>
      </c>
      <c r="AA42" s="3"/>
      <c r="AD42" s="3" t="s">
        <v>152</v>
      </c>
      <c r="AG42" s="3" t="s">
        <v>151</v>
      </c>
      <c r="AJ42" s="3"/>
      <c r="AM42" s="3" t="s">
        <v>98</v>
      </c>
      <c r="AP42" s="3" t="s">
        <v>143</v>
      </c>
      <c r="AS42" s="3" t="s">
        <v>98</v>
      </c>
      <c r="AV42" s="3" t="s">
        <v>130</v>
      </c>
      <c r="AY42" s="3" t="s">
        <v>241</v>
      </c>
      <c r="BB42" s="3"/>
      <c r="BG42" s="3" t="s">
        <v>108</v>
      </c>
      <c r="BJ42" s="3" t="s">
        <v>107</v>
      </c>
      <c r="BM42" s="3" t="s">
        <v>108</v>
      </c>
      <c r="BP42" s="3" t="s">
        <v>133</v>
      </c>
      <c r="BS42" s="3" t="s">
        <v>108</v>
      </c>
      <c r="BV42" s="3" t="s">
        <v>109</v>
      </c>
      <c r="BY42" s="3" t="s">
        <v>108</v>
      </c>
      <c r="CB42" s="3" t="s">
        <v>165</v>
      </c>
      <c r="CE42" s="3" t="s">
        <v>166</v>
      </c>
      <c r="CH42" s="3" t="s">
        <v>148</v>
      </c>
      <c r="CK42" s="3"/>
      <c r="CN42" s="3" t="s">
        <v>137</v>
      </c>
      <c r="CQ42" s="3"/>
    </row>
    <row r="43" spans="1:95" x14ac:dyDescent="0.25">
      <c r="A43">
        <v>25</v>
      </c>
      <c r="B43" s="22">
        <v>43929.641516203701</v>
      </c>
      <c r="C43" s="22">
        <v>43929.643206018518</v>
      </c>
      <c r="D43" s="3" t="s">
        <v>97</v>
      </c>
      <c r="I43" s="3" t="s">
        <v>98</v>
      </c>
      <c r="L43" s="3" t="s">
        <v>98</v>
      </c>
      <c r="O43" s="3" t="s">
        <v>164</v>
      </c>
      <c r="R43" s="3" t="s">
        <v>100</v>
      </c>
      <c r="U43" s="3" t="s">
        <v>98</v>
      </c>
      <c r="X43" s="3" t="s">
        <v>121</v>
      </c>
      <c r="AA43" s="3"/>
      <c r="AD43" s="3" t="s">
        <v>152</v>
      </c>
      <c r="AG43" s="3" t="s">
        <v>151</v>
      </c>
      <c r="AJ43" s="3"/>
      <c r="AM43" s="3" t="s">
        <v>98</v>
      </c>
      <c r="AP43" s="3" t="s">
        <v>143</v>
      </c>
      <c r="AS43" s="3" t="s">
        <v>98</v>
      </c>
      <c r="AV43" s="3" t="s">
        <v>130</v>
      </c>
      <c r="AY43" s="3" t="s">
        <v>430</v>
      </c>
      <c r="BB43" s="3"/>
      <c r="BG43" s="3" t="s">
        <v>108</v>
      </c>
      <c r="BJ43" s="3" t="s">
        <v>107</v>
      </c>
      <c r="BM43" s="3" t="s">
        <v>108</v>
      </c>
      <c r="BP43" s="3" t="s">
        <v>133</v>
      </c>
      <c r="BS43" s="3" t="s">
        <v>108</v>
      </c>
      <c r="BV43" s="3" t="s">
        <v>109</v>
      </c>
      <c r="BY43" s="3" t="s">
        <v>108</v>
      </c>
      <c r="CB43" s="3" t="s">
        <v>165</v>
      </c>
      <c r="CE43" s="3" t="s">
        <v>166</v>
      </c>
      <c r="CH43" s="3" t="s">
        <v>148</v>
      </c>
      <c r="CK43" s="3"/>
      <c r="CN43" s="3" t="s">
        <v>137</v>
      </c>
      <c r="CQ43" s="3"/>
    </row>
    <row r="44" spans="1:95" x14ac:dyDescent="0.25">
      <c r="A44">
        <v>26</v>
      </c>
      <c r="B44" s="22">
        <v>43929.643784722219</v>
      </c>
      <c r="C44" s="22">
        <v>43929.647361111114</v>
      </c>
      <c r="D44" s="3" t="s">
        <v>97</v>
      </c>
      <c r="I44" s="3" t="s">
        <v>98</v>
      </c>
      <c r="L44" s="3" t="s">
        <v>99</v>
      </c>
      <c r="O44" s="3"/>
      <c r="R44" s="3" t="s">
        <v>100</v>
      </c>
      <c r="U44" s="3" t="s">
        <v>99</v>
      </c>
      <c r="X44" s="3" t="s">
        <v>121</v>
      </c>
      <c r="AA44" s="3"/>
      <c r="AD44" s="3" t="s">
        <v>142</v>
      </c>
      <c r="AG44" s="3" t="s">
        <v>151</v>
      </c>
      <c r="AJ44" s="3"/>
      <c r="AM44" s="3" t="s">
        <v>99</v>
      </c>
      <c r="AP44" s="3"/>
      <c r="AS44" s="3" t="s">
        <v>98</v>
      </c>
      <c r="AV44" s="3" t="s">
        <v>130</v>
      </c>
      <c r="AY44" s="3" t="s">
        <v>241</v>
      </c>
      <c r="BB44" s="3"/>
      <c r="BG44" s="3" t="s">
        <v>123</v>
      </c>
      <c r="BJ44" s="3" t="s">
        <v>123</v>
      </c>
      <c r="BM44" s="3" t="s">
        <v>123</v>
      </c>
      <c r="BP44" s="3" t="s">
        <v>109</v>
      </c>
      <c r="BS44" s="3" t="s">
        <v>123</v>
      </c>
      <c r="BV44" s="3" t="s">
        <v>108</v>
      </c>
      <c r="BY44" s="3" t="s">
        <v>109</v>
      </c>
      <c r="CB44" s="3" t="s">
        <v>134</v>
      </c>
      <c r="CE44" s="3" t="s">
        <v>147</v>
      </c>
      <c r="CH44" s="3" t="s">
        <v>148</v>
      </c>
      <c r="CK44" s="3"/>
      <c r="CN44" s="3" t="s">
        <v>113</v>
      </c>
      <c r="CQ44" s="3"/>
    </row>
    <row r="45" spans="1:95" x14ac:dyDescent="0.25">
      <c r="A45">
        <v>26</v>
      </c>
      <c r="B45" s="22">
        <v>43929.643784722219</v>
      </c>
      <c r="C45" s="22">
        <v>43929.647361111114</v>
      </c>
      <c r="D45" s="3" t="s">
        <v>97</v>
      </c>
      <c r="I45" s="3" t="s">
        <v>98</v>
      </c>
      <c r="L45" s="3" t="s">
        <v>99</v>
      </c>
      <c r="O45" s="3"/>
      <c r="R45" s="3" t="s">
        <v>100</v>
      </c>
      <c r="U45" s="3" t="s">
        <v>99</v>
      </c>
      <c r="X45" s="3" t="s">
        <v>121</v>
      </c>
      <c r="AA45" s="3"/>
      <c r="AD45" s="3" t="s">
        <v>142</v>
      </c>
      <c r="AG45" s="3" t="s">
        <v>151</v>
      </c>
      <c r="AJ45" s="3"/>
      <c r="AM45" s="3" t="s">
        <v>99</v>
      </c>
      <c r="AP45" s="3"/>
      <c r="AS45" s="3" t="s">
        <v>98</v>
      </c>
      <c r="AV45" s="3" t="s">
        <v>130</v>
      </c>
      <c r="AY45" s="3" t="s">
        <v>430</v>
      </c>
      <c r="BB45" s="3"/>
      <c r="BG45" s="3" t="s">
        <v>123</v>
      </c>
      <c r="BJ45" s="3" t="s">
        <v>123</v>
      </c>
      <c r="BM45" s="3" t="s">
        <v>123</v>
      </c>
      <c r="BP45" s="3" t="s">
        <v>109</v>
      </c>
      <c r="BS45" s="3" t="s">
        <v>123</v>
      </c>
      <c r="BV45" s="3" t="s">
        <v>108</v>
      </c>
      <c r="BY45" s="3" t="s">
        <v>109</v>
      </c>
      <c r="CB45" s="3" t="s">
        <v>134</v>
      </c>
      <c r="CE45" s="3" t="s">
        <v>147</v>
      </c>
      <c r="CH45" s="3" t="s">
        <v>148</v>
      </c>
      <c r="CK45" s="3"/>
      <c r="CN45" s="3" t="s">
        <v>113</v>
      </c>
      <c r="CQ45" s="3"/>
    </row>
    <row r="46" spans="1:95" x14ac:dyDescent="0.25">
      <c r="A46">
        <v>27</v>
      </c>
      <c r="B46" s="22">
        <v>43929.647326388891</v>
      </c>
      <c r="C46" s="22">
        <v>43929.649988425925</v>
      </c>
      <c r="D46" s="3" t="s">
        <v>97</v>
      </c>
      <c r="I46" s="3" t="s">
        <v>99</v>
      </c>
      <c r="L46" s="3" t="s">
        <v>98</v>
      </c>
      <c r="O46" s="3"/>
      <c r="R46" s="3" t="s">
        <v>100</v>
      </c>
      <c r="U46" s="3" t="s">
        <v>99</v>
      </c>
      <c r="X46" s="3" t="s">
        <v>101</v>
      </c>
      <c r="AA46" s="3" t="s">
        <v>102</v>
      </c>
      <c r="AD46" s="3" t="s">
        <v>167</v>
      </c>
      <c r="AG46" s="3" t="s">
        <v>151</v>
      </c>
      <c r="AJ46" s="3"/>
      <c r="AM46" s="3" t="s">
        <v>98</v>
      </c>
      <c r="AP46" s="3" t="s">
        <v>168</v>
      </c>
      <c r="AS46" s="3" t="s">
        <v>98</v>
      </c>
      <c r="AV46" s="3" t="s">
        <v>169</v>
      </c>
      <c r="AY46" s="3" t="s">
        <v>241</v>
      </c>
      <c r="BB46" s="3"/>
      <c r="BG46" s="3" t="s">
        <v>109</v>
      </c>
      <c r="BJ46" s="3" t="s">
        <v>109</v>
      </c>
      <c r="BM46" s="3" t="s">
        <v>107</v>
      </c>
      <c r="BP46" s="3" t="s">
        <v>109</v>
      </c>
      <c r="BS46" s="3" t="s">
        <v>107</v>
      </c>
      <c r="BV46" s="3" t="s">
        <v>108</v>
      </c>
      <c r="BY46" s="3" t="s">
        <v>109</v>
      </c>
      <c r="CB46" s="3" t="s">
        <v>118</v>
      </c>
      <c r="CE46" s="3" t="s">
        <v>135</v>
      </c>
      <c r="CH46" s="3" t="s">
        <v>148</v>
      </c>
      <c r="CK46" s="3"/>
      <c r="CN46" s="3" t="s">
        <v>126</v>
      </c>
      <c r="CQ46" s="3"/>
    </row>
    <row r="47" spans="1:95" x14ac:dyDescent="0.25">
      <c r="A47">
        <v>27</v>
      </c>
      <c r="B47" s="22">
        <v>43929.647326388891</v>
      </c>
      <c r="C47" s="22">
        <v>43929.649988425925</v>
      </c>
      <c r="D47" s="3" t="s">
        <v>97</v>
      </c>
      <c r="I47" s="3" t="s">
        <v>99</v>
      </c>
      <c r="L47" s="3" t="s">
        <v>98</v>
      </c>
      <c r="O47" s="3"/>
      <c r="R47" s="3" t="s">
        <v>100</v>
      </c>
      <c r="U47" s="3" t="s">
        <v>99</v>
      </c>
      <c r="X47" s="3" t="s">
        <v>101</v>
      </c>
      <c r="AA47" s="3" t="s">
        <v>102</v>
      </c>
      <c r="AD47" s="3" t="s">
        <v>167</v>
      </c>
      <c r="AG47" s="3" t="s">
        <v>151</v>
      </c>
      <c r="AJ47" s="3"/>
      <c r="AM47" s="3" t="s">
        <v>98</v>
      </c>
      <c r="AP47" s="3" t="s">
        <v>168</v>
      </c>
      <c r="AS47" s="3" t="s">
        <v>98</v>
      </c>
      <c r="AV47" s="3" t="s">
        <v>169</v>
      </c>
      <c r="AY47" s="3" t="s">
        <v>430</v>
      </c>
      <c r="BB47" s="3"/>
      <c r="BG47" s="3" t="s">
        <v>109</v>
      </c>
      <c r="BJ47" s="3" t="s">
        <v>109</v>
      </c>
      <c r="BM47" s="3" t="s">
        <v>107</v>
      </c>
      <c r="BP47" s="3" t="s">
        <v>109</v>
      </c>
      <c r="BS47" s="3" t="s">
        <v>107</v>
      </c>
      <c r="BV47" s="3" t="s">
        <v>108</v>
      </c>
      <c r="BY47" s="3" t="s">
        <v>109</v>
      </c>
      <c r="CB47" s="3" t="s">
        <v>118</v>
      </c>
      <c r="CE47" s="3" t="s">
        <v>135</v>
      </c>
      <c r="CH47" s="3" t="s">
        <v>148</v>
      </c>
      <c r="CK47" s="3"/>
      <c r="CN47" s="3" t="s">
        <v>126</v>
      </c>
      <c r="CQ47" s="3"/>
    </row>
    <row r="48" spans="1:95" x14ac:dyDescent="0.25">
      <c r="A48">
        <v>28</v>
      </c>
      <c r="B48" s="22">
        <v>43929.641550925924</v>
      </c>
      <c r="C48" s="22">
        <v>43929.650034722225</v>
      </c>
      <c r="D48" s="3" t="s">
        <v>97</v>
      </c>
      <c r="I48" s="3" t="s">
        <v>98</v>
      </c>
      <c r="L48" s="3" t="s">
        <v>98</v>
      </c>
      <c r="O48" s="3" t="s">
        <v>170</v>
      </c>
      <c r="R48" s="3" t="s">
        <v>120</v>
      </c>
      <c r="U48" s="3" t="s">
        <v>99</v>
      </c>
      <c r="X48" s="3" t="s">
        <v>101</v>
      </c>
      <c r="AA48" s="3" t="s">
        <v>102</v>
      </c>
      <c r="AD48" s="3" t="s">
        <v>154</v>
      </c>
      <c r="AG48" s="3" t="s">
        <v>139</v>
      </c>
      <c r="AJ48" s="3"/>
      <c r="AM48" s="3" t="s">
        <v>99</v>
      </c>
      <c r="AP48" s="3"/>
      <c r="AS48" s="3" t="s">
        <v>98</v>
      </c>
      <c r="AV48" s="3" t="s">
        <v>171</v>
      </c>
      <c r="AY48" s="3" t="s">
        <v>241</v>
      </c>
      <c r="BB48" s="3"/>
      <c r="BG48" s="3" t="s">
        <v>108</v>
      </c>
      <c r="BJ48" s="3" t="s">
        <v>109</v>
      </c>
      <c r="BM48" s="3" t="s">
        <v>109</v>
      </c>
      <c r="BP48" s="3" t="s">
        <v>109</v>
      </c>
      <c r="BS48" s="3" t="s">
        <v>123</v>
      </c>
      <c r="BV48" s="3" t="s">
        <v>123</v>
      </c>
      <c r="BY48" s="3" t="s">
        <v>123</v>
      </c>
      <c r="CB48" s="3" t="s">
        <v>110</v>
      </c>
      <c r="CE48" s="3" t="s">
        <v>119</v>
      </c>
      <c r="CH48" s="3" t="s">
        <v>148</v>
      </c>
      <c r="CK48" s="3"/>
      <c r="CN48" s="3" t="s">
        <v>126</v>
      </c>
      <c r="CQ48" s="3" t="s">
        <v>172</v>
      </c>
    </row>
    <row r="49" spans="1:95" x14ac:dyDescent="0.25">
      <c r="A49">
        <v>28</v>
      </c>
      <c r="B49" s="22">
        <v>43929.641550925924</v>
      </c>
      <c r="C49" s="22">
        <v>43929.650034722225</v>
      </c>
      <c r="D49" s="3" t="s">
        <v>97</v>
      </c>
      <c r="I49" s="3" t="s">
        <v>98</v>
      </c>
      <c r="L49" s="3" t="s">
        <v>98</v>
      </c>
      <c r="O49" s="3" t="s">
        <v>170</v>
      </c>
      <c r="R49" s="3" t="s">
        <v>120</v>
      </c>
      <c r="U49" s="3" t="s">
        <v>99</v>
      </c>
      <c r="X49" s="3" t="s">
        <v>101</v>
      </c>
      <c r="AA49" s="3" t="s">
        <v>102</v>
      </c>
      <c r="AD49" s="3" t="s">
        <v>154</v>
      </c>
      <c r="AG49" s="3" t="s">
        <v>139</v>
      </c>
      <c r="AJ49" s="3"/>
      <c r="AM49" s="3" t="s">
        <v>99</v>
      </c>
      <c r="AP49" s="3"/>
      <c r="AS49" s="3" t="s">
        <v>98</v>
      </c>
      <c r="AV49" s="3" t="s">
        <v>171</v>
      </c>
      <c r="AY49" s="3" t="s">
        <v>430</v>
      </c>
      <c r="BB49" s="3"/>
      <c r="BG49" s="3" t="s">
        <v>108</v>
      </c>
      <c r="BJ49" s="3" t="s">
        <v>109</v>
      </c>
      <c r="BM49" s="3" t="s">
        <v>109</v>
      </c>
      <c r="BP49" s="3" t="s">
        <v>109</v>
      </c>
      <c r="BS49" s="3" t="s">
        <v>123</v>
      </c>
      <c r="BV49" s="3" t="s">
        <v>123</v>
      </c>
      <c r="BY49" s="3" t="s">
        <v>123</v>
      </c>
      <c r="CB49" s="3" t="s">
        <v>110</v>
      </c>
      <c r="CE49" s="3" t="s">
        <v>119</v>
      </c>
      <c r="CH49" s="3" t="s">
        <v>148</v>
      </c>
      <c r="CK49" s="3"/>
      <c r="CN49" s="3" t="s">
        <v>126</v>
      </c>
      <c r="CQ49" s="3" t="s">
        <v>172</v>
      </c>
    </row>
    <row r="50" spans="1:95" x14ac:dyDescent="0.25">
      <c r="A50">
        <v>29</v>
      </c>
      <c r="B50" s="22">
        <v>43929.648368055554</v>
      </c>
      <c r="C50" s="22">
        <v>43929.651990740742</v>
      </c>
      <c r="D50" s="3" t="s">
        <v>97</v>
      </c>
      <c r="I50" s="3" t="s">
        <v>98</v>
      </c>
      <c r="L50" s="3" t="s">
        <v>98</v>
      </c>
      <c r="O50" s="3" t="s">
        <v>173</v>
      </c>
      <c r="R50" s="3" t="s">
        <v>120</v>
      </c>
      <c r="U50" s="3" t="s">
        <v>99</v>
      </c>
      <c r="X50" s="3" t="s">
        <v>121</v>
      </c>
      <c r="AA50" s="3"/>
      <c r="AD50" s="3" t="s">
        <v>138</v>
      </c>
      <c r="AG50" s="3" t="s">
        <v>149</v>
      </c>
      <c r="AJ50" s="3"/>
      <c r="AM50" s="3" t="s">
        <v>99</v>
      </c>
      <c r="AP50" s="3"/>
      <c r="AS50" s="3" t="s">
        <v>98</v>
      </c>
      <c r="AV50" s="3" t="s">
        <v>157</v>
      </c>
      <c r="AY50" s="3" t="s">
        <v>439</v>
      </c>
      <c r="BB50" s="3"/>
      <c r="BG50" s="3" t="s">
        <v>107</v>
      </c>
      <c r="BJ50" s="3" t="s">
        <v>108</v>
      </c>
      <c r="BM50" s="3" t="s">
        <v>109</v>
      </c>
      <c r="BP50" s="3" t="s">
        <v>123</v>
      </c>
      <c r="BS50" s="3" t="s">
        <v>123</v>
      </c>
      <c r="BV50" s="3" t="s">
        <v>109</v>
      </c>
      <c r="BY50" s="3" t="s">
        <v>123</v>
      </c>
      <c r="CB50" s="3" t="s">
        <v>110</v>
      </c>
      <c r="CE50" s="3" t="s">
        <v>119</v>
      </c>
      <c r="CH50" s="3" t="s">
        <v>148</v>
      </c>
      <c r="CK50" s="3"/>
      <c r="CN50" s="3" t="s">
        <v>113</v>
      </c>
      <c r="CQ50" s="3"/>
    </row>
    <row r="51" spans="1:95" x14ac:dyDescent="0.25">
      <c r="A51">
        <v>29</v>
      </c>
      <c r="B51" s="22">
        <v>43929.648368055554</v>
      </c>
      <c r="C51" s="22">
        <v>43929.651990740742</v>
      </c>
      <c r="D51" s="3" t="s">
        <v>97</v>
      </c>
      <c r="I51" s="3" t="s">
        <v>98</v>
      </c>
      <c r="L51" s="3" t="s">
        <v>98</v>
      </c>
      <c r="O51" s="3" t="s">
        <v>173</v>
      </c>
      <c r="R51" s="3" t="s">
        <v>120</v>
      </c>
      <c r="U51" s="3" t="s">
        <v>99</v>
      </c>
      <c r="X51" s="3" t="s">
        <v>121</v>
      </c>
      <c r="AA51" s="3"/>
      <c r="AD51" s="3" t="s">
        <v>138</v>
      </c>
      <c r="AG51" s="3" t="s">
        <v>149</v>
      </c>
      <c r="AJ51" s="3"/>
      <c r="AM51" s="3" t="s">
        <v>99</v>
      </c>
      <c r="AP51" s="3"/>
      <c r="AS51" s="3" t="s">
        <v>98</v>
      </c>
      <c r="AV51" s="3" t="s">
        <v>157</v>
      </c>
      <c r="AY51" s="3" t="s">
        <v>430</v>
      </c>
      <c r="BB51" s="3"/>
      <c r="BG51" s="3" t="s">
        <v>107</v>
      </c>
      <c r="BJ51" s="3" t="s">
        <v>108</v>
      </c>
      <c r="BM51" s="3" t="s">
        <v>109</v>
      </c>
      <c r="BP51" s="3" t="s">
        <v>123</v>
      </c>
      <c r="BS51" s="3" t="s">
        <v>123</v>
      </c>
      <c r="BV51" s="3" t="s">
        <v>109</v>
      </c>
      <c r="BY51" s="3" t="s">
        <v>123</v>
      </c>
      <c r="CB51" s="3" t="s">
        <v>110</v>
      </c>
      <c r="CE51" s="3" t="s">
        <v>119</v>
      </c>
      <c r="CH51" s="3" t="s">
        <v>148</v>
      </c>
      <c r="CK51" s="3"/>
      <c r="CN51" s="3" t="s">
        <v>113</v>
      </c>
      <c r="CQ51" s="3"/>
    </row>
    <row r="52" spans="1:95" x14ac:dyDescent="0.25">
      <c r="A52">
        <v>30</v>
      </c>
      <c r="B52" s="22">
        <v>43929.650543981479</v>
      </c>
      <c r="C52" s="22">
        <v>43929.652384259258</v>
      </c>
      <c r="D52" s="3" t="s">
        <v>97</v>
      </c>
      <c r="I52" s="3" t="s">
        <v>98</v>
      </c>
      <c r="L52" s="3" t="s">
        <v>99</v>
      </c>
      <c r="O52" s="3"/>
      <c r="R52" s="3" t="s">
        <v>100</v>
      </c>
      <c r="U52" s="3" t="s">
        <v>99</v>
      </c>
      <c r="X52" s="3" t="s">
        <v>101</v>
      </c>
      <c r="AA52" s="3" t="s">
        <v>99</v>
      </c>
      <c r="AD52" s="3" t="s">
        <v>174</v>
      </c>
      <c r="AG52" s="3" t="s">
        <v>149</v>
      </c>
      <c r="AJ52" s="3"/>
      <c r="AM52" s="3" t="s">
        <v>99</v>
      </c>
      <c r="AP52" s="3"/>
      <c r="AS52" s="3" t="s">
        <v>98</v>
      </c>
      <c r="AV52" s="3" t="s">
        <v>175</v>
      </c>
      <c r="AY52" s="3" t="s">
        <v>241</v>
      </c>
      <c r="BB52" s="3"/>
      <c r="BG52" s="3" t="s">
        <v>107</v>
      </c>
      <c r="BJ52" s="3" t="s">
        <v>109</v>
      </c>
      <c r="BM52" s="3" t="s">
        <v>109</v>
      </c>
      <c r="BP52" s="3" t="s">
        <v>123</v>
      </c>
      <c r="BS52" s="3" t="s">
        <v>123</v>
      </c>
      <c r="BV52" s="3" t="s">
        <v>123</v>
      </c>
      <c r="BY52" s="3" t="s">
        <v>123</v>
      </c>
      <c r="CB52" s="3" t="s">
        <v>110</v>
      </c>
      <c r="CE52" s="3" t="s">
        <v>111</v>
      </c>
      <c r="CH52" s="3" t="s">
        <v>112</v>
      </c>
      <c r="CK52" s="3"/>
      <c r="CN52" s="3" t="s">
        <v>113</v>
      </c>
      <c r="CQ52" s="3"/>
    </row>
    <row r="53" spans="1:95" x14ac:dyDescent="0.25">
      <c r="A53">
        <v>30</v>
      </c>
      <c r="B53" s="22">
        <v>43929.650543981479</v>
      </c>
      <c r="C53" s="22">
        <v>43929.652384259258</v>
      </c>
      <c r="D53" s="3" t="s">
        <v>97</v>
      </c>
      <c r="I53" s="3" t="s">
        <v>98</v>
      </c>
      <c r="L53" s="3" t="s">
        <v>99</v>
      </c>
      <c r="O53" s="3"/>
      <c r="R53" s="3" t="s">
        <v>100</v>
      </c>
      <c r="U53" s="3" t="s">
        <v>99</v>
      </c>
      <c r="X53" s="3" t="s">
        <v>101</v>
      </c>
      <c r="AA53" s="3" t="s">
        <v>99</v>
      </c>
      <c r="AD53" s="3" t="s">
        <v>174</v>
      </c>
      <c r="AG53" s="3" t="s">
        <v>149</v>
      </c>
      <c r="AJ53" s="3"/>
      <c r="AM53" s="3" t="s">
        <v>99</v>
      </c>
      <c r="AP53" s="3"/>
      <c r="AS53" s="3" t="s">
        <v>98</v>
      </c>
      <c r="AV53" s="3" t="s">
        <v>175</v>
      </c>
      <c r="AY53" s="3" t="s">
        <v>430</v>
      </c>
      <c r="BB53" s="3"/>
      <c r="BG53" s="3" t="s">
        <v>107</v>
      </c>
      <c r="BJ53" s="3" t="s">
        <v>109</v>
      </c>
      <c r="BM53" s="3" t="s">
        <v>109</v>
      </c>
      <c r="BP53" s="3" t="s">
        <v>123</v>
      </c>
      <c r="BS53" s="3" t="s">
        <v>123</v>
      </c>
      <c r="BV53" s="3" t="s">
        <v>123</v>
      </c>
      <c r="BY53" s="3" t="s">
        <v>123</v>
      </c>
      <c r="CB53" s="3" t="s">
        <v>110</v>
      </c>
      <c r="CE53" s="3" t="s">
        <v>111</v>
      </c>
      <c r="CH53" s="3" t="s">
        <v>112</v>
      </c>
      <c r="CK53" s="3"/>
      <c r="CN53" s="3" t="s">
        <v>113</v>
      </c>
      <c r="CQ53" s="3"/>
    </row>
    <row r="54" spans="1:95" x14ac:dyDescent="0.25">
      <c r="A54">
        <v>31</v>
      </c>
      <c r="B54" s="22">
        <v>43929.656192129631</v>
      </c>
      <c r="C54" s="22">
        <v>43929.657812500001</v>
      </c>
      <c r="D54" s="3" t="s">
        <v>97</v>
      </c>
      <c r="I54" s="3" t="s">
        <v>98</v>
      </c>
      <c r="L54" s="3" t="s">
        <v>99</v>
      </c>
      <c r="O54" s="3"/>
      <c r="R54" s="3" t="s">
        <v>176</v>
      </c>
      <c r="U54" s="3" t="s">
        <v>98</v>
      </c>
      <c r="X54" s="3" t="s">
        <v>121</v>
      </c>
      <c r="AA54" s="3"/>
      <c r="AD54" s="3" t="s">
        <v>152</v>
      </c>
      <c r="AG54" s="3" t="s">
        <v>151</v>
      </c>
      <c r="AJ54" s="3"/>
      <c r="AM54" s="3" t="s">
        <v>98</v>
      </c>
      <c r="AP54" s="3" t="s">
        <v>155</v>
      </c>
      <c r="AS54" s="3" t="s">
        <v>99</v>
      </c>
      <c r="AV54" s="3"/>
      <c r="AY54" s="3" t="s">
        <v>241</v>
      </c>
      <c r="BB54" s="3"/>
      <c r="BG54" s="3" t="s">
        <v>107</v>
      </c>
      <c r="BJ54" s="3" t="s">
        <v>107</v>
      </c>
      <c r="BM54" s="3" t="s">
        <v>107</v>
      </c>
      <c r="BP54" s="3" t="s">
        <v>108</v>
      </c>
      <c r="BS54" s="3" t="s">
        <v>107</v>
      </c>
      <c r="BV54" s="3" t="s">
        <v>109</v>
      </c>
      <c r="BY54" s="3" t="s">
        <v>109</v>
      </c>
      <c r="CB54" s="3" t="s">
        <v>124</v>
      </c>
      <c r="CE54" s="3" t="s">
        <v>111</v>
      </c>
      <c r="CH54" s="3" t="s">
        <v>137</v>
      </c>
      <c r="CK54" s="3" t="s">
        <v>177</v>
      </c>
      <c r="CN54" s="3" t="s">
        <v>126</v>
      </c>
      <c r="CQ54" s="3"/>
    </row>
    <row r="55" spans="1:95" x14ac:dyDescent="0.25">
      <c r="A55">
        <v>31</v>
      </c>
      <c r="B55" s="22">
        <v>43929.656192129631</v>
      </c>
      <c r="C55" s="22">
        <v>43929.657812500001</v>
      </c>
      <c r="D55" s="3" t="s">
        <v>97</v>
      </c>
      <c r="I55" s="3" t="s">
        <v>98</v>
      </c>
      <c r="L55" s="3" t="s">
        <v>99</v>
      </c>
      <c r="O55" s="3"/>
      <c r="R55" s="3" t="s">
        <v>176</v>
      </c>
      <c r="U55" s="3" t="s">
        <v>98</v>
      </c>
      <c r="X55" s="3" t="s">
        <v>121</v>
      </c>
      <c r="AA55" s="3"/>
      <c r="AD55" s="3" t="s">
        <v>152</v>
      </c>
      <c r="AG55" s="3" t="s">
        <v>151</v>
      </c>
      <c r="AJ55" s="3"/>
      <c r="AM55" s="3" t="s">
        <v>98</v>
      </c>
      <c r="AP55" s="3" t="s">
        <v>155</v>
      </c>
      <c r="AS55" s="3" t="s">
        <v>99</v>
      </c>
      <c r="AV55" s="3"/>
      <c r="AY55" s="3" t="s">
        <v>430</v>
      </c>
      <c r="BB55" s="3"/>
      <c r="BG55" s="3" t="s">
        <v>107</v>
      </c>
      <c r="BJ55" s="3" t="s">
        <v>107</v>
      </c>
      <c r="BM55" s="3" t="s">
        <v>107</v>
      </c>
      <c r="BP55" s="3" t="s">
        <v>108</v>
      </c>
      <c r="BS55" s="3" t="s">
        <v>107</v>
      </c>
      <c r="BV55" s="3" t="s">
        <v>109</v>
      </c>
      <c r="BY55" s="3" t="s">
        <v>109</v>
      </c>
      <c r="CB55" s="3" t="s">
        <v>124</v>
      </c>
      <c r="CE55" s="3" t="s">
        <v>111</v>
      </c>
      <c r="CH55" s="3" t="s">
        <v>137</v>
      </c>
      <c r="CK55" s="3" t="s">
        <v>177</v>
      </c>
      <c r="CN55" s="3" t="s">
        <v>126</v>
      </c>
      <c r="CQ55" s="3"/>
    </row>
    <row r="56" spans="1:95" x14ac:dyDescent="0.25">
      <c r="A56">
        <v>32</v>
      </c>
      <c r="B56" s="22">
        <v>43929.655763888892</v>
      </c>
      <c r="C56" s="22">
        <v>43929.659247685187</v>
      </c>
      <c r="D56" s="3" t="s">
        <v>97</v>
      </c>
      <c r="I56" s="3" t="s">
        <v>98</v>
      </c>
      <c r="L56" s="3" t="s">
        <v>98</v>
      </c>
      <c r="O56" s="3" t="s">
        <v>178</v>
      </c>
      <c r="R56" s="3" t="s">
        <v>100</v>
      </c>
      <c r="U56" s="3" t="s">
        <v>99</v>
      </c>
      <c r="X56" s="3" t="s">
        <v>101</v>
      </c>
      <c r="AA56" s="3" t="s">
        <v>99</v>
      </c>
      <c r="AD56" s="3" t="s">
        <v>179</v>
      </c>
      <c r="AG56" s="3" t="s">
        <v>137</v>
      </c>
      <c r="AJ56" s="3" t="s">
        <v>180</v>
      </c>
      <c r="AM56" s="3" t="s">
        <v>98</v>
      </c>
      <c r="AP56" s="3" t="s">
        <v>155</v>
      </c>
      <c r="AS56" s="3" t="s">
        <v>98</v>
      </c>
      <c r="AV56" s="3" t="s">
        <v>144</v>
      </c>
      <c r="AY56" s="3" t="s">
        <v>439</v>
      </c>
      <c r="BB56" s="3" t="s">
        <v>181</v>
      </c>
      <c r="BG56" s="3" t="s">
        <v>123</v>
      </c>
      <c r="BJ56" s="3" t="s">
        <v>108</v>
      </c>
      <c r="BM56" s="3" t="s">
        <v>107</v>
      </c>
      <c r="BP56" s="3" t="s">
        <v>107</v>
      </c>
      <c r="BS56" s="3" t="s">
        <v>133</v>
      </c>
      <c r="BV56" s="3" t="s">
        <v>109</v>
      </c>
      <c r="BY56" s="3" t="s">
        <v>108</v>
      </c>
      <c r="CB56" s="3" t="s">
        <v>118</v>
      </c>
      <c r="CE56" s="3" t="s">
        <v>135</v>
      </c>
      <c r="CH56" s="3" t="s">
        <v>112</v>
      </c>
      <c r="CK56" s="3"/>
      <c r="CN56" s="3" t="s">
        <v>113</v>
      </c>
      <c r="CQ56" s="3"/>
    </row>
    <row r="57" spans="1:95" x14ac:dyDescent="0.25">
      <c r="A57">
        <v>32</v>
      </c>
      <c r="B57" s="22">
        <v>43929.655763888892</v>
      </c>
      <c r="C57" s="22">
        <v>43929.659247685187</v>
      </c>
      <c r="D57" s="3" t="s">
        <v>97</v>
      </c>
      <c r="I57" s="3" t="s">
        <v>98</v>
      </c>
      <c r="L57" s="3" t="s">
        <v>98</v>
      </c>
      <c r="O57" s="3" t="s">
        <v>178</v>
      </c>
      <c r="R57" s="3" t="s">
        <v>100</v>
      </c>
      <c r="U57" s="3" t="s">
        <v>99</v>
      </c>
      <c r="X57" s="3" t="s">
        <v>101</v>
      </c>
      <c r="AA57" s="3" t="s">
        <v>99</v>
      </c>
      <c r="AD57" s="3" t="s">
        <v>179</v>
      </c>
      <c r="AG57" s="3" t="s">
        <v>137</v>
      </c>
      <c r="AJ57" s="3" t="s">
        <v>180</v>
      </c>
      <c r="AM57" s="3" t="s">
        <v>98</v>
      </c>
      <c r="AP57" s="3" t="s">
        <v>155</v>
      </c>
      <c r="AS57" s="3" t="s">
        <v>98</v>
      </c>
      <c r="AV57" s="3" t="s">
        <v>144</v>
      </c>
      <c r="AY57" s="3" t="s">
        <v>430</v>
      </c>
      <c r="BB57" s="3" t="s">
        <v>181</v>
      </c>
      <c r="BG57" s="3" t="s">
        <v>123</v>
      </c>
      <c r="BJ57" s="3" t="s">
        <v>108</v>
      </c>
      <c r="BM57" s="3" t="s">
        <v>107</v>
      </c>
      <c r="BP57" s="3" t="s">
        <v>107</v>
      </c>
      <c r="BS57" s="3" t="s">
        <v>133</v>
      </c>
      <c r="BV57" s="3" t="s">
        <v>109</v>
      </c>
      <c r="BY57" s="3" t="s">
        <v>108</v>
      </c>
      <c r="CB57" s="3" t="s">
        <v>118</v>
      </c>
      <c r="CE57" s="3" t="s">
        <v>135</v>
      </c>
      <c r="CH57" s="3" t="s">
        <v>112</v>
      </c>
      <c r="CK57" s="3"/>
      <c r="CN57" s="3" t="s">
        <v>113</v>
      </c>
      <c r="CQ57" s="3"/>
    </row>
    <row r="58" spans="1:95" x14ac:dyDescent="0.25">
      <c r="A58">
        <v>33</v>
      </c>
      <c r="B58" s="22">
        <v>43929.663634259261</v>
      </c>
      <c r="C58" s="22">
        <v>43929.666377314818</v>
      </c>
      <c r="D58" s="3" t="s">
        <v>97</v>
      </c>
      <c r="I58" s="3" t="s">
        <v>98</v>
      </c>
      <c r="L58" s="3" t="s">
        <v>98</v>
      </c>
      <c r="O58" s="3" t="s">
        <v>182</v>
      </c>
      <c r="R58" s="3" t="s">
        <v>100</v>
      </c>
      <c r="U58" s="3" t="s">
        <v>99</v>
      </c>
      <c r="X58" s="3" t="s">
        <v>101</v>
      </c>
      <c r="AA58" s="3" t="s">
        <v>132</v>
      </c>
      <c r="AD58" s="3" t="s">
        <v>174</v>
      </c>
      <c r="AG58" s="3" t="s">
        <v>149</v>
      </c>
      <c r="AJ58" s="3"/>
      <c r="AM58" s="3" t="s">
        <v>99</v>
      </c>
      <c r="AP58" s="3"/>
      <c r="AS58" s="3" t="s">
        <v>98</v>
      </c>
      <c r="AV58" s="3" t="s">
        <v>130</v>
      </c>
      <c r="AY58" s="3" t="s">
        <v>241</v>
      </c>
      <c r="BB58" s="3"/>
      <c r="BG58" s="3" t="s">
        <v>123</v>
      </c>
      <c r="BJ58" s="3" t="s">
        <v>123</v>
      </c>
      <c r="BM58" s="3" t="s">
        <v>108</v>
      </c>
      <c r="BP58" s="3" t="s">
        <v>123</v>
      </c>
      <c r="BS58" s="3" t="s">
        <v>123</v>
      </c>
      <c r="BV58" s="3" t="s">
        <v>123</v>
      </c>
      <c r="BY58" s="3" t="s">
        <v>123</v>
      </c>
      <c r="CB58" s="3" t="s">
        <v>118</v>
      </c>
      <c r="CE58" s="3" t="s">
        <v>111</v>
      </c>
      <c r="CH58" s="3" t="s">
        <v>148</v>
      </c>
      <c r="CK58" s="3"/>
      <c r="CN58" s="3" t="s">
        <v>126</v>
      </c>
      <c r="CQ58" s="3"/>
    </row>
    <row r="59" spans="1:95" x14ac:dyDescent="0.25">
      <c r="A59">
        <v>33</v>
      </c>
      <c r="B59" s="22">
        <v>43929.663634259261</v>
      </c>
      <c r="C59" s="22">
        <v>43929.666377314818</v>
      </c>
      <c r="D59" s="3" t="s">
        <v>97</v>
      </c>
      <c r="I59" s="3" t="s">
        <v>98</v>
      </c>
      <c r="L59" s="3" t="s">
        <v>98</v>
      </c>
      <c r="O59" s="3" t="s">
        <v>182</v>
      </c>
      <c r="R59" s="3" t="s">
        <v>100</v>
      </c>
      <c r="U59" s="3" t="s">
        <v>99</v>
      </c>
      <c r="X59" s="3" t="s">
        <v>101</v>
      </c>
      <c r="AA59" s="3" t="s">
        <v>132</v>
      </c>
      <c r="AD59" s="3" t="s">
        <v>174</v>
      </c>
      <c r="AG59" s="3" t="s">
        <v>149</v>
      </c>
      <c r="AJ59" s="3"/>
      <c r="AM59" s="3" t="s">
        <v>99</v>
      </c>
      <c r="AP59" s="3"/>
      <c r="AS59" s="3" t="s">
        <v>98</v>
      </c>
      <c r="AV59" s="3" t="s">
        <v>130</v>
      </c>
      <c r="AY59" s="3" t="s">
        <v>430</v>
      </c>
      <c r="BB59" s="3"/>
      <c r="BG59" s="3" t="s">
        <v>123</v>
      </c>
      <c r="BJ59" s="3" t="s">
        <v>123</v>
      </c>
      <c r="BM59" s="3" t="s">
        <v>108</v>
      </c>
      <c r="BP59" s="3" t="s">
        <v>123</v>
      </c>
      <c r="BS59" s="3" t="s">
        <v>123</v>
      </c>
      <c r="BV59" s="3" t="s">
        <v>123</v>
      </c>
      <c r="BY59" s="3" t="s">
        <v>123</v>
      </c>
      <c r="CB59" s="3" t="s">
        <v>118</v>
      </c>
      <c r="CE59" s="3" t="s">
        <v>111</v>
      </c>
      <c r="CH59" s="3" t="s">
        <v>148</v>
      </c>
      <c r="CK59" s="3"/>
      <c r="CN59" s="3" t="s">
        <v>126</v>
      </c>
      <c r="CQ59" s="3"/>
    </row>
    <row r="60" spans="1:95" x14ac:dyDescent="0.25">
      <c r="A60">
        <v>34</v>
      </c>
      <c r="B60" s="22">
        <v>43929.670937499999</v>
      </c>
      <c r="C60" s="22">
        <v>43929.672372685185</v>
      </c>
      <c r="D60" s="3" t="s">
        <v>97</v>
      </c>
      <c r="I60" s="3" t="s">
        <v>98</v>
      </c>
      <c r="L60" s="3" t="s">
        <v>99</v>
      </c>
      <c r="O60" s="3"/>
      <c r="R60" s="3" t="s">
        <v>100</v>
      </c>
      <c r="U60" s="3" t="s">
        <v>99</v>
      </c>
      <c r="X60" s="3" t="s">
        <v>101</v>
      </c>
      <c r="AA60" s="3" t="s">
        <v>102</v>
      </c>
      <c r="AD60" s="3" t="s">
        <v>146</v>
      </c>
      <c r="AG60" s="3" t="s">
        <v>149</v>
      </c>
      <c r="AJ60" s="3"/>
      <c r="AM60" s="3" t="s">
        <v>99</v>
      </c>
      <c r="AP60" s="3"/>
      <c r="AS60" s="3" t="s">
        <v>98</v>
      </c>
      <c r="AV60" s="3" t="s">
        <v>183</v>
      </c>
      <c r="AY60" s="3" t="s">
        <v>241</v>
      </c>
      <c r="BB60" s="3"/>
      <c r="BG60" s="3" t="s">
        <v>123</v>
      </c>
      <c r="BJ60" s="3" t="s">
        <v>123</v>
      </c>
      <c r="BM60" s="3" t="s">
        <v>109</v>
      </c>
      <c r="BP60" s="3" t="s">
        <v>109</v>
      </c>
      <c r="BS60" s="3" t="s">
        <v>109</v>
      </c>
      <c r="BV60" s="3" t="s">
        <v>109</v>
      </c>
      <c r="BY60" s="3" t="s">
        <v>109</v>
      </c>
      <c r="CB60" s="3" t="s">
        <v>118</v>
      </c>
      <c r="CE60" s="3" t="s">
        <v>119</v>
      </c>
      <c r="CH60" s="3" t="s">
        <v>112</v>
      </c>
      <c r="CK60" s="3"/>
      <c r="CN60" s="3" t="s">
        <v>126</v>
      </c>
      <c r="CQ60" s="3"/>
    </row>
    <row r="61" spans="1:95" x14ac:dyDescent="0.25">
      <c r="A61">
        <v>34</v>
      </c>
      <c r="B61" s="22">
        <v>43929.670937499999</v>
      </c>
      <c r="C61" s="22">
        <v>43929.672372685185</v>
      </c>
      <c r="D61" s="3" t="s">
        <v>97</v>
      </c>
      <c r="I61" s="3" t="s">
        <v>98</v>
      </c>
      <c r="L61" s="3" t="s">
        <v>99</v>
      </c>
      <c r="O61" s="3"/>
      <c r="R61" s="3" t="s">
        <v>100</v>
      </c>
      <c r="U61" s="3" t="s">
        <v>99</v>
      </c>
      <c r="X61" s="3" t="s">
        <v>101</v>
      </c>
      <c r="AA61" s="3" t="s">
        <v>102</v>
      </c>
      <c r="AD61" s="3" t="s">
        <v>146</v>
      </c>
      <c r="AG61" s="3" t="s">
        <v>149</v>
      </c>
      <c r="AJ61" s="3"/>
      <c r="AM61" s="3" t="s">
        <v>99</v>
      </c>
      <c r="AP61" s="3"/>
      <c r="AS61" s="3" t="s">
        <v>98</v>
      </c>
      <c r="AV61" s="3" t="s">
        <v>183</v>
      </c>
      <c r="AY61" s="3" t="s">
        <v>430</v>
      </c>
      <c r="BB61" s="3"/>
      <c r="BG61" s="3" t="s">
        <v>123</v>
      </c>
      <c r="BJ61" s="3" t="s">
        <v>123</v>
      </c>
      <c r="BM61" s="3" t="s">
        <v>109</v>
      </c>
      <c r="BP61" s="3" t="s">
        <v>109</v>
      </c>
      <c r="BS61" s="3" t="s">
        <v>109</v>
      </c>
      <c r="BV61" s="3" t="s">
        <v>109</v>
      </c>
      <c r="BY61" s="3" t="s">
        <v>109</v>
      </c>
      <c r="CB61" s="3" t="s">
        <v>118</v>
      </c>
      <c r="CE61" s="3" t="s">
        <v>119</v>
      </c>
      <c r="CH61" s="3" t="s">
        <v>112</v>
      </c>
      <c r="CK61" s="3"/>
      <c r="CN61" s="3" t="s">
        <v>126</v>
      </c>
      <c r="CQ61" s="3"/>
    </row>
    <row r="62" spans="1:95" x14ac:dyDescent="0.25">
      <c r="A62">
        <v>35</v>
      </c>
      <c r="B62" s="22">
        <v>43929.671898148146</v>
      </c>
      <c r="C62" s="22">
        <v>43929.674398148149</v>
      </c>
      <c r="D62" s="3" t="s">
        <v>97</v>
      </c>
      <c r="I62" s="3" t="s">
        <v>99</v>
      </c>
      <c r="L62" s="3" t="s">
        <v>98</v>
      </c>
      <c r="O62" s="3" t="s">
        <v>184</v>
      </c>
      <c r="R62" s="3" t="s">
        <v>159</v>
      </c>
      <c r="U62" s="3" t="s">
        <v>98</v>
      </c>
      <c r="X62" s="3" t="s">
        <v>121</v>
      </c>
      <c r="AA62" s="3"/>
      <c r="AD62" s="3" t="s">
        <v>127</v>
      </c>
      <c r="AG62" s="3" t="s">
        <v>149</v>
      </c>
      <c r="AJ62" s="3"/>
      <c r="AM62" s="3" t="s">
        <v>99</v>
      </c>
      <c r="AP62" s="3"/>
      <c r="AS62" s="3" t="s">
        <v>99</v>
      </c>
      <c r="AV62" s="3"/>
      <c r="AY62" s="3" t="s">
        <v>241</v>
      </c>
      <c r="BB62" s="3"/>
      <c r="BG62" s="3" t="s">
        <v>109</v>
      </c>
      <c r="BJ62" s="3" t="s">
        <v>109</v>
      </c>
      <c r="BM62" s="3" t="s">
        <v>109</v>
      </c>
      <c r="BP62" s="3" t="s">
        <v>107</v>
      </c>
      <c r="BS62" s="3" t="s">
        <v>107</v>
      </c>
      <c r="BV62" s="3" t="s">
        <v>109</v>
      </c>
      <c r="BY62" s="3" t="s">
        <v>109</v>
      </c>
      <c r="CB62" s="3" t="s">
        <v>118</v>
      </c>
      <c r="CE62" s="3" t="s">
        <v>111</v>
      </c>
      <c r="CH62" s="3" t="s">
        <v>163</v>
      </c>
      <c r="CK62" s="3"/>
      <c r="CN62" s="3" t="s">
        <v>137</v>
      </c>
      <c r="CQ62" s="3"/>
    </row>
    <row r="63" spans="1:95" x14ac:dyDescent="0.25">
      <c r="A63">
        <v>35</v>
      </c>
      <c r="B63" s="22">
        <v>43929.671898148146</v>
      </c>
      <c r="C63" s="22">
        <v>43929.674398148149</v>
      </c>
      <c r="D63" s="3" t="s">
        <v>97</v>
      </c>
      <c r="I63" s="3" t="s">
        <v>99</v>
      </c>
      <c r="L63" s="3" t="s">
        <v>98</v>
      </c>
      <c r="O63" s="3" t="s">
        <v>184</v>
      </c>
      <c r="R63" s="3" t="s">
        <v>159</v>
      </c>
      <c r="U63" s="3" t="s">
        <v>98</v>
      </c>
      <c r="X63" s="3" t="s">
        <v>121</v>
      </c>
      <c r="AA63" s="3"/>
      <c r="AD63" s="3" t="s">
        <v>127</v>
      </c>
      <c r="AG63" s="3" t="s">
        <v>149</v>
      </c>
      <c r="AJ63" s="3"/>
      <c r="AM63" s="3" t="s">
        <v>99</v>
      </c>
      <c r="AP63" s="3"/>
      <c r="AS63" s="3" t="s">
        <v>99</v>
      </c>
      <c r="AV63" s="3"/>
      <c r="AY63" s="3" t="s">
        <v>430</v>
      </c>
      <c r="BB63" s="3"/>
      <c r="BG63" s="3" t="s">
        <v>109</v>
      </c>
      <c r="BJ63" s="3" t="s">
        <v>109</v>
      </c>
      <c r="BM63" s="3" t="s">
        <v>109</v>
      </c>
      <c r="BP63" s="3" t="s">
        <v>107</v>
      </c>
      <c r="BS63" s="3" t="s">
        <v>107</v>
      </c>
      <c r="BV63" s="3" t="s">
        <v>109</v>
      </c>
      <c r="BY63" s="3" t="s">
        <v>109</v>
      </c>
      <c r="CB63" s="3" t="s">
        <v>118</v>
      </c>
      <c r="CE63" s="3" t="s">
        <v>111</v>
      </c>
      <c r="CH63" s="3" t="s">
        <v>163</v>
      </c>
      <c r="CK63" s="3"/>
      <c r="CN63" s="3" t="s">
        <v>137</v>
      </c>
      <c r="CQ63" s="3"/>
    </row>
    <row r="64" spans="1:95" x14ac:dyDescent="0.25">
      <c r="A64">
        <v>36</v>
      </c>
      <c r="B64" s="22">
        <v>43929.681331018517</v>
      </c>
      <c r="C64" s="22">
        <v>43929.683634259258</v>
      </c>
      <c r="D64" s="3" t="s">
        <v>97</v>
      </c>
      <c r="I64" s="3" t="s">
        <v>98</v>
      </c>
      <c r="L64" s="3" t="s">
        <v>98</v>
      </c>
      <c r="O64" s="3"/>
      <c r="R64" s="3" t="s">
        <v>185</v>
      </c>
      <c r="U64" s="3" t="s">
        <v>99</v>
      </c>
      <c r="X64" s="3" t="s">
        <v>121</v>
      </c>
      <c r="AA64" s="3"/>
      <c r="AD64" s="3" t="s">
        <v>142</v>
      </c>
      <c r="AG64" s="3" t="s">
        <v>151</v>
      </c>
      <c r="AJ64" s="3"/>
      <c r="AM64" s="3" t="s">
        <v>98</v>
      </c>
      <c r="AP64" s="3" t="s">
        <v>186</v>
      </c>
      <c r="AS64" s="3" t="s">
        <v>98</v>
      </c>
      <c r="AV64" s="3" t="s">
        <v>175</v>
      </c>
      <c r="AY64" s="3" t="s">
        <v>439</v>
      </c>
      <c r="BB64" s="3"/>
      <c r="BG64" s="3" t="s">
        <v>107</v>
      </c>
      <c r="BJ64" s="3" t="s">
        <v>107</v>
      </c>
      <c r="BM64" s="3" t="s">
        <v>107</v>
      </c>
      <c r="BP64" s="3" t="s">
        <v>109</v>
      </c>
      <c r="BS64" s="3" t="s">
        <v>109</v>
      </c>
      <c r="BV64" s="3" t="s">
        <v>123</v>
      </c>
      <c r="BY64" s="3" t="s">
        <v>109</v>
      </c>
      <c r="CB64" s="3" t="s">
        <v>118</v>
      </c>
      <c r="CE64" s="3" t="s">
        <v>111</v>
      </c>
      <c r="CH64" s="3" t="s">
        <v>156</v>
      </c>
      <c r="CK64" s="3"/>
      <c r="CN64" s="3" t="s">
        <v>131</v>
      </c>
      <c r="CQ64" s="3"/>
    </row>
    <row r="65" spans="1:95" x14ac:dyDescent="0.25">
      <c r="A65">
        <v>36</v>
      </c>
      <c r="B65" s="22">
        <v>43929.681331018517</v>
      </c>
      <c r="C65" s="22">
        <v>43929.683634259258</v>
      </c>
      <c r="D65" s="3" t="s">
        <v>97</v>
      </c>
      <c r="I65" s="3" t="s">
        <v>98</v>
      </c>
      <c r="L65" s="3" t="s">
        <v>98</v>
      </c>
      <c r="O65" s="3"/>
      <c r="R65" s="3" t="s">
        <v>185</v>
      </c>
      <c r="U65" s="3" t="s">
        <v>99</v>
      </c>
      <c r="X65" s="3" t="s">
        <v>121</v>
      </c>
      <c r="AA65" s="3"/>
      <c r="AD65" s="3" t="s">
        <v>142</v>
      </c>
      <c r="AG65" s="3" t="s">
        <v>151</v>
      </c>
      <c r="AJ65" s="3"/>
      <c r="AM65" s="3" t="s">
        <v>98</v>
      </c>
      <c r="AP65" s="3" t="s">
        <v>186</v>
      </c>
      <c r="AS65" s="3" t="s">
        <v>98</v>
      </c>
      <c r="AV65" s="3" t="s">
        <v>175</v>
      </c>
      <c r="AY65" s="3" t="s">
        <v>430</v>
      </c>
      <c r="BB65" s="3"/>
      <c r="BG65" s="3" t="s">
        <v>107</v>
      </c>
      <c r="BJ65" s="3" t="s">
        <v>107</v>
      </c>
      <c r="BM65" s="3" t="s">
        <v>107</v>
      </c>
      <c r="BP65" s="3" t="s">
        <v>109</v>
      </c>
      <c r="BS65" s="3" t="s">
        <v>109</v>
      </c>
      <c r="BV65" s="3" t="s">
        <v>123</v>
      </c>
      <c r="BY65" s="3" t="s">
        <v>109</v>
      </c>
      <c r="CB65" s="3" t="s">
        <v>118</v>
      </c>
      <c r="CE65" s="3" t="s">
        <v>111</v>
      </c>
      <c r="CH65" s="3" t="s">
        <v>156</v>
      </c>
      <c r="CK65" s="3"/>
      <c r="CN65" s="3" t="s">
        <v>131</v>
      </c>
      <c r="CQ65" s="3"/>
    </row>
    <row r="66" spans="1:95" x14ac:dyDescent="0.25">
      <c r="A66">
        <v>37</v>
      </c>
      <c r="B66" s="22">
        <v>43929.683298611111</v>
      </c>
      <c r="C66" s="22">
        <v>43929.685891203706</v>
      </c>
      <c r="D66" s="3" t="s">
        <v>97</v>
      </c>
      <c r="I66" s="3" t="s">
        <v>98</v>
      </c>
      <c r="L66" s="3" t="s">
        <v>99</v>
      </c>
      <c r="O66" s="3"/>
      <c r="R66" s="3" t="s">
        <v>100</v>
      </c>
      <c r="U66" s="3" t="s">
        <v>99</v>
      </c>
      <c r="X66" s="3" t="s">
        <v>101</v>
      </c>
      <c r="AA66" s="3" t="s">
        <v>102</v>
      </c>
      <c r="AD66" s="3" t="s">
        <v>154</v>
      </c>
      <c r="AG66" s="3" t="s">
        <v>149</v>
      </c>
      <c r="AJ66" s="3"/>
      <c r="AM66" s="3" t="s">
        <v>99</v>
      </c>
      <c r="AP66" s="3"/>
      <c r="AS66" s="3" t="s">
        <v>98</v>
      </c>
      <c r="AV66" s="3" t="s">
        <v>130</v>
      </c>
      <c r="AY66" s="3" t="s">
        <v>241</v>
      </c>
      <c r="BB66" s="3"/>
      <c r="BG66" s="3" t="s">
        <v>109</v>
      </c>
      <c r="BJ66" s="3" t="s">
        <v>123</v>
      </c>
      <c r="BM66" s="3" t="s">
        <v>109</v>
      </c>
      <c r="BP66" s="3" t="s">
        <v>123</v>
      </c>
      <c r="BS66" s="3" t="s">
        <v>123</v>
      </c>
      <c r="BV66" s="3" t="s">
        <v>109</v>
      </c>
      <c r="BY66" s="3" t="s">
        <v>109</v>
      </c>
      <c r="CB66" s="3" t="s">
        <v>110</v>
      </c>
      <c r="CE66" s="3" t="s">
        <v>111</v>
      </c>
      <c r="CH66" s="3" t="s">
        <v>148</v>
      </c>
      <c r="CK66" s="3"/>
      <c r="CN66" s="3" t="s">
        <v>113</v>
      </c>
      <c r="CQ66" s="3"/>
    </row>
    <row r="67" spans="1:95" x14ac:dyDescent="0.25">
      <c r="A67">
        <v>37</v>
      </c>
      <c r="B67" s="22">
        <v>43929.683298611111</v>
      </c>
      <c r="C67" s="22">
        <v>43929.685891203706</v>
      </c>
      <c r="D67" s="3" t="s">
        <v>97</v>
      </c>
      <c r="I67" s="3" t="s">
        <v>98</v>
      </c>
      <c r="L67" s="3" t="s">
        <v>99</v>
      </c>
      <c r="O67" s="3"/>
      <c r="R67" s="3" t="s">
        <v>100</v>
      </c>
      <c r="U67" s="3" t="s">
        <v>99</v>
      </c>
      <c r="X67" s="3" t="s">
        <v>101</v>
      </c>
      <c r="AA67" s="3" t="s">
        <v>102</v>
      </c>
      <c r="AD67" s="3" t="s">
        <v>154</v>
      </c>
      <c r="AG67" s="3" t="s">
        <v>149</v>
      </c>
      <c r="AJ67" s="3"/>
      <c r="AM67" s="3" t="s">
        <v>99</v>
      </c>
      <c r="AP67" s="3"/>
      <c r="AS67" s="3" t="s">
        <v>98</v>
      </c>
      <c r="AV67" s="3" t="s">
        <v>130</v>
      </c>
      <c r="AY67" s="3" t="s">
        <v>430</v>
      </c>
      <c r="BB67" s="3"/>
      <c r="BG67" s="3" t="s">
        <v>109</v>
      </c>
      <c r="BJ67" s="3" t="s">
        <v>123</v>
      </c>
      <c r="BM67" s="3" t="s">
        <v>109</v>
      </c>
      <c r="BP67" s="3" t="s">
        <v>123</v>
      </c>
      <c r="BS67" s="3" t="s">
        <v>123</v>
      </c>
      <c r="BV67" s="3" t="s">
        <v>109</v>
      </c>
      <c r="BY67" s="3" t="s">
        <v>109</v>
      </c>
      <c r="CB67" s="3" t="s">
        <v>110</v>
      </c>
      <c r="CE67" s="3" t="s">
        <v>111</v>
      </c>
      <c r="CH67" s="3" t="s">
        <v>148</v>
      </c>
      <c r="CK67" s="3"/>
      <c r="CN67" s="3" t="s">
        <v>113</v>
      </c>
      <c r="CQ67" s="3"/>
    </row>
    <row r="68" spans="1:95" x14ac:dyDescent="0.25">
      <c r="A68">
        <v>38</v>
      </c>
      <c r="B68" s="22">
        <v>43929.668009259258</v>
      </c>
      <c r="C68" s="22">
        <v>43929.686689814815</v>
      </c>
      <c r="D68" s="3" t="s">
        <v>97</v>
      </c>
      <c r="I68" s="3" t="s">
        <v>98</v>
      </c>
      <c r="L68" s="3" t="s">
        <v>98</v>
      </c>
      <c r="O68" s="3" t="s">
        <v>187</v>
      </c>
      <c r="R68" s="3" t="s">
        <v>100</v>
      </c>
      <c r="U68" s="3" t="s">
        <v>99</v>
      </c>
      <c r="X68" s="3" t="s">
        <v>101</v>
      </c>
      <c r="AA68" s="3" t="s">
        <v>99</v>
      </c>
      <c r="AD68" s="3" t="s">
        <v>114</v>
      </c>
      <c r="AG68" s="3" t="s">
        <v>149</v>
      </c>
      <c r="AJ68" s="3"/>
      <c r="AM68" s="3" t="s">
        <v>99</v>
      </c>
      <c r="AP68" s="3"/>
      <c r="AS68" s="3" t="s">
        <v>98</v>
      </c>
      <c r="AV68" s="3" t="s">
        <v>157</v>
      </c>
      <c r="AY68" s="3" t="s">
        <v>241</v>
      </c>
      <c r="BB68" s="3"/>
      <c r="BG68" s="3" t="s">
        <v>108</v>
      </c>
      <c r="BJ68" s="3" t="s">
        <v>109</v>
      </c>
      <c r="BM68" s="3" t="s">
        <v>108</v>
      </c>
      <c r="BP68" s="3" t="s">
        <v>123</v>
      </c>
      <c r="BS68" s="3" t="s">
        <v>108</v>
      </c>
      <c r="BV68" s="3" t="s">
        <v>123</v>
      </c>
      <c r="BY68" s="3" t="s">
        <v>123</v>
      </c>
      <c r="CB68" s="3" t="s">
        <v>124</v>
      </c>
      <c r="CE68" s="3" t="s">
        <v>119</v>
      </c>
      <c r="CH68" s="3" t="s">
        <v>112</v>
      </c>
      <c r="CK68" s="3"/>
      <c r="CN68" s="3" t="s">
        <v>113</v>
      </c>
      <c r="CQ68" s="3"/>
    </row>
    <row r="69" spans="1:95" x14ac:dyDescent="0.25">
      <c r="A69">
        <v>38</v>
      </c>
      <c r="B69" s="22">
        <v>43929.668009259258</v>
      </c>
      <c r="C69" s="22">
        <v>43929.686689814815</v>
      </c>
      <c r="D69" s="3" t="s">
        <v>97</v>
      </c>
      <c r="I69" s="3" t="s">
        <v>98</v>
      </c>
      <c r="L69" s="3" t="s">
        <v>98</v>
      </c>
      <c r="O69" s="3" t="s">
        <v>187</v>
      </c>
      <c r="R69" s="3" t="s">
        <v>100</v>
      </c>
      <c r="U69" s="3" t="s">
        <v>99</v>
      </c>
      <c r="X69" s="3" t="s">
        <v>101</v>
      </c>
      <c r="AA69" s="3" t="s">
        <v>99</v>
      </c>
      <c r="AD69" s="3" t="s">
        <v>114</v>
      </c>
      <c r="AG69" s="3" t="s">
        <v>149</v>
      </c>
      <c r="AJ69" s="3"/>
      <c r="AM69" s="3" t="s">
        <v>99</v>
      </c>
      <c r="AP69" s="3"/>
      <c r="AS69" s="3" t="s">
        <v>98</v>
      </c>
      <c r="AV69" s="3" t="s">
        <v>157</v>
      </c>
      <c r="AY69" s="3" t="s">
        <v>430</v>
      </c>
      <c r="BB69" s="3"/>
      <c r="BG69" s="3" t="s">
        <v>108</v>
      </c>
      <c r="BJ69" s="3" t="s">
        <v>109</v>
      </c>
      <c r="BM69" s="3" t="s">
        <v>108</v>
      </c>
      <c r="BP69" s="3" t="s">
        <v>123</v>
      </c>
      <c r="BS69" s="3" t="s">
        <v>108</v>
      </c>
      <c r="BV69" s="3" t="s">
        <v>123</v>
      </c>
      <c r="BY69" s="3" t="s">
        <v>123</v>
      </c>
      <c r="CB69" s="3" t="s">
        <v>124</v>
      </c>
      <c r="CE69" s="3" t="s">
        <v>119</v>
      </c>
      <c r="CH69" s="3" t="s">
        <v>112</v>
      </c>
      <c r="CK69" s="3"/>
      <c r="CN69" s="3" t="s">
        <v>113</v>
      </c>
      <c r="CQ69" s="3"/>
    </row>
    <row r="70" spans="1:95" x14ac:dyDescent="0.25">
      <c r="A70">
        <v>39</v>
      </c>
      <c r="B70" s="22">
        <v>43929.638738425929</v>
      </c>
      <c r="C70" s="22">
        <v>43929.690821759257</v>
      </c>
      <c r="D70" s="3" t="s">
        <v>97</v>
      </c>
      <c r="I70" s="3" t="s">
        <v>98</v>
      </c>
      <c r="L70" s="3" t="s">
        <v>99</v>
      </c>
      <c r="O70" s="3"/>
      <c r="R70" s="3" t="s">
        <v>100</v>
      </c>
      <c r="U70" s="3" t="s">
        <v>99</v>
      </c>
      <c r="X70" s="3" t="s">
        <v>101</v>
      </c>
      <c r="AA70" s="3" t="s">
        <v>102</v>
      </c>
      <c r="AD70" s="3" t="s">
        <v>188</v>
      </c>
      <c r="AG70" s="3" t="s">
        <v>149</v>
      </c>
      <c r="AJ70" s="3"/>
      <c r="AM70" s="3" t="s">
        <v>99</v>
      </c>
      <c r="AP70" s="3"/>
      <c r="AS70" s="3" t="s">
        <v>98</v>
      </c>
      <c r="AV70" s="3" t="s">
        <v>189</v>
      </c>
      <c r="AY70" s="3" t="s">
        <v>241</v>
      </c>
      <c r="BB70" s="3"/>
      <c r="BG70" s="3" t="s">
        <v>133</v>
      </c>
      <c r="BJ70" s="3" t="s">
        <v>133</v>
      </c>
      <c r="BM70" s="3" t="s">
        <v>109</v>
      </c>
      <c r="BP70" s="3" t="s">
        <v>123</v>
      </c>
      <c r="BS70" s="3" t="s">
        <v>109</v>
      </c>
      <c r="BV70" s="3" t="s">
        <v>123</v>
      </c>
      <c r="BY70" s="3" t="s">
        <v>123</v>
      </c>
      <c r="CB70" s="3" t="s">
        <v>110</v>
      </c>
      <c r="CE70" s="3" t="s">
        <v>119</v>
      </c>
      <c r="CH70" s="3" t="s">
        <v>112</v>
      </c>
      <c r="CK70" s="3"/>
      <c r="CN70" s="3" t="s">
        <v>113</v>
      </c>
      <c r="CQ70" s="3"/>
    </row>
    <row r="71" spans="1:95" x14ac:dyDescent="0.25">
      <c r="A71">
        <v>39</v>
      </c>
      <c r="B71" s="22">
        <v>43929.638738425929</v>
      </c>
      <c r="C71" s="22">
        <v>43929.690821759257</v>
      </c>
      <c r="D71" s="3" t="s">
        <v>97</v>
      </c>
      <c r="I71" s="3" t="s">
        <v>98</v>
      </c>
      <c r="L71" s="3" t="s">
        <v>99</v>
      </c>
      <c r="O71" s="3"/>
      <c r="R71" s="3" t="s">
        <v>100</v>
      </c>
      <c r="U71" s="3" t="s">
        <v>99</v>
      </c>
      <c r="X71" s="3" t="s">
        <v>101</v>
      </c>
      <c r="AA71" s="3" t="s">
        <v>102</v>
      </c>
      <c r="AD71" s="3" t="s">
        <v>188</v>
      </c>
      <c r="AG71" s="3" t="s">
        <v>149</v>
      </c>
      <c r="AJ71" s="3"/>
      <c r="AM71" s="3" t="s">
        <v>99</v>
      </c>
      <c r="AP71" s="3"/>
      <c r="AS71" s="3" t="s">
        <v>98</v>
      </c>
      <c r="AV71" s="3" t="s">
        <v>189</v>
      </c>
      <c r="AY71" s="3" t="s">
        <v>430</v>
      </c>
      <c r="BB71" s="3"/>
      <c r="BG71" s="3" t="s">
        <v>133</v>
      </c>
      <c r="BJ71" s="3" t="s">
        <v>133</v>
      </c>
      <c r="BM71" s="3" t="s">
        <v>109</v>
      </c>
      <c r="BP71" s="3" t="s">
        <v>123</v>
      </c>
      <c r="BS71" s="3" t="s">
        <v>109</v>
      </c>
      <c r="BV71" s="3" t="s">
        <v>123</v>
      </c>
      <c r="BY71" s="3" t="s">
        <v>123</v>
      </c>
      <c r="CB71" s="3" t="s">
        <v>110</v>
      </c>
      <c r="CE71" s="3" t="s">
        <v>119</v>
      </c>
      <c r="CH71" s="3" t="s">
        <v>112</v>
      </c>
      <c r="CK71" s="3"/>
      <c r="CN71" s="3" t="s">
        <v>113</v>
      </c>
      <c r="CQ71" s="3"/>
    </row>
    <row r="72" spans="1:95" x14ac:dyDescent="0.25">
      <c r="A72">
        <v>40</v>
      </c>
      <c r="B72" s="22">
        <v>43929.702696759261</v>
      </c>
      <c r="C72" s="22">
        <v>43929.704386574071</v>
      </c>
      <c r="D72" s="3" t="s">
        <v>97</v>
      </c>
      <c r="I72" s="3" t="s">
        <v>98</v>
      </c>
      <c r="L72" s="3" t="s">
        <v>99</v>
      </c>
      <c r="O72" s="3"/>
      <c r="R72" s="3" t="s">
        <v>120</v>
      </c>
      <c r="U72" s="3" t="s">
        <v>99</v>
      </c>
      <c r="X72" s="3" t="s">
        <v>101</v>
      </c>
      <c r="AA72" s="3" t="s">
        <v>99</v>
      </c>
      <c r="AD72" s="3" t="s">
        <v>190</v>
      </c>
      <c r="AG72" s="3" t="s">
        <v>149</v>
      </c>
      <c r="AJ72" s="3"/>
      <c r="AM72" s="3" t="s">
        <v>99</v>
      </c>
      <c r="AP72" s="3"/>
      <c r="AS72" s="3" t="s">
        <v>98</v>
      </c>
      <c r="AV72" s="3" t="s">
        <v>191</v>
      </c>
      <c r="AY72" s="3" t="s">
        <v>439</v>
      </c>
      <c r="BB72" s="3"/>
      <c r="BG72" s="3" t="s">
        <v>109</v>
      </c>
      <c r="BJ72" s="3" t="s">
        <v>109</v>
      </c>
      <c r="BM72" s="3" t="s">
        <v>108</v>
      </c>
      <c r="BP72" s="3" t="s">
        <v>109</v>
      </c>
      <c r="BS72" s="3" t="s">
        <v>108</v>
      </c>
      <c r="BV72" s="3" t="s">
        <v>109</v>
      </c>
      <c r="BY72" s="3" t="s">
        <v>123</v>
      </c>
      <c r="CB72" s="3" t="s">
        <v>118</v>
      </c>
      <c r="CE72" s="3" t="s">
        <v>119</v>
      </c>
      <c r="CH72" s="3" t="s">
        <v>112</v>
      </c>
      <c r="CK72" s="3"/>
      <c r="CN72" s="3" t="s">
        <v>113</v>
      </c>
      <c r="CQ72" s="3"/>
    </row>
    <row r="73" spans="1:95" x14ac:dyDescent="0.25">
      <c r="A73">
        <v>40</v>
      </c>
      <c r="B73" s="22">
        <v>43929.702696759261</v>
      </c>
      <c r="C73" s="22">
        <v>43929.704386574071</v>
      </c>
      <c r="D73" s="3" t="s">
        <v>97</v>
      </c>
      <c r="I73" s="3" t="s">
        <v>98</v>
      </c>
      <c r="L73" s="3" t="s">
        <v>99</v>
      </c>
      <c r="O73" s="3"/>
      <c r="R73" s="3" t="s">
        <v>120</v>
      </c>
      <c r="U73" s="3" t="s">
        <v>99</v>
      </c>
      <c r="X73" s="3" t="s">
        <v>101</v>
      </c>
      <c r="AA73" s="3" t="s">
        <v>99</v>
      </c>
      <c r="AD73" s="3" t="s">
        <v>190</v>
      </c>
      <c r="AG73" s="3" t="s">
        <v>149</v>
      </c>
      <c r="AJ73" s="3"/>
      <c r="AM73" s="3" t="s">
        <v>99</v>
      </c>
      <c r="AP73" s="3"/>
      <c r="AS73" s="3" t="s">
        <v>98</v>
      </c>
      <c r="AV73" s="3" t="s">
        <v>191</v>
      </c>
      <c r="AY73" s="3" t="s">
        <v>241</v>
      </c>
      <c r="BB73" s="3"/>
      <c r="BG73" s="3" t="s">
        <v>109</v>
      </c>
      <c r="BJ73" s="3" t="s">
        <v>109</v>
      </c>
      <c r="BM73" s="3" t="s">
        <v>108</v>
      </c>
      <c r="BP73" s="3" t="s">
        <v>109</v>
      </c>
      <c r="BS73" s="3" t="s">
        <v>108</v>
      </c>
      <c r="BV73" s="3" t="s">
        <v>109</v>
      </c>
      <c r="BY73" s="3" t="s">
        <v>123</v>
      </c>
      <c r="CB73" s="3" t="s">
        <v>118</v>
      </c>
      <c r="CE73" s="3" t="s">
        <v>119</v>
      </c>
      <c r="CH73" s="3" t="s">
        <v>112</v>
      </c>
      <c r="CK73" s="3"/>
      <c r="CN73" s="3" t="s">
        <v>113</v>
      </c>
      <c r="CQ73" s="3"/>
    </row>
    <row r="74" spans="1:95" x14ac:dyDescent="0.25">
      <c r="A74">
        <v>40</v>
      </c>
      <c r="B74" s="22">
        <v>43929.702696759261</v>
      </c>
      <c r="C74" s="22">
        <v>43929.704386574071</v>
      </c>
      <c r="D74" s="3" t="s">
        <v>97</v>
      </c>
      <c r="I74" s="3" t="s">
        <v>98</v>
      </c>
      <c r="L74" s="3" t="s">
        <v>99</v>
      </c>
      <c r="O74" s="3"/>
      <c r="R74" s="3" t="s">
        <v>120</v>
      </c>
      <c r="U74" s="3" t="s">
        <v>99</v>
      </c>
      <c r="X74" s="3" t="s">
        <v>101</v>
      </c>
      <c r="AA74" s="3" t="s">
        <v>99</v>
      </c>
      <c r="AD74" s="3" t="s">
        <v>190</v>
      </c>
      <c r="AG74" s="3" t="s">
        <v>149</v>
      </c>
      <c r="AJ74" s="3"/>
      <c r="AM74" s="3" t="s">
        <v>99</v>
      </c>
      <c r="AP74" s="3"/>
      <c r="AS74" s="3" t="s">
        <v>98</v>
      </c>
      <c r="AV74" s="3" t="s">
        <v>191</v>
      </c>
      <c r="AY74" s="3" t="s">
        <v>430</v>
      </c>
      <c r="BB74" s="3"/>
      <c r="BG74" s="3" t="s">
        <v>109</v>
      </c>
      <c r="BJ74" s="3" t="s">
        <v>109</v>
      </c>
      <c r="BM74" s="3" t="s">
        <v>108</v>
      </c>
      <c r="BP74" s="3" t="s">
        <v>109</v>
      </c>
      <c r="BS74" s="3" t="s">
        <v>108</v>
      </c>
      <c r="BV74" s="3" t="s">
        <v>109</v>
      </c>
      <c r="BY74" s="3" t="s">
        <v>123</v>
      </c>
      <c r="CB74" s="3" t="s">
        <v>118</v>
      </c>
      <c r="CE74" s="3" t="s">
        <v>119</v>
      </c>
      <c r="CH74" s="3" t="s">
        <v>112</v>
      </c>
      <c r="CK74" s="3"/>
      <c r="CN74" s="3" t="s">
        <v>113</v>
      </c>
      <c r="CQ74" s="3"/>
    </row>
    <row r="75" spans="1:95" x14ac:dyDescent="0.25">
      <c r="A75">
        <v>41</v>
      </c>
      <c r="B75" s="22">
        <v>43929.702256944445</v>
      </c>
      <c r="C75" s="22">
        <v>43929.706226851849</v>
      </c>
      <c r="D75" s="3" t="s">
        <v>97</v>
      </c>
      <c r="I75" s="3" t="s">
        <v>98</v>
      </c>
      <c r="L75" s="3" t="s">
        <v>99</v>
      </c>
      <c r="O75" s="3"/>
      <c r="R75" s="3" t="s">
        <v>100</v>
      </c>
      <c r="U75" s="3" t="s">
        <v>99</v>
      </c>
      <c r="X75" s="3" t="s">
        <v>101</v>
      </c>
      <c r="AA75" s="3" t="s">
        <v>132</v>
      </c>
      <c r="AD75" s="3" t="s">
        <v>127</v>
      </c>
      <c r="AG75" s="3" t="s">
        <v>149</v>
      </c>
      <c r="AJ75" s="3"/>
      <c r="AM75" s="3" t="s">
        <v>99</v>
      </c>
      <c r="AP75" s="3"/>
      <c r="AS75" s="3" t="s">
        <v>98</v>
      </c>
      <c r="AV75" s="3" t="s">
        <v>183</v>
      </c>
      <c r="AY75" s="3" t="s">
        <v>241</v>
      </c>
      <c r="BB75" s="3"/>
      <c r="BG75" s="3" t="s">
        <v>123</v>
      </c>
      <c r="BJ75" s="3" t="s">
        <v>123</v>
      </c>
      <c r="BM75" s="3" t="s">
        <v>123</v>
      </c>
      <c r="BP75" s="3" t="s">
        <v>123</v>
      </c>
      <c r="BS75" s="3" t="s">
        <v>123</v>
      </c>
      <c r="BV75" s="3" t="s">
        <v>123</v>
      </c>
      <c r="BY75" s="3" t="s">
        <v>123</v>
      </c>
      <c r="CB75" s="3" t="s">
        <v>124</v>
      </c>
      <c r="CE75" s="3" t="s">
        <v>111</v>
      </c>
      <c r="CH75" s="3" t="s">
        <v>148</v>
      </c>
      <c r="CK75" s="3"/>
      <c r="CN75" s="3" t="s">
        <v>126</v>
      </c>
      <c r="CQ75" s="3"/>
    </row>
    <row r="76" spans="1:95" x14ac:dyDescent="0.25">
      <c r="A76">
        <v>41</v>
      </c>
      <c r="B76" s="22">
        <v>43929.702256944445</v>
      </c>
      <c r="C76" s="22">
        <v>43929.706226851849</v>
      </c>
      <c r="D76" s="3" t="s">
        <v>97</v>
      </c>
      <c r="I76" s="3" t="s">
        <v>98</v>
      </c>
      <c r="L76" s="3" t="s">
        <v>99</v>
      </c>
      <c r="O76" s="3"/>
      <c r="R76" s="3" t="s">
        <v>100</v>
      </c>
      <c r="U76" s="3" t="s">
        <v>99</v>
      </c>
      <c r="X76" s="3" t="s">
        <v>101</v>
      </c>
      <c r="AA76" s="3" t="s">
        <v>132</v>
      </c>
      <c r="AD76" s="3" t="s">
        <v>127</v>
      </c>
      <c r="AG76" s="3" t="s">
        <v>149</v>
      </c>
      <c r="AJ76" s="3"/>
      <c r="AM76" s="3" t="s">
        <v>99</v>
      </c>
      <c r="AP76" s="3"/>
      <c r="AS76" s="3" t="s">
        <v>98</v>
      </c>
      <c r="AV76" s="3" t="s">
        <v>183</v>
      </c>
      <c r="AY76" s="3" t="s">
        <v>430</v>
      </c>
      <c r="BB76" s="3"/>
      <c r="BG76" s="3" t="s">
        <v>123</v>
      </c>
      <c r="BJ76" s="3" t="s">
        <v>123</v>
      </c>
      <c r="BM76" s="3" t="s">
        <v>123</v>
      </c>
      <c r="BP76" s="3" t="s">
        <v>123</v>
      </c>
      <c r="BS76" s="3" t="s">
        <v>123</v>
      </c>
      <c r="BV76" s="3" t="s">
        <v>123</v>
      </c>
      <c r="BY76" s="3" t="s">
        <v>123</v>
      </c>
      <c r="CB76" s="3" t="s">
        <v>124</v>
      </c>
      <c r="CE76" s="3" t="s">
        <v>111</v>
      </c>
      <c r="CH76" s="3" t="s">
        <v>148</v>
      </c>
      <c r="CK76" s="3"/>
      <c r="CN76" s="3" t="s">
        <v>126</v>
      </c>
      <c r="CQ76" s="3"/>
    </row>
    <row r="77" spans="1:95" x14ac:dyDescent="0.25">
      <c r="A77">
        <v>42</v>
      </c>
      <c r="B77" s="22">
        <v>43929.705150462964</v>
      </c>
      <c r="C77" s="22">
        <v>43929.707800925928</v>
      </c>
      <c r="D77" s="3" t="s">
        <v>97</v>
      </c>
      <c r="I77" s="3" t="s">
        <v>98</v>
      </c>
      <c r="L77" s="3" t="s">
        <v>99</v>
      </c>
      <c r="O77" s="3"/>
      <c r="R77" s="3" t="s">
        <v>100</v>
      </c>
      <c r="U77" s="3" t="s">
        <v>99</v>
      </c>
      <c r="X77" s="3" t="s">
        <v>101</v>
      </c>
      <c r="AA77" s="3" t="s">
        <v>99</v>
      </c>
      <c r="AD77" s="3" t="s">
        <v>193</v>
      </c>
      <c r="AG77" s="3" t="s">
        <v>151</v>
      </c>
      <c r="AJ77" s="3"/>
      <c r="AM77" s="3" t="s">
        <v>99</v>
      </c>
      <c r="AP77" s="3"/>
      <c r="AS77" s="3" t="s">
        <v>98</v>
      </c>
      <c r="AV77" s="3" t="s">
        <v>130</v>
      </c>
      <c r="AY77" s="3" t="s">
        <v>241</v>
      </c>
      <c r="BB77" s="3"/>
      <c r="BG77" s="3" t="s">
        <v>123</v>
      </c>
      <c r="BJ77" s="3" t="s">
        <v>123</v>
      </c>
      <c r="BM77" s="3" t="s">
        <v>123</v>
      </c>
      <c r="BP77" s="3" t="s">
        <v>123</v>
      </c>
      <c r="BS77" s="3" t="s">
        <v>123</v>
      </c>
      <c r="BV77" s="3" t="s">
        <v>108</v>
      </c>
      <c r="BY77" s="3" t="s">
        <v>109</v>
      </c>
      <c r="CB77" s="3" t="s">
        <v>110</v>
      </c>
      <c r="CE77" s="3" t="s">
        <v>111</v>
      </c>
      <c r="CH77" s="3" t="s">
        <v>148</v>
      </c>
      <c r="CK77" s="3"/>
      <c r="CN77" s="3" t="s">
        <v>131</v>
      </c>
      <c r="CQ77" s="3"/>
    </row>
    <row r="78" spans="1:95" x14ac:dyDescent="0.25">
      <c r="A78">
        <v>42</v>
      </c>
      <c r="B78" s="22">
        <v>43929.705150462964</v>
      </c>
      <c r="C78" s="22">
        <v>43929.707800925928</v>
      </c>
      <c r="D78" s="3" t="s">
        <v>97</v>
      </c>
      <c r="I78" s="3" t="s">
        <v>98</v>
      </c>
      <c r="L78" s="3" t="s">
        <v>99</v>
      </c>
      <c r="O78" s="3"/>
      <c r="R78" s="3" t="s">
        <v>100</v>
      </c>
      <c r="U78" s="3" t="s">
        <v>99</v>
      </c>
      <c r="X78" s="3" t="s">
        <v>101</v>
      </c>
      <c r="AA78" s="3" t="s">
        <v>99</v>
      </c>
      <c r="AD78" s="3" t="s">
        <v>193</v>
      </c>
      <c r="AG78" s="3" t="s">
        <v>151</v>
      </c>
      <c r="AJ78" s="3"/>
      <c r="AM78" s="3" t="s">
        <v>99</v>
      </c>
      <c r="AP78" s="3"/>
      <c r="AS78" s="3" t="s">
        <v>98</v>
      </c>
      <c r="AV78" s="3" t="s">
        <v>130</v>
      </c>
      <c r="AY78" s="3" t="s">
        <v>430</v>
      </c>
      <c r="BB78" s="3"/>
      <c r="BG78" s="3" t="s">
        <v>123</v>
      </c>
      <c r="BJ78" s="3" t="s">
        <v>123</v>
      </c>
      <c r="BM78" s="3" t="s">
        <v>123</v>
      </c>
      <c r="BP78" s="3" t="s">
        <v>123</v>
      </c>
      <c r="BS78" s="3" t="s">
        <v>123</v>
      </c>
      <c r="BV78" s="3" t="s">
        <v>108</v>
      </c>
      <c r="BY78" s="3" t="s">
        <v>109</v>
      </c>
      <c r="CB78" s="3" t="s">
        <v>110</v>
      </c>
      <c r="CE78" s="3" t="s">
        <v>111</v>
      </c>
      <c r="CH78" s="3" t="s">
        <v>148</v>
      </c>
      <c r="CK78" s="3"/>
      <c r="CN78" s="3" t="s">
        <v>131</v>
      </c>
      <c r="CQ78" s="3"/>
    </row>
    <row r="79" spans="1:95" x14ac:dyDescent="0.25">
      <c r="A79">
        <v>43</v>
      </c>
      <c r="B79" s="22">
        <v>43929.735196759262</v>
      </c>
      <c r="C79" s="22">
        <v>43929.737013888887</v>
      </c>
      <c r="D79" s="3" t="s">
        <v>97</v>
      </c>
      <c r="I79" s="3" t="s">
        <v>98</v>
      </c>
      <c r="L79" s="3" t="s">
        <v>99</v>
      </c>
      <c r="O79" s="3"/>
      <c r="R79" s="3" t="s">
        <v>194</v>
      </c>
      <c r="U79" s="3" t="s">
        <v>99</v>
      </c>
      <c r="X79" s="3" t="s">
        <v>101</v>
      </c>
      <c r="AA79" s="3" t="s">
        <v>99</v>
      </c>
      <c r="AD79" s="3" t="s">
        <v>146</v>
      </c>
      <c r="AG79" s="3" t="s">
        <v>151</v>
      </c>
      <c r="AJ79" s="3"/>
      <c r="AM79" s="3" t="s">
        <v>99</v>
      </c>
      <c r="AP79" s="3"/>
      <c r="AS79" s="3" t="s">
        <v>98</v>
      </c>
      <c r="AV79" s="3" t="s">
        <v>195</v>
      </c>
      <c r="AY79" s="3" t="s">
        <v>241</v>
      </c>
      <c r="BB79" s="3"/>
      <c r="BG79" s="3" t="s">
        <v>107</v>
      </c>
      <c r="BJ79" s="3" t="s">
        <v>108</v>
      </c>
      <c r="BM79" s="3" t="s">
        <v>109</v>
      </c>
      <c r="BP79" s="3" t="s">
        <v>123</v>
      </c>
      <c r="BS79" s="3" t="s">
        <v>123</v>
      </c>
      <c r="BV79" s="3" t="s">
        <v>123</v>
      </c>
      <c r="BY79" s="3" t="s">
        <v>123</v>
      </c>
      <c r="CB79" s="3" t="s">
        <v>110</v>
      </c>
      <c r="CE79" s="3" t="s">
        <v>111</v>
      </c>
      <c r="CH79" s="3" t="s">
        <v>148</v>
      </c>
      <c r="CK79" s="3"/>
      <c r="CN79" s="3" t="s">
        <v>126</v>
      </c>
      <c r="CQ79" s="3"/>
    </row>
    <row r="80" spans="1:95" x14ac:dyDescent="0.25">
      <c r="A80">
        <v>43</v>
      </c>
      <c r="B80" s="22">
        <v>43929.735196759262</v>
      </c>
      <c r="C80" s="22">
        <v>43929.737013888887</v>
      </c>
      <c r="D80" s="3" t="s">
        <v>97</v>
      </c>
      <c r="I80" s="3" t="s">
        <v>98</v>
      </c>
      <c r="L80" s="3" t="s">
        <v>99</v>
      </c>
      <c r="O80" s="3"/>
      <c r="R80" s="3" t="s">
        <v>194</v>
      </c>
      <c r="U80" s="3" t="s">
        <v>99</v>
      </c>
      <c r="X80" s="3" t="s">
        <v>101</v>
      </c>
      <c r="AA80" s="3" t="s">
        <v>99</v>
      </c>
      <c r="AD80" s="3" t="s">
        <v>146</v>
      </c>
      <c r="AG80" s="3" t="s">
        <v>151</v>
      </c>
      <c r="AJ80" s="3"/>
      <c r="AM80" s="3" t="s">
        <v>99</v>
      </c>
      <c r="AP80" s="3"/>
      <c r="AS80" s="3" t="s">
        <v>98</v>
      </c>
      <c r="AV80" s="3" t="s">
        <v>195</v>
      </c>
      <c r="AY80" s="3" t="s">
        <v>430</v>
      </c>
      <c r="BB80" s="3"/>
      <c r="BG80" s="3" t="s">
        <v>107</v>
      </c>
      <c r="BJ80" s="3" t="s">
        <v>108</v>
      </c>
      <c r="BM80" s="3" t="s">
        <v>109</v>
      </c>
      <c r="BP80" s="3" t="s">
        <v>123</v>
      </c>
      <c r="BS80" s="3" t="s">
        <v>123</v>
      </c>
      <c r="BV80" s="3" t="s">
        <v>123</v>
      </c>
      <c r="BY80" s="3" t="s">
        <v>123</v>
      </c>
      <c r="CB80" s="3" t="s">
        <v>110</v>
      </c>
      <c r="CE80" s="3" t="s">
        <v>111</v>
      </c>
      <c r="CH80" s="3" t="s">
        <v>148</v>
      </c>
      <c r="CK80" s="3"/>
      <c r="CN80" s="3" t="s">
        <v>126</v>
      </c>
      <c r="CQ80" s="3"/>
    </row>
    <row r="81" spans="1:95" x14ac:dyDescent="0.25">
      <c r="A81">
        <v>44</v>
      </c>
      <c r="B81" s="22">
        <v>43929.755358796298</v>
      </c>
      <c r="C81" s="22">
        <v>43929.758935185186</v>
      </c>
      <c r="D81" s="3" t="s">
        <v>97</v>
      </c>
      <c r="I81" s="3" t="s">
        <v>98</v>
      </c>
      <c r="L81" s="3" t="s">
        <v>99</v>
      </c>
      <c r="O81" s="3"/>
      <c r="R81" s="3" t="s">
        <v>120</v>
      </c>
      <c r="U81" s="3" t="s">
        <v>99</v>
      </c>
      <c r="X81" s="3" t="s">
        <v>101</v>
      </c>
      <c r="AA81" s="3" t="s">
        <v>102</v>
      </c>
      <c r="AD81" s="3" t="s">
        <v>114</v>
      </c>
      <c r="AG81" s="3" t="s">
        <v>149</v>
      </c>
      <c r="AJ81" s="3"/>
      <c r="AM81" s="3" t="s">
        <v>98</v>
      </c>
      <c r="AP81" s="3"/>
      <c r="AS81" s="3" t="s">
        <v>99</v>
      </c>
      <c r="AV81" s="3"/>
      <c r="AY81" s="3" t="s">
        <v>241</v>
      </c>
      <c r="BB81" s="3"/>
      <c r="BG81" s="3" t="s">
        <v>123</v>
      </c>
      <c r="BJ81" s="3" t="s">
        <v>123</v>
      </c>
      <c r="BM81" s="3" t="s">
        <v>123</v>
      </c>
      <c r="BP81" s="3" t="s">
        <v>123</v>
      </c>
      <c r="BS81" s="3" t="s">
        <v>123</v>
      </c>
      <c r="BV81" s="3" t="s">
        <v>123</v>
      </c>
      <c r="BY81" s="3" t="s">
        <v>123</v>
      </c>
      <c r="CB81" s="3" t="s">
        <v>118</v>
      </c>
      <c r="CE81" s="3" t="s">
        <v>111</v>
      </c>
      <c r="CH81" s="3" t="s">
        <v>137</v>
      </c>
      <c r="CK81" s="3" t="s">
        <v>196</v>
      </c>
      <c r="CN81" s="3" t="s">
        <v>126</v>
      </c>
      <c r="CQ81" s="3"/>
    </row>
    <row r="82" spans="1:95" x14ac:dyDescent="0.25">
      <c r="A82">
        <v>44</v>
      </c>
      <c r="B82" s="22">
        <v>43929.755358796298</v>
      </c>
      <c r="C82" s="22">
        <v>43929.758935185186</v>
      </c>
      <c r="D82" s="3" t="s">
        <v>97</v>
      </c>
      <c r="I82" s="3" t="s">
        <v>98</v>
      </c>
      <c r="L82" s="3" t="s">
        <v>99</v>
      </c>
      <c r="O82" s="3"/>
      <c r="R82" s="3" t="s">
        <v>120</v>
      </c>
      <c r="U82" s="3" t="s">
        <v>99</v>
      </c>
      <c r="X82" s="3" t="s">
        <v>101</v>
      </c>
      <c r="AA82" s="3" t="s">
        <v>102</v>
      </c>
      <c r="AD82" s="3" t="s">
        <v>114</v>
      </c>
      <c r="AG82" s="3" t="s">
        <v>149</v>
      </c>
      <c r="AJ82" s="3"/>
      <c r="AM82" s="3" t="s">
        <v>98</v>
      </c>
      <c r="AP82" s="3"/>
      <c r="AS82" s="3" t="s">
        <v>99</v>
      </c>
      <c r="AV82" s="3"/>
      <c r="AY82" s="3" t="s">
        <v>430</v>
      </c>
      <c r="BB82" s="3"/>
      <c r="BG82" s="3" t="s">
        <v>123</v>
      </c>
      <c r="BJ82" s="3" t="s">
        <v>123</v>
      </c>
      <c r="BM82" s="3" t="s">
        <v>123</v>
      </c>
      <c r="BP82" s="3" t="s">
        <v>123</v>
      </c>
      <c r="BS82" s="3" t="s">
        <v>123</v>
      </c>
      <c r="BV82" s="3" t="s">
        <v>123</v>
      </c>
      <c r="BY82" s="3" t="s">
        <v>123</v>
      </c>
      <c r="CB82" s="3" t="s">
        <v>118</v>
      </c>
      <c r="CE82" s="3" t="s">
        <v>111</v>
      </c>
      <c r="CH82" s="3" t="s">
        <v>137</v>
      </c>
      <c r="CK82" s="3" t="s">
        <v>196</v>
      </c>
      <c r="CN82" s="3" t="s">
        <v>126</v>
      </c>
      <c r="CQ82" s="3"/>
    </row>
    <row r="83" spans="1:95" x14ac:dyDescent="0.25">
      <c r="A83">
        <v>45</v>
      </c>
      <c r="B83" s="22">
        <v>43929.765567129631</v>
      </c>
      <c r="C83" s="22">
        <v>43929.768194444441</v>
      </c>
      <c r="D83" s="3" t="s">
        <v>97</v>
      </c>
      <c r="I83" s="3" t="s">
        <v>98</v>
      </c>
      <c r="L83" s="3" t="s">
        <v>99</v>
      </c>
      <c r="O83" s="3"/>
      <c r="R83" s="3" t="s">
        <v>120</v>
      </c>
      <c r="U83" s="3" t="s">
        <v>99</v>
      </c>
      <c r="X83" s="3" t="s">
        <v>121</v>
      </c>
      <c r="AA83" s="3"/>
      <c r="AD83" s="3" t="s">
        <v>197</v>
      </c>
      <c r="AG83" s="3" t="s">
        <v>139</v>
      </c>
      <c r="AJ83" s="3"/>
      <c r="AM83" s="3" t="s">
        <v>99</v>
      </c>
      <c r="AP83" s="3"/>
      <c r="AS83" s="3" t="s">
        <v>99</v>
      </c>
      <c r="AV83" s="3"/>
      <c r="AY83" s="3" t="s">
        <v>241</v>
      </c>
      <c r="BB83" s="3"/>
      <c r="BG83" s="3" t="s">
        <v>123</v>
      </c>
      <c r="BJ83" s="3" t="s">
        <v>108</v>
      </c>
      <c r="BM83" s="3" t="s">
        <v>123</v>
      </c>
      <c r="BP83" s="3" t="s">
        <v>123</v>
      </c>
      <c r="BS83" s="3" t="s">
        <v>123</v>
      </c>
      <c r="BV83" s="3" t="s">
        <v>123</v>
      </c>
      <c r="BY83" s="3" t="s">
        <v>123</v>
      </c>
      <c r="CB83" s="3" t="s">
        <v>110</v>
      </c>
      <c r="CE83" s="3" t="s">
        <v>111</v>
      </c>
      <c r="CH83" s="3" t="s">
        <v>137</v>
      </c>
      <c r="CK83" s="3" t="s">
        <v>198</v>
      </c>
      <c r="CN83" s="3" t="s">
        <v>126</v>
      </c>
      <c r="CQ83" s="3"/>
    </row>
    <row r="84" spans="1:95" x14ac:dyDescent="0.25">
      <c r="A84">
        <v>45</v>
      </c>
      <c r="B84" s="22">
        <v>43929.765567129631</v>
      </c>
      <c r="C84" s="22">
        <v>43929.768194444441</v>
      </c>
      <c r="D84" s="3" t="s">
        <v>97</v>
      </c>
      <c r="I84" s="3" t="s">
        <v>98</v>
      </c>
      <c r="L84" s="3" t="s">
        <v>99</v>
      </c>
      <c r="O84" s="3"/>
      <c r="R84" s="3" t="s">
        <v>120</v>
      </c>
      <c r="U84" s="3" t="s">
        <v>99</v>
      </c>
      <c r="X84" s="3" t="s">
        <v>121</v>
      </c>
      <c r="AA84" s="3"/>
      <c r="AD84" s="3" t="s">
        <v>197</v>
      </c>
      <c r="AG84" s="3" t="s">
        <v>139</v>
      </c>
      <c r="AJ84" s="3"/>
      <c r="AM84" s="3" t="s">
        <v>99</v>
      </c>
      <c r="AP84" s="3"/>
      <c r="AS84" s="3" t="s">
        <v>99</v>
      </c>
      <c r="AV84" s="3"/>
      <c r="AY84" s="3" t="s">
        <v>430</v>
      </c>
      <c r="BB84" s="3"/>
      <c r="BG84" s="3" t="s">
        <v>123</v>
      </c>
      <c r="BJ84" s="3" t="s">
        <v>108</v>
      </c>
      <c r="BM84" s="3" t="s">
        <v>123</v>
      </c>
      <c r="BP84" s="3" t="s">
        <v>123</v>
      </c>
      <c r="BS84" s="3" t="s">
        <v>123</v>
      </c>
      <c r="BV84" s="3" t="s">
        <v>123</v>
      </c>
      <c r="BY84" s="3" t="s">
        <v>123</v>
      </c>
      <c r="CB84" s="3" t="s">
        <v>110</v>
      </c>
      <c r="CE84" s="3" t="s">
        <v>111</v>
      </c>
      <c r="CH84" s="3" t="s">
        <v>137</v>
      </c>
      <c r="CK84" s="3" t="s">
        <v>198</v>
      </c>
      <c r="CN84" s="3" t="s">
        <v>126</v>
      </c>
      <c r="CQ84" s="3"/>
    </row>
    <row r="85" spans="1:95" x14ac:dyDescent="0.25">
      <c r="A85">
        <v>46</v>
      </c>
      <c r="B85" s="22">
        <v>43929.771979166668</v>
      </c>
      <c r="C85" s="22">
        <v>43929.773900462962</v>
      </c>
      <c r="D85" s="3" t="s">
        <v>97</v>
      </c>
      <c r="I85" s="3" t="s">
        <v>98</v>
      </c>
      <c r="L85" s="3" t="s">
        <v>99</v>
      </c>
      <c r="O85" s="3"/>
      <c r="R85" s="3" t="s">
        <v>100</v>
      </c>
      <c r="U85" s="3" t="s">
        <v>99</v>
      </c>
      <c r="X85" s="3" t="s">
        <v>121</v>
      </c>
      <c r="AA85" s="3"/>
      <c r="AD85" s="3" t="s">
        <v>146</v>
      </c>
      <c r="AG85" s="3" t="s">
        <v>139</v>
      </c>
      <c r="AJ85" s="3"/>
      <c r="AM85" s="3" t="s">
        <v>99</v>
      </c>
      <c r="AP85" s="3"/>
      <c r="AS85" s="3" t="s">
        <v>99</v>
      </c>
      <c r="AV85" s="3"/>
      <c r="AY85" s="3" t="s">
        <v>241</v>
      </c>
      <c r="BB85" s="3"/>
      <c r="BG85" s="3" t="s">
        <v>133</v>
      </c>
      <c r="BJ85" s="3" t="s">
        <v>133</v>
      </c>
      <c r="BM85" s="3" t="s">
        <v>133</v>
      </c>
      <c r="BP85" s="3" t="s">
        <v>107</v>
      </c>
      <c r="BS85" s="3" t="s">
        <v>109</v>
      </c>
      <c r="BV85" s="3" t="s">
        <v>108</v>
      </c>
      <c r="BY85" s="3" t="s">
        <v>109</v>
      </c>
      <c r="CB85" s="3" t="s">
        <v>134</v>
      </c>
      <c r="CE85" s="3" t="s">
        <v>147</v>
      </c>
      <c r="CH85" s="3" t="s">
        <v>199</v>
      </c>
      <c r="CK85" s="3"/>
      <c r="CN85" s="3" t="s">
        <v>137</v>
      </c>
      <c r="CQ85" s="3"/>
    </row>
    <row r="86" spans="1:95" x14ac:dyDescent="0.25">
      <c r="A86">
        <v>46</v>
      </c>
      <c r="B86" s="22">
        <v>43929.771979166668</v>
      </c>
      <c r="C86" s="22">
        <v>43929.773900462962</v>
      </c>
      <c r="D86" s="3" t="s">
        <v>97</v>
      </c>
      <c r="I86" s="3" t="s">
        <v>98</v>
      </c>
      <c r="L86" s="3" t="s">
        <v>99</v>
      </c>
      <c r="O86" s="3"/>
      <c r="R86" s="3" t="s">
        <v>100</v>
      </c>
      <c r="U86" s="3" t="s">
        <v>99</v>
      </c>
      <c r="X86" s="3" t="s">
        <v>121</v>
      </c>
      <c r="AA86" s="3"/>
      <c r="AD86" s="3" t="s">
        <v>146</v>
      </c>
      <c r="AG86" s="3" t="s">
        <v>139</v>
      </c>
      <c r="AJ86" s="3"/>
      <c r="AM86" s="3" t="s">
        <v>99</v>
      </c>
      <c r="AP86" s="3"/>
      <c r="AS86" s="3" t="s">
        <v>99</v>
      </c>
      <c r="AV86" s="3"/>
      <c r="AY86" s="3" t="s">
        <v>430</v>
      </c>
      <c r="BB86" s="3"/>
      <c r="BG86" s="3" t="s">
        <v>133</v>
      </c>
      <c r="BJ86" s="3" t="s">
        <v>133</v>
      </c>
      <c r="BM86" s="3" t="s">
        <v>133</v>
      </c>
      <c r="BP86" s="3" t="s">
        <v>107</v>
      </c>
      <c r="BS86" s="3" t="s">
        <v>109</v>
      </c>
      <c r="BV86" s="3" t="s">
        <v>108</v>
      </c>
      <c r="BY86" s="3" t="s">
        <v>109</v>
      </c>
      <c r="CB86" s="3" t="s">
        <v>134</v>
      </c>
      <c r="CE86" s="3" t="s">
        <v>147</v>
      </c>
      <c r="CH86" s="3" t="s">
        <v>199</v>
      </c>
      <c r="CK86" s="3"/>
      <c r="CN86" s="3" t="s">
        <v>137</v>
      </c>
      <c r="CQ86" s="3"/>
    </row>
    <row r="87" spans="1:95" x14ac:dyDescent="0.25">
      <c r="A87">
        <v>47</v>
      </c>
      <c r="B87" s="22">
        <v>43929.757395833331</v>
      </c>
      <c r="C87" s="22">
        <v>43929.809942129628</v>
      </c>
      <c r="D87" s="3" t="s">
        <v>97</v>
      </c>
      <c r="I87" s="3" t="s">
        <v>98</v>
      </c>
      <c r="L87" s="3" t="s">
        <v>99</v>
      </c>
      <c r="O87" s="3"/>
      <c r="R87" s="3" t="s">
        <v>100</v>
      </c>
      <c r="U87" s="3" t="s">
        <v>99</v>
      </c>
      <c r="X87" s="3" t="s">
        <v>121</v>
      </c>
      <c r="AA87" s="3"/>
      <c r="AD87" s="3" t="s">
        <v>103</v>
      </c>
      <c r="AG87" s="3" t="s">
        <v>149</v>
      </c>
      <c r="AJ87" s="3"/>
      <c r="AM87" s="3" t="s">
        <v>99</v>
      </c>
      <c r="AP87" s="3"/>
      <c r="AS87" s="3" t="s">
        <v>98</v>
      </c>
      <c r="AV87" s="3" t="s">
        <v>157</v>
      </c>
      <c r="AY87" s="3" t="s">
        <v>241</v>
      </c>
      <c r="BB87" s="3"/>
      <c r="BG87" s="3" t="s">
        <v>109</v>
      </c>
      <c r="BJ87" s="3" t="s">
        <v>107</v>
      </c>
      <c r="BM87" s="3" t="s">
        <v>109</v>
      </c>
      <c r="BP87" s="3" t="s">
        <v>109</v>
      </c>
      <c r="BS87" s="3" t="s">
        <v>109</v>
      </c>
      <c r="BV87" s="3" t="s">
        <v>109</v>
      </c>
      <c r="BY87" s="3" t="s">
        <v>109</v>
      </c>
      <c r="CB87" s="3" t="s">
        <v>118</v>
      </c>
      <c r="CE87" s="3" t="s">
        <v>119</v>
      </c>
      <c r="CH87" s="3" t="s">
        <v>112</v>
      </c>
      <c r="CK87" s="3"/>
      <c r="CN87" s="3" t="s">
        <v>113</v>
      </c>
      <c r="CQ87" s="3"/>
    </row>
    <row r="88" spans="1:95" x14ac:dyDescent="0.25">
      <c r="A88">
        <v>47</v>
      </c>
      <c r="B88" s="22">
        <v>43929.757395833331</v>
      </c>
      <c r="C88" s="22">
        <v>43929.809942129628</v>
      </c>
      <c r="D88" s="3" t="s">
        <v>97</v>
      </c>
      <c r="I88" s="3" t="s">
        <v>98</v>
      </c>
      <c r="L88" s="3" t="s">
        <v>99</v>
      </c>
      <c r="O88" s="3"/>
      <c r="R88" s="3" t="s">
        <v>100</v>
      </c>
      <c r="U88" s="3" t="s">
        <v>99</v>
      </c>
      <c r="X88" s="3" t="s">
        <v>121</v>
      </c>
      <c r="AA88" s="3"/>
      <c r="AD88" s="3" t="s">
        <v>103</v>
      </c>
      <c r="AG88" s="3" t="s">
        <v>149</v>
      </c>
      <c r="AJ88" s="3"/>
      <c r="AM88" s="3" t="s">
        <v>99</v>
      </c>
      <c r="AP88" s="3"/>
      <c r="AS88" s="3" t="s">
        <v>98</v>
      </c>
      <c r="AV88" s="3" t="s">
        <v>157</v>
      </c>
      <c r="AY88" s="3" t="s">
        <v>430</v>
      </c>
      <c r="BB88" s="3"/>
      <c r="BG88" s="3" t="s">
        <v>109</v>
      </c>
      <c r="BJ88" s="3" t="s">
        <v>107</v>
      </c>
      <c r="BM88" s="3" t="s">
        <v>109</v>
      </c>
      <c r="BP88" s="3" t="s">
        <v>109</v>
      </c>
      <c r="BS88" s="3" t="s">
        <v>109</v>
      </c>
      <c r="BV88" s="3" t="s">
        <v>109</v>
      </c>
      <c r="BY88" s="3" t="s">
        <v>109</v>
      </c>
      <c r="CB88" s="3" t="s">
        <v>118</v>
      </c>
      <c r="CE88" s="3" t="s">
        <v>119</v>
      </c>
      <c r="CH88" s="3" t="s">
        <v>112</v>
      </c>
      <c r="CK88" s="3"/>
      <c r="CN88" s="3" t="s">
        <v>113</v>
      </c>
      <c r="CQ88" s="3"/>
    </row>
    <row r="89" spans="1:95" x14ac:dyDescent="0.25">
      <c r="A89">
        <v>48</v>
      </c>
      <c r="B89" s="22">
        <v>43929.821597222224</v>
      </c>
      <c r="C89" s="22">
        <v>43929.825914351852</v>
      </c>
      <c r="D89" s="3" t="s">
        <v>97</v>
      </c>
      <c r="I89" s="3" t="s">
        <v>98</v>
      </c>
      <c r="L89" s="3" t="s">
        <v>98</v>
      </c>
      <c r="O89" s="3"/>
      <c r="R89" s="3" t="s">
        <v>120</v>
      </c>
      <c r="U89" s="3" t="s">
        <v>99</v>
      </c>
      <c r="X89" s="3" t="s">
        <v>101</v>
      </c>
      <c r="AA89" s="3" t="s">
        <v>132</v>
      </c>
      <c r="AD89" s="3" t="s">
        <v>142</v>
      </c>
      <c r="AG89" s="3" t="s">
        <v>149</v>
      </c>
      <c r="AJ89" s="3"/>
      <c r="AM89" s="3" t="s">
        <v>98</v>
      </c>
      <c r="AP89" s="3" t="s">
        <v>168</v>
      </c>
      <c r="AS89" s="3" t="s">
        <v>98</v>
      </c>
      <c r="AV89" s="3" t="s">
        <v>200</v>
      </c>
      <c r="AY89" s="3" t="s">
        <v>439</v>
      </c>
      <c r="BB89" s="3"/>
      <c r="BG89" s="3" t="s">
        <v>123</v>
      </c>
      <c r="BJ89" s="3" t="s">
        <v>109</v>
      </c>
      <c r="BM89" s="3" t="s">
        <v>109</v>
      </c>
      <c r="BP89" s="3" t="s">
        <v>109</v>
      </c>
      <c r="BS89" s="3" t="s">
        <v>123</v>
      </c>
      <c r="BV89" s="3" t="s">
        <v>109</v>
      </c>
      <c r="BY89" s="3" t="s">
        <v>123</v>
      </c>
      <c r="CB89" s="3" t="s">
        <v>118</v>
      </c>
      <c r="CE89" s="3" t="s">
        <v>162</v>
      </c>
      <c r="CH89" s="3" t="s">
        <v>137</v>
      </c>
      <c r="CK89" s="3" t="s">
        <v>202</v>
      </c>
      <c r="CN89" s="3" t="s">
        <v>131</v>
      </c>
      <c r="CQ89" s="3"/>
    </row>
    <row r="90" spans="1:95" x14ac:dyDescent="0.25">
      <c r="A90">
        <v>48</v>
      </c>
      <c r="B90" s="22">
        <v>43929.821597222224</v>
      </c>
      <c r="C90" s="22">
        <v>43929.825914351852</v>
      </c>
      <c r="D90" s="3" t="s">
        <v>97</v>
      </c>
      <c r="I90" s="3" t="s">
        <v>98</v>
      </c>
      <c r="L90" s="3" t="s">
        <v>98</v>
      </c>
      <c r="O90" s="3"/>
      <c r="R90" s="3" t="s">
        <v>120</v>
      </c>
      <c r="U90" s="3" t="s">
        <v>99</v>
      </c>
      <c r="X90" s="3" t="s">
        <v>101</v>
      </c>
      <c r="AA90" s="3" t="s">
        <v>132</v>
      </c>
      <c r="AD90" s="3" t="s">
        <v>142</v>
      </c>
      <c r="AG90" s="3" t="s">
        <v>149</v>
      </c>
      <c r="AJ90" s="3"/>
      <c r="AM90" s="3" t="s">
        <v>98</v>
      </c>
      <c r="AP90" s="3" t="s">
        <v>168</v>
      </c>
      <c r="AS90" s="3" t="s">
        <v>98</v>
      </c>
      <c r="AV90" s="3" t="s">
        <v>200</v>
      </c>
      <c r="AY90" s="3" t="s">
        <v>440</v>
      </c>
      <c r="BB90" s="3"/>
      <c r="BG90" s="3" t="s">
        <v>123</v>
      </c>
      <c r="BJ90" s="3" t="s">
        <v>109</v>
      </c>
      <c r="BM90" s="3" t="s">
        <v>109</v>
      </c>
      <c r="BP90" s="3" t="s">
        <v>109</v>
      </c>
      <c r="BS90" s="3" t="s">
        <v>123</v>
      </c>
      <c r="BV90" s="3" t="s">
        <v>109</v>
      </c>
      <c r="BY90" s="3" t="s">
        <v>123</v>
      </c>
      <c r="CB90" s="3" t="s">
        <v>118</v>
      </c>
      <c r="CE90" s="3" t="s">
        <v>162</v>
      </c>
      <c r="CH90" s="3" t="s">
        <v>137</v>
      </c>
      <c r="CK90" s="3" t="s">
        <v>202</v>
      </c>
      <c r="CN90" s="3" t="s">
        <v>131</v>
      </c>
      <c r="CQ90" s="3"/>
    </row>
    <row r="91" spans="1:95" x14ac:dyDescent="0.25">
      <c r="A91">
        <v>48</v>
      </c>
      <c r="B91" s="22">
        <v>43929.821597222224</v>
      </c>
      <c r="C91" s="22">
        <v>43929.825914351852</v>
      </c>
      <c r="D91" s="3" t="s">
        <v>97</v>
      </c>
      <c r="I91" s="3" t="s">
        <v>98</v>
      </c>
      <c r="L91" s="3" t="s">
        <v>98</v>
      </c>
      <c r="O91" s="3"/>
      <c r="R91" s="3" t="s">
        <v>120</v>
      </c>
      <c r="U91" s="3" t="s">
        <v>99</v>
      </c>
      <c r="X91" s="3" t="s">
        <v>101</v>
      </c>
      <c r="AA91" s="3" t="s">
        <v>132</v>
      </c>
      <c r="AD91" s="3" t="s">
        <v>142</v>
      </c>
      <c r="AG91" s="3" t="s">
        <v>149</v>
      </c>
      <c r="AJ91" s="3"/>
      <c r="AM91" s="3" t="s">
        <v>98</v>
      </c>
      <c r="AP91" s="3" t="s">
        <v>168</v>
      </c>
      <c r="AS91" s="3" t="s">
        <v>98</v>
      </c>
      <c r="AV91" s="3" t="s">
        <v>200</v>
      </c>
      <c r="AY91" s="3" t="s">
        <v>430</v>
      </c>
      <c r="BB91" s="3"/>
      <c r="BG91" s="3" t="s">
        <v>123</v>
      </c>
      <c r="BJ91" s="3" t="s">
        <v>109</v>
      </c>
      <c r="BM91" s="3" t="s">
        <v>109</v>
      </c>
      <c r="BP91" s="3" t="s">
        <v>109</v>
      </c>
      <c r="BS91" s="3" t="s">
        <v>123</v>
      </c>
      <c r="BV91" s="3" t="s">
        <v>109</v>
      </c>
      <c r="BY91" s="3" t="s">
        <v>123</v>
      </c>
      <c r="CB91" s="3" t="s">
        <v>118</v>
      </c>
      <c r="CE91" s="3" t="s">
        <v>162</v>
      </c>
      <c r="CH91" s="3" t="s">
        <v>137</v>
      </c>
      <c r="CK91" s="3" t="s">
        <v>202</v>
      </c>
      <c r="CN91" s="3" t="s">
        <v>131</v>
      </c>
      <c r="CQ91" s="3"/>
    </row>
    <row r="92" spans="1:95" x14ac:dyDescent="0.25">
      <c r="A92">
        <v>49</v>
      </c>
      <c r="B92" s="22">
        <v>43929.837465277778</v>
      </c>
      <c r="C92" s="22">
        <v>43929.839317129627</v>
      </c>
      <c r="D92" s="3" t="s">
        <v>97</v>
      </c>
      <c r="I92" s="3" t="s">
        <v>98</v>
      </c>
      <c r="L92" s="3" t="s">
        <v>99</v>
      </c>
      <c r="O92" s="3"/>
      <c r="R92" s="3" t="s">
        <v>120</v>
      </c>
      <c r="U92" s="3" t="s">
        <v>99</v>
      </c>
      <c r="X92" s="3" t="s">
        <v>121</v>
      </c>
      <c r="AA92" s="3"/>
      <c r="AD92" s="3" t="s">
        <v>103</v>
      </c>
      <c r="AG92" s="3" t="s">
        <v>139</v>
      </c>
      <c r="AJ92" s="3"/>
      <c r="AM92" s="3" t="s">
        <v>99</v>
      </c>
      <c r="AP92" s="3"/>
      <c r="AS92" s="3" t="s">
        <v>99</v>
      </c>
      <c r="AV92" s="3"/>
      <c r="AY92" s="3" t="s">
        <v>241</v>
      </c>
      <c r="BB92" s="3"/>
      <c r="BG92" s="3" t="s">
        <v>109</v>
      </c>
      <c r="BJ92" s="3" t="s">
        <v>123</v>
      </c>
      <c r="BM92" s="3" t="s">
        <v>123</v>
      </c>
      <c r="BP92" s="3" t="s">
        <v>123</v>
      </c>
      <c r="BS92" s="3" t="s">
        <v>123</v>
      </c>
      <c r="BV92" s="3" t="s">
        <v>123</v>
      </c>
      <c r="BY92" s="3" t="s">
        <v>109</v>
      </c>
      <c r="CB92" s="3" t="s">
        <v>118</v>
      </c>
      <c r="CE92" s="3" t="s">
        <v>147</v>
      </c>
      <c r="CH92" s="3" t="s">
        <v>137</v>
      </c>
      <c r="CK92" s="3" t="s">
        <v>203</v>
      </c>
      <c r="CN92" s="3" t="s">
        <v>137</v>
      </c>
      <c r="CQ92" s="3"/>
    </row>
    <row r="93" spans="1:95" x14ac:dyDescent="0.25">
      <c r="A93">
        <v>49</v>
      </c>
      <c r="B93" s="22">
        <v>43929.837465277778</v>
      </c>
      <c r="C93" s="22">
        <v>43929.839317129627</v>
      </c>
      <c r="D93" s="3" t="s">
        <v>97</v>
      </c>
      <c r="I93" s="3" t="s">
        <v>98</v>
      </c>
      <c r="L93" s="3" t="s">
        <v>99</v>
      </c>
      <c r="O93" s="3"/>
      <c r="R93" s="3" t="s">
        <v>120</v>
      </c>
      <c r="U93" s="3" t="s">
        <v>99</v>
      </c>
      <c r="X93" s="3" t="s">
        <v>121</v>
      </c>
      <c r="AA93" s="3"/>
      <c r="AD93" s="3" t="s">
        <v>103</v>
      </c>
      <c r="AG93" s="3" t="s">
        <v>139</v>
      </c>
      <c r="AJ93" s="3"/>
      <c r="AM93" s="3" t="s">
        <v>99</v>
      </c>
      <c r="AP93" s="3"/>
      <c r="AS93" s="3" t="s">
        <v>99</v>
      </c>
      <c r="AV93" s="3"/>
      <c r="AY93" s="3" t="s">
        <v>430</v>
      </c>
      <c r="BB93" s="3"/>
      <c r="BG93" s="3" t="s">
        <v>109</v>
      </c>
      <c r="BJ93" s="3" t="s">
        <v>123</v>
      </c>
      <c r="BM93" s="3" t="s">
        <v>123</v>
      </c>
      <c r="BP93" s="3" t="s">
        <v>123</v>
      </c>
      <c r="BS93" s="3" t="s">
        <v>123</v>
      </c>
      <c r="BV93" s="3" t="s">
        <v>123</v>
      </c>
      <c r="BY93" s="3" t="s">
        <v>109</v>
      </c>
      <c r="CB93" s="3" t="s">
        <v>118</v>
      </c>
      <c r="CE93" s="3" t="s">
        <v>147</v>
      </c>
      <c r="CH93" s="3" t="s">
        <v>137</v>
      </c>
      <c r="CK93" s="3" t="s">
        <v>203</v>
      </c>
      <c r="CN93" s="3" t="s">
        <v>137</v>
      </c>
      <c r="CQ93" s="3"/>
    </row>
    <row r="94" spans="1:95" x14ac:dyDescent="0.25">
      <c r="A94">
        <v>50</v>
      </c>
      <c r="B94" s="22">
        <v>43930.040208333332</v>
      </c>
      <c r="C94" s="22">
        <v>43930.056516203702</v>
      </c>
      <c r="D94" s="3" t="s">
        <v>97</v>
      </c>
      <c r="I94" s="3" t="s">
        <v>98</v>
      </c>
      <c r="L94" s="3" t="s">
        <v>98</v>
      </c>
      <c r="O94" s="3" t="s">
        <v>204</v>
      </c>
      <c r="R94" s="3" t="s">
        <v>100</v>
      </c>
      <c r="U94" s="3" t="s">
        <v>99</v>
      </c>
      <c r="X94" s="3" t="s">
        <v>101</v>
      </c>
      <c r="AA94" s="3" t="s">
        <v>102</v>
      </c>
      <c r="AD94" s="3" t="s">
        <v>174</v>
      </c>
      <c r="AG94" s="3" t="s">
        <v>149</v>
      </c>
      <c r="AJ94" s="3"/>
      <c r="AM94" s="3" t="s">
        <v>99</v>
      </c>
      <c r="AP94" s="3"/>
      <c r="AS94" s="3" t="s">
        <v>99</v>
      </c>
      <c r="AV94" s="3"/>
      <c r="AY94" s="3" t="s">
        <v>241</v>
      </c>
      <c r="BB94" s="3"/>
      <c r="BG94" s="3" t="s">
        <v>109</v>
      </c>
      <c r="BJ94" s="3" t="s">
        <v>107</v>
      </c>
      <c r="BM94" s="3" t="s">
        <v>109</v>
      </c>
      <c r="BP94" s="3" t="s">
        <v>123</v>
      </c>
      <c r="BS94" s="3" t="s">
        <v>109</v>
      </c>
      <c r="BV94" s="3" t="s">
        <v>108</v>
      </c>
      <c r="BY94" s="3" t="s">
        <v>123</v>
      </c>
      <c r="CB94" s="3" t="s">
        <v>118</v>
      </c>
      <c r="CE94" s="3" t="s">
        <v>111</v>
      </c>
      <c r="CH94" s="3" t="s">
        <v>148</v>
      </c>
      <c r="CK94" s="3"/>
      <c r="CN94" s="3" t="s">
        <v>131</v>
      </c>
      <c r="CQ94" s="3" t="s">
        <v>205</v>
      </c>
    </row>
    <row r="95" spans="1:95" x14ac:dyDescent="0.25">
      <c r="A95">
        <v>50</v>
      </c>
      <c r="B95" s="22">
        <v>43930.040208333332</v>
      </c>
      <c r="C95" s="22">
        <v>43930.056516203702</v>
      </c>
      <c r="D95" s="3" t="s">
        <v>97</v>
      </c>
      <c r="I95" s="3" t="s">
        <v>98</v>
      </c>
      <c r="L95" s="3" t="s">
        <v>98</v>
      </c>
      <c r="O95" s="3" t="s">
        <v>204</v>
      </c>
      <c r="R95" s="3" t="s">
        <v>100</v>
      </c>
      <c r="U95" s="3" t="s">
        <v>99</v>
      </c>
      <c r="X95" s="3" t="s">
        <v>101</v>
      </c>
      <c r="AA95" s="3" t="s">
        <v>102</v>
      </c>
      <c r="AD95" s="3" t="s">
        <v>174</v>
      </c>
      <c r="AG95" s="3" t="s">
        <v>149</v>
      </c>
      <c r="AJ95" s="3"/>
      <c r="AM95" s="3" t="s">
        <v>99</v>
      </c>
      <c r="AP95" s="3"/>
      <c r="AS95" s="3" t="s">
        <v>99</v>
      </c>
      <c r="AV95" s="3"/>
      <c r="AY95" s="3" t="s">
        <v>430</v>
      </c>
      <c r="BB95" s="3"/>
      <c r="BG95" s="3" t="s">
        <v>109</v>
      </c>
      <c r="BJ95" s="3" t="s">
        <v>107</v>
      </c>
      <c r="BM95" s="3" t="s">
        <v>109</v>
      </c>
      <c r="BP95" s="3" t="s">
        <v>123</v>
      </c>
      <c r="BS95" s="3" t="s">
        <v>109</v>
      </c>
      <c r="BV95" s="3" t="s">
        <v>108</v>
      </c>
      <c r="BY95" s="3" t="s">
        <v>123</v>
      </c>
      <c r="CB95" s="3" t="s">
        <v>118</v>
      </c>
      <c r="CE95" s="3" t="s">
        <v>111</v>
      </c>
      <c r="CH95" s="3" t="s">
        <v>148</v>
      </c>
      <c r="CK95" s="3"/>
      <c r="CN95" s="3" t="s">
        <v>131</v>
      </c>
      <c r="CQ95" s="3" t="s">
        <v>205</v>
      </c>
    </row>
    <row r="96" spans="1:95" x14ac:dyDescent="0.25">
      <c r="A96">
        <v>51</v>
      </c>
      <c r="B96" s="22">
        <v>43930.389050925929</v>
      </c>
      <c r="C96" s="22">
        <v>43930.395335648151</v>
      </c>
      <c r="D96" s="3" t="s">
        <v>97</v>
      </c>
      <c r="I96" s="3" t="s">
        <v>98</v>
      </c>
      <c r="L96" s="3" t="s">
        <v>98</v>
      </c>
      <c r="O96" s="3"/>
      <c r="R96" s="3" t="s">
        <v>100</v>
      </c>
      <c r="U96" s="3" t="s">
        <v>99</v>
      </c>
      <c r="X96" s="3" t="s">
        <v>101</v>
      </c>
      <c r="AA96" s="3" t="s">
        <v>132</v>
      </c>
      <c r="AD96" s="3" t="s">
        <v>206</v>
      </c>
      <c r="AG96" s="3" t="s">
        <v>149</v>
      </c>
      <c r="AJ96" s="3"/>
      <c r="AM96" s="3" t="s">
        <v>99</v>
      </c>
      <c r="AP96" s="3"/>
      <c r="AS96" s="3" t="s">
        <v>98</v>
      </c>
      <c r="AV96" s="3" t="s">
        <v>207</v>
      </c>
      <c r="AY96" s="3" t="s">
        <v>241</v>
      </c>
      <c r="BB96" s="3"/>
      <c r="BG96" s="3" t="s">
        <v>108</v>
      </c>
      <c r="BJ96" s="3" t="s">
        <v>107</v>
      </c>
      <c r="BM96" s="3" t="s">
        <v>109</v>
      </c>
      <c r="BP96" s="3" t="s">
        <v>109</v>
      </c>
      <c r="BS96" s="3" t="s">
        <v>133</v>
      </c>
      <c r="BV96" s="3" t="s">
        <v>109</v>
      </c>
      <c r="BY96" s="3" t="s">
        <v>107</v>
      </c>
      <c r="CB96" s="3" t="s">
        <v>110</v>
      </c>
      <c r="CE96" s="3" t="s">
        <v>111</v>
      </c>
      <c r="CH96" s="3" t="s">
        <v>199</v>
      </c>
      <c r="CK96" s="3"/>
      <c r="CN96" s="3" t="s">
        <v>137</v>
      </c>
      <c r="CQ96" s="3"/>
    </row>
    <row r="97" spans="1:95" x14ac:dyDescent="0.25">
      <c r="A97">
        <v>51</v>
      </c>
      <c r="B97" s="22">
        <v>43930.389050925929</v>
      </c>
      <c r="C97" s="22">
        <v>43930.395335648151</v>
      </c>
      <c r="D97" s="3" t="s">
        <v>97</v>
      </c>
      <c r="I97" s="3" t="s">
        <v>98</v>
      </c>
      <c r="L97" s="3" t="s">
        <v>98</v>
      </c>
      <c r="O97" s="3"/>
      <c r="R97" s="3" t="s">
        <v>100</v>
      </c>
      <c r="U97" s="3" t="s">
        <v>99</v>
      </c>
      <c r="X97" s="3" t="s">
        <v>101</v>
      </c>
      <c r="AA97" s="3" t="s">
        <v>132</v>
      </c>
      <c r="AD97" s="3" t="s">
        <v>206</v>
      </c>
      <c r="AG97" s="3" t="s">
        <v>149</v>
      </c>
      <c r="AJ97" s="3"/>
      <c r="AM97" s="3" t="s">
        <v>99</v>
      </c>
      <c r="AP97" s="3"/>
      <c r="AS97" s="3" t="s">
        <v>98</v>
      </c>
      <c r="AV97" s="3" t="s">
        <v>207</v>
      </c>
      <c r="AY97" s="3" t="s">
        <v>430</v>
      </c>
      <c r="BB97" s="3"/>
      <c r="BG97" s="3" t="s">
        <v>108</v>
      </c>
      <c r="BJ97" s="3" t="s">
        <v>107</v>
      </c>
      <c r="BM97" s="3" t="s">
        <v>109</v>
      </c>
      <c r="BP97" s="3" t="s">
        <v>109</v>
      </c>
      <c r="BS97" s="3" t="s">
        <v>133</v>
      </c>
      <c r="BV97" s="3" t="s">
        <v>109</v>
      </c>
      <c r="BY97" s="3" t="s">
        <v>107</v>
      </c>
      <c r="CB97" s="3" t="s">
        <v>110</v>
      </c>
      <c r="CE97" s="3" t="s">
        <v>111</v>
      </c>
      <c r="CH97" s="3" t="s">
        <v>199</v>
      </c>
      <c r="CK97" s="3"/>
      <c r="CN97" s="3" t="s">
        <v>137</v>
      </c>
      <c r="CQ97" s="3"/>
    </row>
    <row r="98" spans="1:95" x14ac:dyDescent="0.25">
      <c r="A98">
        <v>52</v>
      </c>
      <c r="B98" s="22">
        <v>43930.428043981483</v>
      </c>
      <c r="C98" s="22">
        <v>43930.451585648145</v>
      </c>
      <c r="D98" s="3" t="s">
        <v>97</v>
      </c>
      <c r="I98" s="3" t="s">
        <v>98</v>
      </c>
      <c r="L98" s="3" t="s">
        <v>99</v>
      </c>
      <c r="O98" s="3"/>
      <c r="R98" s="3" t="s">
        <v>159</v>
      </c>
      <c r="U98" s="3" t="s">
        <v>99</v>
      </c>
      <c r="X98" s="3" t="s">
        <v>101</v>
      </c>
      <c r="AA98" s="3" t="s">
        <v>102</v>
      </c>
      <c r="AD98" s="3" t="s">
        <v>174</v>
      </c>
      <c r="AG98" s="3" t="s">
        <v>139</v>
      </c>
      <c r="AJ98" s="3"/>
      <c r="AM98" s="3" t="s">
        <v>99</v>
      </c>
      <c r="AP98" s="3"/>
      <c r="AS98" s="3" t="s">
        <v>98</v>
      </c>
      <c r="AV98" s="3" t="s">
        <v>208</v>
      </c>
      <c r="AY98" s="3" t="s">
        <v>241</v>
      </c>
      <c r="BB98" s="3"/>
      <c r="BG98" s="3" t="s">
        <v>108</v>
      </c>
      <c r="BJ98" s="3" t="s">
        <v>108</v>
      </c>
      <c r="BM98" s="3" t="s">
        <v>109</v>
      </c>
      <c r="BP98" s="3" t="s">
        <v>109</v>
      </c>
      <c r="BS98" s="3" t="s">
        <v>108</v>
      </c>
      <c r="BV98" s="3" t="s">
        <v>107</v>
      </c>
      <c r="BY98" s="3" t="s">
        <v>109</v>
      </c>
      <c r="CB98" s="3" t="s">
        <v>165</v>
      </c>
      <c r="CE98" s="3" t="s">
        <v>111</v>
      </c>
      <c r="CH98" s="3" t="s">
        <v>148</v>
      </c>
      <c r="CK98" s="3"/>
      <c r="CN98" s="3" t="s">
        <v>131</v>
      </c>
      <c r="CQ98" s="3"/>
    </row>
    <row r="99" spans="1:95" x14ac:dyDescent="0.25">
      <c r="A99">
        <v>52</v>
      </c>
      <c r="B99" s="22">
        <v>43930.428043981483</v>
      </c>
      <c r="C99" s="22">
        <v>43930.451585648145</v>
      </c>
      <c r="D99" s="3" t="s">
        <v>97</v>
      </c>
      <c r="I99" s="3" t="s">
        <v>98</v>
      </c>
      <c r="L99" s="3" t="s">
        <v>99</v>
      </c>
      <c r="O99" s="3"/>
      <c r="R99" s="3" t="s">
        <v>159</v>
      </c>
      <c r="U99" s="3" t="s">
        <v>99</v>
      </c>
      <c r="X99" s="3" t="s">
        <v>101</v>
      </c>
      <c r="AA99" s="3" t="s">
        <v>102</v>
      </c>
      <c r="AD99" s="3" t="s">
        <v>174</v>
      </c>
      <c r="AG99" s="3" t="s">
        <v>139</v>
      </c>
      <c r="AJ99" s="3"/>
      <c r="AM99" s="3" t="s">
        <v>99</v>
      </c>
      <c r="AP99" s="3"/>
      <c r="AS99" s="3" t="s">
        <v>98</v>
      </c>
      <c r="AV99" s="3" t="s">
        <v>208</v>
      </c>
      <c r="AY99" s="3" t="s">
        <v>430</v>
      </c>
      <c r="BB99" s="3"/>
      <c r="BG99" s="3" t="s">
        <v>108</v>
      </c>
      <c r="BJ99" s="3" t="s">
        <v>108</v>
      </c>
      <c r="BM99" s="3" t="s">
        <v>109</v>
      </c>
      <c r="BP99" s="3" t="s">
        <v>109</v>
      </c>
      <c r="BS99" s="3" t="s">
        <v>108</v>
      </c>
      <c r="BV99" s="3" t="s">
        <v>107</v>
      </c>
      <c r="BY99" s="3" t="s">
        <v>109</v>
      </c>
      <c r="CB99" s="3" t="s">
        <v>165</v>
      </c>
      <c r="CE99" s="3" t="s">
        <v>111</v>
      </c>
      <c r="CH99" s="3" t="s">
        <v>148</v>
      </c>
      <c r="CK99" s="3"/>
      <c r="CN99" s="3" t="s">
        <v>131</v>
      </c>
      <c r="CQ99" s="3"/>
    </row>
    <row r="100" spans="1:95" x14ac:dyDescent="0.25">
      <c r="A100">
        <v>53</v>
      </c>
      <c r="B100" s="22">
        <v>43930.497083333335</v>
      </c>
      <c r="C100" s="22">
        <v>43930.499236111114</v>
      </c>
      <c r="D100" s="3" t="s">
        <v>97</v>
      </c>
      <c r="I100" s="3" t="s">
        <v>98</v>
      </c>
      <c r="L100" s="3" t="s">
        <v>99</v>
      </c>
      <c r="O100" s="3"/>
      <c r="R100" s="3" t="s">
        <v>100</v>
      </c>
      <c r="U100" s="3" t="s">
        <v>99</v>
      </c>
      <c r="X100" s="3" t="s">
        <v>101</v>
      </c>
      <c r="AA100" s="3" t="s">
        <v>102</v>
      </c>
      <c r="AD100" s="3" t="s">
        <v>114</v>
      </c>
      <c r="AG100" s="3" t="s">
        <v>160</v>
      </c>
      <c r="AJ100" s="3"/>
      <c r="AM100" s="3" t="s">
        <v>99</v>
      </c>
      <c r="AP100" s="3"/>
      <c r="AS100" s="3" t="s">
        <v>99</v>
      </c>
      <c r="AV100" s="3"/>
      <c r="AY100" s="3" t="s">
        <v>439</v>
      </c>
      <c r="BB100" s="3"/>
      <c r="BG100" s="3" t="s">
        <v>123</v>
      </c>
      <c r="BJ100" s="3" t="s">
        <v>108</v>
      </c>
      <c r="BM100" s="3" t="s">
        <v>109</v>
      </c>
      <c r="BP100" s="3" t="s">
        <v>109</v>
      </c>
      <c r="BS100" s="3" t="s">
        <v>108</v>
      </c>
      <c r="BV100" s="3" t="s">
        <v>109</v>
      </c>
      <c r="BY100" s="3" t="s">
        <v>108</v>
      </c>
      <c r="CB100" s="3" t="s">
        <v>118</v>
      </c>
      <c r="CE100" s="3" t="s">
        <v>111</v>
      </c>
      <c r="CH100" s="3" t="s">
        <v>136</v>
      </c>
      <c r="CK100" s="3"/>
      <c r="CN100" s="3" t="s">
        <v>131</v>
      </c>
      <c r="CQ100" s="3"/>
    </row>
    <row r="101" spans="1:95" x14ac:dyDescent="0.25">
      <c r="A101">
        <v>53</v>
      </c>
      <c r="B101" s="22">
        <v>43930.497083333335</v>
      </c>
      <c r="C101" s="22">
        <v>43930.499236111114</v>
      </c>
      <c r="D101" s="3" t="s">
        <v>97</v>
      </c>
      <c r="I101" s="3" t="s">
        <v>98</v>
      </c>
      <c r="L101" s="3" t="s">
        <v>99</v>
      </c>
      <c r="O101" s="3"/>
      <c r="R101" s="3" t="s">
        <v>100</v>
      </c>
      <c r="U101" s="3" t="s">
        <v>99</v>
      </c>
      <c r="X101" s="3" t="s">
        <v>101</v>
      </c>
      <c r="AA101" s="3" t="s">
        <v>102</v>
      </c>
      <c r="AD101" s="3" t="s">
        <v>114</v>
      </c>
      <c r="AG101" s="3" t="s">
        <v>160</v>
      </c>
      <c r="AJ101" s="3"/>
      <c r="AM101" s="3" t="s">
        <v>99</v>
      </c>
      <c r="AP101" s="3"/>
      <c r="AS101" s="3" t="s">
        <v>99</v>
      </c>
      <c r="AV101" s="3"/>
      <c r="AY101" s="3" t="s">
        <v>430</v>
      </c>
      <c r="BB101" s="3"/>
      <c r="BG101" s="3" t="s">
        <v>123</v>
      </c>
      <c r="BJ101" s="3" t="s">
        <v>108</v>
      </c>
      <c r="BM101" s="3" t="s">
        <v>109</v>
      </c>
      <c r="BP101" s="3" t="s">
        <v>109</v>
      </c>
      <c r="BS101" s="3" t="s">
        <v>108</v>
      </c>
      <c r="BV101" s="3" t="s">
        <v>109</v>
      </c>
      <c r="BY101" s="3" t="s">
        <v>108</v>
      </c>
      <c r="CB101" s="3" t="s">
        <v>118</v>
      </c>
      <c r="CE101" s="3" t="s">
        <v>111</v>
      </c>
      <c r="CH101" s="3" t="s">
        <v>136</v>
      </c>
      <c r="CK101" s="3"/>
      <c r="CN101" s="3" t="s">
        <v>131</v>
      </c>
      <c r="CQ101" s="3"/>
    </row>
    <row r="102" spans="1:95" x14ac:dyDescent="0.25">
      <c r="A102">
        <v>54</v>
      </c>
      <c r="B102" s="22">
        <v>43930.501967592594</v>
      </c>
      <c r="C102" s="22">
        <v>43930.503634259258</v>
      </c>
      <c r="D102" s="3" t="s">
        <v>97</v>
      </c>
      <c r="I102" s="3" t="s">
        <v>98</v>
      </c>
      <c r="L102" s="3" t="s">
        <v>99</v>
      </c>
      <c r="O102" s="3"/>
      <c r="R102" s="3" t="s">
        <v>209</v>
      </c>
      <c r="U102" s="3" t="s">
        <v>99</v>
      </c>
      <c r="X102" s="3" t="s">
        <v>121</v>
      </c>
      <c r="AA102" s="3"/>
      <c r="AD102" s="3" t="s">
        <v>127</v>
      </c>
      <c r="AG102" s="3" t="s">
        <v>149</v>
      </c>
      <c r="AJ102" s="3"/>
      <c r="AM102" s="3" t="s">
        <v>99</v>
      </c>
      <c r="AP102" s="3"/>
      <c r="AS102" s="3" t="s">
        <v>99</v>
      </c>
      <c r="AV102" s="3"/>
      <c r="AY102" s="3" t="s">
        <v>439</v>
      </c>
      <c r="BB102" s="3"/>
      <c r="BG102" s="3" t="s">
        <v>108</v>
      </c>
      <c r="BJ102" s="3" t="s">
        <v>108</v>
      </c>
      <c r="BM102" s="3" t="s">
        <v>107</v>
      </c>
      <c r="BP102" s="3" t="s">
        <v>123</v>
      </c>
      <c r="BS102" s="3" t="s">
        <v>123</v>
      </c>
      <c r="BV102" s="3" t="s">
        <v>123</v>
      </c>
      <c r="BY102" s="3" t="s">
        <v>109</v>
      </c>
      <c r="CB102" s="3" t="s">
        <v>134</v>
      </c>
      <c r="CE102" s="3" t="s">
        <v>147</v>
      </c>
      <c r="CH102" s="3" t="s">
        <v>148</v>
      </c>
      <c r="CK102" s="3"/>
      <c r="CN102" s="3" t="s">
        <v>113</v>
      </c>
      <c r="CQ102" s="3"/>
    </row>
    <row r="103" spans="1:95" x14ac:dyDescent="0.25">
      <c r="A103">
        <v>54</v>
      </c>
      <c r="B103" s="22">
        <v>43930.501967592594</v>
      </c>
      <c r="C103" s="22">
        <v>43930.503634259258</v>
      </c>
      <c r="D103" s="3" t="s">
        <v>97</v>
      </c>
      <c r="I103" s="3" t="s">
        <v>98</v>
      </c>
      <c r="L103" s="3" t="s">
        <v>99</v>
      </c>
      <c r="O103" s="3"/>
      <c r="R103" s="3" t="s">
        <v>209</v>
      </c>
      <c r="U103" s="3" t="s">
        <v>99</v>
      </c>
      <c r="X103" s="3" t="s">
        <v>121</v>
      </c>
      <c r="AA103" s="3"/>
      <c r="AD103" s="3" t="s">
        <v>127</v>
      </c>
      <c r="AG103" s="3" t="s">
        <v>149</v>
      </c>
      <c r="AJ103" s="3"/>
      <c r="AM103" s="3" t="s">
        <v>99</v>
      </c>
      <c r="AP103" s="3"/>
      <c r="AS103" s="3" t="s">
        <v>99</v>
      </c>
      <c r="AV103" s="3"/>
      <c r="AY103" s="3" t="s">
        <v>430</v>
      </c>
      <c r="BB103" s="3"/>
      <c r="BG103" s="3" t="s">
        <v>108</v>
      </c>
      <c r="BJ103" s="3" t="s">
        <v>108</v>
      </c>
      <c r="BM103" s="3" t="s">
        <v>107</v>
      </c>
      <c r="BP103" s="3" t="s">
        <v>123</v>
      </c>
      <c r="BS103" s="3" t="s">
        <v>123</v>
      </c>
      <c r="BV103" s="3" t="s">
        <v>123</v>
      </c>
      <c r="BY103" s="3" t="s">
        <v>109</v>
      </c>
      <c r="CB103" s="3" t="s">
        <v>134</v>
      </c>
      <c r="CE103" s="3" t="s">
        <v>147</v>
      </c>
      <c r="CH103" s="3" t="s">
        <v>148</v>
      </c>
      <c r="CK103" s="3"/>
      <c r="CN103" s="3" t="s">
        <v>113</v>
      </c>
      <c r="CQ103" s="3"/>
    </row>
    <row r="104" spans="1:95" x14ac:dyDescent="0.25">
      <c r="A104">
        <v>55</v>
      </c>
      <c r="B104" s="22">
        <v>43930.496400462966</v>
      </c>
      <c r="C104" s="22">
        <v>43930.510069444441</v>
      </c>
      <c r="D104" s="3" t="s">
        <v>97</v>
      </c>
      <c r="I104" s="3" t="s">
        <v>98</v>
      </c>
      <c r="L104" s="3" t="s">
        <v>98</v>
      </c>
      <c r="O104" s="3" t="s">
        <v>210</v>
      </c>
      <c r="R104" s="3" t="s">
        <v>209</v>
      </c>
      <c r="U104" s="3" t="s">
        <v>99</v>
      </c>
      <c r="X104" s="3" t="s">
        <v>101</v>
      </c>
      <c r="AA104" s="3" t="s">
        <v>99</v>
      </c>
      <c r="AD104" s="3" t="s">
        <v>211</v>
      </c>
      <c r="AG104" s="3" t="s">
        <v>139</v>
      </c>
      <c r="AJ104" s="3"/>
      <c r="AM104" s="3" t="s">
        <v>99</v>
      </c>
      <c r="AP104" s="3"/>
      <c r="AS104" s="3" t="s">
        <v>99</v>
      </c>
      <c r="AV104" s="3"/>
      <c r="AY104" s="3" t="s">
        <v>241</v>
      </c>
      <c r="BB104" s="3"/>
      <c r="BG104" s="3" t="s">
        <v>108</v>
      </c>
      <c r="BJ104" s="3" t="s">
        <v>108</v>
      </c>
      <c r="BM104" s="3" t="s">
        <v>109</v>
      </c>
      <c r="BP104" s="3" t="s">
        <v>109</v>
      </c>
      <c r="BS104" s="3" t="s">
        <v>109</v>
      </c>
      <c r="BV104" s="3" t="s">
        <v>108</v>
      </c>
      <c r="BY104" s="3" t="s">
        <v>109</v>
      </c>
      <c r="CB104" s="3" t="s">
        <v>134</v>
      </c>
      <c r="CE104" s="3" t="s">
        <v>147</v>
      </c>
      <c r="CH104" s="3" t="s">
        <v>137</v>
      </c>
      <c r="CK104" s="3" t="s">
        <v>212</v>
      </c>
      <c r="CN104" s="3" t="s">
        <v>113</v>
      </c>
      <c r="CQ104" s="3"/>
    </row>
    <row r="105" spans="1:95" x14ac:dyDescent="0.25">
      <c r="A105">
        <v>55</v>
      </c>
      <c r="B105" s="22">
        <v>43930.496400462966</v>
      </c>
      <c r="C105" s="22">
        <v>43930.510069444441</v>
      </c>
      <c r="D105" s="3" t="s">
        <v>97</v>
      </c>
      <c r="I105" s="3" t="s">
        <v>98</v>
      </c>
      <c r="L105" s="3" t="s">
        <v>98</v>
      </c>
      <c r="O105" s="3" t="s">
        <v>210</v>
      </c>
      <c r="R105" s="3" t="s">
        <v>209</v>
      </c>
      <c r="U105" s="3" t="s">
        <v>99</v>
      </c>
      <c r="X105" s="3" t="s">
        <v>101</v>
      </c>
      <c r="AA105" s="3" t="s">
        <v>99</v>
      </c>
      <c r="AD105" s="3" t="s">
        <v>211</v>
      </c>
      <c r="AG105" s="3" t="s">
        <v>139</v>
      </c>
      <c r="AJ105" s="3"/>
      <c r="AM105" s="3" t="s">
        <v>99</v>
      </c>
      <c r="AP105" s="3"/>
      <c r="AS105" s="3" t="s">
        <v>99</v>
      </c>
      <c r="AV105" s="3"/>
      <c r="AY105" s="3" t="s">
        <v>430</v>
      </c>
      <c r="BB105" s="3"/>
      <c r="BG105" s="3" t="s">
        <v>108</v>
      </c>
      <c r="BJ105" s="3" t="s">
        <v>108</v>
      </c>
      <c r="BM105" s="3" t="s">
        <v>109</v>
      </c>
      <c r="BP105" s="3" t="s">
        <v>109</v>
      </c>
      <c r="BS105" s="3" t="s">
        <v>109</v>
      </c>
      <c r="BV105" s="3" t="s">
        <v>108</v>
      </c>
      <c r="BY105" s="3" t="s">
        <v>109</v>
      </c>
      <c r="CB105" s="3" t="s">
        <v>134</v>
      </c>
      <c r="CE105" s="3" t="s">
        <v>147</v>
      </c>
      <c r="CH105" s="3" t="s">
        <v>137</v>
      </c>
      <c r="CK105" s="3" t="s">
        <v>212</v>
      </c>
      <c r="CN105" s="3" t="s">
        <v>113</v>
      </c>
      <c r="CQ105" s="3"/>
    </row>
    <row r="106" spans="1:95" x14ac:dyDescent="0.25">
      <c r="A106">
        <v>56</v>
      </c>
      <c r="B106" s="22">
        <v>43930.507488425923</v>
      </c>
      <c r="C106" s="22">
        <v>43930.517581018517</v>
      </c>
      <c r="D106" s="3" t="s">
        <v>97</v>
      </c>
      <c r="I106" s="3" t="s">
        <v>99</v>
      </c>
      <c r="L106" s="3" t="s">
        <v>99</v>
      </c>
      <c r="O106" s="3"/>
      <c r="R106" s="3" t="s">
        <v>120</v>
      </c>
      <c r="U106" s="3" t="s">
        <v>99</v>
      </c>
      <c r="X106" s="3" t="s">
        <v>121</v>
      </c>
      <c r="AA106" s="3"/>
      <c r="AD106" s="3" t="s">
        <v>114</v>
      </c>
      <c r="AG106" s="3" t="s">
        <v>137</v>
      </c>
      <c r="AJ106" s="3" t="s">
        <v>213</v>
      </c>
      <c r="AM106" s="3" t="s">
        <v>99</v>
      </c>
      <c r="AP106" s="3"/>
      <c r="AS106" s="3" t="s">
        <v>99</v>
      </c>
      <c r="AV106" s="3"/>
      <c r="AY106" s="3" t="s">
        <v>241</v>
      </c>
      <c r="BB106" s="3"/>
      <c r="BG106" s="3" t="s">
        <v>123</v>
      </c>
      <c r="BJ106" s="3" t="s">
        <v>108</v>
      </c>
      <c r="BM106" s="3" t="s">
        <v>109</v>
      </c>
      <c r="BP106" s="3" t="s">
        <v>107</v>
      </c>
      <c r="BS106" s="3" t="s">
        <v>109</v>
      </c>
      <c r="BV106" s="3" t="s">
        <v>109</v>
      </c>
      <c r="BY106" s="3" t="s">
        <v>109</v>
      </c>
      <c r="CB106" s="3" t="s">
        <v>118</v>
      </c>
      <c r="CE106" s="3" t="s">
        <v>111</v>
      </c>
      <c r="CH106" s="3" t="s">
        <v>163</v>
      </c>
      <c r="CK106" s="3"/>
      <c r="CN106" s="3" t="s">
        <v>137</v>
      </c>
      <c r="CQ106" s="3"/>
    </row>
    <row r="107" spans="1:95" x14ac:dyDescent="0.25">
      <c r="A107">
        <v>56</v>
      </c>
      <c r="B107" s="22">
        <v>43930.507488425923</v>
      </c>
      <c r="C107" s="22">
        <v>43930.517581018517</v>
      </c>
      <c r="D107" s="3" t="s">
        <v>97</v>
      </c>
      <c r="I107" s="3" t="s">
        <v>99</v>
      </c>
      <c r="L107" s="3" t="s">
        <v>99</v>
      </c>
      <c r="O107" s="3"/>
      <c r="R107" s="3" t="s">
        <v>120</v>
      </c>
      <c r="U107" s="3" t="s">
        <v>99</v>
      </c>
      <c r="X107" s="3" t="s">
        <v>121</v>
      </c>
      <c r="AA107" s="3"/>
      <c r="AD107" s="3" t="s">
        <v>114</v>
      </c>
      <c r="AG107" s="3" t="s">
        <v>137</v>
      </c>
      <c r="AJ107" s="3" t="s">
        <v>213</v>
      </c>
      <c r="AM107" s="3" t="s">
        <v>99</v>
      </c>
      <c r="AP107" s="3"/>
      <c r="AS107" s="3" t="s">
        <v>99</v>
      </c>
      <c r="AV107" s="3"/>
      <c r="AY107" s="3" t="s">
        <v>430</v>
      </c>
      <c r="BB107" s="3"/>
      <c r="BG107" s="3" t="s">
        <v>123</v>
      </c>
      <c r="BJ107" s="3" t="s">
        <v>108</v>
      </c>
      <c r="BM107" s="3" t="s">
        <v>109</v>
      </c>
      <c r="BP107" s="3" t="s">
        <v>107</v>
      </c>
      <c r="BS107" s="3" t="s">
        <v>109</v>
      </c>
      <c r="BV107" s="3" t="s">
        <v>109</v>
      </c>
      <c r="BY107" s="3" t="s">
        <v>109</v>
      </c>
      <c r="CB107" s="3" t="s">
        <v>118</v>
      </c>
      <c r="CE107" s="3" t="s">
        <v>111</v>
      </c>
      <c r="CH107" s="3" t="s">
        <v>163</v>
      </c>
      <c r="CK107" s="3"/>
      <c r="CN107" s="3" t="s">
        <v>137</v>
      </c>
      <c r="CQ107" s="3"/>
    </row>
    <row r="108" spans="1:95" x14ac:dyDescent="0.25">
      <c r="A108">
        <v>57</v>
      </c>
      <c r="B108" s="22">
        <v>43930.537789351853</v>
      </c>
      <c r="C108" s="22">
        <v>43930.540416666663</v>
      </c>
      <c r="D108" s="3" t="s">
        <v>97</v>
      </c>
      <c r="I108" s="3" t="s">
        <v>98</v>
      </c>
      <c r="L108" s="3" t="s">
        <v>99</v>
      </c>
      <c r="O108" s="3"/>
      <c r="R108" s="3" t="s">
        <v>120</v>
      </c>
      <c r="U108" s="3" t="s">
        <v>98</v>
      </c>
      <c r="X108" s="3" t="s">
        <v>101</v>
      </c>
      <c r="AA108" s="3" t="s">
        <v>132</v>
      </c>
      <c r="AD108" s="3" t="s">
        <v>214</v>
      </c>
      <c r="AG108" s="3" t="s">
        <v>149</v>
      </c>
      <c r="AJ108" s="3"/>
      <c r="AM108" s="3" t="s">
        <v>99</v>
      </c>
      <c r="AP108" s="3"/>
      <c r="AS108" s="3" t="s">
        <v>98</v>
      </c>
      <c r="AV108" s="3" t="s">
        <v>215</v>
      </c>
      <c r="AY108" s="3" t="s">
        <v>241</v>
      </c>
      <c r="BB108" s="3"/>
      <c r="BG108" s="3" t="s">
        <v>109</v>
      </c>
      <c r="BJ108" s="3" t="s">
        <v>123</v>
      </c>
      <c r="BM108" s="3" t="s">
        <v>123</v>
      </c>
      <c r="BP108" s="3" t="s">
        <v>108</v>
      </c>
      <c r="BS108" s="3" t="s">
        <v>123</v>
      </c>
      <c r="BV108" s="3" t="s">
        <v>108</v>
      </c>
      <c r="BY108" s="3" t="s">
        <v>123</v>
      </c>
      <c r="CB108" s="3" t="s">
        <v>110</v>
      </c>
      <c r="CE108" s="3" t="s">
        <v>147</v>
      </c>
      <c r="CH108" s="3" t="s">
        <v>148</v>
      </c>
      <c r="CK108" s="3"/>
      <c r="CN108" s="3" t="s">
        <v>137</v>
      </c>
      <c r="CQ108" s="3"/>
    </row>
    <row r="109" spans="1:95" x14ac:dyDescent="0.25">
      <c r="A109">
        <v>57</v>
      </c>
      <c r="B109" s="22">
        <v>43930.537789351853</v>
      </c>
      <c r="C109" s="22">
        <v>43930.540416666663</v>
      </c>
      <c r="D109" s="3" t="s">
        <v>97</v>
      </c>
      <c r="I109" s="3" t="s">
        <v>98</v>
      </c>
      <c r="L109" s="3" t="s">
        <v>99</v>
      </c>
      <c r="O109" s="3"/>
      <c r="R109" s="3" t="s">
        <v>120</v>
      </c>
      <c r="U109" s="3" t="s">
        <v>98</v>
      </c>
      <c r="X109" s="3" t="s">
        <v>101</v>
      </c>
      <c r="AA109" s="3" t="s">
        <v>132</v>
      </c>
      <c r="AD109" s="3" t="s">
        <v>214</v>
      </c>
      <c r="AG109" s="3" t="s">
        <v>149</v>
      </c>
      <c r="AJ109" s="3"/>
      <c r="AM109" s="3" t="s">
        <v>99</v>
      </c>
      <c r="AP109" s="3"/>
      <c r="AS109" s="3" t="s">
        <v>98</v>
      </c>
      <c r="AV109" s="3" t="s">
        <v>215</v>
      </c>
      <c r="AY109" s="3" t="s">
        <v>430</v>
      </c>
      <c r="BB109" s="3"/>
      <c r="BG109" s="3" t="s">
        <v>109</v>
      </c>
      <c r="BJ109" s="3" t="s">
        <v>123</v>
      </c>
      <c r="BM109" s="3" t="s">
        <v>123</v>
      </c>
      <c r="BP109" s="3" t="s">
        <v>108</v>
      </c>
      <c r="BS109" s="3" t="s">
        <v>123</v>
      </c>
      <c r="BV109" s="3" t="s">
        <v>108</v>
      </c>
      <c r="BY109" s="3" t="s">
        <v>123</v>
      </c>
      <c r="CB109" s="3" t="s">
        <v>110</v>
      </c>
      <c r="CE109" s="3" t="s">
        <v>147</v>
      </c>
      <c r="CH109" s="3" t="s">
        <v>148</v>
      </c>
      <c r="CK109" s="3"/>
      <c r="CN109" s="3" t="s">
        <v>137</v>
      </c>
      <c r="CQ109" s="3"/>
    </row>
    <row r="110" spans="1:95" x14ac:dyDescent="0.25">
      <c r="A110">
        <v>58</v>
      </c>
      <c r="B110" s="22">
        <v>43930.547291666669</v>
      </c>
      <c r="C110" s="22">
        <v>43930.550358796296</v>
      </c>
      <c r="D110" s="3" t="s">
        <v>97</v>
      </c>
      <c r="I110" s="3" t="s">
        <v>99</v>
      </c>
      <c r="L110" s="3" t="s">
        <v>99</v>
      </c>
      <c r="O110" s="3"/>
      <c r="R110" s="3" t="s">
        <v>120</v>
      </c>
      <c r="U110" s="3" t="s">
        <v>98</v>
      </c>
      <c r="X110" s="3" t="s">
        <v>101</v>
      </c>
      <c r="AA110" s="3" t="s">
        <v>102</v>
      </c>
      <c r="AD110" s="3" t="s">
        <v>152</v>
      </c>
      <c r="AG110" s="3" t="s">
        <v>151</v>
      </c>
      <c r="AJ110" s="3"/>
      <c r="AM110" s="3" t="s">
        <v>99</v>
      </c>
      <c r="AP110" s="3"/>
      <c r="AS110" s="3" t="s">
        <v>99</v>
      </c>
      <c r="AV110" s="3"/>
      <c r="AY110" s="3" t="s">
        <v>241</v>
      </c>
      <c r="BB110" s="3"/>
      <c r="BG110" s="3" t="s">
        <v>108</v>
      </c>
      <c r="BJ110" s="3" t="s">
        <v>109</v>
      </c>
      <c r="BM110" s="3" t="s">
        <v>107</v>
      </c>
      <c r="BP110" s="3" t="s">
        <v>109</v>
      </c>
      <c r="BS110" s="3" t="s">
        <v>109</v>
      </c>
      <c r="BV110" s="3" t="s">
        <v>108</v>
      </c>
      <c r="BY110" s="3" t="s">
        <v>109</v>
      </c>
      <c r="CB110" s="3" t="s">
        <v>110</v>
      </c>
      <c r="CE110" s="3" t="s">
        <v>111</v>
      </c>
      <c r="CH110" s="3" t="s">
        <v>137</v>
      </c>
      <c r="CK110" s="3" t="s">
        <v>216</v>
      </c>
      <c r="CN110" s="3" t="s">
        <v>137</v>
      </c>
      <c r="CQ110" s="3"/>
    </row>
    <row r="111" spans="1:95" x14ac:dyDescent="0.25">
      <c r="A111">
        <v>58</v>
      </c>
      <c r="B111" s="22">
        <v>43930.547291666669</v>
      </c>
      <c r="C111" s="22">
        <v>43930.550358796296</v>
      </c>
      <c r="D111" s="3" t="s">
        <v>97</v>
      </c>
      <c r="I111" s="3" t="s">
        <v>99</v>
      </c>
      <c r="L111" s="3" t="s">
        <v>99</v>
      </c>
      <c r="O111" s="3"/>
      <c r="R111" s="3" t="s">
        <v>120</v>
      </c>
      <c r="U111" s="3" t="s">
        <v>98</v>
      </c>
      <c r="X111" s="3" t="s">
        <v>101</v>
      </c>
      <c r="AA111" s="3" t="s">
        <v>102</v>
      </c>
      <c r="AD111" s="3" t="s">
        <v>152</v>
      </c>
      <c r="AG111" s="3" t="s">
        <v>151</v>
      </c>
      <c r="AJ111" s="3"/>
      <c r="AM111" s="3" t="s">
        <v>99</v>
      </c>
      <c r="AP111" s="3"/>
      <c r="AS111" s="3" t="s">
        <v>99</v>
      </c>
      <c r="AV111" s="3"/>
      <c r="AY111" s="3" t="s">
        <v>430</v>
      </c>
      <c r="BB111" s="3"/>
      <c r="BG111" s="3" t="s">
        <v>108</v>
      </c>
      <c r="BJ111" s="3" t="s">
        <v>109</v>
      </c>
      <c r="BM111" s="3" t="s">
        <v>107</v>
      </c>
      <c r="BP111" s="3" t="s">
        <v>109</v>
      </c>
      <c r="BS111" s="3" t="s">
        <v>109</v>
      </c>
      <c r="BV111" s="3" t="s">
        <v>108</v>
      </c>
      <c r="BY111" s="3" t="s">
        <v>109</v>
      </c>
      <c r="CB111" s="3" t="s">
        <v>110</v>
      </c>
      <c r="CE111" s="3" t="s">
        <v>111</v>
      </c>
      <c r="CH111" s="3" t="s">
        <v>137</v>
      </c>
      <c r="CK111" s="3" t="s">
        <v>216</v>
      </c>
      <c r="CN111" s="3" t="s">
        <v>137</v>
      </c>
      <c r="CQ111" s="3"/>
    </row>
    <row r="112" spans="1:95" x14ac:dyDescent="0.25">
      <c r="A112">
        <v>59</v>
      </c>
      <c r="B112" s="22">
        <v>43930.552719907406</v>
      </c>
      <c r="C112" s="22">
        <v>43930.555567129632</v>
      </c>
      <c r="D112" s="3" t="s">
        <v>97</v>
      </c>
      <c r="I112" s="3" t="s">
        <v>98</v>
      </c>
      <c r="L112" s="3" t="s">
        <v>99</v>
      </c>
      <c r="O112" s="3"/>
      <c r="R112" s="3" t="s">
        <v>100</v>
      </c>
      <c r="U112" s="3" t="s">
        <v>99</v>
      </c>
      <c r="X112" s="3" t="s">
        <v>101</v>
      </c>
      <c r="AA112" s="3" t="s">
        <v>132</v>
      </c>
      <c r="AD112" s="3" t="s">
        <v>114</v>
      </c>
      <c r="AG112" s="3" t="s">
        <v>149</v>
      </c>
      <c r="AJ112" s="3"/>
      <c r="AM112" s="3" t="s">
        <v>98</v>
      </c>
      <c r="AP112" s="3" t="s">
        <v>168</v>
      </c>
      <c r="AS112" s="3" t="s">
        <v>98</v>
      </c>
      <c r="AV112" s="3" t="s">
        <v>157</v>
      </c>
      <c r="AY112" s="3" t="s">
        <v>241</v>
      </c>
      <c r="BB112" s="3"/>
      <c r="BG112" s="3" t="s">
        <v>109</v>
      </c>
      <c r="BJ112" s="3" t="s">
        <v>109</v>
      </c>
      <c r="BM112" s="3" t="s">
        <v>109</v>
      </c>
      <c r="BP112" s="3" t="s">
        <v>123</v>
      </c>
      <c r="BS112" s="3" t="s">
        <v>123</v>
      </c>
      <c r="BV112" s="3" t="s">
        <v>123</v>
      </c>
      <c r="BY112" s="3" t="s">
        <v>123</v>
      </c>
      <c r="CB112" s="3" t="s">
        <v>124</v>
      </c>
      <c r="CE112" s="3" t="s">
        <v>111</v>
      </c>
      <c r="CH112" s="3" t="s">
        <v>148</v>
      </c>
      <c r="CK112" s="3"/>
      <c r="CN112" s="3" t="s">
        <v>131</v>
      </c>
      <c r="CQ112" s="3"/>
    </row>
    <row r="113" spans="1:95" x14ac:dyDescent="0.25">
      <c r="A113">
        <v>59</v>
      </c>
      <c r="B113" s="22">
        <v>43930.552719907406</v>
      </c>
      <c r="C113" s="22">
        <v>43930.555567129632</v>
      </c>
      <c r="D113" s="3" t="s">
        <v>97</v>
      </c>
      <c r="I113" s="3" t="s">
        <v>98</v>
      </c>
      <c r="L113" s="3" t="s">
        <v>99</v>
      </c>
      <c r="O113" s="3"/>
      <c r="R113" s="3" t="s">
        <v>100</v>
      </c>
      <c r="U113" s="3" t="s">
        <v>99</v>
      </c>
      <c r="X113" s="3" t="s">
        <v>101</v>
      </c>
      <c r="AA113" s="3" t="s">
        <v>132</v>
      </c>
      <c r="AD113" s="3" t="s">
        <v>114</v>
      </c>
      <c r="AG113" s="3" t="s">
        <v>149</v>
      </c>
      <c r="AJ113" s="3"/>
      <c r="AM113" s="3" t="s">
        <v>98</v>
      </c>
      <c r="AP113" s="3" t="s">
        <v>168</v>
      </c>
      <c r="AS113" s="3" t="s">
        <v>98</v>
      </c>
      <c r="AV113" s="3" t="s">
        <v>157</v>
      </c>
      <c r="AY113" s="3" t="s">
        <v>430</v>
      </c>
      <c r="BB113" s="3"/>
      <c r="BG113" s="3" t="s">
        <v>109</v>
      </c>
      <c r="BJ113" s="3" t="s">
        <v>109</v>
      </c>
      <c r="BM113" s="3" t="s">
        <v>109</v>
      </c>
      <c r="BP113" s="3" t="s">
        <v>123</v>
      </c>
      <c r="BS113" s="3" t="s">
        <v>123</v>
      </c>
      <c r="BV113" s="3" t="s">
        <v>123</v>
      </c>
      <c r="BY113" s="3" t="s">
        <v>123</v>
      </c>
      <c r="CB113" s="3" t="s">
        <v>124</v>
      </c>
      <c r="CE113" s="3" t="s">
        <v>111</v>
      </c>
      <c r="CH113" s="3" t="s">
        <v>148</v>
      </c>
      <c r="CK113" s="3"/>
      <c r="CN113" s="3" t="s">
        <v>131</v>
      </c>
      <c r="CQ113" s="3"/>
    </row>
    <row r="114" spans="1:95" x14ac:dyDescent="0.25">
      <c r="A114">
        <v>60</v>
      </c>
      <c r="B114" s="22">
        <v>43930.710069444445</v>
      </c>
      <c r="C114" s="22">
        <v>43930.7108912037</v>
      </c>
      <c r="D114" s="3" t="s">
        <v>97</v>
      </c>
      <c r="I114" s="3" t="s">
        <v>98</v>
      </c>
      <c r="L114" s="3" t="s">
        <v>99</v>
      </c>
      <c r="O114" s="3"/>
      <c r="R114" s="3" t="s">
        <v>100</v>
      </c>
      <c r="U114" s="3" t="s">
        <v>99</v>
      </c>
      <c r="X114" s="3" t="s">
        <v>121</v>
      </c>
      <c r="AA114" s="3"/>
      <c r="AD114" s="3" t="s">
        <v>138</v>
      </c>
      <c r="AG114" s="3" t="s">
        <v>151</v>
      </c>
      <c r="AJ114" s="3"/>
      <c r="AM114" s="3" t="s">
        <v>99</v>
      </c>
      <c r="AP114" s="3"/>
      <c r="AS114" s="3" t="s">
        <v>99</v>
      </c>
      <c r="AV114" s="3"/>
      <c r="AY114" s="3" t="s">
        <v>439</v>
      </c>
      <c r="BB114" s="3"/>
      <c r="BG114" s="3" t="s">
        <v>109</v>
      </c>
      <c r="BJ114" s="3" t="s">
        <v>109</v>
      </c>
      <c r="BM114" s="3" t="s">
        <v>108</v>
      </c>
      <c r="BP114" s="3" t="s">
        <v>107</v>
      </c>
      <c r="BS114" s="3" t="s">
        <v>133</v>
      </c>
      <c r="BV114" s="3" t="s">
        <v>108</v>
      </c>
      <c r="BY114" s="3" t="s">
        <v>133</v>
      </c>
      <c r="CB114" s="3" t="s">
        <v>165</v>
      </c>
      <c r="CE114" s="3" t="s">
        <v>147</v>
      </c>
      <c r="CH114" s="3" t="s">
        <v>156</v>
      </c>
      <c r="CK114" s="3"/>
      <c r="CN114" s="3" t="s">
        <v>137</v>
      </c>
      <c r="CQ114" s="3"/>
    </row>
    <row r="115" spans="1:95" x14ac:dyDescent="0.25">
      <c r="A115">
        <v>60</v>
      </c>
      <c r="B115" s="22">
        <v>43930.710069444445</v>
      </c>
      <c r="C115" s="22">
        <v>43930.7108912037</v>
      </c>
      <c r="D115" s="3" t="s">
        <v>97</v>
      </c>
      <c r="I115" s="3" t="s">
        <v>98</v>
      </c>
      <c r="L115" s="3" t="s">
        <v>99</v>
      </c>
      <c r="O115" s="3"/>
      <c r="R115" s="3" t="s">
        <v>100</v>
      </c>
      <c r="U115" s="3" t="s">
        <v>99</v>
      </c>
      <c r="X115" s="3" t="s">
        <v>121</v>
      </c>
      <c r="AA115" s="3"/>
      <c r="AD115" s="3" t="s">
        <v>138</v>
      </c>
      <c r="AG115" s="3" t="s">
        <v>151</v>
      </c>
      <c r="AJ115" s="3"/>
      <c r="AM115" s="3" t="s">
        <v>99</v>
      </c>
      <c r="AP115" s="3"/>
      <c r="AS115" s="3" t="s">
        <v>99</v>
      </c>
      <c r="AV115" s="3"/>
      <c r="AY115" s="3" t="s">
        <v>441</v>
      </c>
      <c r="BB115" s="3"/>
      <c r="BG115" s="3" t="s">
        <v>109</v>
      </c>
      <c r="BJ115" s="3" t="s">
        <v>109</v>
      </c>
      <c r="BM115" s="3" t="s">
        <v>108</v>
      </c>
      <c r="BP115" s="3" t="s">
        <v>107</v>
      </c>
      <c r="BS115" s="3" t="s">
        <v>133</v>
      </c>
      <c r="BV115" s="3" t="s">
        <v>108</v>
      </c>
      <c r="BY115" s="3" t="s">
        <v>133</v>
      </c>
      <c r="CB115" s="3" t="s">
        <v>165</v>
      </c>
      <c r="CE115" s="3" t="s">
        <v>147</v>
      </c>
      <c r="CH115" s="3" t="s">
        <v>156</v>
      </c>
      <c r="CK115" s="3"/>
      <c r="CN115" s="3" t="s">
        <v>137</v>
      </c>
      <c r="CQ115" s="3"/>
    </row>
    <row r="116" spans="1:95" x14ac:dyDescent="0.25">
      <c r="A116">
        <v>60</v>
      </c>
      <c r="B116" s="22">
        <v>43930.710069444445</v>
      </c>
      <c r="C116" s="22">
        <v>43930.7108912037</v>
      </c>
      <c r="D116" s="3" t="s">
        <v>97</v>
      </c>
      <c r="I116" s="3" t="s">
        <v>98</v>
      </c>
      <c r="L116" s="3" t="s">
        <v>99</v>
      </c>
      <c r="O116" s="3"/>
      <c r="R116" s="3" t="s">
        <v>100</v>
      </c>
      <c r="U116" s="3" t="s">
        <v>99</v>
      </c>
      <c r="X116" s="3" t="s">
        <v>121</v>
      </c>
      <c r="AA116" s="3"/>
      <c r="AD116" s="3" t="s">
        <v>138</v>
      </c>
      <c r="AG116" s="3" t="s">
        <v>151</v>
      </c>
      <c r="AJ116" s="3"/>
      <c r="AM116" s="3" t="s">
        <v>99</v>
      </c>
      <c r="AP116" s="3"/>
      <c r="AS116" s="3" t="s">
        <v>99</v>
      </c>
      <c r="AV116" s="3"/>
      <c r="AY116" s="3" t="s">
        <v>430</v>
      </c>
      <c r="BB116" s="3"/>
      <c r="BG116" s="3" t="s">
        <v>109</v>
      </c>
      <c r="BJ116" s="3" t="s">
        <v>109</v>
      </c>
      <c r="BM116" s="3" t="s">
        <v>108</v>
      </c>
      <c r="BP116" s="3" t="s">
        <v>107</v>
      </c>
      <c r="BS116" s="3" t="s">
        <v>133</v>
      </c>
      <c r="BV116" s="3" t="s">
        <v>108</v>
      </c>
      <c r="BY116" s="3" t="s">
        <v>133</v>
      </c>
      <c r="CB116" s="3" t="s">
        <v>165</v>
      </c>
      <c r="CE116" s="3" t="s">
        <v>147</v>
      </c>
      <c r="CH116" s="3" t="s">
        <v>156</v>
      </c>
      <c r="CK116" s="3"/>
      <c r="CN116" s="3" t="s">
        <v>137</v>
      </c>
      <c r="CQ116" s="3"/>
    </row>
    <row r="117" spans="1:95" x14ac:dyDescent="0.25">
      <c r="A117">
        <v>61</v>
      </c>
      <c r="B117" s="22">
        <v>43930.732106481482</v>
      </c>
      <c r="C117" s="22">
        <v>43930.735752314817</v>
      </c>
      <c r="D117" s="3" t="s">
        <v>97</v>
      </c>
      <c r="I117" s="3" t="s">
        <v>98</v>
      </c>
      <c r="L117" s="3" t="s">
        <v>98</v>
      </c>
      <c r="O117" s="3"/>
      <c r="R117" s="3" t="s">
        <v>159</v>
      </c>
      <c r="U117" s="3" t="s">
        <v>99</v>
      </c>
      <c r="X117" s="3" t="s">
        <v>101</v>
      </c>
      <c r="AA117" s="3" t="s">
        <v>132</v>
      </c>
      <c r="AD117" s="3" t="s">
        <v>127</v>
      </c>
      <c r="AG117" s="3" t="s">
        <v>149</v>
      </c>
      <c r="AJ117" s="3"/>
      <c r="AM117" s="3" t="s">
        <v>98</v>
      </c>
      <c r="AP117" s="3" t="s">
        <v>143</v>
      </c>
      <c r="AS117" s="3" t="s">
        <v>99</v>
      </c>
      <c r="AV117" s="3"/>
      <c r="AY117" s="3" t="s">
        <v>439</v>
      </c>
      <c r="BB117" s="3"/>
      <c r="BG117" s="3" t="s">
        <v>109</v>
      </c>
      <c r="BJ117" s="3" t="s">
        <v>109</v>
      </c>
      <c r="BM117" s="3" t="s">
        <v>123</v>
      </c>
      <c r="BP117" s="3" t="s">
        <v>123</v>
      </c>
      <c r="BS117" s="3" t="s">
        <v>123</v>
      </c>
      <c r="BV117" s="3" t="s">
        <v>123</v>
      </c>
      <c r="BY117" s="3" t="s">
        <v>123</v>
      </c>
      <c r="CB117" s="3" t="s">
        <v>124</v>
      </c>
      <c r="CE117" s="3" t="s">
        <v>111</v>
      </c>
      <c r="CH117" s="3" t="s">
        <v>148</v>
      </c>
      <c r="CK117" s="3"/>
      <c r="CN117" s="3" t="s">
        <v>131</v>
      </c>
      <c r="CQ117" s="3"/>
    </row>
    <row r="118" spans="1:95" x14ac:dyDescent="0.25">
      <c r="A118">
        <v>61</v>
      </c>
      <c r="B118" s="22">
        <v>43930.732106481482</v>
      </c>
      <c r="C118" s="22">
        <v>43930.735752314817</v>
      </c>
      <c r="D118" s="3" t="s">
        <v>97</v>
      </c>
      <c r="I118" s="3" t="s">
        <v>98</v>
      </c>
      <c r="L118" s="3" t="s">
        <v>98</v>
      </c>
      <c r="O118" s="3"/>
      <c r="R118" s="3" t="s">
        <v>159</v>
      </c>
      <c r="U118" s="3" t="s">
        <v>99</v>
      </c>
      <c r="X118" s="3" t="s">
        <v>101</v>
      </c>
      <c r="AA118" s="3" t="s">
        <v>132</v>
      </c>
      <c r="AD118" s="3" t="s">
        <v>127</v>
      </c>
      <c r="AG118" s="3" t="s">
        <v>149</v>
      </c>
      <c r="AJ118" s="3"/>
      <c r="AM118" s="3" t="s">
        <v>98</v>
      </c>
      <c r="AP118" s="3" t="s">
        <v>143</v>
      </c>
      <c r="AS118" s="3" t="s">
        <v>99</v>
      </c>
      <c r="AV118" s="3"/>
      <c r="AY118" s="3" t="s">
        <v>442</v>
      </c>
      <c r="BB118" s="3"/>
      <c r="BG118" s="3" t="s">
        <v>109</v>
      </c>
      <c r="BJ118" s="3" t="s">
        <v>109</v>
      </c>
      <c r="BM118" s="3" t="s">
        <v>123</v>
      </c>
      <c r="BP118" s="3" t="s">
        <v>123</v>
      </c>
      <c r="BS118" s="3" t="s">
        <v>123</v>
      </c>
      <c r="BV118" s="3" t="s">
        <v>123</v>
      </c>
      <c r="BY118" s="3" t="s">
        <v>123</v>
      </c>
      <c r="CB118" s="3" t="s">
        <v>124</v>
      </c>
      <c r="CE118" s="3" t="s">
        <v>111</v>
      </c>
      <c r="CH118" s="3" t="s">
        <v>148</v>
      </c>
      <c r="CK118" s="3"/>
      <c r="CN118" s="3" t="s">
        <v>131</v>
      </c>
      <c r="CQ118" s="3"/>
    </row>
    <row r="119" spans="1:95" x14ac:dyDescent="0.25">
      <c r="A119">
        <v>61</v>
      </c>
      <c r="B119" s="22">
        <v>43930.732106481482</v>
      </c>
      <c r="C119" s="22">
        <v>43930.735752314817</v>
      </c>
      <c r="D119" s="3" t="s">
        <v>97</v>
      </c>
      <c r="I119" s="3" t="s">
        <v>98</v>
      </c>
      <c r="L119" s="3" t="s">
        <v>98</v>
      </c>
      <c r="O119" s="3"/>
      <c r="R119" s="3" t="s">
        <v>159</v>
      </c>
      <c r="U119" s="3" t="s">
        <v>99</v>
      </c>
      <c r="X119" s="3" t="s">
        <v>101</v>
      </c>
      <c r="AA119" s="3" t="s">
        <v>132</v>
      </c>
      <c r="AD119" s="3" t="s">
        <v>127</v>
      </c>
      <c r="AG119" s="3" t="s">
        <v>149</v>
      </c>
      <c r="AJ119" s="3"/>
      <c r="AM119" s="3" t="s">
        <v>98</v>
      </c>
      <c r="AP119" s="3" t="s">
        <v>143</v>
      </c>
      <c r="AS119" s="3" t="s">
        <v>99</v>
      </c>
      <c r="AV119" s="3"/>
      <c r="AY119" s="3" t="s">
        <v>430</v>
      </c>
      <c r="BB119" s="3"/>
      <c r="BG119" s="3" t="s">
        <v>109</v>
      </c>
      <c r="BJ119" s="3" t="s">
        <v>109</v>
      </c>
      <c r="BM119" s="3" t="s">
        <v>123</v>
      </c>
      <c r="BP119" s="3" t="s">
        <v>123</v>
      </c>
      <c r="BS119" s="3" t="s">
        <v>123</v>
      </c>
      <c r="BV119" s="3" t="s">
        <v>123</v>
      </c>
      <c r="BY119" s="3" t="s">
        <v>123</v>
      </c>
      <c r="CB119" s="3" t="s">
        <v>124</v>
      </c>
      <c r="CE119" s="3" t="s">
        <v>111</v>
      </c>
      <c r="CH119" s="3" t="s">
        <v>148</v>
      </c>
      <c r="CK119" s="3"/>
      <c r="CN119" s="3" t="s">
        <v>131</v>
      </c>
      <c r="CQ119" s="3"/>
    </row>
    <row r="120" spans="1:95" x14ac:dyDescent="0.25">
      <c r="A120">
        <v>62</v>
      </c>
      <c r="B120" s="22">
        <v>43930.736712962964</v>
      </c>
      <c r="C120" s="22">
        <v>43930.738518518519</v>
      </c>
      <c r="D120" s="3" t="s">
        <v>97</v>
      </c>
      <c r="I120" s="3" t="s">
        <v>98</v>
      </c>
      <c r="L120" s="3" t="s">
        <v>98</v>
      </c>
      <c r="O120" s="3"/>
      <c r="R120" s="3" t="s">
        <v>100</v>
      </c>
      <c r="U120" s="3" t="s">
        <v>98</v>
      </c>
      <c r="X120" s="3" t="s">
        <v>121</v>
      </c>
      <c r="AA120" s="3"/>
      <c r="AD120" s="3" t="s">
        <v>211</v>
      </c>
      <c r="AG120" s="3" t="s">
        <v>137</v>
      </c>
      <c r="AJ120" s="3" t="s">
        <v>219</v>
      </c>
      <c r="AM120" s="3" t="s">
        <v>99</v>
      </c>
      <c r="AP120" s="3"/>
      <c r="AS120" s="3" t="s">
        <v>98</v>
      </c>
      <c r="AV120" s="3" t="s">
        <v>220</v>
      </c>
      <c r="AY120" s="3" t="s">
        <v>241</v>
      </c>
      <c r="BB120" s="3" t="s">
        <v>99</v>
      </c>
      <c r="BG120" s="3" t="s">
        <v>109</v>
      </c>
      <c r="BJ120" s="3" t="s">
        <v>109</v>
      </c>
      <c r="BM120" s="3" t="s">
        <v>109</v>
      </c>
      <c r="BP120" s="3" t="s">
        <v>109</v>
      </c>
      <c r="BS120" s="3" t="s">
        <v>109</v>
      </c>
      <c r="BV120" s="3" t="s">
        <v>108</v>
      </c>
      <c r="BY120" s="3" t="s">
        <v>123</v>
      </c>
      <c r="CB120" s="3" t="s">
        <v>221</v>
      </c>
      <c r="CE120" s="3" t="s">
        <v>222</v>
      </c>
      <c r="CH120" s="3" t="s">
        <v>137</v>
      </c>
      <c r="CK120" s="3" t="s">
        <v>223</v>
      </c>
      <c r="CN120" s="3" t="s">
        <v>137</v>
      </c>
      <c r="CQ120" s="3"/>
    </row>
    <row r="121" spans="1:95" x14ac:dyDescent="0.25">
      <c r="A121">
        <v>62</v>
      </c>
      <c r="B121" s="22">
        <v>43930.736712962964</v>
      </c>
      <c r="C121" s="22">
        <v>43930.738518518519</v>
      </c>
      <c r="D121" s="3" t="s">
        <v>97</v>
      </c>
      <c r="I121" s="3" t="s">
        <v>98</v>
      </c>
      <c r="L121" s="3" t="s">
        <v>98</v>
      </c>
      <c r="O121" s="3"/>
      <c r="R121" s="3" t="s">
        <v>100</v>
      </c>
      <c r="U121" s="3" t="s">
        <v>98</v>
      </c>
      <c r="X121" s="3" t="s">
        <v>121</v>
      </c>
      <c r="AA121" s="3"/>
      <c r="AD121" s="3" t="s">
        <v>211</v>
      </c>
      <c r="AG121" s="3" t="s">
        <v>137</v>
      </c>
      <c r="AJ121" s="3" t="s">
        <v>219</v>
      </c>
      <c r="AM121" s="3" t="s">
        <v>99</v>
      </c>
      <c r="AP121" s="3"/>
      <c r="AS121" s="3" t="s">
        <v>98</v>
      </c>
      <c r="AV121" s="3" t="s">
        <v>220</v>
      </c>
      <c r="AY121" s="3" t="s">
        <v>430</v>
      </c>
      <c r="BB121" s="3" t="s">
        <v>99</v>
      </c>
      <c r="BG121" s="3" t="s">
        <v>109</v>
      </c>
      <c r="BJ121" s="3" t="s">
        <v>109</v>
      </c>
      <c r="BM121" s="3" t="s">
        <v>109</v>
      </c>
      <c r="BP121" s="3" t="s">
        <v>109</v>
      </c>
      <c r="BS121" s="3" t="s">
        <v>109</v>
      </c>
      <c r="BV121" s="3" t="s">
        <v>108</v>
      </c>
      <c r="BY121" s="3" t="s">
        <v>123</v>
      </c>
      <c r="CB121" s="3" t="s">
        <v>221</v>
      </c>
      <c r="CE121" s="3" t="s">
        <v>222</v>
      </c>
      <c r="CH121" s="3" t="s">
        <v>137</v>
      </c>
      <c r="CK121" s="3" t="s">
        <v>223</v>
      </c>
      <c r="CN121" s="3" t="s">
        <v>137</v>
      </c>
      <c r="CQ121" s="3"/>
    </row>
    <row r="122" spans="1:95" x14ac:dyDescent="0.25">
      <c r="A122">
        <v>63</v>
      </c>
      <c r="B122" s="22">
        <v>43930.738310185188</v>
      </c>
      <c r="C122" s="22">
        <v>43930.740300925929</v>
      </c>
      <c r="D122" s="3" t="s">
        <v>97</v>
      </c>
      <c r="I122" s="3" t="s">
        <v>98</v>
      </c>
      <c r="L122" s="3" t="s">
        <v>98</v>
      </c>
      <c r="O122" s="3" t="s">
        <v>224</v>
      </c>
      <c r="R122" s="3" t="s">
        <v>225</v>
      </c>
      <c r="U122" s="3" t="s">
        <v>99</v>
      </c>
      <c r="X122" s="3" t="s">
        <v>121</v>
      </c>
      <c r="AA122" s="3"/>
      <c r="AD122" s="3" t="s">
        <v>226</v>
      </c>
      <c r="AG122" s="3" t="s">
        <v>149</v>
      </c>
      <c r="AJ122" s="3"/>
      <c r="AM122" s="3" t="s">
        <v>99</v>
      </c>
      <c r="AP122" s="3"/>
      <c r="AS122" s="3" t="s">
        <v>98</v>
      </c>
      <c r="AV122" s="3" t="s">
        <v>130</v>
      </c>
      <c r="AY122" s="3" t="s">
        <v>443</v>
      </c>
      <c r="BB122" s="3"/>
      <c r="BG122" s="3" t="s">
        <v>107</v>
      </c>
      <c r="BJ122" s="3" t="s">
        <v>108</v>
      </c>
      <c r="BM122" s="3" t="s">
        <v>107</v>
      </c>
      <c r="BP122" s="3" t="s">
        <v>109</v>
      </c>
      <c r="BS122" s="3" t="s">
        <v>109</v>
      </c>
      <c r="BV122" s="3" t="s">
        <v>109</v>
      </c>
      <c r="BY122" s="3" t="s">
        <v>123</v>
      </c>
      <c r="CB122" s="3" t="s">
        <v>118</v>
      </c>
      <c r="CE122" s="3" t="s">
        <v>119</v>
      </c>
      <c r="CH122" s="3" t="s">
        <v>112</v>
      </c>
      <c r="CK122" s="3"/>
      <c r="CN122" s="3" t="s">
        <v>126</v>
      </c>
      <c r="CQ122" s="3"/>
    </row>
    <row r="123" spans="1:95" x14ac:dyDescent="0.25">
      <c r="A123">
        <v>63</v>
      </c>
      <c r="B123" s="22">
        <v>43930.738310185188</v>
      </c>
      <c r="C123" s="22">
        <v>43930.740300925929</v>
      </c>
      <c r="D123" s="3" t="s">
        <v>97</v>
      </c>
      <c r="I123" s="3" t="s">
        <v>98</v>
      </c>
      <c r="L123" s="3" t="s">
        <v>98</v>
      </c>
      <c r="O123" s="3" t="s">
        <v>224</v>
      </c>
      <c r="R123" s="3" t="s">
        <v>225</v>
      </c>
      <c r="U123" s="3" t="s">
        <v>99</v>
      </c>
      <c r="X123" s="3" t="s">
        <v>121</v>
      </c>
      <c r="AA123" s="3"/>
      <c r="AD123" s="3" t="s">
        <v>226</v>
      </c>
      <c r="AG123" s="3" t="s">
        <v>149</v>
      </c>
      <c r="AJ123" s="3"/>
      <c r="AM123" s="3" t="s">
        <v>99</v>
      </c>
      <c r="AP123" s="3"/>
      <c r="AS123" s="3" t="s">
        <v>98</v>
      </c>
      <c r="AV123" s="3" t="s">
        <v>130</v>
      </c>
      <c r="AY123" s="3" t="s">
        <v>442</v>
      </c>
      <c r="BB123" s="3"/>
      <c r="BG123" s="3" t="s">
        <v>107</v>
      </c>
      <c r="BJ123" s="3" t="s">
        <v>108</v>
      </c>
      <c r="BM123" s="3" t="s">
        <v>107</v>
      </c>
      <c r="BP123" s="3" t="s">
        <v>109</v>
      </c>
      <c r="BS123" s="3" t="s">
        <v>109</v>
      </c>
      <c r="BV123" s="3" t="s">
        <v>109</v>
      </c>
      <c r="BY123" s="3" t="s">
        <v>123</v>
      </c>
      <c r="CB123" s="3" t="s">
        <v>118</v>
      </c>
      <c r="CE123" s="3" t="s">
        <v>119</v>
      </c>
      <c r="CH123" s="3" t="s">
        <v>112</v>
      </c>
      <c r="CK123" s="3"/>
      <c r="CN123" s="3" t="s">
        <v>126</v>
      </c>
      <c r="CQ123" s="3"/>
    </row>
    <row r="124" spans="1:95" x14ac:dyDescent="0.25">
      <c r="A124">
        <v>63</v>
      </c>
      <c r="B124" s="22">
        <v>43930.738310185188</v>
      </c>
      <c r="C124" s="22">
        <v>43930.740300925929</v>
      </c>
      <c r="D124" s="3" t="s">
        <v>97</v>
      </c>
      <c r="I124" s="3" t="s">
        <v>98</v>
      </c>
      <c r="L124" s="3" t="s">
        <v>98</v>
      </c>
      <c r="O124" s="3" t="s">
        <v>224</v>
      </c>
      <c r="R124" s="3" t="s">
        <v>225</v>
      </c>
      <c r="U124" s="3" t="s">
        <v>99</v>
      </c>
      <c r="X124" s="3" t="s">
        <v>121</v>
      </c>
      <c r="AA124" s="3"/>
      <c r="AD124" s="3" t="s">
        <v>226</v>
      </c>
      <c r="AG124" s="3" t="s">
        <v>149</v>
      </c>
      <c r="AJ124" s="3"/>
      <c r="AM124" s="3" t="s">
        <v>99</v>
      </c>
      <c r="AP124" s="3"/>
      <c r="AS124" s="3" t="s">
        <v>98</v>
      </c>
      <c r="AV124" s="3" t="s">
        <v>130</v>
      </c>
      <c r="AY124" s="3" t="s">
        <v>430</v>
      </c>
      <c r="BB124" s="3"/>
      <c r="BG124" s="3" t="s">
        <v>107</v>
      </c>
      <c r="BJ124" s="3" t="s">
        <v>108</v>
      </c>
      <c r="BM124" s="3" t="s">
        <v>107</v>
      </c>
      <c r="BP124" s="3" t="s">
        <v>109</v>
      </c>
      <c r="BS124" s="3" t="s">
        <v>109</v>
      </c>
      <c r="BV124" s="3" t="s">
        <v>109</v>
      </c>
      <c r="BY124" s="3" t="s">
        <v>123</v>
      </c>
      <c r="CB124" s="3" t="s">
        <v>118</v>
      </c>
      <c r="CE124" s="3" t="s">
        <v>119</v>
      </c>
      <c r="CH124" s="3" t="s">
        <v>112</v>
      </c>
      <c r="CK124" s="3"/>
      <c r="CN124" s="3" t="s">
        <v>126</v>
      </c>
      <c r="CQ124" s="3"/>
    </row>
    <row r="125" spans="1:95" x14ac:dyDescent="0.25">
      <c r="A125">
        <v>64</v>
      </c>
      <c r="B125" s="22">
        <v>43930.743541666663</v>
      </c>
      <c r="C125" s="22">
        <v>43930.745578703703</v>
      </c>
      <c r="D125" s="3" t="s">
        <v>97</v>
      </c>
      <c r="I125" s="3" t="s">
        <v>98</v>
      </c>
      <c r="L125" s="3" t="s">
        <v>99</v>
      </c>
      <c r="O125" s="3"/>
      <c r="R125" s="3" t="s">
        <v>159</v>
      </c>
      <c r="U125" s="3" t="s">
        <v>99</v>
      </c>
      <c r="X125" s="3" t="s">
        <v>121</v>
      </c>
      <c r="AA125" s="3"/>
      <c r="AD125" s="3" t="s">
        <v>146</v>
      </c>
      <c r="AG125" s="3" t="s">
        <v>149</v>
      </c>
      <c r="AJ125" s="3"/>
      <c r="AM125" s="3" t="s">
        <v>99</v>
      </c>
      <c r="AP125" s="3"/>
      <c r="AS125" s="3" t="s">
        <v>99</v>
      </c>
      <c r="AV125" s="3"/>
      <c r="AY125" s="3" t="s">
        <v>443</v>
      </c>
      <c r="BB125" s="3"/>
      <c r="BG125" s="3" t="s">
        <v>109</v>
      </c>
      <c r="BJ125" s="3" t="s">
        <v>109</v>
      </c>
      <c r="BM125" s="3" t="s">
        <v>107</v>
      </c>
      <c r="BP125" s="3" t="s">
        <v>123</v>
      </c>
      <c r="BS125" s="3" t="s">
        <v>108</v>
      </c>
      <c r="BV125" s="3" t="s">
        <v>123</v>
      </c>
      <c r="BY125" s="3" t="s">
        <v>123</v>
      </c>
      <c r="CB125" s="3" t="s">
        <v>110</v>
      </c>
      <c r="CE125" s="3" t="s">
        <v>111</v>
      </c>
      <c r="CH125" s="3" t="s">
        <v>112</v>
      </c>
      <c r="CK125" s="3"/>
      <c r="CN125" s="3" t="s">
        <v>113</v>
      </c>
      <c r="CQ125" s="3"/>
    </row>
    <row r="126" spans="1:95" x14ac:dyDescent="0.25">
      <c r="A126">
        <v>64</v>
      </c>
      <c r="B126" s="22">
        <v>43930.743541666663</v>
      </c>
      <c r="C126" s="22">
        <v>43930.745578703703</v>
      </c>
      <c r="D126" s="3" t="s">
        <v>97</v>
      </c>
      <c r="I126" s="3" t="s">
        <v>98</v>
      </c>
      <c r="L126" s="3" t="s">
        <v>99</v>
      </c>
      <c r="O126" s="3"/>
      <c r="R126" s="3" t="s">
        <v>159</v>
      </c>
      <c r="U126" s="3" t="s">
        <v>99</v>
      </c>
      <c r="X126" s="3" t="s">
        <v>121</v>
      </c>
      <c r="AA126" s="3"/>
      <c r="AD126" s="3" t="s">
        <v>146</v>
      </c>
      <c r="AG126" s="3" t="s">
        <v>149</v>
      </c>
      <c r="AJ126" s="3"/>
      <c r="AM126" s="3" t="s">
        <v>99</v>
      </c>
      <c r="AP126" s="3"/>
      <c r="AS126" s="3" t="s">
        <v>99</v>
      </c>
      <c r="AV126" s="3"/>
      <c r="AY126" s="3" t="s">
        <v>430</v>
      </c>
      <c r="BB126" s="3"/>
      <c r="BG126" s="3" t="s">
        <v>109</v>
      </c>
      <c r="BJ126" s="3" t="s">
        <v>109</v>
      </c>
      <c r="BM126" s="3" t="s">
        <v>107</v>
      </c>
      <c r="BP126" s="3" t="s">
        <v>123</v>
      </c>
      <c r="BS126" s="3" t="s">
        <v>108</v>
      </c>
      <c r="BV126" s="3" t="s">
        <v>123</v>
      </c>
      <c r="BY126" s="3" t="s">
        <v>123</v>
      </c>
      <c r="CB126" s="3" t="s">
        <v>110</v>
      </c>
      <c r="CE126" s="3" t="s">
        <v>111</v>
      </c>
      <c r="CH126" s="3" t="s">
        <v>112</v>
      </c>
      <c r="CK126" s="3"/>
      <c r="CN126" s="3" t="s">
        <v>113</v>
      </c>
      <c r="CQ126" s="3"/>
    </row>
    <row r="127" spans="1:95" x14ac:dyDescent="0.25">
      <c r="A127">
        <v>65</v>
      </c>
      <c r="B127" s="22">
        <v>43930.779236111113</v>
      </c>
      <c r="C127" s="22">
        <v>43930.785787037035</v>
      </c>
      <c r="D127" s="3" t="s">
        <v>97</v>
      </c>
      <c r="I127" s="3" t="s">
        <v>98</v>
      </c>
      <c r="L127" s="3" t="s">
        <v>98</v>
      </c>
      <c r="O127" s="3" t="s">
        <v>229</v>
      </c>
      <c r="R127" s="3" t="s">
        <v>209</v>
      </c>
      <c r="U127" s="3" t="s">
        <v>99</v>
      </c>
      <c r="X127" s="3" t="s">
        <v>101</v>
      </c>
      <c r="AA127" s="3" t="s">
        <v>132</v>
      </c>
      <c r="AD127" s="3" t="s">
        <v>127</v>
      </c>
      <c r="AG127" s="3" t="s">
        <v>149</v>
      </c>
      <c r="AJ127" s="3"/>
      <c r="AM127" s="3" t="s">
        <v>99</v>
      </c>
      <c r="AP127" s="3"/>
      <c r="AS127" s="3" t="s">
        <v>99</v>
      </c>
      <c r="AV127" s="3"/>
      <c r="AY127" s="3" t="s">
        <v>241</v>
      </c>
      <c r="BB127" s="3"/>
      <c r="BG127" s="3" t="s">
        <v>123</v>
      </c>
      <c r="BJ127" s="3" t="s">
        <v>123</v>
      </c>
      <c r="BM127" s="3" t="s">
        <v>107</v>
      </c>
      <c r="BP127" s="3" t="s">
        <v>123</v>
      </c>
      <c r="BS127" s="3" t="s">
        <v>123</v>
      </c>
      <c r="BV127" s="3" t="s">
        <v>123</v>
      </c>
      <c r="BY127" s="3" t="s">
        <v>123</v>
      </c>
      <c r="CB127" s="3" t="s">
        <v>110</v>
      </c>
      <c r="CE127" s="3" t="s">
        <v>111</v>
      </c>
      <c r="CH127" s="3" t="s">
        <v>148</v>
      </c>
      <c r="CK127" s="3"/>
      <c r="CN127" s="3" t="s">
        <v>131</v>
      </c>
      <c r="CQ127" s="3"/>
    </row>
    <row r="128" spans="1:95" x14ac:dyDescent="0.25">
      <c r="A128">
        <v>65</v>
      </c>
      <c r="B128" s="22">
        <v>43930.779236111113</v>
      </c>
      <c r="C128" s="22">
        <v>43930.785787037035</v>
      </c>
      <c r="D128" s="3" t="s">
        <v>97</v>
      </c>
      <c r="I128" s="3" t="s">
        <v>98</v>
      </c>
      <c r="L128" s="3" t="s">
        <v>98</v>
      </c>
      <c r="O128" s="3" t="s">
        <v>229</v>
      </c>
      <c r="R128" s="3" t="s">
        <v>209</v>
      </c>
      <c r="U128" s="3" t="s">
        <v>99</v>
      </c>
      <c r="X128" s="3" t="s">
        <v>101</v>
      </c>
      <c r="AA128" s="3" t="s">
        <v>132</v>
      </c>
      <c r="AD128" s="3" t="s">
        <v>127</v>
      </c>
      <c r="AG128" s="3" t="s">
        <v>149</v>
      </c>
      <c r="AJ128" s="3"/>
      <c r="AM128" s="3" t="s">
        <v>99</v>
      </c>
      <c r="AP128" s="3"/>
      <c r="AS128" s="3" t="s">
        <v>99</v>
      </c>
      <c r="AV128" s="3"/>
      <c r="AY128" s="3" t="s">
        <v>430</v>
      </c>
      <c r="BB128" s="3"/>
      <c r="BG128" s="3" t="s">
        <v>123</v>
      </c>
      <c r="BJ128" s="3" t="s">
        <v>123</v>
      </c>
      <c r="BM128" s="3" t="s">
        <v>107</v>
      </c>
      <c r="BP128" s="3" t="s">
        <v>123</v>
      </c>
      <c r="BS128" s="3" t="s">
        <v>123</v>
      </c>
      <c r="BV128" s="3" t="s">
        <v>123</v>
      </c>
      <c r="BY128" s="3" t="s">
        <v>123</v>
      </c>
      <c r="CB128" s="3" t="s">
        <v>110</v>
      </c>
      <c r="CE128" s="3" t="s">
        <v>111</v>
      </c>
      <c r="CH128" s="3" t="s">
        <v>148</v>
      </c>
      <c r="CK128" s="3"/>
      <c r="CN128" s="3" t="s">
        <v>131</v>
      </c>
      <c r="CQ128" s="3"/>
    </row>
    <row r="129" spans="1:95" x14ac:dyDescent="0.25">
      <c r="A129">
        <v>66</v>
      </c>
      <c r="B129" s="22">
        <v>43930.810416666667</v>
      </c>
      <c r="C129" s="22">
        <v>43930.813958333332</v>
      </c>
      <c r="D129" s="3" t="s">
        <v>97</v>
      </c>
      <c r="I129" s="3" t="s">
        <v>99</v>
      </c>
      <c r="L129" s="3" t="s">
        <v>98</v>
      </c>
      <c r="O129" s="3" t="s">
        <v>230</v>
      </c>
      <c r="R129" s="3" t="s">
        <v>100</v>
      </c>
      <c r="U129" s="3" t="s">
        <v>99</v>
      </c>
      <c r="X129" s="3" t="s">
        <v>101</v>
      </c>
      <c r="AA129" s="3" t="s">
        <v>132</v>
      </c>
      <c r="AD129" s="3" t="s">
        <v>231</v>
      </c>
      <c r="AG129" s="3" t="s">
        <v>149</v>
      </c>
      <c r="AJ129" s="3"/>
      <c r="AM129" s="3" t="s">
        <v>99</v>
      </c>
      <c r="AP129" s="3"/>
      <c r="AS129" s="3" t="s">
        <v>99</v>
      </c>
      <c r="AV129" s="3"/>
      <c r="AY129" s="3" t="s">
        <v>241</v>
      </c>
      <c r="BB129" s="3"/>
      <c r="BG129" s="3" t="s">
        <v>133</v>
      </c>
      <c r="BJ129" s="3" t="s">
        <v>133</v>
      </c>
      <c r="BM129" s="3" t="s">
        <v>108</v>
      </c>
      <c r="BP129" s="3" t="s">
        <v>109</v>
      </c>
      <c r="BS129" s="3" t="s">
        <v>123</v>
      </c>
      <c r="BV129" s="3" t="s">
        <v>123</v>
      </c>
      <c r="BY129" s="3" t="s">
        <v>123</v>
      </c>
      <c r="CB129" s="3" t="s">
        <v>118</v>
      </c>
      <c r="CE129" s="3" t="s">
        <v>119</v>
      </c>
      <c r="CH129" s="3" t="s">
        <v>156</v>
      </c>
      <c r="CK129" s="3"/>
      <c r="CN129" s="3" t="s">
        <v>137</v>
      </c>
      <c r="CQ129" s="3"/>
    </row>
    <row r="130" spans="1:95" x14ac:dyDescent="0.25">
      <c r="A130">
        <v>66</v>
      </c>
      <c r="B130" s="22">
        <v>43930.810416666667</v>
      </c>
      <c r="C130" s="22">
        <v>43930.813958333332</v>
      </c>
      <c r="D130" s="3" t="s">
        <v>97</v>
      </c>
      <c r="I130" s="3" t="s">
        <v>99</v>
      </c>
      <c r="L130" s="3" t="s">
        <v>98</v>
      </c>
      <c r="O130" s="3" t="s">
        <v>230</v>
      </c>
      <c r="R130" s="3" t="s">
        <v>100</v>
      </c>
      <c r="U130" s="3" t="s">
        <v>99</v>
      </c>
      <c r="X130" s="3" t="s">
        <v>101</v>
      </c>
      <c r="AA130" s="3" t="s">
        <v>132</v>
      </c>
      <c r="AD130" s="3" t="s">
        <v>231</v>
      </c>
      <c r="AG130" s="3" t="s">
        <v>149</v>
      </c>
      <c r="AJ130" s="3"/>
      <c r="AM130" s="3" t="s">
        <v>99</v>
      </c>
      <c r="AP130" s="3"/>
      <c r="AS130" s="3" t="s">
        <v>99</v>
      </c>
      <c r="AV130" s="3"/>
      <c r="AY130" s="3" t="s">
        <v>430</v>
      </c>
      <c r="BB130" s="3"/>
      <c r="BG130" s="3" t="s">
        <v>133</v>
      </c>
      <c r="BJ130" s="3" t="s">
        <v>133</v>
      </c>
      <c r="BM130" s="3" t="s">
        <v>108</v>
      </c>
      <c r="BP130" s="3" t="s">
        <v>109</v>
      </c>
      <c r="BS130" s="3" t="s">
        <v>123</v>
      </c>
      <c r="BV130" s="3" t="s">
        <v>123</v>
      </c>
      <c r="BY130" s="3" t="s">
        <v>123</v>
      </c>
      <c r="CB130" s="3" t="s">
        <v>118</v>
      </c>
      <c r="CE130" s="3" t="s">
        <v>119</v>
      </c>
      <c r="CH130" s="3" t="s">
        <v>156</v>
      </c>
      <c r="CK130" s="3"/>
      <c r="CN130" s="3" t="s">
        <v>137</v>
      </c>
      <c r="CQ130" s="3"/>
    </row>
    <row r="131" spans="1:95" x14ac:dyDescent="0.25">
      <c r="A131">
        <v>67</v>
      </c>
      <c r="B131" s="22">
        <v>43930.815381944441</v>
      </c>
      <c r="C131" s="22">
        <v>43930.819016203706</v>
      </c>
      <c r="D131" s="3" t="s">
        <v>97</v>
      </c>
      <c r="I131" s="3" t="s">
        <v>99</v>
      </c>
      <c r="L131" s="3" t="s">
        <v>98</v>
      </c>
      <c r="O131" s="3" t="s">
        <v>232</v>
      </c>
      <c r="R131" s="3" t="s">
        <v>120</v>
      </c>
      <c r="U131" s="3" t="s">
        <v>99</v>
      </c>
      <c r="X131" s="3" t="s">
        <v>121</v>
      </c>
      <c r="AA131" s="3"/>
      <c r="AD131" s="3" t="s">
        <v>103</v>
      </c>
      <c r="AG131" s="3" t="s">
        <v>149</v>
      </c>
      <c r="AJ131" s="3"/>
      <c r="AM131" s="3" t="s">
        <v>99</v>
      </c>
      <c r="AP131" s="3"/>
      <c r="AS131" s="3" t="s">
        <v>98</v>
      </c>
      <c r="AV131" s="3" t="s">
        <v>130</v>
      </c>
      <c r="AY131" s="3" t="s">
        <v>439</v>
      </c>
      <c r="BB131" s="3"/>
      <c r="BG131" s="3" t="s">
        <v>123</v>
      </c>
      <c r="BJ131" s="3" t="s">
        <v>123</v>
      </c>
      <c r="BM131" s="3" t="s">
        <v>123</v>
      </c>
      <c r="BP131" s="3" t="s">
        <v>123</v>
      </c>
      <c r="BS131" s="3" t="s">
        <v>123</v>
      </c>
      <c r="BV131" s="3" t="s">
        <v>109</v>
      </c>
      <c r="BY131" s="3" t="s">
        <v>123</v>
      </c>
      <c r="CB131" s="3" t="s">
        <v>118</v>
      </c>
      <c r="CE131" s="3" t="s">
        <v>119</v>
      </c>
      <c r="CH131" s="3" t="s">
        <v>112</v>
      </c>
      <c r="CK131" s="3"/>
      <c r="CN131" s="3" t="s">
        <v>137</v>
      </c>
      <c r="CQ131" s="3"/>
    </row>
    <row r="132" spans="1:95" x14ac:dyDescent="0.25">
      <c r="A132">
        <v>67</v>
      </c>
      <c r="B132" s="22">
        <v>43930.815381944441</v>
      </c>
      <c r="C132" s="22">
        <v>43930.819016203706</v>
      </c>
      <c r="D132" s="3" t="s">
        <v>97</v>
      </c>
      <c r="I132" s="3" t="s">
        <v>99</v>
      </c>
      <c r="L132" s="3" t="s">
        <v>98</v>
      </c>
      <c r="O132" s="3" t="s">
        <v>232</v>
      </c>
      <c r="R132" s="3" t="s">
        <v>120</v>
      </c>
      <c r="U132" s="3" t="s">
        <v>99</v>
      </c>
      <c r="X132" s="3" t="s">
        <v>121</v>
      </c>
      <c r="AA132" s="3"/>
      <c r="AD132" s="3" t="s">
        <v>103</v>
      </c>
      <c r="AG132" s="3" t="s">
        <v>149</v>
      </c>
      <c r="AJ132" s="3"/>
      <c r="AM132" s="3" t="s">
        <v>99</v>
      </c>
      <c r="AP132" s="3"/>
      <c r="AS132" s="3" t="s">
        <v>98</v>
      </c>
      <c r="AV132" s="3" t="s">
        <v>130</v>
      </c>
      <c r="AY132" s="3" t="s">
        <v>430</v>
      </c>
      <c r="BB132" s="3"/>
      <c r="BG132" s="3" t="s">
        <v>123</v>
      </c>
      <c r="BJ132" s="3" t="s">
        <v>123</v>
      </c>
      <c r="BM132" s="3" t="s">
        <v>123</v>
      </c>
      <c r="BP132" s="3" t="s">
        <v>123</v>
      </c>
      <c r="BS132" s="3" t="s">
        <v>123</v>
      </c>
      <c r="BV132" s="3" t="s">
        <v>109</v>
      </c>
      <c r="BY132" s="3" t="s">
        <v>123</v>
      </c>
      <c r="CB132" s="3" t="s">
        <v>118</v>
      </c>
      <c r="CE132" s="3" t="s">
        <v>119</v>
      </c>
      <c r="CH132" s="3" t="s">
        <v>112</v>
      </c>
      <c r="CK132" s="3"/>
      <c r="CN132" s="3" t="s">
        <v>137</v>
      </c>
      <c r="CQ132" s="3"/>
    </row>
    <row r="133" spans="1:95" x14ac:dyDescent="0.25">
      <c r="A133">
        <v>68</v>
      </c>
      <c r="B133" s="22">
        <v>43930.817743055559</v>
      </c>
      <c r="C133" s="22">
        <v>43930.82104166667</v>
      </c>
      <c r="D133" s="3" t="s">
        <v>97</v>
      </c>
      <c r="I133" s="3" t="s">
        <v>98</v>
      </c>
      <c r="L133" s="3" t="s">
        <v>99</v>
      </c>
      <c r="O133" s="3"/>
      <c r="R133" s="3" t="s">
        <v>209</v>
      </c>
      <c r="U133" s="3" t="s">
        <v>99</v>
      </c>
      <c r="X133" s="3" t="s">
        <v>101</v>
      </c>
      <c r="AA133" s="3" t="s">
        <v>99</v>
      </c>
      <c r="AD133" s="3" t="s">
        <v>233</v>
      </c>
      <c r="AG133" s="3" t="s">
        <v>149</v>
      </c>
      <c r="AJ133" s="3"/>
      <c r="AM133" s="3" t="s">
        <v>99</v>
      </c>
      <c r="AP133" s="3"/>
      <c r="AS133" s="3" t="s">
        <v>98</v>
      </c>
      <c r="AV133" s="3" t="s">
        <v>189</v>
      </c>
      <c r="AY133" s="3" t="s">
        <v>241</v>
      </c>
      <c r="BB133" s="3"/>
      <c r="BG133" s="3" t="s">
        <v>108</v>
      </c>
      <c r="BJ133" s="3" t="s">
        <v>108</v>
      </c>
      <c r="BM133" s="3" t="s">
        <v>107</v>
      </c>
      <c r="BP133" s="3" t="s">
        <v>108</v>
      </c>
      <c r="BS133" s="3" t="s">
        <v>107</v>
      </c>
      <c r="BV133" s="3" t="s">
        <v>107</v>
      </c>
      <c r="BY133" s="3" t="s">
        <v>107</v>
      </c>
      <c r="CB133" s="3" t="s">
        <v>118</v>
      </c>
      <c r="CE133" s="3" t="s">
        <v>119</v>
      </c>
      <c r="CH133" s="3" t="s">
        <v>136</v>
      </c>
      <c r="CK133" s="3"/>
      <c r="CN133" s="3" t="s">
        <v>131</v>
      </c>
      <c r="CQ133" s="3"/>
    </row>
    <row r="134" spans="1:95" x14ac:dyDescent="0.25">
      <c r="A134">
        <v>68</v>
      </c>
      <c r="B134" s="22">
        <v>43930.817743055559</v>
      </c>
      <c r="C134" s="22">
        <v>43930.82104166667</v>
      </c>
      <c r="D134" s="3" t="s">
        <v>97</v>
      </c>
      <c r="I134" s="3" t="s">
        <v>98</v>
      </c>
      <c r="L134" s="3" t="s">
        <v>99</v>
      </c>
      <c r="O134" s="3"/>
      <c r="R134" s="3" t="s">
        <v>209</v>
      </c>
      <c r="U134" s="3" t="s">
        <v>99</v>
      </c>
      <c r="X134" s="3" t="s">
        <v>101</v>
      </c>
      <c r="AA134" s="3" t="s">
        <v>99</v>
      </c>
      <c r="AD134" s="3" t="s">
        <v>233</v>
      </c>
      <c r="AG134" s="3" t="s">
        <v>149</v>
      </c>
      <c r="AJ134" s="3"/>
      <c r="AM134" s="3" t="s">
        <v>99</v>
      </c>
      <c r="AP134" s="3"/>
      <c r="AS134" s="3" t="s">
        <v>98</v>
      </c>
      <c r="AV134" s="3" t="s">
        <v>189</v>
      </c>
      <c r="AY134" s="3" t="s">
        <v>430</v>
      </c>
      <c r="BB134" s="3"/>
      <c r="BG134" s="3" t="s">
        <v>108</v>
      </c>
      <c r="BJ134" s="3" t="s">
        <v>108</v>
      </c>
      <c r="BM134" s="3" t="s">
        <v>107</v>
      </c>
      <c r="BP134" s="3" t="s">
        <v>108</v>
      </c>
      <c r="BS134" s="3" t="s">
        <v>107</v>
      </c>
      <c r="BV134" s="3" t="s">
        <v>107</v>
      </c>
      <c r="BY134" s="3" t="s">
        <v>107</v>
      </c>
      <c r="CB134" s="3" t="s">
        <v>118</v>
      </c>
      <c r="CE134" s="3" t="s">
        <v>119</v>
      </c>
      <c r="CH134" s="3" t="s">
        <v>136</v>
      </c>
      <c r="CK134" s="3"/>
      <c r="CN134" s="3" t="s">
        <v>131</v>
      </c>
      <c r="CQ134" s="3"/>
    </row>
    <row r="135" spans="1:95" x14ac:dyDescent="0.25">
      <c r="A135">
        <v>69</v>
      </c>
      <c r="B135" s="22">
        <v>43930.823912037034</v>
      </c>
      <c r="C135" s="22">
        <v>43930.828923611109</v>
      </c>
      <c r="D135" s="3" t="s">
        <v>97</v>
      </c>
      <c r="I135" s="3" t="s">
        <v>98</v>
      </c>
      <c r="L135" s="3" t="s">
        <v>98</v>
      </c>
      <c r="O135" s="3" t="s">
        <v>234</v>
      </c>
      <c r="R135" s="3" t="s">
        <v>120</v>
      </c>
      <c r="U135" s="3" t="s">
        <v>99</v>
      </c>
      <c r="X135" s="3" t="s">
        <v>101</v>
      </c>
      <c r="AA135" s="3" t="s">
        <v>102</v>
      </c>
      <c r="AD135" s="3" t="s">
        <v>231</v>
      </c>
      <c r="AG135" s="3" t="s">
        <v>149</v>
      </c>
      <c r="AJ135" s="3"/>
      <c r="AM135" s="3" t="s">
        <v>99</v>
      </c>
      <c r="AP135" s="3"/>
      <c r="AS135" s="3" t="s">
        <v>98</v>
      </c>
      <c r="AV135" s="3" t="s">
        <v>235</v>
      </c>
      <c r="AY135" s="3" t="s">
        <v>241</v>
      </c>
      <c r="BB135" s="3"/>
      <c r="BG135" s="3" t="s">
        <v>108</v>
      </c>
      <c r="BJ135" s="3" t="s">
        <v>109</v>
      </c>
      <c r="BM135" s="3" t="s">
        <v>107</v>
      </c>
      <c r="BP135" s="3" t="s">
        <v>123</v>
      </c>
      <c r="BS135" s="3" t="s">
        <v>123</v>
      </c>
      <c r="BV135" s="3" t="s">
        <v>123</v>
      </c>
      <c r="BY135" s="3" t="s">
        <v>123</v>
      </c>
      <c r="CB135" s="3" t="s">
        <v>124</v>
      </c>
      <c r="CE135" s="3" t="s">
        <v>147</v>
      </c>
      <c r="CH135" s="3" t="s">
        <v>199</v>
      </c>
      <c r="CK135" s="3"/>
      <c r="CN135" s="3" t="s">
        <v>137</v>
      </c>
      <c r="CQ135" s="3"/>
    </row>
    <row r="136" spans="1:95" x14ac:dyDescent="0.25">
      <c r="A136">
        <v>69</v>
      </c>
      <c r="B136" s="22">
        <v>43930.823912037034</v>
      </c>
      <c r="C136" s="22">
        <v>43930.828923611109</v>
      </c>
      <c r="D136" s="3" t="s">
        <v>97</v>
      </c>
      <c r="I136" s="3" t="s">
        <v>98</v>
      </c>
      <c r="L136" s="3" t="s">
        <v>98</v>
      </c>
      <c r="O136" s="3" t="s">
        <v>234</v>
      </c>
      <c r="R136" s="3" t="s">
        <v>120</v>
      </c>
      <c r="U136" s="3" t="s">
        <v>99</v>
      </c>
      <c r="X136" s="3" t="s">
        <v>101</v>
      </c>
      <c r="AA136" s="3" t="s">
        <v>102</v>
      </c>
      <c r="AD136" s="3" t="s">
        <v>231</v>
      </c>
      <c r="AG136" s="3" t="s">
        <v>149</v>
      </c>
      <c r="AJ136" s="3"/>
      <c r="AM136" s="3" t="s">
        <v>99</v>
      </c>
      <c r="AP136" s="3"/>
      <c r="AS136" s="3" t="s">
        <v>98</v>
      </c>
      <c r="AV136" s="3" t="s">
        <v>235</v>
      </c>
      <c r="AY136" s="3" t="s">
        <v>430</v>
      </c>
      <c r="BB136" s="3"/>
      <c r="BG136" s="3" t="s">
        <v>108</v>
      </c>
      <c r="BJ136" s="3" t="s">
        <v>109</v>
      </c>
      <c r="BM136" s="3" t="s">
        <v>107</v>
      </c>
      <c r="BP136" s="3" t="s">
        <v>123</v>
      </c>
      <c r="BS136" s="3" t="s">
        <v>123</v>
      </c>
      <c r="BV136" s="3" t="s">
        <v>123</v>
      </c>
      <c r="BY136" s="3" t="s">
        <v>123</v>
      </c>
      <c r="CB136" s="3" t="s">
        <v>124</v>
      </c>
      <c r="CE136" s="3" t="s">
        <v>147</v>
      </c>
      <c r="CH136" s="3" t="s">
        <v>199</v>
      </c>
      <c r="CK136" s="3"/>
      <c r="CN136" s="3" t="s">
        <v>137</v>
      </c>
      <c r="CQ136" s="3"/>
    </row>
    <row r="137" spans="1:95" x14ac:dyDescent="0.25">
      <c r="A137">
        <v>70</v>
      </c>
      <c r="B137" s="22">
        <v>43930.856076388889</v>
      </c>
      <c r="C137" s="22">
        <v>43930.858460648145</v>
      </c>
      <c r="D137" s="3" t="s">
        <v>97</v>
      </c>
      <c r="I137" s="3" t="s">
        <v>99</v>
      </c>
      <c r="L137" s="3" t="s">
        <v>99</v>
      </c>
      <c r="O137" s="3"/>
      <c r="R137" s="3" t="s">
        <v>194</v>
      </c>
      <c r="U137" s="3" t="s">
        <v>99</v>
      </c>
      <c r="X137" s="3" t="s">
        <v>121</v>
      </c>
      <c r="AA137" s="3"/>
      <c r="AD137" s="3" t="s">
        <v>114</v>
      </c>
      <c r="AG137" s="3" t="s">
        <v>137</v>
      </c>
      <c r="AJ137" s="3"/>
      <c r="AM137" s="3" t="s">
        <v>99</v>
      </c>
      <c r="AP137" s="3"/>
      <c r="AS137" s="3" t="s">
        <v>98</v>
      </c>
      <c r="AV137" s="3" t="s">
        <v>189</v>
      </c>
      <c r="AY137" s="3" t="s">
        <v>241</v>
      </c>
      <c r="BB137" s="3"/>
      <c r="BG137" s="3" t="s">
        <v>133</v>
      </c>
      <c r="BJ137" s="3" t="s">
        <v>133</v>
      </c>
      <c r="BM137" s="3" t="s">
        <v>133</v>
      </c>
      <c r="BP137" s="3" t="s">
        <v>133</v>
      </c>
      <c r="BS137" s="3" t="s">
        <v>107</v>
      </c>
      <c r="BV137" s="3" t="s">
        <v>109</v>
      </c>
      <c r="BY137" s="3" t="s">
        <v>107</v>
      </c>
      <c r="CB137" s="3" t="s">
        <v>118</v>
      </c>
      <c r="CE137" s="3" t="s">
        <v>147</v>
      </c>
      <c r="CH137" s="3" t="s">
        <v>236</v>
      </c>
      <c r="CK137" s="3"/>
      <c r="CN137" s="3" t="s">
        <v>137</v>
      </c>
      <c r="CQ137" s="3"/>
    </row>
    <row r="138" spans="1:95" x14ac:dyDescent="0.25">
      <c r="A138">
        <v>70</v>
      </c>
      <c r="B138" s="22">
        <v>43930.856076388889</v>
      </c>
      <c r="C138" s="22">
        <v>43930.858460648145</v>
      </c>
      <c r="D138" s="3" t="s">
        <v>97</v>
      </c>
      <c r="I138" s="3" t="s">
        <v>99</v>
      </c>
      <c r="L138" s="3" t="s">
        <v>99</v>
      </c>
      <c r="O138" s="3"/>
      <c r="R138" s="3" t="s">
        <v>194</v>
      </c>
      <c r="U138" s="3" t="s">
        <v>99</v>
      </c>
      <c r="X138" s="3" t="s">
        <v>121</v>
      </c>
      <c r="AA138" s="3"/>
      <c r="AD138" s="3" t="s">
        <v>114</v>
      </c>
      <c r="AG138" s="3" t="s">
        <v>137</v>
      </c>
      <c r="AJ138" s="3"/>
      <c r="AM138" s="3" t="s">
        <v>99</v>
      </c>
      <c r="AP138" s="3"/>
      <c r="AS138" s="3" t="s">
        <v>98</v>
      </c>
      <c r="AV138" s="3" t="s">
        <v>189</v>
      </c>
      <c r="AY138" s="3" t="s">
        <v>430</v>
      </c>
      <c r="BB138" s="3"/>
      <c r="BG138" s="3" t="s">
        <v>133</v>
      </c>
      <c r="BJ138" s="3" t="s">
        <v>133</v>
      </c>
      <c r="BM138" s="3" t="s">
        <v>133</v>
      </c>
      <c r="BP138" s="3" t="s">
        <v>133</v>
      </c>
      <c r="BS138" s="3" t="s">
        <v>107</v>
      </c>
      <c r="BV138" s="3" t="s">
        <v>109</v>
      </c>
      <c r="BY138" s="3" t="s">
        <v>107</v>
      </c>
      <c r="CB138" s="3" t="s">
        <v>118</v>
      </c>
      <c r="CE138" s="3" t="s">
        <v>147</v>
      </c>
      <c r="CH138" s="3" t="s">
        <v>236</v>
      </c>
      <c r="CK138" s="3"/>
      <c r="CN138" s="3" t="s">
        <v>137</v>
      </c>
      <c r="CQ138" s="3"/>
    </row>
    <row r="139" spans="1:95" x14ac:dyDescent="0.25">
      <c r="A139">
        <v>71</v>
      </c>
      <c r="B139" s="22">
        <v>43930.89671296296</v>
      </c>
      <c r="C139" s="22">
        <v>43930.900462962964</v>
      </c>
      <c r="D139" s="3" t="s">
        <v>97</v>
      </c>
      <c r="I139" s="3" t="s">
        <v>98</v>
      </c>
      <c r="L139" s="3" t="s">
        <v>99</v>
      </c>
      <c r="O139" s="3"/>
      <c r="R139" s="3" t="s">
        <v>100</v>
      </c>
      <c r="U139" s="3" t="s">
        <v>99</v>
      </c>
      <c r="X139" s="3" t="s">
        <v>101</v>
      </c>
      <c r="AA139" s="3" t="s">
        <v>132</v>
      </c>
      <c r="AD139" s="3" t="s">
        <v>237</v>
      </c>
      <c r="AG139" s="3" t="s">
        <v>149</v>
      </c>
      <c r="AJ139" s="3"/>
      <c r="AM139" s="3" t="s">
        <v>99</v>
      </c>
      <c r="AP139" s="3"/>
      <c r="AS139" s="3" t="s">
        <v>98</v>
      </c>
      <c r="AV139" s="3" t="s">
        <v>130</v>
      </c>
      <c r="AY139" s="3" t="s">
        <v>241</v>
      </c>
      <c r="BB139" s="3"/>
      <c r="BG139" s="3" t="s">
        <v>109</v>
      </c>
      <c r="BJ139" s="3" t="s">
        <v>109</v>
      </c>
      <c r="BM139" s="3" t="s">
        <v>107</v>
      </c>
      <c r="BP139" s="3" t="s">
        <v>109</v>
      </c>
      <c r="BS139" s="3" t="s">
        <v>107</v>
      </c>
      <c r="BV139" s="3" t="s">
        <v>109</v>
      </c>
      <c r="BY139" s="3" t="s">
        <v>109</v>
      </c>
      <c r="CB139" s="3" t="s">
        <v>118</v>
      </c>
      <c r="CE139" s="3" t="s">
        <v>119</v>
      </c>
      <c r="CH139" s="3" t="s">
        <v>148</v>
      </c>
      <c r="CK139" s="3"/>
      <c r="CN139" s="3" t="s">
        <v>131</v>
      </c>
      <c r="CQ139" s="3"/>
    </row>
    <row r="140" spans="1:95" x14ac:dyDescent="0.25">
      <c r="A140">
        <v>71</v>
      </c>
      <c r="B140" s="22">
        <v>43930.89671296296</v>
      </c>
      <c r="C140" s="22">
        <v>43930.900462962964</v>
      </c>
      <c r="D140" s="3" t="s">
        <v>97</v>
      </c>
      <c r="I140" s="3" t="s">
        <v>98</v>
      </c>
      <c r="L140" s="3" t="s">
        <v>99</v>
      </c>
      <c r="O140" s="3"/>
      <c r="R140" s="3" t="s">
        <v>100</v>
      </c>
      <c r="U140" s="3" t="s">
        <v>99</v>
      </c>
      <c r="X140" s="3" t="s">
        <v>101</v>
      </c>
      <c r="AA140" s="3" t="s">
        <v>132</v>
      </c>
      <c r="AD140" s="3" t="s">
        <v>237</v>
      </c>
      <c r="AG140" s="3" t="s">
        <v>149</v>
      </c>
      <c r="AJ140" s="3"/>
      <c r="AM140" s="3" t="s">
        <v>99</v>
      </c>
      <c r="AP140" s="3"/>
      <c r="AS140" s="3" t="s">
        <v>98</v>
      </c>
      <c r="AV140" s="3" t="s">
        <v>130</v>
      </c>
      <c r="AY140" s="3" t="s">
        <v>430</v>
      </c>
      <c r="BB140" s="3"/>
      <c r="BG140" s="3" t="s">
        <v>109</v>
      </c>
      <c r="BJ140" s="3" t="s">
        <v>109</v>
      </c>
      <c r="BM140" s="3" t="s">
        <v>107</v>
      </c>
      <c r="BP140" s="3" t="s">
        <v>109</v>
      </c>
      <c r="BS140" s="3" t="s">
        <v>107</v>
      </c>
      <c r="BV140" s="3" t="s">
        <v>109</v>
      </c>
      <c r="BY140" s="3" t="s">
        <v>109</v>
      </c>
      <c r="CB140" s="3" t="s">
        <v>118</v>
      </c>
      <c r="CE140" s="3" t="s">
        <v>119</v>
      </c>
      <c r="CH140" s="3" t="s">
        <v>148</v>
      </c>
      <c r="CK140" s="3"/>
      <c r="CN140" s="3" t="s">
        <v>131</v>
      </c>
      <c r="CQ140" s="3"/>
    </row>
    <row r="141" spans="1:95" x14ac:dyDescent="0.25">
      <c r="A141">
        <v>72</v>
      </c>
      <c r="B141" s="22">
        <v>43930.899398148147</v>
      </c>
      <c r="C141" s="22">
        <v>43930.902187500003</v>
      </c>
      <c r="D141" s="3" t="s">
        <v>97</v>
      </c>
      <c r="I141" s="3" t="s">
        <v>99</v>
      </c>
      <c r="L141" s="3" t="s">
        <v>98</v>
      </c>
      <c r="O141" s="3" t="s">
        <v>238</v>
      </c>
      <c r="R141" s="3" t="s">
        <v>100</v>
      </c>
      <c r="U141" s="3" t="s">
        <v>98</v>
      </c>
      <c r="X141" s="3" t="s">
        <v>101</v>
      </c>
      <c r="AA141" s="3" t="s">
        <v>132</v>
      </c>
      <c r="AD141" s="3" t="s">
        <v>152</v>
      </c>
      <c r="AG141" s="3" t="s">
        <v>149</v>
      </c>
      <c r="AJ141" s="3"/>
      <c r="AM141" s="3" t="s">
        <v>98</v>
      </c>
      <c r="AP141" s="3" t="s">
        <v>143</v>
      </c>
      <c r="AS141" s="3" t="s">
        <v>99</v>
      </c>
      <c r="AV141" s="3"/>
      <c r="AY141" s="3" t="s">
        <v>241</v>
      </c>
      <c r="BB141" s="3"/>
      <c r="BG141" s="3" t="s">
        <v>133</v>
      </c>
      <c r="BJ141" s="3" t="s">
        <v>133</v>
      </c>
      <c r="BM141" s="3" t="s">
        <v>133</v>
      </c>
      <c r="BP141" s="3" t="s">
        <v>107</v>
      </c>
      <c r="BS141" s="3" t="s">
        <v>107</v>
      </c>
      <c r="BV141" s="3" t="s">
        <v>109</v>
      </c>
      <c r="BY141" s="3" t="s">
        <v>109</v>
      </c>
      <c r="CB141" s="3" t="s">
        <v>110</v>
      </c>
      <c r="CE141" s="3" t="s">
        <v>111</v>
      </c>
      <c r="CH141" s="3" t="s">
        <v>239</v>
      </c>
      <c r="CK141" s="3"/>
      <c r="CN141" s="3" t="s">
        <v>137</v>
      </c>
      <c r="CQ141" s="3"/>
    </row>
    <row r="142" spans="1:95" x14ac:dyDescent="0.25">
      <c r="A142">
        <v>72</v>
      </c>
      <c r="B142" s="22">
        <v>43930.899398148147</v>
      </c>
      <c r="C142" s="22">
        <v>43930.902187500003</v>
      </c>
      <c r="D142" s="3" t="s">
        <v>97</v>
      </c>
      <c r="I142" s="3" t="s">
        <v>99</v>
      </c>
      <c r="L142" s="3" t="s">
        <v>98</v>
      </c>
      <c r="O142" s="3" t="s">
        <v>238</v>
      </c>
      <c r="R142" s="3" t="s">
        <v>100</v>
      </c>
      <c r="U142" s="3" t="s">
        <v>98</v>
      </c>
      <c r="X142" s="3" t="s">
        <v>101</v>
      </c>
      <c r="AA142" s="3" t="s">
        <v>132</v>
      </c>
      <c r="AD142" s="3" t="s">
        <v>152</v>
      </c>
      <c r="AG142" s="3" t="s">
        <v>149</v>
      </c>
      <c r="AJ142" s="3"/>
      <c r="AM142" s="3" t="s">
        <v>98</v>
      </c>
      <c r="AP142" s="3" t="s">
        <v>143</v>
      </c>
      <c r="AS142" s="3" t="s">
        <v>99</v>
      </c>
      <c r="AV142" s="3"/>
      <c r="AY142" s="3" t="s">
        <v>430</v>
      </c>
      <c r="BB142" s="3"/>
      <c r="BG142" s="3" t="s">
        <v>133</v>
      </c>
      <c r="BJ142" s="3" t="s">
        <v>133</v>
      </c>
      <c r="BM142" s="3" t="s">
        <v>133</v>
      </c>
      <c r="BP142" s="3" t="s">
        <v>107</v>
      </c>
      <c r="BS142" s="3" t="s">
        <v>107</v>
      </c>
      <c r="BV142" s="3" t="s">
        <v>109</v>
      </c>
      <c r="BY142" s="3" t="s">
        <v>109</v>
      </c>
      <c r="CB142" s="3" t="s">
        <v>110</v>
      </c>
      <c r="CE142" s="3" t="s">
        <v>111</v>
      </c>
      <c r="CH142" s="3" t="s">
        <v>239</v>
      </c>
      <c r="CK142" s="3"/>
      <c r="CN142" s="3" t="s">
        <v>137</v>
      </c>
      <c r="CQ142" s="3"/>
    </row>
    <row r="143" spans="1:95" x14ac:dyDescent="0.25">
      <c r="A143">
        <v>73</v>
      </c>
      <c r="B143" s="22">
        <v>43930.902465277781</v>
      </c>
      <c r="C143" s="22">
        <v>43930.904733796298</v>
      </c>
      <c r="D143" s="3" t="s">
        <v>97</v>
      </c>
      <c r="I143" s="3" t="s">
        <v>98</v>
      </c>
      <c r="L143" s="3" t="s">
        <v>99</v>
      </c>
      <c r="O143" s="3"/>
      <c r="R143" s="3" t="s">
        <v>100</v>
      </c>
      <c r="U143" s="3" t="s">
        <v>99</v>
      </c>
      <c r="X143" s="3" t="s">
        <v>101</v>
      </c>
      <c r="AA143" s="3" t="s">
        <v>102</v>
      </c>
      <c r="AD143" s="3" t="s">
        <v>237</v>
      </c>
      <c r="AG143" s="3" t="s">
        <v>149</v>
      </c>
      <c r="AJ143" s="3"/>
      <c r="AM143" s="3" t="s">
        <v>99</v>
      </c>
      <c r="AP143" s="3"/>
      <c r="AS143" s="3" t="s">
        <v>99</v>
      </c>
      <c r="AV143" s="3"/>
      <c r="AY143" s="3" t="s">
        <v>241</v>
      </c>
      <c r="BB143" s="3"/>
      <c r="BG143" s="3" t="s">
        <v>109</v>
      </c>
      <c r="BJ143" s="3" t="s">
        <v>108</v>
      </c>
      <c r="BM143" s="3" t="s">
        <v>109</v>
      </c>
      <c r="BP143" s="3" t="s">
        <v>109</v>
      </c>
      <c r="BS143" s="3" t="s">
        <v>108</v>
      </c>
      <c r="BV143" s="3" t="s">
        <v>109</v>
      </c>
      <c r="BY143" s="3" t="s">
        <v>109</v>
      </c>
      <c r="CB143" s="3" t="s">
        <v>110</v>
      </c>
      <c r="CE143" s="3" t="s">
        <v>111</v>
      </c>
      <c r="CH143" s="3" t="s">
        <v>148</v>
      </c>
      <c r="CK143" s="3"/>
      <c r="CN143" s="3" t="s">
        <v>131</v>
      </c>
      <c r="CQ143" s="3"/>
    </row>
    <row r="144" spans="1:95" x14ac:dyDescent="0.25">
      <c r="A144">
        <v>73</v>
      </c>
      <c r="B144" s="22">
        <v>43930.902465277781</v>
      </c>
      <c r="C144" s="22">
        <v>43930.904733796298</v>
      </c>
      <c r="D144" s="3" t="s">
        <v>97</v>
      </c>
      <c r="I144" s="3" t="s">
        <v>98</v>
      </c>
      <c r="L144" s="3" t="s">
        <v>99</v>
      </c>
      <c r="O144" s="3"/>
      <c r="R144" s="3" t="s">
        <v>100</v>
      </c>
      <c r="U144" s="3" t="s">
        <v>99</v>
      </c>
      <c r="X144" s="3" t="s">
        <v>101</v>
      </c>
      <c r="AA144" s="3" t="s">
        <v>102</v>
      </c>
      <c r="AD144" s="3" t="s">
        <v>237</v>
      </c>
      <c r="AG144" s="3" t="s">
        <v>149</v>
      </c>
      <c r="AJ144" s="3"/>
      <c r="AM144" s="3" t="s">
        <v>99</v>
      </c>
      <c r="AP144" s="3"/>
      <c r="AS144" s="3" t="s">
        <v>99</v>
      </c>
      <c r="AV144" s="3"/>
      <c r="AY144" s="3" t="s">
        <v>430</v>
      </c>
      <c r="BB144" s="3"/>
      <c r="BG144" s="3" t="s">
        <v>109</v>
      </c>
      <c r="BJ144" s="3" t="s">
        <v>108</v>
      </c>
      <c r="BM144" s="3" t="s">
        <v>109</v>
      </c>
      <c r="BP144" s="3" t="s">
        <v>109</v>
      </c>
      <c r="BS144" s="3" t="s">
        <v>108</v>
      </c>
      <c r="BV144" s="3" t="s">
        <v>109</v>
      </c>
      <c r="BY144" s="3" t="s">
        <v>109</v>
      </c>
      <c r="CB144" s="3" t="s">
        <v>110</v>
      </c>
      <c r="CE144" s="3" t="s">
        <v>111</v>
      </c>
      <c r="CH144" s="3" t="s">
        <v>148</v>
      </c>
      <c r="CK144" s="3"/>
      <c r="CN144" s="3" t="s">
        <v>131</v>
      </c>
      <c r="CQ144" s="3"/>
    </row>
    <row r="145" spans="1:95" x14ac:dyDescent="0.25">
      <c r="A145">
        <v>74</v>
      </c>
      <c r="B145" s="22">
        <v>43930.91474537037</v>
      </c>
      <c r="C145" s="22">
        <v>43930.922210648147</v>
      </c>
      <c r="D145" s="3" t="s">
        <v>97</v>
      </c>
      <c r="I145" s="3" t="s">
        <v>98</v>
      </c>
      <c r="L145" s="3" t="s">
        <v>99</v>
      </c>
      <c r="O145" s="3"/>
      <c r="R145" s="3" t="s">
        <v>100</v>
      </c>
      <c r="U145" s="3" t="s">
        <v>99</v>
      </c>
      <c r="X145" s="3" t="s">
        <v>101</v>
      </c>
      <c r="AA145" s="3" t="s">
        <v>102</v>
      </c>
      <c r="AD145" s="3" t="s">
        <v>240</v>
      </c>
      <c r="AG145" s="3" t="s">
        <v>149</v>
      </c>
      <c r="AJ145" s="3"/>
      <c r="AM145" s="3" t="s">
        <v>99</v>
      </c>
      <c r="AP145" s="3"/>
      <c r="AS145" s="3" t="s">
        <v>99</v>
      </c>
      <c r="AV145" s="3"/>
      <c r="AY145" s="3" t="s">
        <v>241</v>
      </c>
      <c r="BB145" s="3" t="s">
        <v>241</v>
      </c>
      <c r="BG145" s="3" t="s">
        <v>123</v>
      </c>
      <c r="BJ145" s="3" t="s">
        <v>109</v>
      </c>
      <c r="BM145" s="3" t="s">
        <v>109</v>
      </c>
      <c r="BP145" s="3" t="s">
        <v>133</v>
      </c>
      <c r="BS145" s="3" t="s">
        <v>123</v>
      </c>
      <c r="BV145" s="3" t="s">
        <v>133</v>
      </c>
      <c r="BY145" s="3" t="s">
        <v>123</v>
      </c>
      <c r="CB145" s="3" t="s">
        <v>118</v>
      </c>
      <c r="CE145" s="3" t="s">
        <v>111</v>
      </c>
      <c r="CH145" s="3" t="s">
        <v>148</v>
      </c>
      <c r="CK145" s="3"/>
      <c r="CN145" s="3" t="s">
        <v>131</v>
      </c>
      <c r="CQ145" s="3"/>
    </row>
    <row r="146" spans="1:95" x14ac:dyDescent="0.25">
      <c r="A146">
        <v>74</v>
      </c>
      <c r="B146" s="22">
        <v>43930.91474537037</v>
      </c>
      <c r="C146" s="22">
        <v>43930.922210648147</v>
      </c>
      <c r="D146" s="3" t="s">
        <v>97</v>
      </c>
      <c r="I146" s="3" t="s">
        <v>98</v>
      </c>
      <c r="L146" s="3" t="s">
        <v>99</v>
      </c>
      <c r="O146" s="3"/>
      <c r="R146" s="3" t="s">
        <v>100</v>
      </c>
      <c r="U146" s="3" t="s">
        <v>99</v>
      </c>
      <c r="X146" s="3" t="s">
        <v>101</v>
      </c>
      <c r="AA146" s="3" t="s">
        <v>102</v>
      </c>
      <c r="AD146" s="3" t="s">
        <v>240</v>
      </c>
      <c r="AG146" s="3" t="s">
        <v>149</v>
      </c>
      <c r="AJ146" s="3"/>
      <c r="AM146" s="3" t="s">
        <v>99</v>
      </c>
      <c r="AP146" s="3"/>
      <c r="AS146" s="3" t="s">
        <v>99</v>
      </c>
      <c r="AV146" s="3"/>
      <c r="AY146" s="3" t="s">
        <v>430</v>
      </c>
      <c r="BB146" s="3" t="s">
        <v>241</v>
      </c>
      <c r="BG146" s="3" t="s">
        <v>123</v>
      </c>
      <c r="BJ146" s="3" t="s">
        <v>109</v>
      </c>
      <c r="BM146" s="3" t="s">
        <v>109</v>
      </c>
      <c r="BP146" s="3" t="s">
        <v>133</v>
      </c>
      <c r="BS146" s="3" t="s">
        <v>123</v>
      </c>
      <c r="BV146" s="3" t="s">
        <v>133</v>
      </c>
      <c r="BY146" s="3" t="s">
        <v>123</v>
      </c>
      <c r="CB146" s="3" t="s">
        <v>118</v>
      </c>
      <c r="CE146" s="3" t="s">
        <v>111</v>
      </c>
      <c r="CH146" s="3" t="s">
        <v>148</v>
      </c>
      <c r="CK146" s="3"/>
      <c r="CN146" s="3" t="s">
        <v>131</v>
      </c>
      <c r="CQ146" s="3"/>
    </row>
    <row r="147" spans="1:95" x14ac:dyDescent="0.25">
      <c r="A147">
        <v>75</v>
      </c>
      <c r="B147" s="22">
        <v>43930.924456018518</v>
      </c>
      <c r="C147" s="22">
        <v>43930.926388888889</v>
      </c>
      <c r="D147" s="3" t="s">
        <v>97</v>
      </c>
      <c r="I147" s="3" t="s">
        <v>98</v>
      </c>
      <c r="L147" s="3" t="s">
        <v>99</v>
      </c>
      <c r="O147" s="3"/>
      <c r="R147" s="3" t="s">
        <v>100</v>
      </c>
      <c r="U147" s="3" t="s">
        <v>99</v>
      </c>
      <c r="X147" s="3" t="s">
        <v>101</v>
      </c>
      <c r="AA147" s="3" t="s">
        <v>132</v>
      </c>
      <c r="AD147" s="3" t="s">
        <v>154</v>
      </c>
      <c r="AG147" s="3" t="s">
        <v>149</v>
      </c>
      <c r="AJ147" s="3"/>
      <c r="AM147" s="3" t="s">
        <v>98</v>
      </c>
      <c r="AP147" s="3" t="s">
        <v>242</v>
      </c>
      <c r="AS147" s="3" t="s">
        <v>98</v>
      </c>
      <c r="AV147" s="3" t="s">
        <v>243</v>
      </c>
      <c r="AY147" s="3" t="s">
        <v>241</v>
      </c>
      <c r="BB147" s="3"/>
      <c r="BG147" s="3" t="s">
        <v>109</v>
      </c>
      <c r="BJ147" s="3" t="s">
        <v>109</v>
      </c>
      <c r="BM147" s="3" t="s">
        <v>109</v>
      </c>
      <c r="BP147" s="3" t="s">
        <v>109</v>
      </c>
      <c r="BS147" s="3" t="s">
        <v>109</v>
      </c>
      <c r="BV147" s="3" t="s">
        <v>109</v>
      </c>
      <c r="BY147" s="3" t="s">
        <v>109</v>
      </c>
      <c r="CB147" s="3" t="s">
        <v>118</v>
      </c>
      <c r="CE147" s="3" t="s">
        <v>111</v>
      </c>
      <c r="CH147" s="3" t="s">
        <v>148</v>
      </c>
      <c r="CK147" s="3"/>
      <c r="CN147" s="3" t="s">
        <v>131</v>
      </c>
      <c r="CQ147" s="3"/>
    </row>
    <row r="148" spans="1:95" x14ac:dyDescent="0.25">
      <c r="A148">
        <v>75</v>
      </c>
      <c r="B148" s="22">
        <v>43930.924456018518</v>
      </c>
      <c r="C148" s="22">
        <v>43930.926388888889</v>
      </c>
      <c r="D148" s="3" t="s">
        <v>97</v>
      </c>
      <c r="I148" s="3" t="s">
        <v>98</v>
      </c>
      <c r="L148" s="3" t="s">
        <v>99</v>
      </c>
      <c r="O148" s="3"/>
      <c r="R148" s="3" t="s">
        <v>100</v>
      </c>
      <c r="U148" s="3" t="s">
        <v>99</v>
      </c>
      <c r="X148" s="3" t="s">
        <v>101</v>
      </c>
      <c r="AA148" s="3" t="s">
        <v>132</v>
      </c>
      <c r="AD148" s="3" t="s">
        <v>154</v>
      </c>
      <c r="AG148" s="3" t="s">
        <v>149</v>
      </c>
      <c r="AJ148" s="3"/>
      <c r="AM148" s="3" t="s">
        <v>98</v>
      </c>
      <c r="AP148" s="3" t="s">
        <v>242</v>
      </c>
      <c r="AS148" s="3" t="s">
        <v>98</v>
      </c>
      <c r="AV148" s="3" t="s">
        <v>243</v>
      </c>
      <c r="AY148" s="3" t="s">
        <v>430</v>
      </c>
      <c r="BB148" s="3"/>
      <c r="BG148" s="3" t="s">
        <v>109</v>
      </c>
      <c r="BJ148" s="3" t="s">
        <v>109</v>
      </c>
      <c r="BM148" s="3" t="s">
        <v>109</v>
      </c>
      <c r="BP148" s="3" t="s">
        <v>109</v>
      </c>
      <c r="BS148" s="3" t="s">
        <v>109</v>
      </c>
      <c r="BV148" s="3" t="s">
        <v>109</v>
      </c>
      <c r="BY148" s="3" t="s">
        <v>109</v>
      </c>
      <c r="CB148" s="3" t="s">
        <v>118</v>
      </c>
      <c r="CE148" s="3" t="s">
        <v>111</v>
      </c>
      <c r="CH148" s="3" t="s">
        <v>148</v>
      </c>
      <c r="CK148" s="3"/>
      <c r="CN148" s="3" t="s">
        <v>131</v>
      </c>
      <c r="CQ148" s="3"/>
    </row>
    <row r="149" spans="1:95" x14ac:dyDescent="0.25">
      <c r="A149">
        <v>76</v>
      </c>
      <c r="B149" s="22">
        <v>43930.924675925926</v>
      </c>
      <c r="C149" s="22">
        <v>43930.927291666667</v>
      </c>
      <c r="D149" s="3" t="s">
        <v>97</v>
      </c>
      <c r="I149" s="3" t="s">
        <v>98</v>
      </c>
      <c r="L149" s="3" t="s">
        <v>98</v>
      </c>
      <c r="O149" s="3" t="s">
        <v>244</v>
      </c>
      <c r="R149" s="3" t="s">
        <v>100</v>
      </c>
      <c r="U149" s="3" t="s">
        <v>99</v>
      </c>
      <c r="X149" s="3" t="s">
        <v>101</v>
      </c>
      <c r="AA149" s="3" t="s">
        <v>102</v>
      </c>
      <c r="AD149" s="3" t="s">
        <v>174</v>
      </c>
      <c r="AG149" s="3" t="s">
        <v>149</v>
      </c>
      <c r="AJ149" s="3"/>
      <c r="AM149" s="3" t="s">
        <v>99</v>
      </c>
      <c r="AP149" s="3"/>
      <c r="AS149" s="3" t="s">
        <v>98</v>
      </c>
      <c r="AV149" s="3" t="s">
        <v>130</v>
      </c>
      <c r="AY149" s="3" t="s">
        <v>241</v>
      </c>
      <c r="BB149" s="3"/>
      <c r="BG149" s="3" t="s">
        <v>109</v>
      </c>
      <c r="BJ149" s="3" t="s">
        <v>109</v>
      </c>
      <c r="BM149" s="3" t="s">
        <v>108</v>
      </c>
      <c r="BP149" s="3" t="s">
        <v>109</v>
      </c>
      <c r="BS149" s="3" t="s">
        <v>109</v>
      </c>
      <c r="BV149" s="3" t="s">
        <v>108</v>
      </c>
      <c r="BY149" s="3" t="s">
        <v>123</v>
      </c>
      <c r="CB149" s="3" t="s">
        <v>118</v>
      </c>
      <c r="CE149" s="3" t="s">
        <v>111</v>
      </c>
      <c r="CH149" s="3" t="s">
        <v>148</v>
      </c>
      <c r="CK149" s="3"/>
      <c r="CN149" s="3" t="s">
        <v>131</v>
      </c>
      <c r="CQ149" s="3"/>
    </row>
    <row r="150" spans="1:95" x14ac:dyDescent="0.25">
      <c r="A150">
        <v>76</v>
      </c>
      <c r="B150" s="22">
        <v>43930.924675925926</v>
      </c>
      <c r="C150" s="22">
        <v>43930.927291666667</v>
      </c>
      <c r="D150" s="3" t="s">
        <v>97</v>
      </c>
      <c r="I150" s="3" t="s">
        <v>98</v>
      </c>
      <c r="L150" s="3" t="s">
        <v>98</v>
      </c>
      <c r="O150" s="3" t="s">
        <v>244</v>
      </c>
      <c r="R150" s="3" t="s">
        <v>100</v>
      </c>
      <c r="U150" s="3" t="s">
        <v>99</v>
      </c>
      <c r="X150" s="3" t="s">
        <v>101</v>
      </c>
      <c r="AA150" s="3" t="s">
        <v>102</v>
      </c>
      <c r="AD150" s="3" t="s">
        <v>174</v>
      </c>
      <c r="AG150" s="3" t="s">
        <v>149</v>
      </c>
      <c r="AJ150" s="3"/>
      <c r="AM150" s="3" t="s">
        <v>99</v>
      </c>
      <c r="AP150" s="3"/>
      <c r="AS150" s="3" t="s">
        <v>98</v>
      </c>
      <c r="AV150" s="3" t="s">
        <v>130</v>
      </c>
      <c r="AY150" s="3" t="s">
        <v>430</v>
      </c>
      <c r="BB150" s="3"/>
      <c r="BG150" s="3" t="s">
        <v>109</v>
      </c>
      <c r="BJ150" s="3" t="s">
        <v>109</v>
      </c>
      <c r="BM150" s="3" t="s">
        <v>108</v>
      </c>
      <c r="BP150" s="3" t="s">
        <v>109</v>
      </c>
      <c r="BS150" s="3" t="s">
        <v>109</v>
      </c>
      <c r="BV150" s="3" t="s">
        <v>108</v>
      </c>
      <c r="BY150" s="3" t="s">
        <v>123</v>
      </c>
      <c r="CB150" s="3" t="s">
        <v>118</v>
      </c>
      <c r="CE150" s="3" t="s">
        <v>111</v>
      </c>
      <c r="CH150" s="3" t="s">
        <v>148</v>
      </c>
      <c r="CK150" s="3"/>
      <c r="CN150" s="3" t="s">
        <v>131</v>
      </c>
      <c r="CQ150" s="3"/>
    </row>
    <row r="151" spans="1:95" x14ac:dyDescent="0.25">
      <c r="A151">
        <v>77</v>
      </c>
      <c r="B151" s="22">
        <v>43930.929907407408</v>
      </c>
      <c r="C151" s="22">
        <v>43930.932488425926</v>
      </c>
      <c r="D151" s="3" t="s">
        <v>97</v>
      </c>
      <c r="I151" s="3" t="s">
        <v>98</v>
      </c>
      <c r="L151" s="3" t="s">
        <v>98</v>
      </c>
      <c r="O151" s="3"/>
      <c r="R151" s="3" t="s">
        <v>120</v>
      </c>
      <c r="U151" s="3" t="s">
        <v>99</v>
      </c>
      <c r="X151" s="3" t="s">
        <v>101</v>
      </c>
      <c r="AA151" s="3" t="s">
        <v>102</v>
      </c>
      <c r="AD151" s="3" t="s">
        <v>237</v>
      </c>
      <c r="AG151" s="3" t="s">
        <v>149</v>
      </c>
      <c r="AJ151" s="3"/>
      <c r="AM151" s="3" t="s">
        <v>99</v>
      </c>
      <c r="AP151" s="3"/>
      <c r="AS151" s="3" t="s">
        <v>98</v>
      </c>
      <c r="AV151" s="3" t="s">
        <v>208</v>
      </c>
      <c r="AY151" s="3" t="s">
        <v>439</v>
      </c>
      <c r="BB151" s="3"/>
      <c r="BG151" s="3" t="s">
        <v>107</v>
      </c>
      <c r="BJ151" s="3" t="s">
        <v>109</v>
      </c>
      <c r="BM151" s="3" t="s">
        <v>107</v>
      </c>
      <c r="BP151" s="3" t="s">
        <v>109</v>
      </c>
      <c r="BS151" s="3" t="s">
        <v>123</v>
      </c>
      <c r="BV151" s="3" t="s">
        <v>123</v>
      </c>
      <c r="BY151" s="3" t="s">
        <v>123</v>
      </c>
      <c r="CB151" s="3" t="s">
        <v>118</v>
      </c>
      <c r="CE151" s="3" t="s">
        <v>111</v>
      </c>
      <c r="CH151" s="3" t="s">
        <v>148</v>
      </c>
      <c r="CK151" s="3"/>
      <c r="CN151" s="3" t="s">
        <v>131</v>
      </c>
      <c r="CQ151" s="3"/>
    </row>
    <row r="152" spans="1:95" x14ac:dyDescent="0.25">
      <c r="A152">
        <v>77</v>
      </c>
      <c r="B152" s="22">
        <v>43930.929907407408</v>
      </c>
      <c r="C152" s="22">
        <v>43930.932488425926</v>
      </c>
      <c r="D152" s="3" t="s">
        <v>97</v>
      </c>
      <c r="I152" s="3" t="s">
        <v>98</v>
      </c>
      <c r="L152" s="3" t="s">
        <v>98</v>
      </c>
      <c r="O152" s="3"/>
      <c r="R152" s="3" t="s">
        <v>120</v>
      </c>
      <c r="U152" s="3" t="s">
        <v>99</v>
      </c>
      <c r="X152" s="3" t="s">
        <v>101</v>
      </c>
      <c r="AA152" s="3" t="s">
        <v>102</v>
      </c>
      <c r="AD152" s="3" t="s">
        <v>237</v>
      </c>
      <c r="AG152" s="3" t="s">
        <v>149</v>
      </c>
      <c r="AJ152" s="3"/>
      <c r="AM152" s="3" t="s">
        <v>99</v>
      </c>
      <c r="AP152" s="3"/>
      <c r="AS152" s="3" t="s">
        <v>98</v>
      </c>
      <c r="AV152" s="3" t="s">
        <v>208</v>
      </c>
      <c r="AY152" s="3" t="s">
        <v>430</v>
      </c>
      <c r="BB152" s="3"/>
      <c r="BG152" s="3" t="s">
        <v>107</v>
      </c>
      <c r="BJ152" s="3" t="s">
        <v>109</v>
      </c>
      <c r="BM152" s="3" t="s">
        <v>107</v>
      </c>
      <c r="BP152" s="3" t="s">
        <v>109</v>
      </c>
      <c r="BS152" s="3" t="s">
        <v>123</v>
      </c>
      <c r="BV152" s="3" t="s">
        <v>123</v>
      </c>
      <c r="BY152" s="3" t="s">
        <v>123</v>
      </c>
      <c r="CB152" s="3" t="s">
        <v>118</v>
      </c>
      <c r="CE152" s="3" t="s">
        <v>111</v>
      </c>
      <c r="CH152" s="3" t="s">
        <v>148</v>
      </c>
      <c r="CK152" s="3"/>
      <c r="CN152" s="3" t="s">
        <v>131</v>
      </c>
      <c r="CQ152" s="3"/>
    </row>
    <row r="153" spans="1:95" x14ac:dyDescent="0.25">
      <c r="A153">
        <v>78</v>
      </c>
      <c r="B153" s="22">
        <v>43930.972870370373</v>
      </c>
      <c r="C153" s="22">
        <v>43930.974999999999</v>
      </c>
      <c r="D153" s="3" t="s">
        <v>97</v>
      </c>
      <c r="I153" s="3" t="s">
        <v>98</v>
      </c>
      <c r="L153" s="3" t="s">
        <v>99</v>
      </c>
      <c r="O153" s="3"/>
      <c r="R153" s="3" t="s">
        <v>209</v>
      </c>
      <c r="U153" s="3" t="s">
        <v>99</v>
      </c>
      <c r="X153" s="3" t="s">
        <v>101</v>
      </c>
      <c r="AA153" s="3" t="s">
        <v>102</v>
      </c>
      <c r="AD153" s="3" t="s">
        <v>154</v>
      </c>
      <c r="AG153" s="3" t="s">
        <v>149</v>
      </c>
      <c r="AJ153" s="3"/>
      <c r="AM153" s="3" t="s">
        <v>99</v>
      </c>
      <c r="AP153" s="3"/>
      <c r="AS153" s="3" t="s">
        <v>98</v>
      </c>
      <c r="AV153" s="3" t="s">
        <v>150</v>
      </c>
      <c r="AY153" s="3" t="s">
        <v>241</v>
      </c>
      <c r="BB153" s="3"/>
      <c r="BG153" s="3" t="s">
        <v>108</v>
      </c>
      <c r="BJ153" s="3" t="s">
        <v>109</v>
      </c>
      <c r="BM153" s="3" t="s">
        <v>107</v>
      </c>
      <c r="BP153" s="3" t="s">
        <v>123</v>
      </c>
      <c r="BS153" s="3" t="s">
        <v>109</v>
      </c>
      <c r="BV153" s="3" t="s">
        <v>109</v>
      </c>
      <c r="BY153" s="3" t="s">
        <v>109</v>
      </c>
      <c r="CB153" s="3" t="s">
        <v>118</v>
      </c>
      <c r="CE153" s="3" t="s">
        <v>111</v>
      </c>
      <c r="CH153" s="3" t="s">
        <v>199</v>
      </c>
      <c r="CK153" s="3"/>
      <c r="CN153" s="3" t="s">
        <v>131</v>
      </c>
      <c r="CQ153" s="3"/>
    </row>
    <row r="154" spans="1:95" x14ac:dyDescent="0.25">
      <c r="A154">
        <v>78</v>
      </c>
      <c r="B154" s="22">
        <v>43930.972870370373</v>
      </c>
      <c r="C154" s="22">
        <v>43930.974999999999</v>
      </c>
      <c r="D154" s="3" t="s">
        <v>97</v>
      </c>
      <c r="I154" s="3" t="s">
        <v>98</v>
      </c>
      <c r="L154" s="3" t="s">
        <v>99</v>
      </c>
      <c r="O154" s="3"/>
      <c r="R154" s="3" t="s">
        <v>209</v>
      </c>
      <c r="U154" s="3" t="s">
        <v>99</v>
      </c>
      <c r="X154" s="3" t="s">
        <v>101</v>
      </c>
      <c r="AA154" s="3" t="s">
        <v>102</v>
      </c>
      <c r="AD154" s="3" t="s">
        <v>154</v>
      </c>
      <c r="AG154" s="3" t="s">
        <v>149</v>
      </c>
      <c r="AJ154" s="3"/>
      <c r="AM154" s="3" t="s">
        <v>99</v>
      </c>
      <c r="AP154" s="3"/>
      <c r="AS154" s="3" t="s">
        <v>98</v>
      </c>
      <c r="AV154" s="3" t="s">
        <v>150</v>
      </c>
      <c r="AY154" s="3" t="s">
        <v>430</v>
      </c>
      <c r="BB154" s="3"/>
      <c r="BG154" s="3" t="s">
        <v>108</v>
      </c>
      <c r="BJ154" s="3" t="s">
        <v>109</v>
      </c>
      <c r="BM154" s="3" t="s">
        <v>107</v>
      </c>
      <c r="BP154" s="3" t="s">
        <v>123</v>
      </c>
      <c r="BS154" s="3" t="s">
        <v>109</v>
      </c>
      <c r="BV154" s="3" t="s">
        <v>109</v>
      </c>
      <c r="BY154" s="3" t="s">
        <v>109</v>
      </c>
      <c r="CB154" s="3" t="s">
        <v>118</v>
      </c>
      <c r="CE154" s="3" t="s">
        <v>111</v>
      </c>
      <c r="CH154" s="3" t="s">
        <v>199</v>
      </c>
      <c r="CK154" s="3"/>
      <c r="CN154" s="3" t="s">
        <v>131</v>
      </c>
      <c r="CQ154" s="3"/>
    </row>
    <row r="155" spans="1:95" x14ac:dyDescent="0.25">
      <c r="A155">
        <v>79</v>
      </c>
      <c r="B155" s="22">
        <v>43931.398240740738</v>
      </c>
      <c r="C155" s="22">
        <v>43931.400625000002</v>
      </c>
      <c r="D155" s="3" t="s">
        <v>97</v>
      </c>
      <c r="I155" s="3" t="s">
        <v>99</v>
      </c>
      <c r="L155" s="3" t="s">
        <v>99</v>
      </c>
      <c r="O155" s="3"/>
      <c r="R155" s="3" t="s">
        <v>120</v>
      </c>
      <c r="U155" s="3" t="s">
        <v>99</v>
      </c>
      <c r="X155" s="3" t="s">
        <v>101</v>
      </c>
      <c r="AA155" s="3" t="s">
        <v>102</v>
      </c>
      <c r="AD155" s="3" t="s">
        <v>127</v>
      </c>
      <c r="AG155" s="3" t="s">
        <v>151</v>
      </c>
      <c r="AJ155" s="3"/>
      <c r="AM155" s="3" t="s">
        <v>99</v>
      </c>
      <c r="AP155" s="3"/>
      <c r="AS155" s="3" t="s">
        <v>98</v>
      </c>
      <c r="AV155" s="3" t="s">
        <v>208</v>
      </c>
      <c r="AY155" s="3" t="s">
        <v>241</v>
      </c>
      <c r="BB155" s="3"/>
      <c r="BG155" s="3" t="s">
        <v>109</v>
      </c>
      <c r="BJ155" s="3" t="s">
        <v>109</v>
      </c>
      <c r="BM155" s="3" t="s">
        <v>109</v>
      </c>
      <c r="BP155" s="3" t="s">
        <v>109</v>
      </c>
      <c r="BS155" s="3" t="s">
        <v>109</v>
      </c>
      <c r="BV155" s="3" t="s">
        <v>109</v>
      </c>
      <c r="BY155" s="3" t="s">
        <v>109</v>
      </c>
      <c r="CB155" s="3" t="s">
        <v>110</v>
      </c>
      <c r="CE155" s="3" t="s">
        <v>111</v>
      </c>
      <c r="CH155" s="3" t="s">
        <v>136</v>
      </c>
      <c r="CK155" s="3"/>
      <c r="CN155" s="3" t="s">
        <v>137</v>
      </c>
      <c r="CQ155" s="3"/>
    </row>
    <row r="156" spans="1:95" x14ac:dyDescent="0.25">
      <c r="A156">
        <v>79</v>
      </c>
      <c r="B156" s="22">
        <v>43931.398240740738</v>
      </c>
      <c r="C156" s="22">
        <v>43931.400625000002</v>
      </c>
      <c r="D156" s="3" t="s">
        <v>97</v>
      </c>
      <c r="I156" s="3" t="s">
        <v>99</v>
      </c>
      <c r="L156" s="3" t="s">
        <v>99</v>
      </c>
      <c r="O156" s="3"/>
      <c r="R156" s="3" t="s">
        <v>120</v>
      </c>
      <c r="U156" s="3" t="s">
        <v>99</v>
      </c>
      <c r="X156" s="3" t="s">
        <v>101</v>
      </c>
      <c r="AA156" s="3" t="s">
        <v>102</v>
      </c>
      <c r="AD156" s="3" t="s">
        <v>127</v>
      </c>
      <c r="AG156" s="3" t="s">
        <v>151</v>
      </c>
      <c r="AJ156" s="3"/>
      <c r="AM156" s="3" t="s">
        <v>99</v>
      </c>
      <c r="AP156" s="3"/>
      <c r="AS156" s="3" t="s">
        <v>98</v>
      </c>
      <c r="AV156" s="3" t="s">
        <v>208</v>
      </c>
      <c r="AY156" s="3" t="s">
        <v>430</v>
      </c>
      <c r="BB156" s="3"/>
      <c r="BG156" s="3" t="s">
        <v>109</v>
      </c>
      <c r="BJ156" s="3" t="s">
        <v>109</v>
      </c>
      <c r="BM156" s="3" t="s">
        <v>109</v>
      </c>
      <c r="BP156" s="3" t="s">
        <v>109</v>
      </c>
      <c r="BS156" s="3" t="s">
        <v>109</v>
      </c>
      <c r="BV156" s="3" t="s">
        <v>109</v>
      </c>
      <c r="BY156" s="3" t="s">
        <v>109</v>
      </c>
      <c r="CB156" s="3" t="s">
        <v>110</v>
      </c>
      <c r="CE156" s="3" t="s">
        <v>111</v>
      </c>
      <c r="CH156" s="3" t="s">
        <v>136</v>
      </c>
      <c r="CK156" s="3"/>
      <c r="CN156" s="3" t="s">
        <v>137</v>
      </c>
      <c r="CQ156" s="3"/>
    </row>
    <row r="157" spans="1:95" x14ac:dyDescent="0.25">
      <c r="A157">
        <v>80</v>
      </c>
      <c r="B157" s="22">
        <v>43931.402465277781</v>
      </c>
      <c r="C157" s="22">
        <v>43931.405081018522</v>
      </c>
      <c r="D157" s="3" t="s">
        <v>97</v>
      </c>
      <c r="I157" s="3" t="s">
        <v>98</v>
      </c>
      <c r="L157" s="3" t="s">
        <v>98</v>
      </c>
      <c r="O157" s="3"/>
      <c r="R157" s="3" t="s">
        <v>120</v>
      </c>
      <c r="U157" s="3" t="s">
        <v>99</v>
      </c>
      <c r="X157" s="3" t="s">
        <v>101</v>
      </c>
      <c r="AA157" s="3" t="s">
        <v>132</v>
      </c>
      <c r="AD157" s="3" t="s">
        <v>245</v>
      </c>
      <c r="AG157" s="3" t="s">
        <v>149</v>
      </c>
      <c r="AJ157" s="3"/>
      <c r="AM157" s="3" t="s">
        <v>99</v>
      </c>
      <c r="AP157" s="3"/>
      <c r="AS157" s="3" t="s">
        <v>99</v>
      </c>
      <c r="AV157" s="3"/>
      <c r="AY157" s="3" t="s">
        <v>241</v>
      </c>
      <c r="BB157" s="3"/>
      <c r="BG157" s="3" t="s">
        <v>107</v>
      </c>
      <c r="BJ157" s="3" t="s">
        <v>108</v>
      </c>
      <c r="BM157" s="3" t="s">
        <v>108</v>
      </c>
      <c r="BP157" s="3" t="s">
        <v>123</v>
      </c>
      <c r="BS157" s="3" t="s">
        <v>123</v>
      </c>
      <c r="BV157" s="3" t="s">
        <v>123</v>
      </c>
      <c r="BY157" s="3" t="s">
        <v>123</v>
      </c>
      <c r="CB157" s="3" t="s">
        <v>118</v>
      </c>
      <c r="CE157" s="3" t="s">
        <v>111</v>
      </c>
      <c r="CH157" s="3" t="s">
        <v>199</v>
      </c>
      <c r="CK157" s="3"/>
      <c r="CN157" s="3" t="s">
        <v>137</v>
      </c>
      <c r="CQ157" s="3"/>
    </row>
    <row r="158" spans="1:95" x14ac:dyDescent="0.25">
      <c r="A158">
        <v>80</v>
      </c>
      <c r="B158" s="22">
        <v>43931.402465277781</v>
      </c>
      <c r="C158" s="22">
        <v>43931.405081018522</v>
      </c>
      <c r="D158" s="3" t="s">
        <v>97</v>
      </c>
      <c r="I158" s="3" t="s">
        <v>98</v>
      </c>
      <c r="L158" s="3" t="s">
        <v>98</v>
      </c>
      <c r="O158" s="3"/>
      <c r="R158" s="3" t="s">
        <v>120</v>
      </c>
      <c r="U158" s="3" t="s">
        <v>99</v>
      </c>
      <c r="X158" s="3" t="s">
        <v>101</v>
      </c>
      <c r="AA158" s="3" t="s">
        <v>132</v>
      </c>
      <c r="AD158" s="3" t="s">
        <v>245</v>
      </c>
      <c r="AG158" s="3" t="s">
        <v>149</v>
      </c>
      <c r="AJ158" s="3"/>
      <c r="AM158" s="3" t="s">
        <v>99</v>
      </c>
      <c r="AP158" s="3"/>
      <c r="AS158" s="3" t="s">
        <v>99</v>
      </c>
      <c r="AV158" s="3"/>
      <c r="AY158" s="3" t="s">
        <v>430</v>
      </c>
      <c r="BB158" s="3"/>
      <c r="BG158" s="3" t="s">
        <v>107</v>
      </c>
      <c r="BJ158" s="3" t="s">
        <v>108</v>
      </c>
      <c r="BM158" s="3" t="s">
        <v>108</v>
      </c>
      <c r="BP158" s="3" t="s">
        <v>123</v>
      </c>
      <c r="BS158" s="3" t="s">
        <v>123</v>
      </c>
      <c r="BV158" s="3" t="s">
        <v>123</v>
      </c>
      <c r="BY158" s="3" t="s">
        <v>123</v>
      </c>
      <c r="CB158" s="3" t="s">
        <v>118</v>
      </c>
      <c r="CE158" s="3" t="s">
        <v>111</v>
      </c>
      <c r="CH158" s="3" t="s">
        <v>199</v>
      </c>
      <c r="CK158" s="3"/>
      <c r="CN158" s="3" t="s">
        <v>137</v>
      </c>
      <c r="CQ158" s="3"/>
    </row>
    <row r="159" spans="1:95" x14ac:dyDescent="0.25">
      <c r="A159">
        <v>81</v>
      </c>
      <c r="B159" s="22">
        <v>43931.420474537037</v>
      </c>
      <c r="C159" s="22">
        <v>43931.423217592594</v>
      </c>
      <c r="D159" s="3" t="s">
        <v>97</v>
      </c>
      <c r="I159" s="3" t="s">
        <v>98</v>
      </c>
      <c r="L159" s="3" t="s">
        <v>99</v>
      </c>
      <c r="O159" s="3"/>
      <c r="R159" s="3" t="s">
        <v>100</v>
      </c>
      <c r="U159" s="3" t="s">
        <v>99</v>
      </c>
      <c r="X159" s="3" t="s">
        <v>101</v>
      </c>
      <c r="AA159" s="3" t="s">
        <v>99</v>
      </c>
      <c r="AD159" s="3" t="s">
        <v>114</v>
      </c>
      <c r="AG159" s="3" t="s">
        <v>139</v>
      </c>
      <c r="AJ159" s="3"/>
      <c r="AM159" s="3" t="s">
        <v>99</v>
      </c>
      <c r="AP159" s="3"/>
      <c r="AS159" s="3" t="s">
        <v>98</v>
      </c>
      <c r="AV159" s="3" t="s">
        <v>246</v>
      </c>
      <c r="AY159" s="3" t="s">
        <v>241</v>
      </c>
      <c r="BB159" s="3"/>
      <c r="BG159" s="3" t="s">
        <v>108</v>
      </c>
      <c r="BJ159" s="3" t="s">
        <v>108</v>
      </c>
      <c r="BM159" s="3" t="s">
        <v>109</v>
      </c>
      <c r="BP159" s="3" t="s">
        <v>123</v>
      </c>
      <c r="BS159" s="3" t="s">
        <v>109</v>
      </c>
      <c r="BV159" s="3" t="s">
        <v>123</v>
      </c>
      <c r="BY159" s="3" t="s">
        <v>109</v>
      </c>
      <c r="CB159" s="3" t="s">
        <v>118</v>
      </c>
      <c r="CE159" s="3" t="s">
        <v>111</v>
      </c>
      <c r="CH159" s="3" t="s">
        <v>136</v>
      </c>
      <c r="CK159" s="3"/>
      <c r="CN159" s="3" t="s">
        <v>137</v>
      </c>
      <c r="CQ159" s="3"/>
    </row>
    <row r="160" spans="1:95" x14ac:dyDescent="0.25">
      <c r="A160">
        <v>81</v>
      </c>
      <c r="B160" s="22">
        <v>43931.420474537037</v>
      </c>
      <c r="C160" s="22">
        <v>43931.423217592594</v>
      </c>
      <c r="D160" s="3" t="s">
        <v>97</v>
      </c>
      <c r="I160" s="3" t="s">
        <v>98</v>
      </c>
      <c r="L160" s="3" t="s">
        <v>99</v>
      </c>
      <c r="O160" s="3"/>
      <c r="R160" s="3" t="s">
        <v>100</v>
      </c>
      <c r="U160" s="3" t="s">
        <v>99</v>
      </c>
      <c r="X160" s="3" t="s">
        <v>101</v>
      </c>
      <c r="AA160" s="3" t="s">
        <v>99</v>
      </c>
      <c r="AD160" s="3" t="s">
        <v>114</v>
      </c>
      <c r="AG160" s="3" t="s">
        <v>139</v>
      </c>
      <c r="AJ160" s="3"/>
      <c r="AM160" s="3" t="s">
        <v>99</v>
      </c>
      <c r="AP160" s="3"/>
      <c r="AS160" s="3" t="s">
        <v>98</v>
      </c>
      <c r="AV160" s="3" t="s">
        <v>246</v>
      </c>
      <c r="AY160" s="3" t="s">
        <v>430</v>
      </c>
      <c r="BB160" s="3"/>
      <c r="BG160" s="3" t="s">
        <v>108</v>
      </c>
      <c r="BJ160" s="3" t="s">
        <v>108</v>
      </c>
      <c r="BM160" s="3" t="s">
        <v>109</v>
      </c>
      <c r="BP160" s="3" t="s">
        <v>123</v>
      </c>
      <c r="BS160" s="3" t="s">
        <v>109</v>
      </c>
      <c r="BV160" s="3" t="s">
        <v>123</v>
      </c>
      <c r="BY160" s="3" t="s">
        <v>109</v>
      </c>
      <c r="CB160" s="3" t="s">
        <v>118</v>
      </c>
      <c r="CE160" s="3" t="s">
        <v>111</v>
      </c>
      <c r="CH160" s="3" t="s">
        <v>136</v>
      </c>
      <c r="CK160" s="3"/>
      <c r="CN160" s="3" t="s">
        <v>137</v>
      </c>
      <c r="CQ160" s="3"/>
    </row>
    <row r="161" spans="1:95" x14ac:dyDescent="0.25">
      <c r="A161">
        <v>82</v>
      </c>
      <c r="B161" s="22">
        <v>43931.49591435185</v>
      </c>
      <c r="C161" s="22">
        <v>43931.497349537036</v>
      </c>
      <c r="D161" s="3" t="s">
        <v>97</v>
      </c>
      <c r="I161" s="3" t="s">
        <v>98</v>
      </c>
      <c r="L161" s="3" t="s">
        <v>99</v>
      </c>
      <c r="O161" s="3"/>
      <c r="R161" s="3" t="s">
        <v>100</v>
      </c>
      <c r="U161" s="3" t="s">
        <v>99</v>
      </c>
      <c r="X161" s="3" t="s">
        <v>101</v>
      </c>
      <c r="AA161" s="3" t="s">
        <v>99</v>
      </c>
      <c r="AD161" s="3" t="s">
        <v>127</v>
      </c>
      <c r="AG161" s="3" t="s">
        <v>139</v>
      </c>
      <c r="AJ161" s="3"/>
      <c r="AM161" s="3" t="s">
        <v>98</v>
      </c>
      <c r="AP161" s="3" t="s">
        <v>143</v>
      </c>
      <c r="AS161" s="3" t="s">
        <v>98</v>
      </c>
      <c r="AV161" s="3" t="s">
        <v>200</v>
      </c>
      <c r="AY161" s="3" t="s">
        <v>241</v>
      </c>
      <c r="BB161" s="3"/>
      <c r="BG161" s="3" t="s">
        <v>109</v>
      </c>
      <c r="BJ161" s="3" t="s">
        <v>109</v>
      </c>
      <c r="BM161" s="3" t="s">
        <v>107</v>
      </c>
      <c r="BP161" s="3" t="s">
        <v>108</v>
      </c>
      <c r="BS161" s="3" t="s">
        <v>108</v>
      </c>
      <c r="BV161" s="3" t="s">
        <v>108</v>
      </c>
      <c r="BY161" s="3" t="s">
        <v>109</v>
      </c>
      <c r="CB161" s="3" t="s">
        <v>134</v>
      </c>
      <c r="CE161" s="3" t="s">
        <v>135</v>
      </c>
      <c r="CH161" s="3" t="s">
        <v>137</v>
      </c>
      <c r="CK161" s="3" t="s">
        <v>247</v>
      </c>
      <c r="CN161" s="3" t="s">
        <v>137</v>
      </c>
      <c r="CQ161" s="3"/>
    </row>
    <row r="162" spans="1:95" x14ac:dyDescent="0.25">
      <c r="A162">
        <v>82</v>
      </c>
      <c r="B162" s="22">
        <v>43931.49591435185</v>
      </c>
      <c r="C162" s="22">
        <v>43931.497349537036</v>
      </c>
      <c r="D162" s="3" t="s">
        <v>97</v>
      </c>
      <c r="I162" s="3" t="s">
        <v>98</v>
      </c>
      <c r="L162" s="3" t="s">
        <v>99</v>
      </c>
      <c r="O162" s="3"/>
      <c r="R162" s="3" t="s">
        <v>100</v>
      </c>
      <c r="U162" s="3" t="s">
        <v>99</v>
      </c>
      <c r="X162" s="3" t="s">
        <v>101</v>
      </c>
      <c r="AA162" s="3" t="s">
        <v>99</v>
      </c>
      <c r="AD162" s="3" t="s">
        <v>127</v>
      </c>
      <c r="AG162" s="3" t="s">
        <v>139</v>
      </c>
      <c r="AJ162" s="3"/>
      <c r="AM162" s="3" t="s">
        <v>98</v>
      </c>
      <c r="AP162" s="3" t="s">
        <v>143</v>
      </c>
      <c r="AS162" s="3" t="s">
        <v>98</v>
      </c>
      <c r="AV162" s="3" t="s">
        <v>200</v>
      </c>
      <c r="AY162" s="3" t="s">
        <v>430</v>
      </c>
      <c r="BB162" s="3"/>
      <c r="BG162" s="3" t="s">
        <v>109</v>
      </c>
      <c r="BJ162" s="3" t="s">
        <v>109</v>
      </c>
      <c r="BM162" s="3" t="s">
        <v>107</v>
      </c>
      <c r="BP162" s="3" t="s">
        <v>108</v>
      </c>
      <c r="BS162" s="3" t="s">
        <v>108</v>
      </c>
      <c r="BV162" s="3" t="s">
        <v>108</v>
      </c>
      <c r="BY162" s="3" t="s">
        <v>109</v>
      </c>
      <c r="CB162" s="3" t="s">
        <v>134</v>
      </c>
      <c r="CE162" s="3" t="s">
        <v>135</v>
      </c>
      <c r="CH162" s="3" t="s">
        <v>137</v>
      </c>
      <c r="CK162" s="3" t="s">
        <v>247</v>
      </c>
      <c r="CN162" s="3" t="s">
        <v>137</v>
      </c>
      <c r="CQ162" s="3"/>
    </row>
    <row r="163" spans="1:95" x14ac:dyDescent="0.25">
      <c r="A163">
        <v>83</v>
      </c>
      <c r="B163" s="22">
        <v>43931.489421296297</v>
      </c>
      <c r="C163" s="22">
        <v>43931.508206018516</v>
      </c>
      <c r="D163" s="3" t="s">
        <v>97</v>
      </c>
      <c r="I163" s="3" t="s">
        <v>98</v>
      </c>
      <c r="L163" s="3" t="s">
        <v>98</v>
      </c>
      <c r="O163" s="3" t="s">
        <v>248</v>
      </c>
      <c r="R163" s="3" t="s">
        <v>100</v>
      </c>
      <c r="U163" s="3" t="s">
        <v>98</v>
      </c>
      <c r="X163" s="3" t="s">
        <v>101</v>
      </c>
      <c r="AA163" s="3" t="s">
        <v>102</v>
      </c>
      <c r="AD163" s="3" t="s">
        <v>249</v>
      </c>
      <c r="AG163" s="3" t="s">
        <v>149</v>
      </c>
      <c r="AJ163" s="3"/>
      <c r="AM163" s="3" t="s">
        <v>99</v>
      </c>
      <c r="AP163" s="3"/>
      <c r="AS163" s="3" t="s">
        <v>98</v>
      </c>
      <c r="AV163" s="3" t="s">
        <v>250</v>
      </c>
      <c r="AY163" s="3" t="s">
        <v>439</v>
      </c>
      <c r="BB163" s="3"/>
      <c r="BG163" s="3" t="s">
        <v>108</v>
      </c>
      <c r="BJ163" s="3" t="s">
        <v>108</v>
      </c>
      <c r="BM163" s="3" t="s">
        <v>107</v>
      </c>
      <c r="BP163" s="3" t="s">
        <v>107</v>
      </c>
      <c r="BS163" s="3" t="s">
        <v>108</v>
      </c>
      <c r="BV163" s="3" t="s">
        <v>109</v>
      </c>
      <c r="BY163" s="3" t="s">
        <v>107</v>
      </c>
      <c r="CB163" s="3" t="s">
        <v>118</v>
      </c>
      <c r="CE163" s="3" t="s">
        <v>119</v>
      </c>
      <c r="CH163" s="3" t="s">
        <v>148</v>
      </c>
      <c r="CK163" s="3"/>
      <c r="CN163" s="3" t="s">
        <v>141</v>
      </c>
      <c r="CQ163" s="3"/>
    </row>
    <row r="164" spans="1:95" x14ac:dyDescent="0.25">
      <c r="A164">
        <v>83</v>
      </c>
      <c r="B164" s="22">
        <v>43931.489421296297</v>
      </c>
      <c r="C164" s="22">
        <v>43931.508206018516</v>
      </c>
      <c r="D164" s="3" t="s">
        <v>97</v>
      </c>
      <c r="I164" s="3" t="s">
        <v>98</v>
      </c>
      <c r="L164" s="3" t="s">
        <v>98</v>
      </c>
      <c r="O164" s="3" t="s">
        <v>248</v>
      </c>
      <c r="R164" s="3" t="s">
        <v>100</v>
      </c>
      <c r="U164" s="3" t="s">
        <v>98</v>
      </c>
      <c r="X164" s="3" t="s">
        <v>101</v>
      </c>
      <c r="AA164" s="3" t="s">
        <v>102</v>
      </c>
      <c r="AD164" s="3" t="s">
        <v>249</v>
      </c>
      <c r="AG164" s="3" t="s">
        <v>149</v>
      </c>
      <c r="AJ164" s="3"/>
      <c r="AM164" s="3" t="s">
        <v>99</v>
      </c>
      <c r="AP164" s="3"/>
      <c r="AS164" s="3" t="s">
        <v>98</v>
      </c>
      <c r="AV164" s="3" t="s">
        <v>250</v>
      </c>
      <c r="AY164" s="3" t="s">
        <v>443</v>
      </c>
      <c r="BB164" s="3"/>
      <c r="BG164" s="3" t="s">
        <v>108</v>
      </c>
      <c r="BJ164" s="3" t="s">
        <v>108</v>
      </c>
      <c r="BM164" s="3" t="s">
        <v>107</v>
      </c>
      <c r="BP164" s="3" t="s">
        <v>107</v>
      </c>
      <c r="BS164" s="3" t="s">
        <v>108</v>
      </c>
      <c r="BV164" s="3" t="s">
        <v>109</v>
      </c>
      <c r="BY164" s="3" t="s">
        <v>107</v>
      </c>
      <c r="CB164" s="3" t="s">
        <v>118</v>
      </c>
      <c r="CE164" s="3" t="s">
        <v>119</v>
      </c>
      <c r="CH164" s="3" t="s">
        <v>148</v>
      </c>
      <c r="CK164" s="3"/>
      <c r="CN164" s="3" t="s">
        <v>141</v>
      </c>
      <c r="CQ164" s="3"/>
    </row>
    <row r="165" spans="1:95" x14ac:dyDescent="0.25">
      <c r="A165">
        <v>83</v>
      </c>
      <c r="B165" s="22">
        <v>43931.489421296297</v>
      </c>
      <c r="C165" s="22">
        <v>43931.508206018516</v>
      </c>
      <c r="D165" s="3" t="s">
        <v>97</v>
      </c>
      <c r="I165" s="3" t="s">
        <v>98</v>
      </c>
      <c r="L165" s="3" t="s">
        <v>98</v>
      </c>
      <c r="O165" s="3" t="s">
        <v>248</v>
      </c>
      <c r="R165" s="3" t="s">
        <v>100</v>
      </c>
      <c r="U165" s="3" t="s">
        <v>98</v>
      </c>
      <c r="X165" s="3" t="s">
        <v>101</v>
      </c>
      <c r="AA165" s="3" t="s">
        <v>102</v>
      </c>
      <c r="AD165" s="3" t="s">
        <v>249</v>
      </c>
      <c r="AG165" s="3" t="s">
        <v>149</v>
      </c>
      <c r="AJ165" s="3"/>
      <c r="AM165" s="3" t="s">
        <v>99</v>
      </c>
      <c r="AP165" s="3"/>
      <c r="AS165" s="3" t="s">
        <v>98</v>
      </c>
      <c r="AV165" s="3" t="s">
        <v>250</v>
      </c>
      <c r="AY165" s="3" t="s">
        <v>442</v>
      </c>
      <c r="BB165" s="3"/>
      <c r="BG165" s="3" t="s">
        <v>108</v>
      </c>
      <c r="BJ165" s="3" t="s">
        <v>108</v>
      </c>
      <c r="BM165" s="3" t="s">
        <v>107</v>
      </c>
      <c r="BP165" s="3" t="s">
        <v>107</v>
      </c>
      <c r="BS165" s="3" t="s">
        <v>108</v>
      </c>
      <c r="BV165" s="3" t="s">
        <v>109</v>
      </c>
      <c r="BY165" s="3" t="s">
        <v>107</v>
      </c>
      <c r="CB165" s="3" t="s">
        <v>118</v>
      </c>
      <c r="CE165" s="3" t="s">
        <v>119</v>
      </c>
      <c r="CH165" s="3" t="s">
        <v>148</v>
      </c>
      <c r="CK165" s="3"/>
      <c r="CN165" s="3" t="s">
        <v>141</v>
      </c>
      <c r="CQ165" s="3"/>
    </row>
    <row r="166" spans="1:95" x14ac:dyDescent="0.25">
      <c r="A166">
        <v>83</v>
      </c>
      <c r="B166" s="22">
        <v>43931.489421296297</v>
      </c>
      <c r="C166" s="22">
        <v>43931.508206018516</v>
      </c>
      <c r="D166" s="3" t="s">
        <v>97</v>
      </c>
      <c r="I166" s="3" t="s">
        <v>98</v>
      </c>
      <c r="L166" s="3" t="s">
        <v>98</v>
      </c>
      <c r="O166" s="3" t="s">
        <v>248</v>
      </c>
      <c r="R166" s="3" t="s">
        <v>100</v>
      </c>
      <c r="U166" s="3" t="s">
        <v>98</v>
      </c>
      <c r="X166" s="3" t="s">
        <v>101</v>
      </c>
      <c r="AA166" s="3" t="s">
        <v>102</v>
      </c>
      <c r="AD166" s="3" t="s">
        <v>249</v>
      </c>
      <c r="AG166" s="3" t="s">
        <v>149</v>
      </c>
      <c r="AJ166" s="3"/>
      <c r="AM166" s="3" t="s">
        <v>99</v>
      </c>
      <c r="AP166" s="3"/>
      <c r="AS166" s="3" t="s">
        <v>98</v>
      </c>
      <c r="AV166" s="3" t="s">
        <v>250</v>
      </c>
      <c r="AY166" s="3" t="s">
        <v>441</v>
      </c>
      <c r="BB166" s="3"/>
      <c r="BG166" s="3" t="s">
        <v>108</v>
      </c>
      <c r="BJ166" s="3" t="s">
        <v>108</v>
      </c>
      <c r="BM166" s="3" t="s">
        <v>107</v>
      </c>
      <c r="BP166" s="3" t="s">
        <v>107</v>
      </c>
      <c r="BS166" s="3" t="s">
        <v>108</v>
      </c>
      <c r="BV166" s="3" t="s">
        <v>109</v>
      </c>
      <c r="BY166" s="3" t="s">
        <v>107</v>
      </c>
      <c r="CB166" s="3" t="s">
        <v>118</v>
      </c>
      <c r="CE166" s="3" t="s">
        <v>119</v>
      </c>
      <c r="CH166" s="3" t="s">
        <v>148</v>
      </c>
      <c r="CK166" s="3"/>
      <c r="CN166" s="3" t="s">
        <v>141</v>
      </c>
      <c r="CQ166" s="3"/>
    </row>
    <row r="167" spans="1:95" x14ac:dyDescent="0.25">
      <c r="A167">
        <v>83</v>
      </c>
      <c r="B167" s="22">
        <v>43931.489421296297</v>
      </c>
      <c r="C167" s="22">
        <v>43931.508206018516</v>
      </c>
      <c r="D167" s="3" t="s">
        <v>97</v>
      </c>
      <c r="I167" s="3" t="s">
        <v>98</v>
      </c>
      <c r="L167" s="3" t="s">
        <v>98</v>
      </c>
      <c r="O167" s="3" t="s">
        <v>248</v>
      </c>
      <c r="R167" s="3" t="s">
        <v>100</v>
      </c>
      <c r="U167" s="3" t="s">
        <v>98</v>
      </c>
      <c r="X167" s="3" t="s">
        <v>101</v>
      </c>
      <c r="AA167" s="3" t="s">
        <v>102</v>
      </c>
      <c r="AD167" s="3" t="s">
        <v>249</v>
      </c>
      <c r="AG167" s="3" t="s">
        <v>149</v>
      </c>
      <c r="AJ167" s="3"/>
      <c r="AM167" s="3" t="s">
        <v>99</v>
      </c>
      <c r="AP167" s="3"/>
      <c r="AS167" s="3" t="s">
        <v>98</v>
      </c>
      <c r="AV167" s="3" t="s">
        <v>250</v>
      </c>
      <c r="AY167" s="3" t="s">
        <v>440</v>
      </c>
      <c r="BB167" s="3"/>
      <c r="BG167" s="3" t="s">
        <v>108</v>
      </c>
      <c r="BJ167" s="3" t="s">
        <v>108</v>
      </c>
      <c r="BM167" s="3" t="s">
        <v>107</v>
      </c>
      <c r="BP167" s="3" t="s">
        <v>107</v>
      </c>
      <c r="BS167" s="3" t="s">
        <v>108</v>
      </c>
      <c r="BV167" s="3" t="s">
        <v>109</v>
      </c>
      <c r="BY167" s="3" t="s">
        <v>107</v>
      </c>
      <c r="CB167" s="3" t="s">
        <v>118</v>
      </c>
      <c r="CE167" s="3" t="s">
        <v>119</v>
      </c>
      <c r="CH167" s="3" t="s">
        <v>148</v>
      </c>
      <c r="CK167" s="3"/>
      <c r="CN167" s="3" t="s">
        <v>141</v>
      </c>
      <c r="CQ167" s="3"/>
    </row>
    <row r="168" spans="1:95" x14ac:dyDescent="0.25">
      <c r="A168">
        <v>83</v>
      </c>
      <c r="B168" s="22">
        <v>43931.489421296297</v>
      </c>
      <c r="C168" s="22">
        <v>43931.508206018516</v>
      </c>
      <c r="D168" s="3" t="s">
        <v>97</v>
      </c>
      <c r="I168" s="3" t="s">
        <v>98</v>
      </c>
      <c r="L168" s="3" t="s">
        <v>98</v>
      </c>
      <c r="O168" s="3" t="s">
        <v>248</v>
      </c>
      <c r="R168" s="3" t="s">
        <v>100</v>
      </c>
      <c r="U168" s="3" t="s">
        <v>98</v>
      </c>
      <c r="X168" s="3" t="s">
        <v>101</v>
      </c>
      <c r="AA168" s="3" t="s">
        <v>102</v>
      </c>
      <c r="AD168" s="3" t="s">
        <v>249</v>
      </c>
      <c r="AG168" s="3" t="s">
        <v>149</v>
      </c>
      <c r="AJ168" s="3"/>
      <c r="AM168" s="3" t="s">
        <v>99</v>
      </c>
      <c r="AP168" s="3"/>
      <c r="AS168" s="3" t="s">
        <v>98</v>
      </c>
      <c r="AV168" s="3" t="s">
        <v>250</v>
      </c>
      <c r="AY168" s="3" t="s">
        <v>430</v>
      </c>
      <c r="BB168" s="3"/>
      <c r="BG168" s="3" t="s">
        <v>108</v>
      </c>
      <c r="BJ168" s="3" t="s">
        <v>108</v>
      </c>
      <c r="BM168" s="3" t="s">
        <v>107</v>
      </c>
      <c r="BP168" s="3" t="s">
        <v>107</v>
      </c>
      <c r="BS168" s="3" t="s">
        <v>108</v>
      </c>
      <c r="BV168" s="3" t="s">
        <v>109</v>
      </c>
      <c r="BY168" s="3" t="s">
        <v>107</v>
      </c>
      <c r="CB168" s="3" t="s">
        <v>118</v>
      </c>
      <c r="CE168" s="3" t="s">
        <v>119</v>
      </c>
      <c r="CH168" s="3" t="s">
        <v>148</v>
      </c>
      <c r="CK168" s="3"/>
      <c r="CN168" s="3" t="s">
        <v>141</v>
      </c>
      <c r="CQ168" s="3"/>
    </row>
    <row r="169" spans="1:95" x14ac:dyDescent="0.25">
      <c r="A169">
        <v>84</v>
      </c>
      <c r="B169" s="22">
        <v>43931.607627314814</v>
      </c>
      <c r="C169" s="22">
        <v>43931.610706018517</v>
      </c>
      <c r="D169" s="3" t="s">
        <v>97</v>
      </c>
      <c r="I169" s="3" t="s">
        <v>98</v>
      </c>
      <c r="L169" s="3" t="s">
        <v>98</v>
      </c>
      <c r="O169" s="3" t="s">
        <v>252</v>
      </c>
      <c r="R169" s="3" t="s">
        <v>225</v>
      </c>
      <c r="U169" s="3" t="s">
        <v>99</v>
      </c>
      <c r="X169" s="3" t="s">
        <v>121</v>
      </c>
      <c r="AA169" s="3"/>
      <c r="AD169" s="3" t="s">
        <v>226</v>
      </c>
      <c r="AG169" s="3" t="s">
        <v>139</v>
      </c>
      <c r="AJ169" s="3"/>
      <c r="AM169" s="3" t="s">
        <v>99</v>
      </c>
      <c r="AP169" s="3"/>
      <c r="AS169" s="3" t="s">
        <v>98</v>
      </c>
      <c r="AV169" s="3" t="s">
        <v>207</v>
      </c>
      <c r="AY169" s="3" t="s">
        <v>241</v>
      </c>
      <c r="BB169" s="3"/>
      <c r="BG169" s="3" t="s">
        <v>133</v>
      </c>
      <c r="BJ169" s="3" t="s">
        <v>133</v>
      </c>
      <c r="BM169" s="3" t="s">
        <v>123</v>
      </c>
      <c r="BP169" s="3" t="s">
        <v>123</v>
      </c>
      <c r="BS169" s="3" t="s">
        <v>123</v>
      </c>
      <c r="BV169" s="3" t="s">
        <v>123</v>
      </c>
      <c r="BY169" s="3" t="s">
        <v>123</v>
      </c>
      <c r="CB169" s="3" t="s">
        <v>110</v>
      </c>
      <c r="CE169" s="3" t="s">
        <v>111</v>
      </c>
      <c r="CH169" s="3" t="s">
        <v>148</v>
      </c>
      <c r="CK169" s="3"/>
      <c r="CN169" s="3" t="s">
        <v>126</v>
      </c>
      <c r="CQ169" s="3"/>
    </row>
    <row r="170" spans="1:95" x14ac:dyDescent="0.25">
      <c r="A170">
        <v>84</v>
      </c>
      <c r="B170" s="22">
        <v>43931.607627314814</v>
      </c>
      <c r="C170" s="22">
        <v>43931.610706018517</v>
      </c>
      <c r="D170" s="3" t="s">
        <v>97</v>
      </c>
      <c r="I170" s="3" t="s">
        <v>98</v>
      </c>
      <c r="L170" s="3" t="s">
        <v>98</v>
      </c>
      <c r="O170" s="3" t="s">
        <v>252</v>
      </c>
      <c r="R170" s="3" t="s">
        <v>225</v>
      </c>
      <c r="U170" s="3" t="s">
        <v>99</v>
      </c>
      <c r="X170" s="3" t="s">
        <v>121</v>
      </c>
      <c r="AA170" s="3"/>
      <c r="AD170" s="3" t="s">
        <v>226</v>
      </c>
      <c r="AG170" s="3" t="s">
        <v>139</v>
      </c>
      <c r="AJ170" s="3"/>
      <c r="AM170" s="3" t="s">
        <v>99</v>
      </c>
      <c r="AP170" s="3"/>
      <c r="AS170" s="3" t="s">
        <v>98</v>
      </c>
      <c r="AV170" s="3" t="s">
        <v>207</v>
      </c>
      <c r="AY170" s="3" t="s">
        <v>430</v>
      </c>
      <c r="BB170" s="3"/>
      <c r="BG170" s="3" t="s">
        <v>133</v>
      </c>
      <c r="BJ170" s="3" t="s">
        <v>133</v>
      </c>
      <c r="BM170" s="3" t="s">
        <v>123</v>
      </c>
      <c r="BP170" s="3" t="s">
        <v>123</v>
      </c>
      <c r="BS170" s="3" t="s">
        <v>123</v>
      </c>
      <c r="BV170" s="3" t="s">
        <v>123</v>
      </c>
      <c r="BY170" s="3" t="s">
        <v>123</v>
      </c>
      <c r="CB170" s="3" t="s">
        <v>110</v>
      </c>
      <c r="CE170" s="3" t="s">
        <v>111</v>
      </c>
      <c r="CH170" s="3" t="s">
        <v>148</v>
      </c>
      <c r="CK170" s="3"/>
      <c r="CN170" s="3" t="s">
        <v>126</v>
      </c>
      <c r="CQ170" s="3"/>
    </row>
    <row r="171" spans="1:95" x14ac:dyDescent="0.25">
      <c r="A171">
        <v>85</v>
      </c>
      <c r="B171" s="22">
        <v>43931.607233796298</v>
      </c>
      <c r="C171" s="22">
        <v>43931.611111111109</v>
      </c>
      <c r="D171" s="3" t="s">
        <v>97</v>
      </c>
      <c r="I171" s="3" t="s">
        <v>99</v>
      </c>
      <c r="L171" s="3" t="s">
        <v>99</v>
      </c>
      <c r="O171" s="3"/>
      <c r="R171" s="3" t="s">
        <v>100</v>
      </c>
      <c r="U171" s="3" t="s">
        <v>99</v>
      </c>
      <c r="X171" s="3" t="s">
        <v>101</v>
      </c>
      <c r="AA171" s="3" t="s">
        <v>132</v>
      </c>
      <c r="AD171" s="3" t="s">
        <v>103</v>
      </c>
      <c r="AG171" s="3" t="s">
        <v>149</v>
      </c>
      <c r="AJ171" s="3"/>
      <c r="AM171" s="3" t="s">
        <v>98</v>
      </c>
      <c r="AP171" s="3" t="s">
        <v>143</v>
      </c>
      <c r="AS171" s="3" t="s">
        <v>98</v>
      </c>
      <c r="AV171" s="3" t="s">
        <v>220</v>
      </c>
      <c r="AY171" s="3" t="s">
        <v>241</v>
      </c>
      <c r="BB171" s="3"/>
      <c r="BG171" s="3" t="s">
        <v>108</v>
      </c>
      <c r="BJ171" s="3" t="s">
        <v>107</v>
      </c>
      <c r="BM171" s="3" t="s">
        <v>109</v>
      </c>
      <c r="BP171" s="3" t="s">
        <v>123</v>
      </c>
      <c r="BS171" s="3" t="s">
        <v>109</v>
      </c>
      <c r="BV171" s="3" t="s">
        <v>109</v>
      </c>
      <c r="BY171" s="3" t="s">
        <v>123</v>
      </c>
      <c r="CB171" s="3" t="s">
        <v>118</v>
      </c>
      <c r="CE171" s="3" t="s">
        <v>111</v>
      </c>
      <c r="CH171" s="3" t="s">
        <v>156</v>
      </c>
      <c r="CK171" s="3"/>
      <c r="CN171" s="3" t="s">
        <v>126</v>
      </c>
      <c r="CQ171" s="3"/>
    </row>
    <row r="172" spans="1:95" x14ac:dyDescent="0.25">
      <c r="A172">
        <v>85</v>
      </c>
      <c r="B172" s="22">
        <v>43931.607233796298</v>
      </c>
      <c r="C172" s="22">
        <v>43931.611111111109</v>
      </c>
      <c r="D172" s="3" t="s">
        <v>97</v>
      </c>
      <c r="I172" s="3" t="s">
        <v>99</v>
      </c>
      <c r="L172" s="3" t="s">
        <v>99</v>
      </c>
      <c r="O172" s="3"/>
      <c r="R172" s="3" t="s">
        <v>100</v>
      </c>
      <c r="U172" s="3" t="s">
        <v>99</v>
      </c>
      <c r="X172" s="3" t="s">
        <v>101</v>
      </c>
      <c r="AA172" s="3" t="s">
        <v>132</v>
      </c>
      <c r="AD172" s="3" t="s">
        <v>103</v>
      </c>
      <c r="AG172" s="3" t="s">
        <v>149</v>
      </c>
      <c r="AJ172" s="3"/>
      <c r="AM172" s="3" t="s">
        <v>98</v>
      </c>
      <c r="AP172" s="3" t="s">
        <v>143</v>
      </c>
      <c r="AS172" s="3" t="s">
        <v>98</v>
      </c>
      <c r="AV172" s="3" t="s">
        <v>220</v>
      </c>
      <c r="AY172" s="3" t="s">
        <v>430</v>
      </c>
      <c r="BB172" s="3"/>
      <c r="BG172" s="3" t="s">
        <v>108</v>
      </c>
      <c r="BJ172" s="3" t="s">
        <v>107</v>
      </c>
      <c r="BM172" s="3" t="s">
        <v>109</v>
      </c>
      <c r="BP172" s="3" t="s">
        <v>123</v>
      </c>
      <c r="BS172" s="3" t="s">
        <v>109</v>
      </c>
      <c r="BV172" s="3" t="s">
        <v>109</v>
      </c>
      <c r="BY172" s="3" t="s">
        <v>123</v>
      </c>
      <c r="CB172" s="3" t="s">
        <v>118</v>
      </c>
      <c r="CE172" s="3" t="s">
        <v>111</v>
      </c>
      <c r="CH172" s="3" t="s">
        <v>156</v>
      </c>
      <c r="CK172" s="3"/>
      <c r="CN172" s="3" t="s">
        <v>126</v>
      </c>
      <c r="CQ172" s="3"/>
    </row>
    <row r="173" spans="1:95" x14ac:dyDescent="0.25">
      <c r="A173">
        <v>86</v>
      </c>
      <c r="B173" s="22">
        <v>43931.608541666668</v>
      </c>
      <c r="C173" s="22">
        <v>43931.611759259256</v>
      </c>
      <c r="D173" s="3" t="s">
        <v>97</v>
      </c>
      <c r="I173" s="3" t="s">
        <v>98</v>
      </c>
      <c r="L173" s="3" t="s">
        <v>99</v>
      </c>
      <c r="O173" s="3"/>
      <c r="R173" s="3" t="s">
        <v>209</v>
      </c>
      <c r="U173" s="3" t="s">
        <v>98</v>
      </c>
      <c r="X173" s="3" t="s">
        <v>121</v>
      </c>
      <c r="AA173" s="3"/>
      <c r="AD173" s="3" t="s">
        <v>146</v>
      </c>
      <c r="AG173" s="3" t="s">
        <v>149</v>
      </c>
      <c r="AJ173" s="3"/>
      <c r="AM173" s="3" t="s">
        <v>99</v>
      </c>
      <c r="AP173" s="3"/>
      <c r="AS173" s="3" t="s">
        <v>98</v>
      </c>
      <c r="AV173" s="3"/>
      <c r="AY173" s="3" t="s">
        <v>241</v>
      </c>
      <c r="BB173" s="3"/>
      <c r="BG173" s="3" t="s">
        <v>109</v>
      </c>
      <c r="BJ173" s="3" t="s">
        <v>123</v>
      </c>
      <c r="BM173" s="3" t="s">
        <v>123</v>
      </c>
      <c r="BP173" s="3" t="s">
        <v>109</v>
      </c>
      <c r="BS173" s="3" t="s">
        <v>109</v>
      </c>
      <c r="BV173" s="3" t="s">
        <v>109</v>
      </c>
      <c r="BY173" s="3" t="s">
        <v>109</v>
      </c>
      <c r="CB173" s="3"/>
      <c r="CE173" s="3"/>
      <c r="CH173" s="3" t="s">
        <v>148</v>
      </c>
      <c r="CK173" s="3"/>
      <c r="CN173" s="3" t="s">
        <v>131</v>
      </c>
      <c r="CQ173" s="3"/>
    </row>
    <row r="174" spans="1:95" x14ac:dyDescent="0.25">
      <c r="A174">
        <v>86</v>
      </c>
      <c r="B174" s="22">
        <v>43931.608541666668</v>
      </c>
      <c r="C174" s="22">
        <v>43931.611759259256</v>
      </c>
      <c r="D174" s="3" t="s">
        <v>97</v>
      </c>
      <c r="I174" s="3" t="s">
        <v>98</v>
      </c>
      <c r="L174" s="3" t="s">
        <v>99</v>
      </c>
      <c r="O174" s="3"/>
      <c r="R174" s="3" t="s">
        <v>209</v>
      </c>
      <c r="U174" s="3" t="s">
        <v>98</v>
      </c>
      <c r="X174" s="3" t="s">
        <v>121</v>
      </c>
      <c r="AA174" s="3"/>
      <c r="AD174" s="3" t="s">
        <v>146</v>
      </c>
      <c r="AG174" s="3" t="s">
        <v>149</v>
      </c>
      <c r="AJ174" s="3"/>
      <c r="AM174" s="3" t="s">
        <v>99</v>
      </c>
      <c r="AP174" s="3"/>
      <c r="AS174" s="3" t="s">
        <v>98</v>
      </c>
      <c r="AV174" s="3"/>
      <c r="AY174" s="3" t="s">
        <v>430</v>
      </c>
      <c r="BB174" s="3"/>
      <c r="BG174" s="3" t="s">
        <v>109</v>
      </c>
      <c r="BJ174" s="3" t="s">
        <v>123</v>
      </c>
      <c r="BM174" s="3" t="s">
        <v>123</v>
      </c>
      <c r="BP174" s="3" t="s">
        <v>109</v>
      </c>
      <c r="BS174" s="3" t="s">
        <v>109</v>
      </c>
      <c r="BV174" s="3" t="s">
        <v>109</v>
      </c>
      <c r="BY174" s="3" t="s">
        <v>109</v>
      </c>
      <c r="CB174" s="3"/>
      <c r="CE174" s="3"/>
      <c r="CH174" s="3" t="s">
        <v>148</v>
      </c>
      <c r="CK174" s="3"/>
      <c r="CN174" s="3" t="s">
        <v>131</v>
      </c>
      <c r="CQ174" s="3"/>
    </row>
    <row r="175" spans="1:95" x14ac:dyDescent="0.25">
      <c r="A175">
        <v>87</v>
      </c>
      <c r="B175" s="22">
        <v>43931.611180555556</v>
      </c>
      <c r="C175" s="22">
        <v>43931.612199074072</v>
      </c>
      <c r="D175" s="3" t="s">
        <v>97</v>
      </c>
      <c r="I175" s="3" t="s">
        <v>99</v>
      </c>
      <c r="L175" s="3" t="s">
        <v>98</v>
      </c>
      <c r="O175" s="3"/>
      <c r="R175" s="3" t="s">
        <v>100</v>
      </c>
      <c r="U175" s="3" t="s">
        <v>99</v>
      </c>
      <c r="X175" s="3" t="s">
        <v>101</v>
      </c>
      <c r="AA175" s="3" t="s">
        <v>132</v>
      </c>
      <c r="AD175" s="3" t="s">
        <v>114</v>
      </c>
      <c r="AG175" s="3" t="s">
        <v>149</v>
      </c>
      <c r="AJ175" s="3"/>
      <c r="AM175" s="3" t="s">
        <v>98</v>
      </c>
      <c r="AP175" s="3" t="s">
        <v>143</v>
      </c>
      <c r="AS175" s="3" t="s">
        <v>98</v>
      </c>
      <c r="AV175" s="3" t="s">
        <v>220</v>
      </c>
      <c r="AY175" s="3" t="s">
        <v>241</v>
      </c>
      <c r="BB175" s="3"/>
      <c r="BG175" s="3" t="s">
        <v>108</v>
      </c>
      <c r="BJ175" s="3" t="s">
        <v>107</v>
      </c>
      <c r="BM175" s="3" t="s">
        <v>109</v>
      </c>
      <c r="BP175" s="3" t="s">
        <v>123</v>
      </c>
      <c r="BS175" s="3" t="s">
        <v>109</v>
      </c>
      <c r="BV175" s="3" t="s">
        <v>109</v>
      </c>
      <c r="BY175" s="3" t="s">
        <v>109</v>
      </c>
      <c r="CB175" s="3" t="s">
        <v>118</v>
      </c>
      <c r="CE175" s="3" t="s">
        <v>111</v>
      </c>
      <c r="CH175" s="3" t="s">
        <v>156</v>
      </c>
      <c r="CK175" s="3"/>
      <c r="CN175" s="3" t="s">
        <v>126</v>
      </c>
      <c r="CQ175" s="3"/>
    </row>
    <row r="176" spans="1:95" x14ac:dyDescent="0.25">
      <c r="A176">
        <v>87</v>
      </c>
      <c r="B176" s="22">
        <v>43931.611180555556</v>
      </c>
      <c r="C176" s="22">
        <v>43931.612199074072</v>
      </c>
      <c r="D176" s="3" t="s">
        <v>97</v>
      </c>
      <c r="I176" s="3" t="s">
        <v>99</v>
      </c>
      <c r="L176" s="3" t="s">
        <v>98</v>
      </c>
      <c r="O176" s="3"/>
      <c r="R176" s="3" t="s">
        <v>100</v>
      </c>
      <c r="U176" s="3" t="s">
        <v>99</v>
      </c>
      <c r="X176" s="3" t="s">
        <v>101</v>
      </c>
      <c r="AA176" s="3" t="s">
        <v>132</v>
      </c>
      <c r="AD176" s="3" t="s">
        <v>114</v>
      </c>
      <c r="AG176" s="3" t="s">
        <v>149</v>
      </c>
      <c r="AJ176" s="3"/>
      <c r="AM176" s="3" t="s">
        <v>98</v>
      </c>
      <c r="AP176" s="3" t="s">
        <v>143</v>
      </c>
      <c r="AS176" s="3" t="s">
        <v>98</v>
      </c>
      <c r="AV176" s="3" t="s">
        <v>220</v>
      </c>
      <c r="AY176" s="3" t="s">
        <v>430</v>
      </c>
      <c r="BB176" s="3"/>
      <c r="BG176" s="3" t="s">
        <v>108</v>
      </c>
      <c r="BJ176" s="3" t="s">
        <v>107</v>
      </c>
      <c r="BM176" s="3" t="s">
        <v>109</v>
      </c>
      <c r="BP176" s="3" t="s">
        <v>123</v>
      </c>
      <c r="BS176" s="3" t="s">
        <v>109</v>
      </c>
      <c r="BV176" s="3" t="s">
        <v>109</v>
      </c>
      <c r="BY176" s="3" t="s">
        <v>109</v>
      </c>
      <c r="CB176" s="3" t="s">
        <v>118</v>
      </c>
      <c r="CE176" s="3" t="s">
        <v>111</v>
      </c>
      <c r="CH176" s="3" t="s">
        <v>156</v>
      </c>
      <c r="CK176" s="3"/>
      <c r="CN176" s="3" t="s">
        <v>126</v>
      </c>
      <c r="CQ176" s="3"/>
    </row>
    <row r="177" spans="1:95" x14ac:dyDescent="0.25">
      <c r="A177">
        <v>88</v>
      </c>
      <c r="B177" s="22">
        <v>43931.627581018518</v>
      </c>
      <c r="C177" s="22">
        <v>43931.630347222221</v>
      </c>
      <c r="D177" s="3" t="s">
        <v>97</v>
      </c>
      <c r="I177" s="3" t="s">
        <v>98</v>
      </c>
      <c r="L177" s="3" t="s">
        <v>99</v>
      </c>
      <c r="O177" s="3"/>
      <c r="R177" s="3" t="s">
        <v>100</v>
      </c>
      <c r="U177" s="3" t="s">
        <v>99</v>
      </c>
      <c r="X177" s="3" t="s">
        <v>121</v>
      </c>
      <c r="AA177" s="3"/>
      <c r="AD177" s="3" t="s">
        <v>152</v>
      </c>
      <c r="AG177" s="3" t="s">
        <v>149</v>
      </c>
      <c r="AJ177" s="3"/>
      <c r="AM177" s="3" t="s">
        <v>99</v>
      </c>
      <c r="AP177" s="3"/>
      <c r="AS177" s="3" t="s">
        <v>98</v>
      </c>
      <c r="AV177" s="3" t="s">
        <v>130</v>
      </c>
      <c r="AY177" s="3" t="s">
        <v>241</v>
      </c>
      <c r="BB177" s="3" t="s">
        <v>241</v>
      </c>
      <c r="BG177" s="3" t="s">
        <v>108</v>
      </c>
      <c r="BJ177" s="3" t="s">
        <v>107</v>
      </c>
      <c r="BM177" s="3" t="s">
        <v>107</v>
      </c>
      <c r="BP177" s="3" t="s">
        <v>108</v>
      </c>
      <c r="BS177" s="3" t="s">
        <v>109</v>
      </c>
      <c r="BV177" s="3" t="s">
        <v>108</v>
      </c>
      <c r="BY177" s="3" t="s">
        <v>109</v>
      </c>
      <c r="CB177" s="3" t="s">
        <v>118</v>
      </c>
      <c r="CE177" s="3" t="s">
        <v>119</v>
      </c>
      <c r="CH177" s="3" t="s">
        <v>136</v>
      </c>
      <c r="CK177" s="3"/>
      <c r="CN177" s="3" t="s">
        <v>131</v>
      </c>
      <c r="CQ177" s="3" t="s">
        <v>241</v>
      </c>
    </row>
    <row r="178" spans="1:95" x14ac:dyDescent="0.25">
      <c r="A178">
        <v>88</v>
      </c>
      <c r="B178" s="22">
        <v>43931.627581018518</v>
      </c>
      <c r="C178" s="22">
        <v>43931.630347222221</v>
      </c>
      <c r="D178" s="3" t="s">
        <v>97</v>
      </c>
      <c r="I178" s="3" t="s">
        <v>98</v>
      </c>
      <c r="L178" s="3" t="s">
        <v>99</v>
      </c>
      <c r="O178" s="3"/>
      <c r="R178" s="3" t="s">
        <v>100</v>
      </c>
      <c r="U178" s="3" t="s">
        <v>99</v>
      </c>
      <c r="X178" s="3" t="s">
        <v>121</v>
      </c>
      <c r="AA178" s="3"/>
      <c r="AD178" s="3" t="s">
        <v>152</v>
      </c>
      <c r="AG178" s="3" t="s">
        <v>149</v>
      </c>
      <c r="AJ178" s="3"/>
      <c r="AM178" s="3" t="s">
        <v>99</v>
      </c>
      <c r="AP178" s="3"/>
      <c r="AS178" s="3" t="s">
        <v>98</v>
      </c>
      <c r="AV178" s="3" t="s">
        <v>130</v>
      </c>
      <c r="AY178" s="3" t="s">
        <v>430</v>
      </c>
      <c r="BB178" s="3" t="s">
        <v>241</v>
      </c>
      <c r="BG178" s="3" t="s">
        <v>108</v>
      </c>
      <c r="BJ178" s="3" t="s">
        <v>107</v>
      </c>
      <c r="BM178" s="3" t="s">
        <v>107</v>
      </c>
      <c r="BP178" s="3" t="s">
        <v>108</v>
      </c>
      <c r="BS178" s="3" t="s">
        <v>109</v>
      </c>
      <c r="BV178" s="3" t="s">
        <v>108</v>
      </c>
      <c r="BY178" s="3" t="s">
        <v>109</v>
      </c>
      <c r="CB178" s="3" t="s">
        <v>118</v>
      </c>
      <c r="CE178" s="3" t="s">
        <v>119</v>
      </c>
      <c r="CH178" s="3" t="s">
        <v>136</v>
      </c>
      <c r="CK178" s="3"/>
      <c r="CN178" s="3" t="s">
        <v>131</v>
      </c>
      <c r="CQ178" s="3" t="s">
        <v>241</v>
      </c>
    </row>
    <row r="179" spans="1:95" x14ac:dyDescent="0.25">
      <c r="A179">
        <v>89</v>
      </c>
      <c r="B179" s="22">
        <v>43931.645995370367</v>
      </c>
      <c r="C179" s="22">
        <v>43931.647569444445</v>
      </c>
      <c r="D179" s="3" t="s">
        <v>97</v>
      </c>
      <c r="I179" s="3" t="s">
        <v>98</v>
      </c>
      <c r="L179" s="3" t="s">
        <v>99</v>
      </c>
      <c r="O179" s="3"/>
      <c r="R179" s="3" t="s">
        <v>253</v>
      </c>
      <c r="U179" s="3" t="s">
        <v>99</v>
      </c>
      <c r="X179" s="3" t="s">
        <v>121</v>
      </c>
      <c r="AA179" s="3"/>
      <c r="AD179" s="3" t="s">
        <v>237</v>
      </c>
      <c r="AG179" s="3" t="s">
        <v>149</v>
      </c>
      <c r="AJ179" s="3"/>
      <c r="AM179" s="3" t="s">
        <v>99</v>
      </c>
      <c r="AP179" s="3"/>
      <c r="AS179" s="3" t="s">
        <v>98</v>
      </c>
      <c r="AV179" s="3" t="s">
        <v>157</v>
      </c>
      <c r="AY179" s="3" t="s">
        <v>241</v>
      </c>
      <c r="BB179" s="3"/>
      <c r="BG179" s="3" t="s">
        <v>133</v>
      </c>
      <c r="BJ179" s="3" t="s">
        <v>107</v>
      </c>
      <c r="BM179" s="3" t="s">
        <v>107</v>
      </c>
      <c r="BP179" s="3" t="s">
        <v>133</v>
      </c>
      <c r="BS179" s="3" t="s">
        <v>133</v>
      </c>
      <c r="BV179" s="3" t="s">
        <v>123</v>
      </c>
      <c r="BY179" s="3" t="s">
        <v>109</v>
      </c>
      <c r="CB179" s="3" t="s">
        <v>118</v>
      </c>
      <c r="CE179" s="3" t="s">
        <v>119</v>
      </c>
      <c r="CH179" s="3" t="s">
        <v>163</v>
      </c>
      <c r="CK179" s="3"/>
      <c r="CN179" s="3" t="s">
        <v>126</v>
      </c>
      <c r="CQ179" s="3"/>
    </row>
    <row r="180" spans="1:95" x14ac:dyDescent="0.25">
      <c r="A180">
        <v>89</v>
      </c>
      <c r="B180" s="22">
        <v>43931.645995370367</v>
      </c>
      <c r="C180" s="22">
        <v>43931.647569444445</v>
      </c>
      <c r="D180" s="3" t="s">
        <v>97</v>
      </c>
      <c r="I180" s="3" t="s">
        <v>98</v>
      </c>
      <c r="L180" s="3" t="s">
        <v>99</v>
      </c>
      <c r="O180" s="3"/>
      <c r="R180" s="3" t="s">
        <v>253</v>
      </c>
      <c r="U180" s="3" t="s">
        <v>99</v>
      </c>
      <c r="X180" s="3" t="s">
        <v>121</v>
      </c>
      <c r="AA180" s="3"/>
      <c r="AD180" s="3" t="s">
        <v>237</v>
      </c>
      <c r="AG180" s="3" t="s">
        <v>149</v>
      </c>
      <c r="AJ180" s="3"/>
      <c r="AM180" s="3" t="s">
        <v>99</v>
      </c>
      <c r="AP180" s="3"/>
      <c r="AS180" s="3" t="s">
        <v>98</v>
      </c>
      <c r="AV180" s="3" t="s">
        <v>157</v>
      </c>
      <c r="AY180" s="3" t="s">
        <v>430</v>
      </c>
      <c r="BB180" s="3"/>
      <c r="BG180" s="3" t="s">
        <v>133</v>
      </c>
      <c r="BJ180" s="3" t="s">
        <v>107</v>
      </c>
      <c r="BM180" s="3" t="s">
        <v>107</v>
      </c>
      <c r="BP180" s="3" t="s">
        <v>133</v>
      </c>
      <c r="BS180" s="3" t="s">
        <v>133</v>
      </c>
      <c r="BV180" s="3" t="s">
        <v>123</v>
      </c>
      <c r="BY180" s="3" t="s">
        <v>109</v>
      </c>
      <c r="CB180" s="3" t="s">
        <v>118</v>
      </c>
      <c r="CE180" s="3" t="s">
        <v>119</v>
      </c>
      <c r="CH180" s="3" t="s">
        <v>163</v>
      </c>
      <c r="CK180" s="3"/>
      <c r="CN180" s="3" t="s">
        <v>126</v>
      </c>
      <c r="CQ180" s="3"/>
    </row>
    <row r="181" spans="1:95" x14ac:dyDescent="0.25">
      <c r="A181">
        <v>90</v>
      </c>
      <c r="B181" s="22">
        <v>43931.72111111111</v>
      </c>
      <c r="C181" s="22">
        <v>43931.725937499999</v>
      </c>
      <c r="D181" s="3" t="s">
        <v>97</v>
      </c>
      <c r="I181" s="3" t="s">
        <v>99</v>
      </c>
      <c r="L181" s="3" t="s">
        <v>98</v>
      </c>
      <c r="O181" s="3" t="s">
        <v>254</v>
      </c>
      <c r="R181" s="3" t="s">
        <v>100</v>
      </c>
      <c r="U181" s="3" t="s">
        <v>98</v>
      </c>
      <c r="X181" s="3" t="s">
        <v>121</v>
      </c>
      <c r="AA181" s="3"/>
      <c r="AD181" s="3" t="s">
        <v>255</v>
      </c>
      <c r="AG181" s="3" t="s">
        <v>149</v>
      </c>
      <c r="AJ181" s="3"/>
      <c r="AM181" s="3" t="s">
        <v>99</v>
      </c>
      <c r="AP181" s="3"/>
      <c r="AS181" s="3" t="s">
        <v>98</v>
      </c>
      <c r="AV181" s="3" t="s">
        <v>246</v>
      </c>
      <c r="AY181" s="3" t="s">
        <v>440</v>
      </c>
      <c r="BB181" s="3"/>
      <c r="BG181" s="3" t="s">
        <v>108</v>
      </c>
      <c r="BJ181" s="3" t="s">
        <v>107</v>
      </c>
      <c r="BM181" s="3" t="s">
        <v>107</v>
      </c>
      <c r="BP181" s="3" t="s">
        <v>109</v>
      </c>
      <c r="BS181" s="3" t="s">
        <v>109</v>
      </c>
      <c r="BV181" s="3" t="s">
        <v>109</v>
      </c>
      <c r="BY181" s="3" t="s">
        <v>109</v>
      </c>
      <c r="CB181" s="3" t="s">
        <v>118</v>
      </c>
      <c r="CE181" s="3" t="s">
        <v>111</v>
      </c>
      <c r="CH181" s="3" t="s">
        <v>163</v>
      </c>
      <c r="CK181" s="3"/>
      <c r="CN181" s="3" t="s">
        <v>137</v>
      </c>
      <c r="CQ181" s="3"/>
    </row>
    <row r="182" spans="1:95" x14ac:dyDescent="0.25">
      <c r="A182">
        <v>90</v>
      </c>
      <c r="B182" s="22">
        <v>43931.72111111111</v>
      </c>
      <c r="C182" s="22">
        <v>43931.725937499999</v>
      </c>
      <c r="D182" s="3" t="s">
        <v>97</v>
      </c>
      <c r="I182" s="3" t="s">
        <v>99</v>
      </c>
      <c r="L182" s="3" t="s">
        <v>98</v>
      </c>
      <c r="O182" s="3" t="s">
        <v>254</v>
      </c>
      <c r="R182" s="3" t="s">
        <v>100</v>
      </c>
      <c r="U182" s="3" t="s">
        <v>98</v>
      </c>
      <c r="X182" s="3" t="s">
        <v>121</v>
      </c>
      <c r="AA182" s="3"/>
      <c r="AD182" s="3" t="s">
        <v>255</v>
      </c>
      <c r="AG182" s="3" t="s">
        <v>149</v>
      </c>
      <c r="AJ182" s="3"/>
      <c r="AM182" s="3" t="s">
        <v>99</v>
      </c>
      <c r="AP182" s="3"/>
      <c r="AS182" s="3" t="s">
        <v>98</v>
      </c>
      <c r="AV182" s="3" t="s">
        <v>246</v>
      </c>
      <c r="AY182" s="3" t="s">
        <v>430</v>
      </c>
      <c r="BB182" s="3"/>
      <c r="BG182" s="3" t="s">
        <v>108</v>
      </c>
      <c r="BJ182" s="3" t="s">
        <v>107</v>
      </c>
      <c r="BM182" s="3" t="s">
        <v>107</v>
      </c>
      <c r="BP182" s="3" t="s">
        <v>109</v>
      </c>
      <c r="BS182" s="3" t="s">
        <v>109</v>
      </c>
      <c r="BV182" s="3" t="s">
        <v>109</v>
      </c>
      <c r="BY182" s="3" t="s">
        <v>109</v>
      </c>
      <c r="CB182" s="3" t="s">
        <v>118</v>
      </c>
      <c r="CE182" s="3" t="s">
        <v>111</v>
      </c>
      <c r="CH182" s="3" t="s">
        <v>163</v>
      </c>
      <c r="CK182" s="3"/>
      <c r="CN182" s="3" t="s">
        <v>137</v>
      </c>
      <c r="CQ182" s="3"/>
    </row>
    <row r="183" spans="1:95" x14ac:dyDescent="0.25">
      <c r="A183">
        <v>91</v>
      </c>
      <c r="B183" s="22">
        <v>43931.730937499997</v>
      </c>
      <c r="C183" s="22">
        <v>43931.733101851853</v>
      </c>
      <c r="D183" s="3" t="s">
        <v>97</v>
      </c>
      <c r="I183" s="3" t="s">
        <v>98</v>
      </c>
      <c r="L183" s="3" t="s">
        <v>99</v>
      </c>
      <c r="O183" s="3"/>
      <c r="R183" s="3" t="s">
        <v>100</v>
      </c>
      <c r="U183" s="3" t="s">
        <v>99</v>
      </c>
      <c r="X183" s="3" t="s">
        <v>121</v>
      </c>
      <c r="AA183" s="3"/>
      <c r="AD183" s="3" t="s">
        <v>138</v>
      </c>
      <c r="AG183" s="3" t="s">
        <v>139</v>
      </c>
      <c r="AJ183" s="3"/>
      <c r="AM183" s="3" t="s">
        <v>98</v>
      </c>
      <c r="AP183" s="3" t="s">
        <v>168</v>
      </c>
      <c r="AS183" s="3" t="s">
        <v>98</v>
      </c>
      <c r="AV183" s="3" t="s">
        <v>207</v>
      </c>
      <c r="AY183" s="3" t="s">
        <v>241</v>
      </c>
      <c r="BB183" s="3"/>
      <c r="BG183" s="3" t="s">
        <v>123</v>
      </c>
      <c r="BJ183" s="3" t="s">
        <v>123</v>
      </c>
      <c r="BM183" s="3" t="s">
        <v>123</v>
      </c>
      <c r="BP183" s="3" t="s">
        <v>123</v>
      </c>
      <c r="BS183" s="3" t="s">
        <v>109</v>
      </c>
      <c r="BV183" s="3" t="s">
        <v>123</v>
      </c>
      <c r="BY183" s="3" t="s">
        <v>123</v>
      </c>
      <c r="CB183" s="3" t="s">
        <v>110</v>
      </c>
      <c r="CE183" s="3" t="s">
        <v>119</v>
      </c>
      <c r="CH183" s="3" t="s">
        <v>112</v>
      </c>
      <c r="CK183" s="3"/>
      <c r="CN183" s="3" t="s">
        <v>113</v>
      </c>
      <c r="CQ183" s="3"/>
    </row>
    <row r="184" spans="1:95" x14ac:dyDescent="0.25">
      <c r="A184">
        <v>91</v>
      </c>
      <c r="B184" s="22">
        <v>43931.730937499997</v>
      </c>
      <c r="C184" s="22">
        <v>43931.733101851853</v>
      </c>
      <c r="D184" s="3" t="s">
        <v>97</v>
      </c>
      <c r="I184" s="3" t="s">
        <v>98</v>
      </c>
      <c r="L184" s="3" t="s">
        <v>99</v>
      </c>
      <c r="O184" s="3"/>
      <c r="R184" s="3" t="s">
        <v>100</v>
      </c>
      <c r="U184" s="3" t="s">
        <v>99</v>
      </c>
      <c r="X184" s="3" t="s">
        <v>121</v>
      </c>
      <c r="AA184" s="3"/>
      <c r="AD184" s="3" t="s">
        <v>138</v>
      </c>
      <c r="AG184" s="3" t="s">
        <v>139</v>
      </c>
      <c r="AJ184" s="3"/>
      <c r="AM184" s="3" t="s">
        <v>98</v>
      </c>
      <c r="AP184" s="3" t="s">
        <v>168</v>
      </c>
      <c r="AS184" s="3" t="s">
        <v>98</v>
      </c>
      <c r="AV184" s="3" t="s">
        <v>207</v>
      </c>
      <c r="AY184" s="3" t="s">
        <v>430</v>
      </c>
      <c r="BB184" s="3"/>
      <c r="BG184" s="3" t="s">
        <v>123</v>
      </c>
      <c r="BJ184" s="3" t="s">
        <v>123</v>
      </c>
      <c r="BM184" s="3" t="s">
        <v>123</v>
      </c>
      <c r="BP184" s="3" t="s">
        <v>123</v>
      </c>
      <c r="BS184" s="3" t="s">
        <v>109</v>
      </c>
      <c r="BV184" s="3" t="s">
        <v>123</v>
      </c>
      <c r="BY184" s="3" t="s">
        <v>123</v>
      </c>
      <c r="CB184" s="3" t="s">
        <v>110</v>
      </c>
      <c r="CE184" s="3" t="s">
        <v>119</v>
      </c>
      <c r="CH184" s="3" t="s">
        <v>112</v>
      </c>
      <c r="CK184" s="3"/>
      <c r="CN184" s="3" t="s">
        <v>113</v>
      </c>
      <c r="CQ184" s="3"/>
    </row>
    <row r="185" spans="1:95" x14ac:dyDescent="0.25">
      <c r="A185">
        <v>92</v>
      </c>
      <c r="B185" s="22">
        <v>43931.745462962965</v>
      </c>
      <c r="C185" s="22">
        <v>43931.748969907407</v>
      </c>
      <c r="D185" s="3" t="s">
        <v>97</v>
      </c>
      <c r="I185" s="3" t="s">
        <v>98</v>
      </c>
      <c r="L185" s="3" t="s">
        <v>99</v>
      </c>
      <c r="O185" s="3"/>
      <c r="R185" s="3" t="s">
        <v>100</v>
      </c>
      <c r="U185" s="3" t="s">
        <v>99</v>
      </c>
      <c r="X185" s="3" t="s">
        <v>101</v>
      </c>
      <c r="AA185" s="3" t="s">
        <v>102</v>
      </c>
      <c r="AD185" s="3" t="s">
        <v>127</v>
      </c>
      <c r="AG185" s="3" t="s">
        <v>139</v>
      </c>
      <c r="AJ185" s="3"/>
      <c r="AM185" s="3" t="s">
        <v>99</v>
      </c>
      <c r="AP185" s="3"/>
      <c r="AS185" s="3" t="s">
        <v>99</v>
      </c>
      <c r="AV185" s="3"/>
      <c r="AY185" s="3" t="s">
        <v>241</v>
      </c>
      <c r="BB185" s="3"/>
      <c r="BG185" s="3" t="s">
        <v>107</v>
      </c>
      <c r="BJ185" s="3" t="s">
        <v>107</v>
      </c>
      <c r="BM185" s="3" t="s">
        <v>107</v>
      </c>
      <c r="BP185" s="3" t="s">
        <v>109</v>
      </c>
      <c r="BS185" s="3" t="s">
        <v>109</v>
      </c>
      <c r="BV185" s="3" t="s">
        <v>109</v>
      </c>
      <c r="BY185" s="3" t="s">
        <v>109</v>
      </c>
      <c r="CB185" s="3" t="s">
        <v>110</v>
      </c>
      <c r="CE185" s="3" t="s">
        <v>147</v>
      </c>
      <c r="CH185" s="3" t="s">
        <v>148</v>
      </c>
      <c r="CK185" s="3"/>
      <c r="CN185" s="3" t="s">
        <v>137</v>
      </c>
      <c r="CQ185" s="3"/>
    </row>
    <row r="186" spans="1:95" x14ac:dyDescent="0.25">
      <c r="A186">
        <v>92</v>
      </c>
      <c r="B186" s="22">
        <v>43931.745462962965</v>
      </c>
      <c r="C186" s="22">
        <v>43931.748969907407</v>
      </c>
      <c r="D186" s="3" t="s">
        <v>97</v>
      </c>
      <c r="I186" s="3" t="s">
        <v>98</v>
      </c>
      <c r="L186" s="3" t="s">
        <v>99</v>
      </c>
      <c r="O186" s="3"/>
      <c r="R186" s="3" t="s">
        <v>100</v>
      </c>
      <c r="U186" s="3" t="s">
        <v>99</v>
      </c>
      <c r="X186" s="3" t="s">
        <v>101</v>
      </c>
      <c r="AA186" s="3" t="s">
        <v>102</v>
      </c>
      <c r="AD186" s="3" t="s">
        <v>127</v>
      </c>
      <c r="AG186" s="3" t="s">
        <v>139</v>
      </c>
      <c r="AJ186" s="3"/>
      <c r="AM186" s="3" t="s">
        <v>99</v>
      </c>
      <c r="AP186" s="3"/>
      <c r="AS186" s="3" t="s">
        <v>99</v>
      </c>
      <c r="AV186" s="3"/>
      <c r="AY186" s="3" t="s">
        <v>430</v>
      </c>
      <c r="BB186" s="3"/>
      <c r="BG186" s="3" t="s">
        <v>107</v>
      </c>
      <c r="BJ186" s="3" t="s">
        <v>107</v>
      </c>
      <c r="BM186" s="3" t="s">
        <v>107</v>
      </c>
      <c r="BP186" s="3" t="s">
        <v>109</v>
      </c>
      <c r="BS186" s="3" t="s">
        <v>109</v>
      </c>
      <c r="BV186" s="3" t="s">
        <v>109</v>
      </c>
      <c r="BY186" s="3" t="s">
        <v>109</v>
      </c>
      <c r="CB186" s="3" t="s">
        <v>110</v>
      </c>
      <c r="CE186" s="3" t="s">
        <v>147</v>
      </c>
      <c r="CH186" s="3" t="s">
        <v>148</v>
      </c>
      <c r="CK186" s="3"/>
      <c r="CN186" s="3" t="s">
        <v>137</v>
      </c>
      <c r="CQ186" s="3"/>
    </row>
    <row r="187" spans="1:95" x14ac:dyDescent="0.25">
      <c r="A187">
        <v>93</v>
      </c>
      <c r="B187" s="22">
        <v>43931.746874999997</v>
      </c>
      <c r="C187" s="22">
        <v>43931.749664351853</v>
      </c>
      <c r="D187" s="3" t="s">
        <v>97</v>
      </c>
      <c r="I187" s="3" t="s">
        <v>98</v>
      </c>
      <c r="L187" s="3" t="s">
        <v>99</v>
      </c>
      <c r="O187" s="3"/>
      <c r="R187" s="3" t="s">
        <v>100</v>
      </c>
      <c r="U187" s="3" t="s">
        <v>99</v>
      </c>
      <c r="X187" s="3" t="s">
        <v>121</v>
      </c>
      <c r="AA187" s="3"/>
      <c r="AD187" s="3" t="s">
        <v>256</v>
      </c>
      <c r="AG187" s="3" t="s">
        <v>149</v>
      </c>
      <c r="AJ187" s="3"/>
      <c r="AM187" s="3" t="s">
        <v>99</v>
      </c>
      <c r="AP187" s="3"/>
      <c r="AS187" s="3" t="s">
        <v>98</v>
      </c>
      <c r="AV187" s="3" t="s">
        <v>130</v>
      </c>
      <c r="AY187" s="3" t="s">
        <v>241</v>
      </c>
      <c r="BB187" s="3"/>
      <c r="BG187" s="3" t="s">
        <v>108</v>
      </c>
      <c r="BJ187" s="3" t="s">
        <v>108</v>
      </c>
      <c r="BM187" s="3" t="s">
        <v>123</v>
      </c>
      <c r="BP187" s="3" t="s">
        <v>123</v>
      </c>
      <c r="BS187" s="3" t="s">
        <v>123</v>
      </c>
      <c r="BV187" s="3" t="s">
        <v>123</v>
      </c>
      <c r="BY187" s="3" t="s">
        <v>123</v>
      </c>
      <c r="CB187" s="3" t="s">
        <v>110</v>
      </c>
      <c r="CE187" s="3" t="s">
        <v>111</v>
      </c>
      <c r="CH187" s="3" t="s">
        <v>137</v>
      </c>
      <c r="CK187" s="3" t="s">
        <v>257</v>
      </c>
      <c r="CN187" s="3" t="s">
        <v>137</v>
      </c>
      <c r="CQ187" s="3"/>
    </row>
    <row r="188" spans="1:95" x14ac:dyDescent="0.25">
      <c r="A188">
        <v>93</v>
      </c>
      <c r="B188" s="22">
        <v>43931.746874999997</v>
      </c>
      <c r="C188" s="22">
        <v>43931.749664351853</v>
      </c>
      <c r="D188" s="3" t="s">
        <v>97</v>
      </c>
      <c r="I188" s="3" t="s">
        <v>98</v>
      </c>
      <c r="L188" s="3" t="s">
        <v>99</v>
      </c>
      <c r="O188" s="3"/>
      <c r="R188" s="3" t="s">
        <v>100</v>
      </c>
      <c r="U188" s="3" t="s">
        <v>99</v>
      </c>
      <c r="X188" s="3" t="s">
        <v>121</v>
      </c>
      <c r="AA188" s="3"/>
      <c r="AD188" s="3" t="s">
        <v>256</v>
      </c>
      <c r="AG188" s="3" t="s">
        <v>149</v>
      </c>
      <c r="AJ188" s="3"/>
      <c r="AM188" s="3" t="s">
        <v>99</v>
      </c>
      <c r="AP188" s="3"/>
      <c r="AS188" s="3" t="s">
        <v>98</v>
      </c>
      <c r="AV188" s="3" t="s">
        <v>130</v>
      </c>
      <c r="AY188" s="3" t="s">
        <v>430</v>
      </c>
      <c r="BB188" s="3"/>
      <c r="BG188" s="3" t="s">
        <v>108</v>
      </c>
      <c r="BJ188" s="3" t="s">
        <v>108</v>
      </c>
      <c r="BM188" s="3" t="s">
        <v>123</v>
      </c>
      <c r="BP188" s="3" t="s">
        <v>123</v>
      </c>
      <c r="BS188" s="3" t="s">
        <v>123</v>
      </c>
      <c r="BV188" s="3" t="s">
        <v>123</v>
      </c>
      <c r="BY188" s="3" t="s">
        <v>123</v>
      </c>
      <c r="CB188" s="3" t="s">
        <v>110</v>
      </c>
      <c r="CE188" s="3" t="s">
        <v>111</v>
      </c>
      <c r="CH188" s="3" t="s">
        <v>137</v>
      </c>
      <c r="CK188" s="3" t="s">
        <v>257</v>
      </c>
      <c r="CN188" s="3" t="s">
        <v>137</v>
      </c>
      <c r="CQ188" s="3"/>
    </row>
    <row r="189" spans="1:95" x14ac:dyDescent="0.25">
      <c r="A189">
        <v>94</v>
      </c>
      <c r="B189" s="22">
        <v>43931.751250000001</v>
      </c>
      <c r="C189" s="22">
        <v>43931.756157407406</v>
      </c>
      <c r="D189" s="3" t="s">
        <v>97</v>
      </c>
      <c r="I189" s="3" t="s">
        <v>98</v>
      </c>
      <c r="L189" s="3" t="s">
        <v>98</v>
      </c>
      <c r="O189" s="3" t="s">
        <v>258</v>
      </c>
      <c r="R189" s="3" t="s">
        <v>120</v>
      </c>
      <c r="U189" s="3" t="s">
        <v>99</v>
      </c>
      <c r="X189" s="3" t="s">
        <v>101</v>
      </c>
      <c r="AA189" s="3" t="s">
        <v>132</v>
      </c>
      <c r="AD189" s="3" t="s">
        <v>138</v>
      </c>
      <c r="AG189" s="3" t="s">
        <v>149</v>
      </c>
      <c r="AJ189" s="3"/>
      <c r="AM189" s="3" t="s">
        <v>98</v>
      </c>
      <c r="AP189" s="3" t="s">
        <v>168</v>
      </c>
      <c r="AS189" s="3" t="s">
        <v>99</v>
      </c>
      <c r="AV189" s="3"/>
      <c r="AY189" s="3" t="s">
        <v>241</v>
      </c>
      <c r="BB189" s="3"/>
      <c r="BG189" s="3" t="s">
        <v>109</v>
      </c>
      <c r="BJ189" s="3" t="s">
        <v>107</v>
      </c>
      <c r="BM189" s="3" t="s">
        <v>107</v>
      </c>
      <c r="BP189" s="3" t="s">
        <v>108</v>
      </c>
      <c r="BS189" s="3" t="s">
        <v>107</v>
      </c>
      <c r="BV189" s="3" t="s">
        <v>109</v>
      </c>
      <c r="BY189" s="3" t="s">
        <v>109</v>
      </c>
      <c r="CB189" s="3" t="s">
        <v>118</v>
      </c>
      <c r="CE189" s="3" t="s">
        <v>119</v>
      </c>
      <c r="CH189" s="3" t="s">
        <v>112</v>
      </c>
      <c r="CK189" s="3"/>
      <c r="CN189" s="3" t="s">
        <v>113</v>
      </c>
      <c r="CQ189" s="3"/>
    </row>
    <row r="190" spans="1:95" x14ac:dyDescent="0.25">
      <c r="A190">
        <v>94</v>
      </c>
      <c r="B190" s="22">
        <v>43931.751250000001</v>
      </c>
      <c r="C190" s="22">
        <v>43931.756157407406</v>
      </c>
      <c r="D190" s="3" t="s">
        <v>97</v>
      </c>
      <c r="I190" s="3" t="s">
        <v>98</v>
      </c>
      <c r="L190" s="3" t="s">
        <v>98</v>
      </c>
      <c r="O190" s="3" t="s">
        <v>258</v>
      </c>
      <c r="R190" s="3" t="s">
        <v>120</v>
      </c>
      <c r="U190" s="3" t="s">
        <v>99</v>
      </c>
      <c r="X190" s="3" t="s">
        <v>101</v>
      </c>
      <c r="AA190" s="3" t="s">
        <v>132</v>
      </c>
      <c r="AD190" s="3" t="s">
        <v>138</v>
      </c>
      <c r="AG190" s="3" t="s">
        <v>149</v>
      </c>
      <c r="AJ190" s="3"/>
      <c r="AM190" s="3" t="s">
        <v>98</v>
      </c>
      <c r="AP190" s="3" t="s">
        <v>168</v>
      </c>
      <c r="AS190" s="3" t="s">
        <v>99</v>
      </c>
      <c r="AV190" s="3"/>
      <c r="AY190" s="3" t="s">
        <v>430</v>
      </c>
      <c r="BB190" s="3"/>
      <c r="BG190" s="3" t="s">
        <v>109</v>
      </c>
      <c r="BJ190" s="3" t="s">
        <v>107</v>
      </c>
      <c r="BM190" s="3" t="s">
        <v>107</v>
      </c>
      <c r="BP190" s="3" t="s">
        <v>108</v>
      </c>
      <c r="BS190" s="3" t="s">
        <v>107</v>
      </c>
      <c r="BV190" s="3" t="s">
        <v>109</v>
      </c>
      <c r="BY190" s="3" t="s">
        <v>109</v>
      </c>
      <c r="CB190" s="3" t="s">
        <v>118</v>
      </c>
      <c r="CE190" s="3" t="s">
        <v>119</v>
      </c>
      <c r="CH190" s="3" t="s">
        <v>112</v>
      </c>
      <c r="CK190" s="3"/>
      <c r="CN190" s="3" t="s">
        <v>113</v>
      </c>
      <c r="CQ190" s="3"/>
    </row>
    <row r="191" spans="1:95" x14ac:dyDescent="0.25">
      <c r="A191">
        <v>95</v>
      </c>
      <c r="B191" s="22">
        <v>43931.761018518519</v>
      </c>
      <c r="C191" s="22">
        <v>43931.763310185182</v>
      </c>
      <c r="D191" s="3" t="s">
        <v>97</v>
      </c>
      <c r="I191" s="3" t="s">
        <v>98</v>
      </c>
      <c r="L191" s="3" t="s">
        <v>99</v>
      </c>
      <c r="O191" s="3"/>
      <c r="R191" s="3" t="s">
        <v>159</v>
      </c>
      <c r="U191" s="3" t="s">
        <v>99</v>
      </c>
      <c r="X191" s="3" t="s">
        <v>101</v>
      </c>
      <c r="AA191" s="3" t="s">
        <v>132</v>
      </c>
      <c r="AD191" s="3" t="s">
        <v>249</v>
      </c>
      <c r="AG191" s="3" t="s">
        <v>149</v>
      </c>
      <c r="AJ191" s="3"/>
      <c r="AM191" s="3" t="s">
        <v>99</v>
      </c>
      <c r="AP191" s="3"/>
      <c r="AS191" s="3" t="s">
        <v>98</v>
      </c>
      <c r="AV191" s="3" t="s">
        <v>130</v>
      </c>
      <c r="AY191" s="3" t="s">
        <v>241</v>
      </c>
      <c r="BB191" s="3"/>
      <c r="BG191" s="3" t="s">
        <v>108</v>
      </c>
      <c r="BJ191" s="3" t="s">
        <v>123</v>
      </c>
      <c r="BM191" s="3" t="s">
        <v>109</v>
      </c>
      <c r="BP191" s="3" t="s">
        <v>123</v>
      </c>
      <c r="BS191" s="3" t="s">
        <v>123</v>
      </c>
      <c r="BV191" s="3" t="s">
        <v>123</v>
      </c>
      <c r="BY191" s="3" t="s">
        <v>123</v>
      </c>
      <c r="CB191" s="3" t="s">
        <v>110</v>
      </c>
      <c r="CE191" s="3" t="s">
        <v>111</v>
      </c>
      <c r="CH191" s="3" t="s">
        <v>137</v>
      </c>
      <c r="CK191" s="3" t="s">
        <v>259</v>
      </c>
      <c r="CN191" s="3" t="s">
        <v>137</v>
      </c>
      <c r="CQ191" s="3"/>
    </row>
    <row r="192" spans="1:95" x14ac:dyDescent="0.25">
      <c r="A192">
        <v>95</v>
      </c>
      <c r="B192" s="22">
        <v>43931.761018518519</v>
      </c>
      <c r="C192" s="22">
        <v>43931.763310185182</v>
      </c>
      <c r="D192" s="3" t="s">
        <v>97</v>
      </c>
      <c r="I192" s="3" t="s">
        <v>98</v>
      </c>
      <c r="L192" s="3" t="s">
        <v>99</v>
      </c>
      <c r="O192" s="3"/>
      <c r="R192" s="3" t="s">
        <v>159</v>
      </c>
      <c r="U192" s="3" t="s">
        <v>99</v>
      </c>
      <c r="X192" s="3" t="s">
        <v>101</v>
      </c>
      <c r="AA192" s="3" t="s">
        <v>132</v>
      </c>
      <c r="AD192" s="3" t="s">
        <v>249</v>
      </c>
      <c r="AG192" s="3" t="s">
        <v>149</v>
      </c>
      <c r="AJ192" s="3"/>
      <c r="AM192" s="3" t="s">
        <v>99</v>
      </c>
      <c r="AP192" s="3"/>
      <c r="AS192" s="3" t="s">
        <v>98</v>
      </c>
      <c r="AV192" s="3" t="s">
        <v>130</v>
      </c>
      <c r="AY192" s="3" t="s">
        <v>430</v>
      </c>
      <c r="BB192" s="3"/>
      <c r="BG192" s="3" t="s">
        <v>108</v>
      </c>
      <c r="BJ192" s="3" t="s">
        <v>123</v>
      </c>
      <c r="BM192" s="3" t="s">
        <v>109</v>
      </c>
      <c r="BP192" s="3" t="s">
        <v>123</v>
      </c>
      <c r="BS192" s="3" t="s">
        <v>123</v>
      </c>
      <c r="BV192" s="3" t="s">
        <v>123</v>
      </c>
      <c r="BY192" s="3" t="s">
        <v>123</v>
      </c>
      <c r="CB192" s="3" t="s">
        <v>110</v>
      </c>
      <c r="CE192" s="3" t="s">
        <v>111</v>
      </c>
      <c r="CH192" s="3" t="s">
        <v>137</v>
      </c>
      <c r="CK192" s="3" t="s">
        <v>259</v>
      </c>
      <c r="CN192" s="3" t="s">
        <v>137</v>
      </c>
      <c r="CQ192" s="3"/>
    </row>
    <row r="193" spans="1:95" x14ac:dyDescent="0.25">
      <c r="A193">
        <v>96</v>
      </c>
      <c r="B193" s="22">
        <v>43931.761516203704</v>
      </c>
      <c r="C193" s="22">
        <v>43931.763368055559</v>
      </c>
      <c r="D193" s="3" t="s">
        <v>97</v>
      </c>
      <c r="I193" s="3" t="s">
        <v>98</v>
      </c>
      <c r="L193" s="3" t="s">
        <v>98</v>
      </c>
      <c r="O193" s="3"/>
      <c r="R193" s="3" t="s">
        <v>100</v>
      </c>
      <c r="U193" s="3" t="s">
        <v>98</v>
      </c>
      <c r="X193" s="3" t="s">
        <v>101</v>
      </c>
      <c r="AA193" s="3" t="s">
        <v>132</v>
      </c>
      <c r="AD193" s="3" t="s">
        <v>179</v>
      </c>
      <c r="AG193" s="3" t="s">
        <v>149</v>
      </c>
      <c r="AJ193" s="3"/>
      <c r="AM193" s="3" t="s">
        <v>99</v>
      </c>
      <c r="AP193" s="3"/>
      <c r="AS193" s="3" t="s">
        <v>98</v>
      </c>
      <c r="AV193" s="3" t="s">
        <v>189</v>
      </c>
      <c r="AY193" s="3" t="s">
        <v>241</v>
      </c>
      <c r="BB193" s="3"/>
      <c r="BG193" s="3" t="s">
        <v>108</v>
      </c>
      <c r="BJ193" s="3" t="s">
        <v>107</v>
      </c>
      <c r="BM193" s="3" t="s">
        <v>107</v>
      </c>
      <c r="BP193" s="3" t="s">
        <v>109</v>
      </c>
      <c r="BS193" s="3" t="s">
        <v>109</v>
      </c>
      <c r="BV193" s="3" t="s">
        <v>109</v>
      </c>
      <c r="BY193" s="3" t="s">
        <v>109</v>
      </c>
      <c r="CB193" s="3" t="s">
        <v>110</v>
      </c>
      <c r="CE193" s="3" t="s">
        <v>147</v>
      </c>
      <c r="CH193" s="3" t="s">
        <v>148</v>
      </c>
      <c r="CK193" s="3"/>
      <c r="CN193" s="3" t="s">
        <v>131</v>
      </c>
      <c r="CQ193" s="3"/>
    </row>
    <row r="194" spans="1:95" x14ac:dyDescent="0.25">
      <c r="A194">
        <v>96</v>
      </c>
      <c r="B194" s="22">
        <v>43931.761516203704</v>
      </c>
      <c r="C194" s="22">
        <v>43931.763368055559</v>
      </c>
      <c r="D194" s="3" t="s">
        <v>97</v>
      </c>
      <c r="I194" s="3" t="s">
        <v>98</v>
      </c>
      <c r="L194" s="3" t="s">
        <v>98</v>
      </c>
      <c r="O194" s="3"/>
      <c r="R194" s="3" t="s">
        <v>100</v>
      </c>
      <c r="U194" s="3" t="s">
        <v>98</v>
      </c>
      <c r="X194" s="3" t="s">
        <v>101</v>
      </c>
      <c r="AA194" s="3" t="s">
        <v>132</v>
      </c>
      <c r="AD194" s="3" t="s">
        <v>179</v>
      </c>
      <c r="AG194" s="3" t="s">
        <v>149</v>
      </c>
      <c r="AJ194" s="3"/>
      <c r="AM194" s="3" t="s">
        <v>99</v>
      </c>
      <c r="AP194" s="3"/>
      <c r="AS194" s="3" t="s">
        <v>98</v>
      </c>
      <c r="AV194" s="3" t="s">
        <v>189</v>
      </c>
      <c r="AY194" s="3" t="s">
        <v>430</v>
      </c>
      <c r="BB194" s="3"/>
      <c r="BG194" s="3" t="s">
        <v>108</v>
      </c>
      <c r="BJ194" s="3" t="s">
        <v>107</v>
      </c>
      <c r="BM194" s="3" t="s">
        <v>107</v>
      </c>
      <c r="BP194" s="3" t="s">
        <v>109</v>
      </c>
      <c r="BS194" s="3" t="s">
        <v>109</v>
      </c>
      <c r="BV194" s="3" t="s">
        <v>109</v>
      </c>
      <c r="BY194" s="3" t="s">
        <v>109</v>
      </c>
      <c r="CB194" s="3" t="s">
        <v>110</v>
      </c>
      <c r="CE194" s="3" t="s">
        <v>147</v>
      </c>
      <c r="CH194" s="3" t="s">
        <v>148</v>
      </c>
      <c r="CK194" s="3"/>
      <c r="CN194" s="3" t="s">
        <v>131</v>
      </c>
      <c r="CQ194" s="3"/>
    </row>
    <row r="195" spans="1:95" x14ac:dyDescent="0.25">
      <c r="A195">
        <v>97</v>
      </c>
      <c r="B195" s="22">
        <v>43931.762546296297</v>
      </c>
      <c r="C195" s="22">
        <v>43931.766956018517</v>
      </c>
      <c r="D195" s="3" t="s">
        <v>97</v>
      </c>
      <c r="I195" s="3" t="s">
        <v>98</v>
      </c>
      <c r="L195" s="3" t="s">
        <v>98</v>
      </c>
      <c r="O195" s="3" t="s">
        <v>260</v>
      </c>
      <c r="R195" s="3" t="s">
        <v>100</v>
      </c>
      <c r="U195" s="3" t="s">
        <v>99</v>
      </c>
      <c r="X195" s="3" t="s">
        <v>101</v>
      </c>
      <c r="AA195" s="3" t="s">
        <v>102</v>
      </c>
      <c r="AD195" s="3" t="s">
        <v>152</v>
      </c>
      <c r="AG195" s="3" t="s">
        <v>149</v>
      </c>
      <c r="AJ195" s="3"/>
      <c r="AM195" s="3" t="s">
        <v>99</v>
      </c>
      <c r="AP195" s="3"/>
      <c r="AS195" s="3" t="s">
        <v>98</v>
      </c>
      <c r="AV195" s="3" t="s">
        <v>130</v>
      </c>
      <c r="AY195" s="3" t="s">
        <v>241</v>
      </c>
      <c r="BB195" s="3"/>
      <c r="BG195" s="3" t="s">
        <v>108</v>
      </c>
      <c r="BJ195" s="3" t="s">
        <v>108</v>
      </c>
      <c r="BM195" s="3" t="s">
        <v>109</v>
      </c>
      <c r="BP195" s="3" t="s">
        <v>123</v>
      </c>
      <c r="BS195" s="3" t="s">
        <v>109</v>
      </c>
      <c r="BV195" s="3" t="s">
        <v>109</v>
      </c>
      <c r="BY195" s="3" t="s">
        <v>109</v>
      </c>
      <c r="CB195" s="3" t="s">
        <v>110</v>
      </c>
      <c r="CE195" s="3" t="s">
        <v>111</v>
      </c>
      <c r="CH195" s="3" t="s">
        <v>137</v>
      </c>
      <c r="CK195" s="3" t="s">
        <v>261</v>
      </c>
      <c r="CN195" s="3" t="s">
        <v>137</v>
      </c>
      <c r="CQ195" s="3" t="s">
        <v>262</v>
      </c>
    </row>
    <row r="196" spans="1:95" x14ac:dyDescent="0.25">
      <c r="A196">
        <v>97</v>
      </c>
      <c r="B196" s="22">
        <v>43931.762546296297</v>
      </c>
      <c r="C196" s="22">
        <v>43931.766956018517</v>
      </c>
      <c r="D196" s="3" t="s">
        <v>97</v>
      </c>
      <c r="I196" s="3" t="s">
        <v>98</v>
      </c>
      <c r="L196" s="3" t="s">
        <v>98</v>
      </c>
      <c r="O196" s="3" t="s">
        <v>260</v>
      </c>
      <c r="R196" s="3" t="s">
        <v>100</v>
      </c>
      <c r="U196" s="3" t="s">
        <v>99</v>
      </c>
      <c r="X196" s="3" t="s">
        <v>101</v>
      </c>
      <c r="AA196" s="3" t="s">
        <v>102</v>
      </c>
      <c r="AD196" s="3" t="s">
        <v>152</v>
      </c>
      <c r="AG196" s="3" t="s">
        <v>149</v>
      </c>
      <c r="AJ196" s="3"/>
      <c r="AM196" s="3" t="s">
        <v>99</v>
      </c>
      <c r="AP196" s="3"/>
      <c r="AS196" s="3" t="s">
        <v>98</v>
      </c>
      <c r="AV196" s="3" t="s">
        <v>130</v>
      </c>
      <c r="AY196" s="3" t="s">
        <v>430</v>
      </c>
      <c r="BB196" s="3"/>
      <c r="BG196" s="3" t="s">
        <v>108</v>
      </c>
      <c r="BJ196" s="3" t="s">
        <v>108</v>
      </c>
      <c r="BM196" s="3" t="s">
        <v>109</v>
      </c>
      <c r="BP196" s="3" t="s">
        <v>123</v>
      </c>
      <c r="BS196" s="3" t="s">
        <v>109</v>
      </c>
      <c r="BV196" s="3" t="s">
        <v>109</v>
      </c>
      <c r="BY196" s="3" t="s">
        <v>109</v>
      </c>
      <c r="CB196" s="3" t="s">
        <v>110</v>
      </c>
      <c r="CE196" s="3" t="s">
        <v>111</v>
      </c>
      <c r="CH196" s="3" t="s">
        <v>137</v>
      </c>
      <c r="CK196" s="3" t="s">
        <v>261</v>
      </c>
      <c r="CN196" s="3" t="s">
        <v>137</v>
      </c>
      <c r="CQ196" s="3" t="s">
        <v>262</v>
      </c>
    </row>
    <row r="197" spans="1:95" x14ac:dyDescent="0.25">
      <c r="A197">
        <v>98</v>
      </c>
      <c r="B197" s="22">
        <v>43931.763888888891</v>
      </c>
      <c r="C197" s="22">
        <v>43931.76761574074</v>
      </c>
      <c r="D197" s="3" t="s">
        <v>97</v>
      </c>
      <c r="I197" s="3" t="s">
        <v>98</v>
      </c>
      <c r="L197" s="3" t="s">
        <v>98</v>
      </c>
      <c r="O197" s="3"/>
      <c r="R197" s="3" t="s">
        <v>100</v>
      </c>
      <c r="U197" s="3" t="s">
        <v>99</v>
      </c>
      <c r="X197" s="3" t="s">
        <v>101</v>
      </c>
      <c r="AA197" s="3" t="s">
        <v>102</v>
      </c>
      <c r="AD197" s="3" t="s">
        <v>114</v>
      </c>
      <c r="AG197" s="3" t="s">
        <v>149</v>
      </c>
      <c r="AJ197" s="3"/>
      <c r="AM197" s="3" t="s">
        <v>99</v>
      </c>
      <c r="AP197" s="3"/>
      <c r="AS197" s="3" t="s">
        <v>98</v>
      </c>
      <c r="AV197" s="3" t="s">
        <v>263</v>
      </c>
      <c r="AY197" s="3" t="s">
        <v>241</v>
      </c>
      <c r="BB197" s="3"/>
      <c r="BG197" s="3" t="s">
        <v>108</v>
      </c>
      <c r="BJ197" s="3" t="s">
        <v>108</v>
      </c>
      <c r="BM197" s="3" t="s">
        <v>109</v>
      </c>
      <c r="BP197" s="3" t="s">
        <v>123</v>
      </c>
      <c r="BS197" s="3" t="s">
        <v>123</v>
      </c>
      <c r="BV197" s="3" t="s">
        <v>123</v>
      </c>
      <c r="BY197" s="3" t="s">
        <v>123</v>
      </c>
      <c r="CB197" s="3" t="s">
        <v>110</v>
      </c>
      <c r="CE197" s="3" t="s">
        <v>147</v>
      </c>
      <c r="CH197" s="3" t="s">
        <v>148</v>
      </c>
      <c r="CK197" s="3"/>
      <c r="CN197" s="3" t="s">
        <v>137</v>
      </c>
      <c r="CQ197" s="3"/>
    </row>
    <row r="198" spans="1:95" x14ac:dyDescent="0.25">
      <c r="A198">
        <v>98</v>
      </c>
      <c r="B198" s="22">
        <v>43931.763888888891</v>
      </c>
      <c r="C198" s="22">
        <v>43931.76761574074</v>
      </c>
      <c r="D198" s="3" t="s">
        <v>97</v>
      </c>
      <c r="I198" s="3" t="s">
        <v>98</v>
      </c>
      <c r="L198" s="3" t="s">
        <v>98</v>
      </c>
      <c r="O198" s="3"/>
      <c r="R198" s="3" t="s">
        <v>100</v>
      </c>
      <c r="U198" s="3" t="s">
        <v>99</v>
      </c>
      <c r="X198" s="3" t="s">
        <v>101</v>
      </c>
      <c r="AA198" s="3" t="s">
        <v>102</v>
      </c>
      <c r="AD198" s="3" t="s">
        <v>114</v>
      </c>
      <c r="AG198" s="3" t="s">
        <v>149</v>
      </c>
      <c r="AJ198" s="3"/>
      <c r="AM198" s="3" t="s">
        <v>99</v>
      </c>
      <c r="AP198" s="3"/>
      <c r="AS198" s="3" t="s">
        <v>98</v>
      </c>
      <c r="AV198" s="3" t="s">
        <v>263</v>
      </c>
      <c r="AY198" s="3" t="s">
        <v>430</v>
      </c>
      <c r="BB198" s="3"/>
      <c r="BG198" s="3" t="s">
        <v>108</v>
      </c>
      <c r="BJ198" s="3" t="s">
        <v>108</v>
      </c>
      <c r="BM198" s="3" t="s">
        <v>109</v>
      </c>
      <c r="BP198" s="3" t="s">
        <v>123</v>
      </c>
      <c r="BS198" s="3" t="s">
        <v>123</v>
      </c>
      <c r="BV198" s="3" t="s">
        <v>123</v>
      </c>
      <c r="BY198" s="3" t="s">
        <v>123</v>
      </c>
      <c r="CB198" s="3" t="s">
        <v>110</v>
      </c>
      <c r="CE198" s="3" t="s">
        <v>147</v>
      </c>
      <c r="CH198" s="3" t="s">
        <v>148</v>
      </c>
      <c r="CK198" s="3"/>
      <c r="CN198" s="3" t="s">
        <v>137</v>
      </c>
      <c r="CQ198" s="3"/>
    </row>
    <row r="199" spans="1:95" x14ac:dyDescent="0.25">
      <c r="A199">
        <v>99</v>
      </c>
      <c r="B199" s="22">
        <v>43931.764976851853</v>
      </c>
      <c r="C199" s="22">
        <v>43931.768796296295</v>
      </c>
      <c r="D199" s="3" t="s">
        <v>97</v>
      </c>
      <c r="I199" s="3" t="s">
        <v>98</v>
      </c>
      <c r="L199" s="3" t="s">
        <v>98</v>
      </c>
      <c r="O199" s="3" t="s">
        <v>264</v>
      </c>
      <c r="R199" s="3" t="s">
        <v>100</v>
      </c>
      <c r="U199" s="3" t="s">
        <v>99</v>
      </c>
      <c r="X199" s="3" t="s">
        <v>101</v>
      </c>
      <c r="AA199" s="3" t="s">
        <v>132</v>
      </c>
      <c r="AD199" s="3" t="s">
        <v>146</v>
      </c>
      <c r="AG199" s="3" t="s">
        <v>149</v>
      </c>
      <c r="AJ199" s="3"/>
      <c r="AM199" s="3" t="s">
        <v>99</v>
      </c>
      <c r="AP199" s="3"/>
      <c r="AS199" s="3" t="s">
        <v>98</v>
      </c>
      <c r="AV199" s="3" t="s">
        <v>265</v>
      </c>
      <c r="AY199" s="3" t="s">
        <v>241</v>
      </c>
      <c r="BB199" s="3"/>
      <c r="BG199" s="3" t="s">
        <v>108</v>
      </c>
      <c r="BJ199" s="3" t="s">
        <v>109</v>
      </c>
      <c r="BM199" s="3" t="s">
        <v>109</v>
      </c>
      <c r="BP199" s="3" t="s">
        <v>123</v>
      </c>
      <c r="BS199" s="3" t="s">
        <v>123</v>
      </c>
      <c r="BV199" s="3" t="s">
        <v>123</v>
      </c>
      <c r="BY199" s="3" t="s">
        <v>123</v>
      </c>
      <c r="CB199" s="3" t="s">
        <v>110</v>
      </c>
      <c r="CE199" s="3" t="s">
        <v>111</v>
      </c>
      <c r="CH199" s="3" t="s">
        <v>137</v>
      </c>
      <c r="CK199" s="3" t="s">
        <v>257</v>
      </c>
      <c r="CN199" s="3" t="s">
        <v>126</v>
      </c>
      <c r="CQ199" s="3"/>
    </row>
    <row r="200" spans="1:95" x14ac:dyDescent="0.25">
      <c r="A200">
        <v>99</v>
      </c>
      <c r="B200" s="22">
        <v>43931.764976851853</v>
      </c>
      <c r="C200" s="22">
        <v>43931.768796296295</v>
      </c>
      <c r="D200" s="3" t="s">
        <v>97</v>
      </c>
      <c r="I200" s="3" t="s">
        <v>98</v>
      </c>
      <c r="L200" s="3" t="s">
        <v>98</v>
      </c>
      <c r="O200" s="3" t="s">
        <v>264</v>
      </c>
      <c r="R200" s="3" t="s">
        <v>100</v>
      </c>
      <c r="U200" s="3" t="s">
        <v>99</v>
      </c>
      <c r="X200" s="3" t="s">
        <v>101</v>
      </c>
      <c r="AA200" s="3" t="s">
        <v>132</v>
      </c>
      <c r="AD200" s="3" t="s">
        <v>146</v>
      </c>
      <c r="AG200" s="3" t="s">
        <v>149</v>
      </c>
      <c r="AJ200" s="3"/>
      <c r="AM200" s="3" t="s">
        <v>99</v>
      </c>
      <c r="AP200" s="3"/>
      <c r="AS200" s="3" t="s">
        <v>98</v>
      </c>
      <c r="AV200" s="3" t="s">
        <v>265</v>
      </c>
      <c r="AY200" s="3" t="s">
        <v>430</v>
      </c>
      <c r="BB200" s="3"/>
      <c r="BG200" s="3" t="s">
        <v>108</v>
      </c>
      <c r="BJ200" s="3" t="s">
        <v>109</v>
      </c>
      <c r="BM200" s="3" t="s">
        <v>109</v>
      </c>
      <c r="BP200" s="3" t="s">
        <v>123</v>
      </c>
      <c r="BS200" s="3" t="s">
        <v>123</v>
      </c>
      <c r="BV200" s="3" t="s">
        <v>123</v>
      </c>
      <c r="BY200" s="3" t="s">
        <v>123</v>
      </c>
      <c r="CB200" s="3" t="s">
        <v>110</v>
      </c>
      <c r="CE200" s="3" t="s">
        <v>111</v>
      </c>
      <c r="CH200" s="3" t="s">
        <v>137</v>
      </c>
      <c r="CK200" s="3" t="s">
        <v>257</v>
      </c>
      <c r="CN200" s="3" t="s">
        <v>126</v>
      </c>
      <c r="CQ200" s="3"/>
    </row>
    <row r="201" spans="1:95" x14ac:dyDescent="0.25">
      <c r="A201">
        <v>100</v>
      </c>
      <c r="B201" s="22">
        <v>43931.772557870368</v>
      </c>
      <c r="C201" s="22">
        <v>43931.775127314817</v>
      </c>
      <c r="D201" s="3" t="s">
        <v>97</v>
      </c>
      <c r="I201" s="3" t="s">
        <v>98</v>
      </c>
      <c r="L201" s="3" t="s">
        <v>98</v>
      </c>
      <c r="O201" s="3" t="s">
        <v>266</v>
      </c>
      <c r="R201" s="3" t="s">
        <v>209</v>
      </c>
      <c r="U201" s="3" t="s">
        <v>99</v>
      </c>
      <c r="X201" s="3" t="s">
        <v>101</v>
      </c>
      <c r="AA201" s="3" t="s">
        <v>99</v>
      </c>
      <c r="AD201" s="3" t="s">
        <v>267</v>
      </c>
      <c r="AG201" s="3" t="s">
        <v>149</v>
      </c>
      <c r="AJ201" s="3"/>
      <c r="AM201" s="3" t="s">
        <v>99</v>
      </c>
      <c r="AP201" s="3"/>
      <c r="AS201" s="3" t="s">
        <v>99</v>
      </c>
      <c r="AV201" s="3"/>
      <c r="AY201" s="3" t="s">
        <v>241</v>
      </c>
      <c r="BB201" s="3"/>
      <c r="BG201" s="3" t="s">
        <v>107</v>
      </c>
      <c r="BJ201" s="3" t="s">
        <v>107</v>
      </c>
      <c r="BM201" s="3" t="s">
        <v>108</v>
      </c>
      <c r="BP201" s="3" t="s">
        <v>123</v>
      </c>
      <c r="BS201" s="3" t="s">
        <v>123</v>
      </c>
      <c r="BV201" s="3" t="s">
        <v>123</v>
      </c>
      <c r="BY201" s="3" t="s">
        <v>123</v>
      </c>
      <c r="CB201" s="3" t="s">
        <v>118</v>
      </c>
      <c r="CE201" s="3" t="s">
        <v>119</v>
      </c>
      <c r="CH201" s="3" t="s">
        <v>137</v>
      </c>
      <c r="CK201" s="3" t="s">
        <v>268</v>
      </c>
      <c r="CN201" s="3" t="s">
        <v>137</v>
      </c>
      <c r="CQ201" s="3"/>
    </row>
    <row r="202" spans="1:95" x14ac:dyDescent="0.25">
      <c r="A202">
        <v>100</v>
      </c>
      <c r="B202" s="22">
        <v>43931.772557870368</v>
      </c>
      <c r="C202" s="22">
        <v>43931.775127314817</v>
      </c>
      <c r="D202" s="3" t="s">
        <v>97</v>
      </c>
      <c r="I202" s="3" t="s">
        <v>98</v>
      </c>
      <c r="L202" s="3" t="s">
        <v>98</v>
      </c>
      <c r="O202" s="3" t="s">
        <v>266</v>
      </c>
      <c r="R202" s="3" t="s">
        <v>209</v>
      </c>
      <c r="U202" s="3" t="s">
        <v>99</v>
      </c>
      <c r="X202" s="3" t="s">
        <v>101</v>
      </c>
      <c r="AA202" s="3" t="s">
        <v>99</v>
      </c>
      <c r="AD202" s="3" t="s">
        <v>267</v>
      </c>
      <c r="AG202" s="3" t="s">
        <v>149</v>
      </c>
      <c r="AJ202" s="3"/>
      <c r="AM202" s="3" t="s">
        <v>99</v>
      </c>
      <c r="AP202" s="3"/>
      <c r="AS202" s="3" t="s">
        <v>99</v>
      </c>
      <c r="AV202" s="3"/>
      <c r="AY202" s="3" t="s">
        <v>430</v>
      </c>
      <c r="BB202" s="3"/>
      <c r="BG202" s="3" t="s">
        <v>107</v>
      </c>
      <c r="BJ202" s="3" t="s">
        <v>107</v>
      </c>
      <c r="BM202" s="3" t="s">
        <v>108</v>
      </c>
      <c r="BP202" s="3" t="s">
        <v>123</v>
      </c>
      <c r="BS202" s="3" t="s">
        <v>123</v>
      </c>
      <c r="BV202" s="3" t="s">
        <v>123</v>
      </c>
      <c r="BY202" s="3" t="s">
        <v>123</v>
      </c>
      <c r="CB202" s="3" t="s">
        <v>118</v>
      </c>
      <c r="CE202" s="3" t="s">
        <v>119</v>
      </c>
      <c r="CH202" s="3" t="s">
        <v>137</v>
      </c>
      <c r="CK202" s="3" t="s">
        <v>268</v>
      </c>
      <c r="CN202" s="3" t="s">
        <v>137</v>
      </c>
      <c r="CQ202" s="3"/>
    </row>
    <row r="203" spans="1:95" x14ac:dyDescent="0.25">
      <c r="A203">
        <v>101</v>
      </c>
      <c r="B203" s="22">
        <v>43931.780462962961</v>
      </c>
      <c r="C203" s="22">
        <v>43931.782372685186</v>
      </c>
      <c r="D203" s="3" t="s">
        <v>97</v>
      </c>
      <c r="I203" s="3" t="s">
        <v>98</v>
      </c>
      <c r="L203" s="3" t="s">
        <v>99</v>
      </c>
      <c r="O203" s="3"/>
      <c r="R203" s="3" t="s">
        <v>100</v>
      </c>
      <c r="U203" s="3" t="s">
        <v>99</v>
      </c>
      <c r="X203" s="3" t="s">
        <v>101</v>
      </c>
      <c r="AA203" s="3" t="s">
        <v>102</v>
      </c>
      <c r="AD203" s="3" t="s">
        <v>267</v>
      </c>
      <c r="AG203" s="3" t="s">
        <v>149</v>
      </c>
      <c r="AJ203" s="3"/>
      <c r="AM203" s="3" t="s">
        <v>99</v>
      </c>
      <c r="AP203" s="3"/>
      <c r="AS203" s="3" t="s">
        <v>98</v>
      </c>
      <c r="AV203" s="3" t="s">
        <v>130</v>
      </c>
      <c r="AY203" s="3" t="s">
        <v>241</v>
      </c>
      <c r="BB203" s="3"/>
      <c r="BG203" s="3" t="s">
        <v>123</v>
      </c>
      <c r="BJ203" s="3" t="s">
        <v>123</v>
      </c>
      <c r="BM203" s="3" t="s">
        <v>109</v>
      </c>
      <c r="BP203" s="3" t="s">
        <v>123</v>
      </c>
      <c r="BS203" s="3" t="s">
        <v>123</v>
      </c>
      <c r="BV203" s="3" t="s">
        <v>108</v>
      </c>
      <c r="BY203" s="3" t="s">
        <v>123</v>
      </c>
      <c r="CB203" s="3" t="s">
        <v>110</v>
      </c>
      <c r="CE203" s="3" t="s">
        <v>111</v>
      </c>
      <c r="CH203" s="3" t="s">
        <v>137</v>
      </c>
      <c r="CK203" s="3" t="s">
        <v>257</v>
      </c>
      <c r="CN203" s="3" t="s">
        <v>137</v>
      </c>
      <c r="CQ203" s="3"/>
    </row>
    <row r="204" spans="1:95" x14ac:dyDescent="0.25">
      <c r="A204">
        <v>101</v>
      </c>
      <c r="B204" s="22">
        <v>43931.780462962961</v>
      </c>
      <c r="C204" s="22">
        <v>43931.782372685186</v>
      </c>
      <c r="D204" s="3" t="s">
        <v>97</v>
      </c>
      <c r="I204" s="3" t="s">
        <v>98</v>
      </c>
      <c r="L204" s="3" t="s">
        <v>99</v>
      </c>
      <c r="O204" s="3"/>
      <c r="R204" s="3" t="s">
        <v>100</v>
      </c>
      <c r="U204" s="3" t="s">
        <v>99</v>
      </c>
      <c r="X204" s="3" t="s">
        <v>101</v>
      </c>
      <c r="AA204" s="3" t="s">
        <v>102</v>
      </c>
      <c r="AD204" s="3" t="s">
        <v>267</v>
      </c>
      <c r="AG204" s="3" t="s">
        <v>149</v>
      </c>
      <c r="AJ204" s="3"/>
      <c r="AM204" s="3" t="s">
        <v>99</v>
      </c>
      <c r="AP204" s="3"/>
      <c r="AS204" s="3" t="s">
        <v>98</v>
      </c>
      <c r="AV204" s="3" t="s">
        <v>130</v>
      </c>
      <c r="AY204" s="3" t="s">
        <v>430</v>
      </c>
      <c r="BB204" s="3"/>
      <c r="BG204" s="3" t="s">
        <v>123</v>
      </c>
      <c r="BJ204" s="3" t="s">
        <v>123</v>
      </c>
      <c r="BM204" s="3" t="s">
        <v>109</v>
      </c>
      <c r="BP204" s="3" t="s">
        <v>123</v>
      </c>
      <c r="BS204" s="3" t="s">
        <v>123</v>
      </c>
      <c r="BV204" s="3" t="s">
        <v>108</v>
      </c>
      <c r="BY204" s="3" t="s">
        <v>123</v>
      </c>
      <c r="CB204" s="3" t="s">
        <v>110</v>
      </c>
      <c r="CE204" s="3" t="s">
        <v>111</v>
      </c>
      <c r="CH204" s="3" t="s">
        <v>137</v>
      </c>
      <c r="CK204" s="3" t="s">
        <v>257</v>
      </c>
      <c r="CN204" s="3" t="s">
        <v>137</v>
      </c>
      <c r="CQ204" s="3"/>
    </row>
    <row r="205" spans="1:95" x14ac:dyDescent="0.25">
      <c r="A205">
        <v>102</v>
      </c>
      <c r="B205" s="22">
        <v>43931.781134259261</v>
      </c>
      <c r="C205" s="22">
        <v>43931.784456018519</v>
      </c>
      <c r="D205" s="3" t="s">
        <v>97</v>
      </c>
      <c r="I205" s="3" t="s">
        <v>98</v>
      </c>
      <c r="L205" s="3" t="s">
        <v>98</v>
      </c>
      <c r="O205" s="3" t="s">
        <v>269</v>
      </c>
      <c r="R205" s="3" t="s">
        <v>100</v>
      </c>
      <c r="U205" s="3" t="s">
        <v>99</v>
      </c>
      <c r="X205" s="3" t="s">
        <v>101</v>
      </c>
      <c r="AA205" s="3" t="s">
        <v>102</v>
      </c>
      <c r="AD205" s="3" t="s">
        <v>267</v>
      </c>
      <c r="AG205" s="3" t="s">
        <v>149</v>
      </c>
      <c r="AJ205" s="3"/>
      <c r="AM205" s="3" t="s">
        <v>99</v>
      </c>
      <c r="AP205" s="3"/>
      <c r="AS205" s="3" t="s">
        <v>98</v>
      </c>
      <c r="AV205" s="3" t="s">
        <v>130</v>
      </c>
      <c r="AY205" s="3" t="s">
        <v>241</v>
      </c>
      <c r="BB205" s="3"/>
      <c r="BG205" s="3" t="s">
        <v>107</v>
      </c>
      <c r="BJ205" s="3" t="s">
        <v>107</v>
      </c>
      <c r="BM205" s="3" t="s">
        <v>108</v>
      </c>
      <c r="BP205" s="3" t="s">
        <v>123</v>
      </c>
      <c r="BS205" s="3" t="s">
        <v>109</v>
      </c>
      <c r="BV205" s="3" t="s">
        <v>109</v>
      </c>
      <c r="BY205" s="3" t="s">
        <v>123</v>
      </c>
      <c r="CB205" s="3" t="s">
        <v>110</v>
      </c>
      <c r="CE205" s="3" t="s">
        <v>111</v>
      </c>
      <c r="CH205" s="3" t="s">
        <v>148</v>
      </c>
      <c r="CK205" s="3"/>
      <c r="CN205" s="3" t="s">
        <v>131</v>
      </c>
      <c r="CQ205" s="3"/>
    </row>
    <row r="206" spans="1:95" x14ac:dyDescent="0.25">
      <c r="A206">
        <v>102</v>
      </c>
      <c r="B206" s="22">
        <v>43931.781134259261</v>
      </c>
      <c r="C206" s="22">
        <v>43931.784456018519</v>
      </c>
      <c r="D206" s="3" t="s">
        <v>97</v>
      </c>
      <c r="I206" s="3" t="s">
        <v>98</v>
      </c>
      <c r="L206" s="3" t="s">
        <v>98</v>
      </c>
      <c r="O206" s="3" t="s">
        <v>269</v>
      </c>
      <c r="R206" s="3" t="s">
        <v>100</v>
      </c>
      <c r="U206" s="3" t="s">
        <v>99</v>
      </c>
      <c r="X206" s="3" t="s">
        <v>101</v>
      </c>
      <c r="AA206" s="3" t="s">
        <v>102</v>
      </c>
      <c r="AD206" s="3" t="s">
        <v>267</v>
      </c>
      <c r="AG206" s="3" t="s">
        <v>149</v>
      </c>
      <c r="AJ206" s="3"/>
      <c r="AM206" s="3" t="s">
        <v>99</v>
      </c>
      <c r="AP206" s="3"/>
      <c r="AS206" s="3" t="s">
        <v>98</v>
      </c>
      <c r="AV206" s="3" t="s">
        <v>130</v>
      </c>
      <c r="AY206" s="3" t="s">
        <v>430</v>
      </c>
      <c r="BB206" s="3"/>
      <c r="BG206" s="3" t="s">
        <v>107</v>
      </c>
      <c r="BJ206" s="3" t="s">
        <v>107</v>
      </c>
      <c r="BM206" s="3" t="s">
        <v>108</v>
      </c>
      <c r="BP206" s="3" t="s">
        <v>123</v>
      </c>
      <c r="BS206" s="3" t="s">
        <v>109</v>
      </c>
      <c r="BV206" s="3" t="s">
        <v>109</v>
      </c>
      <c r="BY206" s="3" t="s">
        <v>123</v>
      </c>
      <c r="CB206" s="3" t="s">
        <v>110</v>
      </c>
      <c r="CE206" s="3" t="s">
        <v>111</v>
      </c>
      <c r="CH206" s="3" t="s">
        <v>148</v>
      </c>
      <c r="CK206" s="3"/>
      <c r="CN206" s="3" t="s">
        <v>131</v>
      </c>
      <c r="CQ206" s="3"/>
    </row>
    <row r="207" spans="1:95" x14ac:dyDescent="0.25">
      <c r="A207">
        <v>103</v>
      </c>
      <c r="B207" s="22">
        <v>43931.793553240743</v>
      </c>
      <c r="C207" s="22">
        <v>43931.796087962961</v>
      </c>
      <c r="D207" s="3" t="s">
        <v>97</v>
      </c>
      <c r="I207" s="3" t="s">
        <v>98</v>
      </c>
      <c r="L207" s="3" t="s">
        <v>98</v>
      </c>
      <c r="O207" s="3" t="s">
        <v>270</v>
      </c>
      <c r="R207" s="3" t="s">
        <v>100</v>
      </c>
      <c r="U207" s="3" t="s">
        <v>99</v>
      </c>
      <c r="X207" s="3" t="s">
        <v>101</v>
      </c>
      <c r="AA207" s="3" t="s">
        <v>132</v>
      </c>
      <c r="AD207" s="3" t="s">
        <v>271</v>
      </c>
      <c r="AG207" s="3" t="s">
        <v>149</v>
      </c>
      <c r="AJ207" s="3"/>
      <c r="AM207" s="3" t="s">
        <v>99</v>
      </c>
      <c r="AP207" s="3"/>
      <c r="AS207" s="3" t="s">
        <v>98</v>
      </c>
      <c r="AV207" s="3" t="s">
        <v>130</v>
      </c>
      <c r="AY207" s="3" t="s">
        <v>241</v>
      </c>
      <c r="BB207" s="3"/>
      <c r="BG207" s="3" t="s">
        <v>108</v>
      </c>
      <c r="BJ207" s="3" t="s">
        <v>108</v>
      </c>
      <c r="BM207" s="3" t="s">
        <v>109</v>
      </c>
      <c r="BP207" s="3" t="s">
        <v>123</v>
      </c>
      <c r="BS207" s="3" t="s">
        <v>123</v>
      </c>
      <c r="BV207" s="3" t="s">
        <v>123</v>
      </c>
      <c r="BY207" s="3" t="s">
        <v>123</v>
      </c>
      <c r="CB207" s="3" t="s">
        <v>110</v>
      </c>
      <c r="CE207" s="3" t="s">
        <v>147</v>
      </c>
      <c r="CH207" s="3" t="s">
        <v>148</v>
      </c>
      <c r="CK207" s="3"/>
      <c r="CN207" s="3" t="s">
        <v>131</v>
      </c>
      <c r="CQ207" s="3"/>
    </row>
    <row r="208" spans="1:95" x14ac:dyDescent="0.25">
      <c r="A208">
        <v>103</v>
      </c>
      <c r="B208" s="22">
        <v>43931.793553240743</v>
      </c>
      <c r="C208" s="22">
        <v>43931.796087962961</v>
      </c>
      <c r="D208" s="3" t="s">
        <v>97</v>
      </c>
      <c r="I208" s="3" t="s">
        <v>98</v>
      </c>
      <c r="L208" s="3" t="s">
        <v>98</v>
      </c>
      <c r="O208" s="3" t="s">
        <v>270</v>
      </c>
      <c r="R208" s="3" t="s">
        <v>100</v>
      </c>
      <c r="U208" s="3" t="s">
        <v>99</v>
      </c>
      <c r="X208" s="3" t="s">
        <v>101</v>
      </c>
      <c r="AA208" s="3" t="s">
        <v>132</v>
      </c>
      <c r="AD208" s="3" t="s">
        <v>271</v>
      </c>
      <c r="AG208" s="3" t="s">
        <v>149</v>
      </c>
      <c r="AJ208" s="3"/>
      <c r="AM208" s="3" t="s">
        <v>99</v>
      </c>
      <c r="AP208" s="3"/>
      <c r="AS208" s="3" t="s">
        <v>98</v>
      </c>
      <c r="AV208" s="3" t="s">
        <v>130</v>
      </c>
      <c r="AY208" s="3" t="s">
        <v>430</v>
      </c>
      <c r="BB208" s="3"/>
      <c r="BG208" s="3" t="s">
        <v>108</v>
      </c>
      <c r="BJ208" s="3" t="s">
        <v>108</v>
      </c>
      <c r="BM208" s="3" t="s">
        <v>109</v>
      </c>
      <c r="BP208" s="3" t="s">
        <v>123</v>
      </c>
      <c r="BS208" s="3" t="s">
        <v>123</v>
      </c>
      <c r="BV208" s="3" t="s">
        <v>123</v>
      </c>
      <c r="BY208" s="3" t="s">
        <v>123</v>
      </c>
      <c r="CB208" s="3" t="s">
        <v>110</v>
      </c>
      <c r="CE208" s="3" t="s">
        <v>147</v>
      </c>
      <c r="CH208" s="3" t="s">
        <v>148</v>
      </c>
      <c r="CK208" s="3"/>
      <c r="CN208" s="3" t="s">
        <v>131</v>
      </c>
      <c r="CQ208" s="3"/>
    </row>
    <row r="209" spans="1:95" x14ac:dyDescent="0.25">
      <c r="A209">
        <v>104</v>
      </c>
      <c r="B209" s="22">
        <v>43931.791574074072</v>
      </c>
      <c r="C209" s="22">
        <v>43931.797118055554</v>
      </c>
      <c r="D209" s="3" t="s">
        <v>97</v>
      </c>
      <c r="I209" s="3" t="s">
        <v>98</v>
      </c>
      <c r="L209" s="3" t="s">
        <v>98</v>
      </c>
      <c r="O209" s="3" t="s">
        <v>272</v>
      </c>
      <c r="R209" s="3" t="s">
        <v>100</v>
      </c>
      <c r="U209" s="3" t="s">
        <v>99</v>
      </c>
      <c r="X209" s="3" t="s">
        <v>101</v>
      </c>
      <c r="AA209" s="3" t="s">
        <v>102</v>
      </c>
      <c r="AD209" s="3" t="s">
        <v>190</v>
      </c>
      <c r="AG209" s="3" t="s">
        <v>149</v>
      </c>
      <c r="AJ209" s="3"/>
      <c r="AM209" s="3" t="s">
        <v>99</v>
      </c>
      <c r="AP209" s="3"/>
      <c r="AS209" s="3" t="s">
        <v>98</v>
      </c>
      <c r="AV209" s="3" t="s">
        <v>208</v>
      </c>
      <c r="AY209" s="3" t="s">
        <v>241</v>
      </c>
      <c r="BB209" s="3"/>
      <c r="BG209" s="3" t="s">
        <v>108</v>
      </c>
      <c r="BJ209" s="3" t="s">
        <v>109</v>
      </c>
      <c r="BM209" s="3" t="s">
        <v>109</v>
      </c>
      <c r="BP209" s="3" t="s">
        <v>123</v>
      </c>
      <c r="BS209" s="3" t="s">
        <v>109</v>
      </c>
      <c r="BV209" s="3" t="s">
        <v>123</v>
      </c>
      <c r="BY209" s="3" t="s">
        <v>123</v>
      </c>
      <c r="CB209" s="3" t="s">
        <v>118</v>
      </c>
      <c r="CE209" s="3" t="s">
        <v>111</v>
      </c>
      <c r="CH209" s="3" t="s">
        <v>148</v>
      </c>
      <c r="CK209" s="3"/>
      <c r="CN209" s="3" t="s">
        <v>131</v>
      </c>
      <c r="CQ209" s="3"/>
    </row>
    <row r="210" spans="1:95" x14ac:dyDescent="0.25">
      <c r="A210">
        <v>104</v>
      </c>
      <c r="B210" s="22">
        <v>43931.791574074072</v>
      </c>
      <c r="C210" s="22">
        <v>43931.797118055554</v>
      </c>
      <c r="D210" s="3" t="s">
        <v>97</v>
      </c>
      <c r="I210" s="3" t="s">
        <v>98</v>
      </c>
      <c r="L210" s="3" t="s">
        <v>98</v>
      </c>
      <c r="O210" s="3" t="s">
        <v>272</v>
      </c>
      <c r="R210" s="3" t="s">
        <v>100</v>
      </c>
      <c r="U210" s="3" t="s">
        <v>99</v>
      </c>
      <c r="X210" s="3" t="s">
        <v>101</v>
      </c>
      <c r="AA210" s="3" t="s">
        <v>102</v>
      </c>
      <c r="AD210" s="3" t="s">
        <v>190</v>
      </c>
      <c r="AG210" s="3" t="s">
        <v>149</v>
      </c>
      <c r="AJ210" s="3"/>
      <c r="AM210" s="3" t="s">
        <v>99</v>
      </c>
      <c r="AP210" s="3"/>
      <c r="AS210" s="3" t="s">
        <v>98</v>
      </c>
      <c r="AV210" s="3" t="s">
        <v>208</v>
      </c>
      <c r="AY210" s="3" t="s">
        <v>430</v>
      </c>
      <c r="BB210" s="3"/>
      <c r="BG210" s="3" t="s">
        <v>108</v>
      </c>
      <c r="BJ210" s="3" t="s">
        <v>109</v>
      </c>
      <c r="BM210" s="3" t="s">
        <v>109</v>
      </c>
      <c r="BP210" s="3" t="s">
        <v>123</v>
      </c>
      <c r="BS210" s="3" t="s">
        <v>109</v>
      </c>
      <c r="BV210" s="3" t="s">
        <v>123</v>
      </c>
      <c r="BY210" s="3" t="s">
        <v>123</v>
      </c>
      <c r="CB210" s="3" t="s">
        <v>118</v>
      </c>
      <c r="CE210" s="3" t="s">
        <v>111</v>
      </c>
      <c r="CH210" s="3" t="s">
        <v>148</v>
      </c>
      <c r="CK210" s="3"/>
      <c r="CN210" s="3" t="s">
        <v>131</v>
      </c>
      <c r="CQ210" s="3"/>
    </row>
    <row r="211" spans="1:95" x14ac:dyDescent="0.25">
      <c r="A211">
        <v>105</v>
      </c>
      <c r="B211" s="22">
        <v>43931.795567129629</v>
      </c>
      <c r="C211" s="22">
        <v>43931.799259259256</v>
      </c>
      <c r="D211" s="3" t="s">
        <v>97</v>
      </c>
      <c r="I211" s="3" t="s">
        <v>98</v>
      </c>
      <c r="L211" s="3" t="s">
        <v>98</v>
      </c>
      <c r="O211" s="3" t="s">
        <v>273</v>
      </c>
      <c r="R211" s="3" t="s">
        <v>100</v>
      </c>
      <c r="U211" s="3" t="s">
        <v>99</v>
      </c>
      <c r="X211" s="3" t="s">
        <v>101</v>
      </c>
      <c r="AA211" s="3" t="s">
        <v>99</v>
      </c>
      <c r="AD211" s="3" t="s">
        <v>267</v>
      </c>
      <c r="AG211" s="3" t="s">
        <v>149</v>
      </c>
      <c r="AJ211" s="3"/>
      <c r="AM211" s="3" t="s">
        <v>99</v>
      </c>
      <c r="AP211" s="3"/>
      <c r="AS211" s="3" t="s">
        <v>98</v>
      </c>
      <c r="AV211" s="3" t="s">
        <v>130</v>
      </c>
      <c r="AY211" s="3" t="s">
        <v>241</v>
      </c>
      <c r="BB211" s="3"/>
      <c r="BG211" s="3" t="s">
        <v>108</v>
      </c>
      <c r="BJ211" s="3" t="s">
        <v>108</v>
      </c>
      <c r="BM211" s="3" t="s">
        <v>123</v>
      </c>
      <c r="BP211" s="3" t="s">
        <v>123</v>
      </c>
      <c r="BS211" s="3" t="s">
        <v>123</v>
      </c>
      <c r="BV211" s="3" t="s">
        <v>123</v>
      </c>
      <c r="BY211" s="3" t="s">
        <v>123</v>
      </c>
      <c r="CB211" s="3" t="s">
        <v>118</v>
      </c>
      <c r="CE211" s="3" t="s">
        <v>111</v>
      </c>
      <c r="CH211" s="3" t="s">
        <v>148</v>
      </c>
      <c r="CK211" s="3"/>
      <c r="CN211" s="3" t="s">
        <v>126</v>
      </c>
      <c r="CQ211" s="3"/>
    </row>
    <row r="212" spans="1:95" x14ac:dyDescent="0.25">
      <c r="A212">
        <v>105</v>
      </c>
      <c r="B212" s="22">
        <v>43931.795567129629</v>
      </c>
      <c r="C212" s="22">
        <v>43931.799259259256</v>
      </c>
      <c r="D212" s="3" t="s">
        <v>97</v>
      </c>
      <c r="I212" s="3" t="s">
        <v>98</v>
      </c>
      <c r="L212" s="3" t="s">
        <v>98</v>
      </c>
      <c r="O212" s="3" t="s">
        <v>273</v>
      </c>
      <c r="R212" s="3" t="s">
        <v>100</v>
      </c>
      <c r="U212" s="3" t="s">
        <v>99</v>
      </c>
      <c r="X212" s="3" t="s">
        <v>101</v>
      </c>
      <c r="AA212" s="3" t="s">
        <v>99</v>
      </c>
      <c r="AD212" s="3" t="s">
        <v>267</v>
      </c>
      <c r="AG212" s="3" t="s">
        <v>149</v>
      </c>
      <c r="AJ212" s="3"/>
      <c r="AM212" s="3" t="s">
        <v>99</v>
      </c>
      <c r="AP212" s="3"/>
      <c r="AS212" s="3" t="s">
        <v>98</v>
      </c>
      <c r="AV212" s="3" t="s">
        <v>130</v>
      </c>
      <c r="AY212" s="3" t="s">
        <v>430</v>
      </c>
      <c r="BB212" s="3"/>
      <c r="BG212" s="3" t="s">
        <v>108</v>
      </c>
      <c r="BJ212" s="3" t="s">
        <v>108</v>
      </c>
      <c r="BM212" s="3" t="s">
        <v>123</v>
      </c>
      <c r="BP212" s="3" t="s">
        <v>123</v>
      </c>
      <c r="BS212" s="3" t="s">
        <v>123</v>
      </c>
      <c r="BV212" s="3" t="s">
        <v>123</v>
      </c>
      <c r="BY212" s="3" t="s">
        <v>123</v>
      </c>
      <c r="CB212" s="3" t="s">
        <v>118</v>
      </c>
      <c r="CE212" s="3" t="s">
        <v>111</v>
      </c>
      <c r="CH212" s="3" t="s">
        <v>148</v>
      </c>
      <c r="CK212" s="3"/>
      <c r="CN212" s="3" t="s">
        <v>126</v>
      </c>
      <c r="CQ212" s="3"/>
    </row>
    <row r="213" spans="1:95" x14ac:dyDescent="0.25">
      <c r="A213">
        <v>106</v>
      </c>
      <c r="B213" s="22">
        <v>43931.797002314815</v>
      </c>
      <c r="C213" s="22">
        <v>43931.800173611111</v>
      </c>
      <c r="D213" s="3" t="s">
        <v>97</v>
      </c>
      <c r="I213" s="3" t="s">
        <v>98</v>
      </c>
      <c r="L213" s="3" t="s">
        <v>98</v>
      </c>
      <c r="O213" s="3" t="s">
        <v>274</v>
      </c>
      <c r="R213" s="3" t="s">
        <v>100</v>
      </c>
      <c r="U213" s="3" t="s">
        <v>99</v>
      </c>
      <c r="X213" s="3" t="s">
        <v>101</v>
      </c>
      <c r="AA213" s="3" t="s">
        <v>99</v>
      </c>
      <c r="AD213" s="3" t="s">
        <v>179</v>
      </c>
      <c r="AG213" s="3" t="s">
        <v>149</v>
      </c>
      <c r="AJ213" s="3"/>
      <c r="AM213" s="3" t="s">
        <v>99</v>
      </c>
      <c r="AP213" s="3"/>
      <c r="AS213" s="3" t="s">
        <v>99</v>
      </c>
      <c r="AV213" s="3"/>
      <c r="AY213" s="3" t="s">
        <v>241</v>
      </c>
      <c r="BB213" s="3"/>
      <c r="BG213" s="3" t="s">
        <v>109</v>
      </c>
      <c r="BJ213" s="3" t="s">
        <v>123</v>
      </c>
      <c r="BM213" s="3" t="s">
        <v>109</v>
      </c>
      <c r="BP213" s="3" t="s">
        <v>109</v>
      </c>
      <c r="BS213" s="3" t="s">
        <v>109</v>
      </c>
      <c r="BV213" s="3" t="s">
        <v>123</v>
      </c>
      <c r="BY213" s="3" t="s">
        <v>123</v>
      </c>
      <c r="CB213" s="3" t="s">
        <v>118</v>
      </c>
      <c r="CE213" s="3" t="s">
        <v>147</v>
      </c>
      <c r="CH213" s="3" t="s">
        <v>148</v>
      </c>
      <c r="CK213" s="3"/>
      <c r="CN213" s="3" t="s">
        <v>126</v>
      </c>
      <c r="CQ213" s="3"/>
    </row>
    <row r="214" spans="1:95" x14ac:dyDescent="0.25">
      <c r="A214">
        <v>106</v>
      </c>
      <c r="B214" s="22">
        <v>43931.797002314815</v>
      </c>
      <c r="C214" s="22">
        <v>43931.800173611111</v>
      </c>
      <c r="D214" s="3" t="s">
        <v>97</v>
      </c>
      <c r="I214" s="3" t="s">
        <v>98</v>
      </c>
      <c r="L214" s="3" t="s">
        <v>98</v>
      </c>
      <c r="O214" s="3" t="s">
        <v>274</v>
      </c>
      <c r="R214" s="3" t="s">
        <v>100</v>
      </c>
      <c r="U214" s="3" t="s">
        <v>99</v>
      </c>
      <c r="X214" s="3" t="s">
        <v>101</v>
      </c>
      <c r="AA214" s="3" t="s">
        <v>99</v>
      </c>
      <c r="AD214" s="3" t="s">
        <v>179</v>
      </c>
      <c r="AG214" s="3" t="s">
        <v>149</v>
      </c>
      <c r="AJ214" s="3"/>
      <c r="AM214" s="3" t="s">
        <v>99</v>
      </c>
      <c r="AP214" s="3"/>
      <c r="AS214" s="3" t="s">
        <v>99</v>
      </c>
      <c r="AV214" s="3"/>
      <c r="AY214" s="3" t="s">
        <v>430</v>
      </c>
      <c r="BB214" s="3"/>
      <c r="BG214" s="3" t="s">
        <v>109</v>
      </c>
      <c r="BJ214" s="3" t="s">
        <v>123</v>
      </c>
      <c r="BM214" s="3" t="s">
        <v>109</v>
      </c>
      <c r="BP214" s="3" t="s">
        <v>109</v>
      </c>
      <c r="BS214" s="3" t="s">
        <v>109</v>
      </c>
      <c r="BV214" s="3" t="s">
        <v>123</v>
      </c>
      <c r="BY214" s="3" t="s">
        <v>123</v>
      </c>
      <c r="CB214" s="3" t="s">
        <v>118</v>
      </c>
      <c r="CE214" s="3" t="s">
        <v>147</v>
      </c>
      <c r="CH214" s="3" t="s">
        <v>148</v>
      </c>
      <c r="CK214" s="3"/>
      <c r="CN214" s="3" t="s">
        <v>126</v>
      </c>
      <c r="CQ214" s="3"/>
    </row>
    <row r="215" spans="1:95" x14ac:dyDescent="0.25">
      <c r="A215">
        <v>107</v>
      </c>
      <c r="B215" s="22">
        <v>43931.81009259259</v>
      </c>
      <c r="C215" s="22">
        <v>43931.812488425923</v>
      </c>
      <c r="D215" s="3" t="s">
        <v>97</v>
      </c>
      <c r="I215" s="3" t="s">
        <v>98</v>
      </c>
      <c r="L215" s="3" t="s">
        <v>99</v>
      </c>
      <c r="O215" s="3"/>
      <c r="R215" s="3" t="s">
        <v>100</v>
      </c>
      <c r="U215" s="3" t="s">
        <v>99</v>
      </c>
      <c r="X215" s="3" t="s">
        <v>101</v>
      </c>
      <c r="AA215" s="3" t="s">
        <v>99</v>
      </c>
      <c r="AD215" s="3" t="s">
        <v>179</v>
      </c>
      <c r="AG215" s="3" t="s">
        <v>149</v>
      </c>
      <c r="AJ215" s="3"/>
      <c r="AM215" s="3" t="s">
        <v>99</v>
      </c>
      <c r="AP215" s="3"/>
      <c r="AS215" s="3" t="s">
        <v>99</v>
      </c>
      <c r="AV215" s="3"/>
      <c r="AY215" s="3" t="s">
        <v>241</v>
      </c>
      <c r="BB215" s="3"/>
      <c r="BG215" s="3" t="s">
        <v>109</v>
      </c>
      <c r="BJ215" s="3" t="s">
        <v>123</v>
      </c>
      <c r="BM215" s="3" t="s">
        <v>123</v>
      </c>
      <c r="BP215" s="3" t="s">
        <v>123</v>
      </c>
      <c r="BS215" s="3" t="s">
        <v>109</v>
      </c>
      <c r="BV215" s="3" t="s">
        <v>109</v>
      </c>
      <c r="BY215" s="3" t="s">
        <v>123</v>
      </c>
      <c r="CB215" s="3" t="s">
        <v>110</v>
      </c>
      <c r="CE215" s="3" t="s">
        <v>135</v>
      </c>
      <c r="CH215" s="3" t="s">
        <v>137</v>
      </c>
      <c r="CK215" s="3" t="s">
        <v>268</v>
      </c>
      <c r="CN215" s="3" t="s">
        <v>131</v>
      </c>
      <c r="CQ215" s="3"/>
    </row>
    <row r="216" spans="1:95" x14ac:dyDescent="0.25">
      <c r="A216">
        <v>107</v>
      </c>
      <c r="B216" s="22">
        <v>43931.81009259259</v>
      </c>
      <c r="C216" s="22">
        <v>43931.812488425923</v>
      </c>
      <c r="D216" s="3" t="s">
        <v>97</v>
      </c>
      <c r="I216" s="3" t="s">
        <v>98</v>
      </c>
      <c r="L216" s="3" t="s">
        <v>99</v>
      </c>
      <c r="O216" s="3"/>
      <c r="R216" s="3" t="s">
        <v>100</v>
      </c>
      <c r="U216" s="3" t="s">
        <v>99</v>
      </c>
      <c r="X216" s="3" t="s">
        <v>101</v>
      </c>
      <c r="AA216" s="3" t="s">
        <v>99</v>
      </c>
      <c r="AD216" s="3" t="s">
        <v>179</v>
      </c>
      <c r="AG216" s="3" t="s">
        <v>149</v>
      </c>
      <c r="AJ216" s="3"/>
      <c r="AM216" s="3" t="s">
        <v>99</v>
      </c>
      <c r="AP216" s="3"/>
      <c r="AS216" s="3" t="s">
        <v>99</v>
      </c>
      <c r="AV216" s="3"/>
      <c r="AY216" s="3" t="s">
        <v>430</v>
      </c>
      <c r="BB216" s="3"/>
      <c r="BG216" s="3" t="s">
        <v>109</v>
      </c>
      <c r="BJ216" s="3" t="s">
        <v>123</v>
      </c>
      <c r="BM216" s="3" t="s">
        <v>123</v>
      </c>
      <c r="BP216" s="3" t="s">
        <v>123</v>
      </c>
      <c r="BS216" s="3" t="s">
        <v>109</v>
      </c>
      <c r="BV216" s="3" t="s">
        <v>109</v>
      </c>
      <c r="BY216" s="3" t="s">
        <v>123</v>
      </c>
      <c r="CB216" s="3" t="s">
        <v>110</v>
      </c>
      <c r="CE216" s="3" t="s">
        <v>135</v>
      </c>
      <c r="CH216" s="3" t="s">
        <v>137</v>
      </c>
      <c r="CK216" s="3" t="s">
        <v>268</v>
      </c>
      <c r="CN216" s="3" t="s">
        <v>131</v>
      </c>
      <c r="CQ216" s="3"/>
    </row>
    <row r="217" spans="1:95" x14ac:dyDescent="0.25">
      <c r="A217">
        <v>108</v>
      </c>
      <c r="B217" s="22">
        <v>43931.876793981479</v>
      </c>
      <c r="C217" s="22">
        <v>43931.880613425928</v>
      </c>
      <c r="D217" s="3" t="s">
        <v>97</v>
      </c>
      <c r="I217" s="3" t="s">
        <v>99</v>
      </c>
      <c r="L217" s="3" t="s">
        <v>98</v>
      </c>
      <c r="O217" s="3" t="s">
        <v>275</v>
      </c>
      <c r="R217" s="3" t="s">
        <v>100</v>
      </c>
      <c r="U217" s="3" t="s">
        <v>99</v>
      </c>
      <c r="X217" s="3" t="s">
        <v>121</v>
      </c>
      <c r="AA217" s="3"/>
      <c r="AD217" s="3" t="s">
        <v>237</v>
      </c>
      <c r="AG217" s="3" t="s">
        <v>149</v>
      </c>
      <c r="AJ217" s="3"/>
      <c r="AM217" s="3" t="s">
        <v>99</v>
      </c>
      <c r="AP217" s="3"/>
      <c r="AS217" s="3" t="s">
        <v>98</v>
      </c>
      <c r="AV217" s="3" t="s">
        <v>157</v>
      </c>
      <c r="AY217" s="3" t="s">
        <v>241</v>
      </c>
      <c r="BB217" s="3"/>
      <c r="BG217" s="3" t="s">
        <v>109</v>
      </c>
      <c r="BJ217" s="3" t="s">
        <v>109</v>
      </c>
      <c r="BM217" s="3" t="s">
        <v>108</v>
      </c>
      <c r="BP217" s="3" t="s">
        <v>123</v>
      </c>
      <c r="BS217" s="3" t="s">
        <v>109</v>
      </c>
      <c r="BV217" s="3" t="s">
        <v>123</v>
      </c>
      <c r="BY217" s="3" t="s">
        <v>123</v>
      </c>
      <c r="CB217" s="3" t="s">
        <v>118</v>
      </c>
      <c r="CE217" s="3" t="s">
        <v>119</v>
      </c>
      <c r="CH217" s="3" t="s">
        <v>156</v>
      </c>
      <c r="CK217" s="3"/>
      <c r="CN217" s="3" t="s">
        <v>131</v>
      </c>
      <c r="CQ217" s="3"/>
    </row>
    <row r="218" spans="1:95" x14ac:dyDescent="0.25">
      <c r="A218">
        <v>108</v>
      </c>
      <c r="B218" s="22">
        <v>43931.876793981479</v>
      </c>
      <c r="C218" s="22">
        <v>43931.880613425928</v>
      </c>
      <c r="D218" s="3" t="s">
        <v>97</v>
      </c>
      <c r="I218" s="3" t="s">
        <v>99</v>
      </c>
      <c r="L218" s="3" t="s">
        <v>98</v>
      </c>
      <c r="O218" s="3" t="s">
        <v>275</v>
      </c>
      <c r="R218" s="3" t="s">
        <v>100</v>
      </c>
      <c r="U218" s="3" t="s">
        <v>99</v>
      </c>
      <c r="X218" s="3" t="s">
        <v>121</v>
      </c>
      <c r="AA218" s="3"/>
      <c r="AD218" s="3" t="s">
        <v>237</v>
      </c>
      <c r="AG218" s="3" t="s">
        <v>149</v>
      </c>
      <c r="AJ218" s="3"/>
      <c r="AM218" s="3" t="s">
        <v>99</v>
      </c>
      <c r="AP218" s="3"/>
      <c r="AS218" s="3" t="s">
        <v>98</v>
      </c>
      <c r="AV218" s="3" t="s">
        <v>157</v>
      </c>
      <c r="AY218" s="3" t="s">
        <v>430</v>
      </c>
      <c r="BB218" s="3"/>
      <c r="BG218" s="3" t="s">
        <v>109</v>
      </c>
      <c r="BJ218" s="3" t="s">
        <v>109</v>
      </c>
      <c r="BM218" s="3" t="s">
        <v>108</v>
      </c>
      <c r="BP218" s="3" t="s">
        <v>123</v>
      </c>
      <c r="BS218" s="3" t="s">
        <v>109</v>
      </c>
      <c r="BV218" s="3" t="s">
        <v>123</v>
      </c>
      <c r="BY218" s="3" t="s">
        <v>123</v>
      </c>
      <c r="CB218" s="3" t="s">
        <v>118</v>
      </c>
      <c r="CE218" s="3" t="s">
        <v>119</v>
      </c>
      <c r="CH218" s="3" t="s">
        <v>156</v>
      </c>
      <c r="CK218" s="3"/>
      <c r="CN218" s="3" t="s">
        <v>131</v>
      </c>
      <c r="CQ218" s="3"/>
    </row>
    <row r="219" spans="1:95" x14ac:dyDescent="0.25">
      <c r="A219">
        <v>109</v>
      </c>
      <c r="B219" s="22">
        <v>43931.882534722223</v>
      </c>
      <c r="C219" s="22">
        <v>43931.885393518518</v>
      </c>
      <c r="D219" s="3" t="s">
        <v>97</v>
      </c>
      <c r="I219" s="3" t="s">
        <v>98</v>
      </c>
      <c r="L219" s="3" t="s">
        <v>99</v>
      </c>
      <c r="O219" s="3"/>
      <c r="R219" s="3" t="s">
        <v>100</v>
      </c>
      <c r="U219" s="3" t="s">
        <v>99</v>
      </c>
      <c r="X219" s="3" t="s">
        <v>101</v>
      </c>
      <c r="AA219" s="3" t="s">
        <v>132</v>
      </c>
      <c r="AD219" s="3" t="s">
        <v>146</v>
      </c>
      <c r="AG219" s="3" t="s">
        <v>149</v>
      </c>
      <c r="AJ219" s="3"/>
      <c r="AM219" s="3" t="s">
        <v>99</v>
      </c>
      <c r="AP219" s="3"/>
      <c r="AS219" s="3" t="s">
        <v>99</v>
      </c>
      <c r="AV219" s="3"/>
      <c r="AY219" s="3" t="s">
        <v>241</v>
      </c>
      <c r="BB219" s="3"/>
      <c r="BG219" s="3" t="s">
        <v>107</v>
      </c>
      <c r="BJ219" s="3" t="s">
        <v>109</v>
      </c>
      <c r="BM219" s="3" t="s">
        <v>107</v>
      </c>
      <c r="BP219" s="3" t="s">
        <v>123</v>
      </c>
      <c r="BS219" s="3" t="s">
        <v>123</v>
      </c>
      <c r="BV219" s="3" t="s">
        <v>123</v>
      </c>
      <c r="BY219" s="3" t="s">
        <v>123</v>
      </c>
      <c r="CB219" s="3" t="s">
        <v>118</v>
      </c>
      <c r="CE219" s="3" t="s">
        <v>222</v>
      </c>
      <c r="CH219" s="3" t="s">
        <v>137</v>
      </c>
      <c r="CK219" s="3" t="s">
        <v>276</v>
      </c>
      <c r="CN219" s="3" t="s">
        <v>126</v>
      </c>
      <c r="CQ219" s="3"/>
    </row>
    <row r="220" spans="1:95" x14ac:dyDescent="0.25">
      <c r="A220">
        <v>109</v>
      </c>
      <c r="B220" s="22">
        <v>43931.882534722223</v>
      </c>
      <c r="C220" s="22">
        <v>43931.885393518518</v>
      </c>
      <c r="D220" s="3" t="s">
        <v>97</v>
      </c>
      <c r="I220" s="3" t="s">
        <v>98</v>
      </c>
      <c r="L220" s="3" t="s">
        <v>99</v>
      </c>
      <c r="O220" s="3"/>
      <c r="R220" s="3" t="s">
        <v>100</v>
      </c>
      <c r="U220" s="3" t="s">
        <v>99</v>
      </c>
      <c r="X220" s="3" t="s">
        <v>101</v>
      </c>
      <c r="AA220" s="3" t="s">
        <v>132</v>
      </c>
      <c r="AD220" s="3" t="s">
        <v>146</v>
      </c>
      <c r="AG220" s="3" t="s">
        <v>149</v>
      </c>
      <c r="AJ220" s="3"/>
      <c r="AM220" s="3" t="s">
        <v>99</v>
      </c>
      <c r="AP220" s="3"/>
      <c r="AS220" s="3" t="s">
        <v>99</v>
      </c>
      <c r="AV220" s="3"/>
      <c r="AY220" s="3" t="s">
        <v>430</v>
      </c>
      <c r="BB220" s="3"/>
      <c r="BG220" s="3" t="s">
        <v>107</v>
      </c>
      <c r="BJ220" s="3" t="s">
        <v>109</v>
      </c>
      <c r="BM220" s="3" t="s">
        <v>107</v>
      </c>
      <c r="BP220" s="3" t="s">
        <v>123</v>
      </c>
      <c r="BS220" s="3" t="s">
        <v>123</v>
      </c>
      <c r="BV220" s="3" t="s">
        <v>123</v>
      </c>
      <c r="BY220" s="3" t="s">
        <v>123</v>
      </c>
      <c r="CB220" s="3" t="s">
        <v>118</v>
      </c>
      <c r="CE220" s="3" t="s">
        <v>222</v>
      </c>
      <c r="CH220" s="3" t="s">
        <v>137</v>
      </c>
      <c r="CK220" s="3" t="s">
        <v>276</v>
      </c>
      <c r="CN220" s="3" t="s">
        <v>126</v>
      </c>
      <c r="CQ220" s="3"/>
    </row>
    <row r="221" spans="1:95" x14ac:dyDescent="0.25">
      <c r="A221">
        <v>110</v>
      </c>
      <c r="B221" s="22">
        <v>43931.915011574078</v>
      </c>
      <c r="C221" s="22">
        <v>43931.934074074074</v>
      </c>
      <c r="D221" s="3" t="s">
        <v>97</v>
      </c>
      <c r="I221" s="3" t="s">
        <v>98</v>
      </c>
      <c r="L221" s="3" t="s">
        <v>99</v>
      </c>
      <c r="O221" s="3"/>
      <c r="R221" s="3" t="s">
        <v>100</v>
      </c>
      <c r="U221" s="3" t="s">
        <v>99</v>
      </c>
      <c r="X221" s="3" t="s">
        <v>101</v>
      </c>
      <c r="AA221" s="3" t="s">
        <v>102</v>
      </c>
      <c r="AD221" s="3" t="s">
        <v>267</v>
      </c>
      <c r="AG221" s="3" t="s">
        <v>149</v>
      </c>
      <c r="AJ221" s="3"/>
      <c r="AM221" s="3" t="s">
        <v>99</v>
      </c>
      <c r="AP221" s="3"/>
      <c r="AS221" s="3" t="s">
        <v>98</v>
      </c>
      <c r="AV221" s="3" t="s">
        <v>207</v>
      </c>
      <c r="AY221" s="3" t="s">
        <v>241</v>
      </c>
      <c r="BB221" s="3"/>
      <c r="BG221" s="3" t="s">
        <v>107</v>
      </c>
      <c r="BJ221" s="3" t="s">
        <v>107</v>
      </c>
      <c r="BM221" s="3" t="s">
        <v>107</v>
      </c>
      <c r="BP221" s="3" t="s">
        <v>109</v>
      </c>
      <c r="BS221" s="3" t="s">
        <v>109</v>
      </c>
      <c r="BV221" s="3" t="s">
        <v>109</v>
      </c>
      <c r="BY221" s="3" t="s">
        <v>109</v>
      </c>
      <c r="CB221" s="3" t="s">
        <v>110</v>
      </c>
      <c r="CE221" s="3" t="s">
        <v>111</v>
      </c>
      <c r="CH221" s="3" t="s">
        <v>137</v>
      </c>
      <c r="CK221" s="3" t="s">
        <v>257</v>
      </c>
      <c r="CN221" s="3" t="s">
        <v>137</v>
      </c>
      <c r="CQ221" s="3"/>
    </row>
    <row r="222" spans="1:95" x14ac:dyDescent="0.25">
      <c r="A222">
        <v>110</v>
      </c>
      <c r="B222" s="22">
        <v>43931.915011574078</v>
      </c>
      <c r="C222" s="22">
        <v>43931.934074074074</v>
      </c>
      <c r="D222" s="3" t="s">
        <v>97</v>
      </c>
      <c r="I222" s="3" t="s">
        <v>98</v>
      </c>
      <c r="L222" s="3" t="s">
        <v>99</v>
      </c>
      <c r="O222" s="3"/>
      <c r="R222" s="3" t="s">
        <v>100</v>
      </c>
      <c r="U222" s="3" t="s">
        <v>99</v>
      </c>
      <c r="X222" s="3" t="s">
        <v>101</v>
      </c>
      <c r="AA222" s="3" t="s">
        <v>102</v>
      </c>
      <c r="AD222" s="3" t="s">
        <v>267</v>
      </c>
      <c r="AG222" s="3" t="s">
        <v>149</v>
      </c>
      <c r="AJ222" s="3"/>
      <c r="AM222" s="3" t="s">
        <v>99</v>
      </c>
      <c r="AP222" s="3"/>
      <c r="AS222" s="3" t="s">
        <v>98</v>
      </c>
      <c r="AV222" s="3" t="s">
        <v>207</v>
      </c>
      <c r="AY222" s="3" t="s">
        <v>430</v>
      </c>
      <c r="BB222" s="3"/>
      <c r="BG222" s="3" t="s">
        <v>107</v>
      </c>
      <c r="BJ222" s="3" t="s">
        <v>107</v>
      </c>
      <c r="BM222" s="3" t="s">
        <v>107</v>
      </c>
      <c r="BP222" s="3" t="s">
        <v>109</v>
      </c>
      <c r="BS222" s="3" t="s">
        <v>109</v>
      </c>
      <c r="BV222" s="3" t="s">
        <v>109</v>
      </c>
      <c r="BY222" s="3" t="s">
        <v>109</v>
      </c>
      <c r="CB222" s="3" t="s">
        <v>110</v>
      </c>
      <c r="CE222" s="3" t="s">
        <v>111</v>
      </c>
      <c r="CH222" s="3" t="s">
        <v>137</v>
      </c>
      <c r="CK222" s="3" t="s">
        <v>257</v>
      </c>
      <c r="CN222" s="3" t="s">
        <v>137</v>
      </c>
      <c r="CQ222" s="3"/>
    </row>
    <row r="223" spans="1:95" x14ac:dyDescent="0.25">
      <c r="A223">
        <v>111</v>
      </c>
      <c r="B223" s="22">
        <v>43932.002349537041</v>
      </c>
      <c r="C223" s="22">
        <v>43932.003993055558</v>
      </c>
      <c r="D223" s="3" t="s">
        <v>97</v>
      </c>
      <c r="I223" s="3" t="s">
        <v>98</v>
      </c>
      <c r="L223" s="3" t="s">
        <v>98</v>
      </c>
      <c r="O223" s="3"/>
      <c r="R223" s="3" t="s">
        <v>100</v>
      </c>
      <c r="U223" s="3" t="s">
        <v>99</v>
      </c>
      <c r="X223" s="3" t="s">
        <v>101</v>
      </c>
      <c r="AA223" s="3" t="s">
        <v>132</v>
      </c>
      <c r="AD223" s="3" t="s">
        <v>249</v>
      </c>
      <c r="AG223" s="3" t="s">
        <v>149</v>
      </c>
      <c r="AJ223" s="3"/>
      <c r="AM223" s="3" t="s">
        <v>99</v>
      </c>
      <c r="AP223" s="3"/>
      <c r="AS223" s="3" t="s">
        <v>98</v>
      </c>
      <c r="AV223" s="3" t="s">
        <v>130</v>
      </c>
      <c r="AY223" s="3" t="s">
        <v>241</v>
      </c>
      <c r="BB223" s="3"/>
      <c r="BG223" s="3" t="s">
        <v>123</v>
      </c>
      <c r="BJ223" s="3" t="s">
        <v>109</v>
      </c>
      <c r="BM223" s="3" t="s">
        <v>123</v>
      </c>
      <c r="BP223" s="3" t="s">
        <v>123</v>
      </c>
      <c r="BS223" s="3" t="s">
        <v>123</v>
      </c>
      <c r="BV223" s="3" t="s">
        <v>109</v>
      </c>
      <c r="BY223" s="3" t="s">
        <v>123</v>
      </c>
      <c r="CB223" s="3" t="s">
        <v>110</v>
      </c>
      <c r="CE223" s="3" t="s">
        <v>147</v>
      </c>
      <c r="CH223" s="3" t="s">
        <v>199</v>
      </c>
      <c r="CK223" s="3"/>
      <c r="CN223" s="3" t="s">
        <v>131</v>
      </c>
      <c r="CQ223" s="3"/>
    </row>
    <row r="224" spans="1:95" x14ac:dyDescent="0.25">
      <c r="A224">
        <v>111</v>
      </c>
      <c r="B224" s="22">
        <v>43932.002349537041</v>
      </c>
      <c r="C224" s="22">
        <v>43932.003993055558</v>
      </c>
      <c r="D224" s="3" t="s">
        <v>97</v>
      </c>
      <c r="I224" s="3" t="s">
        <v>98</v>
      </c>
      <c r="L224" s="3" t="s">
        <v>98</v>
      </c>
      <c r="O224" s="3"/>
      <c r="R224" s="3" t="s">
        <v>100</v>
      </c>
      <c r="U224" s="3" t="s">
        <v>99</v>
      </c>
      <c r="X224" s="3" t="s">
        <v>101</v>
      </c>
      <c r="AA224" s="3" t="s">
        <v>132</v>
      </c>
      <c r="AD224" s="3" t="s">
        <v>249</v>
      </c>
      <c r="AG224" s="3" t="s">
        <v>149</v>
      </c>
      <c r="AJ224" s="3"/>
      <c r="AM224" s="3" t="s">
        <v>99</v>
      </c>
      <c r="AP224" s="3"/>
      <c r="AS224" s="3" t="s">
        <v>98</v>
      </c>
      <c r="AV224" s="3" t="s">
        <v>130</v>
      </c>
      <c r="AY224" s="3" t="s">
        <v>430</v>
      </c>
      <c r="BB224" s="3"/>
      <c r="BG224" s="3" t="s">
        <v>123</v>
      </c>
      <c r="BJ224" s="3" t="s">
        <v>109</v>
      </c>
      <c r="BM224" s="3" t="s">
        <v>123</v>
      </c>
      <c r="BP224" s="3" t="s">
        <v>123</v>
      </c>
      <c r="BS224" s="3" t="s">
        <v>123</v>
      </c>
      <c r="BV224" s="3" t="s">
        <v>109</v>
      </c>
      <c r="BY224" s="3" t="s">
        <v>123</v>
      </c>
      <c r="CB224" s="3" t="s">
        <v>110</v>
      </c>
      <c r="CE224" s="3" t="s">
        <v>147</v>
      </c>
      <c r="CH224" s="3" t="s">
        <v>199</v>
      </c>
      <c r="CK224" s="3"/>
      <c r="CN224" s="3" t="s">
        <v>131</v>
      </c>
      <c r="CQ224" s="3"/>
    </row>
    <row r="225" spans="1:95" x14ac:dyDescent="0.25">
      <c r="A225">
        <v>112</v>
      </c>
      <c r="B225" s="22">
        <v>43932.082361111112</v>
      </c>
      <c r="C225" s="22">
        <v>43932.084907407407</v>
      </c>
      <c r="D225" s="3" t="s">
        <v>97</v>
      </c>
      <c r="I225" s="3" t="s">
        <v>98</v>
      </c>
      <c r="L225" s="3" t="s">
        <v>99</v>
      </c>
      <c r="O225" s="3"/>
      <c r="R225" s="3" t="s">
        <v>100</v>
      </c>
      <c r="U225" s="3" t="s">
        <v>99</v>
      </c>
      <c r="X225" s="3" t="s">
        <v>101</v>
      </c>
      <c r="AA225" s="3" t="s">
        <v>99</v>
      </c>
      <c r="AD225" s="3" t="s">
        <v>267</v>
      </c>
      <c r="AG225" s="3" t="s">
        <v>149</v>
      </c>
      <c r="AJ225" s="3"/>
      <c r="AM225" s="3" t="s">
        <v>99</v>
      </c>
      <c r="AP225" s="3"/>
      <c r="AS225" s="3" t="s">
        <v>99</v>
      </c>
      <c r="AV225" s="3"/>
      <c r="AY225" s="3" t="s">
        <v>241</v>
      </c>
      <c r="BB225" s="3"/>
      <c r="BG225" s="3" t="s">
        <v>108</v>
      </c>
      <c r="BJ225" s="3" t="s">
        <v>107</v>
      </c>
      <c r="BM225" s="3" t="s">
        <v>108</v>
      </c>
      <c r="BP225" s="3" t="s">
        <v>109</v>
      </c>
      <c r="BS225" s="3" t="s">
        <v>109</v>
      </c>
      <c r="BV225" s="3" t="s">
        <v>123</v>
      </c>
      <c r="BY225" s="3" t="s">
        <v>109</v>
      </c>
      <c r="CB225" s="3" t="s">
        <v>110</v>
      </c>
      <c r="CE225" s="3" t="s">
        <v>111</v>
      </c>
      <c r="CH225" s="3" t="s">
        <v>148</v>
      </c>
      <c r="CK225" s="3"/>
      <c r="CN225" s="3" t="s">
        <v>137</v>
      </c>
      <c r="CQ225" s="3"/>
    </row>
    <row r="226" spans="1:95" x14ac:dyDescent="0.25">
      <c r="A226">
        <v>112</v>
      </c>
      <c r="B226" s="22">
        <v>43932.082361111112</v>
      </c>
      <c r="C226" s="22">
        <v>43932.084907407407</v>
      </c>
      <c r="D226" s="3" t="s">
        <v>97</v>
      </c>
      <c r="I226" s="3" t="s">
        <v>98</v>
      </c>
      <c r="L226" s="3" t="s">
        <v>99</v>
      </c>
      <c r="O226" s="3"/>
      <c r="R226" s="3" t="s">
        <v>100</v>
      </c>
      <c r="U226" s="3" t="s">
        <v>99</v>
      </c>
      <c r="X226" s="3" t="s">
        <v>101</v>
      </c>
      <c r="AA226" s="3" t="s">
        <v>99</v>
      </c>
      <c r="AD226" s="3" t="s">
        <v>267</v>
      </c>
      <c r="AG226" s="3" t="s">
        <v>149</v>
      </c>
      <c r="AJ226" s="3"/>
      <c r="AM226" s="3" t="s">
        <v>99</v>
      </c>
      <c r="AP226" s="3"/>
      <c r="AS226" s="3" t="s">
        <v>99</v>
      </c>
      <c r="AV226" s="3"/>
      <c r="AY226" s="3" t="s">
        <v>430</v>
      </c>
      <c r="BB226" s="3"/>
      <c r="BG226" s="3" t="s">
        <v>108</v>
      </c>
      <c r="BJ226" s="3" t="s">
        <v>107</v>
      </c>
      <c r="BM226" s="3" t="s">
        <v>108</v>
      </c>
      <c r="BP226" s="3" t="s">
        <v>109</v>
      </c>
      <c r="BS226" s="3" t="s">
        <v>109</v>
      </c>
      <c r="BV226" s="3" t="s">
        <v>123</v>
      </c>
      <c r="BY226" s="3" t="s">
        <v>109</v>
      </c>
      <c r="CB226" s="3" t="s">
        <v>110</v>
      </c>
      <c r="CE226" s="3" t="s">
        <v>111</v>
      </c>
      <c r="CH226" s="3" t="s">
        <v>148</v>
      </c>
      <c r="CK226" s="3"/>
      <c r="CN226" s="3" t="s">
        <v>137</v>
      </c>
      <c r="CQ226" s="3"/>
    </row>
    <row r="227" spans="1:95" x14ac:dyDescent="0.25">
      <c r="A227">
        <v>113</v>
      </c>
      <c r="B227" s="22">
        <v>43932.452546296299</v>
      </c>
      <c r="C227" s="22">
        <v>43932.460648148146</v>
      </c>
      <c r="D227" s="3" t="s">
        <v>97</v>
      </c>
      <c r="I227" s="3" t="s">
        <v>98</v>
      </c>
      <c r="L227" s="3" t="s">
        <v>98</v>
      </c>
      <c r="O227" s="3" t="s">
        <v>277</v>
      </c>
      <c r="R227" s="3" t="s">
        <v>209</v>
      </c>
      <c r="U227" s="3" t="s">
        <v>98</v>
      </c>
      <c r="X227" s="3" t="s">
        <v>101</v>
      </c>
      <c r="AA227" s="3" t="s">
        <v>102</v>
      </c>
      <c r="AD227" s="3" t="s">
        <v>278</v>
      </c>
      <c r="AG227" s="3" t="s">
        <v>149</v>
      </c>
      <c r="AJ227" s="3"/>
      <c r="AM227" s="3" t="s">
        <v>99</v>
      </c>
      <c r="AP227" s="3"/>
      <c r="AS227" s="3" t="s">
        <v>98</v>
      </c>
      <c r="AV227" s="3" t="s">
        <v>175</v>
      </c>
      <c r="AY227" s="3" t="s">
        <v>241</v>
      </c>
      <c r="BB227" s="3"/>
      <c r="BG227" s="3" t="s">
        <v>107</v>
      </c>
      <c r="BJ227" s="3" t="s">
        <v>107</v>
      </c>
      <c r="BM227" s="3" t="s">
        <v>107</v>
      </c>
      <c r="BP227" s="3" t="s">
        <v>109</v>
      </c>
      <c r="BS227" s="3" t="s">
        <v>109</v>
      </c>
      <c r="BV227" s="3" t="s">
        <v>109</v>
      </c>
      <c r="BY227" s="3" t="s">
        <v>109</v>
      </c>
      <c r="CB227" s="3" t="s">
        <v>118</v>
      </c>
      <c r="CE227" s="3" t="s">
        <v>147</v>
      </c>
      <c r="CH227" s="3" t="s">
        <v>112</v>
      </c>
      <c r="CK227" s="3"/>
      <c r="CN227" s="3" t="s">
        <v>137</v>
      </c>
      <c r="CQ227" s="3"/>
    </row>
    <row r="228" spans="1:95" x14ac:dyDescent="0.25">
      <c r="A228">
        <v>113</v>
      </c>
      <c r="B228" s="22">
        <v>43932.452546296299</v>
      </c>
      <c r="C228" s="22">
        <v>43932.460648148146</v>
      </c>
      <c r="D228" s="3" t="s">
        <v>97</v>
      </c>
      <c r="I228" s="3" t="s">
        <v>98</v>
      </c>
      <c r="L228" s="3" t="s">
        <v>98</v>
      </c>
      <c r="O228" s="3" t="s">
        <v>277</v>
      </c>
      <c r="R228" s="3" t="s">
        <v>209</v>
      </c>
      <c r="U228" s="3" t="s">
        <v>98</v>
      </c>
      <c r="X228" s="3" t="s">
        <v>101</v>
      </c>
      <c r="AA228" s="3" t="s">
        <v>102</v>
      </c>
      <c r="AD228" s="3" t="s">
        <v>278</v>
      </c>
      <c r="AG228" s="3" t="s">
        <v>149</v>
      </c>
      <c r="AJ228" s="3"/>
      <c r="AM228" s="3" t="s">
        <v>99</v>
      </c>
      <c r="AP228" s="3"/>
      <c r="AS228" s="3" t="s">
        <v>98</v>
      </c>
      <c r="AV228" s="3" t="s">
        <v>175</v>
      </c>
      <c r="AY228" s="3" t="s">
        <v>430</v>
      </c>
      <c r="BB228" s="3"/>
      <c r="BG228" s="3" t="s">
        <v>107</v>
      </c>
      <c r="BJ228" s="3" t="s">
        <v>107</v>
      </c>
      <c r="BM228" s="3" t="s">
        <v>107</v>
      </c>
      <c r="BP228" s="3" t="s">
        <v>109</v>
      </c>
      <c r="BS228" s="3" t="s">
        <v>109</v>
      </c>
      <c r="BV228" s="3" t="s">
        <v>109</v>
      </c>
      <c r="BY228" s="3" t="s">
        <v>109</v>
      </c>
      <c r="CB228" s="3" t="s">
        <v>118</v>
      </c>
      <c r="CE228" s="3" t="s">
        <v>147</v>
      </c>
      <c r="CH228" s="3" t="s">
        <v>112</v>
      </c>
      <c r="CK228" s="3"/>
      <c r="CN228" s="3" t="s">
        <v>137</v>
      </c>
      <c r="CQ228" s="3"/>
    </row>
    <row r="229" spans="1:95" x14ac:dyDescent="0.25">
      <c r="A229">
        <v>114</v>
      </c>
      <c r="B229" s="22">
        <v>43932.493541666663</v>
      </c>
      <c r="C229" s="22">
        <v>43932.494895833333</v>
      </c>
      <c r="D229" s="3" t="s">
        <v>97</v>
      </c>
      <c r="I229" s="3" t="s">
        <v>98</v>
      </c>
      <c r="L229" s="3" t="s">
        <v>99</v>
      </c>
      <c r="O229" s="3"/>
      <c r="R229" s="3" t="s">
        <v>176</v>
      </c>
      <c r="U229" s="3" t="s">
        <v>99</v>
      </c>
      <c r="X229" s="3" t="s">
        <v>101</v>
      </c>
      <c r="AA229" s="3" t="s">
        <v>99</v>
      </c>
      <c r="AD229" s="3" t="s">
        <v>138</v>
      </c>
      <c r="AG229" s="3" t="s">
        <v>149</v>
      </c>
      <c r="AJ229" s="3"/>
      <c r="AM229" s="3" t="s">
        <v>99</v>
      </c>
      <c r="AP229" s="3"/>
      <c r="AS229" s="3" t="s">
        <v>99</v>
      </c>
      <c r="AV229" s="3"/>
      <c r="AY229" s="3" t="s">
        <v>241</v>
      </c>
      <c r="BB229" s="3"/>
      <c r="BG229" s="3" t="s">
        <v>123</v>
      </c>
      <c r="BJ229" s="3" t="s">
        <v>123</v>
      </c>
      <c r="BM229" s="3" t="s">
        <v>123</v>
      </c>
      <c r="BP229" s="3" t="s">
        <v>108</v>
      </c>
      <c r="BS229" s="3" t="s">
        <v>109</v>
      </c>
      <c r="BV229" s="3" t="s">
        <v>109</v>
      </c>
      <c r="BY229" s="3" t="s">
        <v>123</v>
      </c>
      <c r="CB229" s="3" t="s">
        <v>124</v>
      </c>
      <c r="CE229" s="3" t="s">
        <v>119</v>
      </c>
      <c r="CH229" s="3" t="s">
        <v>112</v>
      </c>
      <c r="CK229" s="3"/>
      <c r="CN229" s="3" t="s">
        <v>113</v>
      </c>
      <c r="CQ229" s="3"/>
    </row>
    <row r="230" spans="1:95" x14ac:dyDescent="0.25">
      <c r="A230">
        <v>114</v>
      </c>
      <c r="B230" s="22">
        <v>43932.493541666663</v>
      </c>
      <c r="C230" s="22">
        <v>43932.494895833333</v>
      </c>
      <c r="D230" s="3" t="s">
        <v>97</v>
      </c>
      <c r="I230" s="3" t="s">
        <v>98</v>
      </c>
      <c r="L230" s="3" t="s">
        <v>99</v>
      </c>
      <c r="O230" s="3"/>
      <c r="R230" s="3" t="s">
        <v>176</v>
      </c>
      <c r="U230" s="3" t="s">
        <v>99</v>
      </c>
      <c r="X230" s="3" t="s">
        <v>101</v>
      </c>
      <c r="AA230" s="3" t="s">
        <v>99</v>
      </c>
      <c r="AD230" s="3" t="s">
        <v>138</v>
      </c>
      <c r="AG230" s="3" t="s">
        <v>149</v>
      </c>
      <c r="AJ230" s="3"/>
      <c r="AM230" s="3" t="s">
        <v>99</v>
      </c>
      <c r="AP230" s="3"/>
      <c r="AS230" s="3" t="s">
        <v>99</v>
      </c>
      <c r="AV230" s="3"/>
      <c r="AY230" s="3" t="s">
        <v>430</v>
      </c>
      <c r="BB230" s="3"/>
      <c r="BG230" s="3" t="s">
        <v>123</v>
      </c>
      <c r="BJ230" s="3" t="s">
        <v>123</v>
      </c>
      <c r="BM230" s="3" t="s">
        <v>123</v>
      </c>
      <c r="BP230" s="3" t="s">
        <v>108</v>
      </c>
      <c r="BS230" s="3" t="s">
        <v>109</v>
      </c>
      <c r="BV230" s="3" t="s">
        <v>109</v>
      </c>
      <c r="BY230" s="3" t="s">
        <v>123</v>
      </c>
      <c r="CB230" s="3" t="s">
        <v>124</v>
      </c>
      <c r="CE230" s="3" t="s">
        <v>119</v>
      </c>
      <c r="CH230" s="3" t="s">
        <v>112</v>
      </c>
      <c r="CK230" s="3"/>
      <c r="CN230" s="3" t="s">
        <v>113</v>
      </c>
      <c r="CQ230" s="3"/>
    </row>
    <row r="231" spans="1:95" x14ac:dyDescent="0.25">
      <c r="A231">
        <v>115</v>
      </c>
      <c r="B231" s="22">
        <v>43932.502789351849</v>
      </c>
      <c r="C231" s="22">
        <v>43932.509375000001</v>
      </c>
      <c r="D231" s="3" t="s">
        <v>97</v>
      </c>
      <c r="I231" s="3" t="s">
        <v>98</v>
      </c>
      <c r="L231" s="3" t="s">
        <v>98</v>
      </c>
      <c r="O231" s="3" t="s">
        <v>279</v>
      </c>
      <c r="R231" s="3" t="s">
        <v>100</v>
      </c>
      <c r="U231" s="3" t="s">
        <v>98</v>
      </c>
      <c r="X231" s="3" t="s">
        <v>121</v>
      </c>
      <c r="AA231" s="3"/>
      <c r="AD231" s="3" t="s">
        <v>231</v>
      </c>
      <c r="AG231" s="3" t="s">
        <v>151</v>
      </c>
      <c r="AJ231" s="3"/>
      <c r="AM231" s="3" t="s">
        <v>99</v>
      </c>
      <c r="AP231" s="3"/>
      <c r="AS231" s="3" t="s">
        <v>98</v>
      </c>
      <c r="AV231" s="3" t="s">
        <v>130</v>
      </c>
      <c r="AY231" s="3" t="s">
        <v>439</v>
      </c>
      <c r="BB231" s="3"/>
      <c r="BG231" s="3" t="s">
        <v>107</v>
      </c>
      <c r="BJ231" s="3" t="s">
        <v>107</v>
      </c>
      <c r="BM231" s="3" t="s">
        <v>109</v>
      </c>
      <c r="BP231" s="3" t="s">
        <v>123</v>
      </c>
      <c r="BS231" s="3" t="s">
        <v>123</v>
      </c>
      <c r="BV231" s="3" t="s">
        <v>123</v>
      </c>
      <c r="BY231" s="3" t="s">
        <v>123</v>
      </c>
      <c r="CB231" s="3" t="s">
        <v>118</v>
      </c>
      <c r="CE231" s="3" t="s">
        <v>119</v>
      </c>
      <c r="CH231" s="3" t="s">
        <v>112</v>
      </c>
      <c r="CK231" s="3"/>
      <c r="CN231" s="3" t="s">
        <v>126</v>
      </c>
      <c r="CQ231" s="3" t="s">
        <v>280</v>
      </c>
    </row>
    <row r="232" spans="1:95" x14ac:dyDescent="0.25">
      <c r="A232">
        <v>115</v>
      </c>
      <c r="B232" s="22">
        <v>43932.502789351849</v>
      </c>
      <c r="C232" s="22">
        <v>43932.509375000001</v>
      </c>
      <c r="D232" s="3" t="s">
        <v>97</v>
      </c>
      <c r="I232" s="3" t="s">
        <v>98</v>
      </c>
      <c r="L232" s="3" t="s">
        <v>98</v>
      </c>
      <c r="O232" s="3" t="s">
        <v>279</v>
      </c>
      <c r="R232" s="3" t="s">
        <v>100</v>
      </c>
      <c r="U232" s="3" t="s">
        <v>98</v>
      </c>
      <c r="X232" s="3" t="s">
        <v>121</v>
      </c>
      <c r="AA232" s="3"/>
      <c r="AD232" s="3" t="s">
        <v>231</v>
      </c>
      <c r="AG232" s="3" t="s">
        <v>151</v>
      </c>
      <c r="AJ232" s="3"/>
      <c r="AM232" s="3" t="s">
        <v>99</v>
      </c>
      <c r="AP232" s="3"/>
      <c r="AS232" s="3" t="s">
        <v>98</v>
      </c>
      <c r="AV232" s="3" t="s">
        <v>130</v>
      </c>
      <c r="AY232" s="3" t="s">
        <v>430</v>
      </c>
      <c r="BB232" s="3"/>
      <c r="BG232" s="3" t="s">
        <v>107</v>
      </c>
      <c r="BJ232" s="3" t="s">
        <v>107</v>
      </c>
      <c r="BM232" s="3" t="s">
        <v>109</v>
      </c>
      <c r="BP232" s="3" t="s">
        <v>123</v>
      </c>
      <c r="BS232" s="3" t="s">
        <v>123</v>
      </c>
      <c r="BV232" s="3" t="s">
        <v>123</v>
      </c>
      <c r="BY232" s="3" t="s">
        <v>123</v>
      </c>
      <c r="CB232" s="3" t="s">
        <v>118</v>
      </c>
      <c r="CE232" s="3" t="s">
        <v>119</v>
      </c>
      <c r="CH232" s="3" t="s">
        <v>112</v>
      </c>
      <c r="CK232" s="3"/>
      <c r="CN232" s="3" t="s">
        <v>126</v>
      </c>
      <c r="CQ232" s="3" t="s">
        <v>280</v>
      </c>
    </row>
    <row r="233" spans="1:95" x14ac:dyDescent="0.25">
      <c r="A233">
        <v>116</v>
      </c>
      <c r="B233" s="22">
        <v>43932.591469907406</v>
      </c>
      <c r="C233" s="22">
        <v>43932.595717592594</v>
      </c>
      <c r="D233" s="3" t="s">
        <v>97</v>
      </c>
      <c r="I233" s="3" t="s">
        <v>98</v>
      </c>
      <c r="L233" s="3" t="s">
        <v>98</v>
      </c>
      <c r="O233" s="3" t="s">
        <v>281</v>
      </c>
      <c r="R233" s="3" t="s">
        <v>100</v>
      </c>
      <c r="U233" s="3" t="s">
        <v>99</v>
      </c>
      <c r="X233" s="3" t="s">
        <v>101</v>
      </c>
      <c r="AA233" s="3" t="s">
        <v>102</v>
      </c>
      <c r="AD233" s="3" t="s">
        <v>267</v>
      </c>
      <c r="AG233" s="3" t="s">
        <v>149</v>
      </c>
      <c r="AJ233" s="3"/>
      <c r="AM233" s="3" t="s">
        <v>99</v>
      </c>
      <c r="AP233" s="3"/>
      <c r="AS233" s="3" t="s">
        <v>99</v>
      </c>
      <c r="AV233" s="3"/>
      <c r="AY233" s="3" t="s">
        <v>241</v>
      </c>
      <c r="BB233" s="3"/>
      <c r="BG233" s="3" t="s">
        <v>109</v>
      </c>
      <c r="BJ233" s="3" t="s">
        <v>123</v>
      </c>
      <c r="BM233" s="3" t="s">
        <v>109</v>
      </c>
      <c r="BP233" s="3" t="s">
        <v>109</v>
      </c>
      <c r="BS233" s="3" t="s">
        <v>109</v>
      </c>
      <c r="BV233" s="3" t="s">
        <v>109</v>
      </c>
      <c r="BY233" s="3" t="s">
        <v>109</v>
      </c>
      <c r="CB233" s="3" t="s">
        <v>110</v>
      </c>
      <c r="CE233" s="3" t="s">
        <v>111</v>
      </c>
      <c r="CH233" s="3" t="s">
        <v>148</v>
      </c>
      <c r="CK233" s="3"/>
      <c r="CN233" s="3" t="s">
        <v>126</v>
      </c>
      <c r="CQ233" s="3"/>
    </row>
    <row r="234" spans="1:95" x14ac:dyDescent="0.25">
      <c r="A234">
        <v>116</v>
      </c>
      <c r="B234" s="22">
        <v>43932.591469907406</v>
      </c>
      <c r="C234" s="22">
        <v>43932.595717592594</v>
      </c>
      <c r="D234" s="3" t="s">
        <v>97</v>
      </c>
      <c r="I234" s="3" t="s">
        <v>98</v>
      </c>
      <c r="L234" s="3" t="s">
        <v>98</v>
      </c>
      <c r="O234" s="3" t="s">
        <v>281</v>
      </c>
      <c r="R234" s="3" t="s">
        <v>100</v>
      </c>
      <c r="U234" s="3" t="s">
        <v>99</v>
      </c>
      <c r="X234" s="3" t="s">
        <v>101</v>
      </c>
      <c r="AA234" s="3" t="s">
        <v>102</v>
      </c>
      <c r="AD234" s="3" t="s">
        <v>267</v>
      </c>
      <c r="AG234" s="3" t="s">
        <v>149</v>
      </c>
      <c r="AJ234" s="3"/>
      <c r="AM234" s="3" t="s">
        <v>99</v>
      </c>
      <c r="AP234" s="3"/>
      <c r="AS234" s="3" t="s">
        <v>99</v>
      </c>
      <c r="AV234" s="3"/>
      <c r="AY234" s="3" t="s">
        <v>430</v>
      </c>
      <c r="BB234" s="3"/>
      <c r="BG234" s="3" t="s">
        <v>109</v>
      </c>
      <c r="BJ234" s="3" t="s">
        <v>123</v>
      </c>
      <c r="BM234" s="3" t="s">
        <v>109</v>
      </c>
      <c r="BP234" s="3" t="s">
        <v>109</v>
      </c>
      <c r="BS234" s="3" t="s">
        <v>109</v>
      </c>
      <c r="BV234" s="3" t="s">
        <v>109</v>
      </c>
      <c r="BY234" s="3" t="s">
        <v>109</v>
      </c>
      <c r="CB234" s="3" t="s">
        <v>110</v>
      </c>
      <c r="CE234" s="3" t="s">
        <v>111</v>
      </c>
      <c r="CH234" s="3" t="s">
        <v>148</v>
      </c>
      <c r="CK234" s="3"/>
      <c r="CN234" s="3" t="s">
        <v>126</v>
      </c>
      <c r="CQ234" s="3"/>
    </row>
    <row r="235" spans="1:95" x14ac:dyDescent="0.25">
      <c r="A235">
        <v>117</v>
      </c>
      <c r="B235" s="22">
        <v>43932.778090277781</v>
      </c>
      <c r="C235" s="22">
        <v>43932.779814814814</v>
      </c>
      <c r="D235" s="3" t="s">
        <v>97</v>
      </c>
      <c r="I235" s="3" t="s">
        <v>98</v>
      </c>
      <c r="L235" s="3" t="s">
        <v>98</v>
      </c>
      <c r="O235" s="3" t="s">
        <v>282</v>
      </c>
      <c r="R235" s="3" t="s">
        <v>100</v>
      </c>
      <c r="U235" s="3" t="s">
        <v>99</v>
      </c>
      <c r="X235" s="3" t="s">
        <v>101</v>
      </c>
      <c r="AA235" s="3" t="s">
        <v>99</v>
      </c>
      <c r="AD235" s="3" t="s">
        <v>152</v>
      </c>
      <c r="AG235" s="3" t="s">
        <v>151</v>
      </c>
      <c r="AJ235" s="3"/>
      <c r="AM235" s="3" t="s">
        <v>98</v>
      </c>
      <c r="AP235" s="3" t="s">
        <v>143</v>
      </c>
      <c r="AS235" s="3" t="s">
        <v>98</v>
      </c>
      <c r="AV235" s="3" t="s">
        <v>283</v>
      </c>
      <c r="AY235" s="3" t="s">
        <v>241</v>
      </c>
      <c r="BB235" s="3"/>
      <c r="BG235" s="3" t="s">
        <v>123</v>
      </c>
      <c r="BJ235" s="3" t="s">
        <v>123</v>
      </c>
      <c r="BM235" s="3" t="s">
        <v>123</v>
      </c>
      <c r="BP235" s="3" t="s">
        <v>107</v>
      </c>
      <c r="BS235" s="3" t="s">
        <v>123</v>
      </c>
      <c r="BV235" s="3" t="s">
        <v>123</v>
      </c>
      <c r="BY235" s="3" t="s">
        <v>123</v>
      </c>
      <c r="CB235" s="3" t="s">
        <v>118</v>
      </c>
      <c r="CE235" s="3" t="s">
        <v>147</v>
      </c>
      <c r="CH235" s="3" t="s">
        <v>137</v>
      </c>
      <c r="CK235" s="3" t="s">
        <v>284</v>
      </c>
      <c r="CN235" s="3" t="s">
        <v>137</v>
      </c>
      <c r="CQ235" s="3"/>
    </row>
    <row r="236" spans="1:95" x14ac:dyDescent="0.25">
      <c r="A236">
        <v>117</v>
      </c>
      <c r="B236" s="22">
        <v>43932.778090277781</v>
      </c>
      <c r="C236" s="22">
        <v>43932.779814814814</v>
      </c>
      <c r="D236" s="3" t="s">
        <v>97</v>
      </c>
      <c r="I236" s="3" t="s">
        <v>98</v>
      </c>
      <c r="L236" s="3" t="s">
        <v>98</v>
      </c>
      <c r="O236" s="3" t="s">
        <v>282</v>
      </c>
      <c r="R236" s="3" t="s">
        <v>100</v>
      </c>
      <c r="U236" s="3" t="s">
        <v>99</v>
      </c>
      <c r="X236" s="3" t="s">
        <v>101</v>
      </c>
      <c r="AA236" s="3" t="s">
        <v>99</v>
      </c>
      <c r="AD236" s="3" t="s">
        <v>152</v>
      </c>
      <c r="AG236" s="3" t="s">
        <v>151</v>
      </c>
      <c r="AJ236" s="3"/>
      <c r="AM236" s="3" t="s">
        <v>98</v>
      </c>
      <c r="AP236" s="3" t="s">
        <v>143</v>
      </c>
      <c r="AS236" s="3" t="s">
        <v>98</v>
      </c>
      <c r="AV236" s="3" t="s">
        <v>283</v>
      </c>
      <c r="AY236" s="3" t="s">
        <v>430</v>
      </c>
      <c r="BB236" s="3"/>
      <c r="BG236" s="3" t="s">
        <v>123</v>
      </c>
      <c r="BJ236" s="3" t="s">
        <v>123</v>
      </c>
      <c r="BM236" s="3" t="s">
        <v>123</v>
      </c>
      <c r="BP236" s="3" t="s">
        <v>107</v>
      </c>
      <c r="BS236" s="3" t="s">
        <v>123</v>
      </c>
      <c r="BV236" s="3" t="s">
        <v>123</v>
      </c>
      <c r="BY236" s="3" t="s">
        <v>123</v>
      </c>
      <c r="CB236" s="3" t="s">
        <v>118</v>
      </c>
      <c r="CE236" s="3" t="s">
        <v>147</v>
      </c>
      <c r="CH236" s="3" t="s">
        <v>137</v>
      </c>
      <c r="CK236" s="3" t="s">
        <v>284</v>
      </c>
      <c r="CN236" s="3" t="s">
        <v>137</v>
      </c>
      <c r="CQ236" s="3"/>
    </row>
    <row r="237" spans="1:95" x14ac:dyDescent="0.25">
      <c r="A237">
        <v>118</v>
      </c>
      <c r="B237" s="22">
        <v>43932.782939814817</v>
      </c>
      <c r="C237" s="22">
        <v>43932.807187500002</v>
      </c>
      <c r="D237" s="3" t="s">
        <v>97</v>
      </c>
      <c r="I237" s="3" t="s">
        <v>98</v>
      </c>
      <c r="L237" s="3" t="s">
        <v>98</v>
      </c>
      <c r="O237" s="3" t="s">
        <v>285</v>
      </c>
      <c r="R237" s="3" t="s">
        <v>120</v>
      </c>
      <c r="U237" s="3" t="s">
        <v>99</v>
      </c>
      <c r="X237" s="3" t="s">
        <v>121</v>
      </c>
      <c r="AA237" s="3"/>
      <c r="AD237" s="3" t="s">
        <v>142</v>
      </c>
      <c r="AG237" s="3" t="s">
        <v>139</v>
      </c>
      <c r="AJ237" s="3"/>
      <c r="AM237" s="3" t="s">
        <v>99</v>
      </c>
      <c r="AP237" s="3"/>
      <c r="AS237" s="3" t="s">
        <v>99</v>
      </c>
      <c r="AV237" s="3"/>
      <c r="AY237" s="3" t="s">
        <v>241</v>
      </c>
      <c r="BB237" s="3" t="s">
        <v>286</v>
      </c>
      <c r="BG237" s="3" t="s">
        <v>123</v>
      </c>
      <c r="BJ237" s="3" t="s">
        <v>109</v>
      </c>
      <c r="BM237" s="3" t="s">
        <v>109</v>
      </c>
      <c r="BP237" s="3" t="s">
        <v>109</v>
      </c>
      <c r="BS237" s="3" t="s">
        <v>109</v>
      </c>
      <c r="BV237" s="3" t="s">
        <v>109</v>
      </c>
      <c r="BY237" s="3" t="s">
        <v>109</v>
      </c>
      <c r="CB237" s="3" t="s">
        <v>110</v>
      </c>
      <c r="CE237" s="3" t="s">
        <v>147</v>
      </c>
      <c r="CH237" s="3" t="s">
        <v>148</v>
      </c>
      <c r="CK237" s="3"/>
      <c r="CN237" s="3" t="s">
        <v>137</v>
      </c>
      <c r="CQ237" s="3"/>
    </row>
    <row r="238" spans="1:95" x14ac:dyDescent="0.25">
      <c r="A238">
        <v>118</v>
      </c>
      <c r="B238" s="22">
        <v>43932.782939814817</v>
      </c>
      <c r="C238" s="22">
        <v>43932.807187500002</v>
      </c>
      <c r="D238" s="3" t="s">
        <v>97</v>
      </c>
      <c r="I238" s="3" t="s">
        <v>98</v>
      </c>
      <c r="L238" s="3" t="s">
        <v>98</v>
      </c>
      <c r="O238" s="3" t="s">
        <v>285</v>
      </c>
      <c r="R238" s="3" t="s">
        <v>120</v>
      </c>
      <c r="U238" s="3" t="s">
        <v>99</v>
      </c>
      <c r="X238" s="3" t="s">
        <v>121</v>
      </c>
      <c r="AA238" s="3"/>
      <c r="AD238" s="3" t="s">
        <v>142</v>
      </c>
      <c r="AG238" s="3" t="s">
        <v>139</v>
      </c>
      <c r="AJ238" s="3"/>
      <c r="AM238" s="3" t="s">
        <v>99</v>
      </c>
      <c r="AP238" s="3"/>
      <c r="AS238" s="3" t="s">
        <v>99</v>
      </c>
      <c r="AV238" s="3"/>
      <c r="AY238" s="3" t="s">
        <v>430</v>
      </c>
      <c r="BB238" s="3" t="s">
        <v>286</v>
      </c>
      <c r="BG238" s="3" t="s">
        <v>123</v>
      </c>
      <c r="BJ238" s="3" t="s">
        <v>109</v>
      </c>
      <c r="BM238" s="3" t="s">
        <v>109</v>
      </c>
      <c r="BP238" s="3" t="s">
        <v>109</v>
      </c>
      <c r="BS238" s="3" t="s">
        <v>109</v>
      </c>
      <c r="BV238" s="3" t="s">
        <v>109</v>
      </c>
      <c r="BY238" s="3" t="s">
        <v>109</v>
      </c>
      <c r="CB238" s="3" t="s">
        <v>110</v>
      </c>
      <c r="CE238" s="3" t="s">
        <v>147</v>
      </c>
      <c r="CH238" s="3" t="s">
        <v>148</v>
      </c>
      <c r="CK238" s="3"/>
      <c r="CN238" s="3" t="s">
        <v>137</v>
      </c>
      <c r="CQ238" s="3"/>
    </row>
    <row r="239" spans="1:95" x14ac:dyDescent="0.25">
      <c r="A239">
        <v>119</v>
      </c>
      <c r="B239" s="22">
        <v>43932.810972222222</v>
      </c>
      <c r="C239" s="22">
        <v>43932.813437500001</v>
      </c>
      <c r="D239" s="3" t="s">
        <v>97</v>
      </c>
      <c r="I239" s="3" t="s">
        <v>99</v>
      </c>
      <c r="L239" s="3" t="s">
        <v>98</v>
      </c>
      <c r="O239" s="3" t="s">
        <v>287</v>
      </c>
      <c r="R239" s="3" t="s">
        <v>100</v>
      </c>
      <c r="U239" s="3" t="s">
        <v>99</v>
      </c>
      <c r="X239" s="3" t="s">
        <v>101</v>
      </c>
      <c r="AA239" s="3" t="s">
        <v>132</v>
      </c>
      <c r="AD239" s="3" t="s">
        <v>188</v>
      </c>
      <c r="AG239" s="3" t="s">
        <v>149</v>
      </c>
      <c r="AJ239" s="3"/>
      <c r="AM239" s="3" t="s">
        <v>99</v>
      </c>
      <c r="AP239" s="3"/>
      <c r="AS239" s="3" t="s">
        <v>99</v>
      </c>
      <c r="AV239" s="3"/>
      <c r="AY239" s="3" t="s">
        <v>439</v>
      </c>
      <c r="BB239" s="3"/>
      <c r="BG239" s="3" t="s">
        <v>108</v>
      </c>
      <c r="BJ239" s="3" t="s">
        <v>107</v>
      </c>
      <c r="BM239" s="3" t="s">
        <v>107</v>
      </c>
      <c r="BP239" s="3" t="s">
        <v>109</v>
      </c>
      <c r="BS239" s="3" t="s">
        <v>109</v>
      </c>
      <c r="BV239" s="3" t="s">
        <v>109</v>
      </c>
      <c r="BY239" s="3" t="s">
        <v>109</v>
      </c>
      <c r="CB239" s="3" t="s">
        <v>118</v>
      </c>
      <c r="CE239" s="3" t="s">
        <v>147</v>
      </c>
      <c r="CH239" s="3" t="s">
        <v>148</v>
      </c>
      <c r="CK239" s="3"/>
      <c r="CN239" s="3" t="s">
        <v>126</v>
      </c>
      <c r="CQ239" s="3"/>
    </row>
    <row r="240" spans="1:95" x14ac:dyDescent="0.25">
      <c r="A240">
        <v>119</v>
      </c>
      <c r="B240" s="22">
        <v>43932.810972222222</v>
      </c>
      <c r="C240" s="22">
        <v>43932.813437500001</v>
      </c>
      <c r="D240" s="3" t="s">
        <v>97</v>
      </c>
      <c r="I240" s="3" t="s">
        <v>99</v>
      </c>
      <c r="L240" s="3" t="s">
        <v>98</v>
      </c>
      <c r="O240" s="3" t="s">
        <v>287</v>
      </c>
      <c r="R240" s="3" t="s">
        <v>100</v>
      </c>
      <c r="U240" s="3" t="s">
        <v>99</v>
      </c>
      <c r="X240" s="3" t="s">
        <v>101</v>
      </c>
      <c r="AA240" s="3" t="s">
        <v>132</v>
      </c>
      <c r="AD240" s="3" t="s">
        <v>188</v>
      </c>
      <c r="AG240" s="3" t="s">
        <v>149</v>
      </c>
      <c r="AJ240" s="3"/>
      <c r="AM240" s="3" t="s">
        <v>99</v>
      </c>
      <c r="AP240" s="3"/>
      <c r="AS240" s="3" t="s">
        <v>99</v>
      </c>
      <c r="AV240" s="3"/>
      <c r="AY240" s="3" t="s">
        <v>430</v>
      </c>
      <c r="BB240" s="3"/>
      <c r="BG240" s="3" t="s">
        <v>108</v>
      </c>
      <c r="BJ240" s="3" t="s">
        <v>107</v>
      </c>
      <c r="BM240" s="3" t="s">
        <v>107</v>
      </c>
      <c r="BP240" s="3" t="s">
        <v>109</v>
      </c>
      <c r="BS240" s="3" t="s">
        <v>109</v>
      </c>
      <c r="BV240" s="3" t="s">
        <v>109</v>
      </c>
      <c r="BY240" s="3" t="s">
        <v>109</v>
      </c>
      <c r="CB240" s="3" t="s">
        <v>118</v>
      </c>
      <c r="CE240" s="3" t="s">
        <v>147</v>
      </c>
      <c r="CH240" s="3" t="s">
        <v>148</v>
      </c>
      <c r="CK240" s="3"/>
      <c r="CN240" s="3" t="s">
        <v>126</v>
      </c>
      <c r="CQ240" s="3"/>
    </row>
    <row r="241" spans="1:95" x14ac:dyDescent="0.25">
      <c r="A241">
        <v>120</v>
      </c>
      <c r="B241" s="22">
        <v>43932.823171296295</v>
      </c>
      <c r="C241" s="22">
        <v>43932.826111111113</v>
      </c>
      <c r="D241" s="3" t="s">
        <v>97</v>
      </c>
      <c r="I241" s="3" t="s">
        <v>99</v>
      </c>
      <c r="L241" s="3" t="s">
        <v>99</v>
      </c>
      <c r="O241" s="3"/>
      <c r="R241" s="3" t="s">
        <v>120</v>
      </c>
      <c r="U241" s="3" t="s">
        <v>99</v>
      </c>
      <c r="X241" s="3" t="s">
        <v>101</v>
      </c>
      <c r="AA241" s="3" t="s">
        <v>132</v>
      </c>
      <c r="AD241" s="3" t="s">
        <v>211</v>
      </c>
      <c r="AG241" s="3" t="s">
        <v>149</v>
      </c>
      <c r="AJ241" s="3"/>
      <c r="AM241" s="3" t="s">
        <v>99</v>
      </c>
      <c r="AP241" s="3"/>
      <c r="AS241" s="3" t="s">
        <v>98</v>
      </c>
      <c r="AV241" s="3" t="s">
        <v>288</v>
      </c>
      <c r="AY241" s="3" t="s">
        <v>241</v>
      </c>
      <c r="BB241" s="3"/>
      <c r="BG241" s="3" t="s">
        <v>108</v>
      </c>
      <c r="BJ241" s="3" t="s">
        <v>108</v>
      </c>
      <c r="BM241" s="3" t="s">
        <v>109</v>
      </c>
      <c r="BP241" s="3" t="s">
        <v>108</v>
      </c>
      <c r="BS241" s="3" t="s">
        <v>108</v>
      </c>
      <c r="BV241" s="3" t="s">
        <v>123</v>
      </c>
      <c r="BY241" s="3" t="s">
        <v>123</v>
      </c>
      <c r="CB241" s="3" t="s">
        <v>118</v>
      </c>
      <c r="CE241" s="3" t="s">
        <v>222</v>
      </c>
      <c r="CH241" s="3" t="s">
        <v>148</v>
      </c>
      <c r="CK241" s="3"/>
      <c r="CN241" s="3" t="s">
        <v>126</v>
      </c>
      <c r="CQ241" s="3"/>
    </row>
    <row r="242" spans="1:95" x14ac:dyDescent="0.25">
      <c r="A242">
        <v>120</v>
      </c>
      <c r="B242" s="22">
        <v>43932.823171296295</v>
      </c>
      <c r="C242" s="22">
        <v>43932.826111111113</v>
      </c>
      <c r="D242" s="3" t="s">
        <v>97</v>
      </c>
      <c r="I242" s="3" t="s">
        <v>99</v>
      </c>
      <c r="L242" s="3" t="s">
        <v>99</v>
      </c>
      <c r="O242" s="3"/>
      <c r="R242" s="3" t="s">
        <v>120</v>
      </c>
      <c r="U242" s="3" t="s">
        <v>99</v>
      </c>
      <c r="X242" s="3" t="s">
        <v>101</v>
      </c>
      <c r="AA242" s="3" t="s">
        <v>132</v>
      </c>
      <c r="AD242" s="3" t="s">
        <v>211</v>
      </c>
      <c r="AG242" s="3" t="s">
        <v>149</v>
      </c>
      <c r="AJ242" s="3"/>
      <c r="AM242" s="3" t="s">
        <v>99</v>
      </c>
      <c r="AP242" s="3"/>
      <c r="AS242" s="3" t="s">
        <v>98</v>
      </c>
      <c r="AV242" s="3" t="s">
        <v>288</v>
      </c>
      <c r="AY242" s="3" t="s">
        <v>430</v>
      </c>
      <c r="BB242" s="3"/>
      <c r="BG242" s="3" t="s">
        <v>108</v>
      </c>
      <c r="BJ242" s="3" t="s">
        <v>108</v>
      </c>
      <c r="BM242" s="3" t="s">
        <v>109</v>
      </c>
      <c r="BP242" s="3" t="s">
        <v>108</v>
      </c>
      <c r="BS242" s="3" t="s">
        <v>108</v>
      </c>
      <c r="BV242" s="3" t="s">
        <v>123</v>
      </c>
      <c r="BY242" s="3" t="s">
        <v>123</v>
      </c>
      <c r="CB242" s="3" t="s">
        <v>118</v>
      </c>
      <c r="CE242" s="3" t="s">
        <v>222</v>
      </c>
      <c r="CH242" s="3" t="s">
        <v>148</v>
      </c>
      <c r="CK242" s="3"/>
      <c r="CN242" s="3" t="s">
        <v>126</v>
      </c>
      <c r="CQ242" s="3"/>
    </row>
    <row r="243" spans="1:95" x14ac:dyDescent="0.25">
      <c r="A243">
        <v>121</v>
      </c>
      <c r="B243" s="22">
        <v>43932.852037037039</v>
      </c>
      <c r="C243" s="22">
        <v>43932.856909722221</v>
      </c>
      <c r="D243" s="3" t="s">
        <v>97</v>
      </c>
      <c r="I243" s="3" t="s">
        <v>98</v>
      </c>
      <c r="L243" s="3" t="s">
        <v>98</v>
      </c>
      <c r="O243" s="3" t="s">
        <v>289</v>
      </c>
      <c r="R243" s="3" t="s">
        <v>100</v>
      </c>
      <c r="U243" s="3" t="s">
        <v>99</v>
      </c>
      <c r="X243" s="3" t="s">
        <v>101</v>
      </c>
      <c r="AA243" s="3" t="s">
        <v>132</v>
      </c>
      <c r="AD243" s="3" t="s">
        <v>146</v>
      </c>
      <c r="AG243" s="3" t="s">
        <v>149</v>
      </c>
      <c r="AJ243" s="3"/>
      <c r="AM243" s="3" t="s">
        <v>99</v>
      </c>
      <c r="AP243" s="3"/>
      <c r="AS243" s="3" t="s">
        <v>98</v>
      </c>
      <c r="AV243" s="3" t="s">
        <v>130</v>
      </c>
      <c r="AY243" s="3" t="s">
        <v>241</v>
      </c>
      <c r="BB243" s="3"/>
      <c r="BG243" s="3" t="s">
        <v>109</v>
      </c>
      <c r="BJ243" s="3" t="s">
        <v>109</v>
      </c>
      <c r="BM243" s="3" t="s">
        <v>107</v>
      </c>
      <c r="BP243" s="3" t="s">
        <v>109</v>
      </c>
      <c r="BS243" s="3" t="s">
        <v>109</v>
      </c>
      <c r="BV243" s="3" t="s">
        <v>108</v>
      </c>
      <c r="BY243" s="3" t="s">
        <v>109</v>
      </c>
      <c r="CB243" s="3" t="s">
        <v>110</v>
      </c>
      <c r="CE243" s="3" t="s">
        <v>147</v>
      </c>
      <c r="CH243" s="3" t="s">
        <v>148</v>
      </c>
      <c r="CK243" s="3"/>
      <c r="CN243" s="3" t="s">
        <v>126</v>
      </c>
      <c r="CQ243" s="3"/>
    </row>
    <row r="244" spans="1:95" x14ac:dyDescent="0.25">
      <c r="A244">
        <v>121</v>
      </c>
      <c r="B244" s="22">
        <v>43932.852037037039</v>
      </c>
      <c r="C244" s="22">
        <v>43932.856909722221</v>
      </c>
      <c r="D244" s="3" t="s">
        <v>97</v>
      </c>
      <c r="I244" s="3" t="s">
        <v>98</v>
      </c>
      <c r="L244" s="3" t="s">
        <v>98</v>
      </c>
      <c r="O244" s="3" t="s">
        <v>289</v>
      </c>
      <c r="R244" s="3" t="s">
        <v>100</v>
      </c>
      <c r="U244" s="3" t="s">
        <v>99</v>
      </c>
      <c r="X244" s="3" t="s">
        <v>101</v>
      </c>
      <c r="AA244" s="3" t="s">
        <v>132</v>
      </c>
      <c r="AD244" s="3" t="s">
        <v>146</v>
      </c>
      <c r="AG244" s="3" t="s">
        <v>149</v>
      </c>
      <c r="AJ244" s="3"/>
      <c r="AM244" s="3" t="s">
        <v>99</v>
      </c>
      <c r="AP244" s="3"/>
      <c r="AS244" s="3" t="s">
        <v>98</v>
      </c>
      <c r="AV244" s="3" t="s">
        <v>130</v>
      </c>
      <c r="AY244" s="3" t="s">
        <v>430</v>
      </c>
      <c r="BB244" s="3"/>
      <c r="BG244" s="3" t="s">
        <v>109</v>
      </c>
      <c r="BJ244" s="3" t="s">
        <v>109</v>
      </c>
      <c r="BM244" s="3" t="s">
        <v>107</v>
      </c>
      <c r="BP244" s="3" t="s">
        <v>109</v>
      </c>
      <c r="BS244" s="3" t="s">
        <v>109</v>
      </c>
      <c r="BV244" s="3" t="s">
        <v>108</v>
      </c>
      <c r="BY244" s="3" t="s">
        <v>109</v>
      </c>
      <c r="CB244" s="3" t="s">
        <v>110</v>
      </c>
      <c r="CE244" s="3" t="s">
        <v>147</v>
      </c>
      <c r="CH244" s="3" t="s">
        <v>148</v>
      </c>
      <c r="CK244" s="3"/>
      <c r="CN244" s="3" t="s">
        <v>126</v>
      </c>
      <c r="CQ244" s="3"/>
    </row>
    <row r="245" spans="1:95" x14ac:dyDescent="0.25">
      <c r="A245">
        <v>122</v>
      </c>
      <c r="B245" s="22">
        <v>43932.899513888886</v>
      </c>
      <c r="C245" s="22">
        <v>43932.90320601852</v>
      </c>
      <c r="D245" s="3" t="s">
        <v>97</v>
      </c>
      <c r="I245" s="3" t="s">
        <v>99</v>
      </c>
      <c r="L245" s="3" t="s">
        <v>98</v>
      </c>
      <c r="O245" s="3" t="s">
        <v>290</v>
      </c>
      <c r="R245" s="3" t="s">
        <v>100</v>
      </c>
      <c r="U245" s="3" t="s">
        <v>99</v>
      </c>
      <c r="X245" s="3" t="s">
        <v>121</v>
      </c>
      <c r="AA245" s="3"/>
      <c r="AD245" s="3" t="s">
        <v>127</v>
      </c>
      <c r="AG245" s="3" t="s">
        <v>149</v>
      </c>
      <c r="AJ245" s="3"/>
      <c r="AM245" s="3" t="s">
        <v>98</v>
      </c>
      <c r="AP245" s="3" t="s">
        <v>186</v>
      </c>
      <c r="AS245" s="3" t="s">
        <v>98</v>
      </c>
      <c r="AV245" s="3" t="s">
        <v>291</v>
      </c>
      <c r="AY245" s="3" t="s">
        <v>241</v>
      </c>
      <c r="BB245" s="3"/>
      <c r="BG245" s="3" t="s">
        <v>123</v>
      </c>
      <c r="BJ245" s="3" t="s">
        <v>109</v>
      </c>
      <c r="BM245" s="3" t="s">
        <v>109</v>
      </c>
      <c r="BP245" s="3" t="s">
        <v>123</v>
      </c>
      <c r="BS245" s="3" t="s">
        <v>123</v>
      </c>
      <c r="BV245" s="3" t="s">
        <v>123</v>
      </c>
      <c r="BY245" s="3" t="s">
        <v>123</v>
      </c>
      <c r="CB245" s="3" t="s">
        <v>110</v>
      </c>
      <c r="CE245" s="3" t="s">
        <v>111</v>
      </c>
      <c r="CH245" s="3" t="s">
        <v>137</v>
      </c>
      <c r="CK245" s="3" t="s">
        <v>292</v>
      </c>
      <c r="CN245" s="3" t="s">
        <v>137</v>
      </c>
      <c r="CQ245" s="3"/>
    </row>
    <row r="246" spans="1:95" x14ac:dyDescent="0.25">
      <c r="A246">
        <v>122</v>
      </c>
      <c r="B246" s="22">
        <v>43932.899513888886</v>
      </c>
      <c r="C246" s="22">
        <v>43932.90320601852</v>
      </c>
      <c r="D246" s="3" t="s">
        <v>97</v>
      </c>
      <c r="I246" s="3" t="s">
        <v>99</v>
      </c>
      <c r="L246" s="3" t="s">
        <v>98</v>
      </c>
      <c r="O246" s="3" t="s">
        <v>290</v>
      </c>
      <c r="R246" s="3" t="s">
        <v>100</v>
      </c>
      <c r="U246" s="3" t="s">
        <v>99</v>
      </c>
      <c r="X246" s="3" t="s">
        <v>121</v>
      </c>
      <c r="AA246" s="3"/>
      <c r="AD246" s="3" t="s">
        <v>127</v>
      </c>
      <c r="AG246" s="3" t="s">
        <v>149</v>
      </c>
      <c r="AJ246" s="3"/>
      <c r="AM246" s="3" t="s">
        <v>98</v>
      </c>
      <c r="AP246" s="3" t="s">
        <v>186</v>
      </c>
      <c r="AS246" s="3" t="s">
        <v>98</v>
      </c>
      <c r="AV246" s="3" t="s">
        <v>291</v>
      </c>
      <c r="AY246" s="3" t="s">
        <v>430</v>
      </c>
      <c r="BB246" s="3"/>
      <c r="BG246" s="3" t="s">
        <v>123</v>
      </c>
      <c r="BJ246" s="3" t="s">
        <v>109</v>
      </c>
      <c r="BM246" s="3" t="s">
        <v>109</v>
      </c>
      <c r="BP246" s="3" t="s">
        <v>123</v>
      </c>
      <c r="BS246" s="3" t="s">
        <v>123</v>
      </c>
      <c r="BV246" s="3" t="s">
        <v>123</v>
      </c>
      <c r="BY246" s="3" t="s">
        <v>123</v>
      </c>
      <c r="CB246" s="3" t="s">
        <v>110</v>
      </c>
      <c r="CE246" s="3" t="s">
        <v>111</v>
      </c>
      <c r="CH246" s="3" t="s">
        <v>137</v>
      </c>
      <c r="CK246" s="3" t="s">
        <v>292</v>
      </c>
      <c r="CN246" s="3" t="s">
        <v>137</v>
      </c>
      <c r="CQ246" s="3"/>
    </row>
    <row r="247" spans="1:95" x14ac:dyDescent="0.25">
      <c r="A247">
        <v>123</v>
      </c>
      <c r="B247" s="22">
        <v>43933.208726851852</v>
      </c>
      <c r="C247" s="22">
        <v>43933.220532407409</v>
      </c>
      <c r="D247" s="3" t="s">
        <v>97</v>
      </c>
      <c r="I247" s="3" t="s">
        <v>98</v>
      </c>
      <c r="L247" s="3" t="s">
        <v>98</v>
      </c>
      <c r="O247" s="3" t="s">
        <v>293</v>
      </c>
      <c r="R247" s="3" t="s">
        <v>100</v>
      </c>
      <c r="U247" s="3" t="s">
        <v>98</v>
      </c>
      <c r="X247" s="3" t="s">
        <v>101</v>
      </c>
      <c r="AA247" s="3" t="s">
        <v>102</v>
      </c>
      <c r="AD247" s="3" t="s">
        <v>127</v>
      </c>
      <c r="AG247" s="3" t="s">
        <v>139</v>
      </c>
      <c r="AJ247" s="3"/>
      <c r="AM247" s="3" t="s">
        <v>98</v>
      </c>
      <c r="AP247" s="3" t="s">
        <v>294</v>
      </c>
      <c r="AS247" s="3" t="s">
        <v>98</v>
      </c>
      <c r="AV247" s="3" t="s">
        <v>295</v>
      </c>
      <c r="AY247" s="3" t="s">
        <v>443</v>
      </c>
      <c r="BB247" s="3"/>
      <c r="BG247" s="3" t="s">
        <v>107</v>
      </c>
      <c r="BJ247" s="3" t="s">
        <v>108</v>
      </c>
      <c r="BM247" s="3" t="s">
        <v>109</v>
      </c>
      <c r="BP247" s="3" t="s">
        <v>109</v>
      </c>
      <c r="BS247" s="3" t="s">
        <v>107</v>
      </c>
      <c r="BV247" s="3" t="s">
        <v>108</v>
      </c>
      <c r="BY247" s="3" t="s">
        <v>108</v>
      </c>
      <c r="CB247" s="3" t="s">
        <v>118</v>
      </c>
      <c r="CE247" s="3" t="s">
        <v>147</v>
      </c>
      <c r="CH247" s="3" t="s">
        <v>137</v>
      </c>
      <c r="CK247" s="3" t="s">
        <v>297</v>
      </c>
      <c r="CN247" s="3" t="s">
        <v>126</v>
      </c>
      <c r="CQ247" s="3" t="s">
        <v>298</v>
      </c>
    </row>
    <row r="248" spans="1:95" x14ac:dyDescent="0.25">
      <c r="A248">
        <v>123</v>
      </c>
      <c r="B248" s="22">
        <v>43933.208726851852</v>
      </c>
      <c r="C248" s="22">
        <v>43933.220532407409</v>
      </c>
      <c r="D248" s="3" t="s">
        <v>97</v>
      </c>
      <c r="I248" s="3" t="s">
        <v>98</v>
      </c>
      <c r="L248" s="3" t="s">
        <v>98</v>
      </c>
      <c r="O248" s="3" t="s">
        <v>293</v>
      </c>
      <c r="R248" s="3" t="s">
        <v>100</v>
      </c>
      <c r="U248" s="3" t="s">
        <v>98</v>
      </c>
      <c r="X248" s="3" t="s">
        <v>101</v>
      </c>
      <c r="AA248" s="3" t="s">
        <v>102</v>
      </c>
      <c r="AD248" s="3" t="s">
        <v>127</v>
      </c>
      <c r="AG248" s="3" t="s">
        <v>139</v>
      </c>
      <c r="AJ248" s="3"/>
      <c r="AM248" s="3" t="s">
        <v>98</v>
      </c>
      <c r="AP248" s="3" t="s">
        <v>294</v>
      </c>
      <c r="AS248" s="3" t="s">
        <v>98</v>
      </c>
      <c r="AV248" s="3" t="s">
        <v>295</v>
      </c>
      <c r="AY248" s="3" t="s">
        <v>441</v>
      </c>
      <c r="BB248" s="3"/>
      <c r="BG248" s="3" t="s">
        <v>107</v>
      </c>
      <c r="BJ248" s="3" t="s">
        <v>108</v>
      </c>
      <c r="BM248" s="3" t="s">
        <v>109</v>
      </c>
      <c r="BP248" s="3" t="s">
        <v>109</v>
      </c>
      <c r="BS248" s="3" t="s">
        <v>107</v>
      </c>
      <c r="BV248" s="3" t="s">
        <v>108</v>
      </c>
      <c r="BY248" s="3" t="s">
        <v>108</v>
      </c>
      <c r="CB248" s="3" t="s">
        <v>118</v>
      </c>
      <c r="CE248" s="3" t="s">
        <v>147</v>
      </c>
      <c r="CH248" s="3" t="s">
        <v>137</v>
      </c>
      <c r="CK248" s="3" t="s">
        <v>297</v>
      </c>
      <c r="CN248" s="3" t="s">
        <v>126</v>
      </c>
      <c r="CQ248" s="3" t="s">
        <v>298</v>
      </c>
    </row>
    <row r="249" spans="1:95" x14ac:dyDescent="0.25">
      <c r="A249">
        <v>123</v>
      </c>
      <c r="B249" s="22">
        <v>43933.208726851852</v>
      </c>
      <c r="C249" s="22">
        <v>43933.220532407409</v>
      </c>
      <c r="D249" s="3" t="s">
        <v>97</v>
      </c>
      <c r="I249" s="3" t="s">
        <v>98</v>
      </c>
      <c r="L249" s="3" t="s">
        <v>98</v>
      </c>
      <c r="O249" s="3" t="s">
        <v>293</v>
      </c>
      <c r="R249" s="3" t="s">
        <v>100</v>
      </c>
      <c r="U249" s="3" t="s">
        <v>98</v>
      </c>
      <c r="X249" s="3" t="s">
        <v>101</v>
      </c>
      <c r="AA249" s="3" t="s">
        <v>102</v>
      </c>
      <c r="AD249" s="3" t="s">
        <v>127</v>
      </c>
      <c r="AG249" s="3" t="s">
        <v>139</v>
      </c>
      <c r="AJ249" s="3"/>
      <c r="AM249" s="3" t="s">
        <v>98</v>
      </c>
      <c r="AP249" s="3" t="s">
        <v>294</v>
      </c>
      <c r="AS249" s="3" t="s">
        <v>98</v>
      </c>
      <c r="AV249" s="3" t="s">
        <v>295</v>
      </c>
      <c r="AY249" s="3" t="s">
        <v>430</v>
      </c>
      <c r="BB249" s="3"/>
      <c r="BG249" s="3" t="s">
        <v>107</v>
      </c>
      <c r="BJ249" s="3" t="s">
        <v>108</v>
      </c>
      <c r="BM249" s="3" t="s">
        <v>109</v>
      </c>
      <c r="BP249" s="3" t="s">
        <v>109</v>
      </c>
      <c r="BS249" s="3" t="s">
        <v>107</v>
      </c>
      <c r="BV249" s="3" t="s">
        <v>108</v>
      </c>
      <c r="BY249" s="3" t="s">
        <v>108</v>
      </c>
      <c r="CB249" s="3" t="s">
        <v>118</v>
      </c>
      <c r="CE249" s="3" t="s">
        <v>147</v>
      </c>
      <c r="CH249" s="3" t="s">
        <v>137</v>
      </c>
      <c r="CK249" s="3" t="s">
        <v>297</v>
      </c>
      <c r="CN249" s="3" t="s">
        <v>126</v>
      </c>
      <c r="CQ249" s="3" t="s">
        <v>298</v>
      </c>
    </row>
    <row r="250" spans="1:95" x14ac:dyDescent="0.25">
      <c r="A250">
        <v>124</v>
      </c>
      <c r="B250" s="22">
        <v>43933.250740740739</v>
      </c>
      <c r="C250" s="22">
        <v>43933.258136574077</v>
      </c>
      <c r="D250" s="3" t="s">
        <v>97</v>
      </c>
      <c r="I250" s="3" t="s">
        <v>98</v>
      </c>
      <c r="L250" s="3" t="s">
        <v>99</v>
      </c>
      <c r="O250" s="3"/>
      <c r="R250" s="3" t="s">
        <v>120</v>
      </c>
      <c r="U250" s="3" t="s">
        <v>99</v>
      </c>
      <c r="X250" s="3" t="s">
        <v>121</v>
      </c>
      <c r="AA250" s="3"/>
      <c r="AD250" s="3" t="s">
        <v>211</v>
      </c>
      <c r="AG250" s="3" t="s">
        <v>139</v>
      </c>
      <c r="AJ250" s="3"/>
      <c r="AM250" s="3" t="s">
        <v>99</v>
      </c>
      <c r="AP250" s="3"/>
      <c r="AS250" s="3" t="s">
        <v>99</v>
      </c>
      <c r="AV250" s="3"/>
      <c r="AY250" s="3" t="s">
        <v>440</v>
      </c>
      <c r="BB250" s="3"/>
      <c r="BG250" s="3" t="s">
        <v>107</v>
      </c>
      <c r="BJ250" s="3" t="s">
        <v>107</v>
      </c>
      <c r="BM250" s="3" t="s">
        <v>107</v>
      </c>
      <c r="BP250" s="3" t="s">
        <v>109</v>
      </c>
      <c r="BS250" s="3" t="s">
        <v>108</v>
      </c>
      <c r="BV250" s="3" t="s">
        <v>109</v>
      </c>
      <c r="BY250" s="3" t="s">
        <v>107</v>
      </c>
      <c r="CB250" s="3" t="s">
        <v>110</v>
      </c>
      <c r="CE250" s="3" t="s">
        <v>147</v>
      </c>
      <c r="CH250" s="3" t="s">
        <v>137</v>
      </c>
      <c r="CK250" s="3" t="s">
        <v>299</v>
      </c>
      <c r="CN250" s="3" t="s">
        <v>137</v>
      </c>
      <c r="CQ250" s="3"/>
    </row>
    <row r="251" spans="1:95" x14ac:dyDescent="0.25">
      <c r="A251">
        <v>124</v>
      </c>
      <c r="B251" s="22">
        <v>43933.250740740739</v>
      </c>
      <c r="C251" s="22">
        <v>43933.258136574077</v>
      </c>
      <c r="D251" s="3" t="s">
        <v>97</v>
      </c>
      <c r="I251" s="3" t="s">
        <v>98</v>
      </c>
      <c r="L251" s="3" t="s">
        <v>99</v>
      </c>
      <c r="O251" s="3"/>
      <c r="R251" s="3" t="s">
        <v>120</v>
      </c>
      <c r="U251" s="3" t="s">
        <v>99</v>
      </c>
      <c r="X251" s="3" t="s">
        <v>121</v>
      </c>
      <c r="AA251" s="3"/>
      <c r="AD251" s="3" t="s">
        <v>211</v>
      </c>
      <c r="AG251" s="3" t="s">
        <v>139</v>
      </c>
      <c r="AJ251" s="3"/>
      <c r="AM251" s="3" t="s">
        <v>99</v>
      </c>
      <c r="AP251" s="3"/>
      <c r="AS251" s="3" t="s">
        <v>99</v>
      </c>
      <c r="AV251" s="3"/>
      <c r="AY251" s="3" t="s">
        <v>430</v>
      </c>
      <c r="BB251" s="3"/>
      <c r="BG251" s="3" t="s">
        <v>107</v>
      </c>
      <c r="BJ251" s="3" t="s">
        <v>107</v>
      </c>
      <c r="BM251" s="3" t="s">
        <v>107</v>
      </c>
      <c r="BP251" s="3" t="s">
        <v>109</v>
      </c>
      <c r="BS251" s="3" t="s">
        <v>108</v>
      </c>
      <c r="BV251" s="3" t="s">
        <v>109</v>
      </c>
      <c r="BY251" s="3" t="s">
        <v>107</v>
      </c>
      <c r="CB251" s="3" t="s">
        <v>110</v>
      </c>
      <c r="CE251" s="3" t="s">
        <v>147</v>
      </c>
      <c r="CH251" s="3" t="s">
        <v>137</v>
      </c>
      <c r="CK251" s="3" t="s">
        <v>299</v>
      </c>
      <c r="CN251" s="3" t="s">
        <v>137</v>
      </c>
      <c r="CQ251" s="3"/>
    </row>
    <row r="252" spans="1:95" x14ac:dyDescent="0.25">
      <c r="A252">
        <v>125</v>
      </c>
      <c r="B252" s="22">
        <v>43933.292615740742</v>
      </c>
      <c r="C252" s="22">
        <v>43933.296574074076</v>
      </c>
      <c r="D252" s="3" t="s">
        <v>97</v>
      </c>
      <c r="I252" s="3" t="s">
        <v>99</v>
      </c>
      <c r="L252" s="3" t="s">
        <v>99</v>
      </c>
      <c r="O252" s="3"/>
      <c r="R252" s="3" t="s">
        <v>100</v>
      </c>
      <c r="U252" s="3" t="s">
        <v>99</v>
      </c>
      <c r="X252" s="3" t="s">
        <v>101</v>
      </c>
      <c r="AA252" s="3" t="s">
        <v>99</v>
      </c>
      <c r="AD252" s="3" t="s">
        <v>152</v>
      </c>
      <c r="AG252" s="3" t="s">
        <v>139</v>
      </c>
      <c r="AJ252" s="3"/>
      <c r="AM252" s="3" t="s">
        <v>99</v>
      </c>
      <c r="AP252" s="3"/>
      <c r="AS252" s="3" t="s">
        <v>98</v>
      </c>
      <c r="AV252" s="3" t="s">
        <v>300</v>
      </c>
      <c r="AY252" s="3" t="s">
        <v>241</v>
      </c>
      <c r="BB252" s="3"/>
      <c r="BG252" s="3" t="s">
        <v>123</v>
      </c>
      <c r="BJ252" s="3" t="s">
        <v>109</v>
      </c>
      <c r="BM252" s="3" t="s">
        <v>108</v>
      </c>
      <c r="BP252" s="3" t="s">
        <v>108</v>
      </c>
      <c r="BS252" s="3" t="s">
        <v>107</v>
      </c>
      <c r="BV252" s="3" t="s">
        <v>109</v>
      </c>
      <c r="BY252" s="3" t="s">
        <v>109</v>
      </c>
      <c r="CB252" s="3" t="s">
        <v>118</v>
      </c>
      <c r="CE252" s="3" t="s">
        <v>111</v>
      </c>
      <c r="CH252" s="3" t="s">
        <v>163</v>
      </c>
      <c r="CK252" s="3"/>
      <c r="CN252" s="3" t="s">
        <v>137</v>
      </c>
      <c r="CQ252" s="3"/>
    </row>
    <row r="253" spans="1:95" x14ac:dyDescent="0.25">
      <c r="A253">
        <v>125</v>
      </c>
      <c r="B253" s="22">
        <v>43933.292615740742</v>
      </c>
      <c r="C253" s="22">
        <v>43933.296574074076</v>
      </c>
      <c r="D253" s="3" t="s">
        <v>97</v>
      </c>
      <c r="I253" s="3" t="s">
        <v>99</v>
      </c>
      <c r="L253" s="3" t="s">
        <v>99</v>
      </c>
      <c r="O253" s="3"/>
      <c r="R253" s="3" t="s">
        <v>100</v>
      </c>
      <c r="U253" s="3" t="s">
        <v>99</v>
      </c>
      <c r="X253" s="3" t="s">
        <v>101</v>
      </c>
      <c r="AA253" s="3" t="s">
        <v>99</v>
      </c>
      <c r="AD253" s="3" t="s">
        <v>152</v>
      </c>
      <c r="AG253" s="3" t="s">
        <v>139</v>
      </c>
      <c r="AJ253" s="3"/>
      <c r="AM253" s="3" t="s">
        <v>99</v>
      </c>
      <c r="AP253" s="3"/>
      <c r="AS253" s="3" t="s">
        <v>98</v>
      </c>
      <c r="AV253" s="3" t="s">
        <v>300</v>
      </c>
      <c r="AY253" s="3" t="s">
        <v>430</v>
      </c>
      <c r="BB253" s="3"/>
      <c r="BG253" s="3" t="s">
        <v>123</v>
      </c>
      <c r="BJ253" s="3" t="s">
        <v>109</v>
      </c>
      <c r="BM253" s="3" t="s">
        <v>108</v>
      </c>
      <c r="BP253" s="3" t="s">
        <v>108</v>
      </c>
      <c r="BS253" s="3" t="s">
        <v>107</v>
      </c>
      <c r="BV253" s="3" t="s">
        <v>109</v>
      </c>
      <c r="BY253" s="3" t="s">
        <v>109</v>
      </c>
      <c r="CB253" s="3" t="s">
        <v>118</v>
      </c>
      <c r="CE253" s="3" t="s">
        <v>111</v>
      </c>
      <c r="CH253" s="3" t="s">
        <v>163</v>
      </c>
      <c r="CK253" s="3"/>
      <c r="CN253" s="3" t="s">
        <v>137</v>
      </c>
      <c r="CQ253" s="3"/>
    </row>
    <row r="254" spans="1:95" x14ac:dyDescent="0.25">
      <c r="A254">
        <v>126</v>
      </c>
      <c r="B254" s="22">
        <v>43933.779004629629</v>
      </c>
      <c r="C254" s="22">
        <v>43933.781446759262</v>
      </c>
      <c r="D254" s="3" t="s">
        <v>97</v>
      </c>
      <c r="I254" s="3" t="s">
        <v>98</v>
      </c>
      <c r="L254" s="3" t="s">
        <v>98</v>
      </c>
      <c r="O254" s="3" t="s">
        <v>301</v>
      </c>
      <c r="R254" s="3" t="s">
        <v>209</v>
      </c>
      <c r="U254" s="3" t="s">
        <v>98</v>
      </c>
      <c r="X254" s="3" t="s">
        <v>121</v>
      </c>
      <c r="AA254" s="3"/>
      <c r="AD254" s="3" t="s">
        <v>302</v>
      </c>
      <c r="AG254" s="3" t="s">
        <v>149</v>
      </c>
      <c r="AJ254" s="3"/>
      <c r="AM254" s="3" t="s">
        <v>99</v>
      </c>
      <c r="AP254" s="3"/>
      <c r="AS254" s="3" t="s">
        <v>98</v>
      </c>
      <c r="AV254" s="3" t="s">
        <v>169</v>
      </c>
      <c r="AY254" s="3" t="s">
        <v>241</v>
      </c>
      <c r="BB254" s="3"/>
      <c r="BG254" s="3" t="s">
        <v>108</v>
      </c>
      <c r="BJ254" s="3" t="s">
        <v>133</v>
      </c>
      <c r="BM254" s="3" t="s">
        <v>109</v>
      </c>
      <c r="BP254" s="3" t="s">
        <v>123</v>
      </c>
      <c r="BS254" s="3" t="s">
        <v>123</v>
      </c>
      <c r="BV254" s="3" t="s">
        <v>109</v>
      </c>
      <c r="BY254" s="3" t="s">
        <v>109</v>
      </c>
      <c r="CB254" s="3" t="s">
        <v>118</v>
      </c>
      <c r="CE254" s="3" t="s">
        <v>111</v>
      </c>
      <c r="CH254" s="3" t="s">
        <v>112</v>
      </c>
      <c r="CK254" s="3"/>
      <c r="CN254" s="3" t="s">
        <v>113</v>
      </c>
      <c r="CQ254" s="3"/>
    </row>
    <row r="255" spans="1:95" x14ac:dyDescent="0.25">
      <c r="A255">
        <v>126</v>
      </c>
      <c r="B255" s="22">
        <v>43933.779004629629</v>
      </c>
      <c r="C255" s="22">
        <v>43933.781446759262</v>
      </c>
      <c r="D255" s="3" t="s">
        <v>97</v>
      </c>
      <c r="I255" s="3" t="s">
        <v>98</v>
      </c>
      <c r="L255" s="3" t="s">
        <v>98</v>
      </c>
      <c r="O255" s="3" t="s">
        <v>301</v>
      </c>
      <c r="R255" s="3" t="s">
        <v>209</v>
      </c>
      <c r="U255" s="3" t="s">
        <v>98</v>
      </c>
      <c r="X255" s="3" t="s">
        <v>121</v>
      </c>
      <c r="AA255" s="3"/>
      <c r="AD255" s="3" t="s">
        <v>302</v>
      </c>
      <c r="AG255" s="3" t="s">
        <v>149</v>
      </c>
      <c r="AJ255" s="3"/>
      <c r="AM255" s="3" t="s">
        <v>99</v>
      </c>
      <c r="AP255" s="3"/>
      <c r="AS255" s="3" t="s">
        <v>98</v>
      </c>
      <c r="AV255" s="3" t="s">
        <v>169</v>
      </c>
      <c r="AY255" s="3" t="s">
        <v>430</v>
      </c>
      <c r="BB255" s="3"/>
      <c r="BG255" s="3" t="s">
        <v>108</v>
      </c>
      <c r="BJ255" s="3" t="s">
        <v>133</v>
      </c>
      <c r="BM255" s="3" t="s">
        <v>109</v>
      </c>
      <c r="BP255" s="3" t="s">
        <v>123</v>
      </c>
      <c r="BS255" s="3" t="s">
        <v>123</v>
      </c>
      <c r="BV255" s="3" t="s">
        <v>109</v>
      </c>
      <c r="BY255" s="3" t="s">
        <v>109</v>
      </c>
      <c r="CB255" s="3" t="s">
        <v>118</v>
      </c>
      <c r="CE255" s="3" t="s">
        <v>111</v>
      </c>
      <c r="CH255" s="3" t="s">
        <v>112</v>
      </c>
      <c r="CK255" s="3"/>
      <c r="CN255" s="3" t="s">
        <v>113</v>
      </c>
      <c r="CQ255" s="3"/>
    </row>
    <row r="256" spans="1:95" x14ac:dyDescent="0.25">
      <c r="A256">
        <v>127</v>
      </c>
      <c r="B256" s="22">
        <v>43933.806192129632</v>
      </c>
      <c r="C256" s="22">
        <v>43933.80972222222</v>
      </c>
      <c r="D256" s="3" t="s">
        <v>97</v>
      </c>
      <c r="I256" s="3" t="s">
        <v>98</v>
      </c>
      <c r="L256" s="3" t="s">
        <v>98</v>
      </c>
      <c r="O256" s="3" t="s">
        <v>303</v>
      </c>
      <c r="R256" s="3" t="s">
        <v>194</v>
      </c>
      <c r="U256" s="3" t="s">
        <v>98</v>
      </c>
      <c r="X256" s="3" t="s">
        <v>121</v>
      </c>
      <c r="AA256" s="3"/>
      <c r="AD256" s="3" t="s">
        <v>127</v>
      </c>
      <c r="AG256" s="3" t="s">
        <v>149</v>
      </c>
      <c r="AJ256" s="3"/>
      <c r="AM256" s="3" t="s">
        <v>99</v>
      </c>
      <c r="AP256" s="3"/>
      <c r="AS256" s="3" t="s">
        <v>98</v>
      </c>
      <c r="AV256" s="3" t="s">
        <v>291</v>
      </c>
      <c r="AY256" s="3" t="s">
        <v>241</v>
      </c>
      <c r="BB256" s="3"/>
      <c r="BG256" s="3" t="s">
        <v>109</v>
      </c>
      <c r="BJ256" s="3" t="s">
        <v>108</v>
      </c>
      <c r="BM256" s="3" t="s">
        <v>109</v>
      </c>
      <c r="BP256" s="3" t="s">
        <v>123</v>
      </c>
      <c r="BS256" s="3" t="s">
        <v>109</v>
      </c>
      <c r="BV256" s="3" t="s">
        <v>109</v>
      </c>
      <c r="BY256" s="3" t="s">
        <v>109</v>
      </c>
      <c r="CB256" s="3" t="s">
        <v>124</v>
      </c>
      <c r="CE256" s="3" t="s">
        <v>147</v>
      </c>
      <c r="CH256" s="3" t="s">
        <v>148</v>
      </c>
      <c r="CK256" s="3"/>
      <c r="CN256" s="3" t="s">
        <v>131</v>
      </c>
      <c r="CQ256" s="3"/>
    </row>
    <row r="257" spans="1:95" x14ac:dyDescent="0.25">
      <c r="A257">
        <v>127</v>
      </c>
      <c r="B257" s="22">
        <v>43933.806192129632</v>
      </c>
      <c r="C257" s="22">
        <v>43933.80972222222</v>
      </c>
      <c r="D257" s="3" t="s">
        <v>97</v>
      </c>
      <c r="I257" s="3" t="s">
        <v>98</v>
      </c>
      <c r="L257" s="3" t="s">
        <v>98</v>
      </c>
      <c r="O257" s="3" t="s">
        <v>303</v>
      </c>
      <c r="R257" s="3" t="s">
        <v>194</v>
      </c>
      <c r="U257" s="3" t="s">
        <v>98</v>
      </c>
      <c r="X257" s="3" t="s">
        <v>121</v>
      </c>
      <c r="AA257" s="3"/>
      <c r="AD257" s="3" t="s">
        <v>127</v>
      </c>
      <c r="AG257" s="3" t="s">
        <v>149</v>
      </c>
      <c r="AJ257" s="3"/>
      <c r="AM257" s="3" t="s">
        <v>99</v>
      </c>
      <c r="AP257" s="3"/>
      <c r="AS257" s="3" t="s">
        <v>98</v>
      </c>
      <c r="AV257" s="3" t="s">
        <v>291</v>
      </c>
      <c r="AY257" s="3" t="s">
        <v>430</v>
      </c>
      <c r="BB257" s="3"/>
      <c r="BG257" s="3" t="s">
        <v>109</v>
      </c>
      <c r="BJ257" s="3" t="s">
        <v>108</v>
      </c>
      <c r="BM257" s="3" t="s">
        <v>109</v>
      </c>
      <c r="BP257" s="3" t="s">
        <v>123</v>
      </c>
      <c r="BS257" s="3" t="s">
        <v>109</v>
      </c>
      <c r="BV257" s="3" t="s">
        <v>109</v>
      </c>
      <c r="BY257" s="3" t="s">
        <v>109</v>
      </c>
      <c r="CB257" s="3" t="s">
        <v>124</v>
      </c>
      <c r="CE257" s="3" t="s">
        <v>147</v>
      </c>
      <c r="CH257" s="3" t="s">
        <v>148</v>
      </c>
      <c r="CK257" s="3"/>
      <c r="CN257" s="3" t="s">
        <v>131</v>
      </c>
      <c r="CQ257" s="3"/>
    </row>
    <row r="258" spans="1:95" x14ac:dyDescent="0.25">
      <c r="A258">
        <v>128</v>
      </c>
      <c r="B258" s="22">
        <v>43933.827210648145</v>
      </c>
      <c r="C258" s="22">
        <v>43933.830127314817</v>
      </c>
      <c r="D258" s="3" t="s">
        <v>97</v>
      </c>
      <c r="I258" s="3" t="s">
        <v>98</v>
      </c>
      <c r="L258" s="3" t="s">
        <v>98</v>
      </c>
      <c r="O258" s="3" t="s">
        <v>304</v>
      </c>
      <c r="R258" s="3" t="s">
        <v>100</v>
      </c>
      <c r="U258" s="3" t="s">
        <v>99</v>
      </c>
      <c r="X258" s="3" t="s">
        <v>121</v>
      </c>
      <c r="AA258" s="3"/>
      <c r="AD258" s="3" t="s">
        <v>146</v>
      </c>
      <c r="AG258" s="3" t="s">
        <v>149</v>
      </c>
      <c r="AJ258" s="3"/>
      <c r="AM258" s="3" t="s">
        <v>99</v>
      </c>
      <c r="AP258" s="3"/>
      <c r="AS258" s="3" t="s">
        <v>99</v>
      </c>
      <c r="AV258" s="3"/>
      <c r="AY258" s="3" t="s">
        <v>241</v>
      </c>
      <c r="BB258" s="3"/>
      <c r="BG258" s="3" t="s">
        <v>109</v>
      </c>
      <c r="BJ258" s="3" t="s">
        <v>108</v>
      </c>
      <c r="BM258" s="3" t="s">
        <v>107</v>
      </c>
      <c r="BP258" s="3" t="s">
        <v>123</v>
      </c>
      <c r="BS258" s="3" t="s">
        <v>123</v>
      </c>
      <c r="BV258" s="3" t="s">
        <v>109</v>
      </c>
      <c r="BY258" s="3" t="s">
        <v>123</v>
      </c>
      <c r="CB258" s="3" t="s">
        <v>118</v>
      </c>
      <c r="CE258" s="3" t="s">
        <v>111</v>
      </c>
      <c r="CH258" s="3" t="s">
        <v>112</v>
      </c>
      <c r="CK258" s="3"/>
      <c r="CN258" s="3" t="s">
        <v>137</v>
      </c>
      <c r="CQ258" s="3"/>
    </row>
    <row r="259" spans="1:95" x14ac:dyDescent="0.25">
      <c r="A259">
        <v>128</v>
      </c>
      <c r="B259" s="22">
        <v>43933.827210648145</v>
      </c>
      <c r="C259" s="22">
        <v>43933.830127314817</v>
      </c>
      <c r="D259" s="3" t="s">
        <v>97</v>
      </c>
      <c r="I259" s="3" t="s">
        <v>98</v>
      </c>
      <c r="L259" s="3" t="s">
        <v>98</v>
      </c>
      <c r="O259" s="3" t="s">
        <v>304</v>
      </c>
      <c r="R259" s="3" t="s">
        <v>100</v>
      </c>
      <c r="U259" s="3" t="s">
        <v>99</v>
      </c>
      <c r="X259" s="3" t="s">
        <v>121</v>
      </c>
      <c r="AA259" s="3"/>
      <c r="AD259" s="3" t="s">
        <v>146</v>
      </c>
      <c r="AG259" s="3" t="s">
        <v>149</v>
      </c>
      <c r="AJ259" s="3"/>
      <c r="AM259" s="3" t="s">
        <v>99</v>
      </c>
      <c r="AP259" s="3"/>
      <c r="AS259" s="3" t="s">
        <v>99</v>
      </c>
      <c r="AV259" s="3"/>
      <c r="AY259" s="3" t="s">
        <v>430</v>
      </c>
      <c r="BB259" s="3"/>
      <c r="BG259" s="3" t="s">
        <v>109</v>
      </c>
      <c r="BJ259" s="3" t="s">
        <v>108</v>
      </c>
      <c r="BM259" s="3" t="s">
        <v>107</v>
      </c>
      <c r="BP259" s="3" t="s">
        <v>123</v>
      </c>
      <c r="BS259" s="3" t="s">
        <v>123</v>
      </c>
      <c r="BV259" s="3" t="s">
        <v>109</v>
      </c>
      <c r="BY259" s="3" t="s">
        <v>123</v>
      </c>
      <c r="CB259" s="3" t="s">
        <v>118</v>
      </c>
      <c r="CE259" s="3" t="s">
        <v>111</v>
      </c>
      <c r="CH259" s="3" t="s">
        <v>112</v>
      </c>
      <c r="CK259" s="3"/>
      <c r="CN259" s="3" t="s">
        <v>137</v>
      </c>
      <c r="CQ259" s="3"/>
    </row>
    <row r="260" spans="1:95" x14ac:dyDescent="0.25">
      <c r="A260">
        <v>129</v>
      </c>
      <c r="B260" s="22">
        <v>43933.918402777781</v>
      </c>
      <c r="C260" s="22">
        <v>43933.921284722222</v>
      </c>
      <c r="D260" s="3" t="s">
        <v>97</v>
      </c>
      <c r="I260" s="3" t="s">
        <v>98</v>
      </c>
      <c r="L260" s="3" t="s">
        <v>98</v>
      </c>
      <c r="O260" s="3" t="s">
        <v>305</v>
      </c>
      <c r="R260" s="3" t="s">
        <v>120</v>
      </c>
      <c r="U260" s="3" t="s">
        <v>99</v>
      </c>
      <c r="X260" s="3" t="s">
        <v>121</v>
      </c>
      <c r="AA260" s="3"/>
      <c r="AD260" s="3" t="s">
        <v>154</v>
      </c>
      <c r="AG260" s="3" t="s">
        <v>149</v>
      </c>
      <c r="AJ260" s="3"/>
      <c r="AM260" s="3" t="s">
        <v>99</v>
      </c>
      <c r="AP260" s="3"/>
      <c r="AS260" s="3" t="s">
        <v>98</v>
      </c>
      <c r="AV260" s="3" t="s">
        <v>208</v>
      </c>
      <c r="AY260" s="3" t="s">
        <v>439</v>
      </c>
      <c r="BB260" s="3"/>
      <c r="BG260" s="3" t="s">
        <v>123</v>
      </c>
      <c r="BJ260" s="3" t="s">
        <v>123</v>
      </c>
      <c r="BM260" s="3" t="s">
        <v>109</v>
      </c>
      <c r="BP260" s="3" t="s">
        <v>108</v>
      </c>
      <c r="BS260" s="3" t="s">
        <v>109</v>
      </c>
      <c r="BV260" s="3" t="s">
        <v>109</v>
      </c>
      <c r="BY260" s="3" t="s">
        <v>109</v>
      </c>
      <c r="CB260" s="3" t="s">
        <v>110</v>
      </c>
      <c r="CE260" s="3" t="s">
        <v>111</v>
      </c>
      <c r="CH260" s="3" t="s">
        <v>163</v>
      </c>
      <c r="CK260" s="3"/>
      <c r="CN260" s="3" t="s">
        <v>137</v>
      </c>
      <c r="CQ260" s="3"/>
    </row>
    <row r="261" spans="1:95" x14ac:dyDescent="0.25">
      <c r="A261">
        <v>129</v>
      </c>
      <c r="B261" s="22">
        <v>43933.918402777781</v>
      </c>
      <c r="C261" s="22">
        <v>43933.921284722222</v>
      </c>
      <c r="D261" s="3" t="s">
        <v>97</v>
      </c>
      <c r="I261" s="3" t="s">
        <v>98</v>
      </c>
      <c r="L261" s="3" t="s">
        <v>98</v>
      </c>
      <c r="O261" s="3" t="s">
        <v>305</v>
      </c>
      <c r="R261" s="3" t="s">
        <v>120</v>
      </c>
      <c r="U261" s="3" t="s">
        <v>99</v>
      </c>
      <c r="X261" s="3" t="s">
        <v>121</v>
      </c>
      <c r="AA261" s="3"/>
      <c r="AD261" s="3" t="s">
        <v>154</v>
      </c>
      <c r="AG261" s="3" t="s">
        <v>149</v>
      </c>
      <c r="AJ261" s="3"/>
      <c r="AM261" s="3" t="s">
        <v>99</v>
      </c>
      <c r="AP261" s="3"/>
      <c r="AS261" s="3" t="s">
        <v>98</v>
      </c>
      <c r="AV261" s="3" t="s">
        <v>208</v>
      </c>
      <c r="AY261" s="3" t="s">
        <v>430</v>
      </c>
      <c r="BB261" s="3"/>
      <c r="BG261" s="3" t="s">
        <v>123</v>
      </c>
      <c r="BJ261" s="3" t="s">
        <v>123</v>
      </c>
      <c r="BM261" s="3" t="s">
        <v>109</v>
      </c>
      <c r="BP261" s="3" t="s">
        <v>108</v>
      </c>
      <c r="BS261" s="3" t="s">
        <v>109</v>
      </c>
      <c r="BV261" s="3" t="s">
        <v>109</v>
      </c>
      <c r="BY261" s="3" t="s">
        <v>109</v>
      </c>
      <c r="CB261" s="3" t="s">
        <v>110</v>
      </c>
      <c r="CE261" s="3" t="s">
        <v>111</v>
      </c>
      <c r="CH261" s="3" t="s">
        <v>163</v>
      </c>
      <c r="CK261" s="3"/>
      <c r="CN261" s="3" t="s">
        <v>137</v>
      </c>
      <c r="CQ261" s="3"/>
    </row>
    <row r="262" spans="1:95" x14ac:dyDescent="0.25">
      <c r="A262">
        <v>130</v>
      </c>
      <c r="B262" s="22">
        <v>43934.335775462961</v>
      </c>
      <c r="C262" s="22">
        <v>43934.339212962965</v>
      </c>
      <c r="D262" s="3" t="s">
        <v>97</v>
      </c>
      <c r="I262" s="3" t="s">
        <v>99</v>
      </c>
      <c r="L262" s="3" t="s">
        <v>99</v>
      </c>
      <c r="O262" s="3"/>
      <c r="R262" s="3" t="s">
        <v>100</v>
      </c>
      <c r="U262" s="3" t="s">
        <v>99</v>
      </c>
      <c r="X262" s="3" t="s">
        <v>101</v>
      </c>
      <c r="AA262" s="3" t="s">
        <v>132</v>
      </c>
      <c r="AD262" s="3" t="s">
        <v>302</v>
      </c>
      <c r="AG262" s="3" t="s">
        <v>149</v>
      </c>
      <c r="AJ262" s="3"/>
      <c r="AM262" s="3" t="s">
        <v>99</v>
      </c>
      <c r="AP262" s="3"/>
      <c r="AS262" s="3" t="s">
        <v>98</v>
      </c>
      <c r="AV262" s="3" t="s">
        <v>291</v>
      </c>
      <c r="AY262" s="3" t="s">
        <v>241</v>
      </c>
      <c r="BB262" s="3"/>
      <c r="BG262" s="3" t="s">
        <v>108</v>
      </c>
      <c r="BJ262" s="3" t="s">
        <v>123</v>
      </c>
      <c r="BM262" s="3" t="s">
        <v>109</v>
      </c>
      <c r="BP262" s="3" t="s">
        <v>109</v>
      </c>
      <c r="BS262" s="3" t="s">
        <v>109</v>
      </c>
      <c r="BV262" s="3" t="s">
        <v>123</v>
      </c>
      <c r="BY262" s="3" t="s">
        <v>123</v>
      </c>
      <c r="CB262" s="3" t="s">
        <v>118</v>
      </c>
      <c r="CE262" s="3" t="s">
        <v>111</v>
      </c>
      <c r="CH262" s="3" t="s">
        <v>137</v>
      </c>
      <c r="CK262" s="3" t="s">
        <v>306</v>
      </c>
      <c r="CN262" s="3" t="s">
        <v>137</v>
      </c>
      <c r="CQ262" s="3"/>
    </row>
    <row r="263" spans="1:95" x14ac:dyDescent="0.25">
      <c r="A263">
        <v>130</v>
      </c>
      <c r="B263" s="22">
        <v>43934.335775462961</v>
      </c>
      <c r="C263" s="22">
        <v>43934.339212962965</v>
      </c>
      <c r="D263" s="3" t="s">
        <v>97</v>
      </c>
      <c r="I263" s="3" t="s">
        <v>99</v>
      </c>
      <c r="L263" s="3" t="s">
        <v>99</v>
      </c>
      <c r="O263" s="3"/>
      <c r="R263" s="3" t="s">
        <v>100</v>
      </c>
      <c r="U263" s="3" t="s">
        <v>99</v>
      </c>
      <c r="X263" s="3" t="s">
        <v>101</v>
      </c>
      <c r="AA263" s="3" t="s">
        <v>132</v>
      </c>
      <c r="AD263" s="3" t="s">
        <v>302</v>
      </c>
      <c r="AG263" s="3" t="s">
        <v>149</v>
      </c>
      <c r="AJ263" s="3"/>
      <c r="AM263" s="3" t="s">
        <v>99</v>
      </c>
      <c r="AP263" s="3"/>
      <c r="AS263" s="3" t="s">
        <v>98</v>
      </c>
      <c r="AV263" s="3" t="s">
        <v>291</v>
      </c>
      <c r="AY263" s="3" t="s">
        <v>430</v>
      </c>
      <c r="BB263" s="3"/>
      <c r="BG263" s="3" t="s">
        <v>108</v>
      </c>
      <c r="BJ263" s="3" t="s">
        <v>123</v>
      </c>
      <c r="BM263" s="3" t="s">
        <v>109</v>
      </c>
      <c r="BP263" s="3" t="s">
        <v>109</v>
      </c>
      <c r="BS263" s="3" t="s">
        <v>109</v>
      </c>
      <c r="BV263" s="3" t="s">
        <v>123</v>
      </c>
      <c r="BY263" s="3" t="s">
        <v>123</v>
      </c>
      <c r="CB263" s="3" t="s">
        <v>118</v>
      </c>
      <c r="CE263" s="3" t="s">
        <v>111</v>
      </c>
      <c r="CH263" s="3" t="s">
        <v>137</v>
      </c>
      <c r="CK263" s="3" t="s">
        <v>306</v>
      </c>
      <c r="CN263" s="3" t="s">
        <v>137</v>
      </c>
      <c r="CQ263" s="3"/>
    </row>
    <row r="264" spans="1:95" x14ac:dyDescent="0.25">
      <c r="A264">
        <v>131</v>
      </c>
      <c r="B264" s="22">
        <v>43934.367777777778</v>
      </c>
      <c r="C264" s="22">
        <v>43934.370995370373</v>
      </c>
      <c r="D264" s="3" t="s">
        <v>97</v>
      </c>
      <c r="I264" s="3" t="s">
        <v>98</v>
      </c>
      <c r="L264" s="3" t="s">
        <v>99</v>
      </c>
      <c r="O264" s="3"/>
      <c r="R264" s="3" t="s">
        <v>100</v>
      </c>
      <c r="U264" s="3" t="s">
        <v>99</v>
      </c>
      <c r="X264" s="3" t="s">
        <v>121</v>
      </c>
      <c r="AA264" s="3"/>
      <c r="AD264" s="3" t="s">
        <v>302</v>
      </c>
      <c r="AG264" s="3" t="s">
        <v>149</v>
      </c>
      <c r="AJ264" s="3"/>
      <c r="AM264" s="3" t="s">
        <v>99</v>
      </c>
      <c r="AP264" s="3"/>
      <c r="AS264" s="3" t="s">
        <v>99</v>
      </c>
      <c r="AV264" s="3"/>
      <c r="AY264" s="3" t="s">
        <v>440</v>
      </c>
      <c r="BB264" s="3"/>
      <c r="BG264" s="3" t="s">
        <v>107</v>
      </c>
      <c r="BJ264" s="3" t="s">
        <v>107</v>
      </c>
      <c r="BM264" s="3" t="s">
        <v>109</v>
      </c>
      <c r="BP264" s="3" t="s">
        <v>107</v>
      </c>
      <c r="BS264" s="3" t="s">
        <v>109</v>
      </c>
      <c r="BV264" s="3" t="s">
        <v>109</v>
      </c>
      <c r="BY264" s="3" t="s">
        <v>109</v>
      </c>
      <c r="CB264" s="3" t="s">
        <v>110</v>
      </c>
      <c r="CE264" s="3" t="s">
        <v>111</v>
      </c>
      <c r="CH264" s="3" t="s">
        <v>112</v>
      </c>
      <c r="CK264" s="3"/>
      <c r="CN264" s="3" t="s">
        <v>137</v>
      </c>
      <c r="CQ264" s="3"/>
    </row>
    <row r="265" spans="1:95" x14ac:dyDescent="0.25">
      <c r="A265">
        <v>131</v>
      </c>
      <c r="B265" s="22">
        <v>43934.367777777778</v>
      </c>
      <c r="C265" s="22">
        <v>43934.370995370373</v>
      </c>
      <c r="D265" s="3" t="s">
        <v>97</v>
      </c>
      <c r="I265" s="3" t="s">
        <v>98</v>
      </c>
      <c r="L265" s="3" t="s">
        <v>99</v>
      </c>
      <c r="O265" s="3"/>
      <c r="R265" s="3" t="s">
        <v>100</v>
      </c>
      <c r="U265" s="3" t="s">
        <v>99</v>
      </c>
      <c r="X265" s="3" t="s">
        <v>121</v>
      </c>
      <c r="AA265" s="3"/>
      <c r="AD265" s="3" t="s">
        <v>302</v>
      </c>
      <c r="AG265" s="3" t="s">
        <v>149</v>
      </c>
      <c r="AJ265" s="3"/>
      <c r="AM265" s="3" t="s">
        <v>99</v>
      </c>
      <c r="AP265" s="3"/>
      <c r="AS265" s="3" t="s">
        <v>99</v>
      </c>
      <c r="AV265" s="3"/>
      <c r="AY265" s="3" t="s">
        <v>430</v>
      </c>
      <c r="BB265" s="3"/>
      <c r="BG265" s="3" t="s">
        <v>107</v>
      </c>
      <c r="BJ265" s="3" t="s">
        <v>107</v>
      </c>
      <c r="BM265" s="3" t="s">
        <v>109</v>
      </c>
      <c r="BP265" s="3" t="s">
        <v>107</v>
      </c>
      <c r="BS265" s="3" t="s">
        <v>109</v>
      </c>
      <c r="BV265" s="3" t="s">
        <v>109</v>
      </c>
      <c r="BY265" s="3" t="s">
        <v>109</v>
      </c>
      <c r="CB265" s="3" t="s">
        <v>110</v>
      </c>
      <c r="CE265" s="3" t="s">
        <v>111</v>
      </c>
      <c r="CH265" s="3" t="s">
        <v>112</v>
      </c>
      <c r="CK265" s="3"/>
      <c r="CN265" s="3" t="s">
        <v>137</v>
      </c>
      <c r="CQ265" s="3"/>
    </row>
    <row r="266" spans="1:95" x14ac:dyDescent="0.25">
      <c r="A266">
        <v>132</v>
      </c>
      <c r="B266" s="22">
        <v>43934.373865740738</v>
      </c>
      <c r="C266" s="22">
        <v>43934.376805555556</v>
      </c>
      <c r="D266" s="3" t="s">
        <v>97</v>
      </c>
      <c r="I266" s="3" t="s">
        <v>98</v>
      </c>
      <c r="L266" s="3" t="s">
        <v>98</v>
      </c>
      <c r="O266" s="3"/>
      <c r="R266" s="3" t="s">
        <v>100</v>
      </c>
      <c r="U266" s="3" t="s">
        <v>99</v>
      </c>
      <c r="X266" s="3" t="s">
        <v>101</v>
      </c>
      <c r="AA266" s="3" t="s">
        <v>102</v>
      </c>
      <c r="AD266" s="3" t="s">
        <v>267</v>
      </c>
      <c r="AG266" s="3" t="s">
        <v>149</v>
      </c>
      <c r="AJ266" s="3"/>
      <c r="AM266" s="3" t="s">
        <v>99</v>
      </c>
      <c r="AP266" s="3"/>
      <c r="AS266" s="3" t="s">
        <v>99</v>
      </c>
      <c r="AV266" s="3"/>
      <c r="AY266" s="3" t="s">
        <v>443</v>
      </c>
      <c r="BB266" s="3"/>
      <c r="BG266" s="3" t="s">
        <v>109</v>
      </c>
      <c r="BJ266" s="3" t="s">
        <v>109</v>
      </c>
      <c r="BM266" s="3" t="s">
        <v>109</v>
      </c>
      <c r="BP266" s="3" t="s">
        <v>123</v>
      </c>
      <c r="BS266" s="3" t="s">
        <v>123</v>
      </c>
      <c r="BV266" s="3" t="s">
        <v>123</v>
      </c>
      <c r="BY266" s="3" t="s">
        <v>123</v>
      </c>
      <c r="CB266" s="3" t="s">
        <v>118</v>
      </c>
      <c r="CE266" s="3" t="s">
        <v>147</v>
      </c>
      <c r="CH266" s="3" t="s">
        <v>148</v>
      </c>
      <c r="CK266" s="3"/>
      <c r="CN266" s="3" t="s">
        <v>131</v>
      </c>
      <c r="CQ266" s="3"/>
    </row>
    <row r="267" spans="1:95" x14ac:dyDescent="0.25">
      <c r="A267">
        <v>132</v>
      </c>
      <c r="B267" s="22">
        <v>43934.373865740738</v>
      </c>
      <c r="C267" s="22">
        <v>43934.376805555556</v>
      </c>
      <c r="D267" s="3" t="s">
        <v>97</v>
      </c>
      <c r="I267" s="3" t="s">
        <v>98</v>
      </c>
      <c r="L267" s="3" t="s">
        <v>98</v>
      </c>
      <c r="O267" s="3"/>
      <c r="R267" s="3" t="s">
        <v>100</v>
      </c>
      <c r="U267" s="3" t="s">
        <v>99</v>
      </c>
      <c r="X267" s="3" t="s">
        <v>101</v>
      </c>
      <c r="AA267" s="3" t="s">
        <v>102</v>
      </c>
      <c r="AD267" s="3" t="s">
        <v>267</v>
      </c>
      <c r="AG267" s="3" t="s">
        <v>149</v>
      </c>
      <c r="AJ267" s="3"/>
      <c r="AM267" s="3" t="s">
        <v>99</v>
      </c>
      <c r="AP267" s="3"/>
      <c r="AS267" s="3" t="s">
        <v>99</v>
      </c>
      <c r="AV267" s="3"/>
      <c r="AY267" s="3" t="s">
        <v>430</v>
      </c>
      <c r="BB267" s="3"/>
      <c r="BG267" s="3" t="s">
        <v>109</v>
      </c>
      <c r="BJ267" s="3" t="s">
        <v>109</v>
      </c>
      <c r="BM267" s="3" t="s">
        <v>109</v>
      </c>
      <c r="BP267" s="3" t="s">
        <v>123</v>
      </c>
      <c r="BS267" s="3" t="s">
        <v>123</v>
      </c>
      <c r="BV267" s="3" t="s">
        <v>123</v>
      </c>
      <c r="BY267" s="3" t="s">
        <v>123</v>
      </c>
      <c r="CB267" s="3" t="s">
        <v>118</v>
      </c>
      <c r="CE267" s="3" t="s">
        <v>147</v>
      </c>
      <c r="CH267" s="3" t="s">
        <v>148</v>
      </c>
      <c r="CK267" s="3"/>
      <c r="CN267" s="3" t="s">
        <v>131</v>
      </c>
      <c r="CQ267" s="3"/>
    </row>
    <row r="268" spans="1:95" x14ac:dyDescent="0.25">
      <c r="A268">
        <v>133</v>
      </c>
      <c r="B268" s="22">
        <v>43934.372048611112</v>
      </c>
      <c r="C268" s="22">
        <v>43934.37699074074</v>
      </c>
      <c r="D268" s="3" t="s">
        <v>97</v>
      </c>
      <c r="I268" s="3" t="s">
        <v>99</v>
      </c>
      <c r="L268" s="3" t="s">
        <v>98</v>
      </c>
      <c r="O268" s="3" t="s">
        <v>307</v>
      </c>
      <c r="R268" s="3" t="s">
        <v>159</v>
      </c>
      <c r="U268" s="3" t="s">
        <v>99</v>
      </c>
      <c r="X268" s="3" t="s">
        <v>101</v>
      </c>
      <c r="AA268" s="3" t="s">
        <v>102</v>
      </c>
      <c r="AD268" s="3" t="s">
        <v>152</v>
      </c>
      <c r="AG268" s="3" t="s">
        <v>149</v>
      </c>
      <c r="AJ268" s="3"/>
      <c r="AM268" s="3" t="s">
        <v>98</v>
      </c>
      <c r="AP268" s="3" t="s">
        <v>155</v>
      </c>
      <c r="AS268" s="3" t="s">
        <v>98</v>
      </c>
      <c r="AV268" s="3" t="s">
        <v>183</v>
      </c>
      <c r="AY268" s="3" t="s">
        <v>241</v>
      </c>
      <c r="BB268" s="3"/>
      <c r="BG268" s="3" t="s">
        <v>109</v>
      </c>
      <c r="BJ268" s="3" t="s">
        <v>108</v>
      </c>
      <c r="BM268" s="3" t="s">
        <v>108</v>
      </c>
      <c r="BP268" s="3" t="s">
        <v>123</v>
      </c>
      <c r="BS268" s="3" t="s">
        <v>109</v>
      </c>
      <c r="BV268" s="3" t="s">
        <v>109</v>
      </c>
      <c r="BY268" s="3" t="s">
        <v>123</v>
      </c>
      <c r="CB268" s="3" t="s">
        <v>110</v>
      </c>
      <c r="CE268" s="3" t="s">
        <v>147</v>
      </c>
      <c r="CH268" s="3" t="s">
        <v>137</v>
      </c>
      <c r="CK268" s="3" t="s">
        <v>308</v>
      </c>
      <c r="CN268" s="3" t="s">
        <v>126</v>
      </c>
      <c r="CQ268" s="3"/>
    </row>
    <row r="269" spans="1:95" x14ac:dyDescent="0.25">
      <c r="A269">
        <v>133</v>
      </c>
      <c r="B269" s="22">
        <v>43934.372048611112</v>
      </c>
      <c r="C269" s="22">
        <v>43934.37699074074</v>
      </c>
      <c r="D269" s="3" t="s">
        <v>97</v>
      </c>
      <c r="I269" s="3" t="s">
        <v>99</v>
      </c>
      <c r="L269" s="3" t="s">
        <v>98</v>
      </c>
      <c r="O269" s="3" t="s">
        <v>307</v>
      </c>
      <c r="R269" s="3" t="s">
        <v>159</v>
      </c>
      <c r="U269" s="3" t="s">
        <v>99</v>
      </c>
      <c r="X269" s="3" t="s">
        <v>101</v>
      </c>
      <c r="AA269" s="3" t="s">
        <v>102</v>
      </c>
      <c r="AD269" s="3" t="s">
        <v>152</v>
      </c>
      <c r="AG269" s="3" t="s">
        <v>149</v>
      </c>
      <c r="AJ269" s="3"/>
      <c r="AM269" s="3" t="s">
        <v>98</v>
      </c>
      <c r="AP269" s="3" t="s">
        <v>155</v>
      </c>
      <c r="AS269" s="3" t="s">
        <v>98</v>
      </c>
      <c r="AV269" s="3" t="s">
        <v>183</v>
      </c>
      <c r="AY269" s="3" t="s">
        <v>430</v>
      </c>
      <c r="BB269" s="3"/>
      <c r="BG269" s="3" t="s">
        <v>109</v>
      </c>
      <c r="BJ269" s="3" t="s">
        <v>108</v>
      </c>
      <c r="BM269" s="3" t="s">
        <v>108</v>
      </c>
      <c r="BP269" s="3" t="s">
        <v>123</v>
      </c>
      <c r="BS269" s="3" t="s">
        <v>109</v>
      </c>
      <c r="BV269" s="3" t="s">
        <v>109</v>
      </c>
      <c r="BY269" s="3" t="s">
        <v>123</v>
      </c>
      <c r="CB269" s="3" t="s">
        <v>110</v>
      </c>
      <c r="CE269" s="3" t="s">
        <v>147</v>
      </c>
      <c r="CH269" s="3" t="s">
        <v>137</v>
      </c>
      <c r="CK269" s="3" t="s">
        <v>308</v>
      </c>
      <c r="CN269" s="3" t="s">
        <v>126</v>
      </c>
      <c r="CQ269" s="3"/>
    </row>
    <row r="270" spans="1:95" x14ac:dyDescent="0.25">
      <c r="A270">
        <v>134</v>
      </c>
      <c r="B270" s="22">
        <v>43934.370717592596</v>
      </c>
      <c r="C270" s="22">
        <v>43934.380949074075</v>
      </c>
      <c r="D270" s="3" t="s">
        <v>97</v>
      </c>
      <c r="I270" s="3" t="s">
        <v>98</v>
      </c>
      <c r="L270" s="3" t="s">
        <v>98</v>
      </c>
      <c r="O270" s="3"/>
      <c r="R270" s="3" t="s">
        <v>159</v>
      </c>
      <c r="U270" s="3" t="s">
        <v>98</v>
      </c>
      <c r="X270" s="3" t="s">
        <v>121</v>
      </c>
      <c r="AA270" s="3"/>
      <c r="AD270" s="3" t="s">
        <v>167</v>
      </c>
      <c r="AG270" s="3" t="s">
        <v>149</v>
      </c>
      <c r="AJ270" s="3"/>
      <c r="AM270" s="3" t="s">
        <v>99</v>
      </c>
      <c r="AP270" s="3"/>
      <c r="AS270" s="3" t="s">
        <v>98</v>
      </c>
      <c r="AV270" s="3" t="s">
        <v>189</v>
      </c>
      <c r="AY270" s="3" t="s">
        <v>241</v>
      </c>
      <c r="BB270" s="3"/>
      <c r="BG270" s="3" t="s">
        <v>133</v>
      </c>
      <c r="BJ270" s="3" t="s">
        <v>133</v>
      </c>
      <c r="BM270" s="3" t="s">
        <v>107</v>
      </c>
      <c r="BP270" s="3" t="s">
        <v>109</v>
      </c>
      <c r="BS270" s="3" t="s">
        <v>109</v>
      </c>
      <c r="BV270" s="3" t="s">
        <v>108</v>
      </c>
      <c r="BY270" s="3" t="s">
        <v>109</v>
      </c>
      <c r="CB270" s="3" t="s">
        <v>124</v>
      </c>
      <c r="CE270" s="3" t="s">
        <v>309</v>
      </c>
      <c r="CH270" s="3" t="s">
        <v>136</v>
      </c>
      <c r="CK270" s="3"/>
      <c r="CN270" s="3" t="s">
        <v>137</v>
      </c>
      <c r="CQ270" s="3"/>
    </row>
    <row r="271" spans="1:95" x14ac:dyDescent="0.25">
      <c r="A271">
        <v>134</v>
      </c>
      <c r="B271" s="22">
        <v>43934.370717592596</v>
      </c>
      <c r="C271" s="22">
        <v>43934.380949074075</v>
      </c>
      <c r="D271" s="3" t="s">
        <v>97</v>
      </c>
      <c r="I271" s="3" t="s">
        <v>98</v>
      </c>
      <c r="L271" s="3" t="s">
        <v>98</v>
      </c>
      <c r="O271" s="3"/>
      <c r="R271" s="3" t="s">
        <v>159</v>
      </c>
      <c r="U271" s="3" t="s">
        <v>98</v>
      </c>
      <c r="X271" s="3" t="s">
        <v>121</v>
      </c>
      <c r="AA271" s="3"/>
      <c r="AD271" s="3" t="s">
        <v>167</v>
      </c>
      <c r="AG271" s="3" t="s">
        <v>149</v>
      </c>
      <c r="AJ271" s="3"/>
      <c r="AM271" s="3" t="s">
        <v>99</v>
      </c>
      <c r="AP271" s="3"/>
      <c r="AS271" s="3" t="s">
        <v>98</v>
      </c>
      <c r="AV271" s="3" t="s">
        <v>189</v>
      </c>
      <c r="AY271" s="3" t="s">
        <v>430</v>
      </c>
      <c r="BB271" s="3"/>
      <c r="BG271" s="3" t="s">
        <v>133</v>
      </c>
      <c r="BJ271" s="3" t="s">
        <v>133</v>
      </c>
      <c r="BM271" s="3" t="s">
        <v>107</v>
      </c>
      <c r="BP271" s="3" t="s">
        <v>109</v>
      </c>
      <c r="BS271" s="3" t="s">
        <v>109</v>
      </c>
      <c r="BV271" s="3" t="s">
        <v>108</v>
      </c>
      <c r="BY271" s="3" t="s">
        <v>109</v>
      </c>
      <c r="CB271" s="3" t="s">
        <v>124</v>
      </c>
      <c r="CE271" s="3" t="s">
        <v>309</v>
      </c>
      <c r="CH271" s="3" t="s">
        <v>136</v>
      </c>
      <c r="CK271" s="3"/>
      <c r="CN271" s="3" t="s">
        <v>137</v>
      </c>
      <c r="CQ271" s="3"/>
    </row>
    <row r="272" spans="1:95" x14ac:dyDescent="0.25">
      <c r="A272">
        <v>135</v>
      </c>
      <c r="B272" s="22">
        <v>43934.384050925924</v>
      </c>
      <c r="C272" s="22">
        <v>43934.38853009259</v>
      </c>
      <c r="D272" s="3" t="s">
        <v>97</v>
      </c>
      <c r="I272" s="3" t="s">
        <v>98</v>
      </c>
      <c r="L272" s="3" t="s">
        <v>98</v>
      </c>
      <c r="O272" s="3"/>
      <c r="R272" s="3" t="s">
        <v>100</v>
      </c>
      <c r="U272" s="3" t="s">
        <v>99</v>
      </c>
      <c r="X272" s="3" t="s">
        <v>101</v>
      </c>
      <c r="AA272" s="3" t="s">
        <v>102</v>
      </c>
      <c r="AD272" s="3" t="s">
        <v>142</v>
      </c>
      <c r="AG272" s="3" t="s">
        <v>149</v>
      </c>
      <c r="AJ272" s="3"/>
      <c r="AM272" s="3" t="s">
        <v>99</v>
      </c>
      <c r="AP272" s="3"/>
      <c r="AS272" s="3" t="s">
        <v>98</v>
      </c>
      <c r="AV272" s="3" t="s">
        <v>157</v>
      </c>
      <c r="AY272" s="3" t="s">
        <v>241</v>
      </c>
      <c r="BB272" s="3"/>
      <c r="BG272" s="3" t="s">
        <v>109</v>
      </c>
      <c r="BJ272" s="3" t="s">
        <v>109</v>
      </c>
      <c r="BM272" s="3" t="s">
        <v>108</v>
      </c>
      <c r="BP272" s="3" t="s">
        <v>109</v>
      </c>
      <c r="BS272" s="3" t="s">
        <v>108</v>
      </c>
      <c r="BV272" s="3" t="s">
        <v>109</v>
      </c>
      <c r="BY272" s="3" t="s">
        <v>109</v>
      </c>
      <c r="CB272" s="3" t="s">
        <v>118</v>
      </c>
      <c r="CE272" s="3" t="s">
        <v>111</v>
      </c>
      <c r="CH272" s="3" t="s">
        <v>136</v>
      </c>
      <c r="CK272" s="3"/>
      <c r="CN272" s="3" t="s">
        <v>137</v>
      </c>
      <c r="CQ272" s="3"/>
    </row>
    <row r="273" spans="1:95" x14ac:dyDescent="0.25">
      <c r="A273">
        <v>135</v>
      </c>
      <c r="B273" s="22">
        <v>43934.384050925924</v>
      </c>
      <c r="C273" s="22">
        <v>43934.38853009259</v>
      </c>
      <c r="D273" s="3" t="s">
        <v>97</v>
      </c>
      <c r="I273" s="3" t="s">
        <v>98</v>
      </c>
      <c r="L273" s="3" t="s">
        <v>98</v>
      </c>
      <c r="O273" s="3"/>
      <c r="R273" s="3" t="s">
        <v>100</v>
      </c>
      <c r="U273" s="3" t="s">
        <v>99</v>
      </c>
      <c r="X273" s="3" t="s">
        <v>101</v>
      </c>
      <c r="AA273" s="3" t="s">
        <v>102</v>
      </c>
      <c r="AD273" s="3" t="s">
        <v>142</v>
      </c>
      <c r="AG273" s="3" t="s">
        <v>149</v>
      </c>
      <c r="AJ273" s="3"/>
      <c r="AM273" s="3" t="s">
        <v>99</v>
      </c>
      <c r="AP273" s="3"/>
      <c r="AS273" s="3" t="s">
        <v>98</v>
      </c>
      <c r="AV273" s="3" t="s">
        <v>157</v>
      </c>
      <c r="AY273" s="3" t="s">
        <v>430</v>
      </c>
      <c r="BB273" s="3"/>
      <c r="BG273" s="3" t="s">
        <v>109</v>
      </c>
      <c r="BJ273" s="3" t="s">
        <v>109</v>
      </c>
      <c r="BM273" s="3" t="s">
        <v>108</v>
      </c>
      <c r="BP273" s="3" t="s">
        <v>109</v>
      </c>
      <c r="BS273" s="3" t="s">
        <v>108</v>
      </c>
      <c r="BV273" s="3" t="s">
        <v>109</v>
      </c>
      <c r="BY273" s="3" t="s">
        <v>109</v>
      </c>
      <c r="CB273" s="3" t="s">
        <v>118</v>
      </c>
      <c r="CE273" s="3" t="s">
        <v>111</v>
      </c>
      <c r="CH273" s="3" t="s">
        <v>136</v>
      </c>
      <c r="CK273" s="3"/>
      <c r="CN273" s="3" t="s">
        <v>137</v>
      </c>
      <c r="CQ273" s="3"/>
    </row>
    <row r="274" spans="1:95" x14ac:dyDescent="0.25">
      <c r="A274">
        <v>136</v>
      </c>
      <c r="B274" s="22">
        <v>43934.382465277777</v>
      </c>
      <c r="C274" s="22">
        <v>43934.391504629632</v>
      </c>
      <c r="D274" s="3" t="s">
        <v>97</v>
      </c>
      <c r="I274" s="3" t="s">
        <v>99</v>
      </c>
      <c r="L274" s="3" t="s">
        <v>98</v>
      </c>
      <c r="O274" s="3"/>
      <c r="R274" s="3" t="s">
        <v>100</v>
      </c>
      <c r="U274" s="3" t="s">
        <v>99</v>
      </c>
      <c r="X274" s="3" t="s">
        <v>101</v>
      </c>
      <c r="AA274" s="3" t="s">
        <v>132</v>
      </c>
      <c r="AD274" s="3" t="s">
        <v>146</v>
      </c>
      <c r="AG274" s="3" t="s">
        <v>149</v>
      </c>
      <c r="AJ274" s="3"/>
      <c r="AM274" s="3" t="s">
        <v>99</v>
      </c>
      <c r="AP274" s="3"/>
      <c r="AS274" s="3" t="s">
        <v>98</v>
      </c>
      <c r="AV274" s="3" t="s">
        <v>171</v>
      </c>
      <c r="AY274" s="3" t="s">
        <v>241</v>
      </c>
      <c r="BB274" s="3"/>
      <c r="BG274" s="3" t="s">
        <v>108</v>
      </c>
      <c r="BJ274" s="3" t="s">
        <v>109</v>
      </c>
      <c r="BM274" s="3" t="s">
        <v>108</v>
      </c>
      <c r="BP274" s="3" t="s">
        <v>123</v>
      </c>
      <c r="BS274" s="3" t="s">
        <v>123</v>
      </c>
      <c r="BV274" s="3" t="s">
        <v>123</v>
      </c>
      <c r="BY274" s="3" t="s">
        <v>109</v>
      </c>
      <c r="CB274" s="3" t="s">
        <v>110</v>
      </c>
      <c r="CE274" s="3" t="s">
        <v>111</v>
      </c>
      <c r="CH274" s="3" t="s">
        <v>148</v>
      </c>
      <c r="CK274" s="3"/>
      <c r="CN274" s="3" t="s">
        <v>137</v>
      </c>
      <c r="CQ274" s="3"/>
    </row>
    <row r="275" spans="1:95" x14ac:dyDescent="0.25">
      <c r="A275">
        <v>136</v>
      </c>
      <c r="B275" s="22">
        <v>43934.382465277777</v>
      </c>
      <c r="C275" s="22">
        <v>43934.391504629632</v>
      </c>
      <c r="D275" s="3" t="s">
        <v>97</v>
      </c>
      <c r="I275" s="3" t="s">
        <v>99</v>
      </c>
      <c r="L275" s="3" t="s">
        <v>98</v>
      </c>
      <c r="O275" s="3"/>
      <c r="R275" s="3" t="s">
        <v>100</v>
      </c>
      <c r="U275" s="3" t="s">
        <v>99</v>
      </c>
      <c r="X275" s="3" t="s">
        <v>101</v>
      </c>
      <c r="AA275" s="3" t="s">
        <v>132</v>
      </c>
      <c r="AD275" s="3" t="s">
        <v>146</v>
      </c>
      <c r="AG275" s="3" t="s">
        <v>149</v>
      </c>
      <c r="AJ275" s="3"/>
      <c r="AM275" s="3" t="s">
        <v>99</v>
      </c>
      <c r="AP275" s="3"/>
      <c r="AS275" s="3" t="s">
        <v>98</v>
      </c>
      <c r="AV275" s="3" t="s">
        <v>171</v>
      </c>
      <c r="AY275" s="3" t="s">
        <v>430</v>
      </c>
      <c r="BB275" s="3"/>
      <c r="BG275" s="3" t="s">
        <v>108</v>
      </c>
      <c r="BJ275" s="3" t="s">
        <v>109</v>
      </c>
      <c r="BM275" s="3" t="s">
        <v>108</v>
      </c>
      <c r="BP275" s="3" t="s">
        <v>123</v>
      </c>
      <c r="BS275" s="3" t="s">
        <v>123</v>
      </c>
      <c r="BV275" s="3" t="s">
        <v>123</v>
      </c>
      <c r="BY275" s="3" t="s">
        <v>109</v>
      </c>
      <c r="CB275" s="3" t="s">
        <v>110</v>
      </c>
      <c r="CE275" s="3" t="s">
        <v>111</v>
      </c>
      <c r="CH275" s="3" t="s">
        <v>148</v>
      </c>
      <c r="CK275" s="3"/>
      <c r="CN275" s="3" t="s">
        <v>137</v>
      </c>
      <c r="CQ275" s="3"/>
    </row>
    <row r="276" spans="1:95" x14ac:dyDescent="0.25">
      <c r="A276">
        <v>137</v>
      </c>
      <c r="B276" s="22">
        <v>43934.398356481484</v>
      </c>
      <c r="C276" s="22">
        <v>43934.400775462964</v>
      </c>
      <c r="D276" s="3" t="s">
        <v>97</v>
      </c>
      <c r="I276" s="3" t="s">
        <v>98</v>
      </c>
      <c r="L276" s="3" t="s">
        <v>98</v>
      </c>
      <c r="O276" s="3"/>
      <c r="R276" s="3" t="s">
        <v>159</v>
      </c>
      <c r="U276" s="3" t="s">
        <v>99</v>
      </c>
      <c r="X276" s="3" t="s">
        <v>101</v>
      </c>
      <c r="AA276" s="3" t="s">
        <v>132</v>
      </c>
      <c r="AD276" s="3" t="s">
        <v>249</v>
      </c>
      <c r="AG276" s="3" t="s">
        <v>149</v>
      </c>
      <c r="AJ276" s="3"/>
      <c r="AM276" s="3" t="s">
        <v>99</v>
      </c>
      <c r="AP276" s="3"/>
      <c r="AS276" s="3" t="s">
        <v>98</v>
      </c>
      <c r="AV276" s="3" t="s">
        <v>183</v>
      </c>
      <c r="AY276" s="3" t="s">
        <v>241</v>
      </c>
      <c r="BB276" s="3"/>
      <c r="BG276" s="3" t="s">
        <v>123</v>
      </c>
      <c r="BJ276" s="3" t="s">
        <v>123</v>
      </c>
      <c r="BM276" s="3" t="s">
        <v>123</v>
      </c>
      <c r="BP276" s="3" t="s">
        <v>123</v>
      </c>
      <c r="BS276" s="3" t="s">
        <v>109</v>
      </c>
      <c r="BV276" s="3" t="s">
        <v>123</v>
      </c>
      <c r="BY276" s="3" t="s">
        <v>123</v>
      </c>
      <c r="CB276" s="3" t="s">
        <v>118</v>
      </c>
      <c r="CE276" s="3" t="s">
        <v>111</v>
      </c>
      <c r="CH276" s="3" t="s">
        <v>199</v>
      </c>
      <c r="CK276" s="3"/>
      <c r="CN276" s="3" t="s">
        <v>131</v>
      </c>
      <c r="CQ276" s="3"/>
    </row>
    <row r="277" spans="1:95" x14ac:dyDescent="0.25">
      <c r="A277">
        <v>137</v>
      </c>
      <c r="B277" s="22">
        <v>43934.398356481484</v>
      </c>
      <c r="C277" s="22">
        <v>43934.400775462964</v>
      </c>
      <c r="D277" s="3" t="s">
        <v>97</v>
      </c>
      <c r="I277" s="3" t="s">
        <v>98</v>
      </c>
      <c r="L277" s="3" t="s">
        <v>98</v>
      </c>
      <c r="O277" s="3"/>
      <c r="R277" s="3" t="s">
        <v>159</v>
      </c>
      <c r="U277" s="3" t="s">
        <v>99</v>
      </c>
      <c r="X277" s="3" t="s">
        <v>101</v>
      </c>
      <c r="AA277" s="3" t="s">
        <v>132</v>
      </c>
      <c r="AD277" s="3" t="s">
        <v>249</v>
      </c>
      <c r="AG277" s="3" t="s">
        <v>149</v>
      </c>
      <c r="AJ277" s="3"/>
      <c r="AM277" s="3" t="s">
        <v>99</v>
      </c>
      <c r="AP277" s="3"/>
      <c r="AS277" s="3" t="s">
        <v>98</v>
      </c>
      <c r="AV277" s="3" t="s">
        <v>183</v>
      </c>
      <c r="AY277" s="3" t="s">
        <v>430</v>
      </c>
      <c r="BB277" s="3"/>
      <c r="BG277" s="3" t="s">
        <v>123</v>
      </c>
      <c r="BJ277" s="3" t="s">
        <v>123</v>
      </c>
      <c r="BM277" s="3" t="s">
        <v>123</v>
      </c>
      <c r="BP277" s="3" t="s">
        <v>123</v>
      </c>
      <c r="BS277" s="3" t="s">
        <v>109</v>
      </c>
      <c r="BV277" s="3" t="s">
        <v>123</v>
      </c>
      <c r="BY277" s="3" t="s">
        <v>123</v>
      </c>
      <c r="CB277" s="3" t="s">
        <v>118</v>
      </c>
      <c r="CE277" s="3" t="s">
        <v>111</v>
      </c>
      <c r="CH277" s="3" t="s">
        <v>199</v>
      </c>
      <c r="CK277" s="3"/>
      <c r="CN277" s="3" t="s">
        <v>131</v>
      </c>
      <c r="CQ277" s="3"/>
    </row>
    <row r="278" spans="1:95" x14ac:dyDescent="0.25">
      <c r="A278">
        <v>138</v>
      </c>
      <c r="B278" s="22">
        <v>43934.378217592595</v>
      </c>
      <c r="C278" s="22">
        <v>43934.407187500001</v>
      </c>
      <c r="D278" s="3" t="s">
        <v>97</v>
      </c>
      <c r="I278" s="3" t="s">
        <v>98</v>
      </c>
      <c r="L278" s="3" t="s">
        <v>99</v>
      </c>
      <c r="O278" s="3"/>
      <c r="R278" s="3" t="s">
        <v>159</v>
      </c>
      <c r="U278" s="3" t="s">
        <v>99</v>
      </c>
      <c r="X278" s="3" t="s">
        <v>101</v>
      </c>
      <c r="AA278" s="3" t="s">
        <v>132</v>
      </c>
      <c r="AD278" s="3" t="s">
        <v>152</v>
      </c>
      <c r="AG278" s="3" t="s">
        <v>149</v>
      </c>
      <c r="AJ278" s="3"/>
      <c r="AM278" s="3" t="s">
        <v>99</v>
      </c>
      <c r="AP278" s="3"/>
      <c r="AS278" s="3" t="s">
        <v>98</v>
      </c>
      <c r="AV278" s="3" t="s">
        <v>189</v>
      </c>
      <c r="AY278" s="3" t="s">
        <v>241</v>
      </c>
      <c r="BB278" s="3"/>
      <c r="BG278" s="3" t="s">
        <v>109</v>
      </c>
      <c r="BJ278" s="3" t="s">
        <v>109</v>
      </c>
      <c r="BM278" s="3" t="s">
        <v>109</v>
      </c>
      <c r="BP278" s="3" t="s">
        <v>123</v>
      </c>
      <c r="BS278" s="3" t="s">
        <v>123</v>
      </c>
      <c r="BV278" s="3" t="s">
        <v>123</v>
      </c>
      <c r="BY278" s="3" t="s">
        <v>123</v>
      </c>
      <c r="CB278" s="3" t="s">
        <v>110</v>
      </c>
      <c r="CE278" s="3" t="s">
        <v>111</v>
      </c>
      <c r="CH278" s="3" t="s">
        <v>137</v>
      </c>
      <c r="CK278" s="3" t="s">
        <v>261</v>
      </c>
      <c r="CN278" s="3" t="s">
        <v>137</v>
      </c>
      <c r="CQ278" s="3"/>
    </row>
    <row r="279" spans="1:95" x14ac:dyDescent="0.25">
      <c r="A279">
        <v>138</v>
      </c>
      <c r="B279" s="22">
        <v>43934.378217592595</v>
      </c>
      <c r="C279" s="22">
        <v>43934.407187500001</v>
      </c>
      <c r="D279" s="3" t="s">
        <v>97</v>
      </c>
      <c r="I279" s="3" t="s">
        <v>98</v>
      </c>
      <c r="L279" s="3" t="s">
        <v>99</v>
      </c>
      <c r="O279" s="3"/>
      <c r="R279" s="3" t="s">
        <v>159</v>
      </c>
      <c r="U279" s="3" t="s">
        <v>99</v>
      </c>
      <c r="X279" s="3" t="s">
        <v>101</v>
      </c>
      <c r="AA279" s="3" t="s">
        <v>132</v>
      </c>
      <c r="AD279" s="3" t="s">
        <v>152</v>
      </c>
      <c r="AG279" s="3" t="s">
        <v>149</v>
      </c>
      <c r="AJ279" s="3"/>
      <c r="AM279" s="3" t="s">
        <v>99</v>
      </c>
      <c r="AP279" s="3"/>
      <c r="AS279" s="3" t="s">
        <v>98</v>
      </c>
      <c r="AV279" s="3" t="s">
        <v>189</v>
      </c>
      <c r="AY279" s="3" t="s">
        <v>430</v>
      </c>
      <c r="BB279" s="3"/>
      <c r="BG279" s="3" t="s">
        <v>109</v>
      </c>
      <c r="BJ279" s="3" t="s">
        <v>109</v>
      </c>
      <c r="BM279" s="3" t="s">
        <v>109</v>
      </c>
      <c r="BP279" s="3" t="s">
        <v>123</v>
      </c>
      <c r="BS279" s="3" t="s">
        <v>123</v>
      </c>
      <c r="BV279" s="3" t="s">
        <v>123</v>
      </c>
      <c r="BY279" s="3" t="s">
        <v>123</v>
      </c>
      <c r="CB279" s="3" t="s">
        <v>110</v>
      </c>
      <c r="CE279" s="3" t="s">
        <v>111</v>
      </c>
      <c r="CH279" s="3" t="s">
        <v>137</v>
      </c>
      <c r="CK279" s="3" t="s">
        <v>261</v>
      </c>
      <c r="CN279" s="3" t="s">
        <v>137</v>
      </c>
      <c r="CQ279" s="3"/>
    </row>
    <row r="280" spans="1:95" x14ac:dyDescent="0.25">
      <c r="A280">
        <v>139</v>
      </c>
      <c r="B280" s="22">
        <v>43934.411527777775</v>
      </c>
      <c r="C280" s="22">
        <v>43934.415925925925</v>
      </c>
      <c r="D280" s="3" t="s">
        <v>97</v>
      </c>
      <c r="I280" s="3" t="s">
        <v>98</v>
      </c>
      <c r="L280" s="3" t="s">
        <v>98</v>
      </c>
      <c r="O280" s="3"/>
      <c r="R280" s="3" t="s">
        <v>100</v>
      </c>
      <c r="U280" s="3" t="s">
        <v>99</v>
      </c>
      <c r="X280" s="3" t="s">
        <v>101</v>
      </c>
      <c r="AA280" s="3" t="s">
        <v>102</v>
      </c>
      <c r="AD280" s="3" t="s">
        <v>146</v>
      </c>
      <c r="AG280" s="3" t="s">
        <v>149</v>
      </c>
      <c r="AJ280" s="3"/>
      <c r="AM280" s="3" t="s">
        <v>99</v>
      </c>
      <c r="AP280" s="3"/>
      <c r="AS280" s="3" t="s">
        <v>99</v>
      </c>
      <c r="AV280" s="3"/>
      <c r="AY280" s="3" t="s">
        <v>241</v>
      </c>
      <c r="BB280" s="3"/>
      <c r="BG280" s="3" t="s">
        <v>108</v>
      </c>
      <c r="BJ280" s="3" t="s">
        <v>108</v>
      </c>
      <c r="BM280" s="3" t="s">
        <v>107</v>
      </c>
      <c r="BP280" s="3" t="s">
        <v>109</v>
      </c>
      <c r="BS280" s="3" t="s">
        <v>109</v>
      </c>
      <c r="BV280" s="3" t="s">
        <v>109</v>
      </c>
      <c r="BY280" s="3" t="s">
        <v>109</v>
      </c>
      <c r="CB280" s="3" t="s">
        <v>124</v>
      </c>
      <c r="CE280" s="3" t="s">
        <v>309</v>
      </c>
      <c r="CH280" s="3" t="s">
        <v>148</v>
      </c>
      <c r="CK280" s="3"/>
      <c r="CN280" s="3" t="s">
        <v>131</v>
      </c>
      <c r="CQ280" s="3"/>
    </row>
    <row r="281" spans="1:95" x14ac:dyDescent="0.25">
      <c r="A281">
        <v>139</v>
      </c>
      <c r="B281" s="22">
        <v>43934.411527777775</v>
      </c>
      <c r="C281" s="22">
        <v>43934.415925925925</v>
      </c>
      <c r="D281" s="3" t="s">
        <v>97</v>
      </c>
      <c r="I281" s="3" t="s">
        <v>98</v>
      </c>
      <c r="L281" s="3" t="s">
        <v>98</v>
      </c>
      <c r="O281" s="3"/>
      <c r="R281" s="3" t="s">
        <v>100</v>
      </c>
      <c r="U281" s="3" t="s">
        <v>99</v>
      </c>
      <c r="X281" s="3" t="s">
        <v>101</v>
      </c>
      <c r="AA281" s="3" t="s">
        <v>102</v>
      </c>
      <c r="AD281" s="3" t="s">
        <v>146</v>
      </c>
      <c r="AG281" s="3" t="s">
        <v>149</v>
      </c>
      <c r="AJ281" s="3"/>
      <c r="AM281" s="3" t="s">
        <v>99</v>
      </c>
      <c r="AP281" s="3"/>
      <c r="AS281" s="3" t="s">
        <v>99</v>
      </c>
      <c r="AV281" s="3"/>
      <c r="AY281" s="3" t="s">
        <v>430</v>
      </c>
      <c r="BB281" s="3"/>
      <c r="BG281" s="3" t="s">
        <v>108</v>
      </c>
      <c r="BJ281" s="3" t="s">
        <v>108</v>
      </c>
      <c r="BM281" s="3" t="s">
        <v>107</v>
      </c>
      <c r="BP281" s="3" t="s">
        <v>109</v>
      </c>
      <c r="BS281" s="3" t="s">
        <v>109</v>
      </c>
      <c r="BV281" s="3" t="s">
        <v>109</v>
      </c>
      <c r="BY281" s="3" t="s">
        <v>109</v>
      </c>
      <c r="CB281" s="3" t="s">
        <v>124</v>
      </c>
      <c r="CE281" s="3" t="s">
        <v>309</v>
      </c>
      <c r="CH281" s="3" t="s">
        <v>148</v>
      </c>
      <c r="CK281" s="3"/>
      <c r="CN281" s="3" t="s">
        <v>131</v>
      </c>
      <c r="CQ281" s="3"/>
    </row>
    <row r="282" spans="1:95" x14ac:dyDescent="0.25">
      <c r="A282">
        <v>140</v>
      </c>
      <c r="B282" s="22">
        <v>43934.436990740738</v>
      </c>
      <c r="C282" s="22">
        <v>43934.440196759257</v>
      </c>
      <c r="D282" s="3" t="s">
        <v>97</v>
      </c>
      <c r="I282" s="3" t="s">
        <v>99</v>
      </c>
      <c r="L282" s="3" t="s">
        <v>99</v>
      </c>
      <c r="O282" s="3"/>
      <c r="R282" s="3" t="s">
        <v>310</v>
      </c>
      <c r="U282" s="3" t="s">
        <v>98</v>
      </c>
      <c r="X282" s="3" t="s">
        <v>121</v>
      </c>
      <c r="AA282" s="3"/>
      <c r="AD282" s="3" t="s">
        <v>103</v>
      </c>
      <c r="AG282" s="3" t="s">
        <v>151</v>
      </c>
      <c r="AJ282" s="3"/>
      <c r="AM282" s="3" t="s">
        <v>99</v>
      </c>
      <c r="AP282" s="3"/>
      <c r="AS282" s="3" t="s">
        <v>99</v>
      </c>
      <c r="AV282" s="3"/>
      <c r="AY282" s="3" t="s">
        <v>241</v>
      </c>
      <c r="BB282" s="3" t="s">
        <v>241</v>
      </c>
      <c r="BG282" s="3" t="s">
        <v>109</v>
      </c>
      <c r="BJ282" s="3" t="s">
        <v>108</v>
      </c>
      <c r="BM282" s="3" t="s">
        <v>109</v>
      </c>
      <c r="BP282" s="3" t="s">
        <v>109</v>
      </c>
      <c r="BS282" s="3" t="s">
        <v>107</v>
      </c>
      <c r="BV282" s="3" t="s">
        <v>109</v>
      </c>
      <c r="BY282" s="3" t="s">
        <v>109</v>
      </c>
      <c r="CB282" s="3" t="s">
        <v>118</v>
      </c>
      <c r="CE282" s="3" t="s">
        <v>111</v>
      </c>
      <c r="CH282" s="3" t="s">
        <v>148</v>
      </c>
      <c r="CK282" s="3"/>
      <c r="CN282" s="3" t="s">
        <v>113</v>
      </c>
      <c r="CQ282" s="3"/>
    </row>
    <row r="283" spans="1:95" x14ac:dyDescent="0.25">
      <c r="A283">
        <v>140</v>
      </c>
      <c r="B283" s="22">
        <v>43934.436990740738</v>
      </c>
      <c r="C283" s="22">
        <v>43934.440196759257</v>
      </c>
      <c r="D283" s="3" t="s">
        <v>97</v>
      </c>
      <c r="I283" s="3" t="s">
        <v>99</v>
      </c>
      <c r="L283" s="3" t="s">
        <v>99</v>
      </c>
      <c r="O283" s="3"/>
      <c r="R283" s="3" t="s">
        <v>310</v>
      </c>
      <c r="U283" s="3" t="s">
        <v>98</v>
      </c>
      <c r="X283" s="3" t="s">
        <v>121</v>
      </c>
      <c r="AA283" s="3"/>
      <c r="AD283" s="3" t="s">
        <v>103</v>
      </c>
      <c r="AG283" s="3" t="s">
        <v>151</v>
      </c>
      <c r="AJ283" s="3"/>
      <c r="AM283" s="3" t="s">
        <v>99</v>
      </c>
      <c r="AP283" s="3"/>
      <c r="AS283" s="3" t="s">
        <v>99</v>
      </c>
      <c r="AV283" s="3"/>
      <c r="AY283" s="3" t="s">
        <v>430</v>
      </c>
      <c r="BB283" s="3" t="s">
        <v>241</v>
      </c>
      <c r="BG283" s="3" t="s">
        <v>109</v>
      </c>
      <c r="BJ283" s="3" t="s">
        <v>108</v>
      </c>
      <c r="BM283" s="3" t="s">
        <v>109</v>
      </c>
      <c r="BP283" s="3" t="s">
        <v>109</v>
      </c>
      <c r="BS283" s="3" t="s">
        <v>107</v>
      </c>
      <c r="BV283" s="3" t="s">
        <v>109</v>
      </c>
      <c r="BY283" s="3" t="s">
        <v>109</v>
      </c>
      <c r="CB283" s="3" t="s">
        <v>118</v>
      </c>
      <c r="CE283" s="3" t="s">
        <v>111</v>
      </c>
      <c r="CH283" s="3" t="s">
        <v>148</v>
      </c>
      <c r="CK283" s="3"/>
      <c r="CN283" s="3" t="s">
        <v>113</v>
      </c>
      <c r="CQ283" s="3"/>
    </row>
    <row r="284" spans="1:95" x14ac:dyDescent="0.25">
      <c r="A284">
        <v>141</v>
      </c>
      <c r="B284" s="22">
        <v>43934.480358796296</v>
      </c>
      <c r="C284" s="22">
        <v>43934.487164351849</v>
      </c>
      <c r="D284" s="3" t="s">
        <v>97</v>
      </c>
      <c r="I284" s="3" t="s">
        <v>99</v>
      </c>
      <c r="L284" s="3" t="s">
        <v>99</v>
      </c>
      <c r="O284" s="3"/>
      <c r="R284" s="3" t="s">
        <v>120</v>
      </c>
      <c r="U284" s="3" t="s">
        <v>99</v>
      </c>
      <c r="X284" s="3" t="s">
        <v>101</v>
      </c>
      <c r="AA284" s="3" t="s">
        <v>132</v>
      </c>
      <c r="AD284" s="3" t="s">
        <v>138</v>
      </c>
      <c r="AG284" s="3" t="s">
        <v>149</v>
      </c>
      <c r="AJ284" s="3"/>
      <c r="AM284" s="3" t="s">
        <v>99</v>
      </c>
      <c r="AP284" s="3"/>
      <c r="AS284" s="3" t="s">
        <v>98</v>
      </c>
      <c r="AV284" s="3" t="s">
        <v>169</v>
      </c>
      <c r="AY284" s="3" t="s">
        <v>241</v>
      </c>
      <c r="BB284" s="3"/>
      <c r="BG284" s="3" t="s">
        <v>107</v>
      </c>
      <c r="BJ284" s="3" t="s">
        <v>107</v>
      </c>
      <c r="BM284" s="3" t="s">
        <v>107</v>
      </c>
      <c r="BP284" s="3" t="s">
        <v>109</v>
      </c>
      <c r="BS284" s="3" t="s">
        <v>109</v>
      </c>
      <c r="BV284" s="3" t="s">
        <v>108</v>
      </c>
      <c r="BY284" s="3" t="s">
        <v>109</v>
      </c>
      <c r="CB284" s="3" t="s">
        <v>118</v>
      </c>
      <c r="CE284" s="3" t="s">
        <v>147</v>
      </c>
      <c r="CH284" s="3" t="s">
        <v>148</v>
      </c>
      <c r="CK284" s="3"/>
      <c r="CN284" s="3" t="s">
        <v>137</v>
      </c>
      <c r="CQ284" s="3" t="s">
        <v>311</v>
      </c>
    </row>
    <row r="285" spans="1:95" x14ac:dyDescent="0.25">
      <c r="A285">
        <v>141</v>
      </c>
      <c r="B285" s="22">
        <v>43934.480358796296</v>
      </c>
      <c r="C285" s="22">
        <v>43934.487164351849</v>
      </c>
      <c r="D285" s="3" t="s">
        <v>97</v>
      </c>
      <c r="I285" s="3" t="s">
        <v>99</v>
      </c>
      <c r="L285" s="3" t="s">
        <v>99</v>
      </c>
      <c r="O285" s="3"/>
      <c r="R285" s="3" t="s">
        <v>120</v>
      </c>
      <c r="U285" s="3" t="s">
        <v>99</v>
      </c>
      <c r="X285" s="3" t="s">
        <v>101</v>
      </c>
      <c r="AA285" s="3" t="s">
        <v>132</v>
      </c>
      <c r="AD285" s="3" t="s">
        <v>138</v>
      </c>
      <c r="AG285" s="3" t="s">
        <v>149</v>
      </c>
      <c r="AJ285" s="3"/>
      <c r="AM285" s="3" t="s">
        <v>99</v>
      </c>
      <c r="AP285" s="3"/>
      <c r="AS285" s="3" t="s">
        <v>98</v>
      </c>
      <c r="AV285" s="3" t="s">
        <v>169</v>
      </c>
      <c r="AY285" s="3" t="s">
        <v>430</v>
      </c>
      <c r="BB285" s="3"/>
      <c r="BG285" s="3" t="s">
        <v>107</v>
      </c>
      <c r="BJ285" s="3" t="s">
        <v>107</v>
      </c>
      <c r="BM285" s="3" t="s">
        <v>107</v>
      </c>
      <c r="BP285" s="3" t="s">
        <v>109</v>
      </c>
      <c r="BS285" s="3" t="s">
        <v>109</v>
      </c>
      <c r="BV285" s="3" t="s">
        <v>108</v>
      </c>
      <c r="BY285" s="3" t="s">
        <v>109</v>
      </c>
      <c r="CB285" s="3" t="s">
        <v>118</v>
      </c>
      <c r="CE285" s="3" t="s">
        <v>147</v>
      </c>
      <c r="CH285" s="3" t="s">
        <v>148</v>
      </c>
      <c r="CK285" s="3"/>
      <c r="CN285" s="3" t="s">
        <v>137</v>
      </c>
      <c r="CQ285" s="3" t="s">
        <v>311</v>
      </c>
    </row>
    <row r="286" spans="1:95" x14ac:dyDescent="0.25">
      <c r="A286">
        <v>142</v>
      </c>
      <c r="B286" s="22">
        <v>43934.486145833333</v>
      </c>
      <c r="C286" s="22">
        <v>43934.487627314818</v>
      </c>
      <c r="D286" s="3" t="s">
        <v>97</v>
      </c>
      <c r="I286" s="3" t="s">
        <v>98</v>
      </c>
      <c r="L286" s="3" t="s">
        <v>99</v>
      </c>
      <c r="O286" s="3"/>
      <c r="R286" s="3" t="s">
        <v>100</v>
      </c>
      <c r="U286" s="3" t="s">
        <v>99</v>
      </c>
      <c r="X286" s="3" t="s">
        <v>101</v>
      </c>
      <c r="AA286" s="3" t="s">
        <v>99</v>
      </c>
      <c r="AD286" s="3" t="s">
        <v>271</v>
      </c>
      <c r="AG286" s="3" t="s">
        <v>151</v>
      </c>
      <c r="AJ286" s="3"/>
      <c r="AM286" s="3" t="s">
        <v>99</v>
      </c>
      <c r="AP286" s="3"/>
      <c r="AS286" s="3" t="s">
        <v>99</v>
      </c>
      <c r="AV286" s="3"/>
      <c r="AY286" s="3" t="s">
        <v>241</v>
      </c>
      <c r="BB286" s="3"/>
      <c r="BG286" s="3" t="s">
        <v>109</v>
      </c>
      <c r="BJ286" s="3" t="s">
        <v>123</v>
      </c>
      <c r="BM286" s="3" t="s">
        <v>108</v>
      </c>
      <c r="BP286" s="3" t="s">
        <v>109</v>
      </c>
      <c r="BS286" s="3" t="s">
        <v>109</v>
      </c>
      <c r="BV286" s="3" t="s">
        <v>123</v>
      </c>
      <c r="BY286" s="3" t="s">
        <v>123</v>
      </c>
      <c r="CB286" s="3" t="s">
        <v>110</v>
      </c>
      <c r="CE286" s="3" t="s">
        <v>111</v>
      </c>
      <c r="CH286" s="3" t="s">
        <v>199</v>
      </c>
      <c r="CK286" s="3"/>
      <c r="CN286" s="3" t="s">
        <v>126</v>
      </c>
      <c r="CQ286" s="3"/>
    </row>
    <row r="287" spans="1:95" x14ac:dyDescent="0.25">
      <c r="A287">
        <v>142</v>
      </c>
      <c r="B287" s="22">
        <v>43934.486145833333</v>
      </c>
      <c r="C287" s="22">
        <v>43934.487627314818</v>
      </c>
      <c r="D287" s="3" t="s">
        <v>97</v>
      </c>
      <c r="I287" s="3" t="s">
        <v>98</v>
      </c>
      <c r="L287" s="3" t="s">
        <v>99</v>
      </c>
      <c r="O287" s="3"/>
      <c r="R287" s="3" t="s">
        <v>100</v>
      </c>
      <c r="U287" s="3" t="s">
        <v>99</v>
      </c>
      <c r="X287" s="3" t="s">
        <v>101</v>
      </c>
      <c r="AA287" s="3" t="s">
        <v>99</v>
      </c>
      <c r="AD287" s="3" t="s">
        <v>271</v>
      </c>
      <c r="AG287" s="3" t="s">
        <v>151</v>
      </c>
      <c r="AJ287" s="3"/>
      <c r="AM287" s="3" t="s">
        <v>99</v>
      </c>
      <c r="AP287" s="3"/>
      <c r="AS287" s="3" t="s">
        <v>99</v>
      </c>
      <c r="AV287" s="3"/>
      <c r="AY287" s="3" t="s">
        <v>430</v>
      </c>
      <c r="BB287" s="3"/>
      <c r="BG287" s="3" t="s">
        <v>109</v>
      </c>
      <c r="BJ287" s="3" t="s">
        <v>123</v>
      </c>
      <c r="BM287" s="3" t="s">
        <v>108</v>
      </c>
      <c r="BP287" s="3" t="s">
        <v>109</v>
      </c>
      <c r="BS287" s="3" t="s">
        <v>109</v>
      </c>
      <c r="BV287" s="3" t="s">
        <v>123</v>
      </c>
      <c r="BY287" s="3" t="s">
        <v>123</v>
      </c>
      <c r="CB287" s="3" t="s">
        <v>110</v>
      </c>
      <c r="CE287" s="3" t="s">
        <v>111</v>
      </c>
      <c r="CH287" s="3" t="s">
        <v>199</v>
      </c>
      <c r="CK287" s="3"/>
      <c r="CN287" s="3" t="s">
        <v>126</v>
      </c>
      <c r="CQ287" s="3"/>
    </row>
    <row r="288" spans="1:95" x14ac:dyDescent="0.25">
      <c r="A288">
        <v>143</v>
      </c>
      <c r="B288" s="22">
        <v>43934.495254629626</v>
      </c>
      <c r="C288" s="22">
        <v>43934.498333333337</v>
      </c>
      <c r="D288" s="3" t="s">
        <v>97</v>
      </c>
      <c r="I288" s="3" t="s">
        <v>98</v>
      </c>
      <c r="L288" s="3" t="s">
        <v>98</v>
      </c>
      <c r="O288" s="3" t="s">
        <v>312</v>
      </c>
      <c r="R288" s="3" t="s">
        <v>100</v>
      </c>
      <c r="U288" s="3" t="s">
        <v>99</v>
      </c>
      <c r="X288" s="3" t="s">
        <v>101</v>
      </c>
      <c r="AA288" s="3" t="s">
        <v>99</v>
      </c>
      <c r="AD288" s="3" t="s">
        <v>152</v>
      </c>
      <c r="AG288" s="3" t="s">
        <v>149</v>
      </c>
      <c r="AJ288" s="3"/>
      <c r="AM288" s="3" t="s">
        <v>99</v>
      </c>
      <c r="AP288" s="3"/>
      <c r="AS288" s="3" t="s">
        <v>98</v>
      </c>
      <c r="AV288" s="3" t="s">
        <v>130</v>
      </c>
      <c r="AY288" s="3" t="s">
        <v>241</v>
      </c>
      <c r="BB288" s="3"/>
      <c r="BG288" s="3" t="s">
        <v>108</v>
      </c>
      <c r="BJ288" s="3" t="s">
        <v>109</v>
      </c>
      <c r="BM288" s="3" t="s">
        <v>107</v>
      </c>
      <c r="BP288" s="3" t="s">
        <v>123</v>
      </c>
      <c r="BS288" s="3" t="s">
        <v>109</v>
      </c>
      <c r="BV288" s="3" t="s">
        <v>109</v>
      </c>
      <c r="BY288" s="3" t="s">
        <v>123</v>
      </c>
      <c r="CB288" s="3" t="s">
        <v>118</v>
      </c>
      <c r="CE288" s="3" t="s">
        <v>119</v>
      </c>
      <c r="CH288" s="3" t="s">
        <v>148</v>
      </c>
      <c r="CK288" s="3"/>
      <c r="CN288" s="3" t="s">
        <v>131</v>
      </c>
      <c r="CQ288" s="3"/>
    </row>
    <row r="289" spans="1:95" x14ac:dyDescent="0.25">
      <c r="A289">
        <v>143</v>
      </c>
      <c r="B289" s="22">
        <v>43934.495254629626</v>
      </c>
      <c r="C289" s="22">
        <v>43934.498333333337</v>
      </c>
      <c r="D289" s="3" t="s">
        <v>97</v>
      </c>
      <c r="I289" s="3" t="s">
        <v>98</v>
      </c>
      <c r="L289" s="3" t="s">
        <v>98</v>
      </c>
      <c r="O289" s="3" t="s">
        <v>312</v>
      </c>
      <c r="R289" s="3" t="s">
        <v>100</v>
      </c>
      <c r="U289" s="3" t="s">
        <v>99</v>
      </c>
      <c r="X289" s="3" t="s">
        <v>101</v>
      </c>
      <c r="AA289" s="3" t="s">
        <v>99</v>
      </c>
      <c r="AD289" s="3" t="s">
        <v>152</v>
      </c>
      <c r="AG289" s="3" t="s">
        <v>149</v>
      </c>
      <c r="AJ289" s="3"/>
      <c r="AM289" s="3" t="s">
        <v>99</v>
      </c>
      <c r="AP289" s="3"/>
      <c r="AS289" s="3" t="s">
        <v>98</v>
      </c>
      <c r="AV289" s="3" t="s">
        <v>130</v>
      </c>
      <c r="AY289" s="3" t="s">
        <v>430</v>
      </c>
      <c r="BB289" s="3"/>
      <c r="BG289" s="3" t="s">
        <v>108</v>
      </c>
      <c r="BJ289" s="3" t="s">
        <v>109</v>
      </c>
      <c r="BM289" s="3" t="s">
        <v>107</v>
      </c>
      <c r="BP289" s="3" t="s">
        <v>123</v>
      </c>
      <c r="BS289" s="3" t="s">
        <v>109</v>
      </c>
      <c r="BV289" s="3" t="s">
        <v>109</v>
      </c>
      <c r="BY289" s="3" t="s">
        <v>123</v>
      </c>
      <c r="CB289" s="3" t="s">
        <v>118</v>
      </c>
      <c r="CE289" s="3" t="s">
        <v>119</v>
      </c>
      <c r="CH289" s="3" t="s">
        <v>148</v>
      </c>
      <c r="CK289" s="3"/>
      <c r="CN289" s="3" t="s">
        <v>131</v>
      </c>
      <c r="CQ289" s="3"/>
    </row>
    <row r="290" spans="1:95" x14ac:dyDescent="0.25">
      <c r="A290">
        <v>144</v>
      </c>
      <c r="B290" s="22">
        <v>43934.498784722222</v>
      </c>
      <c r="C290" s="22">
        <v>43934.508287037039</v>
      </c>
      <c r="D290" s="3" t="s">
        <v>97</v>
      </c>
      <c r="I290" s="3" t="s">
        <v>98</v>
      </c>
      <c r="L290" s="3" t="s">
        <v>99</v>
      </c>
      <c r="O290" s="3"/>
      <c r="R290" s="3" t="s">
        <v>100</v>
      </c>
      <c r="U290" s="3" t="s">
        <v>99</v>
      </c>
      <c r="X290" s="3" t="s">
        <v>101</v>
      </c>
      <c r="AA290" s="3" t="s">
        <v>99</v>
      </c>
      <c r="AD290" s="3" t="s">
        <v>114</v>
      </c>
      <c r="AG290" s="3" t="s">
        <v>151</v>
      </c>
      <c r="AJ290" s="3"/>
      <c r="AM290" s="3" t="s">
        <v>99</v>
      </c>
      <c r="AP290" s="3"/>
      <c r="AS290" s="3" t="s">
        <v>98</v>
      </c>
      <c r="AV290" s="3" t="s">
        <v>130</v>
      </c>
      <c r="AY290" s="3" t="s">
        <v>241</v>
      </c>
      <c r="BB290" s="3"/>
      <c r="BG290" s="3" t="s">
        <v>109</v>
      </c>
      <c r="BJ290" s="3" t="s">
        <v>123</v>
      </c>
      <c r="BM290" s="3" t="s">
        <v>107</v>
      </c>
      <c r="BP290" s="3" t="s">
        <v>109</v>
      </c>
      <c r="BS290" s="3" t="s">
        <v>108</v>
      </c>
      <c r="BV290" s="3" t="s">
        <v>109</v>
      </c>
      <c r="BY290" s="3" t="s">
        <v>109</v>
      </c>
      <c r="CB290" s="3" t="s">
        <v>118</v>
      </c>
      <c r="CE290" s="3" t="s">
        <v>119</v>
      </c>
      <c r="CH290" s="3" t="s">
        <v>148</v>
      </c>
      <c r="CK290" s="3"/>
      <c r="CN290" s="3" t="s">
        <v>126</v>
      </c>
      <c r="CQ290" s="3"/>
    </row>
    <row r="291" spans="1:95" x14ac:dyDescent="0.25">
      <c r="A291">
        <v>144</v>
      </c>
      <c r="B291" s="22">
        <v>43934.498784722222</v>
      </c>
      <c r="C291" s="22">
        <v>43934.508287037039</v>
      </c>
      <c r="D291" s="3" t="s">
        <v>97</v>
      </c>
      <c r="I291" s="3" t="s">
        <v>98</v>
      </c>
      <c r="L291" s="3" t="s">
        <v>99</v>
      </c>
      <c r="O291" s="3"/>
      <c r="R291" s="3" t="s">
        <v>100</v>
      </c>
      <c r="U291" s="3" t="s">
        <v>99</v>
      </c>
      <c r="X291" s="3" t="s">
        <v>101</v>
      </c>
      <c r="AA291" s="3" t="s">
        <v>99</v>
      </c>
      <c r="AD291" s="3" t="s">
        <v>114</v>
      </c>
      <c r="AG291" s="3" t="s">
        <v>151</v>
      </c>
      <c r="AJ291" s="3"/>
      <c r="AM291" s="3" t="s">
        <v>99</v>
      </c>
      <c r="AP291" s="3"/>
      <c r="AS291" s="3" t="s">
        <v>98</v>
      </c>
      <c r="AV291" s="3" t="s">
        <v>130</v>
      </c>
      <c r="AY291" s="3" t="s">
        <v>430</v>
      </c>
      <c r="BB291" s="3"/>
      <c r="BG291" s="3" t="s">
        <v>109</v>
      </c>
      <c r="BJ291" s="3" t="s">
        <v>123</v>
      </c>
      <c r="BM291" s="3" t="s">
        <v>107</v>
      </c>
      <c r="BP291" s="3" t="s">
        <v>109</v>
      </c>
      <c r="BS291" s="3" t="s">
        <v>108</v>
      </c>
      <c r="BV291" s="3" t="s">
        <v>109</v>
      </c>
      <c r="BY291" s="3" t="s">
        <v>109</v>
      </c>
      <c r="CB291" s="3" t="s">
        <v>118</v>
      </c>
      <c r="CE291" s="3" t="s">
        <v>119</v>
      </c>
      <c r="CH291" s="3" t="s">
        <v>148</v>
      </c>
      <c r="CK291" s="3"/>
      <c r="CN291" s="3" t="s">
        <v>126</v>
      </c>
      <c r="CQ291" s="3"/>
    </row>
    <row r="292" spans="1:95" x14ac:dyDescent="0.25">
      <c r="A292">
        <v>145</v>
      </c>
      <c r="B292" s="22">
        <v>43934.526342592595</v>
      </c>
      <c r="C292" s="22">
        <v>43934.527800925927</v>
      </c>
      <c r="D292" s="3" t="s">
        <v>97</v>
      </c>
      <c r="I292" s="3" t="s">
        <v>98</v>
      </c>
      <c r="L292" s="3" t="s">
        <v>99</v>
      </c>
      <c r="O292" s="3"/>
      <c r="R292" s="3" t="s">
        <v>100</v>
      </c>
      <c r="U292" s="3" t="s">
        <v>99</v>
      </c>
      <c r="X292" s="3" t="s">
        <v>101</v>
      </c>
      <c r="AA292" s="3" t="s">
        <v>99</v>
      </c>
      <c r="AD292" s="3" t="s">
        <v>146</v>
      </c>
      <c r="AG292" s="3" t="s">
        <v>160</v>
      </c>
      <c r="AJ292" s="3"/>
      <c r="AM292" s="3" t="s">
        <v>99</v>
      </c>
      <c r="AP292" s="3"/>
      <c r="AS292" s="3" t="s">
        <v>99</v>
      </c>
      <c r="AV292" s="3"/>
      <c r="AY292" s="3" t="s">
        <v>241</v>
      </c>
      <c r="BB292" s="3"/>
      <c r="BG292" s="3" t="s">
        <v>107</v>
      </c>
      <c r="BJ292" s="3" t="s">
        <v>133</v>
      </c>
      <c r="BM292" s="3" t="s">
        <v>109</v>
      </c>
      <c r="BP292" s="3" t="s">
        <v>109</v>
      </c>
      <c r="BS292" s="3" t="s">
        <v>109</v>
      </c>
      <c r="BV292" s="3" t="s">
        <v>108</v>
      </c>
      <c r="BY292" s="3" t="s">
        <v>109</v>
      </c>
      <c r="CB292" s="3" t="s">
        <v>118</v>
      </c>
      <c r="CE292" s="3" t="s">
        <v>119</v>
      </c>
      <c r="CH292" s="3" t="s">
        <v>148</v>
      </c>
      <c r="CK292" s="3"/>
      <c r="CN292" s="3" t="s">
        <v>113</v>
      </c>
      <c r="CQ292" s="3"/>
    </row>
    <row r="293" spans="1:95" x14ac:dyDescent="0.25">
      <c r="A293">
        <v>145</v>
      </c>
      <c r="B293" s="22">
        <v>43934.526342592595</v>
      </c>
      <c r="C293" s="22">
        <v>43934.527800925927</v>
      </c>
      <c r="D293" s="3" t="s">
        <v>97</v>
      </c>
      <c r="I293" s="3" t="s">
        <v>98</v>
      </c>
      <c r="L293" s="3" t="s">
        <v>99</v>
      </c>
      <c r="O293" s="3"/>
      <c r="R293" s="3" t="s">
        <v>100</v>
      </c>
      <c r="U293" s="3" t="s">
        <v>99</v>
      </c>
      <c r="X293" s="3" t="s">
        <v>101</v>
      </c>
      <c r="AA293" s="3" t="s">
        <v>99</v>
      </c>
      <c r="AD293" s="3" t="s">
        <v>146</v>
      </c>
      <c r="AG293" s="3" t="s">
        <v>160</v>
      </c>
      <c r="AJ293" s="3"/>
      <c r="AM293" s="3" t="s">
        <v>99</v>
      </c>
      <c r="AP293" s="3"/>
      <c r="AS293" s="3" t="s">
        <v>99</v>
      </c>
      <c r="AV293" s="3"/>
      <c r="AY293" s="3" t="s">
        <v>430</v>
      </c>
      <c r="BB293" s="3"/>
      <c r="BG293" s="3" t="s">
        <v>107</v>
      </c>
      <c r="BJ293" s="3" t="s">
        <v>133</v>
      </c>
      <c r="BM293" s="3" t="s">
        <v>109</v>
      </c>
      <c r="BP293" s="3" t="s">
        <v>109</v>
      </c>
      <c r="BS293" s="3" t="s">
        <v>109</v>
      </c>
      <c r="BV293" s="3" t="s">
        <v>108</v>
      </c>
      <c r="BY293" s="3" t="s">
        <v>109</v>
      </c>
      <c r="CB293" s="3" t="s">
        <v>118</v>
      </c>
      <c r="CE293" s="3" t="s">
        <v>119</v>
      </c>
      <c r="CH293" s="3" t="s">
        <v>148</v>
      </c>
      <c r="CK293" s="3"/>
      <c r="CN293" s="3" t="s">
        <v>113</v>
      </c>
      <c r="CQ293" s="3"/>
    </row>
    <row r="294" spans="1:95" x14ac:dyDescent="0.25">
      <c r="A294">
        <v>146</v>
      </c>
      <c r="B294" s="22">
        <v>43934.52716435185</v>
      </c>
      <c r="C294" s="22">
        <v>43934.531168981484</v>
      </c>
      <c r="D294" s="3" t="s">
        <v>97</v>
      </c>
      <c r="I294" s="3" t="s">
        <v>98</v>
      </c>
      <c r="L294" s="3" t="s">
        <v>99</v>
      </c>
      <c r="O294" s="3"/>
      <c r="R294" s="3" t="s">
        <v>100</v>
      </c>
      <c r="U294" s="3" t="s">
        <v>99</v>
      </c>
      <c r="X294" s="3" t="s">
        <v>101</v>
      </c>
      <c r="AA294" s="3" t="s">
        <v>102</v>
      </c>
      <c r="AD294" s="3" t="s">
        <v>114</v>
      </c>
      <c r="AG294" s="3" t="s">
        <v>149</v>
      </c>
      <c r="AJ294" s="3"/>
      <c r="AM294" s="3" t="s">
        <v>99</v>
      </c>
      <c r="AP294" s="3"/>
      <c r="AS294" s="3" t="s">
        <v>98</v>
      </c>
      <c r="AV294" s="3" t="s">
        <v>130</v>
      </c>
      <c r="AY294" s="3" t="s">
        <v>241</v>
      </c>
      <c r="BB294" s="3"/>
      <c r="BG294" s="3" t="s">
        <v>107</v>
      </c>
      <c r="BJ294" s="3" t="s">
        <v>109</v>
      </c>
      <c r="BM294" s="3" t="s">
        <v>123</v>
      </c>
      <c r="BP294" s="3" t="s">
        <v>123</v>
      </c>
      <c r="BS294" s="3" t="s">
        <v>109</v>
      </c>
      <c r="BV294" s="3" t="s">
        <v>123</v>
      </c>
      <c r="BY294" s="3" t="s">
        <v>123</v>
      </c>
      <c r="CB294" s="3" t="s">
        <v>110</v>
      </c>
      <c r="CE294" s="3" t="s">
        <v>111</v>
      </c>
      <c r="CH294" s="3" t="s">
        <v>112</v>
      </c>
      <c r="CK294" s="3"/>
      <c r="CN294" s="3" t="s">
        <v>113</v>
      </c>
      <c r="CQ294" s="3"/>
    </row>
    <row r="295" spans="1:95" x14ac:dyDescent="0.25">
      <c r="A295">
        <v>146</v>
      </c>
      <c r="B295" s="22">
        <v>43934.52716435185</v>
      </c>
      <c r="C295" s="22">
        <v>43934.531168981484</v>
      </c>
      <c r="D295" s="3" t="s">
        <v>97</v>
      </c>
      <c r="I295" s="3" t="s">
        <v>98</v>
      </c>
      <c r="L295" s="3" t="s">
        <v>99</v>
      </c>
      <c r="O295" s="3"/>
      <c r="R295" s="3" t="s">
        <v>100</v>
      </c>
      <c r="U295" s="3" t="s">
        <v>99</v>
      </c>
      <c r="X295" s="3" t="s">
        <v>101</v>
      </c>
      <c r="AA295" s="3" t="s">
        <v>102</v>
      </c>
      <c r="AD295" s="3" t="s">
        <v>114</v>
      </c>
      <c r="AG295" s="3" t="s">
        <v>149</v>
      </c>
      <c r="AJ295" s="3"/>
      <c r="AM295" s="3" t="s">
        <v>99</v>
      </c>
      <c r="AP295" s="3"/>
      <c r="AS295" s="3" t="s">
        <v>98</v>
      </c>
      <c r="AV295" s="3" t="s">
        <v>130</v>
      </c>
      <c r="AY295" s="3" t="s">
        <v>430</v>
      </c>
      <c r="BB295" s="3"/>
      <c r="BG295" s="3" t="s">
        <v>107</v>
      </c>
      <c r="BJ295" s="3" t="s">
        <v>109</v>
      </c>
      <c r="BM295" s="3" t="s">
        <v>123</v>
      </c>
      <c r="BP295" s="3" t="s">
        <v>123</v>
      </c>
      <c r="BS295" s="3" t="s">
        <v>109</v>
      </c>
      <c r="BV295" s="3" t="s">
        <v>123</v>
      </c>
      <c r="BY295" s="3" t="s">
        <v>123</v>
      </c>
      <c r="CB295" s="3" t="s">
        <v>110</v>
      </c>
      <c r="CE295" s="3" t="s">
        <v>111</v>
      </c>
      <c r="CH295" s="3" t="s">
        <v>112</v>
      </c>
      <c r="CK295" s="3"/>
      <c r="CN295" s="3" t="s">
        <v>113</v>
      </c>
      <c r="CQ295" s="3"/>
    </row>
    <row r="296" spans="1:95" x14ac:dyDescent="0.25">
      <c r="A296">
        <v>147</v>
      </c>
      <c r="B296" s="22">
        <v>43934.55809027778</v>
      </c>
      <c r="C296" s="22">
        <v>43934.559525462966</v>
      </c>
      <c r="D296" s="3" t="s">
        <v>97</v>
      </c>
      <c r="I296" s="3" t="s">
        <v>98</v>
      </c>
      <c r="L296" s="3" t="s">
        <v>99</v>
      </c>
      <c r="O296" s="3"/>
      <c r="R296" s="3" t="s">
        <v>100</v>
      </c>
      <c r="U296" s="3" t="s">
        <v>99</v>
      </c>
      <c r="X296" s="3" t="s">
        <v>121</v>
      </c>
      <c r="AA296" s="3"/>
      <c r="AD296" s="3" t="s">
        <v>114</v>
      </c>
      <c r="AG296" s="3" t="s">
        <v>149</v>
      </c>
      <c r="AJ296" s="3"/>
      <c r="AM296" s="3" t="s">
        <v>99</v>
      </c>
      <c r="AP296" s="3"/>
      <c r="AS296" s="3" t="s">
        <v>99</v>
      </c>
      <c r="AV296" s="3"/>
      <c r="AY296" s="3" t="s">
        <v>241</v>
      </c>
      <c r="BB296" s="3"/>
      <c r="BG296" s="3" t="s">
        <v>109</v>
      </c>
      <c r="BJ296" s="3" t="s">
        <v>108</v>
      </c>
      <c r="BM296" s="3" t="s">
        <v>107</v>
      </c>
      <c r="BP296" s="3" t="s">
        <v>123</v>
      </c>
      <c r="BS296" s="3" t="s">
        <v>123</v>
      </c>
      <c r="BV296" s="3" t="s">
        <v>123</v>
      </c>
      <c r="BY296" s="3" t="s">
        <v>123</v>
      </c>
      <c r="CB296" s="3" t="s">
        <v>124</v>
      </c>
      <c r="CE296" s="3" t="s">
        <v>111</v>
      </c>
      <c r="CH296" s="3" t="s">
        <v>163</v>
      </c>
      <c r="CK296" s="3"/>
      <c r="CN296" s="3" t="s">
        <v>131</v>
      </c>
      <c r="CQ296" s="3"/>
    </row>
    <row r="297" spans="1:95" x14ac:dyDescent="0.25">
      <c r="A297">
        <v>147</v>
      </c>
      <c r="B297" s="22">
        <v>43934.55809027778</v>
      </c>
      <c r="C297" s="22">
        <v>43934.559525462966</v>
      </c>
      <c r="D297" s="3" t="s">
        <v>97</v>
      </c>
      <c r="I297" s="3" t="s">
        <v>98</v>
      </c>
      <c r="L297" s="3" t="s">
        <v>99</v>
      </c>
      <c r="O297" s="3"/>
      <c r="R297" s="3" t="s">
        <v>100</v>
      </c>
      <c r="U297" s="3" t="s">
        <v>99</v>
      </c>
      <c r="X297" s="3" t="s">
        <v>121</v>
      </c>
      <c r="AA297" s="3"/>
      <c r="AD297" s="3" t="s">
        <v>114</v>
      </c>
      <c r="AG297" s="3" t="s">
        <v>149</v>
      </c>
      <c r="AJ297" s="3"/>
      <c r="AM297" s="3" t="s">
        <v>99</v>
      </c>
      <c r="AP297" s="3"/>
      <c r="AS297" s="3" t="s">
        <v>99</v>
      </c>
      <c r="AV297" s="3"/>
      <c r="AY297" s="3" t="s">
        <v>430</v>
      </c>
      <c r="BB297" s="3"/>
      <c r="BG297" s="3" t="s">
        <v>109</v>
      </c>
      <c r="BJ297" s="3" t="s">
        <v>108</v>
      </c>
      <c r="BM297" s="3" t="s">
        <v>107</v>
      </c>
      <c r="BP297" s="3" t="s">
        <v>123</v>
      </c>
      <c r="BS297" s="3" t="s">
        <v>123</v>
      </c>
      <c r="BV297" s="3" t="s">
        <v>123</v>
      </c>
      <c r="BY297" s="3" t="s">
        <v>123</v>
      </c>
      <c r="CB297" s="3" t="s">
        <v>124</v>
      </c>
      <c r="CE297" s="3" t="s">
        <v>111</v>
      </c>
      <c r="CH297" s="3" t="s">
        <v>163</v>
      </c>
      <c r="CK297" s="3"/>
      <c r="CN297" s="3" t="s">
        <v>131</v>
      </c>
      <c r="CQ297" s="3"/>
    </row>
    <row r="298" spans="1:95" x14ac:dyDescent="0.25">
      <c r="A298">
        <v>148</v>
      </c>
      <c r="B298" s="22">
        <v>43934.529016203705</v>
      </c>
      <c r="C298" s="22">
        <v>43934.586053240739</v>
      </c>
      <c r="D298" s="3" t="s">
        <v>97</v>
      </c>
      <c r="I298" s="3" t="s">
        <v>98</v>
      </c>
      <c r="L298" s="3" t="s">
        <v>98</v>
      </c>
      <c r="O298" s="3" t="s">
        <v>313</v>
      </c>
      <c r="R298" s="3" t="s">
        <v>120</v>
      </c>
      <c r="U298" s="3" t="s">
        <v>99</v>
      </c>
      <c r="X298" s="3" t="s">
        <v>101</v>
      </c>
      <c r="AA298" s="3" t="s">
        <v>132</v>
      </c>
      <c r="AD298" s="3" t="s">
        <v>237</v>
      </c>
      <c r="AG298" s="3" t="s">
        <v>149</v>
      </c>
      <c r="AJ298" s="3"/>
      <c r="AM298" s="3" t="s">
        <v>99</v>
      </c>
      <c r="AP298" s="3"/>
      <c r="AS298" s="3" t="s">
        <v>98</v>
      </c>
      <c r="AV298" s="3" t="s">
        <v>130</v>
      </c>
      <c r="AY298" s="3" t="s">
        <v>241</v>
      </c>
      <c r="BB298" s="3"/>
      <c r="BG298" s="3" t="s">
        <v>109</v>
      </c>
      <c r="BJ298" s="3" t="s">
        <v>108</v>
      </c>
      <c r="BM298" s="3" t="s">
        <v>109</v>
      </c>
      <c r="BP298" s="3" t="s">
        <v>109</v>
      </c>
      <c r="BS298" s="3" t="s">
        <v>123</v>
      </c>
      <c r="BV298" s="3" t="s">
        <v>123</v>
      </c>
      <c r="BY298" s="3" t="s">
        <v>123</v>
      </c>
      <c r="CB298" s="3" t="s">
        <v>118</v>
      </c>
      <c r="CE298" s="3" t="s">
        <v>147</v>
      </c>
      <c r="CH298" s="3" t="s">
        <v>112</v>
      </c>
      <c r="CK298" s="3"/>
      <c r="CN298" s="3" t="s">
        <v>131</v>
      </c>
      <c r="CQ298" s="3"/>
    </row>
    <row r="299" spans="1:95" x14ac:dyDescent="0.25">
      <c r="A299">
        <v>148</v>
      </c>
      <c r="B299" s="22">
        <v>43934.529016203705</v>
      </c>
      <c r="C299" s="22">
        <v>43934.586053240739</v>
      </c>
      <c r="D299" s="3" t="s">
        <v>97</v>
      </c>
      <c r="I299" s="3" t="s">
        <v>98</v>
      </c>
      <c r="L299" s="3" t="s">
        <v>98</v>
      </c>
      <c r="O299" s="3" t="s">
        <v>313</v>
      </c>
      <c r="R299" s="3" t="s">
        <v>120</v>
      </c>
      <c r="U299" s="3" t="s">
        <v>99</v>
      </c>
      <c r="X299" s="3" t="s">
        <v>101</v>
      </c>
      <c r="AA299" s="3" t="s">
        <v>132</v>
      </c>
      <c r="AD299" s="3" t="s">
        <v>237</v>
      </c>
      <c r="AG299" s="3" t="s">
        <v>149</v>
      </c>
      <c r="AJ299" s="3"/>
      <c r="AM299" s="3" t="s">
        <v>99</v>
      </c>
      <c r="AP299" s="3"/>
      <c r="AS299" s="3" t="s">
        <v>98</v>
      </c>
      <c r="AV299" s="3" t="s">
        <v>130</v>
      </c>
      <c r="AY299" s="3" t="s">
        <v>430</v>
      </c>
      <c r="BB299" s="3"/>
      <c r="BG299" s="3" t="s">
        <v>109</v>
      </c>
      <c r="BJ299" s="3" t="s">
        <v>108</v>
      </c>
      <c r="BM299" s="3" t="s">
        <v>109</v>
      </c>
      <c r="BP299" s="3" t="s">
        <v>109</v>
      </c>
      <c r="BS299" s="3" t="s">
        <v>123</v>
      </c>
      <c r="BV299" s="3" t="s">
        <v>123</v>
      </c>
      <c r="BY299" s="3" t="s">
        <v>123</v>
      </c>
      <c r="CB299" s="3" t="s">
        <v>118</v>
      </c>
      <c r="CE299" s="3" t="s">
        <v>147</v>
      </c>
      <c r="CH299" s="3" t="s">
        <v>112</v>
      </c>
      <c r="CK299" s="3"/>
      <c r="CN299" s="3" t="s">
        <v>131</v>
      </c>
      <c r="CQ299" s="3"/>
    </row>
    <row r="300" spans="1:95" x14ac:dyDescent="0.25">
      <c r="A300">
        <v>149</v>
      </c>
      <c r="B300" s="22">
        <v>43934.620659722219</v>
      </c>
      <c r="C300" s="22">
        <v>43934.62232638889</v>
      </c>
      <c r="D300" s="3" t="s">
        <v>97</v>
      </c>
      <c r="I300" s="3" t="s">
        <v>98</v>
      </c>
      <c r="L300" s="3" t="s">
        <v>99</v>
      </c>
      <c r="O300" s="3"/>
      <c r="R300" s="3" t="s">
        <v>100</v>
      </c>
      <c r="U300" s="3" t="s">
        <v>99</v>
      </c>
      <c r="X300" s="3" t="s">
        <v>121</v>
      </c>
      <c r="AA300" s="3"/>
      <c r="AD300" s="3" t="s">
        <v>237</v>
      </c>
      <c r="AG300" s="3" t="s">
        <v>151</v>
      </c>
      <c r="AJ300" s="3"/>
      <c r="AM300" s="3" t="s">
        <v>99</v>
      </c>
      <c r="AP300" s="3"/>
      <c r="AS300" s="3" t="s">
        <v>98</v>
      </c>
      <c r="AV300" s="3" t="s">
        <v>130</v>
      </c>
      <c r="AY300" s="3" t="s">
        <v>241</v>
      </c>
      <c r="BB300" s="3"/>
      <c r="BG300" s="3" t="s">
        <v>108</v>
      </c>
      <c r="BJ300" s="3" t="s">
        <v>107</v>
      </c>
      <c r="BM300" s="3" t="s">
        <v>107</v>
      </c>
      <c r="BP300" s="3" t="s">
        <v>109</v>
      </c>
      <c r="BS300" s="3" t="s">
        <v>109</v>
      </c>
      <c r="BV300" s="3" t="s">
        <v>123</v>
      </c>
      <c r="BY300" s="3" t="s">
        <v>123</v>
      </c>
      <c r="CB300" s="3" t="s">
        <v>118</v>
      </c>
      <c r="CE300" s="3" t="s">
        <v>147</v>
      </c>
      <c r="CH300" s="3" t="s">
        <v>148</v>
      </c>
      <c r="CK300" s="3"/>
      <c r="CN300" s="3" t="s">
        <v>126</v>
      </c>
      <c r="CQ300" s="3"/>
    </row>
    <row r="301" spans="1:95" x14ac:dyDescent="0.25">
      <c r="A301">
        <v>149</v>
      </c>
      <c r="B301" s="22">
        <v>43934.620659722219</v>
      </c>
      <c r="C301" s="22">
        <v>43934.62232638889</v>
      </c>
      <c r="D301" s="3" t="s">
        <v>97</v>
      </c>
      <c r="I301" s="3" t="s">
        <v>98</v>
      </c>
      <c r="L301" s="3" t="s">
        <v>99</v>
      </c>
      <c r="O301" s="3"/>
      <c r="R301" s="3" t="s">
        <v>100</v>
      </c>
      <c r="U301" s="3" t="s">
        <v>99</v>
      </c>
      <c r="X301" s="3" t="s">
        <v>121</v>
      </c>
      <c r="AA301" s="3"/>
      <c r="AD301" s="3" t="s">
        <v>237</v>
      </c>
      <c r="AG301" s="3" t="s">
        <v>151</v>
      </c>
      <c r="AJ301" s="3"/>
      <c r="AM301" s="3" t="s">
        <v>99</v>
      </c>
      <c r="AP301" s="3"/>
      <c r="AS301" s="3" t="s">
        <v>98</v>
      </c>
      <c r="AV301" s="3" t="s">
        <v>130</v>
      </c>
      <c r="AY301" s="3" t="s">
        <v>430</v>
      </c>
      <c r="BB301" s="3"/>
      <c r="BG301" s="3" t="s">
        <v>108</v>
      </c>
      <c r="BJ301" s="3" t="s">
        <v>107</v>
      </c>
      <c r="BM301" s="3" t="s">
        <v>107</v>
      </c>
      <c r="BP301" s="3" t="s">
        <v>109</v>
      </c>
      <c r="BS301" s="3" t="s">
        <v>109</v>
      </c>
      <c r="BV301" s="3" t="s">
        <v>123</v>
      </c>
      <c r="BY301" s="3" t="s">
        <v>123</v>
      </c>
      <c r="CB301" s="3" t="s">
        <v>118</v>
      </c>
      <c r="CE301" s="3" t="s">
        <v>147</v>
      </c>
      <c r="CH301" s="3" t="s">
        <v>148</v>
      </c>
      <c r="CK301" s="3"/>
      <c r="CN301" s="3" t="s">
        <v>126</v>
      </c>
      <c r="CQ301" s="3"/>
    </row>
    <row r="302" spans="1:95" x14ac:dyDescent="0.25">
      <c r="A302">
        <v>150</v>
      </c>
      <c r="B302" s="22">
        <v>43934.620694444442</v>
      </c>
      <c r="C302" s="22">
        <v>43934.628032407411</v>
      </c>
      <c r="D302" s="3" t="s">
        <v>97</v>
      </c>
      <c r="I302" s="3" t="s">
        <v>98</v>
      </c>
      <c r="L302" s="3" t="s">
        <v>99</v>
      </c>
      <c r="O302" s="3"/>
      <c r="R302" s="3" t="s">
        <v>100</v>
      </c>
      <c r="U302" s="3" t="s">
        <v>99</v>
      </c>
      <c r="X302" s="3" t="s">
        <v>101</v>
      </c>
      <c r="AA302" s="3" t="s">
        <v>99</v>
      </c>
      <c r="AD302" s="3" t="s">
        <v>146</v>
      </c>
      <c r="AG302" s="3" t="s">
        <v>139</v>
      </c>
      <c r="AJ302" s="3"/>
      <c r="AM302" s="3" t="s">
        <v>99</v>
      </c>
      <c r="AP302" s="3"/>
      <c r="AS302" s="3" t="s">
        <v>98</v>
      </c>
      <c r="AV302" s="3" t="s">
        <v>189</v>
      </c>
      <c r="AY302" s="3" t="s">
        <v>241</v>
      </c>
      <c r="BB302" s="3"/>
      <c r="BG302" s="3" t="s">
        <v>107</v>
      </c>
      <c r="BJ302" s="3" t="s">
        <v>108</v>
      </c>
      <c r="BM302" s="3" t="s">
        <v>107</v>
      </c>
      <c r="BP302" s="3" t="s">
        <v>109</v>
      </c>
      <c r="BS302" s="3" t="s">
        <v>109</v>
      </c>
      <c r="BV302" s="3" t="s">
        <v>109</v>
      </c>
      <c r="BY302" s="3" t="s">
        <v>109</v>
      </c>
      <c r="CB302" s="3" t="s">
        <v>110</v>
      </c>
      <c r="CE302" s="3" t="s">
        <v>147</v>
      </c>
      <c r="CH302" s="3" t="s">
        <v>148</v>
      </c>
      <c r="CK302" s="3"/>
      <c r="CN302" s="3" t="s">
        <v>131</v>
      </c>
      <c r="CQ302" s="3"/>
    </row>
    <row r="303" spans="1:95" x14ac:dyDescent="0.25">
      <c r="A303">
        <v>150</v>
      </c>
      <c r="B303" s="22">
        <v>43934.620694444442</v>
      </c>
      <c r="C303" s="22">
        <v>43934.628032407411</v>
      </c>
      <c r="D303" s="3" t="s">
        <v>97</v>
      </c>
      <c r="I303" s="3" t="s">
        <v>98</v>
      </c>
      <c r="L303" s="3" t="s">
        <v>99</v>
      </c>
      <c r="O303" s="3"/>
      <c r="R303" s="3" t="s">
        <v>100</v>
      </c>
      <c r="U303" s="3" t="s">
        <v>99</v>
      </c>
      <c r="X303" s="3" t="s">
        <v>101</v>
      </c>
      <c r="AA303" s="3" t="s">
        <v>99</v>
      </c>
      <c r="AD303" s="3" t="s">
        <v>146</v>
      </c>
      <c r="AG303" s="3" t="s">
        <v>139</v>
      </c>
      <c r="AJ303" s="3"/>
      <c r="AM303" s="3" t="s">
        <v>99</v>
      </c>
      <c r="AP303" s="3"/>
      <c r="AS303" s="3" t="s">
        <v>98</v>
      </c>
      <c r="AV303" s="3" t="s">
        <v>189</v>
      </c>
      <c r="AY303" s="3" t="s">
        <v>430</v>
      </c>
      <c r="BB303" s="3"/>
      <c r="BG303" s="3" t="s">
        <v>107</v>
      </c>
      <c r="BJ303" s="3" t="s">
        <v>108</v>
      </c>
      <c r="BM303" s="3" t="s">
        <v>107</v>
      </c>
      <c r="BP303" s="3" t="s">
        <v>109</v>
      </c>
      <c r="BS303" s="3" t="s">
        <v>109</v>
      </c>
      <c r="BV303" s="3" t="s">
        <v>109</v>
      </c>
      <c r="BY303" s="3" t="s">
        <v>109</v>
      </c>
      <c r="CB303" s="3" t="s">
        <v>110</v>
      </c>
      <c r="CE303" s="3" t="s">
        <v>147</v>
      </c>
      <c r="CH303" s="3" t="s">
        <v>148</v>
      </c>
      <c r="CK303" s="3"/>
      <c r="CN303" s="3" t="s">
        <v>131</v>
      </c>
      <c r="CQ303" s="3"/>
    </row>
    <row r="304" spans="1:95" x14ac:dyDescent="0.25">
      <c r="A304">
        <v>151</v>
      </c>
      <c r="B304" s="22">
        <v>43934.629537037035</v>
      </c>
      <c r="C304" s="22">
        <v>43934.631793981483</v>
      </c>
      <c r="D304" s="3" t="s">
        <v>97</v>
      </c>
      <c r="I304" s="3" t="s">
        <v>98</v>
      </c>
      <c r="L304" s="3" t="s">
        <v>99</v>
      </c>
      <c r="O304" s="3"/>
      <c r="R304" s="3" t="s">
        <v>100</v>
      </c>
      <c r="U304" s="3" t="s">
        <v>99</v>
      </c>
      <c r="X304" s="3" t="s">
        <v>101</v>
      </c>
      <c r="AA304" s="3" t="s">
        <v>102</v>
      </c>
      <c r="AD304" s="3" t="s">
        <v>152</v>
      </c>
      <c r="AG304" s="3" t="s">
        <v>139</v>
      </c>
      <c r="AJ304" s="3"/>
      <c r="AM304" s="3" t="s">
        <v>99</v>
      </c>
      <c r="AP304" s="3"/>
      <c r="AS304" s="3" t="s">
        <v>98</v>
      </c>
      <c r="AV304" s="3" t="s">
        <v>130</v>
      </c>
      <c r="AY304" s="3" t="s">
        <v>241</v>
      </c>
      <c r="BB304" s="3"/>
      <c r="BG304" s="3" t="s">
        <v>107</v>
      </c>
      <c r="BJ304" s="3" t="s">
        <v>108</v>
      </c>
      <c r="BM304" s="3" t="s">
        <v>133</v>
      </c>
      <c r="BP304" s="3" t="s">
        <v>123</v>
      </c>
      <c r="BS304" s="3" t="s">
        <v>123</v>
      </c>
      <c r="BV304" s="3" t="s">
        <v>123</v>
      </c>
      <c r="BY304" s="3" t="s">
        <v>123</v>
      </c>
      <c r="CB304" s="3" t="s">
        <v>110</v>
      </c>
      <c r="CE304" s="3" t="s">
        <v>111</v>
      </c>
      <c r="CH304" s="3" t="s">
        <v>148</v>
      </c>
      <c r="CK304" s="3"/>
      <c r="CN304" s="3" t="s">
        <v>131</v>
      </c>
      <c r="CQ304" s="3"/>
    </row>
    <row r="305" spans="1:95" x14ac:dyDescent="0.25">
      <c r="A305">
        <v>151</v>
      </c>
      <c r="B305" s="22">
        <v>43934.629537037035</v>
      </c>
      <c r="C305" s="22">
        <v>43934.631793981483</v>
      </c>
      <c r="D305" s="3" t="s">
        <v>97</v>
      </c>
      <c r="I305" s="3" t="s">
        <v>98</v>
      </c>
      <c r="L305" s="3" t="s">
        <v>99</v>
      </c>
      <c r="O305" s="3"/>
      <c r="R305" s="3" t="s">
        <v>100</v>
      </c>
      <c r="U305" s="3" t="s">
        <v>99</v>
      </c>
      <c r="X305" s="3" t="s">
        <v>101</v>
      </c>
      <c r="AA305" s="3" t="s">
        <v>102</v>
      </c>
      <c r="AD305" s="3" t="s">
        <v>152</v>
      </c>
      <c r="AG305" s="3" t="s">
        <v>139</v>
      </c>
      <c r="AJ305" s="3"/>
      <c r="AM305" s="3" t="s">
        <v>99</v>
      </c>
      <c r="AP305" s="3"/>
      <c r="AS305" s="3" t="s">
        <v>98</v>
      </c>
      <c r="AV305" s="3" t="s">
        <v>130</v>
      </c>
      <c r="AY305" s="3" t="s">
        <v>430</v>
      </c>
      <c r="BB305" s="3"/>
      <c r="BG305" s="3" t="s">
        <v>107</v>
      </c>
      <c r="BJ305" s="3" t="s">
        <v>108</v>
      </c>
      <c r="BM305" s="3" t="s">
        <v>133</v>
      </c>
      <c r="BP305" s="3" t="s">
        <v>123</v>
      </c>
      <c r="BS305" s="3" t="s">
        <v>123</v>
      </c>
      <c r="BV305" s="3" t="s">
        <v>123</v>
      </c>
      <c r="BY305" s="3" t="s">
        <v>123</v>
      </c>
      <c r="CB305" s="3" t="s">
        <v>110</v>
      </c>
      <c r="CE305" s="3" t="s">
        <v>111</v>
      </c>
      <c r="CH305" s="3" t="s">
        <v>148</v>
      </c>
      <c r="CK305" s="3"/>
      <c r="CN305" s="3" t="s">
        <v>131</v>
      </c>
      <c r="CQ305" s="3"/>
    </row>
    <row r="306" spans="1:95" x14ac:dyDescent="0.25">
      <c r="A306">
        <v>152</v>
      </c>
      <c r="B306" s="22">
        <v>43934.631319444445</v>
      </c>
      <c r="C306" s="22">
        <v>43934.637256944443</v>
      </c>
      <c r="D306" s="3" t="s">
        <v>97</v>
      </c>
      <c r="I306" s="3" t="s">
        <v>98</v>
      </c>
      <c r="L306" s="3" t="s">
        <v>98</v>
      </c>
      <c r="O306" s="3" t="s">
        <v>314</v>
      </c>
      <c r="R306" s="3" t="s">
        <v>100</v>
      </c>
      <c r="U306" s="3" t="s">
        <v>99</v>
      </c>
      <c r="X306" s="3" t="s">
        <v>101</v>
      </c>
      <c r="AA306" s="3" t="s">
        <v>132</v>
      </c>
      <c r="AD306" s="3" t="s">
        <v>237</v>
      </c>
      <c r="AG306" s="3" t="s">
        <v>137</v>
      </c>
      <c r="AJ306" s="3"/>
      <c r="AM306" s="3" t="s">
        <v>99</v>
      </c>
      <c r="AP306" s="3"/>
      <c r="AS306" s="3" t="s">
        <v>98</v>
      </c>
      <c r="AV306" s="3" t="s">
        <v>130</v>
      </c>
      <c r="AY306" s="3" t="s">
        <v>241</v>
      </c>
      <c r="BB306" s="3"/>
      <c r="BG306" s="3" t="s">
        <v>133</v>
      </c>
      <c r="BJ306" s="3" t="s">
        <v>108</v>
      </c>
      <c r="BM306" s="3" t="s">
        <v>109</v>
      </c>
      <c r="BP306" s="3" t="s">
        <v>123</v>
      </c>
      <c r="BS306" s="3" t="s">
        <v>123</v>
      </c>
      <c r="BV306" s="3" t="s">
        <v>123</v>
      </c>
      <c r="BY306" s="3" t="s">
        <v>123</v>
      </c>
      <c r="CB306" s="3" t="s">
        <v>118</v>
      </c>
      <c r="CE306" s="3" t="s">
        <v>119</v>
      </c>
      <c r="CH306" s="3" t="s">
        <v>148</v>
      </c>
      <c r="CK306" s="3"/>
      <c r="CN306" s="3" t="s">
        <v>131</v>
      </c>
      <c r="CQ306" s="3"/>
    </row>
    <row r="307" spans="1:95" x14ac:dyDescent="0.25">
      <c r="A307">
        <v>152</v>
      </c>
      <c r="B307" s="22">
        <v>43934.631319444445</v>
      </c>
      <c r="C307" s="22">
        <v>43934.637256944443</v>
      </c>
      <c r="D307" s="3" t="s">
        <v>97</v>
      </c>
      <c r="I307" s="3" t="s">
        <v>98</v>
      </c>
      <c r="L307" s="3" t="s">
        <v>98</v>
      </c>
      <c r="O307" s="3" t="s">
        <v>314</v>
      </c>
      <c r="R307" s="3" t="s">
        <v>100</v>
      </c>
      <c r="U307" s="3" t="s">
        <v>99</v>
      </c>
      <c r="X307" s="3" t="s">
        <v>101</v>
      </c>
      <c r="AA307" s="3" t="s">
        <v>132</v>
      </c>
      <c r="AD307" s="3" t="s">
        <v>237</v>
      </c>
      <c r="AG307" s="3" t="s">
        <v>137</v>
      </c>
      <c r="AJ307" s="3"/>
      <c r="AM307" s="3" t="s">
        <v>99</v>
      </c>
      <c r="AP307" s="3"/>
      <c r="AS307" s="3" t="s">
        <v>98</v>
      </c>
      <c r="AV307" s="3" t="s">
        <v>130</v>
      </c>
      <c r="AY307" s="3" t="s">
        <v>430</v>
      </c>
      <c r="BB307" s="3"/>
      <c r="BG307" s="3" t="s">
        <v>133</v>
      </c>
      <c r="BJ307" s="3" t="s">
        <v>108</v>
      </c>
      <c r="BM307" s="3" t="s">
        <v>109</v>
      </c>
      <c r="BP307" s="3" t="s">
        <v>123</v>
      </c>
      <c r="BS307" s="3" t="s">
        <v>123</v>
      </c>
      <c r="BV307" s="3" t="s">
        <v>123</v>
      </c>
      <c r="BY307" s="3" t="s">
        <v>123</v>
      </c>
      <c r="CB307" s="3" t="s">
        <v>118</v>
      </c>
      <c r="CE307" s="3" t="s">
        <v>119</v>
      </c>
      <c r="CH307" s="3" t="s">
        <v>148</v>
      </c>
      <c r="CK307" s="3"/>
      <c r="CN307" s="3" t="s">
        <v>131</v>
      </c>
      <c r="CQ307" s="3"/>
    </row>
    <row r="308" spans="1:95" x14ac:dyDescent="0.25">
      <c r="A308">
        <v>153</v>
      </c>
      <c r="B308" s="22">
        <v>43934.637280092589</v>
      </c>
      <c r="C308" s="22">
        <v>43934.646296296298</v>
      </c>
      <c r="D308" s="3" t="s">
        <v>97</v>
      </c>
      <c r="I308" s="3" t="s">
        <v>99</v>
      </c>
      <c r="L308" s="3" t="s">
        <v>98</v>
      </c>
      <c r="O308" s="3" t="s">
        <v>315</v>
      </c>
      <c r="R308" s="3" t="s">
        <v>159</v>
      </c>
      <c r="U308" s="3" t="s">
        <v>99</v>
      </c>
      <c r="X308" s="3" t="s">
        <v>101</v>
      </c>
      <c r="AA308" s="3" t="s">
        <v>132</v>
      </c>
      <c r="AD308" s="3" t="s">
        <v>237</v>
      </c>
      <c r="AG308" s="3" t="s">
        <v>137</v>
      </c>
      <c r="AJ308" s="3"/>
      <c r="AM308" s="3" t="s">
        <v>99</v>
      </c>
      <c r="AP308" s="3"/>
      <c r="AS308" s="3" t="s">
        <v>98</v>
      </c>
      <c r="AV308" s="3" t="s">
        <v>130</v>
      </c>
      <c r="AY308" s="3" t="s">
        <v>241</v>
      </c>
      <c r="BB308" s="3"/>
      <c r="BG308" s="3" t="s">
        <v>133</v>
      </c>
      <c r="BJ308" s="3" t="s">
        <v>108</v>
      </c>
      <c r="BM308" s="3" t="s">
        <v>123</v>
      </c>
      <c r="BP308" s="3" t="s">
        <v>123</v>
      </c>
      <c r="BS308" s="3" t="s">
        <v>123</v>
      </c>
      <c r="BV308" s="3" t="s">
        <v>123</v>
      </c>
      <c r="BY308" s="3" t="s">
        <v>123</v>
      </c>
      <c r="CB308" s="3" t="s">
        <v>124</v>
      </c>
      <c r="CE308" s="3" t="s">
        <v>111</v>
      </c>
      <c r="CH308" s="3" t="s">
        <v>136</v>
      </c>
      <c r="CK308" s="3"/>
      <c r="CN308" s="3" t="s">
        <v>113</v>
      </c>
      <c r="CQ308" s="3"/>
    </row>
    <row r="309" spans="1:95" x14ac:dyDescent="0.25">
      <c r="A309">
        <v>153</v>
      </c>
      <c r="B309" s="22">
        <v>43934.637280092589</v>
      </c>
      <c r="C309" s="22">
        <v>43934.646296296298</v>
      </c>
      <c r="D309" s="3" t="s">
        <v>97</v>
      </c>
      <c r="I309" s="3" t="s">
        <v>99</v>
      </c>
      <c r="L309" s="3" t="s">
        <v>98</v>
      </c>
      <c r="O309" s="3" t="s">
        <v>315</v>
      </c>
      <c r="R309" s="3" t="s">
        <v>159</v>
      </c>
      <c r="U309" s="3" t="s">
        <v>99</v>
      </c>
      <c r="X309" s="3" t="s">
        <v>101</v>
      </c>
      <c r="AA309" s="3" t="s">
        <v>132</v>
      </c>
      <c r="AD309" s="3" t="s">
        <v>237</v>
      </c>
      <c r="AG309" s="3" t="s">
        <v>137</v>
      </c>
      <c r="AJ309" s="3"/>
      <c r="AM309" s="3" t="s">
        <v>99</v>
      </c>
      <c r="AP309" s="3"/>
      <c r="AS309" s="3" t="s">
        <v>98</v>
      </c>
      <c r="AV309" s="3" t="s">
        <v>130</v>
      </c>
      <c r="AY309" s="3" t="s">
        <v>430</v>
      </c>
      <c r="BB309" s="3"/>
      <c r="BG309" s="3" t="s">
        <v>133</v>
      </c>
      <c r="BJ309" s="3" t="s">
        <v>108</v>
      </c>
      <c r="BM309" s="3" t="s">
        <v>123</v>
      </c>
      <c r="BP309" s="3" t="s">
        <v>123</v>
      </c>
      <c r="BS309" s="3" t="s">
        <v>123</v>
      </c>
      <c r="BV309" s="3" t="s">
        <v>123</v>
      </c>
      <c r="BY309" s="3" t="s">
        <v>123</v>
      </c>
      <c r="CB309" s="3" t="s">
        <v>124</v>
      </c>
      <c r="CE309" s="3" t="s">
        <v>111</v>
      </c>
      <c r="CH309" s="3" t="s">
        <v>136</v>
      </c>
      <c r="CK309" s="3"/>
      <c r="CN309" s="3" t="s">
        <v>113</v>
      </c>
      <c r="CQ309" s="3"/>
    </row>
    <row r="310" spans="1:95" x14ac:dyDescent="0.25">
      <c r="A310">
        <v>154</v>
      </c>
      <c r="B310" s="22">
        <v>43934.640046296299</v>
      </c>
      <c r="C310" s="22">
        <v>43934.646307870367</v>
      </c>
      <c r="D310" s="3" t="s">
        <v>97</v>
      </c>
      <c r="I310" s="3" t="s">
        <v>99</v>
      </c>
      <c r="L310" s="3" t="s">
        <v>98</v>
      </c>
      <c r="O310" s="3" t="s">
        <v>315</v>
      </c>
      <c r="R310" s="3" t="s">
        <v>100</v>
      </c>
      <c r="U310" s="3" t="s">
        <v>99</v>
      </c>
      <c r="X310" s="3" t="s">
        <v>101</v>
      </c>
      <c r="AA310" s="3" t="s">
        <v>132</v>
      </c>
      <c r="AD310" s="3" t="s">
        <v>237</v>
      </c>
      <c r="AG310" s="3" t="s">
        <v>137</v>
      </c>
      <c r="AJ310" s="3"/>
      <c r="AM310" s="3" t="s">
        <v>99</v>
      </c>
      <c r="AP310" s="3"/>
      <c r="AS310" s="3" t="s">
        <v>98</v>
      </c>
      <c r="AV310" s="3" t="s">
        <v>130</v>
      </c>
      <c r="AY310" s="3" t="s">
        <v>241</v>
      </c>
      <c r="BB310" s="3"/>
      <c r="BG310" s="3" t="s">
        <v>133</v>
      </c>
      <c r="BJ310" s="3" t="s">
        <v>107</v>
      </c>
      <c r="BM310" s="3" t="s">
        <v>123</v>
      </c>
      <c r="BP310" s="3" t="s">
        <v>123</v>
      </c>
      <c r="BS310" s="3" t="s">
        <v>123</v>
      </c>
      <c r="BV310" s="3" t="s">
        <v>123</v>
      </c>
      <c r="BY310" s="3" t="s">
        <v>123</v>
      </c>
      <c r="CB310" s="3" t="s">
        <v>118</v>
      </c>
      <c r="CE310" s="3" t="s">
        <v>111</v>
      </c>
      <c r="CH310" s="3" t="s">
        <v>136</v>
      </c>
      <c r="CK310" s="3"/>
      <c r="CN310" s="3" t="s">
        <v>113</v>
      </c>
      <c r="CQ310" s="3"/>
    </row>
    <row r="311" spans="1:95" x14ac:dyDescent="0.25">
      <c r="A311">
        <v>154</v>
      </c>
      <c r="B311" s="22">
        <v>43934.640046296299</v>
      </c>
      <c r="C311" s="22">
        <v>43934.646307870367</v>
      </c>
      <c r="D311" s="3" t="s">
        <v>97</v>
      </c>
      <c r="I311" s="3" t="s">
        <v>99</v>
      </c>
      <c r="L311" s="3" t="s">
        <v>98</v>
      </c>
      <c r="O311" s="3" t="s">
        <v>315</v>
      </c>
      <c r="R311" s="3" t="s">
        <v>100</v>
      </c>
      <c r="U311" s="3" t="s">
        <v>99</v>
      </c>
      <c r="X311" s="3" t="s">
        <v>101</v>
      </c>
      <c r="AA311" s="3" t="s">
        <v>132</v>
      </c>
      <c r="AD311" s="3" t="s">
        <v>237</v>
      </c>
      <c r="AG311" s="3" t="s">
        <v>137</v>
      </c>
      <c r="AJ311" s="3"/>
      <c r="AM311" s="3" t="s">
        <v>99</v>
      </c>
      <c r="AP311" s="3"/>
      <c r="AS311" s="3" t="s">
        <v>98</v>
      </c>
      <c r="AV311" s="3" t="s">
        <v>130</v>
      </c>
      <c r="AY311" s="3" t="s">
        <v>430</v>
      </c>
      <c r="BB311" s="3"/>
      <c r="BG311" s="3" t="s">
        <v>133</v>
      </c>
      <c r="BJ311" s="3" t="s">
        <v>107</v>
      </c>
      <c r="BM311" s="3" t="s">
        <v>123</v>
      </c>
      <c r="BP311" s="3" t="s">
        <v>123</v>
      </c>
      <c r="BS311" s="3" t="s">
        <v>123</v>
      </c>
      <c r="BV311" s="3" t="s">
        <v>123</v>
      </c>
      <c r="BY311" s="3" t="s">
        <v>123</v>
      </c>
      <c r="CB311" s="3" t="s">
        <v>118</v>
      </c>
      <c r="CE311" s="3" t="s">
        <v>111</v>
      </c>
      <c r="CH311" s="3" t="s">
        <v>136</v>
      </c>
      <c r="CK311" s="3"/>
      <c r="CN311" s="3" t="s">
        <v>113</v>
      </c>
      <c r="CQ311" s="3"/>
    </row>
    <row r="312" spans="1:95" x14ac:dyDescent="0.25">
      <c r="A312">
        <v>155</v>
      </c>
      <c r="B312" s="22">
        <v>43934.646828703706</v>
      </c>
      <c r="C312" s="22">
        <v>43934.649398148147</v>
      </c>
      <c r="D312" s="3" t="s">
        <v>97</v>
      </c>
      <c r="I312" s="3" t="s">
        <v>99</v>
      </c>
      <c r="L312" s="3" t="s">
        <v>98</v>
      </c>
      <c r="O312" s="3"/>
      <c r="R312" s="3" t="s">
        <v>159</v>
      </c>
      <c r="U312" s="3" t="s">
        <v>99</v>
      </c>
      <c r="X312" s="3" t="s">
        <v>101</v>
      </c>
      <c r="AA312" s="3" t="s">
        <v>132</v>
      </c>
      <c r="AD312" s="3" t="s">
        <v>237</v>
      </c>
      <c r="AG312" s="3" t="s">
        <v>137</v>
      </c>
      <c r="AJ312" s="3"/>
      <c r="AM312" s="3" t="s">
        <v>99</v>
      </c>
      <c r="AP312" s="3"/>
      <c r="AS312" s="3" t="s">
        <v>98</v>
      </c>
      <c r="AV312" s="3" t="s">
        <v>265</v>
      </c>
      <c r="AY312" s="3" t="s">
        <v>241</v>
      </c>
      <c r="BB312" s="3"/>
      <c r="BG312" s="3" t="s">
        <v>107</v>
      </c>
      <c r="BJ312" s="3" t="s">
        <v>107</v>
      </c>
      <c r="BM312" s="3" t="s">
        <v>123</v>
      </c>
      <c r="BP312" s="3" t="s">
        <v>123</v>
      </c>
      <c r="BS312" s="3" t="s">
        <v>123</v>
      </c>
      <c r="BV312" s="3" t="s">
        <v>123</v>
      </c>
      <c r="BY312" s="3" t="s">
        <v>123</v>
      </c>
      <c r="CB312" s="3" t="s">
        <v>118</v>
      </c>
      <c r="CE312" s="3" t="s">
        <v>111</v>
      </c>
      <c r="CH312" s="3" t="s">
        <v>148</v>
      </c>
      <c r="CK312" s="3"/>
      <c r="CN312" s="3" t="s">
        <v>137</v>
      </c>
      <c r="CQ312" s="3"/>
    </row>
    <row r="313" spans="1:95" x14ac:dyDescent="0.25">
      <c r="A313">
        <v>155</v>
      </c>
      <c r="B313" s="22">
        <v>43934.646828703706</v>
      </c>
      <c r="C313" s="22">
        <v>43934.649398148147</v>
      </c>
      <c r="D313" s="3" t="s">
        <v>97</v>
      </c>
      <c r="I313" s="3" t="s">
        <v>99</v>
      </c>
      <c r="L313" s="3" t="s">
        <v>98</v>
      </c>
      <c r="O313" s="3"/>
      <c r="R313" s="3" t="s">
        <v>159</v>
      </c>
      <c r="U313" s="3" t="s">
        <v>99</v>
      </c>
      <c r="X313" s="3" t="s">
        <v>101</v>
      </c>
      <c r="AA313" s="3" t="s">
        <v>132</v>
      </c>
      <c r="AD313" s="3" t="s">
        <v>237</v>
      </c>
      <c r="AG313" s="3" t="s">
        <v>137</v>
      </c>
      <c r="AJ313" s="3"/>
      <c r="AM313" s="3" t="s">
        <v>99</v>
      </c>
      <c r="AP313" s="3"/>
      <c r="AS313" s="3" t="s">
        <v>98</v>
      </c>
      <c r="AV313" s="3" t="s">
        <v>265</v>
      </c>
      <c r="AY313" s="3" t="s">
        <v>430</v>
      </c>
      <c r="BB313" s="3"/>
      <c r="BG313" s="3" t="s">
        <v>107</v>
      </c>
      <c r="BJ313" s="3" t="s">
        <v>107</v>
      </c>
      <c r="BM313" s="3" t="s">
        <v>123</v>
      </c>
      <c r="BP313" s="3" t="s">
        <v>123</v>
      </c>
      <c r="BS313" s="3" t="s">
        <v>123</v>
      </c>
      <c r="BV313" s="3" t="s">
        <v>123</v>
      </c>
      <c r="BY313" s="3" t="s">
        <v>123</v>
      </c>
      <c r="CB313" s="3" t="s">
        <v>118</v>
      </c>
      <c r="CE313" s="3" t="s">
        <v>111</v>
      </c>
      <c r="CH313" s="3" t="s">
        <v>148</v>
      </c>
      <c r="CK313" s="3"/>
      <c r="CN313" s="3" t="s">
        <v>137</v>
      </c>
      <c r="CQ313" s="3"/>
    </row>
    <row r="314" spans="1:95" x14ac:dyDescent="0.25">
      <c r="A314">
        <v>156</v>
      </c>
      <c r="B314" s="22">
        <v>43934.64671296296</v>
      </c>
      <c r="C314" s="22">
        <v>43934.649398148147</v>
      </c>
      <c r="D314" s="3" t="s">
        <v>97</v>
      </c>
      <c r="I314" s="3" t="s">
        <v>99</v>
      </c>
      <c r="L314" s="3" t="s">
        <v>98</v>
      </c>
      <c r="O314" s="3"/>
      <c r="R314" s="3" t="s">
        <v>100</v>
      </c>
      <c r="U314" s="3" t="s">
        <v>99</v>
      </c>
      <c r="X314" s="3" t="s">
        <v>101</v>
      </c>
      <c r="AA314" s="3" t="s">
        <v>132</v>
      </c>
      <c r="AD314" s="3" t="s">
        <v>237</v>
      </c>
      <c r="AG314" s="3" t="s">
        <v>137</v>
      </c>
      <c r="AJ314" s="3"/>
      <c r="AM314" s="3" t="s">
        <v>99</v>
      </c>
      <c r="AP314" s="3"/>
      <c r="AS314" s="3" t="s">
        <v>98</v>
      </c>
      <c r="AV314" s="3" t="s">
        <v>215</v>
      </c>
      <c r="AY314" s="3" t="s">
        <v>241</v>
      </c>
      <c r="BB314" s="3"/>
      <c r="BG314" s="3" t="s">
        <v>107</v>
      </c>
      <c r="BJ314" s="3" t="s">
        <v>108</v>
      </c>
      <c r="BM314" s="3" t="s">
        <v>123</v>
      </c>
      <c r="BP314" s="3" t="s">
        <v>123</v>
      </c>
      <c r="BS314" s="3" t="s">
        <v>123</v>
      </c>
      <c r="BV314" s="3" t="s">
        <v>123</v>
      </c>
      <c r="BY314" s="3" t="s">
        <v>123</v>
      </c>
      <c r="CB314" s="3" t="s">
        <v>124</v>
      </c>
      <c r="CE314" s="3" t="s">
        <v>111</v>
      </c>
      <c r="CH314" s="3" t="s">
        <v>148</v>
      </c>
      <c r="CK314" s="3"/>
      <c r="CN314" s="3" t="s">
        <v>137</v>
      </c>
      <c r="CQ314" s="3"/>
    </row>
    <row r="315" spans="1:95" x14ac:dyDescent="0.25">
      <c r="A315">
        <v>156</v>
      </c>
      <c r="B315" s="22">
        <v>43934.64671296296</v>
      </c>
      <c r="C315" s="22">
        <v>43934.649398148147</v>
      </c>
      <c r="D315" s="3" t="s">
        <v>97</v>
      </c>
      <c r="I315" s="3" t="s">
        <v>99</v>
      </c>
      <c r="L315" s="3" t="s">
        <v>98</v>
      </c>
      <c r="O315" s="3"/>
      <c r="R315" s="3" t="s">
        <v>100</v>
      </c>
      <c r="U315" s="3" t="s">
        <v>99</v>
      </c>
      <c r="X315" s="3" t="s">
        <v>101</v>
      </c>
      <c r="AA315" s="3" t="s">
        <v>132</v>
      </c>
      <c r="AD315" s="3" t="s">
        <v>237</v>
      </c>
      <c r="AG315" s="3" t="s">
        <v>137</v>
      </c>
      <c r="AJ315" s="3"/>
      <c r="AM315" s="3" t="s">
        <v>99</v>
      </c>
      <c r="AP315" s="3"/>
      <c r="AS315" s="3" t="s">
        <v>98</v>
      </c>
      <c r="AV315" s="3" t="s">
        <v>215</v>
      </c>
      <c r="AY315" s="3" t="s">
        <v>430</v>
      </c>
      <c r="BB315" s="3"/>
      <c r="BG315" s="3" t="s">
        <v>107</v>
      </c>
      <c r="BJ315" s="3" t="s">
        <v>108</v>
      </c>
      <c r="BM315" s="3" t="s">
        <v>123</v>
      </c>
      <c r="BP315" s="3" t="s">
        <v>123</v>
      </c>
      <c r="BS315" s="3" t="s">
        <v>123</v>
      </c>
      <c r="BV315" s="3" t="s">
        <v>123</v>
      </c>
      <c r="BY315" s="3" t="s">
        <v>123</v>
      </c>
      <c r="CB315" s="3" t="s">
        <v>124</v>
      </c>
      <c r="CE315" s="3" t="s">
        <v>111</v>
      </c>
      <c r="CH315" s="3" t="s">
        <v>148</v>
      </c>
      <c r="CK315" s="3"/>
      <c r="CN315" s="3" t="s">
        <v>137</v>
      </c>
      <c r="CQ315" s="3"/>
    </row>
    <row r="316" spans="1:95" x14ac:dyDescent="0.25">
      <c r="A316">
        <v>157</v>
      </c>
      <c r="B316" s="22">
        <v>43934.64943287037</v>
      </c>
      <c r="C316" s="22">
        <v>43934.652569444443</v>
      </c>
      <c r="D316" s="3" t="s">
        <v>97</v>
      </c>
      <c r="I316" s="3" t="s">
        <v>99</v>
      </c>
      <c r="L316" s="3" t="s">
        <v>98</v>
      </c>
      <c r="O316" s="3" t="s">
        <v>316</v>
      </c>
      <c r="R316" s="3" t="s">
        <v>100</v>
      </c>
      <c r="U316" s="3" t="s">
        <v>99</v>
      </c>
      <c r="X316" s="3" t="s">
        <v>101</v>
      </c>
      <c r="AA316" s="3" t="s">
        <v>132</v>
      </c>
      <c r="AD316" s="3" t="s">
        <v>237</v>
      </c>
      <c r="AG316" s="3" t="s">
        <v>137</v>
      </c>
      <c r="AJ316" s="3"/>
      <c r="AM316" s="3" t="s">
        <v>99</v>
      </c>
      <c r="AP316" s="3"/>
      <c r="AS316" s="3" t="s">
        <v>98</v>
      </c>
      <c r="AV316" s="3" t="s">
        <v>130</v>
      </c>
      <c r="AY316" s="3" t="s">
        <v>241</v>
      </c>
      <c r="BB316" s="3"/>
      <c r="BG316" s="3" t="s">
        <v>107</v>
      </c>
      <c r="BJ316" s="3" t="s">
        <v>133</v>
      </c>
      <c r="BM316" s="3" t="s">
        <v>123</v>
      </c>
      <c r="BP316" s="3" t="s">
        <v>123</v>
      </c>
      <c r="BS316" s="3" t="s">
        <v>123</v>
      </c>
      <c r="BV316" s="3" t="s">
        <v>123</v>
      </c>
      <c r="BY316" s="3" t="s">
        <v>123</v>
      </c>
      <c r="CB316" s="3" t="s">
        <v>124</v>
      </c>
      <c r="CE316" s="3" t="s">
        <v>119</v>
      </c>
      <c r="CH316" s="3" t="s">
        <v>136</v>
      </c>
      <c r="CK316" s="3"/>
      <c r="CN316" s="3" t="s">
        <v>113</v>
      </c>
      <c r="CQ316" s="3"/>
    </row>
    <row r="317" spans="1:95" x14ac:dyDescent="0.25">
      <c r="A317">
        <v>157</v>
      </c>
      <c r="B317" s="22">
        <v>43934.64943287037</v>
      </c>
      <c r="C317" s="22">
        <v>43934.652569444443</v>
      </c>
      <c r="D317" s="3" t="s">
        <v>97</v>
      </c>
      <c r="I317" s="3" t="s">
        <v>99</v>
      </c>
      <c r="L317" s="3" t="s">
        <v>98</v>
      </c>
      <c r="O317" s="3" t="s">
        <v>316</v>
      </c>
      <c r="R317" s="3" t="s">
        <v>100</v>
      </c>
      <c r="U317" s="3" t="s">
        <v>99</v>
      </c>
      <c r="X317" s="3" t="s">
        <v>101</v>
      </c>
      <c r="AA317" s="3" t="s">
        <v>132</v>
      </c>
      <c r="AD317" s="3" t="s">
        <v>237</v>
      </c>
      <c r="AG317" s="3" t="s">
        <v>137</v>
      </c>
      <c r="AJ317" s="3"/>
      <c r="AM317" s="3" t="s">
        <v>99</v>
      </c>
      <c r="AP317" s="3"/>
      <c r="AS317" s="3" t="s">
        <v>98</v>
      </c>
      <c r="AV317" s="3" t="s">
        <v>130</v>
      </c>
      <c r="AY317" s="3" t="s">
        <v>430</v>
      </c>
      <c r="BB317" s="3"/>
      <c r="BG317" s="3" t="s">
        <v>107</v>
      </c>
      <c r="BJ317" s="3" t="s">
        <v>133</v>
      </c>
      <c r="BM317" s="3" t="s">
        <v>123</v>
      </c>
      <c r="BP317" s="3" t="s">
        <v>123</v>
      </c>
      <c r="BS317" s="3" t="s">
        <v>123</v>
      </c>
      <c r="BV317" s="3" t="s">
        <v>123</v>
      </c>
      <c r="BY317" s="3" t="s">
        <v>123</v>
      </c>
      <c r="CB317" s="3" t="s">
        <v>124</v>
      </c>
      <c r="CE317" s="3" t="s">
        <v>119</v>
      </c>
      <c r="CH317" s="3" t="s">
        <v>136</v>
      </c>
      <c r="CK317" s="3"/>
      <c r="CN317" s="3" t="s">
        <v>113</v>
      </c>
      <c r="CQ317" s="3"/>
    </row>
    <row r="318" spans="1:95" x14ac:dyDescent="0.25">
      <c r="A318">
        <v>158</v>
      </c>
      <c r="B318" s="22">
        <v>43934.660162037035</v>
      </c>
      <c r="C318" s="22">
        <v>43934.662083333336</v>
      </c>
      <c r="D318" s="3" t="s">
        <v>97</v>
      </c>
      <c r="I318" s="3" t="s">
        <v>98</v>
      </c>
      <c r="L318" s="3" t="s">
        <v>99</v>
      </c>
      <c r="O318" s="3"/>
      <c r="R318" s="3" t="s">
        <v>120</v>
      </c>
      <c r="U318" s="3" t="s">
        <v>99</v>
      </c>
      <c r="X318" s="3" t="s">
        <v>101</v>
      </c>
      <c r="AA318" s="3" t="s">
        <v>102</v>
      </c>
      <c r="AD318" s="3" t="s">
        <v>152</v>
      </c>
      <c r="AG318" s="3" t="s">
        <v>151</v>
      </c>
      <c r="AJ318" s="3"/>
      <c r="AM318" s="3" t="s">
        <v>99</v>
      </c>
      <c r="AP318" s="3"/>
      <c r="AS318" s="3" t="s">
        <v>98</v>
      </c>
      <c r="AV318" s="3" t="s">
        <v>130</v>
      </c>
      <c r="AY318" s="3" t="s">
        <v>241</v>
      </c>
      <c r="BB318" s="3"/>
      <c r="BG318" s="3" t="s">
        <v>123</v>
      </c>
      <c r="BJ318" s="3" t="s">
        <v>109</v>
      </c>
      <c r="BM318" s="3" t="s">
        <v>109</v>
      </c>
      <c r="BP318" s="3" t="s">
        <v>109</v>
      </c>
      <c r="BS318" s="3" t="s">
        <v>108</v>
      </c>
      <c r="BV318" s="3" t="s">
        <v>107</v>
      </c>
      <c r="BY318" s="3" t="s">
        <v>109</v>
      </c>
      <c r="CB318" s="3" t="s">
        <v>110</v>
      </c>
      <c r="CE318" s="3" t="s">
        <v>111</v>
      </c>
      <c r="CH318" s="3" t="s">
        <v>136</v>
      </c>
      <c r="CK318" s="3"/>
      <c r="CN318" s="3" t="s">
        <v>113</v>
      </c>
      <c r="CQ318" s="3"/>
    </row>
    <row r="319" spans="1:95" x14ac:dyDescent="0.25">
      <c r="A319">
        <v>158</v>
      </c>
      <c r="B319" s="22">
        <v>43934.660162037035</v>
      </c>
      <c r="C319" s="22">
        <v>43934.662083333336</v>
      </c>
      <c r="D319" s="3" t="s">
        <v>97</v>
      </c>
      <c r="I319" s="3" t="s">
        <v>98</v>
      </c>
      <c r="L319" s="3" t="s">
        <v>99</v>
      </c>
      <c r="O319" s="3"/>
      <c r="R319" s="3" t="s">
        <v>120</v>
      </c>
      <c r="U319" s="3" t="s">
        <v>99</v>
      </c>
      <c r="X319" s="3" t="s">
        <v>101</v>
      </c>
      <c r="AA319" s="3" t="s">
        <v>102</v>
      </c>
      <c r="AD319" s="3" t="s">
        <v>152</v>
      </c>
      <c r="AG319" s="3" t="s">
        <v>151</v>
      </c>
      <c r="AJ319" s="3"/>
      <c r="AM319" s="3" t="s">
        <v>99</v>
      </c>
      <c r="AP319" s="3"/>
      <c r="AS319" s="3" t="s">
        <v>98</v>
      </c>
      <c r="AV319" s="3" t="s">
        <v>130</v>
      </c>
      <c r="AY319" s="3" t="s">
        <v>430</v>
      </c>
      <c r="BB319" s="3"/>
      <c r="BG319" s="3" t="s">
        <v>123</v>
      </c>
      <c r="BJ319" s="3" t="s">
        <v>109</v>
      </c>
      <c r="BM319" s="3" t="s">
        <v>109</v>
      </c>
      <c r="BP319" s="3" t="s">
        <v>109</v>
      </c>
      <c r="BS319" s="3" t="s">
        <v>108</v>
      </c>
      <c r="BV319" s="3" t="s">
        <v>107</v>
      </c>
      <c r="BY319" s="3" t="s">
        <v>109</v>
      </c>
      <c r="CB319" s="3" t="s">
        <v>110</v>
      </c>
      <c r="CE319" s="3" t="s">
        <v>111</v>
      </c>
      <c r="CH319" s="3" t="s">
        <v>136</v>
      </c>
      <c r="CK319" s="3"/>
      <c r="CN319" s="3" t="s">
        <v>113</v>
      </c>
      <c r="CQ319" s="3"/>
    </row>
    <row r="320" spans="1:95" x14ac:dyDescent="0.25">
      <c r="A320">
        <v>159</v>
      </c>
      <c r="B320" s="22">
        <v>43934.688761574071</v>
      </c>
      <c r="C320" s="22">
        <v>43934.691782407404</v>
      </c>
      <c r="D320" s="3" t="s">
        <v>97</v>
      </c>
      <c r="I320" s="3" t="s">
        <v>99</v>
      </c>
      <c r="L320" s="3" t="s">
        <v>98</v>
      </c>
      <c r="O320" s="3" t="s">
        <v>317</v>
      </c>
      <c r="R320" s="3" t="s">
        <v>120</v>
      </c>
      <c r="U320" s="3" t="s">
        <v>98</v>
      </c>
      <c r="X320" s="3" t="s">
        <v>101</v>
      </c>
      <c r="AA320" s="3" t="s">
        <v>102</v>
      </c>
      <c r="AD320" s="3" t="s">
        <v>138</v>
      </c>
      <c r="AG320" s="3" t="s">
        <v>149</v>
      </c>
      <c r="AJ320" s="3"/>
      <c r="AM320" s="3" t="s">
        <v>98</v>
      </c>
      <c r="AP320" s="3" t="s">
        <v>143</v>
      </c>
      <c r="AS320" s="3" t="s">
        <v>98</v>
      </c>
      <c r="AV320" s="3" t="s">
        <v>207</v>
      </c>
      <c r="AY320" s="3" t="s">
        <v>439</v>
      </c>
      <c r="BB320" s="3"/>
      <c r="BG320" s="3" t="s">
        <v>109</v>
      </c>
      <c r="BJ320" s="3" t="s">
        <v>109</v>
      </c>
      <c r="BM320" s="3" t="s">
        <v>107</v>
      </c>
      <c r="BP320" s="3" t="s">
        <v>109</v>
      </c>
      <c r="BS320" s="3" t="s">
        <v>108</v>
      </c>
      <c r="BV320" s="3" t="s">
        <v>107</v>
      </c>
      <c r="BY320" s="3" t="s">
        <v>109</v>
      </c>
      <c r="CB320" s="3" t="s">
        <v>124</v>
      </c>
      <c r="CE320" s="3" t="s">
        <v>222</v>
      </c>
      <c r="CH320" s="3" t="s">
        <v>136</v>
      </c>
      <c r="CK320" s="3"/>
      <c r="CN320" s="3" t="s">
        <v>131</v>
      </c>
      <c r="CQ320" s="3"/>
    </row>
    <row r="321" spans="1:95" x14ac:dyDescent="0.25">
      <c r="A321">
        <v>159</v>
      </c>
      <c r="B321" s="22">
        <v>43934.688761574071</v>
      </c>
      <c r="C321" s="22">
        <v>43934.691782407404</v>
      </c>
      <c r="D321" s="3" t="s">
        <v>97</v>
      </c>
      <c r="I321" s="3" t="s">
        <v>99</v>
      </c>
      <c r="L321" s="3" t="s">
        <v>98</v>
      </c>
      <c r="O321" s="3" t="s">
        <v>317</v>
      </c>
      <c r="R321" s="3" t="s">
        <v>120</v>
      </c>
      <c r="U321" s="3" t="s">
        <v>98</v>
      </c>
      <c r="X321" s="3" t="s">
        <v>101</v>
      </c>
      <c r="AA321" s="3" t="s">
        <v>102</v>
      </c>
      <c r="AD321" s="3" t="s">
        <v>138</v>
      </c>
      <c r="AG321" s="3" t="s">
        <v>149</v>
      </c>
      <c r="AJ321" s="3"/>
      <c r="AM321" s="3" t="s">
        <v>98</v>
      </c>
      <c r="AP321" s="3" t="s">
        <v>143</v>
      </c>
      <c r="AS321" s="3" t="s">
        <v>98</v>
      </c>
      <c r="AV321" s="3" t="s">
        <v>207</v>
      </c>
      <c r="AY321" s="3" t="s">
        <v>430</v>
      </c>
      <c r="BB321" s="3"/>
      <c r="BG321" s="3" t="s">
        <v>109</v>
      </c>
      <c r="BJ321" s="3" t="s">
        <v>109</v>
      </c>
      <c r="BM321" s="3" t="s">
        <v>107</v>
      </c>
      <c r="BP321" s="3" t="s">
        <v>109</v>
      </c>
      <c r="BS321" s="3" t="s">
        <v>108</v>
      </c>
      <c r="BV321" s="3" t="s">
        <v>107</v>
      </c>
      <c r="BY321" s="3" t="s">
        <v>109</v>
      </c>
      <c r="CB321" s="3" t="s">
        <v>124</v>
      </c>
      <c r="CE321" s="3" t="s">
        <v>222</v>
      </c>
      <c r="CH321" s="3" t="s">
        <v>136</v>
      </c>
      <c r="CK321" s="3"/>
      <c r="CN321" s="3" t="s">
        <v>131</v>
      </c>
      <c r="CQ321" s="3"/>
    </row>
    <row r="322" spans="1:95" x14ac:dyDescent="0.25">
      <c r="A322">
        <v>160</v>
      </c>
      <c r="B322" s="22">
        <v>43934.692094907405</v>
      </c>
      <c r="C322" s="22">
        <v>43934.69431712963</v>
      </c>
      <c r="D322" s="3" t="s">
        <v>97</v>
      </c>
      <c r="I322" s="3" t="s">
        <v>99</v>
      </c>
      <c r="L322" s="3" t="s">
        <v>98</v>
      </c>
      <c r="O322" s="3" t="s">
        <v>318</v>
      </c>
      <c r="R322" s="3" t="s">
        <v>159</v>
      </c>
      <c r="U322" s="3" t="s">
        <v>98</v>
      </c>
      <c r="X322" s="3" t="s">
        <v>121</v>
      </c>
      <c r="AA322" s="3"/>
      <c r="AD322" s="3" t="s">
        <v>138</v>
      </c>
      <c r="AG322" s="3" t="s">
        <v>149</v>
      </c>
      <c r="AJ322" s="3"/>
      <c r="AM322" s="3" t="s">
        <v>98</v>
      </c>
      <c r="AP322" s="3" t="s">
        <v>143</v>
      </c>
      <c r="AS322" s="3" t="s">
        <v>98</v>
      </c>
      <c r="AV322" s="3" t="s">
        <v>207</v>
      </c>
      <c r="AY322" s="3" t="s">
        <v>439</v>
      </c>
      <c r="BB322" s="3"/>
      <c r="BG322" s="3" t="s">
        <v>107</v>
      </c>
      <c r="BJ322" s="3" t="s">
        <v>107</v>
      </c>
      <c r="BM322" s="3" t="s">
        <v>107</v>
      </c>
      <c r="BP322" s="3" t="s">
        <v>123</v>
      </c>
      <c r="BS322" s="3" t="s">
        <v>109</v>
      </c>
      <c r="BV322" s="3" t="s">
        <v>123</v>
      </c>
      <c r="BY322" s="3" t="s">
        <v>108</v>
      </c>
      <c r="CB322" s="3" t="s">
        <v>165</v>
      </c>
      <c r="CE322" s="3" t="s">
        <v>222</v>
      </c>
      <c r="CH322" s="3" t="s">
        <v>136</v>
      </c>
      <c r="CK322" s="3"/>
      <c r="CN322" s="3" t="s">
        <v>131</v>
      </c>
      <c r="CQ322" s="3"/>
    </row>
    <row r="323" spans="1:95" x14ac:dyDescent="0.25">
      <c r="A323">
        <v>160</v>
      </c>
      <c r="B323" s="22">
        <v>43934.692094907405</v>
      </c>
      <c r="C323" s="22">
        <v>43934.69431712963</v>
      </c>
      <c r="D323" s="3" t="s">
        <v>97</v>
      </c>
      <c r="I323" s="3" t="s">
        <v>99</v>
      </c>
      <c r="L323" s="3" t="s">
        <v>98</v>
      </c>
      <c r="O323" s="3" t="s">
        <v>318</v>
      </c>
      <c r="R323" s="3" t="s">
        <v>159</v>
      </c>
      <c r="U323" s="3" t="s">
        <v>98</v>
      </c>
      <c r="X323" s="3" t="s">
        <v>121</v>
      </c>
      <c r="AA323" s="3"/>
      <c r="AD323" s="3" t="s">
        <v>138</v>
      </c>
      <c r="AG323" s="3" t="s">
        <v>149</v>
      </c>
      <c r="AJ323" s="3"/>
      <c r="AM323" s="3" t="s">
        <v>98</v>
      </c>
      <c r="AP323" s="3" t="s">
        <v>143</v>
      </c>
      <c r="AS323" s="3" t="s">
        <v>98</v>
      </c>
      <c r="AV323" s="3" t="s">
        <v>207</v>
      </c>
      <c r="AY323" s="3" t="s">
        <v>430</v>
      </c>
      <c r="BB323" s="3"/>
      <c r="BG323" s="3" t="s">
        <v>107</v>
      </c>
      <c r="BJ323" s="3" t="s">
        <v>107</v>
      </c>
      <c r="BM323" s="3" t="s">
        <v>107</v>
      </c>
      <c r="BP323" s="3" t="s">
        <v>123</v>
      </c>
      <c r="BS323" s="3" t="s">
        <v>109</v>
      </c>
      <c r="BV323" s="3" t="s">
        <v>123</v>
      </c>
      <c r="BY323" s="3" t="s">
        <v>108</v>
      </c>
      <c r="CB323" s="3" t="s">
        <v>165</v>
      </c>
      <c r="CE323" s="3" t="s">
        <v>222</v>
      </c>
      <c r="CH323" s="3" t="s">
        <v>136</v>
      </c>
      <c r="CK323" s="3"/>
      <c r="CN323" s="3" t="s">
        <v>131</v>
      </c>
      <c r="CQ323" s="3"/>
    </row>
    <row r="324" spans="1:95" x14ac:dyDescent="0.25">
      <c r="A324">
        <v>161</v>
      </c>
      <c r="B324" s="22">
        <v>43934.691666666666</v>
      </c>
      <c r="C324" s="22">
        <v>43934.694386574076</v>
      </c>
      <c r="D324" s="3" t="s">
        <v>97</v>
      </c>
      <c r="I324" s="3" t="s">
        <v>98</v>
      </c>
      <c r="L324" s="3" t="s">
        <v>98</v>
      </c>
      <c r="O324" s="3" t="s">
        <v>319</v>
      </c>
      <c r="R324" s="3" t="s">
        <v>100</v>
      </c>
      <c r="U324" s="3" t="s">
        <v>99</v>
      </c>
      <c r="X324" s="3" t="s">
        <v>101</v>
      </c>
      <c r="AA324" s="3" t="s">
        <v>99</v>
      </c>
      <c r="AD324" s="3" t="s">
        <v>127</v>
      </c>
      <c r="AG324" s="3" t="s">
        <v>149</v>
      </c>
      <c r="AJ324" s="3"/>
      <c r="AM324" s="3" t="s">
        <v>98</v>
      </c>
      <c r="AP324" s="3" t="s">
        <v>143</v>
      </c>
      <c r="AS324" s="3" t="s">
        <v>98</v>
      </c>
      <c r="AV324" s="3" t="s">
        <v>189</v>
      </c>
      <c r="AY324" s="3" t="s">
        <v>439</v>
      </c>
      <c r="BB324" s="3"/>
      <c r="BG324" s="3" t="s">
        <v>133</v>
      </c>
      <c r="BJ324" s="3" t="s">
        <v>133</v>
      </c>
      <c r="BM324" s="3" t="s">
        <v>133</v>
      </c>
      <c r="BP324" s="3" t="s">
        <v>109</v>
      </c>
      <c r="BS324" s="3" t="s">
        <v>108</v>
      </c>
      <c r="BV324" s="3" t="s">
        <v>109</v>
      </c>
      <c r="BY324" s="3" t="s">
        <v>108</v>
      </c>
      <c r="CB324" s="3" t="s">
        <v>124</v>
      </c>
      <c r="CE324" s="3" t="s">
        <v>119</v>
      </c>
      <c r="CH324" s="3" t="s">
        <v>112</v>
      </c>
      <c r="CK324" s="3"/>
      <c r="CN324" s="3" t="s">
        <v>113</v>
      </c>
      <c r="CQ324" s="3"/>
    </row>
    <row r="325" spans="1:95" x14ac:dyDescent="0.25">
      <c r="A325">
        <v>161</v>
      </c>
      <c r="B325" s="22">
        <v>43934.691666666666</v>
      </c>
      <c r="C325" s="22">
        <v>43934.694386574076</v>
      </c>
      <c r="D325" s="3" t="s">
        <v>97</v>
      </c>
      <c r="I325" s="3" t="s">
        <v>98</v>
      </c>
      <c r="L325" s="3" t="s">
        <v>98</v>
      </c>
      <c r="O325" s="3" t="s">
        <v>319</v>
      </c>
      <c r="R325" s="3" t="s">
        <v>100</v>
      </c>
      <c r="U325" s="3" t="s">
        <v>99</v>
      </c>
      <c r="X325" s="3" t="s">
        <v>101</v>
      </c>
      <c r="AA325" s="3" t="s">
        <v>99</v>
      </c>
      <c r="AD325" s="3" t="s">
        <v>127</v>
      </c>
      <c r="AG325" s="3" t="s">
        <v>149</v>
      </c>
      <c r="AJ325" s="3"/>
      <c r="AM325" s="3" t="s">
        <v>98</v>
      </c>
      <c r="AP325" s="3" t="s">
        <v>143</v>
      </c>
      <c r="AS325" s="3" t="s">
        <v>98</v>
      </c>
      <c r="AV325" s="3" t="s">
        <v>189</v>
      </c>
      <c r="AY325" s="3" t="s">
        <v>430</v>
      </c>
      <c r="BB325" s="3"/>
      <c r="BG325" s="3" t="s">
        <v>133</v>
      </c>
      <c r="BJ325" s="3" t="s">
        <v>133</v>
      </c>
      <c r="BM325" s="3" t="s">
        <v>133</v>
      </c>
      <c r="BP325" s="3" t="s">
        <v>109</v>
      </c>
      <c r="BS325" s="3" t="s">
        <v>108</v>
      </c>
      <c r="BV325" s="3" t="s">
        <v>109</v>
      </c>
      <c r="BY325" s="3" t="s">
        <v>108</v>
      </c>
      <c r="CB325" s="3" t="s">
        <v>124</v>
      </c>
      <c r="CE325" s="3" t="s">
        <v>119</v>
      </c>
      <c r="CH325" s="3" t="s">
        <v>112</v>
      </c>
      <c r="CK325" s="3"/>
      <c r="CN325" s="3" t="s">
        <v>113</v>
      </c>
      <c r="CQ325" s="3"/>
    </row>
    <row r="326" spans="1:95" x14ac:dyDescent="0.25">
      <c r="A326">
        <v>162</v>
      </c>
      <c r="B326" s="22">
        <v>43934.694537037038</v>
      </c>
      <c r="C326" s="22">
        <v>43934.696423611109</v>
      </c>
      <c r="D326" s="3" t="s">
        <v>97</v>
      </c>
      <c r="I326" s="3" t="s">
        <v>99</v>
      </c>
      <c r="L326" s="3" t="s">
        <v>98</v>
      </c>
      <c r="O326" s="3" t="s">
        <v>320</v>
      </c>
      <c r="R326" s="3" t="s">
        <v>176</v>
      </c>
      <c r="U326" s="3" t="s">
        <v>98</v>
      </c>
      <c r="X326" s="3" t="s">
        <v>121</v>
      </c>
      <c r="AA326" s="3"/>
      <c r="AD326" s="3" t="s">
        <v>152</v>
      </c>
      <c r="AG326" s="3" t="s">
        <v>149</v>
      </c>
      <c r="AJ326" s="3"/>
      <c r="AM326" s="3" t="s">
        <v>98</v>
      </c>
      <c r="AP326" s="3" t="s">
        <v>143</v>
      </c>
      <c r="AS326" s="3" t="s">
        <v>98</v>
      </c>
      <c r="AV326" s="3" t="s">
        <v>207</v>
      </c>
      <c r="AY326" s="3" t="s">
        <v>439</v>
      </c>
      <c r="BB326" s="3"/>
      <c r="BG326" s="3" t="s">
        <v>123</v>
      </c>
      <c r="BJ326" s="3" t="s">
        <v>109</v>
      </c>
      <c r="BM326" s="3" t="s">
        <v>109</v>
      </c>
      <c r="BP326" s="3" t="s">
        <v>107</v>
      </c>
      <c r="BS326" s="3" t="s">
        <v>109</v>
      </c>
      <c r="BV326" s="3" t="s">
        <v>109</v>
      </c>
      <c r="BY326" s="3" t="s">
        <v>109</v>
      </c>
      <c r="CB326" s="3" t="s">
        <v>124</v>
      </c>
      <c r="CE326" s="3" t="s">
        <v>222</v>
      </c>
      <c r="CH326" s="3" t="s">
        <v>136</v>
      </c>
      <c r="CK326" s="3"/>
      <c r="CN326" s="3" t="s">
        <v>137</v>
      </c>
      <c r="CQ326" s="3"/>
    </row>
    <row r="327" spans="1:95" x14ac:dyDescent="0.25">
      <c r="A327">
        <v>162</v>
      </c>
      <c r="B327" s="22">
        <v>43934.694537037038</v>
      </c>
      <c r="C327" s="22">
        <v>43934.696423611109</v>
      </c>
      <c r="D327" s="3" t="s">
        <v>97</v>
      </c>
      <c r="I327" s="3" t="s">
        <v>99</v>
      </c>
      <c r="L327" s="3" t="s">
        <v>98</v>
      </c>
      <c r="O327" s="3" t="s">
        <v>320</v>
      </c>
      <c r="R327" s="3" t="s">
        <v>176</v>
      </c>
      <c r="U327" s="3" t="s">
        <v>98</v>
      </c>
      <c r="X327" s="3" t="s">
        <v>121</v>
      </c>
      <c r="AA327" s="3"/>
      <c r="AD327" s="3" t="s">
        <v>152</v>
      </c>
      <c r="AG327" s="3" t="s">
        <v>149</v>
      </c>
      <c r="AJ327" s="3"/>
      <c r="AM327" s="3" t="s">
        <v>98</v>
      </c>
      <c r="AP327" s="3" t="s">
        <v>143</v>
      </c>
      <c r="AS327" s="3" t="s">
        <v>98</v>
      </c>
      <c r="AV327" s="3" t="s">
        <v>207</v>
      </c>
      <c r="AY327" s="3" t="s">
        <v>443</v>
      </c>
      <c r="BB327" s="3"/>
      <c r="BG327" s="3" t="s">
        <v>123</v>
      </c>
      <c r="BJ327" s="3" t="s">
        <v>109</v>
      </c>
      <c r="BM327" s="3" t="s">
        <v>109</v>
      </c>
      <c r="BP327" s="3" t="s">
        <v>107</v>
      </c>
      <c r="BS327" s="3" t="s">
        <v>109</v>
      </c>
      <c r="BV327" s="3" t="s">
        <v>109</v>
      </c>
      <c r="BY327" s="3" t="s">
        <v>109</v>
      </c>
      <c r="CB327" s="3" t="s">
        <v>124</v>
      </c>
      <c r="CE327" s="3" t="s">
        <v>222</v>
      </c>
      <c r="CH327" s="3" t="s">
        <v>136</v>
      </c>
      <c r="CK327" s="3"/>
      <c r="CN327" s="3" t="s">
        <v>137</v>
      </c>
      <c r="CQ327" s="3"/>
    </row>
    <row r="328" spans="1:95" x14ac:dyDescent="0.25">
      <c r="A328">
        <v>162</v>
      </c>
      <c r="B328" s="22">
        <v>43934.694537037038</v>
      </c>
      <c r="C328" s="22">
        <v>43934.696423611109</v>
      </c>
      <c r="D328" s="3" t="s">
        <v>97</v>
      </c>
      <c r="I328" s="3" t="s">
        <v>99</v>
      </c>
      <c r="L328" s="3" t="s">
        <v>98</v>
      </c>
      <c r="O328" s="3" t="s">
        <v>320</v>
      </c>
      <c r="R328" s="3" t="s">
        <v>176</v>
      </c>
      <c r="U328" s="3" t="s">
        <v>98</v>
      </c>
      <c r="X328" s="3" t="s">
        <v>121</v>
      </c>
      <c r="AA328" s="3"/>
      <c r="AD328" s="3" t="s">
        <v>152</v>
      </c>
      <c r="AG328" s="3" t="s">
        <v>149</v>
      </c>
      <c r="AJ328" s="3"/>
      <c r="AM328" s="3" t="s">
        <v>98</v>
      </c>
      <c r="AP328" s="3" t="s">
        <v>143</v>
      </c>
      <c r="AS328" s="3" t="s">
        <v>98</v>
      </c>
      <c r="AV328" s="3" t="s">
        <v>207</v>
      </c>
      <c r="AY328" s="3" t="s">
        <v>440</v>
      </c>
      <c r="BB328" s="3"/>
      <c r="BG328" s="3" t="s">
        <v>123</v>
      </c>
      <c r="BJ328" s="3" t="s">
        <v>109</v>
      </c>
      <c r="BM328" s="3" t="s">
        <v>109</v>
      </c>
      <c r="BP328" s="3" t="s">
        <v>107</v>
      </c>
      <c r="BS328" s="3" t="s">
        <v>109</v>
      </c>
      <c r="BV328" s="3" t="s">
        <v>109</v>
      </c>
      <c r="BY328" s="3" t="s">
        <v>109</v>
      </c>
      <c r="CB328" s="3" t="s">
        <v>124</v>
      </c>
      <c r="CE328" s="3" t="s">
        <v>222</v>
      </c>
      <c r="CH328" s="3" t="s">
        <v>136</v>
      </c>
      <c r="CK328" s="3"/>
      <c r="CN328" s="3" t="s">
        <v>137</v>
      </c>
      <c r="CQ328" s="3"/>
    </row>
    <row r="329" spans="1:95" x14ac:dyDescent="0.25">
      <c r="A329">
        <v>162</v>
      </c>
      <c r="B329" s="22">
        <v>43934.694537037038</v>
      </c>
      <c r="C329" s="22">
        <v>43934.696423611109</v>
      </c>
      <c r="D329" s="3" t="s">
        <v>97</v>
      </c>
      <c r="I329" s="3" t="s">
        <v>99</v>
      </c>
      <c r="L329" s="3" t="s">
        <v>98</v>
      </c>
      <c r="O329" s="3" t="s">
        <v>320</v>
      </c>
      <c r="R329" s="3" t="s">
        <v>176</v>
      </c>
      <c r="U329" s="3" t="s">
        <v>98</v>
      </c>
      <c r="X329" s="3" t="s">
        <v>121</v>
      </c>
      <c r="AA329" s="3"/>
      <c r="AD329" s="3" t="s">
        <v>152</v>
      </c>
      <c r="AG329" s="3" t="s">
        <v>149</v>
      </c>
      <c r="AJ329" s="3"/>
      <c r="AM329" s="3" t="s">
        <v>98</v>
      </c>
      <c r="AP329" s="3" t="s">
        <v>143</v>
      </c>
      <c r="AS329" s="3" t="s">
        <v>98</v>
      </c>
      <c r="AV329" s="3" t="s">
        <v>207</v>
      </c>
      <c r="AY329" s="3" t="s">
        <v>430</v>
      </c>
      <c r="BB329" s="3"/>
      <c r="BG329" s="3" t="s">
        <v>123</v>
      </c>
      <c r="BJ329" s="3" t="s">
        <v>109</v>
      </c>
      <c r="BM329" s="3" t="s">
        <v>109</v>
      </c>
      <c r="BP329" s="3" t="s">
        <v>107</v>
      </c>
      <c r="BS329" s="3" t="s">
        <v>109</v>
      </c>
      <c r="BV329" s="3" t="s">
        <v>109</v>
      </c>
      <c r="BY329" s="3" t="s">
        <v>109</v>
      </c>
      <c r="CB329" s="3" t="s">
        <v>124</v>
      </c>
      <c r="CE329" s="3" t="s">
        <v>222</v>
      </c>
      <c r="CH329" s="3" t="s">
        <v>136</v>
      </c>
      <c r="CK329" s="3"/>
      <c r="CN329" s="3" t="s">
        <v>137</v>
      </c>
      <c r="CQ329" s="3"/>
    </row>
    <row r="330" spans="1:95" x14ac:dyDescent="0.25">
      <c r="A330">
        <v>163</v>
      </c>
      <c r="B330" s="22">
        <v>43934.696805555555</v>
      </c>
      <c r="C330" s="22">
        <v>43934.698275462964</v>
      </c>
      <c r="D330" s="3" t="s">
        <v>97</v>
      </c>
      <c r="I330" s="3" t="s">
        <v>98</v>
      </c>
      <c r="L330" s="3" t="s">
        <v>98</v>
      </c>
      <c r="O330" s="3" t="s">
        <v>322</v>
      </c>
      <c r="R330" s="3" t="s">
        <v>120</v>
      </c>
      <c r="U330" s="3" t="s">
        <v>98</v>
      </c>
      <c r="X330" s="3" t="s">
        <v>101</v>
      </c>
      <c r="AA330" s="3" t="s">
        <v>102</v>
      </c>
      <c r="AD330" s="3" t="s">
        <v>138</v>
      </c>
      <c r="AG330" s="3" t="s">
        <v>149</v>
      </c>
      <c r="AJ330" s="3"/>
      <c r="AM330" s="3" t="s">
        <v>98</v>
      </c>
      <c r="AP330" s="3" t="s">
        <v>155</v>
      </c>
      <c r="AS330" s="3" t="s">
        <v>98</v>
      </c>
      <c r="AV330" s="3" t="s">
        <v>207</v>
      </c>
      <c r="AY330" s="3" t="s">
        <v>439</v>
      </c>
      <c r="BB330" s="3"/>
      <c r="BG330" s="3" t="s">
        <v>107</v>
      </c>
      <c r="BJ330" s="3" t="s">
        <v>107</v>
      </c>
      <c r="BM330" s="3" t="s">
        <v>107</v>
      </c>
      <c r="BP330" s="3" t="s">
        <v>123</v>
      </c>
      <c r="BS330" s="3" t="s">
        <v>109</v>
      </c>
      <c r="BV330" s="3" t="s">
        <v>123</v>
      </c>
      <c r="BY330" s="3" t="s">
        <v>109</v>
      </c>
      <c r="CB330" s="3" t="s">
        <v>124</v>
      </c>
      <c r="CE330" s="3" t="s">
        <v>222</v>
      </c>
      <c r="CH330" s="3" t="s">
        <v>136</v>
      </c>
      <c r="CK330" s="3"/>
      <c r="CN330" s="3" t="s">
        <v>126</v>
      </c>
      <c r="CQ330" s="3"/>
    </row>
    <row r="331" spans="1:95" x14ac:dyDescent="0.25">
      <c r="A331">
        <v>163</v>
      </c>
      <c r="B331" s="22">
        <v>43934.696805555555</v>
      </c>
      <c r="C331" s="22">
        <v>43934.698275462964</v>
      </c>
      <c r="D331" s="3" t="s">
        <v>97</v>
      </c>
      <c r="I331" s="3" t="s">
        <v>98</v>
      </c>
      <c r="L331" s="3" t="s">
        <v>98</v>
      </c>
      <c r="O331" s="3" t="s">
        <v>322</v>
      </c>
      <c r="R331" s="3" t="s">
        <v>120</v>
      </c>
      <c r="U331" s="3" t="s">
        <v>98</v>
      </c>
      <c r="X331" s="3" t="s">
        <v>101</v>
      </c>
      <c r="AA331" s="3" t="s">
        <v>102</v>
      </c>
      <c r="AD331" s="3" t="s">
        <v>138</v>
      </c>
      <c r="AG331" s="3" t="s">
        <v>149</v>
      </c>
      <c r="AJ331" s="3"/>
      <c r="AM331" s="3" t="s">
        <v>98</v>
      </c>
      <c r="AP331" s="3" t="s">
        <v>155</v>
      </c>
      <c r="AS331" s="3" t="s">
        <v>98</v>
      </c>
      <c r="AV331" s="3" t="s">
        <v>207</v>
      </c>
      <c r="AY331" s="3" t="s">
        <v>443</v>
      </c>
      <c r="BB331" s="3"/>
      <c r="BG331" s="3" t="s">
        <v>107</v>
      </c>
      <c r="BJ331" s="3" t="s">
        <v>107</v>
      </c>
      <c r="BM331" s="3" t="s">
        <v>107</v>
      </c>
      <c r="BP331" s="3" t="s">
        <v>123</v>
      </c>
      <c r="BS331" s="3" t="s">
        <v>109</v>
      </c>
      <c r="BV331" s="3" t="s">
        <v>123</v>
      </c>
      <c r="BY331" s="3" t="s">
        <v>109</v>
      </c>
      <c r="CB331" s="3" t="s">
        <v>124</v>
      </c>
      <c r="CE331" s="3" t="s">
        <v>222</v>
      </c>
      <c r="CH331" s="3" t="s">
        <v>136</v>
      </c>
      <c r="CK331" s="3"/>
      <c r="CN331" s="3" t="s">
        <v>126</v>
      </c>
      <c r="CQ331" s="3"/>
    </row>
    <row r="332" spans="1:95" x14ac:dyDescent="0.25">
      <c r="A332">
        <v>163</v>
      </c>
      <c r="B332" s="22">
        <v>43934.696805555555</v>
      </c>
      <c r="C332" s="22">
        <v>43934.698275462964</v>
      </c>
      <c r="D332" s="3" t="s">
        <v>97</v>
      </c>
      <c r="I332" s="3" t="s">
        <v>98</v>
      </c>
      <c r="L332" s="3" t="s">
        <v>98</v>
      </c>
      <c r="O332" s="3" t="s">
        <v>322</v>
      </c>
      <c r="R332" s="3" t="s">
        <v>120</v>
      </c>
      <c r="U332" s="3" t="s">
        <v>98</v>
      </c>
      <c r="X332" s="3" t="s">
        <v>101</v>
      </c>
      <c r="AA332" s="3" t="s">
        <v>102</v>
      </c>
      <c r="AD332" s="3" t="s">
        <v>138</v>
      </c>
      <c r="AG332" s="3" t="s">
        <v>149</v>
      </c>
      <c r="AJ332" s="3"/>
      <c r="AM332" s="3" t="s">
        <v>98</v>
      </c>
      <c r="AP332" s="3" t="s">
        <v>155</v>
      </c>
      <c r="AS332" s="3" t="s">
        <v>98</v>
      </c>
      <c r="AV332" s="3" t="s">
        <v>207</v>
      </c>
      <c r="AY332" s="3" t="s">
        <v>430</v>
      </c>
      <c r="BB332" s="3"/>
      <c r="BG332" s="3" t="s">
        <v>107</v>
      </c>
      <c r="BJ332" s="3" t="s">
        <v>107</v>
      </c>
      <c r="BM332" s="3" t="s">
        <v>107</v>
      </c>
      <c r="BP332" s="3" t="s">
        <v>123</v>
      </c>
      <c r="BS332" s="3" t="s">
        <v>109</v>
      </c>
      <c r="BV332" s="3" t="s">
        <v>123</v>
      </c>
      <c r="BY332" s="3" t="s">
        <v>109</v>
      </c>
      <c r="CB332" s="3" t="s">
        <v>124</v>
      </c>
      <c r="CE332" s="3" t="s">
        <v>222</v>
      </c>
      <c r="CH332" s="3" t="s">
        <v>136</v>
      </c>
      <c r="CK332" s="3"/>
      <c r="CN332" s="3" t="s">
        <v>126</v>
      </c>
      <c r="CQ332" s="3"/>
    </row>
    <row r="333" spans="1:95" x14ac:dyDescent="0.25">
      <c r="A333">
        <v>164</v>
      </c>
      <c r="B333" s="22">
        <v>43934.698449074072</v>
      </c>
      <c r="C333" s="22">
        <v>43934.699583333335</v>
      </c>
      <c r="D333" s="3" t="s">
        <v>97</v>
      </c>
      <c r="I333" s="3" t="s">
        <v>99</v>
      </c>
      <c r="L333" s="3" t="s">
        <v>98</v>
      </c>
      <c r="O333" s="3"/>
      <c r="R333" s="3" t="s">
        <v>100</v>
      </c>
      <c r="U333" s="3" t="s">
        <v>98</v>
      </c>
      <c r="X333" s="3" t="s">
        <v>121</v>
      </c>
      <c r="AA333" s="3"/>
      <c r="AD333" s="3" t="s">
        <v>146</v>
      </c>
      <c r="AG333" s="3" t="s">
        <v>149</v>
      </c>
      <c r="AJ333" s="3"/>
      <c r="AM333" s="3" t="s">
        <v>99</v>
      </c>
      <c r="AP333" s="3"/>
      <c r="AS333" s="3" t="s">
        <v>98</v>
      </c>
      <c r="AV333" s="3" t="s">
        <v>207</v>
      </c>
      <c r="AY333" s="3" t="s">
        <v>241</v>
      </c>
      <c r="BB333" s="3"/>
      <c r="BG333" s="3" t="s">
        <v>109</v>
      </c>
      <c r="BJ333" s="3" t="s">
        <v>109</v>
      </c>
      <c r="BM333" s="3" t="s">
        <v>109</v>
      </c>
      <c r="BP333" s="3" t="s">
        <v>109</v>
      </c>
      <c r="BS333" s="3" t="s">
        <v>123</v>
      </c>
      <c r="BV333" s="3" t="s">
        <v>107</v>
      </c>
      <c r="BY333" s="3" t="s">
        <v>107</v>
      </c>
      <c r="CB333" s="3" t="s">
        <v>124</v>
      </c>
      <c r="CE333" s="3" t="s">
        <v>162</v>
      </c>
      <c r="CH333" s="3" t="s">
        <v>136</v>
      </c>
      <c r="CK333" s="3"/>
      <c r="CN333" s="3" t="s">
        <v>137</v>
      </c>
      <c r="CQ333" s="3"/>
    </row>
    <row r="334" spans="1:95" x14ac:dyDescent="0.25">
      <c r="A334">
        <v>164</v>
      </c>
      <c r="B334" s="22">
        <v>43934.698449074072</v>
      </c>
      <c r="C334" s="22">
        <v>43934.699583333335</v>
      </c>
      <c r="D334" s="3" t="s">
        <v>97</v>
      </c>
      <c r="I334" s="3" t="s">
        <v>99</v>
      </c>
      <c r="L334" s="3" t="s">
        <v>98</v>
      </c>
      <c r="O334" s="3"/>
      <c r="R334" s="3" t="s">
        <v>100</v>
      </c>
      <c r="U334" s="3" t="s">
        <v>98</v>
      </c>
      <c r="X334" s="3" t="s">
        <v>121</v>
      </c>
      <c r="AA334" s="3"/>
      <c r="AD334" s="3" t="s">
        <v>146</v>
      </c>
      <c r="AG334" s="3" t="s">
        <v>149</v>
      </c>
      <c r="AJ334" s="3"/>
      <c r="AM334" s="3" t="s">
        <v>99</v>
      </c>
      <c r="AP334" s="3"/>
      <c r="AS334" s="3" t="s">
        <v>98</v>
      </c>
      <c r="AV334" s="3" t="s">
        <v>207</v>
      </c>
      <c r="AY334" s="3" t="s">
        <v>430</v>
      </c>
      <c r="BB334" s="3"/>
      <c r="BG334" s="3" t="s">
        <v>109</v>
      </c>
      <c r="BJ334" s="3" t="s">
        <v>109</v>
      </c>
      <c r="BM334" s="3" t="s">
        <v>109</v>
      </c>
      <c r="BP334" s="3" t="s">
        <v>109</v>
      </c>
      <c r="BS334" s="3" t="s">
        <v>123</v>
      </c>
      <c r="BV334" s="3" t="s">
        <v>107</v>
      </c>
      <c r="BY334" s="3" t="s">
        <v>107</v>
      </c>
      <c r="CB334" s="3" t="s">
        <v>124</v>
      </c>
      <c r="CE334" s="3" t="s">
        <v>162</v>
      </c>
      <c r="CH334" s="3" t="s">
        <v>136</v>
      </c>
      <c r="CK334" s="3"/>
      <c r="CN334" s="3" t="s">
        <v>137</v>
      </c>
      <c r="CQ334" s="3"/>
    </row>
    <row r="335" spans="1:95" x14ac:dyDescent="0.25">
      <c r="A335">
        <v>165</v>
      </c>
      <c r="B335" s="22">
        <v>43934.701192129629</v>
      </c>
      <c r="C335" s="22">
        <v>43934.702662037038</v>
      </c>
      <c r="D335" s="3" t="s">
        <v>97</v>
      </c>
      <c r="I335" s="3" t="s">
        <v>99</v>
      </c>
      <c r="L335" s="3" t="s">
        <v>98</v>
      </c>
      <c r="O335" s="3"/>
      <c r="R335" s="3" t="s">
        <v>100</v>
      </c>
      <c r="U335" s="3" t="s">
        <v>99</v>
      </c>
      <c r="X335" s="3" t="s">
        <v>121</v>
      </c>
      <c r="AA335" s="3"/>
      <c r="AD335" s="3" t="s">
        <v>114</v>
      </c>
      <c r="AG335" s="3" t="s">
        <v>149</v>
      </c>
      <c r="AJ335" s="3"/>
      <c r="AM335" s="3" t="s">
        <v>99</v>
      </c>
      <c r="AP335" s="3"/>
      <c r="AS335" s="3" t="s">
        <v>99</v>
      </c>
      <c r="AV335" s="3"/>
      <c r="AY335" s="3" t="s">
        <v>241</v>
      </c>
      <c r="BB335" s="3"/>
      <c r="BG335" s="3" t="s">
        <v>123</v>
      </c>
      <c r="BJ335" s="3" t="s">
        <v>123</v>
      </c>
      <c r="BM335" s="3" t="s">
        <v>109</v>
      </c>
      <c r="BP335" s="3" t="s">
        <v>109</v>
      </c>
      <c r="BS335" s="3" t="s">
        <v>108</v>
      </c>
      <c r="BV335" s="3" t="s">
        <v>108</v>
      </c>
      <c r="BY335" s="3" t="s">
        <v>109</v>
      </c>
      <c r="CB335" s="3" t="s">
        <v>110</v>
      </c>
      <c r="CE335" s="3" t="s">
        <v>111</v>
      </c>
      <c r="CH335" s="3" t="s">
        <v>136</v>
      </c>
      <c r="CK335" s="3"/>
      <c r="CN335" s="3" t="s">
        <v>137</v>
      </c>
      <c r="CQ335" s="3"/>
    </row>
    <row r="336" spans="1:95" x14ac:dyDescent="0.25">
      <c r="A336">
        <v>165</v>
      </c>
      <c r="B336" s="22">
        <v>43934.701192129629</v>
      </c>
      <c r="C336" s="22">
        <v>43934.702662037038</v>
      </c>
      <c r="D336" s="3" t="s">
        <v>97</v>
      </c>
      <c r="I336" s="3" t="s">
        <v>99</v>
      </c>
      <c r="L336" s="3" t="s">
        <v>98</v>
      </c>
      <c r="O336" s="3"/>
      <c r="R336" s="3" t="s">
        <v>100</v>
      </c>
      <c r="U336" s="3" t="s">
        <v>99</v>
      </c>
      <c r="X336" s="3" t="s">
        <v>121</v>
      </c>
      <c r="AA336" s="3"/>
      <c r="AD336" s="3" t="s">
        <v>114</v>
      </c>
      <c r="AG336" s="3" t="s">
        <v>149</v>
      </c>
      <c r="AJ336" s="3"/>
      <c r="AM336" s="3" t="s">
        <v>99</v>
      </c>
      <c r="AP336" s="3"/>
      <c r="AS336" s="3" t="s">
        <v>99</v>
      </c>
      <c r="AV336" s="3"/>
      <c r="AY336" s="3" t="s">
        <v>430</v>
      </c>
      <c r="BB336" s="3"/>
      <c r="BG336" s="3" t="s">
        <v>123</v>
      </c>
      <c r="BJ336" s="3" t="s">
        <v>123</v>
      </c>
      <c r="BM336" s="3" t="s">
        <v>109</v>
      </c>
      <c r="BP336" s="3" t="s">
        <v>109</v>
      </c>
      <c r="BS336" s="3" t="s">
        <v>108</v>
      </c>
      <c r="BV336" s="3" t="s">
        <v>108</v>
      </c>
      <c r="BY336" s="3" t="s">
        <v>109</v>
      </c>
      <c r="CB336" s="3" t="s">
        <v>110</v>
      </c>
      <c r="CE336" s="3" t="s">
        <v>111</v>
      </c>
      <c r="CH336" s="3" t="s">
        <v>136</v>
      </c>
      <c r="CK336" s="3"/>
      <c r="CN336" s="3" t="s">
        <v>137</v>
      </c>
      <c r="CQ336" s="3"/>
    </row>
    <row r="337" spans="1:95" x14ac:dyDescent="0.25">
      <c r="A337">
        <v>166</v>
      </c>
      <c r="B337" s="22">
        <v>43934.739317129628</v>
      </c>
      <c r="C337" s="22">
        <v>43934.742650462962</v>
      </c>
      <c r="D337" s="3" t="s">
        <v>97</v>
      </c>
      <c r="I337" s="3" t="s">
        <v>98</v>
      </c>
      <c r="L337" s="3" t="s">
        <v>99</v>
      </c>
      <c r="O337" s="3"/>
      <c r="R337" s="3" t="s">
        <v>100</v>
      </c>
      <c r="U337" s="3" t="s">
        <v>99</v>
      </c>
      <c r="X337" s="3" t="s">
        <v>101</v>
      </c>
      <c r="AA337" s="3" t="s">
        <v>102</v>
      </c>
      <c r="AD337" s="3" t="s">
        <v>237</v>
      </c>
      <c r="AG337" s="3" t="s">
        <v>151</v>
      </c>
      <c r="AJ337" s="3"/>
      <c r="AM337" s="3" t="s">
        <v>99</v>
      </c>
      <c r="AP337" s="3"/>
      <c r="AS337" s="3" t="s">
        <v>99</v>
      </c>
      <c r="AV337" s="3"/>
      <c r="AY337" s="3" t="s">
        <v>241</v>
      </c>
      <c r="BB337" s="3"/>
      <c r="BG337" s="3" t="s">
        <v>107</v>
      </c>
      <c r="BJ337" s="3" t="s">
        <v>107</v>
      </c>
      <c r="BM337" s="3" t="s">
        <v>108</v>
      </c>
      <c r="BP337" s="3" t="s">
        <v>123</v>
      </c>
      <c r="BS337" s="3" t="s">
        <v>123</v>
      </c>
      <c r="BV337" s="3" t="s">
        <v>123</v>
      </c>
      <c r="BY337" s="3" t="s">
        <v>123</v>
      </c>
      <c r="CB337" s="3" t="s">
        <v>110</v>
      </c>
      <c r="CE337" s="3" t="s">
        <v>111</v>
      </c>
      <c r="CH337" s="3" t="s">
        <v>148</v>
      </c>
      <c r="CK337" s="3"/>
      <c r="CN337" s="3" t="s">
        <v>131</v>
      </c>
      <c r="CQ337" s="3"/>
    </row>
    <row r="338" spans="1:95" x14ac:dyDescent="0.25">
      <c r="A338">
        <v>166</v>
      </c>
      <c r="B338" s="22">
        <v>43934.739317129628</v>
      </c>
      <c r="C338" s="22">
        <v>43934.742650462962</v>
      </c>
      <c r="D338" s="3" t="s">
        <v>97</v>
      </c>
      <c r="I338" s="3" t="s">
        <v>98</v>
      </c>
      <c r="L338" s="3" t="s">
        <v>99</v>
      </c>
      <c r="O338" s="3"/>
      <c r="R338" s="3" t="s">
        <v>100</v>
      </c>
      <c r="U338" s="3" t="s">
        <v>99</v>
      </c>
      <c r="X338" s="3" t="s">
        <v>101</v>
      </c>
      <c r="AA338" s="3" t="s">
        <v>102</v>
      </c>
      <c r="AD338" s="3" t="s">
        <v>237</v>
      </c>
      <c r="AG338" s="3" t="s">
        <v>151</v>
      </c>
      <c r="AJ338" s="3"/>
      <c r="AM338" s="3" t="s">
        <v>99</v>
      </c>
      <c r="AP338" s="3"/>
      <c r="AS338" s="3" t="s">
        <v>99</v>
      </c>
      <c r="AV338" s="3"/>
      <c r="AY338" s="3" t="s">
        <v>430</v>
      </c>
      <c r="BB338" s="3"/>
      <c r="BG338" s="3" t="s">
        <v>107</v>
      </c>
      <c r="BJ338" s="3" t="s">
        <v>107</v>
      </c>
      <c r="BM338" s="3" t="s">
        <v>108</v>
      </c>
      <c r="BP338" s="3" t="s">
        <v>123</v>
      </c>
      <c r="BS338" s="3" t="s">
        <v>123</v>
      </c>
      <c r="BV338" s="3" t="s">
        <v>123</v>
      </c>
      <c r="BY338" s="3" t="s">
        <v>123</v>
      </c>
      <c r="CB338" s="3" t="s">
        <v>110</v>
      </c>
      <c r="CE338" s="3" t="s">
        <v>111</v>
      </c>
      <c r="CH338" s="3" t="s">
        <v>148</v>
      </c>
      <c r="CK338" s="3"/>
      <c r="CN338" s="3" t="s">
        <v>131</v>
      </c>
      <c r="CQ338" s="3"/>
    </row>
    <row r="339" spans="1:95" x14ac:dyDescent="0.25">
      <c r="A339">
        <v>167</v>
      </c>
      <c r="B339" s="22">
        <v>43934.816099537034</v>
      </c>
      <c r="C339" s="22">
        <v>43934.817233796297</v>
      </c>
      <c r="D339" s="3" t="s">
        <v>97</v>
      </c>
      <c r="I339" s="3" t="s">
        <v>98</v>
      </c>
      <c r="L339" s="3" t="s">
        <v>99</v>
      </c>
      <c r="O339" s="3"/>
      <c r="R339" s="3" t="s">
        <v>225</v>
      </c>
      <c r="U339" s="3" t="s">
        <v>99</v>
      </c>
      <c r="X339" s="3" t="s">
        <v>101</v>
      </c>
      <c r="AA339" s="3" t="s">
        <v>132</v>
      </c>
      <c r="AD339" s="3" t="s">
        <v>226</v>
      </c>
      <c r="AG339" s="3" t="s">
        <v>149</v>
      </c>
      <c r="AJ339" s="3"/>
      <c r="AM339" s="3" t="s">
        <v>99</v>
      </c>
      <c r="AP339" s="3"/>
      <c r="AS339" s="3" t="s">
        <v>98</v>
      </c>
      <c r="AV339" s="3" t="s">
        <v>130</v>
      </c>
      <c r="AY339" s="3" t="s">
        <v>241</v>
      </c>
      <c r="BB339" s="3"/>
      <c r="BG339" s="3" t="s">
        <v>107</v>
      </c>
      <c r="BJ339" s="3" t="s">
        <v>133</v>
      </c>
      <c r="BM339" s="3" t="s">
        <v>133</v>
      </c>
      <c r="BP339" s="3" t="s">
        <v>107</v>
      </c>
      <c r="BS339" s="3" t="s">
        <v>108</v>
      </c>
      <c r="BV339" s="3" t="s">
        <v>108</v>
      </c>
      <c r="BY339" s="3" t="s">
        <v>123</v>
      </c>
      <c r="CB339" s="3" t="s">
        <v>124</v>
      </c>
      <c r="CE339" s="3" t="s">
        <v>111</v>
      </c>
      <c r="CH339" s="3" t="s">
        <v>199</v>
      </c>
      <c r="CK339" s="3"/>
      <c r="CN339" s="3" t="s">
        <v>137</v>
      </c>
      <c r="CQ339" s="3"/>
    </row>
    <row r="340" spans="1:95" x14ac:dyDescent="0.25">
      <c r="A340">
        <v>167</v>
      </c>
      <c r="B340" s="22">
        <v>43934.816099537034</v>
      </c>
      <c r="C340" s="22">
        <v>43934.817233796297</v>
      </c>
      <c r="D340" s="3" t="s">
        <v>97</v>
      </c>
      <c r="I340" s="3" t="s">
        <v>98</v>
      </c>
      <c r="L340" s="3" t="s">
        <v>99</v>
      </c>
      <c r="O340" s="3"/>
      <c r="R340" s="3" t="s">
        <v>225</v>
      </c>
      <c r="U340" s="3" t="s">
        <v>99</v>
      </c>
      <c r="X340" s="3" t="s">
        <v>101</v>
      </c>
      <c r="AA340" s="3" t="s">
        <v>132</v>
      </c>
      <c r="AD340" s="3" t="s">
        <v>226</v>
      </c>
      <c r="AG340" s="3" t="s">
        <v>149</v>
      </c>
      <c r="AJ340" s="3"/>
      <c r="AM340" s="3" t="s">
        <v>99</v>
      </c>
      <c r="AP340" s="3"/>
      <c r="AS340" s="3" t="s">
        <v>98</v>
      </c>
      <c r="AV340" s="3" t="s">
        <v>130</v>
      </c>
      <c r="AY340" s="3" t="s">
        <v>430</v>
      </c>
      <c r="BB340" s="3"/>
      <c r="BG340" s="3" t="s">
        <v>107</v>
      </c>
      <c r="BJ340" s="3" t="s">
        <v>133</v>
      </c>
      <c r="BM340" s="3" t="s">
        <v>133</v>
      </c>
      <c r="BP340" s="3" t="s">
        <v>107</v>
      </c>
      <c r="BS340" s="3" t="s">
        <v>108</v>
      </c>
      <c r="BV340" s="3" t="s">
        <v>108</v>
      </c>
      <c r="BY340" s="3" t="s">
        <v>123</v>
      </c>
      <c r="CB340" s="3" t="s">
        <v>124</v>
      </c>
      <c r="CE340" s="3" t="s">
        <v>111</v>
      </c>
      <c r="CH340" s="3" t="s">
        <v>199</v>
      </c>
      <c r="CK340" s="3"/>
      <c r="CN340" s="3" t="s">
        <v>137</v>
      </c>
      <c r="CQ340" s="3"/>
    </row>
    <row r="341" spans="1:95" x14ac:dyDescent="0.25">
      <c r="A341">
        <v>168</v>
      </c>
      <c r="B341" s="22">
        <v>43934.83390046296</v>
      </c>
      <c r="C341" s="22">
        <v>43934.837951388887</v>
      </c>
      <c r="D341" s="3" t="s">
        <v>97</v>
      </c>
      <c r="I341" s="3" t="s">
        <v>98</v>
      </c>
      <c r="L341" s="3" t="s">
        <v>99</v>
      </c>
      <c r="O341" s="3"/>
      <c r="R341" s="3" t="s">
        <v>100</v>
      </c>
      <c r="U341" s="3" t="s">
        <v>99</v>
      </c>
      <c r="X341" s="3" t="s">
        <v>101</v>
      </c>
      <c r="AA341" s="3" t="s">
        <v>132</v>
      </c>
      <c r="AD341" s="3" t="s">
        <v>152</v>
      </c>
      <c r="AG341" s="3" t="s">
        <v>151</v>
      </c>
      <c r="AJ341" s="3"/>
      <c r="AM341" s="3" t="s">
        <v>99</v>
      </c>
      <c r="AP341" s="3"/>
      <c r="AS341" s="3" t="s">
        <v>98</v>
      </c>
      <c r="AV341" s="3" t="s">
        <v>171</v>
      </c>
      <c r="AY341" s="3" t="s">
        <v>241</v>
      </c>
      <c r="BB341" s="3"/>
      <c r="BG341" s="3" t="s">
        <v>107</v>
      </c>
      <c r="BJ341" s="3" t="s">
        <v>108</v>
      </c>
      <c r="BM341" s="3" t="s">
        <v>107</v>
      </c>
      <c r="BP341" s="3" t="s">
        <v>123</v>
      </c>
      <c r="BS341" s="3" t="s">
        <v>109</v>
      </c>
      <c r="BV341" s="3" t="s">
        <v>123</v>
      </c>
      <c r="BY341" s="3" t="s">
        <v>109</v>
      </c>
      <c r="CB341" s="3" t="s">
        <v>118</v>
      </c>
      <c r="CE341" s="3" t="s">
        <v>111</v>
      </c>
      <c r="CH341" s="3" t="s">
        <v>148</v>
      </c>
      <c r="CK341" s="3"/>
      <c r="CN341" s="3" t="s">
        <v>126</v>
      </c>
      <c r="CQ341" s="3"/>
    </row>
    <row r="342" spans="1:95" x14ac:dyDescent="0.25">
      <c r="A342">
        <v>168</v>
      </c>
      <c r="B342" s="22">
        <v>43934.83390046296</v>
      </c>
      <c r="C342" s="22">
        <v>43934.837951388887</v>
      </c>
      <c r="D342" s="3" t="s">
        <v>97</v>
      </c>
      <c r="I342" s="3" t="s">
        <v>98</v>
      </c>
      <c r="L342" s="3" t="s">
        <v>99</v>
      </c>
      <c r="O342" s="3"/>
      <c r="R342" s="3" t="s">
        <v>100</v>
      </c>
      <c r="U342" s="3" t="s">
        <v>99</v>
      </c>
      <c r="X342" s="3" t="s">
        <v>101</v>
      </c>
      <c r="AA342" s="3" t="s">
        <v>132</v>
      </c>
      <c r="AD342" s="3" t="s">
        <v>152</v>
      </c>
      <c r="AG342" s="3" t="s">
        <v>151</v>
      </c>
      <c r="AJ342" s="3"/>
      <c r="AM342" s="3" t="s">
        <v>99</v>
      </c>
      <c r="AP342" s="3"/>
      <c r="AS342" s="3" t="s">
        <v>98</v>
      </c>
      <c r="AV342" s="3" t="s">
        <v>171</v>
      </c>
      <c r="AY342" s="3" t="s">
        <v>430</v>
      </c>
      <c r="BB342" s="3"/>
      <c r="BG342" s="3" t="s">
        <v>107</v>
      </c>
      <c r="BJ342" s="3" t="s">
        <v>108</v>
      </c>
      <c r="BM342" s="3" t="s">
        <v>107</v>
      </c>
      <c r="BP342" s="3" t="s">
        <v>123</v>
      </c>
      <c r="BS342" s="3" t="s">
        <v>109</v>
      </c>
      <c r="BV342" s="3" t="s">
        <v>123</v>
      </c>
      <c r="BY342" s="3" t="s">
        <v>109</v>
      </c>
      <c r="CB342" s="3" t="s">
        <v>118</v>
      </c>
      <c r="CE342" s="3" t="s">
        <v>111</v>
      </c>
      <c r="CH342" s="3" t="s">
        <v>148</v>
      </c>
      <c r="CK342" s="3"/>
      <c r="CN342" s="3" t="s">
        <v>126</v>
      </c>
      <c r="CQ342" s="3"/>
    </row>
    <row r="343" spans="1:95" x14ac:dyDescent="0.25">
      <c r="A343">
        <v>169</v>
      </c>
      <c r="B343" s="22">
        <v>43935.036273148151</v>
      </c>
      <c r="C343" s="22">
        <v>43935.038298611114</v>
      </c>
      <c r="D343" s="3" t="s">
        <v>97</v>
      </c>
      <c r="I343" s="3" t="s">
        <v>98</v>
      </c>
      <c r="L343" s="3" t="s">
        <v>99</v>
      </c>
      <c r="O343" s="3"/>
      <c r="R343" s="3" t="s">
        <v>120</v>
      </c>
      <c r="U343" s="3" t="s">
        <v>99</v>
      </c>
      <c r="X343" s="3" t="s">
        <v>121</v>
      </c>
      <c r="AA343" s="3"/>
      <c r="AD343" s="3" t="s">
        <v>226</v>
      </c>
      <c r="AG343" s="3" t="s">
        <v>160</v>
      </c>
      <c r="AJ343" s="3"/>
      <c r="AM343" s="3" t="s">
        <v>98</v>
      </c>
      <c r="AP343" s="3" t="s">
        <v>143</v>
      </c>
      <c r="AS343" s="3" t="s">
        <v>99</v>
      </c>
      <c r="AV343" s="3"/>
      <c r="AY343" s="3" t="s">
        <v>241</v>
      </c>
      <c r="BB343" s="3"/>
      <c r="BG343" s="3" t="s">
        <v>108</v>
      </c>
      <c r="BJ343" s="3" t="s">
        <v>108</v>
      </c>
      <c r="BM343" s="3" t="s">
        <v>108</v>
      </c>
      <c r="BP343" s="3" t="s">
        <v>109</v>
      </c>
      <c r="BS343" s="3" t="s">
        <v>109</v>
      </c>
      <c r="BV343" s="3" t="s">
        <v>123</v>
      </c>
      <c r="BY343" s="3" t="s">
        <v>123</v>
      </c>
      <c r="CB343" s="3" t="s">
        <v>124</v>
      </c>
      <c r="CE343" s="3" t="s">
        <v>119</v>
      </c>
      <c r="CH343" s="3" t="s">
        <v>112</v>
      </c>
      <c r="CK343" s="3"/>
      <c r="CN343" s="3" t="s">
        <v>113</v>
      </c>
      <c r="CQ343" s="3"/>
    </row>
    <row r="344" spans="1:95" x14ac:dyDescent="0.25">
      <c r="A344">
        <v>169</v>
      </c>
      <c r="B344" s="22">
        <v>43935.036273148151</v>
      </c>
      <c r="C344" s="22">
        <v>43935.038298611114</v>
      </c>
      <c r="D344" s="3" t="s">
        <v>97</v>
      </c>
      <c r="I344" s="3" t="s">
        <v>98</v>
      </c>
      <c r="L344" s="3" t="s">
        <v>99</v>
      </c>
      <c r="O344" s="3"/>
      <c r="R344" s="3" t="s">
        <v>120</v>
      </c>
      <c r="U344" s="3" t="s">
        <v>99</v>
      </c>
      <c r="X344" s="3" t="s">
        <v>121</v>
      </c>
      <c r="AA344" s="3"/>
      <c r="AD344" s="3" t="s">
        <v>226</v>
      </c>
      <c r="AG344" s="3" t="s">
        <v>160</v>
      </c>
      <c r="AJ344" s="3"/>
      <c r="AM344" s="3" t="s">
        <v>98</v>
      </c>
      <c r="AP344" s="3" t="s">
        <v>143</v>
      </c>
      <c r="AS344" s="3" t="s">
        <v>99</v>
      </c>
      <c r="AV344" s="3"/>
      <c r="AY344" s="3" t="s">
        <v>430</v>
      </c>
      <c r="BB344" s="3"/>
      <c r="BG344" s="3" t="s">
        <v>108</v>
      </c>
      <c r="BJ344" s="3" t="s">
        <v>108</v>
      </c>
      <c r="BM344" s="3" t="s">
        <v>108</v>
      </c>
      <c r="BP344" s="3" t="s">
        <v>109</v>
      </c>
      <c r="BS344" s="3" t="s">
        <v>109</v>
      </c>
      <c r="BV344" s="3" t="s">
        <v>123</v>
      </c>
      <c r="BY344" s="3" t="s">
        <v>123</v>
      </c>
      <c r="CB344" s="3" t="s">
        <v>124</v>
      </c>
      <c r="CE344" s="3" t="s">
        <v>119</v>
      </c>
      <c r="CH344" s="3" t="s">
        <v>112</v>
      </c>
      <c r="CK344" s="3"/>
      <c r="CN344" s="3" t="s">
        <v>113</v>
      </c>
      <c r="CQ344" s="3"/>
    </row>
    <row r="345" spans="1:95" x14ac:dyDescent="0.25">
      <c r="A345">
        <v>170</v>
      </c>
      <c r="B345" s="22">
        <v>43935.361215277779</v>
      </c>
      <c r="C345" s="22">
        <v>43935.365486111114</v>
      </c>
      <c r="D345" s="3" t="s">
        <v>97</v>
      </c>
      <c r="I345" s="3" t="s">
        <v>99</v>
      </c>
      <c r="L345" s="3" t="s">
        <v>99</v>
      </c>
      <c r="O345" s="3"/>
      <c r="R345" s="3" t="s">
        <v>100</v>
      </c>
      <c r="U345" s="3" t="s">
        <v>99</v>
      </c>
      <c r="X345" s="3" t="s">
        <v>101</v>
      </c>
      <c r="AA345" s="3" t="s">
        <v>102</v>
      </c>
      <c r="AD345" s="3" t="s">
        <v>114</v>
      </c>
      <c r="AG345" s="3" t="s">
        <v>149</v>
      </c>
      <c r="AJ345" s="3"/>
      <c r="AM345" s="3" t="s">
        <v>99</v>
      </c>
      <c r="AP345" s="3"/>
      <c r="AS345" s="3" t="s">
        <v>98</v>
      </c>
      <c r="AV345" s="3" t="s">
        <v>291</v>
      </c>
      <c r="AY345" s="3" t="s">
        <v>241</v>
      </c>
      <c r="BB345" s="3"/>
      <c r="BG345" s="3" t="s">
        <v>108</v>
      </c>
      <c r="BJ345" s="3" t="s">
        <v>107</v>
      </c>
      <c r="BM345" s="3" t="s">
        <v>133</v>
      </c>
      <c r="BP345" s="3" t="s">
        <v>109</v>
      </c>
      <c r="BS345" s="3" t="s">
        <v>109</v>
      </c>
      <c r="BV345" s="3" t="s">
        <v>108</v>
      </c>
      <c r="BY345" s="3" t="s">
        <v>109</v>
      </c>
      <c r="CB345" s="3" t="s">
        <v>118</v>
      </c>
      <c r="CE345" s="3" t="s">
        <v>135</v>
      </c>
      <c r="CH345" s="3" t="s">
        <v>112</v>
      </c>
      <c r="CK345" s="3"/>
      <c r="CN345" s="3" t="s">
        <v>113</v>
      </c>
      <c r="CQ345" s="3"/>
    </row>
    <row r="346" spans="1:95" x14ac:dyDescent="0.25">
      <c r="A346">
        <v>170</v>
      </c>
      <c r="B346" s="22">
        <v>43935.361215277779</v>
      </c>
      <c r="C346" s="22">
        <v>43935.365486111114</v>
      </c>
      <c r="D346" s="3" t="s">
        <v>97</v>
      </c>
      <c r="I346" s="3" t="s">
        <v>99</v>
      </c>
      <c r="L346" s="3" t="s">
        <v>99</v>
      </c>
      <c r="O346" s="3"/>
      <c r="R346" s="3" t="s">
        <v>100</v>
      </c>
      <c r="U346" s="3" t="s">
        <v>99</v>
      </c>
      <c r="X346" s="3" t="s">
        <v>101</v>
      </c>
      <c r="AA346" s="3" t="s">
        <v>102</v>
      </c>
      <c r="AD346" s="3" t="s">
        <v>114</v>
      </c>
      <c r="AG346" s="3" t="s">
        <v>149</v>
      </c>
      <c r="AJ346" s="3"/>
      <c r="AM346" s="3" t="s">
        <v>99</v>
      </c>
      <c r="AP346" s="3"/>
      <c r="AS346" s="3" t="s">
        <v>98</v>
      </c>
      <c r="AV346" s="3" t="s">
        <v>291</v>
      </c>
      <c r="AY346" s="3" t="s">
        <v>430</v>
      </c>
      <c r="BB346" s="3"/>
      <c r="BG346" s="3" t="s">
        <v>108</v>
      </c>
      <c r="BJ346" s="3" t="s">
        <v>107</v>
      </c>
      <c r="BM346" s="3" t="s">
        <v>133</v>
      </c>
      <c r="BP346" s="3" t="s">
        <v>109</v>
      </c>
      <c r="BS346" s="3" t="s">
        <v>109</v>
      </c>
      <c r="BV346" s="3" t="s">
        <v>108</v>
      </c>
      <c r="BY346" s="3" t="s">
        <v>109</v>
      </c>
      <c r="CB346" s="3" t="s">
        <v>118</v>
      </c>
      <c r="CE346" s="3" t="s">
        <v>135</v>
      </c>
      <c r="CH346" s="3" t="s">
        <v>112</v>
      </c>
      <c r="CK346" s="3"/>
      <c r="CN346" s="3" t="s">
        <v>113</v>
      </c>
      <c r="CQ346" s="3"/>
    </row>
    <row r="347" spans="1:95" x14ac:dyDescent="0.25">
      <c r="A347">
        <v>171</v>
      </c>
      <c r="B347" s="22">
        <v>43935.370115740741</v>
      </c>
      <c r="C347" s="22">
        <v>43935.372372685182</v>
      </c>
      <c r="D347" s="3" t="s">
        <v>97</v>
      </c>
      <c r="I347" s="3" t="s">
        <v>98</v>
      </c>
      <c r="L347" s="3" t="s">
        <v>99</v>
      </c>
      <c r="O347" s="3"/>
      <c r="R347" s="3" t="s">
        <v>120</v>
      </c>
      <c r="U347" s="3" t="s">
        <v>98</v>
      </c>
      <c r="X347" s="3" t="s">
        <v>101</v>
      </c>
      <c r="AA347" s="3" t="s">
        <v>102</v>
      </c>
      <c r="AD347" s="3" t="s">
        <v>138</v>
      </c>
      <c r="AG347" s="3" t="s">
        <v>149</v>
      </c>
      <c r="AJ347" s="3"/>
      <c r="AM347" s="3" t="s">
        <v>99</v>
      </c>
      <c r="AP347" s="3"/>
      <c r="AS347" s="3" t="s">
        <v>98</v>
      </c>
      <c r="AV347" s="3" t="s">
        <v>189</v>
      </c>
      <c r="AY347" s="3" t="s">
        <v>241</v>
      </c>
      <c r="BB347" s="3"/>
      <c r="BG347" s="3" t="s">
        <v>108</v>
      </c>
      <c r="BJ347" s="3" t="s">
        <v>123</v>
      </c>
      <c r="BM347" s="3" t="s">
        <v>109</v>
      </c>
      <c r="BP347" s="3" t="s">
        <v>123</v>
      </c>
      <c r="BS347" s="3" t="s">
        <v>109</v>
      </c>
      <c r="BV347" s="3" t="s">
        <v>109</v>
      </c>
      <c r="BY347" s="3" t="s">
        <v>123</v>
      </c>
      <c r="CB347" s="3" t="s">
        <v>110</v>
      </c>
      <c r="CE347" s="3" t="s">
        <v>111</v>
      </c>
      <c r="CH347" s="3" t="s">
        <v>148</v>
      </c>
      <c r="CK347" s="3"/>
      <c r="CN347" s="3" t="s">
        <v>141</v>
      </c>
      <c r="CQ347" s="3"/>
    </row>
    <row r="348" spans="1:95" x14ac:dyDescent="0.25">
      <c r="A348">
        <v>171</v>
      </c>
      <c r="B348" s="22">
        <v>43935.370115740741</v>
      </c>
      <c r="C348" s="22">
        <v>43935.372372685182</v>
      </c>
      <c r="D348" s="3" t="s">
        <v>97</v>
      </c>
      <c r="I348" s="3" t="s">
        <v>98</v>
      </c>
      <c r="L348" s="3" t="s">
        <v>99</v>
      </c>
      <c r="O348" s="3"/>
      <c r="R348" s="3" t="s">
        <v>120</v>
      </c>
      <c r="U348" s="3" t="s">
        <v>98</v>
      </c>
      <c r="X348" s="3" t="s">
        <v>101</v>
      </c>
      <c r="AA348" s="3" t="s">
        <v>102</v>
      </c>
      <c r="AD348" s="3" t="s">
        <v>138</v>
      </c>
      <c r="AG348" s="3" t="s">
        <v>149</v>
      </c>
      <c r="AJ348" s="3"/>
      <c r="AM348" s="3" t="s">
        <v>99</v>
      </c>
      <c r="AP348" s="3"/>
      <c r="AS348" s="3" t="s">
        <v>98</v>
      </c>
      <c r="AV348" s="3" t="s">
        <v>189</v>
      </c>
      <c r="AY348" s="3" t="s">
        <v>430</v>
      </c>
      <c r="BB348" s="3"/>
      <c r="BG348" s="3" t="s">
        <v>108</v>
      </c>
      <c r="BJ348" s="3" t="s">
        <v>123</v>
      </c>
      <c r="BM348" s="3" t="s">
        <v>109</v>
      </c>
      <c r="BP348" s="3" t="s">
        <v>123</v>
      </c>
      <c r="BS348" s="3" t="s">
        <v>109</v>
      </c>
      <c r="BV348" s="3" t="s">
        <v>109</v>
      </c>
      <c r="BY348" s="3" t="s">
        <v>123</v>
      </c>
      <c r="CB348" s="3" t="s">
        <v>110</v>
      </c>
      <c r="CE348" s="3" t="s">
        <v>111</v>
      </c>
      <c r="CH348" s="3" t="s">
        <v>148</v>
      </c>
      <c r="CK348" s="3"/>
      <c r="CN348" s="3" t="s">
        <v>141</v>
      </c>
      <c r="CQ348" s="3"/>
    </row>
    <row r="349" spans="1:95" x14ac:dyDescent="0.25">
      <c r="A349">
        <v>172</v>
      </c>
      <c r="B349" s="22">
        <v>43935.384768518517</v>
      </c>
      <c r="C349" s="22">
        <v>43935.38722222222</v>
      </c>
      <c r="D349" s="3" t="s">
        <v>97</v>
      </c>
      <c r="I349" s="3" t="s">
        <v>99</v>
      </c>
      <c r="L349" s="3" t="s">
        <v>98</v>
      </c>
      <c r="O349" s="3"/>
      <c r="R349" s="3" t="s">
        <v>100</v>
      </c>
      <c r="U349" s="3" t="s">
        <v>98</v>
      </c>
      <c r="X349" s="3" t="s">
        <v>121</v>
      </c>
      <c r="AA349" s="3"/>
      <c r="AD349" s="3" t="s">
        <v>146</v>
      </c>
      <c r="AG349" s="3" t="s">
        <v>149</v>
      </c>
      <c r="AJ349" s="3"/>
      <c r="AM349" s="3" t="s">
        <v>99</v>
      </c>
      <c r="AP349" s="3"/>
      <c r="AS349" s="3" t="s">
        <v>98</v>
      </c>
      <c r="AV349" s="3" t="s">
        <v>189</v>
      </c>
      <c r="AY349" s="3" t="s">
        <v>241</v>
      </c>
      <c r="BB349" s="3"/>
      <c r="BG349" s="3" t="s">
        <v>123</v>
      </c>
      <c r="BJ349" s="3" t="s">
        <v>123</v>
      </c>
      <c r="BM349" s="3" t="s">
        <v>109</v>
      </c>
      <c r="BP349" s="3" t="s">
        <v>123</v>
      </c>
      <c r="BS349" s="3" t="s">
        <v>123</v>
      </c>
      <c r="BV349" s="3" t="s">
        <v>109</v>
      </c>
      <c r="BY349" s="3" t="s">
        <v>109</v>
      </c>
      <c r="CB349" s="3" t="s">
        <v>124</v>
      </c>
      <c r="CE349" s="3" t="s">
        <v>119</v>
      </c>
      <c r="CH349" s="3" t="s">
        <v>148</v>
      </c>
      <c r="CK349" s="3"/>
      <c r="CN349" s="3" t="s">
        <v>131</v>
      </c>
      <c r="CQ349" s="3"/>
    </row>
    <row r="350" spans="1:95" x14ac:dyDescent="0.25">
      <c r="A350">
        <v>172</v>
      </c>
      <c r="B350" s="22">
        <v>43935.384768518517</v>
      </c>
      <c r="C350" s="22">
        <v>43935.38722222222</v>
      </c>
      <c r="D350" s="3" t="s">
        <v>97</v>
      </c>
      <c r="I350" s="3" t="s">
        <v>99</v>
      </c>
      <c r="L350" s="3" t="s">
        <v>98</v>
      </c>
      <c r="O350" s="3"/>
      <c r="R350" s="3" t="s">
        <v>100</v>
      </c>
      <c r="U350" s="3" t="s">
        <v>98</v>
      </c>
      <c r="X350" s="3" t="s">
        <v>121</v>
      </c>
      <c r="AA350" s="3"/>
      <c r="AD350" s="3" t="s">
        <v>146</v>
      </c>
      <c r="AG350" s="3" t="s">
        <v>149</v>
      </c>
      <c r="AJ350" s="3"/>
      <c r="AM350" s="3" t="s">
        <v>99</v>
      </c>
      <c r="AP350" s="3"/>
      <c r="AS350" s="3" t="s">
        <v>98</v>
      </c>
      <c r="AV350" s="3" t="s">
        <v>189</v>
      </c>
      <c r="AY350" s="3" t="s">
        <v>430</v>
      </c>
      <c r="BB350" s="3"/>
      <c r="BG350" s="3" t="s">
        <v>123</v>
      </c>
      <c r="BJ350" s="3" t="s">
        <v>123</v>
      </c>
      <c r="BM350" s="3" t="s">
        <v>109</v>
      </c>
      <c r="BP350" s="3" t="s">
        <v>123</v>
      </c>
      <c r="BS350" s="3" t="s">
        <v>123</v>
      </c>
      <c r="BV350" s="3" t="s">
        <v>109</v>
      </c>
      <c r="BY350" s="3" t="s">
        <v>109</v>
      </c>
      <c r="CB350" s="3" t="s">
        <v>124</v>
      </c>
      <c r="CE350" s="3" t="s">
        <v>119</v>
      </c>
      <c r="CH350" s="3" t="s">
        <v>148</v>
      </c>
      <c r="CK350" s="3"/>
      <c r="CN350" s="3" t="s">
        <v>131</v>
      </c>
      <c r="CQ350" s="3"/>
    </row>
    <row r="351" spans="1:95" x14ac:dyDescent="0.25">
      <c r="A351">
        <v>173</v>
      </c>
      <c r="B351" s="22">
        <v>43935.398599537039</v>
      </c>
      <c r="C351" s="22">
        <v>43935.437037037038</v>
      </c>
      <c r="D351" s="3" t="s">
        <v>97</v>
      </c>
      <c r="I351" s="3" t="s">
        <v>98</v>
      </c>
      <c r="L351" s="3" t="s">
        <v>99</v>
      </c>
      <c r="O351" s="3"/>
      <c r="R351" s="3" t="s">
        <v>100</v>
      </c>
      <c r="U351" s="3" t="s">
        <v>99</v>
      </c>
      <c r="X351" s="3" t="s">
        <v>101</v>
      </c>
      <c r="AA351" s="3" t="s">
        <v>132</v>
      </c>
      <c r="AD351" s="3" t="s">
        <v>249</v>
      </c>
      <c r="AG351" s="3" t="s">
        <v>137</v>
      </c>
      <c r="AJ351" s="3" t="s">
        <v>324</v>
      </c>
      <c r="AM351" s="3" t="s">
        <v>99</v>
      </c>
      <c r="AP351" s="3"/>
      <c r="AS351" s="3" t="s">
        <v>99</v>
      </c>
      <c r="AV351" s="3"/>
      <c r="AY351" s="3" t="s">
        <v>241</v>
      </c>
      <c r="BB351" s="3"/>
      <c r="BG351" s="3" t="s">
        <v>109</v>
      </c>
      <c r="BJ351" s="3" t="s">
        <v>108</v>
      </c>
      <c r="BM351" s="3" t="s">
        <v>107</v>
      </c>
      <c r="BP351" s="3" t="s">
        <v>123</v>
      </c>
      <c r="BS351" s="3" t="s">
        <v>109</v>
      </c>
      <c r="BV351" s="3" t="s">
        <v>123</v>
      </c>
      <c r="BY351" s="3" t="s">
        <v>109</v>
      </c>
      <c r="CB351" s="3" t="s">
        <v>118</v>
      </c>
      <c r="CE351" s="3" t="s">
        <v>147</v>
      </c>
      <c r="CH351" s="3" t="s">
        <v>137</v>
      </c>
      <c r="CK351" s="3" t="s">
        <v>325</v>
      </c>
      <c r="CN351" s="3" t="s">
        <v>126</v>
      </c>
      <c r="CQ351" s="3"/>
    </row>
    <row r="352" spans="1:95" x14ac:dyDescent="0.25">
      <c r="A352">
        <v>173</v>
      </c>
      <c r="B352" s="22">
        <v>43935.398599537039</v>
      </c>
      <c r="C352" s="22">
        <v>43935.437037037038</v>
      </c>
      <c r="D352" s="3" t="s">
        <v>97</v>
      </c>
      <c r="I352" s="3" t="s">
        <v>98</v>
      </c>
      <c r="L352" s="3" t="s">
        <v>99</v>
      </c>
      <c r="O352" s="3"/>
      <c r="R352" s="3" t="s">
        <v>100</v>
      </c>
      <c r="U352" s="3" t="s">
        <v>99</v>
      </c>
      <c r="X352" s="3" t="s">
        <v>101</v>
      </c>
      <c r="AA352" s="3" t="s">
        <v>132</v>
      </c>
      <c r="AD352" s="3" t="s">
        <v>249</v>
      </c>
      <c r="AG352" s="3" t="s">
        <v>137</v>
      </c>
      <c r="AJ352" s="3" t="s">
        <v>324</v>
      </c>
      <c r="AM352" s="3" t="s">
        <v>99</v>
      </c>
      <c r="AP352" s="3"/>
      <c r="AS352" s="3" t="s">
        <v>99</v>
      </c>
      <c r="AV352" s="3"/>
      <c r="AY352" s="3" t="s">
        <v>430</v>
      </c>
      <c r="BB352" s="3"/>
      <c r="BG352" s="3" t="s">
        <v>109</v>
      </c>
      <c r="BJ352" s="3" t="s">
        <v>108</v>
      </c>
      <c r="BM352" s="3" t="s">
        <v>107</v>
      </c>
      <c r="BP352" s="3" t="s">
        <v>123</v>
      </c>
      <c r="BS352" s="3" t="s">
        <v>109</v>
      </c>
      <c r="BV352" s="3" t="s">
        <v>123</v>
      </c>
      <c r="BY352" s="3" t="s">
        <v>109</v>
      </c>
      <c r="CB352" s="3" t="s">
        <v>118</v>
      </c>
      <c r="CE352" s="3" t="s">
        <v>147</v>
      </c>
      <c r="CH352" s="3" t="s">
        <v>137</v>
      </c>
      <c r="CK352" s="3" t="s">
        <v>325</v>
      </c>
      <c r="CN352" s="3" t="s">
        <v>126</v>
      </c>
      <c r="CQ352" s="3"/>
    </row>
    <row r="353" spans="1:95" x14ac:dyDescent="0.25">
      <c r="A353">
        <v>174</v>
      </c>
      <c r="B353" s="22">
        <v>43935.462222222224</v>
      </c>
      <c r="C353" s="22">
        <v>43935.465694444443</v>
      </c>
      <c r="D353" s="3" t="s">
        <v>97</v>
      </c>
      <c r="I353" s="3" t="s">
        <v>99</v>
      </c>
      <c r="L353" s="3" t="s">
        <v>98</v>
      </c>
      <c r="O353" s="3" t="s">
        <v>326</v>
      </c>
      <c r="R353" s="3" t="s">
        <v>176</v>
      </c>
      <c r="U353" s="3" t="s">
        <v>99</v>
      </c>
      <c r="X353" s="3" t="s">
        <v>101</v>
      </c>
      <c r="AA353" s="3" t="s">
        <v>132</v>
      </c>
      <c r="AD353" s="3" t="s">
        <v>138</v>
      </c>
      <c r="AG353" s="3" t="s">
        <v>149</v>
      </c>
      <c r="AJ353" s="3"/>
      <c r="AM353" s="3" t="s">
        <v>99</v>
      </c>
      <c r="AP353" s="3"/>
      <c r="AS353" s="3" t="s">
        <v>98</v>
      </c>
      <c r="AV353" s="3" t="s">
        <v>291</v>
      </c>
      <c r="AY353" s="3" t="s">
        <v>439</v>
      </c>
      <c r="BB353" s="3"/>
      <c r="BG353" s="3" t="s">
        <v>107</v>
      </c>
      <c r="BJ353" s="3" t="s">
        <v>108</v>
      </c>
      <c r="BM353" s="3" t="s">
        <v>107</v>
      </c>
      <c r="BP353" s="3" t="s">
        <v>109</v>
      </c>
      <c r="BS353" s="3" t="s">
        <v>109</v>
      </c>
      <c r="BV353" s="3" t="s">
        <v>109</v>
      </c>
      <c r="BY353" s="3" t="s">
        <v>109</v>
      </c>
      <c r="CB353" s="3" t="s">
        <v>118</v>
      </c>
      <c r="CE353" s="3" t="s">
        <v>111</v>
      </c>
      <c r="CH353" s="3" t="s">
        <v>136</v>
      </c>
      <c r="CK353" s="3"/>
      <c r="CN353" s="3" t="s">
        <v>137</v>
      </c>
      <c r="CQ353" s="3"/>
    </row>
    <row r="354" spans="1:95" x14ac:dyDescent="0.25">
      <c r="A354">
        <v>174</v>
      </c>
      <c r="B354" s="22">
        <v>43935.462222222224</v>
      </c>
      <c r="C354" s="22">
        <v>43935.465694444443</v>
      </c>
      <c r="D354" s="3" t="s">
        <v>97</v>
      </c>
      <c r="I354" s="3" t="s">
        <v>99</v>
      </c>
      <c r="L354" s="3" t="s">
        <v>98</v>
      </c>
      <c r="O354" s="3" t="s">
        <v>326</v>
      </c>
      <c r="R354" s="3" t="s">
        <v>176</v>
      </c>
      <c r="U354" s="3" t="s">
        <v>99</v>
      </c>
      <c r="X354" s="3" t="s">
        <v>101</v>
      </c>
      <c r="AA354" s="3" t="s">
        <v>132</v>
      </c>
      <c r="AD354" s="3" t="s">
        <v>138</v>
      </c>
      <c r="AG354" s="3" t="s">
        <v>149</v>
      </c>
      <c r="AJ354" s="3"/>
      <c r="AM354" s="3" t="s">
        <v>99</v>
      </c>
      <c r="AP354" s="3"/>
      <c r="AS354" s="3" t="s">
        <v>98</v>
      </c>
      <c r="AV354" s="3" t="s">
        <v>291</v>
      </c>
      <c r="AY354" s="3" t="s">
        <v>430</v>
      </c>
      <c r="BB354" s="3"/>
      <c r="BG354" s="3" t="s">
        <v>107</v>
      </c>
      <c r="BJ354" s="3" t="s">
        <v>108</v>
      </c>
      <c r="BM354" s="3" t="s">
        <v>107</v>
      </c>
      <c r="BP354" s="3" t="s">
        <v>109</v>
      </c>
      <c r="BS354" s="3" t="s">
        <v>109</v>
      </c>
      <c r="BV354" s="3" t="s">
        <v>109</v>
      </c>
      <c r="BY354" s="3" t="s">
        <v>109</v>
      </c>
      <c r="CB354" s="3" t="s">
        <v>118</v>
      </c>
      <c r="CE354" s="3" t="s">
        <v>111</v>
      </c>
      <c r="CH354" s="3" t="s">
        <v>136</v>
      </c>
      <c r="CK354" s="3"/>
      <c r="CN354" s="3" t="s">
        <v>137</v>
      </c>
      <c r="CQ354" s="3"/>
    </row>
    <row r="355" spans="1:95" x14ac:dyDescent="0.25">
      <c r="A355">
        <v>175</v>
      </c>
      <c r="B355" s="22">
        <v>43935.472372685188</v>
      </c>
      <c r="C355" s="22">
        <v>43935.479988425926</v>
      </c>
      <c r="D355" s="3" t="s">
        <v>97</v>
      </c>
      <c r="I355" s="3" t="s">
        <v>98</v>
      </c>
      <c r="L355" s="3" t="s">
        <v>99</v>
      </c>
      <c r="O355" s="3"/>
      <c r="R355" s="3" t="s">
        <v>100</v>
      </c>
      <c r="U355" s="3" t="s">
        <v>99</v>
      </c>
      <c r="X355" s="3" t="s">
        <v>101</v>
      </c>
      <c r="AA355" s="3" t="s">
        <v>102</v>
      </c>
      <c r="AD355" s="3" t="s">
        <v>138</v>
      </c>
      <c r="AG355" s="3" t="s">
        <v>149</v>
      </c>
      <c r="AJ355" s="3"/>
      <c r="AM355" s="3" t="s">
        <v>99</v>
      </c>
      <c r="AP355" s="3"/>
      <c r="AS355" s="3" t="s">
        <v>98</v>
      </c>
      <c r="AV355" s="3" t="s">
        <v>183</v>
      </c>
      <c r="AY355" s="3" t="s">
        <v>439</v>
      </c>
      <c r="BB355" s="3"/>
      <c r="BG355" s="3" t="s">
        <v>123</v>
      </c>
      <c r="BJ355" s="3" t="s">
        <v>123</v>
      </c>
      <c r="BM355" s="3" t="s">
        <v>109</v>
      </c>
      <c r="BP355" s="3" t="s">
        <v>108</v>
      </c>
      <c r="BS355" s="3" t="s">
        <v>108</v>
      </c>
      <c r="BV355" s="3" t="s">
        <v>109</v>
      </c>
      <c r="BY355" s="3" t="s">
        <v>123</v>
      </c>
      <c r="CB355" s="3" t="s">
        <v>110</v>
      </c>
      <c r="CE355" s="3" t="s">
        <v>111</v>
      </c>
      <c r="CH355" s="3" t="s">
        <v>112</v>
      </c>
      <c r="CK355" s="3"/>
      <c r="CN355" s="3" t="s">
        <v>126</v>
      </c>
      <c r="CQ355" s="3"/>
    </row>
    <row r="356" spans="1:95" x14ac:dyDescent="0.25">
      <c r="A356">
        <v>175</v>
      </c>
      <c r="B356" s="22">
        <v>43935.472372685188</v>
      </c>
      <c r="C356" s="22">
        <v>43935.479988425926</v>
      </c>
      <c r="D356" s="3" t="s">
        <v>97</v>
      </c>
      <c r="I356" s="3" t="s">
        <v>98</v>
      </c>
      <c r="L356" s="3" t="s">
        <v>99</v>
      </c>
      <c r="O356" s="3"/>
      <c r="R356" s="3" t="s">
        <v>100</v>
      </c>
      <c r="U356" s="3" t="s">
        <v>99</v>
      </c>
      <c r="X356" s="3" t="s">
        <v>101</v>
      </c>
      <c r="AA356" s="3" t="s">
        <v>102</v>
      </c>
      <c r="AD356" s="3" t="s">
        <v>138</v>
      </c>
      <c r="AG356" s="3" t="s">
        <v>149</v>
      </c>
      <c r="AJ356" s="3"/>
      <c r="AM356" s="3" t="s">
        <v>99</v>
      </c>
      <c r="AP356" s="3"/>
      <c r="AS356" s="3" t="s">
        <v>98</v>
      </c>
      <c r="AV356" s="3" t="s">
        <v>183</v>
      </c>
      <c r="AY356" s="3" t="s">
        <v>430</v>
      </c>
      <c r="BB356" s="3"/>
      <c r="BG356" s="3" t="s">
        <v>123</v>
      </c>
      <c r="BJ356" s="3" t="s">
        <v>123</v>
      </c>
      <c r="BM356" s="3" t="s">
        <v>109</v>
      </c>
      <c r="BP356" s="3" t="s">
        <v>108</v>
      </c>
      <c r="BS356" s="3" t="s">
        <v>108</v>
      </c>
      <c r="BV356" s="3" t="s">
        <v>109</v>
      </c>
      <c r="BY356" s="3" t="s">
        <v>123</v>
      </c>
      <c r="CB356" s="3" t="s">
        <v>110</v>
      </c>
      <c r="CE356" s="3" t="s">
        <v>111</v>
      </c>
      <c r="CH356" s="3" t="s">
        <v>112</v>
      </c>
      <c r="CK356" s="3"/>
      <c r="CN356" s="3" t="s">
        <v>126</v>
      </c>
      <c r="CQ356" s="3"/>
    </row>
    <row r="357" spans="1:95" x14ac:dyDescent="0.25">
      <c r="A357">
        <v>176</v>
      </c>
      <c r="B357" s="22">
        <v>43935.507893518516</v>
      </c>
      <c r="C357" s="22">
        <v>43935.513865740744</v>
      </c>
      <c r="D357" s="3" t="s">
        <v>97</v>
      </c>
      <c r="I357" s="3" t="s">
        <v>98</v>
      </c>
      <c r="L357" s="3" t="s">
        <v>98</v>
      </c>
      <c r="O357" s="3" t="s">
        <v>327</v>
      </c>
      <c r="R357" s="3" t="s">
        <v>120</v>
      </c>
      <c r="U357" s="3" t="s">
        <v>99</v>
      </c>
      <c r="X357" s="3" t="s">
        <v>101</v>
      </c>
      <c r="AA357" s="3" t="s">
        <v>102</v>
      </c>
      <c r="AD357" s="3" t="s">
        <v>226</v>
      </c>
      <c r="AG357" s="3" t="s">
        <v>149</v>
      </c>
      <c r="AJ357" s="3"/>
      <c r="AM357" s="3" t="s">
        <v>99</v>
      </c>
      <c r="AP357" s="3"/>
      <c r="AS357" s="3" t="s">
        <v>99</v>
      </c>
      <c r="AV357" s="3"/>
      <c r="AY357" s="3" t="s">
        <v>241</v>
      </c>
      <c r="BB357" s="3"/>
      <c r="BG357" s="3" t="s">
        <v>108</v>
      </c>
      <c r="BJ357" s="3" t="s">
        <v>108</v>
      </c>
      <c r="BM357" s="3" t="s">
        <v>107</v>
      </c>
      <c r="BP357" s="3" t="s">
        <v>123</v>
      </c>
      <c r="BS357" s="3" t="s">
        <v>109</v>
      </c>
      <c r="BV357" s="3" t="s">
        <v>123</v>
      </c>
      <c r="BY357" s="3" t="s">
        <v>123</v>
      </c>
      <c r="CB357" s="3" t="s">
        <v>124</v>
      </c>
      <c r="CE357" s="3" t="s">
        <v>222</v>
      </c>
      <c r="CH357" s="3" t="s">
        <v>136</v>
      </c>
      <c r="CK357" s="3"/>
      <c r="CN357" s="3" t="s">
        <v>137</v>
      </c>
      <c r="CQ357" s="3"/>
    </row>
    <row r="358" spans="1:95" x14ac:dyDescent="0.25">
      <c r="A358">
        <v>176</v>
      </c>
      <c r="B358" s="22">
        <v>43935.507893518516</v>
      </c>
      <c r="C358" s="22">
        <v>43935.513865740744</v>
      </c>
      <c r="D358" s="3" t="s">
        <v>97</v>
      </c>
      <c r="I358" s="3" t="s">
        <v>98</v>
      </c>
      <c r="L358" s="3" t="s">
        <v>98</v>
      </c>
      <c r="O358" s="3" t="s">
        <v>327</v>
      </c>
      <c r="R358" s="3" t="s">
        <v>120</v>
      </c>
      <c r="U358" s="3" t="s">
        <v>99</v>
      </c>
      <c r="X358" s="3" t="s">
        <v>101</v>
      </c>
      <c r="AA358" s="3" t="s">
        <v>102</v>
      </c>
      <c r="AD358" s="3" t="s">
        <v>226</v>
      </c>
      <c r="AG358" s="3" t="s">
        <v>149</v>
      </c>
      <c r="AJ358" s="3"/>
      <c r="AM358" s="3" t="s">
        <v>99</v>
      </c>
      <c r="AP358" s="3"/>
      <c r="AS358" s="3" t="s">
        <v>99</v>
      </c>
      <c r="AV358" s="3"/>
      <c r="AY358" s="3" t="s">
        <v>430</v>
      </c>
      <c r="BB358" s="3"/>
      <c r="BG358" s="3" t="s">
        <v>108</v>
      </c>
      <c r="BJ358" s="3" t="s">
        <v>108</v>
      </c>
      <c r="BM358" s="3" t="s">
        <v>107</v>
      </c>
      <c r="BP358" s="3" t="s">
        <v>123</v>
      </c>
      <c r="BS358" s="3" t="s">
        <v>109</v>
      </c>
      <c r="BV358" s="3" t="s">
        <v>123</v>
      </c>
      <c r="BY358" s="3" t="s">
        <v>123</v>
      </c>
      <c r="CB358" s="3" t="s">
        <v>124</v>
      </c>
      <c r="CE358" s="3" t="s">
        <v>222</v>
      </c>
      <c r="CH358" s="3" t="s">
        <v>136</v>
      </c>
      <c r="CK358" s="3"/>
      <c r="CN358" s="3" t="s">
        <v>137</v>
      </c>
      <c r="CQ358" s="3"/>
    </row>
    <row r="359" spans="1:95" x14ac:dyDescent="0.25">
      <c r="A359">
        <v>177</v>
      </c>
      <c r="B359" s="22">
        <v>43935.525347222225</v>
      </c>
      <c r="C359" s="22">
        <v>43935.527928240743</v>
      </c>
      <c r="D359" s="3" t="s">
        <v>97</v>
      </c>
      <c r="I359" s="3" t="s">
        <v>99</v>
      </c>
      <c r="L359" s="3" t="s">
        <v>99</v>
      </c>
      <c r="O359" s="3"/>
      <c r="R359" s="3" t="s">
        <v>100</v>
      </c>
      <c r="U359" s="3" t="s">
        <v>99</v>
      </c>
      <c r="X359" s="3" t="s">
        <v>121</v>
      </c>
      <c r="AA359" s="3"/>
      <c r="AD359" s="3" t="s">
        <v>103</v>
      </c>
      <c r="AG359" s="3" t="s">
        <v>160</v>
      </c>
      <c r="AJ359" s="3"/>
      <c r="AM359" s="3" t="s">
        <v>99</v>
      </c>
      <c r="AP359" s="3"/>
      <c r="AS359" s="3" t="s">
        <v>99</v>
      </c>
      <c r="AV359" s="3"/>
      <c r="AY359" s="3" t="s">
        <v>241</v>
      </c>
      <c r="BB359" s="3"/>
      <c r="BG359" s="3" t="s">
        <v>108</v>
      </c>
      <c r="BJ359" s="3" t="s">
        <v>109</v>
      </c>
      <c r="BM359" s="3" t="s">
        <v>109</v>
      </c>
      <c r="BP359" s="3" t="s">
        <v>109</v>
      </c>
      <c r="BS359" s="3" t="s">
        <v>107</v>
      </c>
      <c r="BV359" s="3" t="s">
        <v>109</v>
      </c>
      <c r="BY359" s="3" t="s">
        <v>108</v>
      </c>
      <c r="CB359" s="3" t="s">
        <v>118</v>
      </c>
      <c r="CE359" s="3" t="s">
        <v>111</v>
      </c>
      <c r="CH359" s="3" t="s">
        <v>112</v>
      </c>
      <c r="CK359" s="3"/>
      <c r="CN359" s="3" t="s">
        <v>113</v>
      </c>
      <c r="CQ359" s="3"/>
    </row>
    <row r="360" spans="1:95" x14ac:dyDescent="0.25">
      <c r="A360">
        <v>177</v>
      </c>
      <c r="B360" s="22">
        <v>43935.525347222225</v>
      </c>
      <c r="C360" s="22">
        <v>43935.527928240743</v>
      </c>
      <c r="D360" s="3" t="s">
        <v>97</v>
      </c>
      <c r="I360" s="3" t="s">
        <v>99</v>
      </c>
      <c r="L360" s="3" t="s">
        <v>99</v>
      </c>
      <c r="O360" s="3"/>
      <c r="R360" s="3" t="s">
        <v>100</v>
      </c>
      <c r="U360" s="3" t="s">
        <v>99</v>
      </c>
      <c r="X360" s="3" t="s">
        <v>121</v>
      </c>
      <c r="AA360" s="3"/>
      <c r="AD360" s="3" t="s">
        <v>103</v>
      </c>
      <c r="AG360" s="3" t="s">
        <v>160</v>
      </c>
      <c r="AJ360" s="3"/>
      <c r="AM360" s="3" t="s">
        <v>99</v>
      </c>
      <c r="AP360" s="3"/>
      <c r="AS360" s="3" t="s">
        <v>99</v>
      </c>
      <c r="AV360" s="3"/>
      <c r="AY360" s="3" t="s">
        <v>430</v>
      </c>
      <c r="BB360" s="3"/>
      <c r="BG360" s="3" t="s">
        <v>108</v>
      </c>
      <c r="BJ360" s="3" t="s">
        <v>109</v>
      </c>
      <c r="BM360" s="3" t="s">
        <v>109</v>
      </c>
      <c r="BP360" s="3" t="s">
        <v>109</v>
      </c>
      <c r="BS360" s="3" t="s">
        <v>107</v>
      </c>
      <c r="BV360" s="3" t="s">
        <v>109</v>
      </c>
      <c r="BY360" s="3" t="s">
        <v>108</v>
      </c>
      <c r="CB360" s="3" t="s">
        <v>118</v>
      </c>
      <c r="CE360" s="3" t="s">
        <v>111</v>
      </c>
      <c r="CH360" s="3" t="s">
        <v>112</v>
      </c>
      <c r="CK360" s="3"/>
      <c r="CN360" s="3" t="s">
        <v>113</v>
      </c>
      <c r="CQ360" s="3"/>
    </row>
    <row r="361" spans="1:95" x14ac:dyDescent="0.25">
      <c r="A361">
        <v>178</v>
      </c>
      <c r="B361" s="22">
        <v>43935.514166666668</v>
      </c>
      <c r="C361" s="22">
        <v>43935.532673611109</v>
      </c>
      <c r="D361" s="3" t="s">
        <v>97</v>
      </c>
      <c r="I361" s="3" t="s">
        <v>98</v>
      </c>
      <c r="L361" s="3" t="s">
        <v>99</v>
      </c>
      <c r="O361" s="3"/>
      <c r="R361" s="3" t="s">
        <v>185</v>
      </c>
      <c r="U361" s="3" t="s">
        <v>99</v>
      </c>
      <c r="X361" s="3" t="s">
        <v>121</v>
      </c>
      <c r="AA361" s="3"/>
      <c r="AD361" s="3" t="s">
        <v>142</v>
      </c>
      <c r="AG361" s="3" t="s">
        <v>149</v>
      </c>
      <c r="AJ361" s="3"/>
      <c r="AM361" s="3" t="s">
        <v>99</v>
      </c>
      <c r="AP361" s="3"/>
      <c r="AS361" s="3" t="s">
        <v>99</v>
      </c>
      <c r="AV361" s="3"/>
      <c r="AY361" s="3" t="s">
        <v>439</v>
      </c>
      <c r="BB361" s="3"/>
      <c r="BG361" s="3" t="s">
        <v>109</v>
      </c>
      <c r="BJ361" s="3" t="s">
        <v>108</v>
      </c>
      <c r="BM361" s="3" t="s">
        <v>109</v>
      </c>
      <c r="BP361" s="3" t="s">
        <v>109</v>
      </c>
      <c r="BS361" s="3" t="s">
        <v>109</v>
      </c>
      <c r="BV361" s="3" t="s">
        <v>109</v>
      </c>
      <c r="BY361" s="3" t="s">
        <v>109</v>
      </c>
      <c r="CB361" s="3" t="s">
        <v>124</v>
      </c>
      <c r="CE361" s="3" t="s">
        <v>111</v>
      </c>
      <c r="CH361" s="3" t="s">
        <v>112</v>
      </c>
      <c r="CK361" s="3"/>
      <c r="CN361" s="3" t="s">
        <v>113</v>
      </c>
      <c r="CQ361" s="3"/>
    </row>
    <row r="362" spans="1:95" x14ac:dyDescent="0.25">
      <c r="A362">
        <v>178</v>
      </c>
      <c r="B362" s="22">
        <v>43935.514166666668</v>
      </c>
      <c r="C362" s="22">
        <v>43935.532673611109</v>
      </c>
      <c r="D362" s="3" t="s">
        <v>97</v>
      </c>
      <c r="I362" s="3" t="s">
        <v>98</v>
      </c>
      <c r="L362" s="3" t="s">
        <v>99</v>
      </c>
      <c r="O362" s="3"/>
      <c r="R362" s="3" t="s">
        <v>185</v>
      </c>
      <c r="U362" s="3" t="s">
        <v>99</v>
      </c>
      <c r="X362" s="3" t="s">
        <v>121</v>
      </c>
      <c r="AA362" s="3"/>
      <c r="AD362" s="3" t="s">
        <v>142</v>
      </c>
      <c r="AG362" s="3" t="s">
        <v>149</v>
      </c>
      <c r="AJ362" s="3"/>
      <c r="AM362" s="3" t="s">
        <v>99</v>
      </c>
      <c r="AP362" s="3"/>
      <c r="AS362" s="3" t="s">
        <v>99</v>
      </c>
      <c r="AV362" s="3"/>
      <c r="AY362" s="3" t="s">
        <v>430</v>
      </c>
      <c r="BB362" s="3"/>
      <c r="BG362" s="3" t="s">
        <v>109</v>
      </c>
      <c r="BJ362" s="3" t="s">
        <v>108</v>
      </c>
      <c r="BM362" s="3" t="s">
        <v>109</v>
      </c>
      <c r="BP362" s="3" t="s">
        <v>109</v>
      </c>
      <c r="BS362" s="3" t="s">
        <v>109</v>
      </c>
      <c r="BV362" s="3" t="s">
        <v>109</v>
      </c>
      <c r="BY362" s="3" t="s">
        <v>109</v>
      </c>
      <c r="CB362" s="3" t="s">
        <v>124</v>
      </c>
      <c r="CE362" s="3" t="s">
        <v>111</v>
      </c>
      <c r="CH362" s="3" t="s">
        <v>112</v>
      </c>
      <c r="CK362" s="3"/>
      <c r="CN362" s="3" t="s">
        <v>113</v>
      </c>
      <c r="CQ362" s="3"/>
    </row>
    <row r="363" spans="1:95" x14ac:dyDescent="0.25">
      <c r="A363">
        <v>179</v>
      </c>
      <c r="B363" s="22">
        <v>43935.533449074072</v>
      </c>
      <c r="C363" s="22">
        <v>43935.543182870373</v>
      </c>
      <c r="D363" s="3" t="s">
        <v>97</v>
      </c>
      <c r="I363" s="3" t="s">
        <v>98</v>
      </c>
      <c r="L363" s="3" t="s">
        <v>98</v>
      </c>
      <c r="O363" s="3"/>
      <c r="R363" s="3" t="s">
        <v>225</v>
      </c>
      <c r="U363" s="3" t="s">
        <v>98</v>
      </c>
      <c r="X363" s="3" t="s">
        <v>101</v>
      </c>
      <c r="AA363" s="3" t="s">
        <v>132</v>
      </c>
      <c r="AD363" s="3" t="s">
        <v>138</v>
      </c>
      <c r="AG363" s="3" t="s">
        <v>149</v>
      </c>
      <c r="AJ363" s="3"/>
      <c r="AM363" s="3" t="s">
        <v>99</v>
      </c>
      <c r="AP363" s="3"/>
      <c r="AS363" s="3" t="s">
        <v>98</v>
      </c>
      <c r="AV363" s="3" t="s">
        <v>130</v>
      </c>
      <c r="AY363" s="3" t="s">
        <v>241</v>
      </c>
      <c r="BB363" s="3"/>
      <c r="BG363" s="3" t="s">
        <v>107</v>
      </c>
      <c r="BJ363" s="3" t="s">
        <v>108</v>
      </c>
      <c r="BM363" s="3" t="s">
        <v>108</v>
      </c>
      <c r="BP363" s="3" t="s">
        <v>123</v>
      </c>
      <c r="BS363" s="3" t="s">
        <v>123</v>
      </c>
      <c r="BV363" s="3" t="s">
        <v>123</v>
      </c>
      <c r="BY363" s="3" t="s">
        <v>123</v>
      </c>
      <c r="CB363" s="3"/>
      <c r="CE363" s="3"/>
      <c r="CH363" s="3" t="s">
        <v>136</v>
      </c>
      <c r="CK363" s="3"/>
      <c r="CN363" s="3" t="s">
        <v>137</v>
      </c>
      <c r="CQ363" s="3"/>
    </row>
    <row r="364" spans="1:95" x14ac:dyDescent="0.25">
      <c r="A364">
        <v>179</v>
      </c>
      <c r="B364" s="22">
        <v>43935.533449074072</v>
      </c>
      <c r="C364" s="22">
        <v>43935.543182870373</v>
      </c>
      <c r="D364" s="3" t="s">
        <v>97</v>
      </c>
      <c r="I364" s="3" t="s">
        <v>98</v>
      </c>
      <c r="L364" s="3" t="s">
        <v>98</v>
      </c>
      <c r="O364" s="3"/>
      <c r="R364" s="3" t="s">
        <v>225</v>
      </c>
      <c r="U364" s="3" t="s">
        <v>98</v>
      </c>
      <c r="X364" s="3" t="s">
        <v>101</v>
      </c>
      <c r="AA364" s="3" t="s">
        <v>132</v>
      </c>
      <c r="AD364" s="3" t="s">
        <v>138</v>
      </c>
      <c r="AG364" s="3" t="s">
        <v>149</v>
      </c>
      <c r="AJ364" s="3"/>
      <c r="AM364" s="3" t="s">
        <v>99</v>
      </c>
      <c r="AP364" s="3"/>
      <c r="AS364" s="3" t="s">
        <v>98</v>
      </c>
      <c r="AV364" s="3" t="s">
        <v>130</v>
      </c>
      <c r="AY364" s="3" t="s">
        <v>430</v>
      </c>
      <c r="BB364" s="3"/>
      <c r="BG364" s="3" t="s">
        <v>107</v>
      </c>
      <c r="BJ364" s="3" t="s">
        <v>108</v>
      </c>
      <c r="BM364" s="3" t="s">
        <v>108</v>
      </c>
      <c r="BP364" s="3" t="s">
        <v>123</v>
      </c>
      <c r="BS364" s="3" t="s">
        <v>123</v>
      </c>
      <c r="BV364" s="3" t="s">
        <v>123</v>
      </c>
      <c r="BY364" s="3" t="s">
        <v>123</v>
      </c>
      <c r="CB364" s="3"/>
      <c r="CE364" s="3"/>
      <c r="CH364" s="3" t="s">
        <v>136</v>
      </c>
      <c r="CK364" s="3"/>
      <c r="CN364" s="3" t="s">
        <v>137</v>
      </c>
      <c r="CQ364" s="3"/>
    </row>
    <row r="365" spans="1:95" x14ac:dyDescent="0.25">
      <c r="A365">
        <v>180</v>
      </c>
      <c r="B365" s="22">
        <v>43935.789166666669</v>
      </c>
      <c r="C365" s="22">
        <v>43935.793993055559</v>
      </c>
      <c r="D365" s="3" t="s">
        <v>97</v>
      </c>
      <c r="I365" s="3" t="s">
        <v>98</v>
      </c>
      <c r="L365" s="3" t="s">
        <v>98</v>
      </c>
      <c r="O365" s="3" t="s">
        <v>328</v>
      </c>
      <c r="R365" s="3" t="s">
        <v>100</v>
      </c>
      <c r="U365" s="3" t="s">
        <v>98</v>
      </c>
      <c r="X365" s="3" t="s">
        <v>121</v>
      </c>
      <c r="AA365" s="3"/>
      <c r="AD365" s="3" t="s">
        <v>153</v>
      </c>
      <c r="AG365" s="3" t="s">
        <v>149</v>
      </c>
      <c r="AJ365" s="3"/>
      <c r="AM365" s="3" t="s">
        <v>98</v>
      </c>
      <c r="AP365" s="3" t="s">
        <v>155</v>
      </c>
      <c r="AS365" s="3" t="s">
        <v>98</v>
      </c>
      <c r="AV365" s="3" t="s">
        <v>207</v>
      </c>
      <c r="AY365" s="3" t="s">
        <v>241</v>
      </c>
      <c r="BB365" s="3"/>
      <c r="BG365" s="3" t="s">
        <v>107</v>
      </c>
      <c r="BJ365" s="3" t="s">
        <v>107</v>
      </c>
      <c r="BM365" s="3" t="s">
        <v>107</v>
      </c>
      <c r="BP365" s="3" t="s">
        <v>108</v>
      </c>
      <c r="BS365" s="3" t="s">
        <v>108</v>
      </c>
      <c r="BV365" s="3" t="s">
        <v>109</v>
      </c>
      <c r="BY365" s="3" t="s">
        <v>108</v>
      </c>
      <c r="CB365" s="3" t="s">
        <v>124</v>
      </c>
      <c r="CE365" s="3" t="s">
        <v>222</v>
      </c>
      <c r="CH365" s="3" t="s">
        <v>136</v>
      </c>
      <c r="CK365" s="3"/>
      <c r="CN365" s="3" t="s">
        <v>131</v>
      </c>
      <c r="CQ365" s="3"/>
    </row>
    <row r="366" spans="1:95" x14ac:dyDescent="0.25">
      <c r="A366">
        <v>180</v>
      </c>
      <c r="B366" s="22">
        <v>43935.789166666669</v>
      </c>
      <c r="C366" s="22">
        <v>43935.793993055559</v>
      </c>
      <c r="D366" s="3" t="s">
        <v>97</v>
      </c>
      <c r="I366" s="3" t="s">
        <v>98</v>
      </c>
      <c r="L366" s="3" t="s">
        <v>98</v>
      </c>
      <c r="O366" s="3" t="s">
        <v>328</v>
      </c>
      <c r="R366" s="3" t="s">
        <v>100</v>
      </c>
      <c r="U366" s="3" t="s">
        <v>98</v>
      </c>
      <c r="X366" s="3" t="s">
        <v>121</v>
      </c>
      <c r="AA366" s="3"/>
      <c r="AD366" s="3" t="s">
        <v>153</v>
      </c>
      <c r="AG366" s="3" t="s">
        <v>149</v>
      </c>
      <c r="AJ366" s="3"/>
      <c r="AM366" s="3" t="s">
        <v>98</v>
      </c>
      <c r="AP366" s="3" t="s">
        <v>155</v>
      </c>
      <c r="AS366" s="3" t="s">
        <v>98</v>
      </c>
      <c r="AV366" s="3" t="s">
        <v>207</v>
      </c>
      <c r="AY366" s="3" t="s">
        <v>430</v>
      </c>
      <c r="BB366" s="3"/>
      <c r="BG366" s="3" t="s">
        <v>107</v>
      </c>
      <c r="BJ366" s="3" t="s">
        <v>107</v>
      </c>
      <c r="BM366" s="3" t="s">
        <v>107</v>
      </c>
      <c r="BP366" s="3" t="s">
        <v>108</v>
      </c>
      <c r="BS366" s="3" t="s">
        <v>108</v>
      </c>
      <c r="BV366" s="3" t="s">
        <v>109</v>
      </c>
      <c r="BY366" s="3" t="s">
        <v>108</v>
      </c>
      <c r="CB366" s="3" t="s">
        <v>124</v>
      </c>
      <c r="CE366" s="3" t="s">
        <v>222</v>
      </c>
      <c r="CH366" s="3" t="s">
        <v>136</v>
      </c>
      <c r="CK366" s="3"/>
      <c r="CN366" s="3" t="s">
        <v>131</v>
      </c>
      <c r="CQ366" s="3"/>
    </row>
    <row r="367" spans="1:95" x14ac:dyDescent="0.25">
      <c r="A367">
        <v>181</v>
      </c>
      <c r="B367" s="22">
        <v>43935.79210648148</v>
      </c>
      <c r="C367" s="22">
        <v>43935.795046296298</v>
      </c>
      <c r="D367" s="3" t="s">
        <v>97</v>
      </c>
      <c r="I367" s="3" t="s">
        <v>98</v>
      </c>
      <c r="L367" s="3" t="s">
        <v>98</v>
      </c>
      <c r="O367" s="3"/>
      <c r="R367" s="3" t="s">
        <v>100</v>
      </c>
      <c r="U367" s="3" t="s">
        <v>99</v>
      </c>
      <c r="X367" s="3" t="s">
        <v>121</v>
      </c>
      <c r="AA367" s="3"/>
      <c r="AD367" s="3" t="s">
        <v>211</v>
      </c>
      <c r="AG367" s="3" t="s">
        <v>149</v>
      </c>
      <c r="AJ367" s="3"/>
      <c r="AM367" s="3" t="s">
        <v>99</v>
      </c>
      <c r="AP367" s="3"/>
      <c r="AS367" s="3" t="s">
        <v>98</v>
      </c>
      <c r="AV367" s="3" t="s">
        <v>207</v>
      </c>
      <c r="AY367" s="3" t="s">
        <v>241</v>
      </c>
      <c r="BB367" s="3"/>
      <c r="BG367" s="3" t="s">
        <v>123</v>
      </c>
      <c r="BJ367" s="3" t="s">
        <v>123</v>
      </c>
      <c r="BM367" s="3" t="s">
        <v>109</v>
      </c>
      <c r="BP367" s="3" t="s">
        <v>109</v>
      </c>
      <c r="BS367" s="3" t="s">
        <v>109</v>
      </c>
      <c r="BV367" s="3" t="s">
        <v>108</v>
      </c>
      <c r="BY367" s="3" t="s">
        <v>109</v>
      </c>
      <c r="CB367" s="3" t="s">
        <v>165</v>
      </c>
      <c r="CE367" s="3" t="s">
        <v>222</v>
      </c>
      <c r="CH367" s="3" t="s">
        <v>136</v>
      </c>
      <c r="CK367" s="3"/>
      <c r="CN367" s="3" t="s">
        <v>131</v>
      </c>
      <c r="CQ367" s="3"/>
    </row>
    <row r="368" spans="1:95" x14ac:dyDescent="0.25">
      <c r="A368">
        <v>181</v>
      </c>
      <c r="B368" s="22">
        <v>43935.79210648148</v>
      </c>
      <c r="C368" s="22">
        <v>43935.795046296298</v>
      </c>
      <c r="D368" s="3" t="s">
        <v>97</v>
      </c>
      <c r="I368" s="3" t="s">
        <v>98</v>
      </c>
      <c r="L368" s="3" t="s">
        <v>98</v>
      </c>
      <c r="O368" s="3"/>
      <c r="R368" s="3" t="s">
        <v>100</v>
      </c>
      <c r="U368" s="3" t="s">
        <v>99</v>
      </c>
      <c r="X368" s="3" t="s">
        <v>121</v>
      </c>
      <c r="AA368" s="3"/>
      <c r="AD368" s="3" t="s">
        <v>211</v>
      </c>
      <c r="AG368" s="3" t="s">
        <v>149</v>
      </c>
      <c r="AJ368" s="3"/>
      <c r="AM368" s="3" t="s">
        <v>99</v>
      </c>
      <c r="AP368" s="3"/>
      <c r="AS368" s="3" t="s">
        <v>98</v>
      </c>
      <c r="AV368" s="3" t="s">
        <v>207</v>
      </c>
      <c r="AY368" s="3" t="s">
        <v>430</v>
      </c>
      <c r="BB368" s="3"/>
      <c r="BG368" s="3" t="s">
        <v>123</v>
      </c>
      <c r="BJ368" s="3" t="s">
        <v>123</v>
      </c>
      <c r="BM368" s="3" t="s">
        <v>109</v>
      </c>
      <c r="BP368" s="3" t="s">
        <v>109</v>
      </c>
      <c r="BS368" s="3" t="s">
        <v>109</v>
      </c>
      <c r="BV368" s="3" t="s">
        <v>108</v>
      </c>
      <c r="BY368" s="3" t="s">
        <v>109</v>
      </c>
      <c r="CB368" s="3" t="s">
        <v>165</v>
      </c>
      <c r="CE368" s="3" t="s">
        <v>222</v>
      </c>
      <c r="CH368" s="3" t="s">
        <v>136</v>
      </c>
      <c r="CK368" s="3"/>
      <c r="CN368" s="3" t="s">
        <v>131</v>
      </c>
      <c r="CQ368" s="3"/>
    </row>
    <row r="369" spans="1:95" x14ac:dyDescent="0.25">
      <c r="A369">
        <v>182</v>
      </c>
      <c r="B369" s="22">
        <v>43935.796967592592</v>
      </c>
      <c r="C369" s="22">
        <v>43935.798368055555</v>
      </c>
      <c r="D369" s="3" t="s">
        <v>97</v>
      </c>
      <c r="I369" s="3" t="s">
        <v>98</v>
      </c>
      <c r="L369" s="3" t="s">
        <v>99</v>
      </c>
      <c r="O369" s="3"/>
      <c r="R369" s="3" t="s">
        <v>100</v>
      </c>
      <c r="U369" s="3" t="s">
        <v>99</v>
      </c>
      <c r="X369" s="3" t="s">
        <v>121</v>
      </c>
      <c r="AA369" s="3"/>
      <c r="AD369" s="3" t="s">
        <v>211</v>
      </c>
      <c r="AG369" s="3" t="s">
        <v>149</v>
      </c>
      <c r="AJ369" s="3"/>
      <c r="AM369" s="3" t="s">
        <v>98</v>
      </c>
      <c r="AP369" s="3" t="s">
        <v>155</v>
      </c>
      <c r="AS369" s="3" t="s">
        <v>98</v>
      </c>
      <c r="AV369" s="3" t="s">
        <v>207</v>
      </c>
      <c r="AY369" s="3" t="s">
        <v>439</v>
      </c>
      <c r="BB369" s="3"/>
      <c r="BG369" s="3" t="s">
        <v>109</v>
      </c>
      <c r="BJ369" s="3" t="s">
        <v>109</v>
      </c>
      <c r="BM369" s="3" t="s">
        <v>109</v>
      </c>
      <c r="BP369" s="3" t="s">
        <v>108</v>
      </c>
      <c r="BS369" s="3" t="s">
        <v>108</v>
      </c>
      <c r="BV369" s="3" t="s">
        <v>123</v>
      </c>
      <c r="BY369" s="3" t="s">
        <v>109</v>
      </c>
      <c r="CB369" s="3" t="s">
        <v>124</v>
      </c>
      <c r="CE369" s="3" t="s">
        <v>222</v>
      </c>
      <c r="CH369" s="3" t="s">
        <v>136</v>
      </c>
      <c r="CK369" s="3"/>
      <c r="CN369" s="3" t="s">
        <v>126</v>
      </c>
      <c r="CQ369" s="3"/>
    </row>
    <row r="370" spans="1:95" x14ac:dyDescent="0.25">
      <c r="A370">
        <v>182</v>
      </c>
      <c r="B370" s="22">
        <v>43935.796967592592</v>
      </c>
      <c r="C370" s="22">
        <v>43935.798368055555</v>
      </c>
      <c r="D370" s="3" t="s">
        <v>97</v>
      </c>
      <c r="I370" s="3" t="s">
        <v>98</v>
      </c>
      <c r="L370" s="3" t="s">
        <v>99</v>
      </c>
      <c r="O370" s="3"/>
      <c r="R370" s="3" t="s">
        <v>100</v>
      </c>
      <c r="U370" s="3" t="s">
        <v>99</v>
      </c>
      <c r="X370" s="3" t="s">
        <v>121</v>
      </c>
      <c r="AA370" s="3"/>
      <c r="AD370" s="3" t="s">
        <v>211</v>
      </c>
      <c r="AG370" s="3" t="s">
        <v>149</v>
      </c>
      <c r="AJ370" s="3"/>
      <c r="AM370" s="3" t="s">
        <v>98</v>
      </c>
      <c r="AP370" s="3" t="s">
        <v>155</v>
      </c>
      <c r="AS370" s="3" t="s">
        <v>98</v>
      </c>
      <c r="AV370" s="3" t="s">
        <v>207</v>
      </c>
      <c r="AY370" s="3" t="s">
        <v>440</v>
      </c>
      <c r="BB370" s="3"/>
      <c r="BG370" s="3" t="s">
        <v>109</v>
      </c>
      <c r="BJ370" s="3" t="s">
        <v>109</v>
      </c>
      <c r="BM370" s="3" t="s">
        <v>109</v>
      </c>
      <c r="BP370" s="3" t="s">
        <v>108</v>
      </c>
      <c r="BS370" s="3" t="s">
        <v>108</v>
      </c>
      <c r="BV370" s="3" t="s">
        <v>123</v>
      </c>
      <c r="BY370" s="3" t="s">
        <v>109</v>
      </c>
      <c r="CB370" s="3" t="s">
        <v>124</v>
      </c>
      <c r="CE370" s="3" t="s">
        <v>222</v>
      </c>
      <c r="CH370" s="3" t="s">
        <v>136</v>
      </c>
      <c r="CK370" s="3"/>
      <c r="CN370" s="3" t="s">
        <v>126</v>
      </c>
      <c r="CQ370" s="3"/>
    </row>
    <row r="371" spans="1:95" x14ac:dyDescent="0.25">
      <c r="A371">
        <v>182</v>
      </c>
      <c r="B371" s="22">
        <v>43935.796967592592</v>
      </c>
      <c r="C371" s="22">
        <v>43935.798368055555</v>
      </c>
      <c r="D371" s="3" t="s">
        <v>97</v>
      </c>
      <c r="I371" s="3" t="s">
        <v>98</v>
      </c>
      <c r="L371" s="3" t="s">
        <v>99</v>
      </c>
      <c r="O371" s="3"/>
      <c r="R371" s="3" t="s">
        <v>100</v>
      </c>
      <c r="U371" s="3" t="s">
        <v>99</v>
      </c>
      <c r="X371" s="3" t="s">
        <v>121</v>
      </c>
      <c r="AA371" s="3"/>
      <c r="AD371" s="3" t="s">
        <v>211</v>
      </c>
      <c r="AG371" s="3" t="s">
        <v>149</v>
      </c>
      <c r="AJ371" s="3"/>
      <c r="AM371" s="3" t="s">
        <v>98</v>
      </c>
      <c r="AP371" s="3" t="s">
        <v>155</v>
      </c>
      <c r="AS371" s="3" t="s">
        <v>98</v>
      </c>
      <c r="AV371" s="3" t="s">
        <v>207</v>
      </c>
      <c r="AY371" s="3" t="s">
        <v>430</v>
      </c>
      <c r="BB371" s="3"/>
      <c r="BG371" s="3" t="s">
        <v>109</v>
      </c>
      <c r="BJ371" s="3" t="s">
        <v>109</v>
      </c>
      <c r="BM371" s="3" t="s">
        <v>109</v>
      </c>
      <c r="BP371" s="3" t="s">
        <v>108</v>
      </c>
      <c r="BS371" s="3" t="s">
        <v>108</v>
      </c>
      <c r="BV371" s="3" t="s">
        <v>123</v>
      </c>
      <c r="BY371" s="3" t="s">
        <v>109</v>
      </c>
      <c r="CB371" s="3" t="s">
        <v>124</v>
      </c>
      <c r="CE371" s="3" t="s">
        <v>222</v>
      </c>
      <c r="CH371" s="3" t="s">
        <v>136</v>
      </c>
      <c r="CK371" s="3"/>
      <c r="CN371" s="3" t="s">
        <v>126</v>
      </c>
      <c r="CQ371" s="3"/>
    </row>
    <row r="372" spans="1:95" x14ac:dyDescent="0.25">
      <c r="A372">
        <v>183</v>
      </c>
      <c r="B372" s="22">
        <v>43935.798495370371</v>
      </c>
      <c r="C372" s="22">
        <v>43935.800381944442</v>
      </c>
      <c r="D372" s="3" t="s">
        <v>97</v>
      </c>
      <c r="I372" s="3" t="s">
        <v>99</v>
      </c>
      <c r="L372" s="3" t="s">
        <v>98</v>
      </c>
      <c r="O372" s="3" t="s">
        <v>229</v>
      </c>
      <c r="R372" s="3" t="s">
        <v>100</v>
      </c>
      <c r="U372" s="3" t="s">
        <v>99</v>
      </c>
      <c r="X372" s="3" t="s">
        <v>101</v>
      </c>
      <c r="AA372" s="3" t="s">
        <v>99</v>
      </c>
      <c r="AD372" s="3" t="s">
        <v>114</v>
      </c>
      <c r="AG372" s="3" t="s">
        <v>149</v>
      </c>
      <c r="AJ372" s="3"/>
      <c r="AM372" s="3" t="s">
        <v>99</v>
      </c>
      <c r="AP372" s="3"/>
      <c r="AS372" s="3" t="s">
        <v>99</v>
      </c>
      <c r="AV372" s="3"/>
      <c r="AY372" s="3" t="s">
        <v>439</v>
      </c>
      <c r="BB372" s="3"/>
      <c r="BG372" s="3" t="s">
        <v>109</v>
      </c>
      <c r="BJ372" s="3" t="s">
        <v>109</v>
      </c>
      <c r="BM372" s="3" t="s">
        <v>109</v>
      </c>
      <c r="BP372" s="3" t="s">
        <v>109</v>
      </c>
      <c r="BS372" s="3" t="s">
        <v>123</v>
      </c>
      <c r="BV372" s="3" t="s">
        <v>123</v>
      </c>
      <c r="BY372" s="3" t="s">
        <v>123</v>
      </c>
      <c r="CB372" s="3" t="s">
        <v>165</v>
      </c>
      <c r="CE372" s="3" t="s">
        <v>135</v>
      </c>
      <c r="CH372" s="3" t="s">
        <v>136</v>
      </c>
      <c r="CK372" s="3"/>
      <c r="CN372" s="3" t="s">
        <v>131</v>
      </c>
      <c r="CQ372" s="3"/>
    </row>
    <row r="373" spans="1:95" x14ac:dyDescent="0.25">
      <c r="A373">
        <v>183</v>
      </c>
      <c r="B373" s="22">
        <v>43935.798495370371</v>
      </c>
      <c r="C373" s="22">
        <v>43935.800381944442</v>
      </c>
      <c r="D373" s="3" t="s">
        <v>97</v>
      </c>
      <c r="I373" s="3" t="s">
        <v>99</v>
      </c>
      <c r="L373" s="3" t="s">
        <v>98</v>
      </c>
      <c r="O373" s="3" t="s">
        <v>229</v>
      </c>
      <c r="R373" s="3" t="s">
        <v>100</v>
      </c>
      <c r="U373" s="3" t="s">
        <v>99</v>
      </c>
      <c r="X373" s="3" t="s">
        <v>101</v>
      </c>
      <c r="AA373" s="3" t="s">
        <v>99</v>
      </c>
      <c r="AD373" s="3" t="s">
        <v>114</v>
      </c>
      <c r="AG373" s="3" t="s">
        <v>149</v>
      </c>
      <c r="AJ373" s="3"/>
      <c r="AM373" s="3" t="s">
        <v>99</v>
      </c>
      <c r="AP373" s="3"/>
      <c r="AS373" s="3" t="s">
        <v>99</v>
      </c>
      <c r="AV373" s="3"/>
      <c r="AY373" s="3" t="s">
        <v>440</v>
      </c>
      <c r="BB373" s="3"/>
      <c r="BG373" s="3" t="s">
        <v>109</v>
      </c>
      <c r="BJ373" s="3" t="s">
        <v>109</v>
      </c>
      <c r="BM373" s="3" t="s">
        <v>109</v>
      </c>
      <c r="BP373" s="3" t="s">
        <v>109</v>
      </c>
      <c r="BS373" s="3" t="s">
        <v>123</v>
      </c>
      <c r="BV373" s="3" t="s">
        <v>123</v>
      </c>
      <c r="BY373" s="3" t="s">
        <v>123</v>
      </c>
      <c r="CB373" s="3" t="s">
        <v>165</v>
      </c>
      <c r="CE373" s="3" t="s">
        <v>135</v>
      </c>
      <c r="CH373" s="3" t="s">
        <v>136</v>
      </c>
      <c r="CK373" s="3"/>
      <c r="CN373" s="3" t="s">
        <v>131</v>
      </c>
      <c r="CQ373" s="3"/>
    </row>
    <row r="374" spans="1:95" x14ac:dyDescent="0.25">
      <c r="A374">
        <v>183</v>
      </c>
      <c r="B374" s="22">
        <v>43935.798495370371</v>
      </c>
      <c r="C374" s="22">
        <v>43935.800381944442</v>
      </c>
      <c r="D374" s="3" t="s">
        <v>97</v>
      </c>
      <c r="I374" s="3" t="s">
        <v>99</v>
      </c>
      <c r="L374" s="3" t="s">
        <v>98</v>
      </c>
      <c r="O374" s="3" t="s">
        <v>229</v>
      </c>
      <c r="R374" s="3" t="s">
        <v>100</v>
      </c>
      <c r="U374" s="3" t="s">
        <v>99</v>
      </c>
      <c r="X374" s="3" t="s">
        <v>101</v>
      </c>
      <c r="AA374" s="3" t="s">
        <v>99</v>
      </c>
      <c r="AD374" s="3" t="s">
        <v>114</v>
      </c>
      <c r="AG374" s="3" t="s">
        <v>149</v>
      </c>
      <c r="AJ374" s="3"/>
      <c r="AM374" s="3" t="s">
        <v>99</v>
      </c>
      <c r="AP374" s="3"/>
      <c r="AS374" s="3" t="s">
        <v>99</v>
      </c>
      <c r="AV374" s="3"/>
      <c r="AY374" s="3" t="s">
        <v>430</v>
      </c>
      <c r="BB374" s="3"/>
      <c r="BG374" s="3" t="s">
        <v>109</v>
      </c>
      <c r="BJ374" s="3" t="s">
        <v>109</v>
      </c>
      <c r="BM374" s="3" t="s">
        <v>109</v>
      </c>
      <c r="BP374" s="3" t="s">
        <v>109</v>
      </c>
      <c r="BS374" s="3" t="s">
        <v>123</v>
      </c>
      <c r="BV374" s="3" t="s">
        <v>123</v>
      </c>
      <c r="BY374" s="3" t="s">
        <v>123</v>
      </c>
      <c r="CB374" s="3" t="s">
        <v>165</v>
      </c>
      <c r="CE374" s="3" t="s">
        <v>135</v>
      </c>
      <c r="CH374" s="3" t="s">
        <v>136</v>
      </c>
      <c r="CK374" s="3"/>
      <c r="CN374" s="3" t="s">
        <v>131</v>
      </c>
      <c r="CQ374" s="3"/>
    </row>
    <row r="375" spans="1:95" x14ac:dyDescent="0.25">
      <c r="A375">
        <v>184</v>
      </c>
      <c r="B375" s="22">
        <v>43935.802430555559</v>
      </c>
      <c r="C375" s="22">
        <v>43935.804062499999</v>
      </c>
      <c r="D375" s="3" t="s">
        <v>97</v>
      </c>
      <c r="I375" s="3" t="s">
        <v>99</v>
      </c>
      <c r="L375" s="3" t="s">
        <v>98</v>
      </c>
      <c r="O375" s="3"/>
      <c r="R375" s="3" t="s">
        <v>329</v>
      </c>
      <c r="U375" s="3" t="s">
        <v>98</v>
      </c>
      <c r="X375" s="3" t="s">
        <v>121</v>
      </c>
      <c r="AA375" s="3"/>
      <c r="AD375" s="3" t="s">
        <v>152</v>
      </c>
      <c r="AG375" s="3" t="s">
        <v>151</v>
      </c>
      <c r="AJ375" s="3"/>
      <c r="AM375" s="3" t="s">
        <v>99</v>
      </c>
      <c r="AP375" s="3"/>
      <c r="AS375" s="3" t="s">
        <v>99</v>
      </c>
      <c r="AV375" s="3"/>
      <c r="AY375" s="3" t="s">
        <v>439</v>
      </c>
      <c r="BB375" s="3"/>
      <c r="BG375" s="3" t="s">
        <v>123</v>
      </c>
      <c r="BJ375" s="3" t="s">
        <v>123</v>
      </c>
      <c r="BM375" s="3" t="s">
        <v>123</v>
      </c>
      <c r="BP375" s="3" t="s">
        <v>109</v>
      </c>
      <c r="BS375" s="3" t="s">
        <v>109</v>
      </c>
      <c r="BV375" s="3" t="s">
        <v>123</v>
      </c>
      <c r="BY375" s="3" t="s">
        <v>123</v>
      </c>
      <c r="CB375" s="3" t="s">
        <v>124</v>
      </c>
      <c r="CE375" s="3" t="s">
        <v>135</v>
      </c>
      <c r="CH375" s="3" t="s">
        <v>136</v>
      </c>
      <c r="CK375" s="3"/>
      <c r="CN375" s="3" t="s">
        <v>137</v>
      </c>
      <c r="CQ375" s="3"/>
    </row>
    <row r="376" spans="1:95" x14ac:dyDescent="0.25">
      <c r="A376">
        <v>184</v>
      </c>
      <c r="B376" s="22">
        <v>43935.802430555559</v>
      </c>
      <c r="C376" s="22">
        <v>43935.804062499999</v>
      </c>
      <c r="D376" s="3" t="s">
        <v>97</v>
      </c>
      <c r="I376" s="3" t="s">
        <v>99</v>
      </c>
      <c r="L376" s="3" t="s">
        <v>98</v>
      </c>
      <c r="O376" s="3"/>
      <c r="R376" s="3" t="s">
        <v>329</v>
      </c>
      <c r="U376" s="3" t="s">
        <v>98</v>
      </c>
      <c r="X376" s="3" t="s">
        <v>121</v>
      </c>
      <c r="AA376" s="3"/>
      <c r="AD376" s="3" t="s">
        <v>152</v>
      </c>
      <c r="AG376" s="3" t="s">
        <v>151</v>
      </c>
      <c r="AJ376" s="3"/>
      <c r="AM376" s="3" t="s">
        <v>99</v>
      </c>
      <c r="AP376" s="3"/>
      <c r="AS376" s="3" t="s">
        <v>99</v>
      </c>
      <c r="AV376" s="3"/>
      <c r="AY376" s="3" t="s">
        <v>443</v>
      </c>
      <c r="BB376" s="3"/>
      <c r="BG376" s="3" t="s">
        <v>123</v>
      </c>
      <c r="BJ376" s="3" t="s">
        <v>123</v>
      </c>
      <c r="BM376" s="3" t="s">
        <v>123</v>
      </c>
      <c r="BP376" s="3" t="s">
        <v>109</v>
      </c>
      <c r="BS376" s="3" t="s">
        <v>109</v>
      </c>
      <c r="BV376" s="3" t="s">
        <v>123</v>
      </c>
      <c r="BY376" s="3" t="s">
        <v>123</v>
      </c>
      <c r="CB376" s="3" t="s">
        <v>124</v>
      </c>
      <c r="CE376" s="3" t="s">
        <v>135</v>
      </c>
      <c r="CH376" s="3" t="s">
        <v>136</v>
      </c>
      <c r="CK376" s="3"/>
      <c r="CN376" s="3" t="s">
        <v>137</v>
      </c>
      <c r="CQ376" s="3"/>
    </row>
    <row r="377" spans="1:95" x14ac:dyDescent="0.25">
      <c r="A377">
        <v>184</v>
      </c>
      <c r="B377" s="22">
        <v>43935.802430555559</v>
      </c>
      <c r="C377" s="22">
        <v>43935.804062499999</v>
      </c>
      <c r="D377" s="3" t="s">
        <v>97</v>
      </c>
      <c r="I377" s="3" t="s">
        <v>99</v>
      </c>
      <c r="L377" s="3" t="s">
        <v>98</v>
      </c>
      <c r="O377" s="3"/>
      <c r="R377" s="3" t="s">
        <v>329</v>
      </c>
      <c r="U377" s="3" t="s">
        <v>98</v>
      </c>
      <c r="X377" s="3" t="s">
        <v>121</v>
      </c>
      <c r="AA377" s="3"/>
      <c r="AD377" s="3" t="s">
        <v>152</v>
      </c>
      <c r="AG377" s="3" t="s">
        <v>151</v>
      </c>
      <c r="AJ377" s="3"/>
      <c r="AM377" s="3" t="s">
        <v>99</v>
      </c>
      <c r="AP377" s="3"/>
      <c r="AS377" s="3" t="s">
        <v>99</v>
      </c>
      <c r="AV377" s="3"/>
      <c r="AY377" s="3" t="s">
        <v>440</v>
      </c>
      <c r="BB377" s="3"/>
      <c r="BG377" s="3" t="s">
        <v>123</v>
      </c>
      <c r="BJ377" s="3" t="s">
        <v>123</v>
      </c>
      <c r="BM377" s="3" t="s">
        <v>123</v>
      </c>
      <c r="BP377" s="3" t="s">
        <v>109</v>
      </c>
      <c r="BS377" s="3" t="s">
        <v>109</v>
      </c>
      <c r="BV377" s="3" t="s">
        <v>123</v>
      </c>
      <c r="BY377" s="3" t="s">
        <v>123</v>
      </c>
      <c r="CB377" s="3" t="s">
        <v>124</v>
      </c>
      <c r="CE377" s="3" t="s">
        <v>135</v>
      </c>
      <c r="CH377" s="3" t="s">
        <v>136</v>
      </c>
      <c r="CK377" s="3"/>
      <c r="CN377" s="3" t="s">
        <v>137</v>
      </c>
      <c r="CQ377" s="3"/>
    </row>
    <row r="378" spans="1:95" x14ac:dyDescent="0.25">
      <c r="A378">
        <v>184</v>
      </c>
      <c r="B378" s="22">
        <v>43935.802430555559</v>
      </c>
      <c r="C378" s="22">
        <v>43935.804062499999</v>
      </c>
      <c r="D378" s="3" t="s">
        <v>97</v>
      </c>
      <c r="I378" s="3" t="s">
        <v>99</v>
      </c>
      <c r="L378" s="3" t="s">
        <v>98</v>
      </c>
      <c r="O378" s="3"/>
      <c r="R378" s="3" t="s">
        <v>329</v>
      </c>
      <c r="U378" s="3" t="s">
        <v>98</v>
      </c>
      <c r="X378" s="3" t="s">
        <v>121</v>
      </c>
      <c r="AA378" s="3"/>
      <c r="AD378" s="3" t="s">
        <v>152</v>
      </c>
      <c r="AG378" s="3" t="s">
        <v>151</v>
      </c>
      <c r="AJ378" s="3"/>
      <c r="AM378" s="3" t="s">
        <v>99</v>
      </c>
      <c r="AP378" s="3"/>
      <c r="AS378" s="3" t="s">
        <v>99</v>
      </c>
      <c r="AV378" s="3"/>
      <c r="AY378" s="3" t="s">
        <v>430</v>
      </c>
      <c r="BB378" s="3"/>
      <c r="BG378" s="3" t="s">
        <v>123</v>
      </c>
      <c r="BJ378" s="3" t="s">
        <v>123</v>
      </c>
      <c r="BM378" s="3" t="s">
        <v>123</v>
      </c>
      <c r="BP378" s="3" t="s">
        <v>109</v>
      </c>
      <c r="BS378" s="3" t="s">
        <v>109</v>
      </c>
      <c r="BV378" s="3" t="s">
        <v>123</v>
      </c>
      <c r="BY378" s="3" t="s">
        <v>123</v>
      </c>
      <c r="CB378" s="3" t="s">
        <v>124</v>
      </c>
      <c r="CE378" s="3" t="s">
        <v>135</v>
      </c>
      <c r="CH378" s="3" t="s">
        <v>136</v>
      </c>
      <c r="CK378" s="3"/>
      <c r="CN378" s="3" t="s">
        <v>137</v>
      </c>
      <c r="CQ378" s="3"/>
    </row>
    <row r="379" spans="1:95" x14ac:dyDescent="0.25">
      <c r="A379">
        <v>185</v>
      </c>
      <c r="B379" s="22">
        <v>43935.805358796293</v>
      </c>
      <c r="C379" s="22">
        <v>43935.825891203705</v>
      </c>
      <c r="D379" s="3" t="s">
        <v>97</v>
      </c>
      <c r="I379" s="3" t="s">
        <v>99</v>
      </c>
      <c r="L379" s="3" t="s">
        <v>99</v>
      </c>
      <c r="O379" s="3"/>
      <c r="R379" s="3" t="s">
        <v>120</v>
      </c>
      <c r="U379" s="3" t="s">
        <v>99</v>
      </c>
      <c r="X379" s="3" t="s">
        <v>121</v>
      </c>
      <c r="AA379" s="3"/>
      <c r="AD379" s="3" t="s">
        <v>302</v>
      </c>
      <c r="AG379" s="3" t="s">
        <v>149</v>
      </c>
      <c r="AJ379" s="3"/>
      <c r="AM379" s="3" t="s">
        <v>99</v>
      </c>
      <c r="AP379" s="3"/>
      <c r="AS379" s="3" t="s">
        <v>99</v>
      </c>
      <c r="AV379" s="3"/>
      <c r="AY379" s="3" t="s">
        <v>241</v>
      </c>
      <c r="BB379" s="3"/>
      <c r="BG379" s="3" t="s">
        <v>123</v>
      </c>
      <c r="BJ379" s="3" t="s">
        <v>123</v>
      </c>
      <c r="BM379" s="3" t="s">
        <v>107</v>
      </c>
      <c r="BP379" s="3" t="s">
        <v>107</v>
      </c>
      <c r="BS379" s="3" t="s">
        <v>107</v>
      </c>
      <c r="BV379" s="3" t="s">
        <v>107</v>
      </c>
      <c r="BY379" s="3" t="s">
        <v>109</v>
      </c>
      <c r="CB379" s="3" t="s">
        <v>118</v>
      </c>
      <c r="CE379" s="3" t="s">
        <v>162</v>
      </c>
      <c r="CH379" s="3" t="s">
        <v>136</v>
      </c>
      <c r="CK379" s="3"/>
      <c r="CN379" s="3" t="s">
        <v>131</v>
      </c>
      <c r="CQ379" s="3"/>
    </row>
    <row r="380" spans="1:95" x14ac:dyDescent="0.25">
      <c r="A380">
        <v>185</v>
      </c>
      <c r="B380" s="22">
        <v>43935.805358796293</v>
      </c>
      <c r="C380" s="22">
        <v>43935.825891203705</v>
      </c>
      <c r="D380" s="3" t="s">
        <v>97</v>
      </c>
      <c r="I380" s="3" t="s">
        <v>99</v>
      </c>
      <c r="L380" s="3" t="s">
        <v>99</v>
      </c>
      <c r="O380" s="3"/>
      <c r="R380" s="3" t="s">
        <v>120</v>
      </c>
      <c r="U380" s="3" t="s">
        <v>99</v>
      </c>
      <c r="X380" s="3" t="s">
        <v>121</v>
      </c>
      <c r="AA380" s="3"/>
      <c r="AD380" s="3" t="s">
        <v>302</v>
      </c>
      <c r="AG380" s="3" t="s">
        <v>149</v>
      </c>
      <c r="AJ380" s="3"/>
      <c r="AM380" s="3" t="s">
        <v>99</v>
      </c>
      <c r="AP380" s="3"/>
      <c r="AS380" s="3" t="s">
        <v>99</v>
      </c>
      <c r="AV380" s="3"/>
      <c r="AY380" s="3" t="s">
        <v>430</v>
      </c>
      <c r="BB380" s="3"/>
      <c r="BG380" s="3" t="s">
        <v>123</v>
      </c>
      <c r="BJ380" s="3" t="s">
        <v>123</v>
      </c>
      <c r="BM380" s="3" t="s">
        <v>107</v>
      </c>
      <c r="BP380" s="3" t="s">
        <v>107</v>
      </c>
      <c r="BS380" s="3" t="s">
        <v>107</v>
      </c>
      <c r="BV380" s="3" t="s">
        <v>107</v>
      </c>
      <c r="BY380" s="3" t="s">
        <v>109</v>
      </c>
      <c r="CB380" s="3" t="s">
        <v>118</v>
      </c>
      <c r="CE380" s="3" t="s">
        <v>162</v>
      </c>
      <c r="CH380" s="3" t="s">
        <v>136</v>
      </c>
      <c r="CK380" s="3"/>
      <c r="CN380" s="3" t="s">
        <v>131</v>
      </c>
      <c r="CQ380" s="3"/>
    </row>
    <row r="381" spans="1:95" x14ac:dyDescent="0.25">
      <c r="A381">
        <v>186</v>
      </c>
      <c r="B381" s="22">
        <v>43935.980613425927</v>
      </c>
      <c r="C381" s="22">
        <v>43935.983020833337</v>
      </c>
      <c r="D381" s="3" t="s">
        <v>97</v>
      </c>
      <c r="I381" s="3" t="s">
        <v>98</v>
      </c>
      <c r="L381" s="3" t="s">
        <v>99</v>
      </c>
      <c r="O381" s="3"/>
      <c r="R381" s="3" t="s">
        <v>100</v>
      </c>
      <c r="U381" s="3" t="s">
        <v>99</v>
      </c>
      <c r="X381" s="3" t="s">
        <v>121</v>
      </c>
      <c r="AA381" s="3"/>
      <c r="AD381" s="3" t="s">
        <v>146</v>
      </c>
      <c r="AG381" s="3" t="s">
        <v>149</v>
      </c>
      <c r="AJ381" s="3"/>
      <c r="AM381" s="3" t="s">
        <v>99</v>
      </c>
      <c r="AP381" s="3"/>
      <c r="AS381" s="3" t="s">
        <v>99</v>
      </c>
      <c r="AV381" s="3"/>
      <c r="AY381" s="3" t="s">
        <v>241</v>
      </c>
      <c r="BB381" s="3"/>
      <c r="BG381" s="3" t="s">
        <v>109</v>
      </c>
      <c r="BJ381" s="3" t="s">
        <v>109</v>
      </c>
      <c r="BM381" s="3" t="s">
        <v>109</v>
      </c>
      <c r="BP381" s="3" t="s">
        <v>123</v>
      </c>
      <c r="BS381" s="3" t="s">
        <v>109</v>
      </c>
      <c r="BV381" s="3" t="s">
        <v>123</v>
      </c>
      <c r="BY381" s="3" t="s">
        <v>123</v>
      </c>
      <c r="CB381" s="3" t="s">
        <v>110</v>
      </c>
      <c r="CE381" s="3" t="s">
        <v>119</v>
      </c>
      <c r="CH381" s="3" t="s">
        <v>136</v>
      </c>
      <c r="CK381" s="3"/>
      <c r="CN381" s="3" t="s">
        <v>126</v>
      </c>
      <c r="CQ381" s="3"/>
    </row>
    <row r="382" spans="1:95" x14ac:dyDescent="0.25">
      <c r="A382">
        <v>186</v>
      </c>
      <c r="B382" s="22">
        <v>43935.980613425927</v>
      </c>
      <c r="C382" s="22">
        <v>43935.983020833337</v>
      </c>
      <c r="D382" s="3" t="s">
        <v>97</v>
      </c>
      <c r="I382" s="3" t="s">
        <v>98</v>
      </c>
      <c r="L382" s="3" t="s">
        <v>99</v>
      </c>
      <c r="O382" s="3"/>
      <c r="R382" s="3" t="s">
        <v>100</v>
      </c>
      <c r="U382" s="3" t="s">
        <v>99</v>
      </c>
      <c r="X382" s="3" t="s">
        <v>121</v>
      </c>
      <c r="AA382" s="3"/>
      <c r="AD382" s="3" t="s">
        <v>146</v>
      </c>
      <c r="AG382" s="3" t="s">
        <v>149</v>
      </c>
      <c r="AJ382" s="3"/>
      <c r="AM382" s="3" t="s">
        <v>99</v>
      </c>
      <c r="AP382" s="3"/>
      <c r="AS382" s="3" t="s">
        <v>99</v>
      </c>
      <c r="AV382" s="3"/>
      <c r="AY382" s="3" t="s">
        <v>430</v>
      </c>
      <c r="BB382" s="3"/>
      <c r="BG382" s="3" t="s">
        <v>109</v>
      </c>
      <c r="BJ382" s="3" t="s">
        <v>109</v>
      </c>
      <c r="BM382" s="3" t="s">
        <v>109</v>
      </c>
      <c r="BP382" s="3" t="s">
        <v>123</v>
      </c>
      <c r="BS382" s="3" t="s">
        <v>109</v>
      </c>
      <c r="BV382" s="3" t="s">
        <v>123</v>
      </c>
      <c r="BY382" s="3" t="s">
        <v>123</v>
      </c>
      <c r="CB382" s="3" t="s">
        <v>110</v>
      </c>
      <c r="CE382" s="3" t="s">
        <v>119</v>
      </c>
      <c r="CH382" s="3" t="s">
        <v>136</v>
      </c>
      <c r="CK382" s="3"/>
      <c r="CN382" s="3" t="s">
        <v>126</v>
      </c>
      <c r="CQ382" s="3"/>
    </row>
    <row r="383" spans="1:95" x14ac:dyDescent="0.25">
      <c r="A383">
        <v>187</v>
      </c>
      <c r="B383" s="22">
        <v>43936.358784722222</v>
      </c>
      <c r="C383" s="22">
        <v>43936.375416666669</v>
      </c>
      <c r="D383" s="3" t="s">
        <v>97</v>
      </c>
      <c r="I383" s="3" t="s">
        <v>98</v>
      </c>
      <c r="L383" s="3" t="s">
        <v>98</v>
      </c>
      <c r="O383" s="3"/>
      <c r="R383" s="3" t="s">
        <v>100</v>
      </c>
      <c r="U383" s="3" t="s">
        <v>99</v>
      </c>
      <c r="X383" s="3" t="s">
        <v>101</v>
      </c>
      <c r="AA383" s="3" t="s">
        <v>132</v>
      </c>
      <c r="AD383" s="3" t="s">
        <v>302</v>
      </c>
      <c r="AG383" s="3" t="s">
        <v>149</v>
      </c>
      <c r="AJ383" s="3"/>
      <c r="AM383" s="3" t="s">
        <v>98</v>
      </c>
      <c r="AP383" s="3" t="s">
        <v>186</v>
      </c>
      <c r="AS383" s="3" t="s">
        <v>99</v>
      </c>
      <c r="AV383" s="3"/>
      <c r="AY383" s="3" t="s">
        <v>241</v>
      </c>
      <c r="BB383" s="3"/>
      <c r="BG383" s="3" t="s">
        <v>107</v>
      </c>
      <c r="BJ383" s="3" t="s">
        <v>107</v>
      </c>
      <c r="BM383" s="3" t="s">
        <v>107</v>
      </c>
      <c r="BP383" s="3" t="s">
        <v>109</v>
      </c>
      <c r="BS383" s="3" t="s">
        <v>109</v>
      </c>
      <c r="BV383" s="3" t="s">
        <v>109</v>
      </c>
      <c r="BY383" s="3" t="s">
        <v>109</v>
      </c>
      <c r="CB383" s="3" t="s">
        <v>124</v>
      </c>
      <c r="CE383" s="3" t="s">
        <v>135</v>
      </c>
      <c r="CH383" s="3" t="s">
        <v>136</v>
      </c>
      <c r="CK383" s="3"/>
      <c r="CN383" s="3" t="s">
        <v>137</v>
      </c>
      <c r="CQ383" s="3"/>
    </row>
    <row r="384" spans="1:95" x14ac:dyDescent="0.25">
      <c r="A384">
        <v>187</v>
      </c>
      <c r="B384" s="22">
        <v>43936.358784722222</v>
      </c>
      <c r="C384" s="22">
        <v>43936.375416666669</v>
      </c>
      <c r="D384" s="3" t="s">
        <v>97</v>
      </c>
      <c r="I384" s="3" t="s">
        <v>98</v>
      </c>
      <c r="L384" s="3" t="s">
        <v>98</v>
      </c>
      <c r="O384" s="3"/>
      <c r="R384" s="3" t="s">
        <v>100</v>
      </c>
      <c r="U384" s="3" t="s">
        <v>99</v>
      </c>
      <c r="X384" s="3" t="s">
        <v>101</v>
      </c>
      <c r="AA384" s="3" t="s">
        <v>132</v>
      </c>
      <c r="AD384" s="3" t="s">
        <v>302</v>
      </c>
      <c r="AG384" s="3" t="s">
        <v>149</v>
      </c>
      <c r="AJ384" s="3"/>
      <c r="AM384" s="3" t="s">
        <v>98</v>
      </c>
      <c r="AP384" s="3" t="s">
        <v>186</v>
      </c>
      <c r="AS384" s="3" t="s">
        <v>99</v>
      </c>
      <c r="AV384" s="3"/>
      <c r="AY384" s="3" t="s">
        <v>430</v>
      </c>
      <c r="BB384" s="3"/>
      <c r="BG384" s="3" t="s">
        <v>107</v>
      </c>
      <c r="BJ384" s="3" t="s">
        <v>107</v>
      </c>
      <c r="BM384" s="3" t="s">
        <v>107</v>
      </c>
      <c r="BP384" s="3" t="s">
        <v>109</v>
      </c>
      <c r="BS384" s="3" t="s">
        <v>109</v>
      </c>
      <c r="BV384" s="3" t="s">
        <v>109</v>
      </c>
      <c r="BY384" s="3" t="s">
        <v>109</v>
      </c>
      <c r="CB384" s="3" t="s">
        <v>124</v>
      </c>
      <c r="CE384" s="3" t="s">
        <v>135</v>
      </c>
      <c r="CH384" s="3" t="s">
        <v>136</v>
      </c>
      <c r="CK384" s="3"/>
      <c r="CN384" s="3" t="s">
        <v>137</v>
      </c>
      <c r="CQ384" s="3"/>
    </row>
    <row r="385" spans="1:95" x14ac:dyDescent="0.25">
      <c r="A385">
        <v>188</v>
      </c>
      <c r="B385" s="22">
        <v>43936.748923611114</v>
      </c>
      <c r="C385" s="22">
        <v>43936.752685185187</v>
      </c>
      <c r="D385" s="3" t="s">
        <v>97</v>
      </c>
      <c r="I385" s="3" t="s">
        <v>98</v>
      </c>
      <c r="L385" s="3" t="s">
        <v>98</v>
      </c>
      <c r="O385" s="3" t="s">
        <v>330</v>
      </c>
      <c r="R385" s="3" t="s">
        <v>120</v>
      </c>
      <c r="U385" s="3" t="s">
        <v>99</v>
      </c>
      <c r="X385" s="3" t="s">
        <v>101</v>
      </c>
      <c r="AA385" s="3" t="s">
        <v>132</v>
      </c>
      <c r="AD385" s="3" t="s">
        <v>331</v>
      </c>
      <c r="AG385" s="3" t="s">
        <v>149</v>
      </c>
      <c r="AJ385" s="3"/>
      <c r="AM385" s="3" t="s">
        <v>99</v>
      </c>
      <c r="AP385" s="3"/>
      <c r="AS385" s="3" t="s">
        <v>98</v>
      </c>
      <c r="AV385" s="3" t="s">
        <v>130</v>
      </c>
      <c r="AY385" s="3" t="s">
        <v>241</v>
      </c>
      <c r="BB385" s="3"/>
      <c r="BG385" s="3" t="s">
        <v>109</v>
      </c>
      <c r="BJ385" s="3" t="s">
        <v>108</v>
      </c>
      <c r="BM385" s="3" t="s">
        <v>109</v>
      </c>
      <c r="BP385" s="3" t="s">
        <v>109</v>
      </c>
      <c r="BS385" s="3" t="s">
        <v>109</v>
      </c>
      <c r="BV385" s="3" t="s">
        <v>108</v>
      </c>
      <c r="BY385" s="3" t="s">
        <v>123</v>
      </c>
      <c r="CB385" s="3" t="s">
        <v>110</v>
      </c>
      <c r="CE385" s="3" t="s">
        <v>111</v>
      </c>
      <c r="CH385" s="3" t="s">
        <v>137</v>
      </c>
      <c r="CK385" s="3" t="s">
        <v>332</v>
      </c>
      <c r="CN385" s="3" t="s">
        <v>126</v>
      </c>
      <c r="CQ385" s="3"/>
    </row>
    <row r="386" spans="1:95" x14ac:dyDescent="0.25">
      <c r="A386">
        <v>188</v>
      </c>
      <c r="B386" s="22">
        <v>43936.748923611114</v>
      </c>
      <c r="C386" s="22">
        <v>43936.752685185187</v>
      </c>
      <c r="D386" s="3" t="s">
        <v>97</v>
      </c>
      <c r="I386" s="3" t="s">
        <v>98</v>
      </c>
      <c r="L386" s="3" t="s">
        <v>98</v>
      </c>
      <c r="O386" s="3" t="s">
        <v>330</v>
      </c>
      <c r="R386" s="3" t="s">
        <v>120</v>
      </c>
      <c r="U386" s="3" t="s">
        <v>99</v>
      </c>
      <c r="X386" s="3" t="s">
        <v>101</v>
      </c>
      <c r="AA386" s="3" t="s">
        <v>132</v>
      </c>
      <c r="AD386" s="3" t="s">
        <v>331</v>
      </c>
      <c r="AG386" s="3" t="s">
        <v>149</v>
      </c>
      <c r="AJ386" s="3"/>
      <c r="AM386" s="3" t="s">
        <v>99</v>
      </c>
      <c r="AP386" s="3"/>
      <c r="AS386" s="3" t="s">
        <v>98</v>
      </c>
      <c r="AV386" s="3" t="s">
        <v>130</v>
      </c>
      <c r="AY386" s="3" t="s">
        <v>430</v>
      </c>
      <c r="BB386" s="3"/>
      <c r="BG386" s="3" t="s">
        <v>109</v>
      </c>
      <c r="BJ386" s="3" t="s">
        <v>108</v>
      </c>
      <c r="BM386" s="3" t="s">
        <v>109</v>
      </c>
      <c r="BP386" s="3" t="s">
        <v>109</v>
      </c>
      <c r="BS386" s="3" t="s">
        <v>109</v>
      </c>
      <c r="BV386" s="3" t="s">
        <v>108</v>
      </c>
      <c r="BY386" s="3" t="s">
        <v>123</v>
      </c>
      <c r="CB386" s="3" t="s">
        <v>110</v>
      </c>
      <c r="CE386" s="3" t="s">
        <v>111</v>
      </c>
      <c r="CH386" s="3" t="s">
        <v>137</v>
      </c>
      <c r="CK386" s="3" t="s">
        <v>332</v>
      </c>
      <c r="CN386" s="3" t="s">
        <v>126</v>
      </c>
      <c r="CQ386" s="3"/>
    </row>
    <row r="387" spans="1:95" x14ac:dyDescent="0.25">
      <c r="A387">
        <v>189</v>
      </c>
      <c r="B387" s="22">
        <v>43936.762094907404</v>
      </c>
      <c r="C387" s="22">
        <v>43936.764930555553</v>
      </c>
      <c r="D387" s="3" t="s">
        <v>97</v>
      </c>
      <c r="I387" s="3" t="s">
        <v>98</v>
      </c>
      <c r="L387" s="3" t="s">
        <v>98</v>
      </c>
      <c r="O387" s="3"/>
      <c r="R387" s="3" t="s">
        <v>100</v>
      </c>
      <c r="U387" s="3" t="s">
        <v>99</v>
      </c>
      <c r="X387" s="3" t="s">
        <v>101</v>
      </c>
      <c r="AA387" s="3" t="s">
        <v>132</v>
      </c>
      <c r="AD387" s="3" t="s">
        <v>188</v>
      </c>
      <c r="AG387" s="3" t="s">
        <v>149</v>
      </c>
      <c r="AJ387" s="3"/>
      <c r="AM387" s="3" t="s">
        <v>99</v>
      </c>
      <c r="AP387" s="3"/>
      <c r="AS387" s="3" t="s">
        <v>99</v>
      </c>
      <c r="AV387" s="3"/>
      <c r="AY387" s="3" t="s">
        <v>241</v>
      </c>
      <c r="BB387" s="3"/>
      <c r="BG387" s="3" t="s">
        <v>108</v>
      </c>
      <c r="BJ387" s="3" t="s">
        <v>108</v>
      </c>
      <c r="BM387" s="3" t="s">
        <v>109</v>
      </c>
      <c r="BP387" s="3" t="s">
        <v>123</v>
      </c>
      <c r="BS387" s="3" t="s">
        <v>109</v>
      </c>
      <c r="BV387" s="3" t="s">
        <v>123</v>
      </c>
      <c r="BY387" s="3" t="s">
        <v>123</v>
      </c>
      <c r="CB387" s="3" t="s">
        <v>118</v>
      </c>
      <c r="CE387" s="3" t="s">
        <v>162</v>
      </c>
      <c r="CH387" s="3" t="s">
        <v>199</v>
      </c>
      <c r="CK387" s="3"/>
      <c r="CN387" s="3" t="s">
        <v>137</v>
      </c>
      <c r="CQ387" s="3"/>
    </row>
    <row r="388" spans="1:95" x14ac:dyDescent="0.25">
      <c r="A388">
        <v>189</v>
      </c>
      <c r="B388" s="22">
        <v>43936.762094907404</v>
      </c>
      <c r="C388" s="22">
        <v>43936.764930555553</v>
      </c>
      <c r="D388" s="3" t="s">
        <v>97</v>
      </c>
      <c r="I388" s="3" t="s">
        <v>98</v>
      </c>
      <c r="L388" s="3" t="s">
        <v>98</v>
      </c>
      <c r="O388" s="3"/>
      <c r="R388" s="3" t="s">
        <v>100</v>
      </c>
      <c r="U388" s="3" t="s">
        <v>99</v>
      </c>
      <c r="X388" s="3" t="s">
        <v>101</v>
      </c>
      <c r="AA388" s="3" t="s">
        <v>132</v>
      </c>
      <c r="AD388" s="3" t="s">
        <v>188</v>
      </c>
      <c r="AG388" s="3" t="s">
        <v>149</v>
      </c>
      <c r="AJ388" s="3"/>
      <c r="AM388" s="3" t="s">
        <v>99</v>
      </c>
      <c r="AP388" s="3"/>
      <c r="AS388" s="3" t="s">
        <v>99</v>
      </c>
      <c r="AV388" s="3"/>
      <c r="AY388" s="3" t="s">
        <v>430</v>
      </c>
      <c r="BB388" s="3"/>
      <c r="BG388" s="3" t="s">
        <v>108</v>
      </c>
      <c r="BJ388" s="3" t="s">
        <v>108</v>
      </c>
      <c r="BM388" s="3" t="s">
        <v>109</v>
      </c>
      <c r="BP388" s="3" t="s">
        <v>123</v>
      </c>
      <c r="BS388" s="3" t="s">
        <v>109</v>
      </c>
      <c r="BV388" s="3" t="s">
        <v>123</v>
      </c>
      <c r="BY388" s="3" t="s">
        <v>123</v>
      </c>
      <c r="CB388" s="3" t="s">
        <v>118</v>
      </c>
      <c r="CE388" s="3" t="s">
        <v>162</v>
      </c>
      <c r="CH388" s="3" t="s">
        <v>199</v>
      </c>
      <c r="CK388" s="3"/>
      <c r="CN388" s="3" t="s">
        <v>137</v>
      </c>
      <c r="CQ388" s="3"/>
    </row>
    <row r="389" spans="1:95" x14ac:dyDescent="0.25">
      <c r="A389">
        <v>190</v>
      </c>
      <c r="B389" s="22">
        <v>43936.872997685183</v>
      </c>
      <c r="C389" s="22">
        <v>43936.881493055553</v>
      </c>
      <c r="D389" s="3" t="s">
        <v>97</v>
      </c>
      <c r="I389" s="3" t="s">
        <v>98</v>
      </c>
      <c r="L389" s="3" t="s">
        <v>98</v>
      </c>
      <c r="O389" s="3" t="s">
        <v>333</v>
      </c>
      <c r="R389" s="3" t="s">
        <v>120</v>
      </c>
      <c r="U389" s="3" t="s">
        <v>99</v>
      </c>
      <c r="X389" s="3" t="s">
        <v>121</v>
      </c>
      <c r="AA389" s="3"/>
      <c r="AD389" s="3" t="s">
        <v>154</v>
      </c>
      <c r="AG389" s="3" t="s">
        <v>149</v>
      </c>
      <c r="AJ389" s="3"/>
      <c r="AM389" s="3" t="s">
        <v>99</v>
      </c>
      <c r="AP389" s="3"/>
      <c r="AS389" s="3" t="s">
        <v>98</v>
      </c>
      <c r="AV389" s="3" t="s">
        <v>265</v>
      </c>
      <c r="AY389" s="3" t="s">
        <v>137</v>
      </c>
      <c r="BB389" s="3" t="s">
        <v>334</v>
      </c>
      <c r="BG389" s="3" t="s">
        <v>108</v>
      </c>
      <c r="BJ389" s="3" t="s">
        <v>109</v>
      </c>
      <c r="BM389" s="3" t="s">
        <v>109</v>
      </c>
      <c r="BP389" s="3" t="s">
        <v>123</v>
      </c>
      <c r="BS389" s="3" t="s">
        <v>123</v>
      </c>
      <c r="BV389" s="3" t="s">
        <v>123</v>
      </c>
      <c r="BY389" s="3" t="s">
        <v>123</v>
      </c>
      <c r="CB389" s="3" t="s">
        <v>118</v>
      </c>
      <c r="CE389" s="3" t="s">
        <v>111</v>
      </c>
      <c r="CH389" s="3" t="s">
        <v>156</v>
      </c>
      <c r="CK389" s="3"/>
      <c r="CN389" s="3" t="s">
        <v>131</v>
      </c>
      <c r="CQ389" s="3" t="s">
        <v>335</v>
      </c>
    </row>
    <row r="390" spans="1:95" x14ac:dyDescent="0.25">
      <c r="A390">
        <v>190</v>
      </c>
      <c r="B390" s="22">
        <v>43936.872997685183</v>
      </c>
      <c r="C390" s="22">
        <v>43936.881493055553</v>
      </c>
      <c r="D390" s="3" t="s">
        <v>97</v>
      </c>
      <c r="I390" s="3" t="s">
        <v>98</v>
      </c>
      <c r="L390" s="3" t="s">
        <v>98</v>
      </c>
      <c r="O390" s="3" t="s">
        <v>333</v>
      </c>
      <c r="R390" s="3" t="s">
        <v>120</v>
      </c>
      <c r="U390" s="3" t="s">
        <v>99</v>
      </c>
      <c r="X390" s="3" t="s">
        <v>121</v>
      </c>
      <c r="AA390" s="3"/>
      <c r="AD390" s="3" t="s">
        <v>154</v>
      </c>
      <c r="AG390" s="3" t="s">
        <v>149</v>
      </c>
      <c r="AJ390" s="3"/>
      <c r="AM390" s="3" t="s">
        <v>99</v>
      </c>
      <c r="AP390" s="3"/>
      <c r="AS390" s="3" t="s">
        <v>98</v>
      </c>
      <c r="AV390" s="3" t="s">
        <v>265</v>
      </c>
      <c r="AY390" s="3" t="s">
        <v>430</v>
      </c>
      <c r="BB390" s="3" t="s">
        <v>334</v>
      </c>
      <c r="BG390" s="3" t="s">
        <v>108</v>
      </c>
      <c r="BJ390" s="3" t="s">
        <v>109</v>
      </c>
      <c r="BM390" s="3" t="s">
        <v>109</v>
      </c>
      <c r="BP390" s="3" t="s">
        <v>123</v>
      </c>
      <c r="BS390" s="3" t="s">
        <v>123</v>
      </c>
      <c r="BV390" s="3" t="s">
        <v>123</v>
      </c>
      <c r="BY390" s="3" t="s">
        <v>123</v>
      </c>
      <c r="CB390" s="3" t="s">
        <v>118</v>
      </c>
      <c r="CE390" s="3" t="s">
        <v>111</v>
      </c>
      <c r="CH390" s="3" t="s">
        <v>156</v>
      </c>
      <c r="CK390" s="3"/>
      <c r="CN390" s="3" t="s">
        <v>131</v>
      </c>
      <c r="CQ390" s="3" t="s">
        <v>335</v>
      </c>
    </row>
    <row r="391" spans="1:95" x14ac:dyDescent="0.25">
      <c r="A391">
        <v>191</v>
      </c>
      <c r="B391" s="22">
        <v>43936.922372685185</v>
      </c>
      <c r="C391" s="22">
        <v>43936.930023148147</v>
      </c>
      <c r="D391" s="3" t="s">
        <v>97</v>
      </c>
      <c r="I391" s="3" t="s">
        <v>99</v>
      </c>
      <c r="L391" s="3" t="s">
        <v>98</v>
      </c>
      <c r="O391" s="3" t="s">
        <v>336</v>
      </c>
      <c r="R391" s="3" t="s">
        <v>100</v>
      </c>
      <c r="U391" s="3" t="s">
        <v>99</v>
      </c>
      <c r="X391" s="3" t="s">
        <v>121</v>
      </c>
      <c r="AA391" s="3"/>
      <c r="AD391" s="3" t="s">
        <v>114</v>
      </c>
      <c r="AG391" s="3" t="s">
        <v>149</v>
      </c>
      <c r="AJ391" s="3"/>
      <c r="AM391" s="3" t="s">
        <v>99</v>
      </c>
      <c r="AP391" s="3"/>
      <c r="AS391" s="3" t="s">
        <v>98</v>
      </c>
      <c r="AV391" s="3" t="s">
        <v>337</v>
      </c>
      <c r="AY391" s="3" t="s">
        <v>241</v>
      </c>
      <c r="BB391" s="3"/>
      <c r="BG391" s="3" t="s">
        <v>108</v>
      </c>
      <c r="BJ391" s="3" t="s">
        <v>108</v>
      </c>
      <c r="BM391" s="3" t="s">
        <v>123</v>
      </c>
      <c r="BP391" s="3" t="s">
        <v>123</v>
      </c>
      <c r="BS391" s="3" t="s">
        <v>123</v>
      </c>
      <c r="BV391" s="3" t="s">
        <v>123</v>
      </c>
      <c r="BY391" s="3" t="s">
        <v>123</v>
      </c>
      <c r="CB391" s="3" t="s">
        <v>110</v>
      </c>
      <c r="CE391" s="3" t="s">
        <v>166</v>
      </c>
      <c r="CH391" s="3" t="s">
        <v>156</v>
      </c>
      <c r="CK391" s="3"/>
      <c r="CN391" s="3" t="s">
        <v>137</v>
      </c>
      <c r="CQ391" s="3" t="s">
        <v>338</v>
      </c>
    </row>
    <row r="392" spans="1:95" x14ac:dyDescent="0.25">
      <c r="A392">
        <v>191</v>
      </c>
      <c r="B392" s="22">
        <v>43936.922372685185</v>
      </c>
      <c r="C392" s="22">
        <v>43936.930023148147</v>
      </c>
      <c r="D392" s="3" t="s">
        <v>97</v>
      </c>
      <c r="I392" s="3" t="s">
        <v>99</v>
      </c>
      <c r="L392" s="3" t="s">
        <v>98</v>
      </c>
      <c r="O392" s="3" t="s">
        <v>336</v>
      </c>
      <c r="R392" s="3" t="s">
        <v>100</v>
      </c>
      <c r="U392" s="3" t="s">
        <v>99</v>
      </c>
      <c r="X392" s="3" t="s">
        <v>121</v>
      </c>
      <c r="AA392" s="3"/>
      <c r="AD392" s="3" t="s">
        <v>114</v>
      </c>
      <c r="AG392" s="3" t="s">
        <v>149</v>
      </c>
      <c r="AJ392" s="3"/>
      <c r="AM392" s="3" t="s">
        <v>99</v>
      </c>
      <c r="AP392" s="3"/>
      <c r="AS392" s="3" t="s">
        <v>98</v>
      </c>
      <c r="AV392" s="3" t="s">
        <v>337</v>
      </c>
      <c r="AY392" s="3" t="s">
        <v>430</v>
      </c>
      <c r="BB392" s="3"/>
      <c r="BG392" s="3" t="s">
        <v>108</v>
      </c>
      <c r="BJ392" s="3" t="s">
        <v>108</v>
      </c>
      <c r="BM392" s="3" t="s">
        <v>123</v>
      </c>
      <c r="BP392" s="3" t="s">
        <v>123</v>
      </c>
      <c r="BS392" s="3" t="s">
        <v>123</v>
      </c>
      <c r="BV392" s="3" t="s">
        <v>123</v>
      </c>
      <c r="BY392" s="3" t="s">
        <v>123</v>
      </c>
      <c r="CB392" s="3" t="s">
        <v>110</v>
      </c>
      <c r="CE392" s="3" t="s">
        <v>166</v>
      </c>
      <c r="CH392" s="3" t="s">
        <v>156</v>
      </c>
      <c r="CK392" s="3"/>
      <c r="CN392" s="3" t="s">
        <v>137</v>
      </c>
      <c r="CQ392" s="3" t="s">
        <v>338</v>
      </c>
    </row>
    <row r="393" spans="1:95" x14ac:dyDescent="0.25">
      <c r="A393">
        <v>192</v>
      </c>
      <c r="B393" s="22">
        <v>43936.923530092594</v>
      </c>
      <c r="C393" s="22">
        <v>43936.931296296294</v>
      </c>
      <c r="D393" s="3" t="s">
        <v>97</v>
      </c>
      <c r="I393" s="3" t="s">
        <v>98</v>
      </c>
      <c r="L393" s="3" t="s">
        <v>99</v>
      </c>
      <c r="O393" s="3"/>
      <c r="R393" s="3" t="s">
        <v>100</v>
      </c>
      <c r="U393" s="3" t="s">
        <v>99</v>
      </c>
      <c r="X393" s="3" t="s">
        <v>101</v>
      </c>
      <c r="AA393" s="3" t="s">
        <v>99</v>
      </c>
      <c r="AD393" s="3" t="s">
        <v>103</v>
      </c>
      <c r="AG393" s="3" t="s">
        <v>139</v>
      </c>
      <c r="AJ393" s="3"/>
      <c r="AM393" s="3" t="s">
        <v>99</v>
      </c>
      <c r="AP393" s="3"/>
      <c r="AS393" s="3" t="s">
        <v>99</v>
      </c>
      <c r="AV393" s="3"/>
      <c r="AY393" s="3" t="s">
        <v>241</v>
      </c>
      <c r="BB393" s="3"/>
      <c r="BG393" s="3" t="s">
        <v>108</v>
      </c>
      <c r="BJ393" s="3" t="s">
        <v>109</v>
      </c>
      <c r="BM393" s="3" t="s">
        <v>109</v>
      </c>
      <c r="BP393" s="3" t="s">
        <v>109</v>
      </c>
      <c r="BS393" s="3" t="s">
        <v>109</v>
      </c>
      <c r="BV393" s="3" t="s">
        <v>109</v>
      </c>
      <c r="BY393" s="3" t="s">
        <v>109</v>
      </c>
      <c r="CB393" s="3" t="s">
        <v>118</v>
      </c>
      <c r="CE393" s="3" t="s">
        <v>147</v>
      </c>
      <c r="CH393" s="3" t="s">
        <v>137</v>
      </c>
      <c r="CK393" s="3" t="s">
        <v>339</v>
      </c>
      <c r="CN393" s="3" t="s">
        <v>126</v>
      </c>
      <c r="CQ393" s="3"/>
    </row>
    <row r="394" spans="1:95" x14ac:dyDescent="0.25">
      <c r="A394">
        <v>192</v>
      </c>
      <c r="B394" s="22">
        <v>43936.923530092594</v>
      </c>
      <c r="C394" s="22">
        <v>43936.931296296294</v>
      </c>
      <c r="D394" s="3" t="s">
        <v>97</v>
      </c>
      <c r="I394" s="3" t="s">
        <v>98</v>
      </c>
      <c r="L394" s="3" t="s">
        <v>99</v>
      </c>
      <c r="O394" s="3"/>
      <c r="R394" s="3" t="s">
        <v>100</v>
      </c>
      <c r="U394" s="3" t="s">
        <v>99</v>
      </c>
      <c r="X394" s="3" t="s">
        <v>101</v>
      </c>
      <c r="AA394" s="3" t="s">
        <v>99</v>
      </c>
      <c r="AD394" s="3" t="s">
        <v>103</v>
      </c>
      <c r="AG394" s="3" t="s">
        <v>139</v>
      </c>
      <c r="AJ394" s="3"/>
      <c r="AM394" s="3" t="s">
        <v>99</v>
      </c>
      <c r="AP394" s="3"/>
      <c r="AS394" s="3" t="s">
        <v>99</v>
      </c>
      <c r="AV394" s="3"/>
      <c r="AY394" s="3" t="s">
        <v>430</v>
      </c>
      <c r="BB394" s="3"/>
      <c r="BG394" s="3" t="s">
        <v>108</v>
      </c>
      <c r="BJ394" s="3" t="s">
        <v>109</v>
      </c>
      <c r="BM394" s="3" t="s">
        <v>109</v>
      </c>
      <c r="BP394" s="3" t="s">
        <v>109</v>
      </c>
      <c r="BS394" s="3" t="s">
        <v>109</v>
      </c>
      <c r="BV394" s="3" t="s">
        <v>109</v>
      </c>
      <c r="BY394" s="3" t="s">
        <v>109</v>
      </c>
      <c r="CB394" s="3" t="s">
        <v>118</v>
      </c>
      <c r="CE394" s="3" t="s">
        <v>147</v>
      </c>
      <c r="CH394" s="3" t="s">
        <v>137</v>
      </c>
      <c r="CK394" s="3" t="s">
        <v>339</v>
      </c>
      <c r="CN394" s="3" t="s">
        <v>126</v>
      </c>
      <c r="CQ394" s="3"/>
    </row>
    <row r="395" spans="1:95" x14ac:dyDescent="0.25">
      <c r="A395">
        <v>193</v>
      </c>
      <c r="B395" s="22">
        <v>43936.957418981481</v>
      </c>
      <c r="C395" s="22">
        <v>43936.959953703707</v>
      </c>
      <c r="D395" s="3" t="s">
        <v>97</v>
      </c>
      <c r="I395" s="3" t="s">
        <v>99</v>
      </c>
      <c r="L395" s="3" t="s">
        <v>99</v>
      </c>
      <c r="O395" s="3"/>
      <c r="R395" s="3" t="s">
        <v>120</v>
      </c>
      <c r="U395" s="3" t="s">
        <v>99</v>
      </c>
      <c r="X395" s="3" t="s">
        <v>101</v>
      </c>
      <c r="AA395" s="3" t="s">
        <v>102</v>
      </c>
      <c r="AD395" s="3" t="s">
        <v>226</v>
      </c>
      <c r="AG395" s="3" t="s">
        <v>149</v>
      </c>
      <c r="AJ395" s="3"/>
      <c r="AM395" s="3" t="s">
        <v>99</v>
      </c>
      <c r="AP395" s="3"/>
      <c r="AS395" s="3" t="s">
        <v>98</v>
      </c>
      <c r="AV395" s="3" t="s">
        <v>189</v>
      </c>
      <c r="AY395" s="3" t="s">
        <v>241</v>
      </c>
      <c r="BB395" s="3"/>
      <c r="BG395" s="3" t="s">
        <v>123</v>
      </c>
      <c r="BJ395" s="3" t="s">
        <v>107</v>
      </c>
      <c r="BM395" s="3" t="s">
        <v>107</v>
      </c>
      <c r="BP395" s="3" t="s">
        <v>133</v>
      </c>
      <c r="BS395" s="3" t="s">
        <v>109</v>
      </c>
      <c r="BV395" s="3" t="s">
        <v>108</v>
      </c>
      <c r="BY395" s="3" t="s">
        <v>109</v>
      </c>
      <c r="CB395" s="3" t="s">
        <v>118</v>
      </c>
      <c r="CE395" s="3" t="s">
        <v>111</v>
      </c>
      <c r="CH395" s="3" t="s">
        <v>137</v>
      </c>
      <c r="CK395" s="3" t="s">
        <v>340</v>
      </c>
      <c r="CN395" s="3" t="s">
        <v>126</v>
      </c>
      <c r="CQ395" s="3"/>
    </row>
    <row r="396" spans="1:95" x14ac:dyDescent="0.25">
      <c r="A396">
        <v>193</v>
      </c>
      <c r="B396" s="22">
        <v>43936.957418981481</v>
      </c>
      <c r="C396" s="22">
        <v>43936.959953703707</v>
      </c>
      <c r="D396" s="3" t="s">
        <v>97</v>
      </c>
      <c r="I396" s="3" t="s">
        <v>99</v>
      </c>
      <c r="L396" s="3" t="s">
        <v>99</v>
      </c>
      <c r="O396" s="3"/>
      <c r="R396" s="3" t="s">
        <v>120</v>
      </c>
      <c r="U396" s="3" t="s">
        <v>99</v>
      </c>
      <c r="X396" s="3" t="s">
        <v>101</v>
      </c>
      <c r="AA396" s="3" t="s">
        <v>102</v>
      </c>
      <c r="AD396" s="3" t="s">
        <v>226</v>
      </c>
      <c r="AG396" s="3" t="s">
        <v>149</v>
      </c>
      <c r="AJ396" s="3"/>
      <c r="AM396" s="3" t="s">
        <v>99</v>
      </c>
      <c r="AP396" s="3"/>
      <c r="AS396" s="3" t="s">
        <v>98</v>
      </c>
      <c r="AV396" s="3" t="s">
        <v>189</v>
      </c>
      <c r="AY396" s="3" t="s">
        <v>430</v>
      </c>
      <c r="BB396" s="3"/>
      <c r="BG396" s="3" t="s">
        <v>123</v>
      </c>
      <c r="BJ396" s="3" t="s">
        <v>107</v>
      </c>
      <c r="BM396" s="3" t="s">
        <v>107</v>
      </c>
      <c r="BP396" s="3" t="s">
        <v>133</v>
      </c>
      <c r="BS396" s="3" t="s">
        <v>109</v>
      </c>
      <c r="BV396" s="3" t="s">
        <v>108</v>
      </c>
      <c r="BY396" s="3" t="s">
        <v>109</v>
      </c>
      <c r="CB396" s="3" t="s">
        <v>118</v>
      </c>
      <c r="CE396" s="3" t="s">
        <v>111</v>
      </c>
      <c r="CH396" s="3" t="s">
        <v>137</v>
      </c>
      <c r="CK396" s="3" t="s">
        <v>340</v>
      </c>
      <c r="CN396" s="3" t="s">
        <v>126</v>
      </c>
      <c r="CQ396" s="3"/>
    </row>
    <row r="397" spans="1:95" x14ac:dyDescent="0.25">
      <c r="A397">
        <v>194</v>
      </c>
      <c r="B397" s="22">
        <v>43937.424942129626</v>
      </c>
      <c r="C397" s="22">
        <v>43937.427164351851</v>
      </c>
      <c r="D397" s="3" t="s">
        <v>97</v>
      </c>
      <c r="I397" s="3" t="s">
        <v>98</v>
      </c>
      <c r="L397" s="3" t="s">
        <v>99</v>
      </c>
      <c r="O397" s="3"/>
      <c r="R397" s="3" t="s">
        <v>120</v>
      </c>
      <c r="U397" s="3" t="s">
        <v>99</v>
      </c>
      <c r="X397" s="3" t="s">
        <v>101</v>
      </c>
      <c r="AA397" s="3" t="s">
        <v>132</v>
      </c>
      <c r="AD397" s="3" t="s">
        <v>138</v>
      </c>
      <c r="AG397" s="3" t="s">
        <v>149</v>
      </c>
      <c r="AJ397" s="3"/>
      <c r="AM397" s="3" t="s">
        <v>98</v>
      </c>
      <c r="AP397" s="3" t="s">
        <v>143</v>
      </c>
      <c r="AS397" s="3" t="s">
        <v>98</v>
      </c>
      <c r="AV397" s="3" t="s">
        <v>189</v>
      </c>
      <c r="AY397" s="3" t="s">
        <v>241</v>
      </c>
      <c r="BB397" s="3"/>
      <c r="BG397" s="3" t="s">
        <v>108</v>
      </c>
      <c r="BJ397" s="3" t="s">
        <v>108</v>
      </c>
      <c r="BM397" s="3" t="s">
        <v>108</v>
      </c>
      <c r="BP397" s="3" t="s">
        <v>107</v>
      </c>
      <c r="BS397" s="3" t="s">
        <v>107</v>
      </c>
      <c r="BV397" s="3" t="s">
        <v>107</v>
      </c>
      <c r="BY397" s="3" t="s">
        <v>109</v>
      </c>
      <c r="CB397" s="3" t="s">
        <v>118</v>
      </c>
      <c r="CE397" s="3" t="s">
        <v>111</v>
      </c>
      <c r="CH397" s="3" t="s">
        <v>137</v>
      </c>
      <c r="CK397" s="3" t="s">
        <v>341</v>
      </c>
      <c r="CN397" s="3" t="s">
        <v>137</v>
      </c>
      <c r="CQ397" s="3"/>
    </row>
    <row r="398" spans="1:95" x14ac:dyDescent="0.25">
      <c r="A398">
        <v>194</v>
      </c>
      <c r="B398" s="22">
        <v>43937.424942129626</v>
      </c>
      <c r="C398" s="22">
        <v>43937.427164351851</v>
      </c>
      <c r="D398" s="3" t="s">
        <v>97</v>
      </c>
      <c r="I398" s="3" t="s">
        <v>98</v>
      </c>
      <c r="L398" s="3" t="s">
        <v>99</v>
      </c>
      <c r="O398" s="3"/>
      <c r="R398" s="3" t="s">
        <v>120</v>
      </c>
      <c r="U398" s="3" t="s">
        <v>99</v>
      </c>
      <c r="X398" s="3" t="s">
        <v>101</v>
      </c>
      <c r="AA398" s="3" t="s">
        <v>132</v>
      </c>
      <c r="AD398" s="3" t="s">
        <v>138</v>
      </c>
      <c r="AG398" s="3" t="s">
        <v>149</v>
      </c>
      <c r="AJ398" s="3"/>
      <c r="AM398" s="3" t="s">
        <v>98</v>
      </c>
      <c r="AP398" s="3" t="s">
        <v>143</v>
      </c>
      <c r="AS398" s="3" t="s">
        <v>98</v>
      </c>
      <c r="AV398" s="3" t="s">
        <v>189</v>
      </c>
      <c r="AY398" s="3" t="s">
        <v>430</v>
      </c>
      <c r="BB398" s="3"/>
      <c r="BG398" s="3" t="s">
        <v>108</v>
      </c>
      <c r="BJ398" s="3" t="s">
        <v>108</v>
      </c>
      <c r="BM398" s="3" t="s">
        <v>108</v>
      </c>
      <c r="BP398" s="3" t="s">
        <v>107</v>
      </c>
      <c r="BS398" s="3" t="s">
        <v>107</v>
      </c>
      <c r="BV398" s="3" t="s">
        <v>107</v>
      </c>
      <c r="BY398" s="3" t="s">
        <v>109</v>
      </c>
      <c r="CB398" s="3" t="s">
        <v>118</v>
      </c>
      <c r="CE398" s="3" t="s">
        <v>111</v>
      </c>
      <c r="CH398" s="3" t="s">
        <v>137</v>
      </c>
      <c r="CK398" s="3" t="s">
        <v>341</v>
      </c>
      <c r="CN398" s="3" t="s">
        <v>137</v>
      </c>
      <c r="CQ398" s="3"/>
    </row>
    <row r="399" spans="1:95" x14ac:dyDescent="0.25">
      <c r="A399">
        <v>195</v>
      </c>
      <c r="B399" s="22">
        <v>43937.471921296295</v>
      </c>
      <c r="C399" s="22">
        <v>43937.473611111112</v>
      </c>
      <c r="D399" s="3" t="s">
        <v>97</v>
      </c>
      <c r="I399" s="3" t="s">
        <v>99</v>
      </c>
      <c r="L399" s="3" t="s">
        <v>99</v>
      </c>
      <c r="O399" s="3"/>
      <c r="R399" s="3" t="s">
        <v>120</v>
      </c>
      <c r="U399" s="3" t="s">
        <v>99</v>
      </c>
      <c r="X399" s="3" t="s">
        <v>101</v>
      </c>
      <c r="AA399" s="3" t="s">
        <v>132</v>
      </c>
      <c r="AD399" s="3" t="s">
        <v>138</v>
      </c>
      <c r="AG399" s="3" t="s">
        <v>149</v>
      </c>
      <c r="AJ399" s="3"/>
      <c r="AM399" s="3" t="s">
        <v>99</v>
      </c>
      <c r="AP399" s="3"/>
      <c r="AS399" s="3" t="s">
        <v>99</v>
      </c>
      <c r="AV399" s="3"/>
      <c r="AY399" s="3" t="s">
        <v>241</v>
      </c>
      <c r="BB399" s="3"/>
      <c r="BG399" s="3" t="s">
        <v>107</v>
      </c>
      <c r="BJ399" s="3" t="s">
        <v>107</v>
      </c>
      <c r="BM399" s="3" t="s">
        <v>109</v>
      </c>
      <c r="BP399" s="3" t="s">
        <v>109</v>
      </c>
      <c r="BS399" s="3" t="s">
        <v>123</v>
      </c>
      <c r="BV399" s="3" t="s">
        <v>109</v>
      </c>
      <c r="BY399" s="3" t="s">
        <v>109</v>
      </c>
      <c r="CB399" s="3" t="s">
        <v>118</v>
      </c>
      <c r="CE399" s="3" t="s">
        <v>111</v>
      </c>
      <c r="CH399" s="3" t="s">
        <v>136</v>
      </c>
      <c r="CK399" s="3"/>
      <c r="CN399" s="3" t="s">
        <v>126</v>
      </c>
      <c r="CQ399" s="3"/>
    </row>
    <row r="400" spans="1:95" x14ac:dyDescent="0.25">
      <c r="A400">
        <v>195</v>
      </c>
      <c r="B400" s="22">
        <v>43937.471921296295</v>
      </c>
      <c r="C400" s="22">
        <v>43937.473611111112</v>
      </c>
      <c r="D400" s="3" t="s">
        <v>97</v>
      </c>
      <c r="I400" s="3" t="s">
        <v>99</v>
      </c>
      <c r="L400" s="3" t="s">
        <v>99</v>
      </c>
      <c r="O400" s="3"/>
      <c r="R400" s="3" t="s">
        <v>120</v>
      </c>
      <c r="U400" s="3" t="s">
        <v>99</v>
      </c>
      <c r="X400" s="3" t="s">
        <v>101</v>
      </c>
      <c r="AA400" s="3" t="s">
        <v>132</v>
      </c>
      <c r="AD400" s="3" t="s">
        <v>138</v>
      </c>
      <c r="AG400" s="3" t="s">
        <v>149</v>
      </c>
      <c r="AJ400" s="3"/>
      <c r="AM400" s="3" t="s">
        <v>99</v>
      </c>
      <c r="AP400" s="3"/>
      <c r="AS400" s="3" t="s">
        <v>99</v>
      </c>
      <c r="AV400" s="3"/>
      <c r="AY400" s="3" t="s">
        <v>430</v>
      </c>
      <c r="BB400" s="3"/>
      <c r="BG400" s="3" t="s">
        <v>107</v>
      </c>
      <c r="BJ400" s="3" t="s">
        <v>107</v>
      </c>
      <c r="BM400" s="3" t="s">
        <v>109</v>
      </c>
      <c r="BP400" s="3" t="s">
        <v>109</v>
      </c>
      <c r="BS400" s="3" t="s">
        <v>123</v>
      </c>
      <c r="BV400" s="3" t="s">
        <v>109</v>
      </c>
      <c r="BY400" s="3" t="s">
        <v>109</v>
      </c>
      <c r="CB400" s="3" t="s">
        <v>118</v>
      </c>
      <c r="CE400" s="3" t="s">
        <v>111</v>
      </c>
      <c r="CH400" s="3" t="s">
        <v>136</v>
      </c>
      <c r="CK400" s="3"/>
      <c r="CN400" s="3" t="s">
        <v>126</v>
      </c>
      <c r="CQ400" s="3"/>
    </row>
    <row r="401" spans="1:95" x14ac:dyDescent="0.25">
      <c r="A401">
        <v>196</v>
      </c>
      <c r="B401" s="22">
        <v>43937.546469907407</v>
      </c>
      <c r="C401" s="22">
        <v>43937.549895833334</v>
      </c>
      <c r="D401" s="3" t="s">
        <v>97</v>
      </c>
      <c r="I401" s="3" t="s">
        <v>98</v>
      </c>
      <c r="L401" s="3" t="s">
        <v>99</v>
      </c>
      <c r="O401" s="3"/>
      <c r="R401" s="3" t="s">
        <v>100</v>
      </c>
      <c r="U401" s="3" t="s">
        <v>99</v>
      </c>
      <c r="X401" s="3" t="s">
        <v>101</v>
      </c>
      <c r="AA401" s="3" t="s">
        <v>102</v>
      </c>
      <c r="AD401" s="3" t="s">
        <v>174</v>
      </c>
      <c r="AG401" s="3" t="s">
        <v>137</v>
      </c>
      <c r="AJ401" s="3" t="s">
        <v>342</v>
      </c>
      <c r="AM401" s="3" t="s">
        <v>99</v>
      </c>
      <c r="AP401" s="3"/>
      <c r="AS401" s="3" t="s">
        <v>98</v>
      </c>
      <c r="AV401" s="3" t="s">
        <v>183</v>
      </c>
      <c r="AY401" s="3" t="s">
        <v>241</v>
      </c>
      <c r="BB401" s="3"/>
      <c r="BG401" s="3" t="s">
        <v>108</v>
      </c>
      <c r="BJ401" s="3" t="s">
        <v>108</v>
      </c>
      <c r="BM401" s="3" t="s">
        <v>107</v>
      </c>
      <c r="BP401" s="3" t="s">
        <v>109</v>
      </c>
      <c r="BS401" s="3" t="s">
        <v>109</v>
      </c>
      <c r="BV401" s="3" t="s">
        <v>109</v>
      </c>
      <c r="BY401" s="3" t="s">
        <v>108</v>
      </c>
      <c r="CB401" s="3" t="s">
        <v>118</v>
      </c>
      <c r="CE401" s="3" t="s">
        <v>119</v>
      </c>
      <c r="CH401" s="3" t="s">
        <v>112</v>
      </c>
      <c r="CK401" s="3"/>
      <c r="CN401" s="3" t="s">
        <v>126</v>
      </c>
      <c r="CQ401" s="3"/>
    </row>
    <row r="402" spans="1:95" x14ac:dyDescent="0.25">
      <c r="A402">
        <v>196</v>
      </c>
      <c r="B402" s="22">
        <v>43937.546469907407</v>
      </c>
      <c r="C402" s="22">
        <v>43937.549895833334</v>
      </c>
      <c r="D402" s="3" t="s">
        <v>97</v>
      </c>
      <c r="I402" s="3" t="s">
        <v>98</v>
      </c>
      <c r="L402" s="3" t="s">
        <v>99</v>
      </c>
      <c r="O402" s="3"/>
      <c r="R402" s="3" t="s">
        <v>100</v>
      </c>
      <c r="U402" s="3" t="s">
        <v>99</v>
      </c>
      <c r="X402" s="3" t="s">
        <v>101</v>
      </c>
      <c r="AA402" s="3" t="s">
        <v>102</v>
      </c>
      <c r="AD402" s="3" t="s">
        <v>174</v>
      </c>
      <c r="AG402" s="3" t="s">
        <v>137</v>
      </c>
      <c r="AJ402" s="3" t="s">
        <v>342</v>
      </c>
      <c r="AM402" s="3" t="s">
        <v>99</v>
      </c>
      <c r="AP402" s="3"/>
      <c r="AS402" s="3" t="s">
        <v>98</v>
      </c>
      <c r="AV402" s="3" t="s">
        <v>183</v>
      </c>
      <c r="AY402" s="3" t="s">
        <v>430</v>
      </c>
      <c r="BB402" s="3"/>
      <c r="BG402" s="3" t="s">
        <v>108</v>
      </c>
      <c r="BJ402" s="3" t="s">
        <v>108</v>
      </c>
      <c r="BM402" s="3" t="s">
        <v>107</v>
      </c>
      <c r="BP402" s="3" t="s">
        <v>109</v>
      </c>
      <c r="BS402" s="3" t="s">
        <v>109</v>
      </c>
      <c r="BV402" s="3" t="s">
        <v>109</v>
      </c>
      <c r="BY402" s="3" t="s">
        <v>108</v>
      </c>
      <c r="CB402" s="3" t="s">
        <v>118</v>
      </c>
      <c r="CE402" s="3" t="s">
        <v>119</v>
      </c>
      <c r="CH402" s="3" t="s">
        <v>112</v>
      </c>
      <c r="CK402" s="3"/>
      <c r="CN402" s="3" t="s">
        <v>126</v>
      </c>
      <c r="CQ402" s="3"/>
    </row>
    <row r="403" spans="1:95" x14ac:dyDescent="0.25">
      <c r="A403">
        <v>197</v>
      </c>
      <c r="B403" s="22">
        <v>43937.585370370369</v>
      </c>
      <c r="C403" s="22">
        <v>43937.593530092592</v>
      </c>
      <c r="D403" s="3" t="s">
        <v>97</v>
      </c>
      <c r="I403" s="3" t="s">
        <v>98</v>
      </c>
      <c r="L403" s="3" t="s">
        <v>99</v>
      </c>
      <c r="O403" s="3"/>
      <c r="R403" s="3" t="s">
        <v>100</v>
      </c>
      <c r="U403" s="3" t="s">
        <v>99</v>
      </c>
      <c r="X403" s="3" t="s">
        <v>121</v>
      </c>
      <c r="AA403" s="3"/>
      <c r="AD403" s="3" t="s">
        <v>174</v>
      </c>
      <c r="AG403" s="3" t="s">
        <v>151</v>
      </c>
      <c r="AJ403" s="3"/>
      <c r="AM403" s="3" t="s">
        <v>99</v>
      </c>
      <c r="AP403" s="3"/>
      <c r="AS403" s="3" t="s">
        <v>98</v>
      </c>
      <c r="AV403" s="3" t="s">
        <v>343</v>
      </c>
      <c r="AY403" s="3" t="s">
        <v>241</v>
      </c>
      <c r="BB403" s="3" t="s">
        <v>344</v>
      </c>
      <c r="BG403" s="3" t="s">
        <v>123</v>
      </c>
      <c r="BJ403" s="3" t="s">
        <v>109</v>
      </c>
      <c r="BM403" s="3" t="s">
        <v>109</v>
      </c>
      <c r="BP403" s="3" t="s">
        <v>123</v>
      </c>
      <c r="BS403" s="3" t="s">
        <v>109</v>
      </c>
      <c r="BV403" s="3" t="s">
        <v>109</v>
      </c>
      <c r="BY403" s="3" t="s">
        <v>109</v>
      </c>
      <c r="CB403" s="3" t="s">
        <v>118</v>
      </c>
      <c r="CE403" s="3" t="s">
        <v>119</v>
      </c>
      <c r="CH403" s="3" t="s">
        <v>112</v>
      </c>
      <c r="CK403" s="3"/>
      <c r="CN403" s="3" t="s">
        <v>113</v>
      </c>
      <c r="CQ403" s="3"/>
    </row>
    <row r="404" spans="1:95" x14ac:dyDescent="0.25">
      <c r="A404">
        <v>197</v>
      </c>
      <c r="B404" s="22">
        <v>43937.585370370369</v>
      </c>
      <c r="C404" s="22">
        <v>43937.593530092592</v>
      </c>
      <c r="D404" s="3" t="s">
        <v>97</v>
      </c>
      <c r="I404" s="3" t="s">
        <v>98</v>
      </c>
      <c r="L404" s="3" t="s">
        <v>99</v>
      </c>
      <c r="O404" s="3"/>
      <c r="R404" s="3" t="s">
        <v>100</v>
      </c>
      <c r="U404" s="3" t="s">
        <v>99</v>
      </c>
      <c r="X404" s="3" t="s">
        <v>121</v>
      </c>
      <c r="AA404" s="3"/>
      <c r="AD404" s="3" t="s">
        <v>174</v>
      </c>
      <c r="AG404" s="3" t="s">
        <v>151</v>
      </c>
      <c r="AJ404" s="3"/>
      <c r="AM404" s="3" t="s">
        <v>99</v>
      </c>
      <c r="AP404" s="3"/>
      <c r="AS404" s="3" t="s">
        <v>98</v>
      </c>
      <c r="AV404" s="3" t="s">
        <v>343</v>
      </c>
      <c r="AY404" s="3" t="s">
        <v>430</v>
      </c>
      <c r="BB404" s="3" t="s">
        <v>344</v>
      </c>
      <c r="BG404" s="3" t="s">
        <v>123</v>
      </c>
      <c r="BJ404" s="3" t="s">
        <v>109</v>
      </c>
      <c r="BM404" s="3" t="s">
        <v>109</v>
      </c>
      <c r="BP404" s="3" t="s">
        <v>123</v>
      </c>
      <c r="BS404" s="3" t="s">
        <v>109</v>
      </c>
      <c r="BV404" s="3" t="s">
        <v>109</v>
      </c>
      <c r="BY404" s="3" t="s">
        <v>109</v>
      </c>
      <c r="CB404" s="3" t="s">
        <v>118</v>
      </c>
      <c r="CE404" s="3" t="s">
        <v>119</v>
      </c>
      <c r="CH404" s="3" t="s">
        <v>112</v>
      </c>
      <c r="CK404" s="3"/>
      <c r="CN404" s="3" t="s">
        <v>113</v>
      </c>
      <c r="CQ404" s="3"/>
    </row>
    <row r="405" spans="1:95" x14ac:dyDescent="0.25">
      <c r="A405">
        <v>198</v>
      </c>
      <c r="B405" s="22">
        <v>43937.599282407406</v>
      </c>
      <c r="C405" s="22">
        <v>43937.60292824074</v>
      </c>
      <c r="D405" s="3" t="s">
        <v>97</v>
      </c>
      <c r="I405" s="3" t="s">
        <v>98</v>
      </c>
      <c r="L405" s="3" t="s">
        <v>99</v>
      </c>
      <c r="O405" s="3"/>
      <c r="R405" s="3" t="s">
        <v>100</v>
      </c>
      <c r="U405" s="3" t="s">
        <v>99</v>
      </c>
      <c r="X405" s="3" t="s">
        <v>101</v>
      </c>
      <c r="AA405" s="3" t="s">
        <v>99</v>
      </c>
      <c r="AD405" s="3" t="s">
        <v>114</v>
      </c>
      <c r="AG405" s="3" t="s">
        <v>149</v>
      </c>
      <c r="AJ405" s="3"/>
      <c r="AM405" s="3" t="s">
        <v>99</v>
      </c>
      <c r="AP405" s="3"/>
      <c r="AS405" s="3" t="s">
        <v>98</v>
      </c>
      <c r="AV405" s="3" t="s">
        <v>265</v>
      </c>
      <c r="AY405" s="3" t="s">
        <v>241</v>
      </c>
      <c r="BB405" s="3"/>
      <c r="BG405" s="3" t="s">
        <v>109</v>
      </c>
      <c r="BJ405" s="3" t="s">
        <v>108</v>
      </c>
      <c r="BM405" s="3" t="s">
        <v>123</v>
      </c>
      <c r="BP405" s="3" t="s">
        <v>123</v>
      </c>
      <c r="BS405" s="3" t="s">
        <v>123</v>
      </c>
      <c r="BV405" s="3" t="s">
        <v>133</v>
      </c>
      <c r="BY405" s="3" t="s">
        <v>123</v>
      </c>
      <c r="CB405" s="3" t="s">
        <v>118</v>
      </c>
      <c r="CE405" s="3" t="s">
        <v>111</v>
      </c>
      <c r="CH405" s="3" t="s">
        <v>148</v>
      </c>
      <c r="CK405" s="3"/>
      <c r="CN405" s="3" t="s">
        <v>131</v>
      </c>
      <c r="CQ405" s="3"/>
    </row>
    <row r="406" spans="1:95" x14ac:dyDescent="0.25">
      <c r="A406">
        <v>198</v>
      </c>
      <c r="B406" s="22">
        <v>43937.599282407406</v>
      </c>
      <c r="C406" s="22">
        <v>43937.60292824074</v>
      </c>
      <c r="D406" s="3" t="s">
        <v>97</v>
      </c>
      <c r="I406" s="3" t="s">
        <v>98</v>
      </c>
      <c r="L406" s="3" t="s">
        <v>99</v>
      </c>
      <c r="O406" s="3"/>
      <c r="R406" s="3" t="s">
        <v>100</v>
      </c>
      <c r="U406" s="3" t="s">
        <v>99</v>
      </c>
      <c r="X406" s="3" t="s">
        <v>101</v>
      </c>
      <c r="AA406" s="3" t="s">
        <v>99</v>
      </c>
      <c r="AD406" s="3" t="s">
        <v>114</v>
      </c>
      <c r="AG406" s="3" t="s">
        <v>149</v>
      </c>
      <c r="AJ406" s="3"/>
      <c r="AM406" s="3" t="s">
        <v>99</v>
      </c>
      <c r="AP406" s="3"/>
      <c r="AS406" s="3" t="s">
        <v>98</v>
      </c>
      <c r="AV406" s="3" t="s">
        <v>265</v>
      </c>
      <c r="AY406" s="3" t="s">
        <v>430</v>
      </c>
      <c r="BB406" s="3"/>
      <c r="BG406" s="3" t="s">
        <v>109</v>
      </c>
      <c r="BJ406" s="3" t="s">
        <v>108</v>
      </c>
      <c r="BM406" s="3" t="s">
        <v>123</v>
      </c>
      <c r="BP406" s="3" t="s">
        <v>123</v>
      </c>
      <c r="BS406" s="3" t="s">
        <v>123</v>
      </c>
      <c r="BV406" s="3" t="s">
        <v>133</v>
      </c>
      <c r="BY406" s="3" t="s">
        <v>123</v>
      </c>
      <c r="CB406" s="3" t="s">
        <v>118</v>
      </c>
      <c r="CE406" s="3" t="s">
        <v>111</v>
      </c>
      <c r="CH406" s="3" t="s">
        <v>148</v>
      </c>
      <c r="CK406" s="3"/>
      <c r="CN406" s="3" t="s">
        <v>131</v>
      </c>
      <c r="CQ406" s="3"/>
    </row>
    <row r="407" spans="1:95" x14ac:dyDescent="0.25">
      <c r="A407">
        <v>199</v>
      </c>
      <c r="B407" s="22">
        <v>43937.742060185185</v>
      </c>
      <c r="C407" s="22">
        <v>43937.743726851855</v>
      </c>
      <c r="D407" s="3" t="s">
        <v>97</v>
      </c>
      <c r="I407" s="3" t="s">
        <v>98</v>
      </c>
      <c r="L407" s="3" t="s">
        <v>99</v>
      </c>
      <c r="O407" s="3"/>
      <c r="R407" s="3" t="s">
        <v>120</v>
      </c>
      <c r="U407" s="3" t="s">
        <v>99</v>
      </c>
      <c r="X407" s="3" t="s">
        <v>101</v>
      </c>
      <c r="AA407" s="3" t="s">
        <v>99</v>
      </c>
      <c r="AD407" s="3" t="s">
        <v>146</v>
      </c>
      <c r="AG407" s="3" t="s">
        <v>160</v>
      </c>
      <c r="AJ407" s="3"/>
      <c r="AM407" s="3" t="s">
        <v>99</v>
      </c>
      <c r="AP407" s="3"/>
      <c r="AS407" s="3" t="s">
        <v>99</v>
      </c>
      <c r="AV407" s="3"/>
      <c r="AY407" s="3" t="s">
        <v>241</v>
      </c>
      <c r="BB407" s="3"/>
      <c r="BG407" s="3" t="s">
        <v>107</v>
      </c>
      <c r="BJ407" s="3" t="s">
        <v>107</v>
      </c>
      <c r="BM407" s="3" t="s">
        <v>108</v>
      </c>
      <c r="BP407" s="3" t="s">
        <v>109</v>
      </c>
      <c r="BS407" s="3" t="s">
        <v>109</v>
      </c>
      <c r="BV407" s="3" t="s">
        <v>109</v>
      </c>
      <c r="BY407" s="3" t="s">
        <v>109</v>
      </c>
      <c r="CB407" s="3" t="s">
        <v>118</v>
      </c>
      <c r="CE407" s="3" t="s">
        <v>119</v>
      </c>
      <c r="CH407" s="3" t="s">
        <v>112</v>
      </c>
      <c r="CK407" s="3"/>
      <c r="CN407" s="3" t="s">
        <v>113</v>
      </c>
      <c r="CQ407" s="3"/>
    </row>
    <row r="408" spans="1:95" x14ac:dyDescent="0.25">
      <c r="A408">
        <v>199</v>
      </c>
      <c r="B408" s="22">
        <v>43937.742060185185</v>
      </c>
      <c r="C408" s="22">
        <v>43937.743726851855</v>
      </c>
      <c r="D408" s="3" t="s">
        <v>97</v>
      </c>
      <c r="I408" s="3" t="s">
        <v>98</v>
      </c>
      <c r="L408" s="3" t="s">
        <v>99</v>
      </c>
      <c r="O408" s="3"/>
      <c r="R408" s="3" t="s">
        <v>120</v>
      </c>
      <c r="U408" s="3" t="s">
        <v>99</v>
      </c>
      <c r="X408" s="3" t="s">
        <v>101</v>
      </c>
      <c r="AA408" s="3" t="s">
        <v>99</v>
      </c>
      <c r="AD408" s="3" t="s">
        <v>146</v>
      </c>
      <c r="AG408" s="3" t="s">
        <v>160</v>
      </c>
      <c r="AJ408" s="3"/>
      <c r="AM408" s="3" t="s">
        <v>99</v>
      </c>
      <c r="AP408" s="3"/>
      <c r="AS408" s="3" t="s">
        <v>99</v>
      </c>
      <c r="AV408" s="3"/>
      <c r="AY408" s="3" t="s">
        <v>430</v>
      </c>
      <c r="BB408" s="3"/>
      <c r="BG408" s="3" t="s">
        <v>107</v>
      </c>
      <c r="BJ408" s="3" t="s">
        <v>107</v>
      </c>
      <c r="BM408" s="3" t="s">
        <v>108</v>
      </c>
      <c r="BP408" s="3" t="s">
        <v>109</v>
      </c>
      <c r="BS408" s="3" t="s">
        <v>109</v>
      </c>
      <c r="BV408" s="3" t="s">
        <v>109</v>
      </c>
      <c r="BY408" s="3" t="s">
        <v>109</v>
      </c>
      <c r="CB408" s="3" t="s">
        <v>118</v>
      </c>
      <c r="CE408" s="3" t="s">
        <v>119</v>
      </c>
      <c r="CH408" s="3" t="s">
        <v>112</v>
      </c>
      <c r="CK408" s="3"/>
      <c r="CN408" s="3" t="s">
        <v>113</v>
      </c>
      <c r="CQ408" s="3"/>
    </row>
    <row r="409" spans="1:95" x14ac:dyDescent="0.25">
      <c r="A409">
        <v>200</v>
      </c>
      <c r="B409" s="22">
        <v>43937.846412037034</v>
      </c>
      <c r="C409" s="22">
        <v>43937.854664351849</v>
      </c>
      <c r="D409" s="3" t="s">
        <v>97</v>
      </c>
      <c r="I409" s="3" t="s">
        <v>98</v>
      </c>
      <c r="L409" s="3" t="s">
        <v>99</v>
      </c>
      <c r="O409" s="3"/>
      <c r="R409" s="3" t="s">
        <v>120</v>
      </c>
      <c r="U409" s="3" t="s">
        <v>99</v>
      </c>
      <c r="X409" s="3" t="s">
        <v>121</v>
      </c>
      <c r="AA409" s="3"/>
      <c r="AD409" s="3" t="s">
        <v>114</v>
      </c>
      <c r="AG409" s="3" t="s">
        <v>139</v>
      </c>
      <c r="AJ409" s="3"/>
      <c r="AM409" s="3" t="s">
        <v>98</v>
      </c>
      <c r="AP409" s="3" t="s">
        <v>155</v>
      </c>
      <c r="AS409" s="3" t="s">
        <v>99</v>
      </c>
      <c r="AV409" s="3"/>
      <c r="AY409" s="3" t="s">
        <v>241</v>
      </c>
      <c r="BB409" s="3"/>
      <c r="BG409" s="3" t="s">
        <v>123</v>
      </c>
      <c r="BJ409" s="3" t="s">
        <v>123</v>
      </c>
      <c r="BM409" s="3" t="s">
        <v>133</v>
      </c>
      <c r="BP409" s="3" t="s">
        <v>133</v>
      </c>
      <c r="BS409" s="3" t="s">
        <v>133</v>
      </c>
      <c r="BV409" s="3" t="s">
        <v>107</v>
      </c>
      <c r="BY409" s="3" t="s">
        <v>123</v>
      </c>
      <c r="CB409" s="3" t="s">
        <v>110</v>
      </c>
      <c r="CE409" s="3" t="s">
        <v>119</v>
      </c>
      <c r="CH409" s="3" t="s">
        <v>236</v>
      </c>
      <c r="CK409" s="3"/>
      <c r="CN409" s="3" t="s">
        <v>113</v>
      </c>
      <c r="CQ409" s="3"/>
    </row>
    <row r="410" spans="1:95" x14ac:dyDescent="0.25">
      <c r="A410">
        <v>200</v>
      </c>
      <c r="B410" s="22">
        <v>43937.846412037034</v>
      </c>
      <c r="C410" s="22">
        <v>43937.854664351849</v>
      </c>
      <c r="D410" s="3" t="s">
        <v>97</v>
      </c>
      <c r="I410" s="3" t="s">
        <v>98</v>
      </c>
      <c r="L410" s="3" t="s">
        <v>99</v>
      </c>
      <c r="O410" s="3"/>
      <c r="R410" s="3" t="s">
        <v>120</v>
      </c>
      <c r="U410" s="3" t="s">
        <v>99</v>
      </c>
      <c r="X410" s="3" t="s">
        <v>121</v>
      </c>
      <c r="AA410" s="3"/>
      <c r="AD410" s="3" t="s">
        <v>114</v>
      </c>
      <c r="AG410" s="3" t="s">
        <v>139</v>
      </c>
      <c r="AJ410" s="3"/>
      <c r="AM410" s="3" t="s">
        <v>98</v>
      </c>
      <c r="AP410" s="3" t="s">
        <v>155</v>
      </c>
      <c r="AS410" s="3" t="s">
        <v>99</v>
      </c>
      <c r="AV410" s="3"/>
      <c r="AY410" s="3" t="s">
        <v>430</v>
      </c>
      <c r="BB410" s="3"/>
      <c r="BG410" s="3" t="s">
        <v>123</v>
      </c>
      <c r="BJ410" s="3" t="s">
        <v>123</v>
      </c>
      <c r="BM410" s="3" t="s">
        <v>133</v>
      </c>
      <c r="BP410" s="3" t="s">
        <v>133</v>
      </c>
      <c r="BS410" s="3" t="s">
        <v>133</v>
      </c>
      <c r="BV410" s="3" t="s">
        <v>107</v>
      </c>
      <c r="BY410" s="3" t="s">
        <v>123</v>
      </c>
      <c r="CB410" s="3" t="s">
        <v>110</v>
      </c>
      <c r="CE410" s="3" t="s">
        <v>119</v>
      </c>
      <c r="CH410" s="3" t="s">
        <v>236</v>
      </c>
      <c r="CK410" s="3"/>
      <c r="CN410" s="3" t="s">
        <v>113</v>
      </c>
      <c r="CQ410" s="3"/>
    </row>
    <row r="411" spans="1:95" x14ac:dyDescent="0.25">
      <c r="A411">
        <v>201</v>
      </c>
      <c r="B411" s="22">
        <v>43937.922083333331</v>
      </c>
      <c r="C411" s="22">
        <v>43937.927627314813</v>
      </c>
      <c r="D411" s="3" t="s">
        <v>97</v>
      </c>
      <c r="I411" s="3" t="s">
        <v>98</v>
      </c>
      <c r="L411" s="3" t="s">
        <v>98</v>
      </c>
      <c r="O411" s="3" t="s">
        <v>345</v>
      </c>
      <c r="R411" s="3" t="s">
        <v>100</v>
      </c>
      <c r="U411" s="3" t="s">
        <v>99</v>
      </c>
      <c r="X411" s="3" t="s">
        <v>101</v>
      </c>
      <c r="AA411" s="3" t="s">
        <v>132</v>
      </c>
      <c r="AD411" s="3" t="s">
        <v>154</v>
      </c>
      <c r="AG411" s="3" t="s">
        <v>149</v>
      </c>
      <c r="AJ411" s="3"/>
      <c r="AM411" s="3" t="s">
        <v>99</v>
      </c>
      <c r="AP411" s="3"/>
      <c r="AS411" s="3" t="s">
        <v>98</v>
      </c>
      <c r="AV411" s="3" t="s">
        <v>291</v>
      </c>
      <c r="AY411" s="3" t="s">
        <v>241</v>
      </c>
      <c r="BB411" s="3"/>
      <c r="BG411" s="3" t="s">
        <v>107</v>
      </c>
      <c r="BJ411" s="3" t="s">
        <v>107</v>
      </c>
      <c r="BM411" s="3" t="s">
        <v>107</v>
      </c>
      <c r="BP411" s="3" t="s">
        <v>108</v>
      </c>
      <c r="BS411" s="3" t="s">
        <v>107</v>
      </c>
      <c r="BV411" s="3" t="s">
        <v>108</v>
      </c>
      <c r="BY411" s="3" t="s">
        <v>107</v>
      </c>
      <c r="CB411" s="3" t="s">
        <v>124</v>
      </c>
      <c r="CE411" s="3" t="s">
        <v>111</v>
      </c>
      <c r="CH411" s="3" t="s">
        <v>199</v>
      </c>
      <c r="CK411" s="3"/>
      <c r="CN411" s="3" t="s">
        <v>131</v>
      </c>
      <c r="CQ411" s="3"/>
    </row>
    <row r="412" spans="1:95" x14ac:dyDescent="0.25">
      <c r="A412">
        <v>201</v>
      </c>
      <c r="B412" s="22">
        <v>43937.922083333331</v>
      </c>
      <c r="C412" s="22">
        <v>43937.927627314813</v>
      </c>
      <c r="D412" s="3" t="s">
        <v>97</v>
      </c>
      <c r="I412" s="3" t="s">
        <v>98</v>
      </c>
      <c r="L412" s="3" t="s">
        <v>98</v>
      </c>
      <c r="O412" s="3" t="s">
        <v>345</v>
      </c>
      <c r="R412" s="3" t="s">
        <v>100</v>
      </c>
      <c r="U412" s="3" t="s">
        <v>99</v>
      </c>
      <c r="X412" s="3" t="s">
        <v>101</v>
      </c>
      <c r="AA412" s="3" t="s">
        <v>132</v>
      </c>
      <c r="AD412" s="3" t="s">
        <v>154</v>
      </c>
      <c r="AG412" s="3" t="s">
        <v>149</v>
      </c>
      <c r="AJ412" s="3"/>
      <c r="AM412" s="3" t="s">
        <v>99</v>
      </c>
      <c r="AP412" s="3"/>
      <c r="AS412" s="3" t="s">
        <v>98</v>
      </c>
      <c r="AV412" s="3" t="s">
        <v>291</v>
      </c>
      <c r="AY412" s="3" t="s">
        <v>430</v>
      </c>
      <c r="BB412" s="3"/>
      <c r="BG412" s="3" t="s">
        <v>107</v>
      </c>
      <c r="BJ412" s="3" t="s">
        <v>107</v>
      </c>
      <c r="BM412" s="3" t="s">
        <v>107</v>
      </c>
      <c r="BP412" s="3" t="s">
        <v>108</v>
      </c>
      <c r="BS412" s="3" t="s">
        <v>107</v>
      </c>
      <c r="BV412" s="3" t="s">
        <v>108</v>
      </c>
      <c r="BY412" s="3" t="s">
        <v>107</v>
      </c>
      <c r="CB412" s="3" t="s">
        <v>124</v>
      </c>
      <c r="CE412" s="3" t="s">
        <v>111</v>
      </c>
      <c r="CH412" s="3" t="s">
        <v>199</v>
      </c>
      <c r="CK412" s="3"/>
      <c r="CN412" s="3" t="s">
        <v>131</v>
      </c>
      <c r="CQ412" s="3"/>
    </row>
    <row r="413" spans="1:95" x14ac:dyDescent="0.25">
      <c r="A413">
        <v>202</v>
      </c>
      <c r="B413" s="22">
        <v>43937.92869212963</v>
      </c>
      <c r="C413" s="22">
        <v>43937.930914351855</v>
      </c>
      <c r="D413" s="3" t="s">
        <v>97</v>
      </c>
      <c r="I413" s="3" t="s">
        <v>99</v>
      </c>
      <c r="L413" s="3" t="s">
        <v>98</v>
      </c>
      <c r="O413" s="3" t="s">
        <v>346</v>
      </c>
      <c r="R413" s="3" t="s">
        <v>100</v>
      </c>
      <c r="U413" s="3" t="s">
        <v>98</v>
      </c>
      <c r="X413" s="3" t="s">
        <v>121</v>
      </c>
      <c r="AA413" s="3"/>
      <c r="AD413" s="3" t="s">
        <v>142</v>
      </c>
      <c r="AG413" s="3" t="s">
        <v>149</v>
      </c>
      <c r="AJ413" s="3"/>
      <c r="AM413" s="3" t="s">
        <v>98</v>
      </c>
      <c r="AP413" s="3" t="s">
        <v>347</v>
      </c>
      <c r="AS413" s="3" t="s">
        <v>99</v>
      </c>
      <c r="AV413" s="3"/>
      <c r="AY413" s="3" t="s">
        <v>241</v>
      </c>
      <c r="BB413" s="3"/>
      <c r="BG413" s="3" t="s">
        <v>109</v>
      </c>
      <c r="BJ413" s="3" t="s">
        <v>109</v>
      </c>
      <c r="BM413" s="3" t="s">
        <v>107</v>
      </c>
      <c r="BP413" s="3" t="s">
        <v>123</v>
      </c>
      <c r="BS413" s="3" t="s">
        <v>123</v>
      </c>
      <c r="BV413" s="3" t="s">
        <v>123</v>
      </c>
      <c r="BY413" s="3" t="s">
        <v>123</v>
      </c>
      <c r="CB413" s="3" t="s">
        <v>124</v>
      </c>
      <c r="CE413" s="3" t="s">
        <v>111</v>
      </c>
      <c r="CH413" s="3" t="s">
        <v>199</v>
      </c>
      <c r="CK413" s="3"/>
      <c r="CN413" s="3" t="s">
        <v>137</v>
      </c>
      <c r="CQ413" s="3"/>
    </row>
    <row r="414" spans="1:95" x14ac:dyDescent="0.25">
      <c r="A414">
        <v>202</v>
      </c>
      <c r="B414" s="22">
        <v>43937.92869212963</v>
      </c>
      <c r="C414" s="22">
        <v>43937.930914351855</v>
      </c>
      <c r="D414" s="3" t="s">
        <v>97</v>
      </c>
      <c r="I414" s="3" t="s">
        <v>99</v>
      </c>
      <c r="L414" s="3" t="s">
        <v>98</v>
      </c>
      <c r="O414" s="3" t="s">
        <v>346</v>
      </c>
      <c r="R414" s="3" t="s">
        <v>100</v>
      </c>
      <c r="U414" s="3" t="s">
        <v>98</v>
      </c>
      <c r="X414" s="3" t="s">
        <v>121</v>
      </c>
      <c r="AA414" s="3"/>
      <c r="AD414" s="3" t="s">
        <v>142</v>
      </c>
      <c r="AG414" s="3" t="s">
        <v>149</v>
      </c>
      <c r="AJ414" s="3"/>
      <c r="AM414" s="3" t="s">
        <v>98</v>
      </c>
      <c r="AP414" s="3" t="s">
        <v>347</v>
      </c>
      <c r="AS414" s="3" t="s">
        <v>99</v>
      </c>
      <c r="AV414" s="3"/>
      <c r="AY414" s="3" t="s">
        <v>430</v>
      </c>
      <c r="BB414" s="3"/>
      <c r="BG414" s="3" t="s">
        <v>109</v>
      </c>
      <c r="BJ414" s="3" t="s">
        <v>109</v>
      </c>
      <c r="BM414" s="3" t="s">
        <v>107</v>
      </c>
      <c r="BP414" s="3" t="s">
        <v>123</v>
      </c>
      <c r="BS414" s="3" t="s">
        <v>123</v>
      </c>
      <c r="BV414" s="3" t="s">
        <v>123</v>
      </c>
      <c r="BY414" s="3" t="s">
        <v>123</v>
      </c>
      <c r="CB414" s="3" t="s">
        <v>124</v>
      </c>
      <c r="CE414" s="3" t="s">
        <v>111</v>
      </c>
      <c r="CH414" s="3" t="s">
        <v>199</v>
      </c>
      <c r="CK414" s="3"/>
      <c r="CN414" s="3" t="s">
        <v>137</v>
      </c>
      <c r="CQ414" s="3"/>
    </row>
    <row r="415" spans="1:95" x14ac:dyDescent="0.25">
      <c r="A415">
        <v>203</v>
      </c>
      <c r="B415" s="22">
        <v>43937.929189814815</v>
      </c>
      <c r="C415" s="22">
        <v>43937.932060185187</v>
      </c>
      <c r="D415" s="3" t="s">
        <v>97</v>
      </c>
      <c r="I415" s="3" t="s">
        <v>98</v>
      </c>
      <c r="L415" s="3" t="s">
        <v>98</v>
      </c>
      <c r="O415" s="3"/>
      <c r="R415" s="3" t="s">
        <v>100</v>
      </c>
      <c r="U415" s="3" t="s">
        <v>99</v>
      </c>
      <c r="X415" s="3" t="s">
        <v>101</v>
      </c>
      <c r="AA415" s="3" t="s">
        <v>132</v>
      </c>
      <c r="AD415" s="3" t="s">
        <v>237</v>
      </c>
      <c r="AG415" s="3" t="s">
        <v>149</v>
      </c>
      <c r="AJ415" s="3"/>
      <c r="AM415" s="3" t="s">
        <v>99</v>
      </c>
      <c r="AP415" s="3"/>
      <c r="AS415" s="3" t="s">
        <v>98</v>
      </c>
      <c r="AV415" s="3" t="s">
        <v>157</v>
      </c>
      <c r="AY415" s="3" t="s">
        <v>241</v>
      </c>
      <c r="BB415" s="3"/>
      <c r="BG415" s="3" t="s">
        <v>108</v>
      </c>
      <c r="BJ415" s="3" t="s">
        <v>108</v>
      </c>
      <c r="BM415" s="3" t="s">
        <v>107</v>
      </c>
      <c r="BP415" s="3" t="s">
        <v>109</v>
      </c>
      <c r="BS415" s="3" t="s">
        <v>123</v>
      </c>
      <c r="BV415" s="3" t="s">
        <v>109</v>
      </c>
      <c r="BY415" s="3" t="s">
        <v>108</v>
      </c>
      <c r="CB415" s="3" t="s">
        <v>124</v>
      </c>
      <c r="CE415" s="3" t="s">
        <v>111</v>
      </c>
      <c r="CH415" s="3" t="s">
        <v>199</v>
      </c>
      <c r="CK415" s="3"/>
      <c r="CN415" s="3" t="s">
        <v>137</v>
      </c>
      <c r="CQ415" s="3"/>
    </row>
    <row r="416" spans="1:95" x14ac:dyDescent="0.25">
      <c r="A416">
        <v>203</v>
      </c>
      <c r="B416" s="22">
        <v>43937.929189814815</v>
      </c>
      <c r="C416" s="22">
        <v>43937.932060185187</v>
      </c>
      <c r="D416" s="3" t="s">
        <v>97</v>
      </c>
      <c r="I416" s="3" t="s">
        <v>98</v>
      </c>
      <c r="L416" s="3" t="s">
        <v>98</v>
      </c>
      <c r="O416" s="3"/>
      <c r="R416" s="3" t="s">
        <v>100</v>
      </c>
      <c r="U416" s="3" t="s">
        <v>99</v>
      </c>
      <c r="X416" s="3" t="s">
        <v>101</v>
      </c>
      <c r="AA416" s="3" t="s">
        <v>132</v>
      </c>
      <c r="AD416" s="3" t="s">
        <v>237</v>
      </c>
      <c r="AG416" s="3" t="s">
        <v>149</v>
      </c>
      <c r="AJ416" s="3"/>
      <c r="AM416" s="3" t="s">
        <v>99</v>
      </c>
      <c r="AP416" s="3"/>
      <c r="AS416" s="3" t="s">
        <v>98</v>
      </c>
      <c r="AV416" s="3" t="s">
        <v>157</v>
      </c>
      <c r="AY416" s="3" t="s">
        <v>430</v>
      </c>
      <c r="BB416" s="3"/>
      <c r="BG416" s="3" t="s">
        <v>108</v>
      </c>
      <c r="BJ416" s="3" t="s">
        <v>108</v>
      </c>
      <c r="BM416" s="3" t="s">
        <v>107</v>
      </c>
      <c r="BP416" s="3" t="s">
        <v>109</v>
      </c>
      <c r="BS416" s="3" t="s">
        <v>123</v>
      </c>
      <c r="BV416" s="3" t="s">
        <v>109</v>
      </c>
      <c r="BY416" s="3" t="s">
        <v>108</v>
      </c>
      <c r="CB416" s="3" t="s">
        <v>124</v>
      </c>
      <c r="CE416" s="3" t="s">
        <v>111</v>
      </c>
      <c r="CH416" s="3" t="s">
        <v>199</v>
      </c>
      <c r="CK416" s="3"/>
      <c r="CN416" s="3" t="s">
        <v>137</v>
      </c>
      <c r="CQ416" s="3"/>
    </row>
    <row r="417" spans="1:95" x14ac:dyDescent="0.25">
      <c r="A417">
        <v>204</v>
      </c>
      <c r="B417" s="22">
        <v>43937.935914351852</v>
      </c>
      <c r="C417" s="22">
        <v>43937.937557870369</v>
      </c>
      <c r="D417" s="3" t="s">
        <v>97</v>
      </c>
      <c r="I417" s="3" t="s">
        <v>99</v>
      </c>
      <c r="L417" s="3" t="s">
        <v>98</v>
      </c>
      <c r="O417" s="3"/>
      <c r="R417" s="3" t="s">
        <v>120</v>
      </c>
      <c r="U417" s="3" t="s">
        <v>99</v>
      </c>
      <c r="X417" s="3" t="s">
        <v>101</v>
      </c>
      <c r="AA417" s="3" t="s">
        <v>102</v>
      </c>
      <c r="AD417" s="3" t="s">
        <v>154</v>
      </c>
      <c r="AG417" s="3" t="s">
        <v>149</v>
      </c>
      <c r="AJ417" s="3"/>
      <c r="AM417" s="3" t="s">
        <v>99</v>
      </c>
      <c r="AP417" s="3"/>
      <c r="AS417" s="3" t="s">
        <v>99</v>
      </c>
      <c r="AV417" s="3"/>
      <c r="AY417" s="3" t="s">
        <v>241</v>
      </c>
      <c r="BB417" s="3"/>
      <c r="BG417" s="3" t="s">
        <v>109</v>
      </c>
      <c r="BJ417" s="3" t="s">
        <v>108</v>
      </c>
      <c r="BM417" s="3" t="s">
        <v>109</v>
      </c>
      <c r="BP417" s="3" t="s">
        <v>108</v>
      </c>
      <c r="BS417" s="3" t="s">
        <v>109</v>
      </c>
      <c r="BV417" s="3" t="s">
        <v>123</v>
      </c>
      <c r="BY417" s="3" t="s">
        <v>109</v>
      </c>
      <c r="CB417" s="3" t="s">
        <v>118</v>
      </c>
      <c r="CE417" s="3" t="s">
        <v>111</v>
      </c>
      <c r="CH417" s="3" t="s">
        <v>148</v>
      </c>
      <c r="CK417" s="3"/>
      <c r="CN417" s="3" t="s">
        <v>126</v>
      </c>
      <c r="CQ417" s="3"/>
    </row>
    <row r="418" spans="1:95" x14ac:dyDescent="0.25">
      <c r="A418">
        <v>204</v>
      </c>
      <c r="B418" s="22">
        <v>43937.935914351852</v>
      </c>
      <c r="C418" s="22">
        <v>43937.937557870369</v>
      </c>
      <c r="D418" s="3" t="s">
        <v>97</v>
      </c>
      <c r="I418" s="3" t="s">
        <v>99</v>
      </c>
      <c r="L418" s="3" t="s">
        <v>98</v>
      </c>
      <c r="O418" s="3"/>
      <c r="R418" s="3" t="s">
        <v>120</v>
      </c>
      <c r="U418" s="3" t="s">
        <v>99</v>
      </c>
      <c r="X418" s="3" t="s">
        <v>101</v>
      </c>
      <c r="AA418" s="3" t="s">
        <v>102</v>
      </c>
      <c r="AD418" s="3" t="s">
        <v>154</v>
      </c>
      <c r="AG418" s="3" t="s">
        <v>149</v>
      </c>
      <c r="AJ418" s="3"/>
      <c r="AM418" s="3" t="s">
        <v>99</v>
      </c>
      <c r="AP418" s="3"/>
      <c r="AS418" s="3" t="s">
        <v>99</v>
      </c>
      <c r="AV418" s="3"/>
      <c r="AY418" s="3" t="s">
        <v>430</v>
      </c>
      <c r="BB418" s="3"/>
      <c r="BG418" s="3" t="s">
        <v>109</v>
      </c>
      <c r="BJ418" s="3" t="s">
        <v>108</v>
      </c>
      <c r="BM418" s="3" t="s">
        <v>109</v>
      </c>
      <c r="BP418" s="3" t="s">
        <v>108</v>
      </c>
      <c r="BS418" s="3" t="s">
        <v>109</v>
      </c>
      <c r="BV418" s="3" t="s">
        <v>123</v>
      </c>
      <c r="BY418" s="3" t="s">
        <v>109</v>
      </c>
      <c r="CB418" s="3" t="s">
        <v>118</v>
      </c>
      <c r="CE418" s="3" t="s">
        <v>111</v>
      </c>
      <c r="CH418" s="3" t="s">
        <v>148</v>
      </c>
      <c r="CK418" s="3"/>
      <c r="CN418" s="3" t="s">
        <v>126</v>
      </c>
      <c r="CQ418" s="3"/>
    </row>
    <row r="419" spans="1:95" x14ac:dyDescent="0.25">
      <c r="A419">
        <v>205</v>
      </c>
      <c r="B419" s="22">
        <v>43937.94568287037</v>
      </c>
      <c r="C419" s="22">
        <v>43937.948784722219</v>
      </c>
      <c r="D419" s="3" t="s">
        <v>97</v>
      </c>
      <c r="I419" s="3" t="s">
        <v>98</v>
      </c>
      <c r="L419" s="3" t="s">
        <v>98</v>
      </c>
      <c r="O419" s="3" t="s">
        <v>348</v>
      </c>
      <c r="R419" s="3" t="s">
        <v>100</v>
      </c>
      <c r="U419" s="3" t="s">
        <v>99</v>
      </c>
      <c r="X419" s="3" t="s">
        <v>101</v>
      </c>
      <c r="AA419" s="3" t="s">
        <v>102</v>
      </c>
      <c r="AD419" s="3" t="s">
        <v>154</v>
      </c>
      <c r="AG419" s="3" t="s">
        <v>149</v>
      </c>
      <c r="AJ419" s="3"/>
      <c r="AM419" s="3" t="s">
        <v>99</v>
      </c>
      <c r="AP419" s="3"/>
      <c r="AS419" s="3" t="s">
        <v>99</v>
      </c>
      <c r="AV419" s="3"/>
      <c r="AY419" s="3" t="s">
        <v>241</v>
      </c>
      <c r="BB419" s="3"/>
      <c r="BG419" s="3" t="s">
        <v>109</v>
      </c>
      <c r="BJ419" s="3" t="s">
        <v>108</v>
      </c>
      <c r="BM419" s="3" t="s">
        <v>109</v>
      </c>
      <c r="BP419" s="3" t="s">
        <v>109</v>
      </c>
      <c r="BS419" s="3" t="s">
        <v>109</v>
      </c>
      <c r="BV419" s="3" t="s">
        <v>109</v>
      </c>
      <c r="BY419" s="3" t="s">
        <v>109</v>
      </c>
      <c r="CB419" s="3" t="s">
        <v>124</v>
      </c>
      <c r="CE419" s="3" t="s">
        <v>119</v>
      </c>
      <c r="CH419" s="3" t="s">
        <v>148</v>
      </c>
      <c r="CK419" s="3"/>
      <c r="CN419" s="3" t="s">
        <v>131</v>
      </c>
      <c r="CQ419" s="3"/>
    </row>
    <row r="420" spans="1:95" x14ac:dyDescent="0.25">
      <c r="A420">
        <v>205</v>
      </c>
      <c r="B420" s="22">
        <v>43937.94568287037</v>
      </c>
      <c r="C420" s="22">
        <v>43937.948784722219</v>
      </c>
      <c r="D420" s="3" t="s">
        <v>97</v>
      </c>
      <c r="I420" s="3" t="s">
        <v>98</v>
      </c>
      <c r="L420" s="3" t="s">
        <v>98</v>
      </c>
      <c r="O420" s="3" t="s">
        <v>348</v>
      </c>
      <c r="R420" s="3" t="s">
        <v>100</v>
      </c>
      <c r="U420" s="3" t="s">
        <v>99</v>
      </c>
      <c r="X420" s="3" t="s">
        <v>101</v>
      </c>
      <c r="AA420" s="3" t="s">
        <v>102</v>
      </c>
      <c r="AD420" s="3" t="s">
        <v>154</v>
      </c>
      <c r="AG420" s="3" t="s">
        <v>149</v>
      </c>
      <c r="AJ420" s="3"/>
      <c r="AM420" s="3" t="s">
        <v>99</v>
      </c>
      <c r="AP420" s="3"/>
      <c r="AS420" s="3" t="s">
        <v>99</v>
      </c>
      <c r="AV420" s="3"/>
      <c r="AY420" s="3" t="s">
        <v>430</v>
      </c>
      <c r="BB420" s="3"/>
      <c r="BG420" s="3" t="s">
        <v>109</v>
      </c>
      <c r="BJ420" s="3" t="s">
        <v>108</v>
      </c>
      <c r="BM420" s="3" t="s">
        <v>109</v>
      </c>
      <c r="BP420" s="3" t="s">
        <v>109</v>
      </c>
      <c r="BS420" s="3" t="s">
        <v>109</v>
      </c>
      <c r="BV420" s="3" t="s">
        <v>109</v>
      </c>
      <c r="BY420" s="3" t="s">
        <v>109</v>
      </c>
      <c r="CB420" s="3" t="s">
        <v>124</v>
      </c>
      <c r="CE420" s="3" t="s">
        <v>119</v>
      </c>
      <c r="CH420" s="3" t="s">
        <v>148</v>
      </c>
      <c r="CK420" s="3"/>
      <c r="CN420" s="3" t="s">
        <v>131</v>
      </c>
      <c r="CQ420" s="3"/>
    </row>
    <row r="421" spans="1:95" x14ac:dyDescent="0.25">
      <c r="A421">
        <v>206</v>
      </c>
      <c r="B421" s="22">
        <v>43937.952789351853</v>
      </c>
      <c r="C421" s="22">
        <v>43937.955034722225</v>
      </c>
      <c r="D421" s="3" t="s">
        <v>97</v>
      </c>
      <c r="I421" s="3" t="s">
        <v>98</v>
      </c>
      <c r="L421" s="3" t="s">
        <v>99</v>
      </c>
      <c r="O421" s="3"/>
      <c r="R421" s="3" t="s">
        <v>100</v>
      </c>
      <c r="U421" s="3" t="s">
        <v>99</v>
      </c>
      <c r="X421" s="3" t="s">
        <v>101</v>
      </c>
      <c r="AA421" s="3" t="s">
        <v>99</v>
      </c>
      <c r="AD421" s="3" t="s">
        <v>179</v>
      </c>
      <c r="AG421" s="3" t="s">
        <v>149</v>
      </c>
      <c r="AJ421" s="3"/>
      <c r="AM421" s="3" t="s">
        <v>99</v>
      </c>
      <c r="AP421" s="3"/>
      <c r="AS421" s="3" t="s">
        <v>98</v>
      </c>
      <c r="AV421" s="3" t="s">
        <v>130</v>
      </c>
      <c r="AY421" s="3" t="s">
        <v>241</v>
      </c>
      <c r="BB421" s="3"/>
      <c r="BG421" s="3" t="s">
        <v>123</v>
      </c>
      <c r="BJ421" s="3" t="s">
        <v>123</v>
      </c>
      <c r="BM421" s="3" t="s">
        <v>123</v>
      </c>
      <c r="BP421" s="3" t="s">
        <v>123</v>
      </c>
      <c r="BS421" s="3" t="s">
        <v>123</v>
      </c>
      <c r="BV421" s="3" t="s">
        <v>123</v>
      </c>
      <c r="BY421" s="3" t="s">
        <v>123</v>
      </c>
      <c r="CB421" s="3" t="s">
        <v>118</v>
      </c>
      <c r="CE421" s="3" t="s">
        <v>111</v>
      </c>
      <c r="CH421" s="3" t="s">
        <v>239</v>
      </c>
      <c r="CK421" s="3"/>
      <c r="CN421" s="3" t="s">
        <v>131</v>
      </c>
      <c r="CQ421" s="3"/>
    </row>
    <row r="422" spans="1:95" x14ac:dyDescent="0.25">
      <c r="A422">
        <v>206</v>
      </c>
      <c r="B422" s="22">
        <v>43937.952789351853</v>
      </c>
      <c r="C422" s="22">
        <v>43937.955034722225</v>
      </c>
      <c r="D422" s="3" t="s">
        <v>97</v>
      </c>
      <c r="I422" s="3" t="s">
        <v>98</v>
      </c>
      <c r="L422" s="3" t="s">
        <v>99</v>
      </c>
      <c r="O422" s="3"/>
      <c r="R422" s="3" t="s">
        <v>100</v>
      </c>
      <c r="U422" s="3" t="s">
        <v>99</v>
      </c>
      <c r="X422" s="3" t="s">
        <v>101</v>
      </c>
      <c r="AA422" s="3" t="s">
        <v>99</v>
      </c>
      <c r="AD422" s="3" t="s">
        <v>179</v>
      </c>
      <c r="AG422" s="3" t="s">
        <v>149</v>
      </c>
      <c r="AJ422" s="3"/>
      <c r="AM422" s="3" t="s">
        <v>99</v>
      </c>
      <c r="AP422" s="3"/>
      <c r="AS422" s="3" t="s">
        <v>98</v>
      </c>
      <c r="AV422" s="3" t="s">
        <v>130</v>
      </c>
      <c r="AY422" s="3" t="s">
        <v>430</v>
      </c>
      <c r="BB422" s="3"/>
      <c r="BG422" s="3" t="s">
        <v>123</v>
      </c>
      <c r="BJ422" s="3" t="s">
        <v>123</v>
      </c>
      <c r="BM422" s="3" t="s">
        <v>123</v>
      </c>
      <c r="BP422" s="3" t="s">
        <v>123</v>
      </c>
      <c r="BS422" s="3" t="s">
        <v>123</v>
      </c>
      <c r="BV422" s="3" t="s">
        <v>123</v>
      </c>
      <c r="BY422" s="3" t="s">
        <v>123</v>
      </c>
      <c r="CB422" s="3" t="s">
        <v>118</v>
      </c>
      <c r="CE422" s="3" t="s">
        <v>111</v>
      </c>
      <c r="CH422" s="3" t="s">
        <v>239</v>
      </c>
      <c r="CK422" s="3"/>
      <c r="CN422" s="3" t="s">
        <v>131</v>
      </c>
      <c r="CQ422" s="3"/>
    </row>
    <row r="423" spans="1:95" x14ac:dyDescent="0.25">
      <c r="A423">
        <v>207</v>
      </c>
      <c r="B423" s="22">
        <v>43937.976689814815</v>
      </c>
      <c r="C423" s="22">
        <v>43937.979930555557</v>
      </c>
      <c r="D423" s="3" t="s">
        <v>97</v>
      </c>
      <c r="I423" s="3" t="s">
        <v>99</v>
      </c>
      <c r="L423" s="3" t="s">
        <v>98</v>
      </c>
      <c r="O423" s="3"/>
      <c r="R423" s="3" t="s">
        <v>100</v>
      </c>
      <c r="U423" s="3" t="s">
        <v>99</v>
      </c>
      <c r="X423" s="3" t="s">
        <v>101</v>
      </c>
      <c r="AA423" s="3" t="s">
        <v>99</v>
      </c>
      <c r="AD423" s="3" t="s">
        <v>174</v>
      </c>
      <c r="AG423" s="3" t="s">
        <v>149</v>
      </c>
      <c r="AJ423" s="3"/>
      <c r="AM423" s="3" t="s">
        <v>99</v>
      </c>
      <c r="AP423" s="3"/>
      <c r="AS423" s="3" t="s">
        <v>98</v>
      </c>
      <c r="AV423" s="3" t="s">
        <v>207</v>
      </c>
      <c r="AY423" s="3" t="s">
        <v>241</v>
      </c>
      <c r="BB423" s="3"/>
      <c r="BG423" s="3" t="s">
        <v>108</v>
      </c>
      <c r="BJ423" s="3" t="s">
        <v>108</v>
      </c>
      <c r="BM423" s="3" t="s">
        <v>108</v>
      </c>
      <c r="BP423" s="3" t="s">
        <v>108</v>
      </c>
      <c r="BS423" s="3" t="s">
        <v>108</v>
      </c>
      <c r="BV423" s="3" t="s">
        <v>109</v>
      </c>
      <c r="BY423" s="3" t="s">
        <v>109</v>
      </c>
      <c r="CB423" s="3" t="s">
        <v>118</v>
      </c>
      <c r="CE423" s="3" t="s">
        <v>111</v>
      </c>
      <c r="CH423" s="3" t="s">
        <v>199</v>
      </c>
      <c r="CK423" s="3"/>
      <c r="CN423" s="3" t="s">
        <v>126</v>
      </c>
      <c r="CQ423" s="3"/>
    </row>
    <row r="424" spans="1:95" x14ac:dyDescent="0.25">
      <c r="A424">
        <v>207</v>
      </c>
      <c r="B424" s="22">
        <v>43937.976689814815</v>
      </c>
      <c r="C424" s="22">
        <v>43937.979930555557</v>
      </c>
      <c r="D424" s="3" t="s">
        <v>97</v>
      </c>
      <c r="I424" s="3" t="s">
        <v>99</v>
      </c>
      <c r="L424" s="3" t="s">
        <v>98</v>
      </c>
      <c r="O424" s="3"/>
      <c r="R424" s="3" t="s">
        <v>100</v>
      </c>
      <c r="U424" s="3" t="s">
        <v>99</v>
      </c>
      <c r="X424" s="3" t="s">
        <v>101</v>
      </c>
      <c r="AA424" s="3" t="s">
        <v>99</v>
      </c>
      <c r="AD424" s="3" t="s">
        <v>174</v>
      </c>
      <c r="AG424" s="3" t="s">
        <v>149</v>
      </c>
      <c r="AJ424" s="3"/>
      <c r="AM424" s="3" t="s">
        <v>99</v>
      </c>
      <c r="AP424" s="3"/>
      <c r="AS424" s="3" t="s">
        <v>98</v>
      </c>
      <c r="AV424" s="3" t="s">
        <v>207</v>
      </c>
      <c r="AY424" s="3" t="s">
        <v>430</v>
      </c>
      <c r="BB424" s="3"/>
      <c r="BG424" s="3" t="s">
        <v>108</v>
      </c>
      <c r="BJ424" s="3" t="s">
        <v>108</v>
      </c>
      <c r="BM424" s="3" t="s">
        <v>108</v>
      </c>
      <c r="BP424" s="3" t="s">
        <v>108</v>
      </c>
      <c r="BS424" s="3" t="s">
        <v>108</v>
      </c>
      <c r="BV424" s="3" t="s">
        <v>109</v>
      </c>
      <c r="BY424" s="3" t="s">
        <v>109</v>
      </c>
      <c r="CB424" s="3" t="s">
        <v>118</v>
      </c>
      <c r="CE424" s="3" t="s">
        <v>111</v>
      </c>
      <c r="CH424" s="3" t="s">
        <v>199</v>
      </c>
      <c r="CK424" s="3"/>
      <c r="CN424" s="3" t="s">
        <v>126</v>
      </c>
      <c r="CQ424" s="3"/>
    </row>
    <row r="425" spans="1:95" x14ac:dyDescent="0.25">
      <c r="A425">
        <v>208</v>
      </c>
      <c r="B425" s="22">
        <v>43938.00880787037</v>
      </c>
      <c r="C425" s="22">
        <v>43938.011469907404</v>
      </c>
      <c r="D425" s="3" t="s">
        <v>97</v>
      </c>
      <c r="I425" s="3" t="s">
        <v>98</v>
      </c>
      <c r="L425" s="3" t="s">
        <v>98</v>
      </c>
      <c r="O425" s="3"/>
      <c r="R425" s="3" t="s">
        <v>100</v>
      </c>
      <c r="U425" s="3" t="s">
        <v>99</v>
      </c>
      <c r="X425" s="3" t="s">
        <v>101</v>
      </c>
      <c r="AA425" s="3" t="s">
        <v>102</v>
      </c>
      <c r="AD425" s="3" t="s">
        <v>349</v>
      </c>
      <c r="AG425" s="3" t="s">
        <v>149</v>
      </c>
      <c r="AJ425" s="3"/>
      <c r="AM425" s="3" t="s">
        <v>99</v>
      </c>
      <c r="AP425" s="3"/>
      <c r="AS425" s="3" t="s">
        <v>98</v>
      </c>
      <c r="AV425" s="3" t="s">
        <v>350</v>
      </c>
      <c r="AY425" s="3" t="s">
        <v>241</v>
      </c>
      <c r="BB425" s="3"/>
      <c r="BG425" s="3" t="s">
        <v>109</v>
      </c>
      <c r="BJ425" s="3" t="s">
        <v>109</v>
      </c>
      <c r="BM425" s="3" t="s">
        <v>109</v>
      </c>
      <c r="BP425" s="3" t="s">
        <v>109</v>
      </c>
      <c r="BS425" s="3" t="s">
        <v>109</v>
      </c>
      <c r="BV425" s="3" t="s">
        <v>123</v>
      </c>
      <c r="BY425" s="3" t="s">
        <v>123</v>
      </c>
      <c r="CB425" s="3" t="s">
        <v>124</v>
      </c>
      <c r="CE425" s="3" t="s">
        <v>111</v>
      </c>
      <c r="CH425" s="3" t="s">
        <v>199</v>
      </c>
      <c r="CK425" s="3"/>
      <c r="CN425" s="3" t="s">
        <v>131</v>
      </c>
      <c r="CQ425" s="3"/>
    </row>
    <row r="426" spans="1:95" x14ac:dyDescent="0.25">
      <c r="A426">
        <v>208</v>
      </c>
      <c r="B426" s="22">
        <v>43938.00880787037</v>
      </c>
      <c r="C426" s="22">
        <v>43938.011469907404</v>
      </c>
      <c r="D426" s="3" t="s">
        <v>97</v>
      </c>
      <c r="I426" s="3" t="s">
        <v>98</v>
      </c>
      <c r="L426" s="3" t="s">
        <v>98</v>
      </c>
      <c r="O426" s="3"/>
      <c r="R426" s="3" t="s">
        <v>100</v>
      </c>
      <c r="U426" s="3" t="s">
        <v>99</v>
      </c>
      <c r="X426" s="3" t="s">
        <v>101</v>
      </c>
      <c r="AA426" s="3" t="s">
        <v>102</v>
      </c>
      <c r="AD426" s="3" t="s">
        <v>349</v>
      </c>
      <c r="AG426" s="3" t="s">
        <v>149</v>
      </c>
      <c r="AJ426" s="3"/>
      <c r="AM426" s="3" t="s">
        <v>99</v>
      </c>
      <c r="AP426" s="3"/>
      <c r="AS426" s="3" t="s">
        <v>98</v>
      </c>
      <c r="AV426" s="3" t="s">
        <v>350</v>
      </c>
      <c r="AY426" s="3" t="s">
        <v>430</v>
      </c>
      <c r="BB426" s="3"/>
      <c r="BG426" s="3" t="s">
        <v>109</v>
      </c>
      <c r="BJ426" s="3" t="s">
        <v>109</v>
      </c>
      <c r="BM426" s="3" t="s">
        <v>109</v>
      </c>
      <c r="BP426" s="3" t="s">
        <v>109</v>
      </c>
      <c r="BS426" s="3" t="s">
        <v>109</v>
      </c>
      <c r="BV426" s="3" t="s">
        <v>123</v>
      </c>
      <c r="BY426" s="3" t="s">
        <v>123</v>
      </c>
      <c r="CB426" s="3" t="s">
        <v>124</v>
      </c>
      <c r="CE426" s="3" t="s">
        <v>111</v>
      </c>
      <c r="CH426" s="3" t="s">
        <v>199</v>
      </c>
      <c r="CK426" s="3"/>
      <c r="CN426" s="3" t="s">
        <v>131</v>
      </c>
      <c r="CQ426" s="3"/>
    </row>
    <row r="427" spans="1:95" x14ac:dyDescent="0.25">
      <c r="A427">
        <v>209</v>
      </c>
      <c r="B427" s="22">
        <v>43938.104386574072</v>
      </c>
      <c r="C427" s="22">
        <v>43938.10765046296</v>
      </c>
      <c r="D427" s="3" t="s">
        <v>97</v>
      </c>
      <c r="I427" s="3" t="s">
        <v>98</v>
      </c>
      <c r="L427" s="3" t="s">
        <v>98</v>
      </c>
      <c r="O427" s="3"/>
      <c r="R427" s="3" t="s">
        <v>120</v>
      </c>
      <c r="U427" s="3" t="s">
        <v>99</v>
      </c>
      <c r="X427" s="3" t="s">
        <v>101</v>
      </c>
      <c r="AA427" s="3" t="s">
        <v>102</v>
      </c>
      <c r="AD427" s="3" t="s">
        <v>237</v>
      </c>
      <c r="AG427" s="3" t="s">
        <v>149</v>
      </c>
      <c r="AJ427" s="3"/>
      <c r="AM427" s="3" t="s">
        <v>98</v>
      </c>
      <c r="AP427" s="3" t="s">
        <v>242</v>
      </c>
      <c r="AS427" s="3" t="s">
        <v>98</v>
      </c>
      <c r="AV427" s="3" t="s">
        <v>350</v>
      </c>
      <c r="AY427" s="3" t="s">
        <v>137</v>
      </c>
      <c r="BB427" s="3"/>
      <c r="BG427" s="3" t="s">
        <v>123</v>
      </c>
      <c r="BJ427" s="3" t="s">
        <v>123</v>
      </c>
      <c r="BM427" s="3" t="s">
        <v>123</v>
      </c>
      <c r="BP427" s="3" t="s">
        <v>123</v>
      </c>
      <c r="BS427" s="3" t="s">
        <v>109</v>
      </c>
      <c r="BV427" s="3" t="s">
        <v>109</v>
      </c>
      <c r="BY427" s="3" t="s">
        <v>123</v>
      </c>
      <c r="CB427" s="3" t="s">
        <v>124</v>
      </c>
      <c r="CE427" s="3" t="s">
        <v>166</v>
      </c>
      <c r="CH427" s="3" t="s">
        <v>199</v>
      </c>
      <c r="CK427" s="3"/>
      <c r="CN427" s="3" t="s">
        <v>141</v>
      </c>
      <c r="CQ427" s="3"/>
    </row>
    <row r="428" spans="1:95" x14ac:dyDescent="0.25">
      <c r="A428">
        <v>209</v>
      </c>
      <c r="B428" s="22">
        <v>43938.104386574072</v>
      </c>
      <c r="C428" s="22">
        <v>43938.10765046296</v>
      </c>
      <c r="D428" s="3" t="s">
        <v>97</v>
      </c>
      <c r="I428" s="3" t="s">
        <v>98</v>
      </c>
      <c r="L428" s="3" t="s">
        <v>98</v>
      </c>
      <c r="O428" s="3"/>
      <c r="R428" s="3" t="s">
        <v>120</v>
      </c>
      <c r="U428" s="3" t="s">
        <v>99</v>
      </c>
      <c r="X428" s="3" t="s">
        <v>101</v>
      </c>
      <c r="AA428" s="3" t="s">
        <v>102</v>
      </c>
      <c r="AD428" s="3" t="s">
        <v>237</v>
      </c>
      <c r="AG428" s="3" t="s">
        <v>149</v>
      </c>
      <c r="AJ428" s="3"/>
      <c r="AM428" s="3" t="s">
        <v>98</v>
      </c>
      <c r="AP428" s="3" t="s">
        <v>242</v>
      </c>
      <c r="AS428" s="3" t="s">
        <v>98</v>
      </c>
      <c r="AV428" s="3" t="s">
        <v>350</v>
      </c>
      <c r="AY428" s="3" t="s">
        <v>430</v>
      </c>
      <c r="BB428" s="3"/>
      <c r="BG428" s="3" t="s">
        <v>123</v>
      </c>
      <c r="BJ428" s="3" t="s">
        <v>123</v>
      </c>
      <c r="BM428" s="3" t="s">
        <v>123</v>
      </c>
      <c r="BP428" s="3" t="s">
        <v>123</v>
      </c>
      <c r="BS428" s="3" t="s">
        <v>109</v>
      </c>
      <c r="BV428" s="3" t="s">
        <v>109</v>
      </c>
      <c r="BY428" s="3" t="s">
        <v>123</v>
      </c>
      <c r="CB428" s="3" t="s">
        <v>124</v>
      </c>
      <c r="CE428" s="3" t="s">
        <v>166</v>
      </c>
      <c r="CH428" s="3" t="s">
        <v>199</v>
      </c>
      <c r="CK428" s="3"/>
      <c r="CN428" s="3" t="s">
        <v>141</v>
      </c>
      <c r="CQ428" s="3"/>
    </row>
    <row r="429" spans="1:95" x14ac:dyDescent="0.25">
      <c r="A429">
        <v>210</v>
      </c>
      <c r="B429" s="22">
        <v>43938.366342592592</v>
      </c>
      <c r="C429" s="22">
        <v>43938.374016203707</v>
      </c>
      <c r="D429" s="3" t="s">
        <v>97</v>
      </c>
      <c r="I429" s="3" t="s">
        <v>99</v>
      </c>
      <c r="L429" s="3" t="s">
        <v>99</v>
      </c>
      <c r="O429" s="3"/>
      <c r="R429" s="3" t="s">
        <v>159</v>
      </c>
      <c r="U429" s="3" t="s">
        <v>99</v>
      </c>
      <c r="X429" s="3" t="s">
        <v>121</v>
      </c>
      <c r="AA429" s="3"/>
      <c r="AD429" s="3" t="s">
        <v>237</v>
      </c>
      <c r="AG429" s="3" t="s">
        <v>149</v>
      </c>
      <c r="AJ429" s="3"/>
      <c r="AM429" s="3" t="s">
        <v>99</v>
      </c>
      <c r="AP429" s="3"/>
      <c r="AS429" s="3" t="s">
        <v>99</v>
      </c>
      <c r="AV429" s="3"/>
      <c r="AY429" s="3" t="s">
        <v>439</v>
      </c>
      <c r="BB429" s="3"/>
      <c r="BG429" s="3" t="s">
        <v>133</v>
      </c>
      <c r="BJ429" s="3" t="s">
        <v>107</v>
      </c>
      <c r="BM429" s="3" t="s">
        <v>107</v>
      </c>
      <c r="BP429" s="3" t="s">
        <v>123</v>
      </c>
      <c r="BS429" s="3" t="s">
        <v>123</v>
      </c>
      <c r="BV429" s="3" t="s">
        <v>109</v>
      </c>
      <c r="BY429" s="3" t="s">
        <v>123</v>
      </c>
      <c r="CB429" s="3" t="s">
        <v>124</v>
      </c>
      <c r="CE429" s="3" t="s">
        <v>147</v>
      </c>
      <c r="CH429" s="3" t="s">
        <v>136</v>
      </c>
      <c r="CK429" s="3"/>
      <c r="CN429" s="3" t="s">
        <v>131</v>
      </c>
      <c r="CQ429" s="3"/>
    </row>
    <row r="430" spans="1:95" x14ac:dyDescent="0.25">
      <c r="A430">
        <v>210</v>
      </c>
      <c r="B430" s="22">
        <v>43938.366342592592</v>
      </c>
      <c r="C430" s="22">
        <v>43938.374016203707</v>
      </c>
      <c r="D430" s="3" t="s">
        <v>97</v>
      </c>
      <c r="I430" s="3" t="s">
        <v>99</v>
      </c>
      <c r="L430" s="3" t="s">
        <v>99</v>
      </c>
      <c r="O430" s="3"/>
      <c r="R430" s="3" t="s">
        <v>159</v>
      </c>
      <c r="U430" s="3" t="s">
        <v>99</v>
      </c>
      <c r="X430" s="3" t="s">
        <v>121</v>
      </c>
      <c r="AA430" s="3"/>
      <c r="AD430" s="3" t="s">
        <v>237</v>
      </c>
      <c r="AG430" s="3" t="s">
        <v>149</v>
      </c>
      <c r="AJ430" s="3"/>
      <c r="AM430" s="3" t="s">
        <v>99</v>
      </c>
      <c r="AP430" s="3"/>
      <c r="AS430" s="3" t="s">
        <v>99</v>
      </c>
      <c r="AV430" s="3"/>
      <c r="AY430" s="3" t="s">
        <v>430</v>
      </c>
      <c r="BB430" s="3"/>
      <c r="BG430" s="3" t="s">
        <v>133</v>
      </c>
      <c r="BJ430" s="3" t="s">
        <v>107</v>
      </c>
      <c r="BM430" s="3" t="s">
        <v>107</v>
      </c>
      <c r="BP430" s="3" t="s">
        <v>123</v>
      </c>
      <c r="BS430" s="3" t="s">
        <v>123</v>
      </c>
      <c r="BV430" s="3" t="s">
        <v>109</v>
      </c>
      <c r="BY430" s="3" t="s">
        <v>123</v>
      </c>
      <c r="CB430" s="3" t="s">
        <v>124</v>
      </c>
      <c r="CE430" s="3" t="s">
        <v>147</v>
      </c>
      <c r="CH430" s="3" t="s">
        <v>136</v>
      </c>
      <c r="CK430" s="3"/>
      <c r="CN430" s="3" t="s">
        <v>131</v>
      </c>
      <c r="CQ430" s="3"/>
    </row>
    <row r="431" spans="1:95" x14ac:dyDescent="0.25">
      <c r="A431">
        <v>211</v>
      </c>
      <c r="B431" s="22">
        <v>43938.447314814817</v>
      </c>
      <c r="C431" s="22">
        <v>43938.450069444443</v>
      </c>
      <c r="D431" s="3" t="s">
        <v>97</v>
      </c>
      <c r="I431" s="3" t="s">
        <v>99</v>
      </c>
      <c r="L431" s="3" t="s">
        <v>98</v>
      </c>
      <c r="O431" s="3"/>
      <c r="R431" s="3" t="s">
        <v>100</v>
      </c>
      <c r="U431" s="3" t="s">
        <v>99</v>
      </c>
      <c r="X431" s="3" t="s">
        <v>101</v>
      </c>
      <c r="AA431" s="3" t="s">
        <v>132</v>
      </c>
      <c r="AD431" s="3" t="s">
        <v>278</v>
      </c>
      <c r="AG431" s="3" t="s">
        <v>149</v>
      </c>
      <c r="AJ431" s="3"/>
      <c r="AM431" s="3" t="s">
        <v>99</v>
      </c>
      <c r="AP431" s="3"/>
      <c r="AS431" s="3" t="s">
        <v>98</v>
      </c>
      <c r="AV431" s="3" t="s">
        <v>189</v>
      </c>
      <c r="AY431" s="3" t="s">
        <v>241</v>
      </c>
      <c r="BB431" s="3"/>
      <c r="BG431" s="3" t="s">
        <v>107</v>
      </c>
      <c r="BJ431" s="3" t="s">
        <v>107</v>
      </c>
      <c r="BM431" s="3" t="s">
        <v>109</v>
      </c>
      <c r="BP431" s="3" t="s">
        <v>109</v>
      </c>
      <c r="BS431" s="3" t="s">
        <v>109</v>
      </c>
      <c r="BV431" s="3" t="s">
        <v>109</v>
      </c>
      <c r="BY431" s="3" t="s">
        <v>109</v>
      </c>
      <c r="CB431" s="3" t="s">
        <v>118</v>
      </c>
      <c r="CE431" s="3" t="s">
        <v>111</v>
      </c>
      <c r="CH431" s="3" t="s">
        <v>199</v>
      </c>
      <c r="CK431" s="3"/>
      <c r="CN431" s="3" t="s">
        <v>137</v>
      </c>
      <c r="CQ431" s="3"/>
    </row>
    <row r="432" spans="1:95" x14ac:dyDescent="0.25">
      <c r="A432">
        <v>211</v>
      </c>
      <c r="B432" s="22">
        <v>43938.447314814817</v>
      </c>
      <c r="C432" s="22">
        <v>43938.450069444443</v>
      </c>
      <c r="D432" s="3" t="s">
        <v>97</v>
      </c>
      <c r="I432" s="3" t="s">
        <v>99</v>
      </c>
      <c r="L432" s="3" t="s">
        <v>98</v>
      </c>
      <c r="O432" s="3"/>
      <c r="R432" s="3" t="s">
        <v>100</v>
      </c>
      <c r="U432" s="3" t="s">
        <v>99</v>
      </c>
      <c r="X432" s="3" t="s">
        <v>101</v>
      </c>
      <c r="AA432" s="3" t="s">
        <v>132</v>
      </c>
      <c r="AD432" s="3" t="s">
        <v>278</v>
      </c>
      <c r="AG432" s="3" t="s">
        <v>149</v>
      </c>
      <c r="AJ432" s="3"/>
      <c r="AM432" s="3" t="s">
        <v>99</v>
      </c>
      <c r="AP432" s="3"/>
      <c r="AS432" s="3" t="s">
        <v>98</v>
      </c>
      <c r="AV432" s="3" t="s">
        <v>189</v>
      </c>
      <c r="AY432" s="3" t="s">
        <v>430</v>
      </c>
      <c r="BB432" s="3"/>
      <c r="BG432" s="3" t="s">
        <v>107</v>
      </c>
      <c r="BJ432" s="3" t="s">
        <v>107</v>
      </c>
      <c r="BM432" s="3" t="s">
        <v>109</v>
      </c>
      <c r="BP432" s="3" t="s">
        <v>109</v>
      </c>
      <c r="BS432" s="3" t="s">
        <v>109</v>
      </c>
      <c r="BV432" s="3" t="s">
        <v>109</v>
      </c>
      <c r="BY432" s="3" t="s">
        <v>109</v>
      </c>
      <c r="CB432" s="3" t="s">
        <v>118</v>
      </c>
      <c r="CE432" s="3" t="s">
        <v>111</v>
      </c>
      <c r="CH432" s="3" t="s">
        <v>199</v>
      </c>
      <c r="CK432" s="3"/>
      <c r="CN432" s="3" t="s">
        <v>137</v>
      </c>
      <c r="CQ432" s="3"/>
    </row>
    <row r="433" spans="1:95" x14ac:dyDescent="0.25">
      <c r="A433">
        <v>212</v>
      </c>
      <c r="B433" s="22">
        <v>43938.632256944446</v>
      </c>
      <c r="C433" s="22">
        <v>43938.640266203707</v>
      </c>
      <c r="D433" s="3" t="s">
        <v>97</v>
      </c>
      <c r="I433" s="3" t="s">
        <v>99</v>
      </c>
      <c r="L433" s="3" t="s">
        <v>99</v>
      </c>
      <c r="O433" s="3"/>
      <c r="R433" s="3" t="s">
        <v>100</v>
      </c>
      <c r="U433" s="3" t="s">
        <v>99</v>
      </c>
      <c r="X433" s="3" t="s">
        <v>121</v>
      </c>
      <c r="AA433" s="3"/>
      <c r="AD433" s="3" t="s">
        <v>146</v>
      </c>
      <c r="AG433" s="3" t="s">
        <v>149</v>
      </c>
      <c r="AJ433" s="3"/>
      <c r="AM433" s="3" t="s">
        <v>99</v>
      </c>
      <c r="AP433" s="3"/>
      <c r="AS433" s="3" t="s">
        <v>98</v>
      </c>
      <c r="AV433" s="3" t="s">
        <v>351</v>
      </c>
      <c r="AY433" s="3" t="s">
        <v>241</v>
      </c>
      <c r="BB433" s="3"/>
      <c r="BG433" s="3" t="s">
        <v>109</v>
      </c>
      <c r="BJ433" s="3" t="s">
        <v>109</v>
      </c>
      <c r="BM433" s="3" t="s">
        <v>123</v>
      </c>
      <c r="BP433" s="3" t="s">
        <v>123</v>
      </c>
      <c r="BS433" s="3" t="s">
        <v>107</v>
      </c>
      <c r="BV433" s="3" t="s">
        <v>123</v>
      </c>
      <c r="BY433" s="3" t="s">
        <v>109</v>
      </c>
      <c r="CB433" s="3" t="s">
        <v>124</v>
      </c>
      <c r="CE433" s="3" t="s">
        <v>111</v>
      </c>
      <c r="CH433" s="3" t="s">
        <v>136</v>
      </c>
      <c r="CK433" s="3"/>
      <c r="CN433" s="3" t="s">
        <v>126</v>
      </c>
      <c r="CQ433" s="3"/>
    </row>
    <row r="434" spans="1:95" x14ac:dyDescent="0.25">
      <c r="A434">
        <v>212</v>
      </c>
      <c r="B434" s="22">
        <v>43938.632256944446</v>
      </c>
      <c r="C434" s="22">
        <v>43938.640266203707</v>
      </c>
      <c r="D434" s="3" t="s">
        <v>97</v>
      </c>
      <c r="I434" s="3" t="s">
        <v>99</v>
      </c>
      <c r="L434" s="3" t="s">
        <v>99</v>
      </c>
      <c r="O434" s="3"/>
      <c r="R434" s="3" t="s">
        <v>100</v>
      </c>
      <c r="U434" s="3" t="s">
        <v>99</v>
      </c>
      <c r="X434" s="3" t="s">
        <v>121</v>
      </c>
      <c r="AA434" s="3"/>
      <c r="AD434" s="3" t="s">
        <v>146</v>
      </c>
      <c r="AG434" s="3" t="s">
        <v>149</v>
      </c>
      <c r="AJ434" s="3"/>
      <c r="AM434" s="3" t="s">
        <v>99</v>
      </c>
      <c r="AP434" s="3"/>
      <c r="AS434" s="3" t="s">
        <v>98</v>
      </c>
      <c r="AV434" s="3" t="s">
        <v>351</v>
      </c>
      <c r="AY434" s="3" t="s">
        <v>430</v>
      </c>
      <c r="BB434" s="3"/>
      <c r="BG434" s="3" t="s">
        <v>109</v>
      </c>
      <c r="BJ434" s="3" t="s">
        <v>109</v>
      </c>
      <c r="BM434" s="3" t="s">
        <v>123</v>
      </c>
      <c r="BP434" s="3" t="s">
        <v>123</v>
      </c>
      <c r="BS434" s="3" t="s">
        <v>107</v>
      </c>
      <c r="BV434" s="3" t="s">
        <v>123</v>
      </c>
      <c r="BY434" s="3" t="s">
        <v>109</v>
      </c>
      <c r="CB434" s="3" t="s">
        <v>124</v>
      </c>
      <c r="CE434" s="3" t="s">
        <v>111</v>
      </c>
      <c r="CH434" s="3" t="s">
        <v>136</v>
      </c>
      <c r="CK434" s="3"/>
      <c r="CN434" s="3" t="s">
        <v>126</v>
      </c>
      <c r="CQ434" s="3"/>
    </row>
    <row r="435" spans="1:95" x14ac:dyDescent="0.25">
      <c r="A435">
        <v>213</v>
      </c>
      <c r="B435" s="22">
        <v>43938.647199074076</v>
      </c>
      <c r="C435" s="22">
        <v>43938.650868055556</v>
      </c>
      <c r="D435" s="3" t="s">
        <v>97</v>
      </c>
      <c r="I435" s="3" t="s">
        <v>99</v>
      </c>
      <c r="L435" s="3" t="s">
        <v>99</v>
      </c>
      <c r="O435" s="3"/>
      <c r="R435" s="3" t="s">
        <v>100</v>
      </c>
      <c r="U435" s="3" t="s">
        <v>99</v>
      </c>
      <c r="X435" s="3" t="s">
        <v>101</v>
      </c>
      <c r="AA435" s="3" t="s">
        <v>102</v>
      </c>
      <c r="AD435" s="3" t="s">
        <v>138</v>
      </c>
      <c r="AG435" s="3" t="s">
        <v>149</v>
      </c>
      <c r="AJ435" s="3"/>
      <c r="AM435" s="3" t="s">
        <v>99</v>
      </c>
      <c r="AP435" s="3"/>
      <c r="AS435" s="3" t="s">
        <v>99</v>
      </c>
      <c r="AV435" s="3"/>
      <c r="AY435" s="3" t="s">
        <v>241</v>
      </c>
      <c r="BB435" s="3"/>
      <c r="BG435" s="3" t="s">
        <v>109</v>
      </c>
      <c r="BJ435" s="3" t="s">
        <v>108</v>
      </c>
      <c r="BM435" s="3" t="s">
        <v>107</v>
      </c>
      <c r="BP435" s="3" t="s">
        <v>108</v>
      </c>
      <c r="BS435" s="3" t="s">
        <v>108</v>
      </c>
      <c r="BV435" s="3" t="s">
        <v>108</v>
      </c>
      <c r="BY435" s="3" t="s">
        <v>109</v>
      </c>
      <c r="CB435" s="3" t="s">
        <v>124</v>
      </c>
      <c r="CE435" s="3" t="s">
        <v>111</v>
      </c>
      <c r="CH435" s="3" t="s">
        <v>199</v>
      </c>
      <c r="CK435" s="3"/>
      <c r="CN435" s="3" t="s">
        <v>131</v>
      </c>
      <c r="CQ435" s="3"/>
    </row>
    <row r="436" spans="1:95" x14ac:dyDescent="0.25">
      <c r="A436">
        <v>213</v>
      </c>
      <c r="B436" s="22">
        <v>43938.647199074076</v>
      </c>
      <c r="C436" s="22">
        <v>43938.650868055556</v>
      </c>
      <c r="D436" s="3" t="s">
        <v>97</v>
      </c>
      <c r="I436" s="3" t="s">
        <v>99</v>
      </c>
      <c r="L436" s="3" t="s">
        <v>99</v>
      </c>
      <c r="O436" s="3"/>
      <c r="R436" s="3" t="s">
        <v>100</v>
      </c>
      <c r="U436" s="3" t="s">
        <v>99</v>
      </c>
      <c r="X436" s="3" t="s">
        <v>101</v>
      </c>
      <c r="AA436" s="3" t="s">
        <v>102</v>
      </c>
      <c r="AD436" s="3" t="s">
        <v>138</v>
      </c>
      <c r="AG436" s="3" t="s">
        <v>149</v>
      </c>
      <c r="AJ436" s="3"/>
      <c r="AM436" s="3" t="s">
        <v>99</v>
      </c>
      <c r="AP436" s="3"/>
      <c r="AS436" s="3" t="s">
        <v>99</v>
      </c>
      <c r="AV436" s="3"/>
      <c r="AY436" s="3" t="s">
        <v>430</v>
      </c>
      <c r="BB436" s="3"/>
      <c r="BG436" s="3" t="s">
        <v>109</v>
      </c>
      <c r="BJ436" s="3" t="s">
        <v>108</v>
      </c>
      <c r="BM436" s="3" t="s">
        <v>107</v>
      </c>
      <c r="BP436" s="3" t="s">
        <v>108</v>
      </c>
      <c r="BS436" s="3" t="s">
        <v>108</v>
      </c>
      <c r="BV436" s="3" t="s">
        <v>108</v>
      </c>
      <c r="BY436" s="3" t="s">
        <v>109</v>
      </c>
      <c r="CB436" s="3" t="s">
        <v>124</v>
      </c>
      <c r="CE436" s="3" t="s">
        <v>111</v>
      </c>
      <c r="CH436" s="3" t="s">
        <v>199</v>
      </c>
      <c r="CK436" s="3"/>
      <c r="CN436" s="3" t="s">
        <v>131</v>
      </c>
      <c r="CQ436" s="3"/>
    </row>
    <row r="437" spans="1:95" x14ac:dyDescent="0.25">
      <c r="A437">
        <v>214</v>
      </c>
      <c r="B437" s="22">
        <v>43938.652106481481</v>
      </c>
      <c r="C437" s="22">
        <v>43938.654305555552</v>
      </c>
      <c r="D437" s="3" t="s">
        <v>97</v>
      </c>
      <c r="I437" s="3" t="s">
        <v>98</v>
      </c>
      <c r="L437" s="3" t="s">
        <v>99</v>
      </c>
      <c r="O437" s="3"/>
      <c r="R437" s="3" t="s">
        <v>100</v>
      </c>
      <c r="U437" s="3" t="s">
        <v>99</v>
      </c>
      <c r="X437" s="3" t="s">
        <v>121</v>
      </c>
      <c r="AA437" s="3"/>
      <c r="AD437" s="3" t="s">
        <v>302</v>
      </c>
      <c r="AG437" s="3" t="s">
        <v>137</v>
      </c>
      <c r="AJ437" s="3" t="s">
        <v>180</v>
      </c>
      <c r="AM437" s="3" t="s">
        <v>99</v>
      </c>
      <c r="AP437" s="3"/>
      <c r="AS437" s="3" t="s">
        <v>99</v>
      </c>
      <c r="AV437" s="3"/>
      <c r="AY437" s="3" t="s">
        <v>443</v>
      </c>
      <c r="BB437" s="3"/>
      <c r="BG437" s="3" t="s">
        <v>108</v>
      </c>
      <c r="BJ437" s="3" t="s">
        <v>108</v>
      </c>
      <c r="BM437" s="3" t="s">
        <v>109</v>
      </c>
      <c r="BP437" s="3" t="s">
        <v>123</v>
      </c>
      <c r="BS437" s="3" t="s">
        <v>109</v>
      </c>
      <c r="BV437" s="3" t="s">
        <v>109</v>
      </c>
      <c r="BY437" s="3" t="s">
        <v>109</v>
      </c>
      <c r="CB437" s="3" t="s">
        <v>118</v>
      </c>
      <c r="CE437" s="3" t="s">
        <v>119</v>
      </c>
      <c r="CH437" s="3" t="s">
        <v>112</v>
      </c>
      <c r="CK437" s="3"/>
      <c r="CN437" s="3" t="s">
        <v>113</v>
      </c>
      <c r="CQ437" s="3"/>
    </row>
    <row r="438" spans="1:95" x14ac:dyDescent="0.25">
      <c r="A438">
        <v>214</v>
      </c>
      <c r="B438" s="22">
        <v>43938.652106481481</v>
      </c>
      <c r="C438" s="22">
        <v>43938.654305555552</v>
      </c>
      <c r="D438" s="3" t="s">
        <v>97</v>
      </c>
      <c r="I438" s="3" t="s">
        <v>98</v>
      </c>
      <c r="L438" s="3" t="s">
        <v>99</v>
      </c>
      <c r="O438" s="3"/>
      <c r="R438" s="3" t="s">
        <v>100</v>
      </c>
      <c r="U438" s="3" t="s">
        <v>99</v>
      </c>
      <c r="X438" s="3" t="s">
        <v>121</v>
      </c>
      <c r="AA438" s="3"/>
      <c r="AD438" s="3" t="s">
        <v>302</v>
      </c>
      <c r="AG438" s="3" t="s">
        <v>137</v>
      </c>
      <c r="AJ438" s="3" t="s">
        <v>180</v>
      </c>
      <c r="AM438" s="3" t="s">
        <v>99</v>
      </c>
      <c r="AP438" s="3"/>
      <c r="AS438" s="3" t="s">
        <v>99</v>
      </c>
      <c r="AV438" s="3"/>
      <c r="AY438" s="3" t="s">
        <v>430</v>
      </c>
      <c r="BB438" s="3"/>
      <c r="BG438" s="3" t="s">
        <v>108</v>
      </c>
      <c r="BJ438" s="3" t="s">
        <v>108</v>
      </c>
      <c r="BM438" s="3" t="s">
        <v>109</v>
      </c>
      <c r="BP438" s="3" t="s">
        <v>123</v>
      </c>
      <c r="BS438" s="3" t="s">
        <v>109</v>
      </c>
      <c r="BV438" s="3" t="s">
        <v>109</v>
      </c>
      <c r="BY438" s="3" t="s">
        <v>109</v>
      </c>
      <c r="CB438" s="3" t="s">
        <v>118</v>
      </c>
      <c r="CE438" s="3" t="s">
        <v>119</v>
      </c>
      <c r="CH438" s="3" t="s">
        <v>112</v>
      </c>
      <c r="CK438" s="3"/>
      <c r="CN438" s="3" t="s">
        <v>113</v>
      </c>
      <c r="CQ438" s="3"/>
    </row>
    <row r="439" spans="1:95" x14ac:dyDescent="0.25">
      <c r="A439">
        <v>215</v>
      </c>
      <c r="B439" s="22">
        <v>43938.667233796295</v>
      </c>
      <c r="C439" s="22">
        <v>43938.673518518517</v>
      </c>
      <c r="D439" s="3" t="s">
        <v>97</v>
      </c>
      <c r="I439" s="3" t="s">
        <v>98</v>
      </c>
      <c r="L439" s="3" t="s">
        <v>99</v>
      </c>
      <c r="O439" s="3"/>
      <c r="R439" s="3" t="s">
        <v>100</v>
      </c>
      <c r="U439" s="3" t="s">
        <v>99</v>
      </c>
      <c r="X439" s="3" t="s">
        <v>101</v>
      </c>
      <c r="AA439" s="3" t="s">
        <v>132</v>
      </c>
      <c r="AD439" s="3" t="s">
        <v>174</v>
      </c>
      <c r="AG439" s="3" t="s">
        <v>149</v>
      </c>
      <c r="AJ439" s="3"/>
      <c r="AM439" s="3" t="s">
        <v>99</v>
      </c>
      <c r="AP439" s="3"/>
      <c r="AS439" s="3" t="s">
        <v>99</v>
      </c>
      <c r="AV439" s="3"/>
      <c r="AY439" s="3" t="s">
        <v>439</v>
      </c>
      <c r="BB439" s="3"/>
      <c r="BG439" s="3" t="s">
        <v>109</v>
      </c>
      <c r="BJ439" s="3" t="s">
        <v>108</v>
      </c>
      <c r="BM439" s="3" t="s">
        <v>108</v>
      </c>
      <c r="BP439" s="3" t="s">
        <v>109</v>
      </c>
      <c r="BS439" s="3" t="s">
        <v>123</v>
      </c>
      <c r="BV439" s="3" t="s">
        <v>123</v>
      </c>
      <c r="BY439" s="3" t="s">
        <v>109</v>
      </c>
      <c r="CB439" s="3" t="s">
        <v>110</v>
      </c>
      <c r="CE439" s="3" t="s">
        <v>119</v>
      </c>
      <c r="CH439" s="3" t="s">
        <v>136</v>
      </c>
      <c r="CK439" s="3"/>
      <c r="CN439" s="3" t="s">
        <v>113</v>
      </c>
      <c r="CQ439" s="3"/>
    </row>
    <row r="440" spans="1:95" x14ac:dyDescent="0.25">
      <c r="A440">
        <v>215</v>
      </c>
      <c r="B440" s="22">
        <v>43938.667233796295</v>
      </c>
      <c r="C440" s="22">
        <v>43938.673518518517</v>
      </c>
      <c r="D440" s="3" t="s">
        <v>97</v>
      </c>
      <c r="I440" s="3" t="s">
        <v>98</v>
      </c>
      <c r="L440" s="3" t="s">
        <v>99</v>
      </c>
      <c r="O440" s="3"/>
      <c r="R440" s="3" t="s">
        <v>100</v>
      </c>
      <c r="U440" s="3" t="s">
        <v>99</v>
      </c>
      <c r="X440" s="3" t="s">
        <v>101</v>
      </c>
      <c r="AA440" s="3" t="s">
        <v>132</v>
      </c>
      <c r="AD440" s="3" t="s">
        <v>174</v>
      </c>
      <c r="AG440" s="3" t="s">
        <v>149</v>
      </c>
      <c r="AJ440" s="3"/>
      <c r="AM440" s="3" t="s">
        <v>99</v>
      </c>
      <c r="AP440" s="3"/>
      <c r="AS440" s="3" t="s">
        <v>99</v>
      </c>
      <c r="AV440" s="3"/>
      <c r="AY440" s="3" t="s">
        <v>430</v>
      </c>
      <c r="BB440" s="3"/>
      <c r="BG440" s="3" t="s">
        <v>109</v>
      </c>
      <c r="BJ440" s="3" t="s">
        <v>108</v>
      </c>
      <c r="BM440" s="3" t="s">
        <v>108</v>
      </c>
      <c r="BP440" s="3" t="s">
        <v>109</v>
      </c>
      <c r="BS440" s="3" t="s">
        <v>123</v>
      </c>
      <c r="BV440" s="3" t="s">
        <v>123</v>
      </c>
      <c r="BY440" s="3" t="s">
        <v>109</v>
      </c>
      <c r="CB440" s="3" t="s">
        <v>110</v>
      </c>
      <c r="CE440" s="3" t="s">
        <v>119</v>
      </c>
      <c r="CH440" s="3" t="s">
        <v>136</v>
      </c>
      <c r="CK440" s="3"/>
      <c r="CN440" s="3" t="s">
        <v>113</v>
      </c>
      <c r="CQ440" s="3"/>
    </row>
    <row r="441" spans="1:95" x14ac:dyDescent="0.25">
      <c r="A441">
        <v>216</v>
      </c>
      <c r="B441" s="22">
        <v>43942.482453703706</v>
      </c>
      <c r="C441" s="22">
        <v>43942.484039351853</v>
      </c>
      <c r="D441" s="3" t="s">
        <v>97</v>
      </c>
      <c r="I441" s="3" t="s">
        <v>99</v>
      </c>
      <c r="L441" s="3" t="s">
        <v>98</v>
      </c>
      <c r="O441" s="3"/>
      <c r="R441" s="3" t="s">
        <v>100</v>
      </c>
      <c r="U441" s="3" t="s">
        <v>99</v>
      </c>
      <c r="X441" s="3" t="s">
        <v>101</v>
      </c>
      <c r="AA441" s="3" t="s">
        <v>102</v>
      </c>
      <c r="AD441" s="3" t="s">
        <v>146</v>
      </c>
      <c r="AG441" s="3" t="s">
        <v>149</v>
      </c>
      <c r="AJ441" s="3"/>
      <c r="AM441" s="3" t="s">
        <v>99</v>
      </c>
      <c r="AP441" s="3"/>
      <c r="AS441" s="3" t="s">
        <v>98</v>
      </c>
      <c r="AV441" s="3" t="s">
        <v>200</v>
      </c>
      <c r="AY441" s="3" t="s">
        <v>241</v>
      </c>
      <c r="BB441" s="3"/>
      <c r="BG441" s="3" t="s">
        <v>133</v>
      </c>
      <c r="BJ441" s="3" t="s">
        <v>133</v>
      </c>
      <c r="BM441" s="3" t="s">
        <v>108</v>
      </c>
      <c r="BP441" s="3" t="s">
        <v>109</v>
      </c>
      <c r="BS441" s="3" t="s">
        <v>107</v>
      </c>
      <c r="BV441" s="3" t="s">
        <v>109</v>
      </c>
      <c r="BY441" s="3" t="s">
        <v>108</v>
      </c>
      <c r="CB441" s="3" t="s">
        <v>134</v>
      </c>
      <c r="CE441" s="3" t="s">
        <v>147</v>
      </c>
      <c r="CH441" s="3" t="s">
        <v>239</v>
      </c>
      <c r="CK441" s="3"/>
      <c r="CN441" s="3" t="s">
        <v>137</v>
      </c>
      <c r="CQ441" s="3"/>
    </row>
    <row r="442" spans="1:95" x14ac:dyDescent="0.25">
      <c r="A442">
        <v>216</v>
      </c>
      <c r="B442" s="22">
        <v>43942.482453703706</v>
      </c>
      <c r="C442" s="22">
        <v>43942.484039351853</v>
      </c>
      <c r="D442" s="3" t="s">
        <v>97</v>
      </c>
      <c r="I442" s="3" t="s">
        <v>99</v>
      </c>
      <c r="L442" s="3" t="s">
        <v>98</v>
      </c>
      <c r="O442" s="3"/>
      <c r="R442" s="3" t="s">
        <v>100</v>
      </c>
      <c r="U442" s="3" t="s">
        <v>99</v>
      </c>
      <c r="X442" s="3" t="s">
        <v>101</v>
      </c>
      <c r="AA442" s="3" t="s">
        <v>102</v>
      </c>
      <c r="AD442" s="3" t="s">
        <v>146</v>
      </c>
      <c r="AG442" s="3" t="s">
        <v>149</v>
      </c>
      <c r="AJ442" s="3"/>
      <c r="AM442" s="3" t="s">
        <v>99</v>
      </c>
      <c r="AP442" s="3"/>
      <c r="AS442" s="3" t="s">
        <v>98</v>
      </c>
      <c r="AV442" s="3" t="s">
        <v>200</v>
      </c>
      <c r="AY442" s="3" t="s">
        <v>430</v>
      </c>
      <c r="BB442" s="3"/>
      <c r="BG442" s="3" t="s">
        <v>133</v>
      </c>
      <c r="BJ442" s="3" t="s">
        <v>133</v>
      </c>
      <c r="BM442" s="3" t="s">
        <v>108</v>
      </c>
      <c r="BP442" s="3" t="s">
        <v>109</v>
      </c>
      <c r="BS442" s="3" t="s">
        <v>107</v>
      </c>
      <c r="BV442" s="3" t="s">
        <v>109</v>
      </c>
      <c r="BY442" s="3" t="s">
        <v>108</v>
      </c>
      <c r="CB442" s="3" t="s">
        <v>134</v>
      </c>
      <c r="CE442" s="3" t="s">
        <v>147</v>
      </c>
      <c r="CH442" s="3" t="s">
        <v>239</v>
      </c>
      <c r="CK442" s="3"/>
      <c r="CN442" s="3" t="s">
        <v>137</v>
      </c>
      <c r="CQ442" s="3"/>
    </row>
    <row r="443" spans="1:95" x14ac:dyDescent="0.25">
      <c r="A443">
        <v>217</v>
      </c>
      <c r="B443" s="22">
        <v>43943.549444444441</v>
      </c>
      <c r="C443" s="22">
        <v>43943.553865740738</v>
      </c>
      <c r="D443" s="3" t="s">
        <v>97</v>
      </c>
      <c r="I443" s="3" t="s">
        <v>98</v>
      </c>
      <c r="L443" s="3" t="s">
        <v>98</v>
      </c>
      <c r="O443" s="3" t="s">
        <v>229</v>
      </c>
      <c r="R443" s="3" t="s">
        <v>100</v>
      </c>
      <c r="U443" s="3" t="s">
        <v>98</v>
      </c>
      <c r="X443" s="3" t="s">
        <v>101</v>
      </c>
      <c r="AA443" s="3" t="s">
        <v>99</v>
      </c>
      <c r="AD443" s="3" t="s">
        <v>152</v>
      </c>
      <c r="AG443" s="3" t="s">
        <v>149</v>
      </c>
      <c r="AJ443" s="3"/>
      <c r="AM443" s="3" t="s">
        <v>98</v>
      </c>
      <c r="AP443" s="3" t="s">
        <v>155</v>
      </c>
      <c r="AS443" s="3" t="s">
        <v>98</v>
      </c>
      <c r="AV443" s="3" t="s">
        <v>207</v>
      </c>
      <c r="AY443" s="3" t="s">
        <v>439</v>
      </c>
      <c r="BB443" s="3"/>
      <c r="BG443" s="3" t="s">
        <v>109</v>
      </c>
      <c r="BJ443" s="3" t="s">
        <v>109</v>
      </c>
      <c r="BM443" s="3" t="s">
        <v>123</v>
      </c>
      <c r="BP443" s="3" t="s">
        <v>123</v>
      </c>
      <c r="BS443" s="3" t="s">
        <v>123</v>
      </c>
      <c r="BV443" s="3" t="s">
        <v>107</v>
      </c>
      <c r="BY443" s="3" t="s">
        <v>109</v>
      </c>
      <c r="CB443" s="3" t="s">
        <v>118</v>
      </c>
      <c r="CE443" s="3" t="s">
        <v>309</v>
      </c>
      <c r="CH443" s="3" t="s">
        <v>136</v>
      </c>
      <c r="CK443" s="3"/>
      <c r="CN443" s="3" t="s">
        <v>131</v>
      </c>
      <c r="CQ443" s="3"/>
    </row>
    <row r="444" spans="1:95" x14ac:dyDescent="0.25">
      <c r="A444">
        <v>217</v>
      </c>
      <c r="B444" s="22">
        <v>43943.549444444441</v>
      </c>
      <c r="C444" s="22">
        <v>43943.553865740738</v>
      </c>
      <c r="D444" s="3" t="s">
        <v>97</v>
      </c>
      <c r="I444" s="3" t="s">
        <v>98</v>
      </c>
      <c r="L444" s="3" t="s">
        <v>98</v>
      </c>
      <c r="O444" s="3" t="s">
        <v>229</v>
      </c>
      <c r="R444" s="3" t="s">
        <v>100</v>
      </c>
      <c r="U444" s="3" t="s">
        <v>98</v>
      </c>
      <c r="X444" s="3" t="s">
        <v>101</v>
      </c>
      <c r="AA444" s="3" t="s">
        <v>99</v>
      </c>
      <c r="AD444" s="3" t="s">
        <v>152</v>
      </c>
      <c r="AG444" s="3" t="s">
        <v>149</v>
      </c>
      <c r="AJ444" s="3"/>
      <c r="AM444" s="3" t="s">
        <v>98</v>
      </c>
      <c r="AP444" s="3" t="s">
        <v>155</v>
      </c>
      <c r="AS444" s="3" t="s">
        <v>98</v>
      </c>
      <c r="AV444" s="3" t="s">
        <v>207</v>
      </c>
      <c r="AY444" s="3" t="s">
        <v>430</v>
      </c>
      <c r="BB444" s="3"/>
      <c r="BG444" s="3" t="s">
        <v>109</v>
      </c>
      <c r="BJ444" s="3" t="s">
        <v>109</v>
      </c>
      <c r="BM444" s="3" t="s">
        <v>123</v>
      </c>
      <c r="BP444" s="3" t="s">
        <v>123</v>
      </c>
      <c r="BS444" s="3" t="s">
        <v>123</v>
      </c>
      <c r="BV444" s="3" t="s">
        <v>107</v>
      </c>
      <c r="BY444" s="3" t="s">
        <v>109</v>
      </c>
      <c r="CB444" s="3" t="s">
        <v>118</v>
      </c>
      <c r="CE444" s="3" t="s">
        <v>309</v>
      </c>
      <c r="CH444" s="3" t="s">
        <v>136</v>
      </c>
      <c r="CK444" s="3"/>
      <c r="CN444" s="3" t="s">
        <v>131</v>
      </c>
      <c r="CQ444" s="3"/>
    </row>
    <row r="445" spans="1:95" x14ac:dyDescent="0.25">
      <c r="A445">
        <v>218</v>
      </c>
      <c r="B445" s="22">
        <v>43943.555127314816</v>
      </c>
      <c r="C445" s="22">
        <v>43943.556504629632</v>
      </c>
      <c r="D445" s="3" t="s">
        <v>97</v>
      </c>
      <c r="I445" s="3" t="s">
        <v>99</v>
      </c>
      <c r="L445" s="3" t="s">
        <v>99</v>
      </c>
      <c r="O445" s="3"/>
      <c r="R445" s="3" t="s">
        <v>100</v>
      </c>
      <c r="U445" s="3" t="s">
        <v>99</v>
      </c>
      <c r="X445" s="3" t="s">
        <v>121</v>
      </c>
      <c r="AA445" s="3"/>
      <c r="AD445" s="3" t="s">
        <v>352</v>
      </c>
      <c r="AG445" s="3" t="s">
        <v>149</v>
      </c>
      <c r="AJ445" s="3"/>
      <c r="AM445" s="3" t="s">
        <v>98</v>
      </c>
      <c r="AP445" s="3" t="s">
        <v>143</v>
      </c>
      <c r="AS445" s="3" t="s">
        <v>98</v>
      </c>
      <c r="AV445" s="3" t="s">
        <v>343</v>
      </c>
      <c r="AY445" s="3" t="s">
        <v>241</v>
      </c>
      <c r="BB445" s="3"/>
      <c r="BG445" s="3" t="s">
        <v>109</v>
      </c>
      <c r="BJ445" s="3" t="s">
        <v>109</v>
      </c>
      <c r="BM445" s="3" t="s">
        <v>109</v>
      </c>
      <c r="BP445" s="3" t="s">
        <v>108</v>
      </c>
      <c r="BS445" s="3" t="s">
        <v>109</v>
      </c>
      <c r="BV445" s="3" t="s">
        <v>109</v>
      </c>
      <c r="BY445" s="3" t="s">
        <v>108</v>
      </c>
      <c r="CB445" s="3" t="s">
        <v>165</v>
      </c>
      <c r="CE445" s="3" t="s">
        <v>147</v>
      </c>
      <c r="CH445" s="3" t="s">
        <v>239</v>
      </c>
      <c r="CK445" s="3"/>
      <c r="CN445" s="3" t="s">
        <v>126</v>
      </c>
      <c r="CQ445" s="3"/>
    </row>
    <row r="446" spans="1:95" x14ac:dyDescent="0.25">
      <c r="A446">
        <v>218</v>
      </c>
      <c r="B446" s="22">
        <v>43943.555127314816</v>
      </c>
      <c r="C446" s="22">
        <v>43943.556504629632</v>
      </c>
      <c r="D446" s="3" t="s">
        <v>97</v>
      </c>
      <c r="I446" s="3" t="s">
        <v>99</v>
      </c>
      <c r="L446" s="3" t="s">
        <v>99</v>
      </c>
      <c r="O446" s="3"/>
      <c r="R446" s="3" t="s">
        <v>100</v>
      </c>
      <c r="U446" s="3" t="s">
        <v>99</v>
      </c>
      <c r="X446" s="3" t="s">
        <v>121</v>
      </c>
      <c r="AA446" s="3"/>
      <c r="AD446" s="3" t="s">
        <v>352</v>
      </c>
      <c r="AG446" s="3" t="s">
        <v>149</v>
      </c>
      <c r="AJ446" s="3"/>
      <c r="AM446" s="3" t="s">
        <v>98</v>
      </c>
      <c r="AP446" s="3" t="s">
        <v>143</v>
      </c>
      <c r="AS446" s="3" t="s">
        <v>98</v>
      </c>
      <c r="AV446" s="3" t="s">
        <v>343</v>
      </c>
      <c r="AY446" s="3" t="s">
        <v>430</v>
      </c>
      <c r="BB446" s="3"/>
      <c r="BG446" s="3" t="s">
        <v>109</v>
      </c>
      <c r="BJ446" s="3" t="s">
        <v>109</v>
      </c>
      <c r="BM446" s="3" t="s">
        <v>109</v>
      </c>
      <c r="BP446" s="3" t="s">
        <v>108</v>
      </c>
      <c r="BS446" s="3" t="s">
        <v>109</v>
      </c>
      <c r="BV446" s="3" t="s">
        <v>109</v>
      </c>
      <c r="BY446" s="3" t="s">
        <v>108</v>
      </c>
      <c r="CB446" s="3" t="s">
        <v>165</v>
      </c>
      <c r="CE446" s="3" t="s">
        <v>147</v>
      </c>
      <c r="CH446" s="3" t="s">
        <v>239</v>
      </c>
      <c r="CK446" s="3"/>
      <c r="CN446" s="3" t="s">
        <v>126</v>
      </c>
      <c r="CQ446" s="3"/>
    </row>
    <row r="447" spans="1:95" x14ac:dyDescent="0.25">
      <c r="A447">
        <v>219</v>
      </c>
      <c r="B447" s="22">
        <v>43943.886076388888</v>
      </c>
      <c r="C447" s="22">
        <v>43943.896064814813</v>
      </c>
      <c r="D447" s="3" t="s">
        <v>97</v>
      </c>
      <c r="I447" s="3" t="s">
        <v>98</v>
      </c>
      <c r="L447" s="3" t="s">
        <v>98</v>
      </c>
      <c r="O447" s="3" t="s">
        <v>353</v>
      </c>
      <c r="R447" s="3" t="s">
        <v>120</v>
      </c>
      <c r="U447" s="3" t="s">
        <v>99</v>
      </c>
      <c r="X447" s="3" t="s">
        <v>121</v>
      </c>
      <c r="AA447" s="3"/>
      <c r="AD447" s="3" t="s">
        <v>127</v>
      </c>
      <c r="AG447" s="3" t="s">
        <v>149</v>
      </c>
      <c r="AJ447" s="3"/>
      <c r="AM447" s="3" t="s">
        <v>98</v>
      </c>
      <c r="AP447" s="3" t="s">
        <v>186</v>
      </c>
      <c r="AS447" s="3" t="s">
        <v>98</v>
      </c>
      <c r="AV447" s="3" t="s">
        <v>183</v>
      </c>
      <c r="AY447" s="3" t="s">
        <v>241</v>
      </c>
      <c r="BB447" s="3"/>
      <c r="BG447" s="3" t="s">
        <v>107</v>
      </c>
      <c r="BJ447" s="3" t="s">
        <v>109</v>
      </c>
      <c r="BM447" s="3" t="s">
        <v>107</v>
      </c>
      <c r="BP447" s="3" t="s">
        <v>109</v>
      </c>
      <c r="BS447" s="3" t="s">
        <v>109</v>
      </c>
      <c r="BV447" s="3" t="s">
        <v>109</v>
      </c>
      <c r="BY447" s="3" t="s">
        <v>109</v>
      </c>
      <c r="CB447" s="3" t="s">
        <v>118</v>
      </c>
      <c r="CE447" s="3" t="s">
        <v>119</v>
      </c>
      <c r="CH447" s="3" t="s">
        <v>112</v>
      </c>
      <c r="CK447" s="3"/>
      <c r="CN447" s="3" t="s">
        <v>113</v>
      </c>
      <c r="CQ447" s="3"/>
    </row>
    <row r="448" spans="1:95" x14ac:dyDescent="0.25">
      <c r="A448">
        <v>219</v>
      </c>
      <c r="B448" s="22">
        <v>43943.886076388888</v>
      </c>
      <c r="C448" s="22">
        <v>43943.896064814813</v>
      </c>
      <c r="D448" s="3" t="s">
        <v>97</v>
      </c>
      <c r="I448" s="3" t="s">
        <v>98</v>
      </c>
      <c r="L448" s="3" t="s">
        <v>98</v>
      </c>
      <c r="O448" s="3" t="s">
        <v>353</v>
      </c>
      <c r="R448" s="3" t="s">
        <v>120</v>
      </c>
      <c r="U448" s="3" t="s">
        <v>99</v>
      </c>
      <c r="X448" s="3" t="s">
        <v>121</v>
      </c>
      <c r="AA448" s="3"/>
      <c r="AD448" s="3" t="s">
        <v>127</v>
      </c>
      <c r="AG448" s="3" t="s">
        <v>149</v>
      </c>
      <c r="AJ448" s="3"/>
      <c r="AM448" s="3" t="s">
        <v>98</v>
      </c>
      <c r="AP448" s="3" t="s">
        <v>186</v>
      </c>
      <c r="AS448" s="3" t="s">
        <v>98</v>
      </c>
      <c r="AV448" s="3" t="s">
        <v>183</v>
      </c>
      <c r="AY448" s="3" t="s">
        <v>430</v>
      </c>
      <c r="BB448" s="3"/>
      <c r="BG448" s="3" t="s">
        <v>107</v>
      </c>
      <c r="BJ448" s="3" t="s">
        <v>109</v>
      </c>
      <c r="BM448" s="3" t="s">
        <v>107</v>
      </c>
      <c r="BP448" s="3" t="s">
        <v>109</v>
      </c>
      <c r="BS448" s="3" t="s">
        <v>109</v>
      </c>
      <c r="BV448" s="3" t="s">
        <v>109</v>
      </c>
      <c r="BY448" s="3" t="s">
        <v>109</v>
      </c>
      <c r="CB448" s="3" t="s">
        <v>118</v>
      </c>
      <c r="CE448" s="3" t="s">
        <v>119</v>
      </c>
      <c r="CH448" s="3" t="s">
        <v>112</v>
      </c>
      <c r="CK448" s="3"/>
      <c r="CN448" s="3" t="s">
        <v>113</v>
      </c>
      <c r="CQ448" s="3"/>
    </row>
    <row r="449" spans="1:95" x14ac:dyDescent="0.25">
      <c r="A449">
        <v>220</v>
      </c>
      <c r="B449" s="22">
        <v>43943.940706018519</v>
      </c>
      <c r="C449" s="22">
        <v>43943.942372685182</v>
      </c>
      <c r="D449" s="3" t="s">
        <v>97</v>
      </c>
      <c r="I449" s="3" t="s">
        <v>98</v>
      </c>
      <c r="L449" s="3" t="s">
        <v>99</v>
      </c>
      <c r="O449" s="3"/>
      <c r="R449" s="3" t="s">
        <v>120</v>
      </c>
      <c r="U449" s="3" t="s">
        <v>99</v>
      </c>
      <c r="X449" s="3" t="s">
        <v>121</v>
      </c>
      <c r="AA449" s="3"/>
      <c r="AD449" s="3" t="s">
        <v>267</v>
      </c>
      <c r="AG449" s="3" t="s">
        <v>160</v>
      </c>
      <c r="AJ449" s="3"/>
      <c r="AM449" s="3" t="s">
        <v>99</v>
      </c>
      <c r="AP449" s="3"/>
      <c r="AS449" s="3" t="s">
        <v>99</v>
      </c>
      <c r="AV449" s="3"/>
      <c r="AY449" s="3" t="s">
        <v>241</v>
      </c>
      <c r="BB449" s="3"/>
      <c r="BG449" s="3" t="s">
        <v>107</v>
      </c>
      <c r="BJ449" s="3" t="s">
        <v>107</v>
      </c>
      <c r="BM449" s="3" t="s">
        <v>107</v>
      </c>
      <c r="BP449" s="3" t="s">
        <v>107</v>
      </c>
      <c r="BS449" s="3" t="s">
        <v>133</v>
      </c>
      <c r="BV449" s="3" t="s">
        <v>133</v>
      </c>
      <c r="BY449" s="3" t="s">
        <v>107</v>
      </c>
      <c r="CB449" s="3" t="s">
        <v>110</v>
      </c>
      <c r="CE449" s="3" t="s">
        <v>166</v>
      </c>
      <c r="CH449" s="3" t="s">
        <v>163</v>
      </c>
      <c r="CK449" s="3"/>
      <c r="CN449" s="3" t="s">
        <v>137</v>
      </c>
      <c r="CQ449" s="3"/>
    </row>
    <row r="450" spans="1:95" x14ac:dyDescent="0.25">
      <c r="A450">
        <v>220</v>
      </c>
      <c r="B450" s="22">
        <v>43943.940706018519</v>
      </c>
      <c r="C450" s="22">
        <v>43943.942372685182</v>
      </c>
      <c r="D450" s="3" t="s">
        <v>97</v>
      </c>
      <c r="I450" s="3" t="s">
        <v>98</v>
      </c>
      <c r="L450" s="3" t="s">
        <v>99</v>
      </c>
      <c r="O450" s="3"/>
      <c r="R450" s="3" t="s">
        <v>120</v>
      </c>
      <c r="U450" s="3" t="s">
        <v>99</v>
      </c>
      <c r="X450" s="3" t="s">
        <v>121</v>
      </c>
      <c r="AA450" s="3"/>
      <c r="AD450" s="3" t="s">
        <v>267</v>
      </c>
      <c r="AG450" s="3" t="s">
        <v>160</v>
      </c>
      <c r="AJ450" s="3"/>
      <c r="AM450" s="3" t="s">
        <v>99</v>
      </c>
      <c r="AP450" s="3"/>
      <c r="AS450" s="3" t="s">
        <v>99</v>
      </c>
      <c r="AV450" s="3"/>
      <c r="AY450" s="3" t="s">
        <v>430</v>
      </c>
      <c r="BB450" s="3"/>
      <c r="BG450" s="3" t="s">
        <v>107</v>
      </c>
      <c r="BJ450" s="3" t="s">
        <v>107</v>
      </c>
      <c r="BM450" s="3" t="s">
        <v>107</v>
      </c>
      <c r="BP450" s="3" t="s">
        <v>107</v>
      </c>
      <c r="BS450" s="3" t="s">
        <v>133</v>
      </c>
      <c r="BV450" s="3" t="s">
        <v>133</v>
      </c>
      <c r="BY450" s="3" t="s">
        <v>107</v>
      </c>
      <c r="CB450" s="3" t="s">
        <v>110</v>
      </c>
      <c r="CE450" s="3" t="s">
        <v>166</v>
      </c>
      <c r="CH450" s="3" t="s">
        <v>163</v>
      </c>
      <c r="CK450" s="3"/>
      <c r="CN450" s="3" t="s">
        <v>137</v>
      </c>
      <c r="CQ450" s="3"/>
    </row>
    <row r="451" spans="1:95" x14ac:dyDescent="0.25">
      <c r="A451">
        <v>221</v>
      </c>
      <c r="B451" s="22">
        <v>43944.338125000002</v>
      </c>
      <c r="C451" s="22">
        <v>43944.340532407405</v>
      </c>
      <c r="D451" s="3" t="s">
        <v>97</v>
      </c>
      <c r="I451" s="3" t="s">
        <v>98</v>
      </c>
      <c r="L451" s="3" t="s">
        <v>98</v>
      </c>
      <c r="O451" s="3" t="s">
        <v>354</v>
      </c>
      <c r="R451" s="3" t="s">
        <v>120</v>
      </c>
      <c r="U451" s="3" t="s">
        <v>99</v>
      </c>
      <c r="X451" s="3" t="s">
        <v>101</v>
      </c>
      <c r="AA451" s="3" t="s">
        <v>132</v>
      </c>
      <c r="AD451" s="3" t="s">
        <v>237</v>
      </c>
      <c r="AG451" s="3" t="s">
        <v>149</v>
      </c>
      <c r="AJ451" s="3"/>
      <c r="AM451" s="3" t="s">
        <v>99</v>
      </c>
      <c r="AP451" s="3"/>
      <c r="AS451" s="3" t="s">
        <v>98</v>
      </c>
      <c r="AV451" s="3" t="s">
        <v>355</v>
      </c>
      <c r="AY451" s="3" t="s">
        <v>241</v>
      </c>
      <c r="BB451" s="3"/>
      <c r="BG451" s="3" t="s">
        <v>108</v>
      </c>
      <c r="BJ451" s="3" t="s">
        <v>108</v>
      </c>
      <c r="BM451" s="3" t="s">
        <v>108</v>
      </c>
      <c r="BP451" s="3" t="s">
        <v>109</v>
      </c>
      <c r="BS451" s="3" t="s">
        <v>123</v>
      </c>
      <c r="BV451" s="3" t="s">
        <v>108</v>
      </c>
      <c r="BY451" s="3" t="s">
        <v>123</v>
      </c>
      <c r="CB451" s="3" t="s">
        <v>110</v>
      </c>
      <c r="CE451" s="3" t="s">
        <v>111</v>
      </c>
      <c r="CH451" s="3" t="s">
        <v>137</v>
      </c>
      <c r="CK451" s="3" t="s">
        <v>356</v>
      </c>
      <c r="CN451" s="3" t="s">
        <v>126</v>
      </c>
      <c r="CQ451" s="3"/>
    </row>
    <row r="452" spans="1:95" x14ac:dyDescent="0.25">
      <c r="A452">
        <v>221</v>
      </c>
      <c r="B452" s="22">
        <v>43944.338125000002</v>
      </c>
      <c r="C452" s="22">
        <v>43944.340532407405</v>
      </c>
      <c r="D452" s="3" t="s">
        <v>97</v>
      </c>
      <c r="I452" s="3" t="s">
        <v>98</v>
      </c>
      <c r="L452" s="3" t="s">
        <v>98</v>
      </c>
      <c r="O452" s="3" t="s">
        <v>354</v>
      </c>
      <c r="R452" s="3" t="s">
        <v>120</v>
      </c>
      <c r="U452" s="3" t="s">
        <v>99</v>
      </c>
      <c r="X452" s="3" t="s">
        <v>101</v>
      </c>
      <c r="AA452" s="3" t="s">
        <v>132</v>
      </c>
      <c r="AD452" s="3" t="s">
        <v>237</v>
      </c>
      <c r="AG452" s="3" t="s">
        <v>149</v>
      </c>
      <c r="AJ452" s="3"/>
      <c r="AM452" s="3" t="s">
        <v>99</v>
      </c>
      <c r="AP452" s="3"/>
      <c r="AS452" s="3" t="s">
        <v>98</v>
      </c>
      <c r="AV452" s="3" t="s">
        <v>355</v>
      </c>
      <c r="AY452" s="3" t="s">
        <v>430</v>
      </c>
      <c r="BB452" s="3"/>
      <c r="BG452" s="3" t="s">
        <v>108</v>
      </c>
      <c r="BJ452" s="3" t="s">
        <v>108</v>
      </c>
      <c r="BM452" s="3" t="s">
        <v>108</v>
      </c>
      <c r="BP452" s="3" t="s">
        <v>109</v>
      </c>
      <c r="BS452" s="3" t="s">
        <v>123</v>
      </c>
      <c r="BV452" s="3" t="s">
        <v>108</v>
      </c>
      <c r="BY452" s="3" t="s">
        <v>123</v>
      </c>
      <c r="CB452" s="3" t="s">
        <v>110</v>
      </c>
      <c r="CE452" s="3" t="s">
        <v>111</v>
      </c>
      <c r="CH452" s="3" t="s">
        <v>137</v>
      </c>
      <c r="CK452" s="3" t="s">
        <v>356</v>
      </c>
      <c r="CN452" s="3" t="s">
        <v>126</v>
      </c>
      <c r="CQ452" s="3"/>
    </row>
    <row r="453" spans="1:95" x14ac:dyDescent="0.25">
      <c r="A453">
        <v>222</v>
      </c>
      <c r="B453" s="22">
        <v>43944.381354166668</v>
      </c>
      <c r="C453" s="22">
        <v>43944.384976851848</v>
      </c>
      <c r="D453" s="3" t="s">
        <v>97</v>
      </c>
      <c r="I453" s="3" t="s">
        <v>98</v>
      </c>
      <c r="L453" s="3" t="s">
        <v>98</v>
      </c>
      <c r="O453" s="3" t="s">
        <v>357</v>
      </c>
      <c r="R453" s="3" t="s">
        <v>100</v>
      </c>
      <c r="U453" s="3" t="s">
        <v>99</v>
      </c>
      <c r="X453" s="3" t="s">
        <v>121</v>
      </c>
      <c r="AA453" s="3"/>
      <c r="AD453" s="3" t="s">
        <v>179</v>
      </c>
      <c r="AG453" s="3" t="s">
        <v>149</v>
      </c>
      <c r="AJ453" s="3"/>
      <c r="AM453" s="3" t="s">
        <v>99</v>
      </c>
      <c r="AP453" s="3"/>
      <c r="AS453" s="3" t="s">
        <v>99</v>
      </c>
      <c r="AV453" s="3"/>
      <c r="AY453" s="3" t="s">
        <v>241</v>
      </c>
      <c r="BB453" s="3"/>
      <c r="BG453" s="3" t="s">
        <v>107</v>
      </c>
      <c r="BJ453" s="3" t="s">
        <v>107</v>
      </c>
      <c r="BM453" s="3" t="s">
        <v>107</v>
      </c>
      <c r="BP453" s="3" t="s">
        <v>109</v>
      </c>
      <c r="BS453" s="3" t="s">
        <v>108</v>
      </c>
      <c r="BV453" s="3" t="s">
        <v>108</v>
      </c>
      <c r="BY453" s="3" t="s">
        <v>109</v>
      </c>
      <c r="CB453" s="3" t="s">
        <v>110</v>
      </c>
      <c r="CE453" s="3" t="s">
        <v>111</v>
      </c>
      <c r="CH453" s="3" t="s">
        <v>112</v>
      </c>
      <c r="CK453" s="3"/>
      <c r="CN453" s="3" t="s">
        <v>113</v>
      </c>
      <c r="CQ453" s="3"/>
    </row>
    <row r="454" spans="1:95" x14ac:dyDescent="0.25">
      <c r="A454">
        <v>222</v>
      </c>
      <c r="B454" s="22">
        <v>43944.381354166668</v>
      </c>
      <c r="C454" s="22">
        <v>43944.384976851848</v>
      </c>
      <c r="D454" s="3" t="s">
        <v>97</v>
      </c>
      <c r="I454" s="3" t="s">
        <v>98</v>
      </c>
      <c r="L454" s="3" t="s">
        <v>98</v>
      </c>
      <c r="O454" s="3" t="s">
        <v>357</v>
      </c>
      <c r="R454" s="3" t="s">
        <v>100</v>
      </c>
      <c r="U454" s="3" t="s">
        <v>99</v>
      </c>
      <c r="X454" s="3" t="s">
        <v>121</v>
      </c>
      <c r="AA454" s="3"/>
      <c r="AD454" s="3" t="s">
        <v>179</v>
      </c>
      <c r="AG454" s="3" t="s">
        <v>149</v>
      </c>
      <c r="AJ454" s="3"/>
      <c r="AM454" s="3" t="s">
        <v>99</v>
      </c>
      <c r="AP454" s="3"/>
      <c r="AS454" s="3" t="s">
        <v>99</v>
      </c>
      <c r="AV454" s="3"/>
      <c r="AY454" s="3" t="s">
        <v>430</v>
      </c>
      <c r="BB454" s="3"/>
      <c r="BG454" s="3" t="s">
        <v>107</v>
      </c>
      <c r="BJ454" s="3" t="s">
        <v>107</v>
      </c>
      <c r="BM454" s="3" t="s">
        <v>107</v>
      </c>
      <c r="BP454" s="3" t="s">
        <v>109</v>
      </c>
      <c r="BS454" s="3" t="s">
        <v>108</v>
      </c>
      <c r="BV454" s="3" t="s">
        <v>108</v>
      </c>
      <c r="BY454" s="3" t="s">
        <v>109</v>
      </c>
      <c r="CB454" s="3" t="s">
        <v>110</v>
      </c>
      <c r="CE454" s="3" t="s">
        <v>111</v>
      </c>
      <c r="CH454" s="3" t="s">
        <v>112</v>
      </c>
      <c r="CK454" s="3"/>
      <c r="CN454" s="3" t="s">
        <v>113</v>
      </c>
      <c r="CQ454" s="3"/>
    </row>
    <row r="455" spans="1:95" x14ac:dyDescent="0.25">
      <c r="A455">
        <v>223</v>
      </c>
      <c r="B455" s="22">
        <v>43944.408043981479</v>
      </c>
      <c r="C455" s="22">
        <v>43944.410439814812</v>
      </c>
      <c r="D455" s="3" t="s">
        <v>97</v>
      </c>
      <c r="I455" s="3" t="s">
        <v>98</v>
      </c>
      <c r="L455" s="3" t="s">
        <v>99</v>
      </c>
      <c r="O455" s="3"/>
      <c r="R455" s="3" t="s">
        <v>100</v>
      </c>
      <c r="U455" s="3" t="s">
        <v>99</v>
      </c>
      <c r="X455" s="3" t="s">
        <v>121</v>
      </c>
      <c r="AA455" s="3"/>
      <c r="AD455" s="3" t="s">
        <v>138</v>
      </c>
      <c r="AG455" s="3" t="s">
        <v>149</v>
      </c>
      <c r="AJ455" s="3"/>
      <c r="AM455" s="3" t="s">
        <v>98</v>
      </c>
      <c r="AP455" s="3" t="s">
        <v>168</v>
      </c>
      <c r="AS455" s="3" t="s">
        <v>98</v>
      </c>
      <c r="AV455" s="3" t="s">
        <v>208</v>
      </c>
      <c r="AY455" s="3" t="s">
        <v>241</v>
      </c>
      <c r="BB455" s="3"/>
      <c r="BG455" s="3" t="s">
        <v>108</v>
      </c>
      <c r="BJ455" s="3" t="s">
        <v>107</v>
      </c>
      <c r="BM455" s="3" t="s">
        <v>133</v>
      </c>
      <c r="BP455" s="3" t="s">
        <v>108</v>
      </c>
      <c r="BS455" s="3" t="s">
        <v>107</v>
      </c>
      <c r="BV455" s="3" t="s">
        <v>108</v>
      </c>
      <c r="BY455" s="3" t="s">
        <v>107</v>
      </c>
      <c r="CB455" s="3" t="s">
        <v>124</v>
      </c>
      <c r="CE455" s="3" t="s">
        <v>119</v>
      </c>
      <c r="CH455" s="3" t="s">
        <v>163</v>
      </c>
      <c r="CK455" s="3"/>
      <c r="CN455" s="3" t="s">
        <v>113</v>
      </c>
      <c r="CQ455" s="3"/>
    </row>
    <row r="456" spans="1:95" x14ac:dyDescent="0.25">
      <c r="A456">
        <v>223</v>
      </c>
      <c r="B456" s="22">
        <v>43944.408043981479</v>
      </c>
      <c r="C456" s="22">
        <v>43944.410439814812</v>
      </c>
      <c r="D456" s="3" t="s">
        <v>97</v>
      </c>
      <c r="I456" s="3" t="s">
        <v>98</v>
      </c>
      <c r="L456" s="3" t="s">
        <v>99</v>
      </c>
      <c r="O456" s="3"/>
      <c r="R456" s="3" t="s">
        <v>100</v>
      </c>
      <c r="U456" s="3" t="s">
        <v>99</v>
      </c>
      <c r="X456" s="3" t="s">
        <v>121</v>
      </c>
      <c r="AA456" s="3"/>
      <c r="AD456" s="3" t="s">
        <v>138</v>
      </c>
      <c r="AG456" s="3" t="s">
        <v>149</v>
      </c>
      <c r="AJ456" s="3"/>
      <c r="AM456" s="3" t="s">
        <v>98</v>
      </c>
      <c r="AP456" s="3" t="s">
        <v>168</v>
      </c>
      <c r="AS456" s="3" t="s">
        <v>98</v>
      </c>
      <c r="AV456" s="3" t="s">
        <v>208</v>
      </c>
      <c r="AY456" s="3" t="s">
        <v>430</v>
      </c>
      <c r="BB456" s="3"/>
      <c r="BG456" s="3" t="s">
        <v>108</v>
      </c>
      <c r="BJ456" s="3" t="s">
        <v>107</v>
      </c>
      <c r="BM456" s="3" t="s">
        <v>133</v>
      </c>
      <c r="BP456" s="3" t="s">
        <v>108</v>
      </c>
      <c r="BS456" s="3" t="s">
        <v>107</v>
      </c>
      <c r="BV456" s="3" t="s">
        <v>108</v>
      </c>
      <c r="BY456" s="3" t="s">
        <v>107</v>
      </c>
      <c r="CB456" s="3" t="s">
        <v>124</v>
      </c>
      <c r="CE456" s="3" t="s">
        <v>119</v>
      </c>
      <c r="CH456" s="3" t="s">
        <v>163</v>
      </c>
      <c r="CK456" s="3"/>
      <c r="CN456" s="3" t="s">
        <v>113</v>
      </c>
      <c r="CQ456" s="3"/>
    </row>
    <row r="457" spans="1:95" x14ac:dyDescent="0.25">
      <c r="A457">
        <v>224</v>
      </c>
      <c r="B457" s="22">
        <v>43944.382916666669</v>
      </c>
      <c r="C457" s="22">
        <v>43944.443472222221</v>
      </c>
      <c r="D457" s="3" t="s">
        <v>97</v>
      </c>
      <c r="I457" s="3" t="s">
        <v>98</v>
      </c>
      <c r="L457" s="3" t="s">
        <v>99</v>
      </c>
      <c r="O457" s="3"/>
      <c r="R457" s="3" t="s">
        <v>194</v>
      </c>
      <c r="U457" s="3" t="s">
        <v>99</v>
      </c>
      <c r="X457" s="3" t="s">
        <v>101</v>
      </c>
      <c r="AA457" s="3" t="s">
        <v>132</v>
      </c>
      <c r="AD457" s="3" t="s">
        <v>174</v>
      </c>
      <c r="AG457" s="3" t="s">
        <v>149</v>
      </c>
      <c r="AJ457" s="3"/>
      <c r="AM457" s="3" t="s">
        <v>99</v>
      </c>
      <c r="AP457" s="3"/>
      <c r="AS457" s="3" t="s">
        <v>99</v>
      </c>
      <c r="AV457" s="3"/>
      <c r="AY457" s="3" t="s">
        <v>137</v>
      </c>
      <c r="BB457" s="3" t="s">
        <v>358</v>
      </c>
      <c r="BG457" s="3" t="s">
        <v>109</v>
      </c>
      <c r="BJ457" s="3" t="s">
        <v>107</v>
      </c>
      <c r="BM457" s="3" t="s">
        <v>108</v>
      </c>
      <c r="BP457" s="3" t="s">
        <v>123</v>
      </c>
      <c r="BS457" s="3" t="s">
        <v>109</v>
      </c>
      <c r="BV457" s="3" t="s">
        <v>109</v>
      </c>
      <c r="BY457" s="3" t="s">
        <v>109</v>
      </c>
      <c r="CB457" s="3" t="s">
        <v>118</v>
      </c>
      <c r="CE457" s="3" t="s">
        <v>166</v>
      </c>
      <c r="CH457" s="3" t="s">
        <v>137</v>
      </c>
      <c r="CK457" s="3" t="s">
        <v>359</v>
      </c>
      <c r="CN457" s="3" t="s">
        <v>126</v>
      </c>
      <c r="CQ457" s="3"/>
    </row>
    <row r="458" spans="1:95" x14ac:dyDescent="0.25">
      <c r="A458">
        <v>224</v>
      </c>
      <c r="B458" s="22">
        <v>43944.382916666669</v>
      </c>
      <c r="C458" s="22">
        <v>43944.443472222221</v>
      </c>
      <c r="D458" s="3" t="s">
        <v>97</v>
      </c>
      <c r="I458" s="3" t="s">
        <v>98</v>
      </c>
      <c r="L458" s="3" t="s">
        <v>99</v>
      </c>
      <c r="O458" s="3"/>
      <c r="R458" s="3" t="s">
        <v>194</v>
      </c>
      <c r="U458" s="3" t="s">
        <v>99</v>
      </c>
      <c r="X458" s="3" t="s">
        <v>101</v>
      </c>
      <c r="AA458" s="3" t="s">
        <v>132</v>
      </c>
      <c r="AD458" s="3" t="s">
        <v>174</v>
      </c>
      <c r="AG458" s="3" t="s">
        <v>149</v>
      </c>
      <c r="AJ458" s="3"/>
      <c r="AM458" s="3" t="s">
        <v>99</v>
      </c>
      <c r="AP458" s="3"/>
      <c r="AS458" s="3" t="s">
        <v>99</v>
      </c>
      <c r="AV458" s="3"/>
      <c r="AY458" s="3" t="s">
        <v>430</v>
      </c>
      <c r="BB458" s="3" t="s">
        <v>358</v>
      </c>
      <c r="BG458" s="3" t="s">
        <v>109</v>
      </c>
      <c r="BJ458" s="3" t="s">
        <v>107</v>
      </c>
      <c r="BM458" s="3" t="s">
        <v>108</v>
      </c>
      <c r="BP458" s="3" t="s">
        <v>123</v>
      </c>
      <c r="BS458" s="3" t="s">
        <v>109</v>
      </c>
      <c r="BV458" s="3" t="s">
        <v>109</v>
      </c>
      <c r="BY458" s="3" t="s">
        <v>109</v>
      </c>
      <c r="CB458" s="3" t="s">
        <v>118</v>
      </c>
      <c r="CE458" s="3" t="s">
        <v>166</v>
      </c>
      <c r="CH458" s="3" t="s">
        <v>137</v>
      </c>
      <c r="CK458" s="3" t="s">
        <v>359</v>
      </c>
      <c r="CN458" s="3" t="s">
        <v>126</v>
      </c>
      <c r="CQ458" s="3"/>
    </row>
    <row r="459" spans="1:95" x14ac:dyDescent="0.25">
      <c r="A459">
        <v>225</v>
      </c>
      <c r="B459" s="22">
        <v>43944.452430555553</v>
      </c>
      <c r="C459" s="22">
        <v>43944.456643518519</v>
      </c>
      <c r="D459" s="3" t="s">
        <v>97</v>
      </c>
      <c r="I459" s="3" t="s">
        <v>98</v>
      </c>
      <c r="L459" s="3" t="s">
        <v>98</v>
      </c>
      <c r="O459" s="3" t="s">
        <v>360</v>
      </c>
      <c r="R459" s="3" t="s">
        <v>100</v>
      </c>
      <c r="U459" s="3" t="s">
        <v>98</v>
      </c>
      <c r="X459" s="3" t="s">
        <v>101</v>
      </c>
      <c r="AA459" s="3" t="s">
        <v>132</v>
      </c>
      <c r="AD459" s="3" t="s">
        <v>103</v>
      </c>
      <c r="AG459" s="3" t="s">
        <v>149</v>
      </c>
      <c r="AJ459" s="3"/>
      <c r="AM459" s="3" t="s">
        <v>99</v>
      </c>
      <c r="AP459" s="3"/>
      <c r="AS459" s="3" t="s">
        <v>98</v>
      </c>
      <c r="AV459" s="3" t="s">
        <v>361</v>
      </c>
      <c r="AY459" s="3" t="s">
        <v>241</v>
      </c>
      <c r="BB459" s="3" t="s">
        <v>241</v>
      </c>
      <c r="BG459" s="3" t="s">
        <v>108</v>
      </c>
      <c r="BJ459" s="3" t="s">
        <v>108</v>
      </c>
      <c r="BM459" s="3" t="s">
        <v>109</v>
      </c>
      <c r="BP459" s="3" t="s">
        <v>109</v>
      </c>
      <c r="BS459" s="3" t="s">
        <v>109</v>
      </c>
      <c r="BV459" s="3" t="s">
        <v>109</v>
      </c>
      <c r="BY459" s="3" t="s">
        <v>109</v>
      </c>
      <c r="CB459" s="3" t="s">
        <v>118</v>
      </c>
      <c r="CE459" s="3" t="s">
        <v>147</v>
      </c>
      <c r="CH459" s="3" t="s">
        <v>136</v>
      </c>
      <c r="CK459" s="3"/>
      <c r="CN459" s="3" t="s">
        <v>137</v>
      </c>
      <c r="CQ459" s="3" t="s">
        <v>117</v>
      </c>
    </row>
    <row r="460" spans="1:95" x14ac:dyDescent="0.25">
      <c r="A460">
        <v>225</v>
      </c>
      <c r="B460" s="22">
        <v>43944.452430555553</v>
      </c>
      <c r="C460" s="22">
        <v>43944.456643518519</v>
      </c>
      <c r="D460" s="3" t="s">
        <v>97</v>
      </c>
      <c r="I460" s="3" t="s">
        <v>98</v>
      </c>
      <c r="L460" s="3" t="s">
        <v>98</v>
      </c>
      <c r="O460" s="3" t="s">
        <v>360</v>
      </c>
      <c r="R460" s="3" t="s">
        <v>100</v>
      </c>
      <c r="U460" s="3" t="s">
        <v>98</v>
      </c>
      <c r="X460" s="3" t="s">
        <v>101</v>
      </c>
      <c r="AA460" s="3" t="s">
        <v>132</v>
      </c>
      <c r="AD460" s="3" t="s">
        <v>103</v>
      </c>
      <c r="AG460" s="3" t="s">
        <v>149</v>
      </c>
      <c r="AJ460" s="3"/>
      <c r="AM460" s="3" t="s">
        <v>99</v>
      </c>
      <c r="AP460" s="3"/>
      <c r="AS460" s="3" t="s">
        <v>98</v>
      </c>
      <c r="AV460" s="3" t="s">
        <v>361</v>
      </c>
      <c r="AY460" s="3" t="s">
        <v>430</v>
      </c>
      <c r="BB460" s="3" t="s">
        <v>241</v>
      </c>
      <c r="BG460" s="3" t="s">
        <v>108</v>
      </c>
      <c r="BJ460" s="3" t="s">
        <v>108</v>
      </c>
      <c r="BM460" s="3" t="s">
        <v>109</v>
      </c>
      <c r="BP460" s="3" t="s">
        <v>109</v>
      </c>
      <c r="BS460" s="3" t="s">
        <v>109</v>
      </c>
      <c r="BV460" s="3" t="s">
        <v>109</v>
      </c>
      <c r="BY460" s="3" t="s">
        <v>109</v>
      </c>
      <c r="CB460" s="3" t="s">
        <v>118</v>
      </c>
      <c r="CE460" s="3" t="s">
        <v>147</v>
      </c>
      <c r="CH460" s="3" t="s">
        <v>136</v>
      </c>
      <c r="CK460" s="3"/>
      <c r="CN460" s="3" t="s">
        <v>137</v>
      </c>
      <c r="CQ460" s="3" t="s">
        <v>117</v>
      </c>
    </row>
    <row r="461" spans="1:95" x14ac:dyDescent="0.25">
      <c r="A461">
        <v>226</v>
      </c>
      <c r="B461" s="22">
        <v>43944.470335648148</v>
      </c>
      <c r="C461" s="22">
        <v>43944.472604166665</v>
      </c>
      <c r="D461" s="3" t="s">
        <v>97</v>
      </c>
      <c r="I461" s="3" t="s">
        <v>98</v>
      </c>
      <c r="L461" s="3" t="s">
        <v>99</v>
      </c>
      <c r="O461" s="3"/>
      <c r="R461" s="3" t="s">
        <v>100</v>
      </c>
      <c r="U461" s="3" t="s">
        <v>99</v>
      </c>
      <c r="X461" s="3" t="s">
        <v>121</v>
      </c>
      <c r="AA461" s="3"/>
      <c r="AD461" s="3" t="s">
        <v>114</v>
      </c>
      <c r="AG461" s="3" t="s">
        <v>149</v>
      </c>
      <c r="AJ461" s="3"/>
      <c r="AM461" s="3" t="s">
        <v>99</v>
      </c>
      <c r="AP461" s="3"/>
      <c r="AS461" s="3" t="s">
        <v>99</v>
      </c>
      <c r="AV461" s="3"/>
      <c r="AY461" s="3" t="s">
        <v>241</v>
      </c>
      <c r="BB461" s="3" t="s">
        <v>241</v>
      </c>
      <c r="BG461" s="3" t="s">
        <v>123</v>
      </c>
      <c r="BJ461" s="3" t="s">
        <v>108</v>
      </c>
      <c r="BM461" s="3" t="s">
        <v>109</v>
      </c>
      <c r="BP461" s="3" t="s">
        <v>123</v>
      </c>
      <c r="BS461" s="3" t="s">
        <v>108</v>
      </c>
      <c r="BV461" s="3" t="s">
        <v>109</v>
      </c>
      <c r="BY461" s="3" t="s">
        <v>123</v>
      </c>
      <c r="CB461" s="3" t="s">
        <v>110</v>
      </c>
      <c r="CE461" s="3" t="s">
        <v>111</v>
      </c>
      <c r="CH461" s="3" t="s">
        <v>112</v>
      </c>
      <c r="CK461" s="3"/>
      <c r="CN461" s="3" t="s">
        <v>113</v>
      </c>
      <c r="CQ461" s="3"/>
    </row>
    <row r="462" spans="1:95" x14ac:dyDescent="0.25">
      <c r="A462">
        <v>226</v>
      </c>
      <c r="B462" s="22">
        <v>43944.470335648148</v>
      </c>
      <c r="C462" s="22">
        <v>43944.472604166665</v>
      </c>
      <c r="D462" s="3" t="s">
        <v>97</v>
      </c>
      <c r="I462" s="3" t="s">
        <v>98</v>
      </c>
      <c r="L462" s="3" t="s">
        <v>99</v>
      </c>
      <c r="O462" s="3"/>
      <c r="R462" s="3" t="s">
        <v>100</v>
      </c>
      <c r="U462" s="3" t="s">
        <v>99</v>
      </c>
      <c r="X462" s="3" t="s">
        <v>121</v>
      </c>
      <c r="AA462" s="3"/>
      <c r="AD462" s="3" t="s">
        <v>114</v>
      </c>
      <c r="AG462" s="3" t="s">
        <v>149</v>
      </c>
      <c r="AJ462" s="3"/>
      <c r="AM462" s="3" t="s">
        <v>99</v>
      </c>
      <c r="AP462" s="3"/>
      <c r="AS462" s="3" t="s">
        <v>99</v>
      </c>
      <c r="AV462" s="3"/>
      <c r="AY462" s="3" t="s">
        <v>430</v>
      </c>
      <c r="BB462" s="3" t="s">
        <v>241</v>
      </c>
      <c r="BG462" s="3" t="s">
        <v>123</v>
      </c>
      <c r="BJ462" s="3" t="s">
        <v>108</v>
      </c>
      <c r="BM462" s="3" t="s">
        <v>109</v>
      </c>
      <c r="BP462" s="3" t="s">
        <v>123</v>
      </c>
      <c r="BS462" s="3" t="s">
        <v>108</v>
      </c>
      <c r="BV462" s="3" t="s">
        <v>109</v>
      </c>
      <c r="BY462" s="3" t="s">
        <v>123</v>
      </c>
      <c r="CB462" s="3" t="s">
        <v>110</v>
      </c>
      <c r="CE462" s="3" t="s">
        <v>111</v>
      </c>
      <c r="CH462" s="3" t="s">
        <v>112</v>
      </c>
      <c r="CK462" s="3"/>
      <c r="CN462" s="3" t="s">
        <v>113</v>
      </c>
      <c r="CQ462" s="3"/>
    </row>
    <row r="463" spans="1:95" x14ac:dyDescent="0.25">
      <c r="A463">
        <v>227</v>
      </c>
      <c r="B463" s="22">
        <v>43944.487986111111</v>
      </c>
      <c r="C463" s="22">
        <v>43944.490300925929</v>
      </c>
      <c r="D463" s="3" t="s">
        <v>97</v>
      </c>
      <c r="I463" s="3" t="s">
        <v>98</v>
      </c>
      <c r="L463" s="3" t="s">
        <v>98</v>
      </c>
      <c r="O463" s="3" t="s">
        <v>362</v>
      </c>
      <c r="R463" s="3" t="s">
        <v>100</v>
      </c>
      <c r="U463" s="3" t="s">
        <v>99</v>
      </c>
      <c r="X463" s="3" t="s">
        <v>101</v>
      </c>
      <c r="AA463" s="3" t="s">
        <v>132</v>
      </c>
      <c r="AD463" s="3" t="s">
        <v>237</v>
      </c>
      <c r="AG463" s="3" t="s">
        <v>149</v>
      </c>
      <c r="AJ463" s="3"/>
      <c r="AM463" s="3" t="s">
        <v>99</v>
      </c>
      <c r="AP463" s="3"/>
      <c r="AS463" s="3" t="s">
        <v>98</v>
      </c>
      <c r="AV463" s="3" t="s">
        <v>130</v>
      </c>
      <c r="AY463" s="3" t="s">
        <v>241</v>
      </c>
      <c r="BB463" s="3" t="s">
        <v>363</v>
      </c>
      <c r="BG463" s="3" t="s">
        <v>109</v>
      </c>
      <c r="BJ463" s="3" t="s">
        <v>109</v>
      </c>
      <c r="BM463" s="3" t="s">
        <v>109</v>
      </c>
      <c r="BP463" s="3" t="s">
        <v>123</v>
      </c>
      <c r="BS463" s="3" t="s">
        <v>109</v>
      </c>
      <c r="BV463" s="3" t="s">
        <v>109</v>
      </c>
      <c r="BY463" s="3" t="s">
        <v>109</v>
      </c>
      <c r="CB463" s="3" t="s">
        <v>124</v>
      </c>
      <c r="CE463" s="3" t="s">
        <v>111</v>
      </c>
      <c r="CH463" s="3" t="s">
        <v>199</v>
      </c>
      <c r="CK463" s="3"/>
      <c r="CN463" s="3" t="s">
        <v>126</v>
      </c>
      <c r="CQ463" s="3"/>
    </row>
    <row r="464" spans="1:95" x14ac:dyDescent="0.25">
      <c r="A464">
        <v>227</v>
      </c>
      <c r="B464" s="22">
        <v>43944.487986111111</v>
      </c>
      <c r="C464" s="22">
        <v>43944.490300925929</v>
      </c>
      <c r="D464" s="3" t="s">
        <v>97</v>
      </c>
      <c r="I464" s="3" t="s">
        <v>98</v>
      </c>
      <c r="L464" s="3" t="s">
        <v>98</v>
      </c>
      <c r="O464" s="3" t="s">
        <v>362</v>
      </c>
      <c r="R464" s="3" t="s">
        <v>100</v>
      </c>
      <c r="U464" s="3" t="s">
        <v>99</v>
      </c>
      <c r="X464" s="3" t="s">
        <v>101</v>
      </c>
      <c r="AA464" s="3" t="s">
        <v>132</v>
      </c>
      <c r="AD464" s="3" t="s">
        <v>237</v>
      </c>
      <c r="AG464" s="3" t="s">
        <v>149</v>
      </c>
      <c r="AJ464" s="3"/>
      <c r="AM464" s="3" t="s">
        <v>99</v>
      </c>
      <c r="AP464" s="3"/>
      <c r="AS464" s="3" t="s">
        <v>98</v>
      </c>
      <c r="AV464" s="3" t="s">
        <v>130</v>
      </c>
      <c r="AY464" s="3" t="s">
        <v>430</v>
      </c>
      <c r="BB464" s="3" t="s">
        <v>363</v>
      </c>
      <c r="BG464" s="3" t="s">
        <v>109</v>
      </c>
      <c r="BJ464" s="3" t="s">
        <v>109</v>
      </c>
      <c r="BM464" s="3" t="s">
        <v>109</v>
      </c>
      <c r="BP464" s="3" t="s">
        <v>123</v>
      </c>
      <c r="BS464" s="3" t="s">
        <v>109</v>
      </c>
      <c r="BV464" s="3" t="s">
        <v>109</v>
      </c>
      <c r="BY464" s="3" t="s">
        <v>109</v>
      </c>
      <c r="CB464" s="3" t="s">
        <v>124</v>
      </c>
      <c r="CE464" s="3" t="s">
        <v>111</v>
      </c>
      <c r="CH464" s="3" t="s">
        <v>199</v>
      </c>
      <c r="CK464" s="3"/>
      <c r="CN464" s="3" t="s">
        <v>126</v>
      </c>
      <c r="CQ464" s="3"/>
    </row>
    <row r="465" spans="1:95" x14ac:dyDescent="0.25">
      <c r="A465">
        <v>228</v>
      </c>
      <c r="B465" s="22">
        <v>43944.487384259257</v>
      </c>
      <c r="C465" s="22">
        <v>43944.506435185183</v>
      </c>
      <c r="D465" s="3" t="s">
        <v>97</v>
      </c>
      <c r="I465" s="3" t="s">
        <v>98</v>
      </c>
      <c r="L465" s="3" t="s">
        <v>98</v>
      </c>
      <c r="O465" s="3" t="s">
        <v>364</v>
      </c>
      <c r="R465" s="3" t="s">
        <v>120</v>
      </c>
      <c r="U465" s="3" t="s">
        <v>99</v>
      </c>
      <c r="X465" s="3" t="s">
        <v>101</v>
      </c>
      <c r="AA465" s="3" t="s">
        <v>132</v>
      </c>
      <c r="AD465" s="3" t="s">
        <v>103</v>
      </c>
      <c r="AG465" s="3" t="s">
        <v>149</v>
      </c>
      <c r="AJ465" s="3"/>
      <c r="AM465" s="3" t="s">
        <v>98</v>
      </c>
      <c r="AP465" s="3" t="s">
        <v>365</v>
      </c>
      <c r="AS465" s="3" t="s">
        <v>98</v>
      </c>
      <c r="AV465" s="3" t="s">
        <v>361</v>
      </c>
      <c r="AY465" s="3" t="s">
        <v>241</v>
      </c>
      <c r="BB465" s="3"/>
      <c r="BG465" s="3" t="s">
        <v>109</v>
      </c>
      <c r="BJ465" s="3" t="s">
        <v>109</v>
      </c>
      <c r="BM465" s="3" t="s">
        <v>108</v>
      </c>
      <c r="BP465" s="3" t="s">
        <v>109</v>
      </c>
      <c r="BS465" s="3" t="s">
        <v>109</v>
      </c>
      <c r="BV465" s="3" t="s">
        <v>109</v>
      </c>
      <c r="BY465" s="3" t="s">
        <v>108</v>
      </c>
      <c r="CB465" s="3" t="s">
        <v>118</v>
      </c>
      <c r="CE465" s="3" t="s">
        <v>111</v>
      </c>
      <c r="CH465" s="3" t="s">
        <v>137</v>
      </c>
      <c r="CK465" s="3" t="s">
        <v>366</v>
      </c>
      <c r="CN465" s="3" t="s">
        <v>137</v>
      </c>
      <c r="CQ465" s="3" t="s">
        <v>367</v>
      </c>
    </row>
    <row r="466" spans="1:95" x14ac:dyDescent="0.25">
      <c r="A466">
        <v>228</v>
      </c>
      <c r="B466" s="22">
        <v>43944.487384259257</v>
      </c>
      <c r="C466" s="22">
        <v>43944.506435185183</v>
      </c>
      <c r="D466" s="3" t="s">
        <v>97</v>
      </c>
      <c r="I466" s="3" t="s">
        <v>98</v>
      </c>
      <c r="L466" s="3" t="s">
        <v>98</v>
      </c>
      <c r="O466" s="3" t="s">
        <v>364</v>
      </c>
      <c r="R466" s="3" t="s">
        <v>120</v>
      </c>
      <c r="U466" s="3" t="s">
        <v>99</v>
      </c>
      <c r="X466" s="3" t="s">
        <v>101</v>
      </c>
      <c r="AA466" s="3" t="s">
        <v>132</v>
      </c>
      <c r="AD466" s="3" t="s">
        <v>103</v>
      </c>
      <c r="AG466" s="3" t="s">
        <v>149</v>
      </c>
      <c r="AJ466" s="3"/>
      <c r="AM466" s="3" t="s">
        <v>98</v>
      </c>
      <c r="AP466" s="3" t="s">
        <v>365</v>
      </c>
      <c r="AS466" s="3" t="s">
        <v>98</v>
      </c>
      <c r="AV466" s="3" t="s">
        <v>361</v>
      </c>
      <c r="AY466" s="3" t="s">
        <v>430</v>
      </c>
      <c r="BB466" s="3"/>
      <c r="BG466" s="3" t="s">
        <v>109</v>
      </c>
      <c r="BJ466" s="3" t="s">
        <v>109</v>
      </c>
      <c r="BM466" s="3" t="s">
        <v>108</v>
      </c>
      <c r="BP466" s="3" t="s">
        <v>109</v>
      </c>
      <c r="BS466" s="3" t="s">
        <v>109</v>
      </c>
      <c r="BV466" s="3" t="s">
        <v>109</v>
      </c>
      <c r="BY466" s="3" t="s">
        <v>108</v>
      </c>
      <c r="CB466" s="3" t="s">
        <v>118</v>
      </c>
      <c r="CE466" s="3" t="s">
        <v>111</v>
      </c>
      <c r="CH466" s="3" t="s">
        <v>137</v>
      </c>
      <c r="CK466" s="3" t="s">
        <v>366</v>
      </c>
      <c r="CN466" s="3" t="s">
        <v>137</v>
      </c>
      <c r="CQ466" s="3" t="s">
        <v>367</v>
      </c>
    </row>
    <row r="467" spans="1:95" x14ac:dyDescent="0.25">
      <c r="A467">
        <v>229</v>
      </c>
      <c r="B467" s="22">
        <v>43944.504571759258</v>
      </c>
      <c r="C467" s="22">
        <v>43944.507280092592</v>
      </c>
      <c r="D467" s="3" t="s">
        <v>97</v>
      </c>
      <c r="I467" s="3" t="s">
        <v>98</v>
      </c>
      <c r="L467" s="3" t="s">
        <v>99</v>
      </c>
      <c r="O467" s="3"/>
      <c r="R467" s="3" t="s">
        <v>120</v>
      </c>
      <c r="U467" s="3" t="s">
        <v>99</v>
      </c>
      <c r="X467" s="3" t="s">
        <v>121</v>
      </c>
      <c r="AA467" s="3"/>
      <c r="AD467" s="3" t="s">
        <v>103</v>
      </c>
      <c r="AG467" s="3" t="s">
        <v>149</v>
      </c>
      <c r="AJ467" s="3"/>
      <c r="AM467" s="3" t="s">
        <v>99</v>
      </c>
      <c r="AP467" s="3"/>
      <c r="AS467" s="3" t="s">
        <v>98</v>
      </c>
      <c r="AV467" s="3" t="s">
        <v>157</v>
      </c>
      <c r="AY467" s="3" t="s">
        <v>241</v>
      </c>
      <c r="BB467" s="3"/>
      <c r="BG467" s="3" t="s">
        <v>108</v>
      </c>
      <c r="BJ467" s="3" t="s">
        <v>109</v>
      </c>
      <c r="BM467" s="3" t="s">
        <v>109</v>
      </c>
      <c r="BP467" s="3" t="s">
        <v>123</v>
      </c>
      <c r="BS467" s="3" t="s">
        <v>123</v>
      </c>
      <c r="BV467" s="3" t="s">
        <v>123</v>
      </c>
      <c r="BY467" s="3" t="s">
        <v>109</v>
      </c>
      <c r="CB467" s="3" t="s">
        <v>110</v>
      </c>
      <c r="CE467" s="3" t="s">
        <v>111</v>
      </c>
      <c r="CH467" s="3" t="s">
        <v>112</v>
      </c>
      <c r="CK467" s="3"/>
      <c r="CN467" s="3" t="s">
        <v>113</v>
      </c>
      <c r="CQ467" s="3"/>
    </row>
    <row r="468" spans="1:95" x14ac:dyDescent="0.25">
      <c r="A468">
        <v>229</v>
      </c>
      <c r="B468" s="22">
        <v>43944.504571759258</v>
      </c>
      <c r="C468" s="22">
        <v>43944.507280092592</v>
      </c>
      <c r="D468" s="3" t="s">
        <v>97</v>
      </c>
      <c r="I468" s="3" t="s">
        <v>98</v>
      </c>
      <c r="L468" s="3" t="s">
        <v>99</v>
      </c>
      <c r="O468" s="3"/>
      <c r="R468" s="3" t="s">
        <v>120</v>
      </c>
      <c r="U468" s="3" t="s">
        <v>99</v>
      </c>
      <c r="X468" s="3" t="s">
        <v>121</v>
      </c>
      <c r="AA468" s="3"/>
      <c r="AD468" s="3" t="s">
        <v>103</v>
      </c>
      <c r="AG468" s="3" t="s">
        <v>149</v>
      </c>
      <c r="AJ468" s="3"/>
      <c r="AM468" s="3" t="s">
        <v>99</v>
      </c>
      <c r="AP468" s="3"/>
      <c r="AS468" s="3" t="s">
        <v>98</v>
      </c>
      <c r="AV468" s="3" t="s">
        <v>157</v>
      </c>
      <c r="AY468" s="3" t="s">
        <v>430</v>
      </c>
      <c r="BB468" s="3"/>
      <c r="BG468" s="3" t="s">
        <v>108</v>
      </c>
      <c r="BJ468" s="3" t="s">
        <v>109</v>
      </c>
      <c r="BM468" s="3" t="s">
        <v>109</v>
      </c>
      <c r="BP468" s="3" t="s">
        <v>123</v>
      </c>
      <c r="BS468" s="3" t="s">
        <v>123</v>
      </c>
      <c r="BV468" s="3" t="s">
        <v>123</v>
      </c>
      <c r="BY468" s="3" t="s">
        <v>109</v>
      </c>
      <c r="CB468" s="3" t="s">
        <v>110</v>
      </c>
      <c r="CE468" s="3" t="s">
        <v>111</v>
      </c>
      <c r="CH468" s="3" t="s">
        <v>112</v>
      </c>
      <c r="CK468" s="3"/>
      <c r="CN468" s="3" t="s">
        <v>113</v>
      </c>
      <c r="CQ468" s="3"/>
    </row>
    <row r="469" spans="1:95" x14ac:dyDescent="0.25">
      <c r="A469">
        <v>230</v>
      </c>
      <c r="B469" s="22">
        <v>43944.636087962965</v>
      </c>
      <c r="C469" s="22">
        <v>43944.638553240744</v>
      </c>
      <c r="D469" s="3" t="s">
        <v>97</v>
      </c>
      <c r="I469" s="3" t="s">
        <v>98</v>
      </c>
      <c r="L469" s="3" t="s">
        <v>99</v>
      </c>
      <c r="O469" s="3"/>
      <c r="R469" s="3" t="s">
        <v>225</v>
      </c>
      <c r="U469" s="3" t="s">
        <v>99</v>
      </c>
      <c r="X469" s="3" t="s">
        <v>121</v>
      </c>
      <c r="AA469" s="3"/>
      <c r="AD469" s="3" t="s">
        <v>138</v>
      </c>
      <c r="AG469" s="3" t="s">
        <v>151</v>
      </c>
      <c r="AJ469" s="3"/>
      <c r="AM469" s="3" t="s">
        <v>99</v>
      </c>
      <c r="AP469" s="3"/>
      <c r="AS469" s="3" t="s">
        <v>98</v>
      </c>
      <c r="AV469" s="3" t="s">
        <v>171</v>
      </c>
      <c r="AY469" s="3" t="s">
        <v>241</v>
      </c>
      <c r="BB469" s="3"/>
      <c r="BG469" s="3" t="s">
        <v>107</v>
      </c>
      <c r="BJ469" s="3" t="s">
        <v>108</v>
      </c>
      <c r="BM469" s="3" t="s">
        <v>123</v>
      </c>
      <c r="BP469" s="3" t="s">
        <v>123</v>
      </c>
      <c r="BS469" s="3" t="s">
        <v>123</v>
      </c>
      <c r="BV469" s="3" t="s">
        <v>123</v>
      </c>
      <c r="BY469" s="3" t="s">
        <v>123</v>
      </c>
      <c r="CB469" s="3" t="s">
        <v>124</v>
      </c>
      <c r="CE469" s="3" t="s">
        <v>111</v>
      </c>
      <c r="CH469" s="3" t="s">
        <v>112</v>
      </c>
      <c r="CK469" s="3"/>
      <c r="CN469" s="3" t="s">
        <v>126</v>
      </c>
      <c r="CQ469" s="3"/>
    </row>
    <row r="470" spans="1:95" x14ac:dyDescent="0.25">
      <c r="A470">
        <v>230</v>
      </c>
      <c r="B470" s="22">
        <v>43944.636087962965</v>
      </c>
      <c r="C470" s="22">
        <v>43944.638553240744</v>
      </c>
      <c r="D470" s="3" t="s">
        <v>97</v>
      </c>
      <c r="I470" s="3" t="s">
        <v>98</v>
      </c>
      <c r="L470" s="3" t="s">
        <v>99</v>
      </c>
      <c r="O470" s="3"/>
      <c r="R470" s="3" t="s">
        <v>225</v>
      </c>
      <c r="U470" s="3" t="s">
        <v>99</v>
      </c>
      <c r="X470" s="3" t="s">
        <v>121</v>
      </c>
      <c r="AA470" s="3"/>
      <c r="AD470" s="3" t="s">
        <v>138</v>
      </c>
      <c r="AG470" s="3" t="s">
        <v>151</v>
      </c>
      <c r="AJ470" s="3"/>
      <c r="AM470" s="3" t="s">
        <v>99</v>
      </c>
      <c r="AP470" s="3"/>
      <c r="AS470" s="3" t="s">
        <v>98</v>
      </c>
      <c r="AV470" s="3" t="s">
        <v>171</v>
      </c>
      <c r="AY470" s="3" t="s">
        <v>430</v>
      </c>
      <c r="BB470" s="3"/>
      <c r="BG470" s="3" t="s">
        <v>107</v>
      </c>
      <c r="BJ470" s="3" t="s">
        <v>108</v>
      </c>
      <c r="BM470" s="3" t="s">
        <v>123</v>
      </c>
      <c r="BP470" s="3" t="s">
        <v>123</v>
      </c>
      <c r="BS470" s="3" t="s">
        <v>123</v>
      </c>
      <c r="BV470" s="3" t="s">
        <v>123</v>
      </c>
      <c r="BY470" s="3" t="s">
        <v>123</v>
      </c>
      <c r="CB470" s="3" t="s">
        <v>124</v>
      </c>
      <c r="CE470" s="3" t="s">
        <v>111</v>
      </c>
      <c r="CH470" s="3" t="s">
        <v>112</v>
      </c>
      <c r="CK470" s="3"/>
      <c r="CN470" s="3" t="s">
        <v>126</v>
      </c>
      <c r="CQ470" s="3"/>
    </row>
    <row r="471" spans="1:95" x14ac:dyDescent="0.25">
      <c r="A471">
        <v>231</v>
      </c>
      <c r="B471" s="22">
        <v>43944.655092592591</v>
      </c>
      <c r="C471" s="22">
        <v>43944.675509259258</v>
      </c>
      <c r="D471" s="3" t="s">
        <v>97</v>
      </c>
      <c r="I471" s="3" t="s">
        <v>98</v>
      </c>
      <c r="L471" s="3" t="s">
        <v>99</v>
      </c>
      <c r="O471" s="3"/>
      <c r="R471" s="3" t="s">
        <v>100</v>
      </c>
      <c r="U471" s="3" t="s">
        <v>99</v>
      </c>
      <c r="X471" s="3" t="s">
        <v>101</v>
      </c>
      <c r="AA471" s="3" t="s">
        <v>99</v>
      </c>
      <c r="AD471" s="3" t="s">
        <v>114</v>
      </c>
      <c r="AG471" s="3" t="s">
        <v>151</v>
      </c>
      <c r="AJ471" s="3"/>
      <c r="AM471" s="3" t="s">
        <v>99</v>
      </c>
      <c r="AP471" s="3"/>
      <c r="AS471" s="3" t="s">
        <v>98</v>
      </c>
      <c r="AV471" s="3" t="s">
        <v>265</v>
      </c>
      <c r="AY471" s="3" t="s">
        <v>241</v>
      </c>
      <c r="BB471" s="3"/>
      <c r="BG471" s="3" t="s">
        <v>109</v>
      </c>
      <c r="BJ471" s="3" t="s">
        <v>109</v>
      </c>
      <c r="BM471" s="3" t="s">
        <v>108</v>
      </c>
      <c r="BP471" s="3" t="s">
        <v>109</v>
      </c>
      <c r="BS471" s="3" t="s">
        <v>109</v>
      </c>
      <c r="BV471" s="3" t="s">
        <v>109</v>
      </c>
      <c r="BY471" s="3" t="s">
        <v>123</v>
      </c>
      <c r="CB471" s="3" t="s">
        <v>110</v>
      </c>
      <c r="CE471" s="3" t="s">
        <v>111</v>
      </c>
      <c r="CH471" s="3" t="s">
        <v>137</v>
      </c>
      <c r="CK471" s="3" t="s">
        <v>368</v>
      </c>
      <c r="CN471" s="3" t="s">
        <v>137</v>
      </c>
      <c r="CQ471" s="3"/>
    </row>
    <row r="472" spans="1:95" x14ac:dyDescent="0.25">
      <c r="A472">
        <v>231</v>
      </c>
      <c r="B472" s="22">
        <v>43944.655092592591</v>
      </c>
      <c r="C472" s="22">
        <v>43944.675509259258</v>
      </c>
      <c r="D472" s="3" t="s">
        <v>97</v>
      </c>
      <c r="I472" s="3" t="s">
        <v>98</v>
      </c>
      <c r="L472" s="3" t="s">
        <v>99</v>
      </c>
      <c r="O472" s="3"/>
      <c r="R472" s="3" t="s">
        <v>100</v>
      </c>
      <c r="U472" s="3" t="s">
        <v>99</v>
      </c>
      <c r="X472" s="3" t="s">
        <v>101</v>
      </c>
      <c r="AA472" s="3" t="s">
        <v>99</v>
      </c>
      <c r="AD472" s="3" t="s">
        <v>114</v>
      </c>
      <c r="AG472" s="3" t="s">
        <v>151</v>
      </c>
      <c r="AJ472" s="3"/>
      <c r="AM472" s="3" t="s">
        <v>99</v>
      </c>
      <c r="AP472" s="3"/>
      <c r="AS472" s="3" t="s">
        <v>98</v>
      </c>
      <c r="AV472" s="3" t="s">
        <v>265</v>
      </c>
      <c r="AY472" s="3" t="s">
        <v>430</v>
      </c>
      <c r="BB472" s="3"/>
      <c r="BG472" s="3" t="s">
        <v>109</v>
      </c>
      <c r="BJ472" s="3" t="s">
        <v>109</v>
      </c>
      <c r="BM472" s="3" t="s">
        <v>108</v>
      </c>
      <c r="BP472" s="3" t="s">
        <v>109</v>
      </c>
      <c r="BS472" s="3" t="s">
        <v>109</v>
      </c>
      <c r="BV472" s="3" t="s">
        <v>109</v>
      </c>
      <c r="BY472" s="3" t="s">
        <v>123</v>
      </c>
      <c r="CB472" s="3" t="s">
        <v>110</v>
      </c>
      <c r="CE472" s="3" t="s">
        <v>111</v>
      </c>
      <c r="CH472" s="3" t="s">
        <v>137</v>
      </c>
      <c r="CK472" s="3" t="s">
        <v>368</v>
      </c>
      <c r="CN472" s="3" t="s">
        <v>137</v>
      </c>
      <c r="CQ472" s="3"/>
    </row>
    <row r="473" spans="1:95" x14ac:dyDescent="0.25">
      <c r="A473">
        <v>232</v>
      </c>
      <c r="B473" s="22">
        <v>43944.69321759259</v>
      </c>
      <c r="C473" s="22">
        <v>43944.694976851853</v>
      </c>
      <c r="D473" s="3" t="s">
        <v>97</v>
      </c>
      <c r="I473" s="3" t="s">
        <v>99</v>
      </c>
      <c r="L473" s="3" t="s">
        <v>99</v>
      </c>
      <c r="O473" s="3"/>
      <c r="R473" s="3" t="s">
        <v>100</v>
      </c>
      <c r="U473" s="3" t="s">
        <v>99</v>
      </c>
      <c r="X473" s="3" t="s">
        <v>121</v>
      </c>
      <c r="AA473" s="3"/>
      <c r="AD473" s="3" t="s">
        <v>146</v>
      </c>
      <c r="AG473" s="3" t="s">
        <v>139</v>
      </c>
      <c r="AJ473" s="3"/>
      <c r="AM473" s="3" t="s">
        <v>99</v>
      </c>
      <c r="AP473" s="3"/>
      <c r="AS473" s="3" t="s">
        <v>99</v>
      </c>
      <c r="AV473" s="3"/>
      <c r="AY473" s="3" t="s">
        <v>241</v>
      </c>
      <c r="BB473" s="3"/>
      <c r="BG473" s="3" t="s">
        <v>107</v>
      </c>
      <c r="BJ473" s="3" t="s">
        <v>107</v>
      </c>
      <c r="BM473" s="3" t="s">
        <v>108</v>
      </c>
      <c r="BP473" s="3" t="s">
        <v>109</v>
      </c>
      <c r="BS473" s="3" t="s">
        <v>109</v>
      </c>
      <c r="BV473" s="3" t="s">
        <v>123</v>
      </c>
      <c r="BY473" s="3" t="s">
        <v>109</v>
      </c>
      <c r="CB473" s="3" t="s">
        <v>118</v>
      </c>
      <c r="CE473" s="3" t="s">
        <v>119</v>
      </c>
      <c r="CH473" s="3" t="s">
        <v>136</v>
      </c>
      <c r="CK473" s="3"/>
      <c r="CN473" s="3" t="s">
        <v>126</v>
      </c>
      <c r="CQ473" s="3"/>
    </row>
    <row r="474" spans="1:95" x14ac:dyDescent="0.25">
      <c r="A474">
        <v>232</v>
      </c>
      <c r="B474" s="22">
        <v>43944.69321759259</v>
      </c>
      <c r="C474" s="22">
        <v>43944.694976851853</v>
      </c>
      <c r="D474" s="3" t="s">
        <v>97</v>
      </c>
      <c r="I474" s="3" t="s">
        <v>99</v>
      </c>
      <c r="L474" s="3" t="s">
        <v>99</v>
      </c>
      <c r="O474" s="3"/>
      <c r="R474" s="3" t="s">
        <v>100</v>
      </c>
      <c r="U474" s="3" t="s">
        <v>99</v>
      </c>
      <c r="X474" s="3" t="s">
        <v>121</v>
      </c>
      <c r="AA474" s="3"/>
      <c r="AD474" s="3" t="s">
        <v>146</v>
      </c>
      <c r="AG474" s="3" t="s">
        <v>139</v>
      </c>
      <c r="AJ474" s="3"/>
      <c r="AM474" s="3" t="s">
        <v>99</v>
      </c>
      <c r="AP474" s="3"/>
      <c r="AS474" s="3" t="s">
        <v>99</v>
      </c>
      <c r="AV474" s="3"/>
      <c r="AY474" s="3" t="s">
        <v>430</v>
      </c>
      <c r="BB474" s="3"/>
      <c r="BG474" s="3" t="s">
        <v>107</v>
      </c>
      <c r="BJ474" s="3" t="s">
        <v>107</v>
      </c>
      <c r="BM474" s="3" t="s">
        <v>108</v>
      </c>
      <c r="BP474" s="3" t="s">
        <v>109</v>
      </c>
      <c r="BS474" s="3" t="s">
        <v>109</v>
      </c>
      <c r="BV474" s="3" t="s">
        <v>123</v>
      </c>
      <c r="BY474" s="3" t="s">
        <v>109</v>
      </c>
      <c r="CB474" s="3" t="s">
        <v>118</v>
      </c>
      <c r="CE474" s="3" t="s">
        <v>119</v>
      </c>
      <c r="CH474" s="3" t="s">
        <v>136</v>
      </c>
      <c r="CK474" s="3"/>
      <c r="CN474" s="3" t="s">
        <v>126</v>
      </c>
      <c r="CQ474" s="3"/>
    </row>
    <row r="475" spans="1:95" x14ac:dyDescent="0.25">
      <c r="A475">
        <v>233</v>
      </c>
      <c r="B475" s="22">
        <v>43944.713576388887</v>
      </c>
      <c r="C475" s="22">
        <v>43944.718634259261</v>
      </c>
      <c r="D475" s="3" t="s">
        <v>97</v>
      </c>
      <c r="I475" s="3" t="s">
        <v>98</v>
      </c>
      <c r="L475" s="3" t="s">
        <v>98</v>
      </c>
      <c r="O475" s="3" t="s">
        <v>369</v>
      </c>
      <c r="R475" s="3" t="s">
        <v>100</v>
      </c>
      <c r="U475" s="3" t="s">
        <v>99</v>
      </c>
      <c r="X475" s="3" t="s">
        <v>121</v>
      </c>
      <c r="AA475" s="3"/>
      <c r="AD475" s="3" t="s">
        <v>331</v>
      </c>
      <c r="AG475" s="3" t="s">
        <v>151</v>
      </c>
      <c r="AJ475" s="3"/>
      <c r="AM475" s="3" t="s">
        <v>99</v>
      </c>
      <c r="AP475" s="3"/>
      <c r="AS475" s="3" t="s">
        <v>98</v>
      </c>
      <c r="AV475" s="3" t="s">
        <v>370</v>
      </c>
      <c r="AY475" s="3" t="s">
        <v>241</v>
      </c>
      <c r="BB475" s="3" t="s">
        <v>371</v>
      </c>
      <c r="BG475" s="3" t="s">
        <v>109</v>
      </c>
      <c r="BJ475" s="3" t="s">
        <v>109</v>
      </c>
      <c r="BM475" s="3" t="s">
        <v>109</v>
      </c>
      <c r="BP475" s="3" t="s">
        <v>109</v>
      </c>
      <c r="BS475" s="3" t="s">
        <v>109</v>
      </c>
      <c r="BV475" s="3" t="s">
        <v>108</v>
      </c>
      <c r="BY475" s="3" t="s">
        <v>109</v>
      </c>
      <c r="CB475" s="3" t="s">
        <v>110</v>
      </c>
      <c r="CE475" s="3" t="s">
        <v>111</v>
      </c>
      <c r="CH475" s="3" t="s">
        <v>136</v>
      </c>
      <c r="CK475" s="3"/>
      <c r="CN475" s="3" t="s">
        <v>137</v>
      </c>
      <c r="CQ475" s="3"/>
    </row>
    <row r="476" spans="1:95" x14ac:dyDescent="0.25">
      <c r="A476">
        <v>233</v>
      </c>
      <c r="B476" s="22">
        <v>43944.713576388887</v>
      </c>
      <c r="C476" s="22">
        <v>43944.718634259261</v>
      </c>
      <c r="D476" s="3" t="s">
        <v>97</v>
      </c>
      <c r="I476" s="3" t="s">
        <v>98</v>
      </c>
      <c r="L476" s="3" t="s">
        <v>98</v>
      </c>
      <c r="O476" s="3" t="s">
        <v>369</v>
      </c>
      <c r="R476" s="3" t="s">
        <v>100</v>
      </c>
      <c r="U476" s="3" t="s">
        <v>99</v>
      </c>
      <c r="X476" s="3" t="s">
        <v>121</v>
      </c>
      <c r="AA476" s="3"/>
      <c r="AD476" s="3" t="s">
        <v>331</v>
      </c>
      <c r="AG476" s="3" t="s">
        <v>151</v>
      </c>
      <c r="AJ476" s="3"/>
      <c r="AM476" s="3" t="s">
        <v>99</v>
      </c>
      <c r="AP476" s="3"/>
      <c r="AS476" s="3" t="s">
        <v>98</v>
      </c>
      <c r="AV476" s="3" t="s">
        <v>370</v>
      </c>
      <c r="AY476" s="3" t="s">
        <v>430</v>
      </c>
      <c r="BB476" s="3" t="s">
        <v>371</v>
      </c>
      <c r="BG476" s="3" t="s">
        <v>109</v>
      </c>
      <c r="BJ476" s="3" t="s">
        <v>109</v>
      </c>
      <c r="BM476" s="3" t="s">
        <v>109</v>
      </c>
      <c r="BP476" s="3" t="s">
        <v>109</v>
      </c>
      <c r="BS476" s="3" t="s">
        <v>109</v>
      </c>
      <c r="BV476" s="3" t="s">
        <v>108</v>
      </c>
      <c r="BY476" s="3" t="s">
        <v>109</v>
      </c>
      <c r="CB476" s="3" t="s">
        <v>110</v>
      </c>
      <c r="CE476" s="3" t="s">
        <v>111</v>
      </c>
      <c r="CH476" s="3" t="s">
        <v>136</v>
      </c>
      <c r="CK476" s="3"/>
      <c r="CN476" s="3" t="s">
        <v>137</v>
      </c>
      <c r="CQ476" s="3"/>
    </row>
    <row r="477" spans="1:95" x14ac:dyDescent="0.25">
      <c r="A477">
        <v>234</v>
      </c>
      <c r="B477" s="22">
        <v>43944.723807870374</v>
      </c>
      <c r="C477" s="22">
        <v>43944.727326388886</v>
      </c>
      <c r="D477" s="3" t="s">
        <v>97</v>
      </c>
      <c r="I477" s="3" t="s">
        <v>98</v>
      </c>
      <c r="L477" s="3" t="s">
        <v>99</v>
      </c>
      <c r="O477" s="3"/>
      <c r="R477" s="3" t="s">
        <v>209</v>
      </c>
      <c r="U477" s="3" t="s">
        <v>99</v>
      </c>
      <c r="X477" s="3" t="s">
        <v>121</v>
      </c>
      <c r="AA477" s="3"/>
      <c r="AD477" s="3" t="s">
        <v>138</v>
      </c>
      <c r="AG477" s="3" t="s">
        <v>149</v>
      </c>
      <c r="AJ477" s="3"/>
      <c r="AM477" s="3" t="s">
        <v>99</v>
      </c>
      <c r="AP477" s="3"/>
      <c r="AS477" s="3" t="s">
        <v>98</v>
      </c>
      <c r="AV477" s="3" t="s">
        <v>183</v>
      </c>
      <c r="AY477" s="3" t="s">
        <v>241</v>
      </c>
      <c r="BB477" s="3"/>
      <c r="BG477" s="3" t="s">
        <v>108</v>
      </c>
      <c r="BJ477" s="3" t="s">
        <v>108</v>
      </c>
      <c r="BM477" s="3" t="s">
        <v>107</v>
      </c>
      <c r="BP477" s="3" t="s">
        <v>123</v>
      </c>
      <c r="BS477" s="3" t="s">
        <v>123</v>
      </c>
      <c r="BV477" s="3" t="s">
        <v>123</v>
      </c>
      <c r="BY477" s="3" t="s">
        <v>123</v>
      </c>
      <c r="CB477" s="3" t="s">
        <v>110</v>
      </c>
      <c r="CE477" s="3" t="s">
        <v>111</v>
      </c>
      <c r="CH477" s="3" t="s">
        <v>112</v>
      </c>
      <c r="CK477" s="3"/>
      <c r="CN477" s="3" t="s">
        <v>113</v>
      </c>
      <c r="CQ477" s="3"/>
    </row>
    <row r="478" spans="1:95" x14ac:dyDescent="0.25">
      <c r="A478">
        <v>234</v>
      </c>
      <c r="B478" s="22">
        <v>43944.723807870374</v>
      </c>
      <c r="C478" s="22">
        <v>43944.727326388886</v>
      </c>
      <c r="D478" s="3" t="s">
        <v>97</v>
      </c>
      <c r="I478" s="3" t="s">
        <v>98</v>
      </c>
      <c r="L478" s="3" t="s">
        <v>99</v>
      </c>
      <c r="O478" s="3"/>
      <c r="R478" s="3" t="s">
        <v>209</v>
      </c>
      <c r="U478" s="3" t="s">
        <v>99</v>
      </c>
      <c r="X478" s="3" t="s">
        <v>121</v>
      </c>
      <c r="AA478" s="3"/>
      <c r="AD478" s="3" t="s">
        <v>138</v>
      </c>
      <c r="AG478" s="3" t="s">
        <v>149</v>
      </c>
      <c r="AJ478" s="3"/>
      <c r="AM478" s="3" t="s">
        <v>99</v>
      </c>
      <c r="AP478" s="3"/>
      <c r="AS478" s="3" t="s">
        <v>98</v>
      </c>
      <c r="AV478" s="3" t="s">
        <v>183</v>
      </c>
      <c r="AY478" s="3" t="s">
        <v>430</v>
      </c>
      <c r="BB478" s="3"/>
      <c r="BG478" s="3" t="s">
        <v>108</v>
      </c>
      <c r="BJ478" s="3" t="s">
        <v>108</v>
      </c>
      <c r="BM478" s="3" t="s">
        <v>107</v>
      </c>
      <c r="BP478" s="3" t="s">
        <v>123</v>
      </c>
      <c r="BS478" s="3" t="s">
        <v>123</v>
      </c>
      <c r="BV478" s="3" t="s">
        <v>123</v>
      </c>
      <c r="BY478" s="3" t="s">
        <v>123</v>
      </c>
      <c r="CB478" s="3" t="s">
        <v>110</v>
      </c>
      <c r="CE478" s="3" t="s">
        <v>111</v>
      </c>
      <c r="CH478" s="3" t="s">
        <v>112</v>
      </c>
      <c r="CK478" s="3"/>
      <c r="CN478" s="3" t="s">
        <v>113</v>
      </c>
      <c r="CQ478" s="3"/>
    </row>
    <row r="479" spans="1:95" x14ac:dyDescent="0.25">
      <c r="A479">
        <v>235</v>
      </c>
      <c r="B479" s="22">
        <v>43945.52008101852</v>
      </c>
      <c r="C479" s="22">
        <v>43945.523356481484</v>
      </c>
      <c r="D479" s="3" t="s">
        <v>97</v>
      </c>
      <c r="I479" s="3" t="s">
        <v>98</v>
      </c>
      <c r="L479" s="3" t="s">
        <v>98</v>
      </c>
      <c r="O479" s="3" t="s">
        <v>286</v>
      </c>
      <c r="R479" s="3" t="s">
        <v>100</v>
      </c>
      <c r="U479" s="3" t="s">
        <v>99</v>
      </c>
      <c r="X479" s="3" t="s">
        <v>101</v>
      </c>
      <c r="AA479" s="3" t="s">
        <v>132</v>
      </c>
      <c r="AD479" s="3" t="s">
        <v>127</v>
      </c>
      <c r="AG479" s="3" t="s">
        <v>139</v>
      </c>
      <c r="AJ479" s="3"/>
      <c r="AM479" s="3" t="s">
        <v>99</v>
      </c>
      <c r="AP479" s="3"/>
      <c r="AS479" s="3" t="s">
        <v>98</v>
      </c>
      <c r="AV479" s="3" t="s">
        <v>130</v>
      </c>
      <c r="AY479" s="3" t="s">
        <v>241</v>
      </c>
      <c r="BB479" s="3" t="s">
        <v>286</v>
      </c>
      <c r="BG479" s="3" t="s">
        <v>108</v>
      </c>
      <c r="BJ479" s="3" t="s">
        <v>108</v>
      </c>
      <c r="BM479" s="3" t="s">
        <v>108</v>
      </c>
      <c r="BP479" s="3" t="s">
        <v>123</v>
      </c>
      <c r="BS479" s="3" t="s">
        <v>123</v>
      </c>
      <c r="BV479" s="3" t="s">
        <v>123</v>
      </c>
      <c r="BY479" s="3" t="s">
        <v>123</v>
      </c>
      <c r="CB479" s="3" t="s">
        <v>110</v>
      </c>
      <c r="CE479" s="3" t="s">
        <v>111</v>
      </c>
      <c r="CH479" s="3" t="s">
        <v>148</v>
      </c>
      <c r="CK479" s="3"/>
      <c r="CN479" s="3" t="s">
        <v>131</v>
      </c>
      <c r="CQ479" s="3" t="s">
        <v>286</v>
      </c>
    </row>
    <row r="480" spans="1:95" x14ac:dyDescent="0.25">
      <c r="A480">
        <v>235</v>
      </c>
      <c r="B480" s="22">
        <v>43945.52008101852</v>
      </c>
      <c r="C480" s="22">
        <v>43945.523356481484</v>
      </c>
      <c r="D480" s="3" t="s">
        <v>97</v>
      </c>
      <c r="I480" s="3" t="s">
        <v>98</v>
      </c>
      <c r="L480" s="3" t="s">
        <v>98</v>
      </c>
      <c r="O480" s="3" t="s">
        <v>286</v>
      </c>
      <c r="R480" s="3" t="s">
        <v>100</v>
      </c>
      <c r="U480" s="3" t="s">
        <v>99</v>
      </c>
      <c r="X480" s="3" t="s">
        <v>101</v>
      </c>
      <c r="AA480" s="3" t="s">
        <v>132</v>
      </c>
      <c r="AD480" s="3" t="s">
        <v>127</v>
      </c>
      <c r="AG480" s="3" t="s">
        <v>139</v>
      </c>
      <c r="AJ480" s="3"/>
      <c r="AM480" s="3" t="s">
        <v>99</v>
      </c>
      <c r="AP480" s="3"/>
      <c r="AS480" s="3" t="s">
        <v>98</v>
      </c>
      <c r="AV480" s="3" t="s">
        <v>130</v>
      </c>
      <c r="AY480" s="3" t="s">
        <v>430</v>
      </c>
      <c r="BB480" s="3" t="s">
        <v>286</v>
      </c>
      <c r="BG480" s="3" t="s">
        <v>108</v>
      </c>
      <c r="BJ480" s="3" t="s">
        <v>108</v>
      </c>
      <c r="BM480" s="3" t="s">
        <v>108</v>
      </c>
      <c r="BP480" s="3" t="s">
        <v>123</v>
      </c>
      <c r="BS480" s="3" t="s">
        <v>123</v>
      </c>
      <c r="BV480" s="3" t="s">
        <v>123</v>
      </c>
      <c r="BY480" s="3" t="s">
        <v>123</v>
      </c>
      <c r="CB480" s="3" t="s">
        <v>110</v>
      </c>
      <c r="CE480" s="3" t="s">
        <v>111</v>
      </c>
      <c r="CH480" s="3" t="s">
        <v>148</v>
      </c>
      <c r="CK480" s="3"/>
      <c r="CN480" s="3" t="s">
        <v>131</v>
      </c>
      <c r="CQ480" s="3" t="s">
        <v>286</v>
      </c>
    </row>
    <row r="481" spans="1:95" x14ac:dyDescent="0.25">
      <c r="A481">
        <v>236</v>
      </c>
      <c r="B481" s="22">
        <v>43945.597407407404</v>
      </c>
      <c r="C481" s="22">
        <v>43945.606180555558</v>
      </c>
      <c r="D481" s="3" t="s">
        <v>97</v>
      </c>
      <c r="I481" s="3" t="s">
        <v>98</v>
      </c>
      <c r="L481" s="3" t="s">
        <v>98</v>
      </c>
      <c r="O481" s="3" t="s">
        <v>372</v>
      </c>
      <c r="R481" s="3" t="s">
        <v>100</v>
      </c>
      <c r="U481" s="3" t="s">
        <v>99</v>
      </c>
      <c r="X481" s="3" t="s">
        <v>101</v>
      </c>
      <c r="AA481" s="3" t="s">
        <v>132</v>
      </c>
      <c r="AD481" s="3" t="s">
        <v>237</v>
      </c>
      <c r="AG481" s="3" t="s">
        <v>149</v>
      </c>
      <c r="AJ481" s="3"/>
      <c r="AM481" s="3" t="s">
        <v>99</v>
      </c>
      <c r="AP481" s="3"/>
      <c r="AS481" s="3" t="s">
        <v>99</v>
      </c>
      <c r="AV481" s="3"/>
      <c r="AY481" s="3" t="s">
        <v>241</v>
      </c>
      <c r="BB481" s="3"/>
      <c r="BG481" s="3" t="s">
        <v>123</v>
      </c>
      <c r="BJ481" s="3" t="s">
        <v>109</v>
      </c>
      <c r="BM481" s="3" t="s">
        <v>109</v>
      </c>
      <c r="BP481" s="3" t="s">
        <v>109</v>
      </c>
      <c r="BS481" s="3" t="s">
        <v>107</v>
      </c>
      <c r="BV481" s="3" t="s">
        <v>109</v>
      </c>
      <c r="BY481" s="3" t="s">
        <v>109</v>
      </c>
      <c r="CB481" s="3" t="s">
        <v>118</v>
      </c>
      <c r="CE481" s="3" t="s">
        <v>111</v>
      </c>
      <c r="CH481" s="3" t="s">
        <v>148</v>
      </c>
      <c r="CK481" s="3"/>
      <c r="CN481" s="3" t="s">
        <v>141</v>
      </c>
      <c r="CQ481" s="3"/>
    </row>
    <row r="482" spans="1:95" x14ac:dyDescent="0.25">
      <c r="A482">
        <v>236</v>
      </c>
      <c r="B482" s="22">
        <v>43945.597407407404</v>
      </c>
      <c r="C482" s="22">
        <v>43945.606180555558</v>
      </c>
      <c r="D482" s="3" t="s">
        <v>97</v>
      </c>
      <c r="I482" s="3" t="s">
        <v>98</v>
      </c>
      <c r="L482" s="3" t="s">
        <v>98</v>
      </c>
      <c r="O482" s="3" t="s">
        <v>372</v>
      </c>
      <c r="R482" s="3" t="s">
        <v>100</v>
      </c>
      <c r="U482" s="3" t="s">
        <v>99</v>
      </c>
      <c r="X482" s="3" t="s">
        <v>101</v>
      </c>
      <c r="AA482" s="3" t="s">
        <v>132</v>
      </c>
      <c r="AD482" s="3" t="s">
        <v>237</v>
      </c>
      <c r="AG482" s="3" t="s">
        <v>149</v>
      </c>
      <c r="AJ482" s="3"/>
      <c r="AM482" s="3" t="s">
        <v>99</v>
      </c>
      <c r="AP482" s="3"/>
      <c r="AS482" s="3" t="s">
        <v>99</v>
      </c>
      <c r="AV482" s="3"/>
      <c r="AY482" s="3" t="s">
        <v>430</v>
      </c>
      <c r="BB482" s="3"/>
      <c r="BG482" s="3" t="s">
        <v>123</v>
      </c>
      <c r="BJ482" s="3" t="s">
        <v>109</v>
      </c>
      <c r="BM482" s="3" t="s">
        <v>109</v>
      </c>
      <c r="BP482" s="3" t="s">
        <v>109</v>
      </c>
      <c r="BS482" s="3" t="s">
        <v>107</v>
      </c>
      <c r="BV482" s="3" t="s">
        <v>109</v>
      </c>
      <c r="BY482" s="3" t="s">
        <v>109</v>
      </c>
      <c r="CB482" s="3" t="s">
        <v>118</v>
      </c>
      <c r="CE482" s="3" t="s">
        <v>111</v>
      </c>
      <c r="CH482" s="3" t="s">
        <v>148</v>
      </c>
      <c r="CK482" s="3"/>
      <c r="CN482" s="3" t="s">
        <v>141</v>
      </c>
      <c r="CQ482" s="3"/>
    </row>
    <row r="483" spans="1:95" x14ac:dyDescent="0.25">
      <c r="A483">
        <v>237</v>
      </c>
      <c r="B483" s="22">
        <v>43945.656724537039</v>
      </c>
      <c r="C483" s="22">
        <v>43945.661689814813</v>
      </c>
      <c r="D483" s="3" t="s">
        <v>97</v>
      </c>
      <c r="I483" s="3" t="s">
        <v>98</v>
      </c>
      <c r="L483" s="3" t="s">
        <v>99</v>
      </c>
      <c r="O483" s="3"/>
      <c r="R483" s="3" t="s">
        <v>185</v>
      </c>
      <c r="U483" s="3" t="s">
        <v>99</v>
      </c>
      <c r="X483" s="3" t="s">
        <v>101</v>
      </c>
      <c r="AA483" s="3" t="s">
        <v>132</v>
      </c>
      <c r="AD483" s="3" t="s">
        <v>152</v>
      </c>
      <c r="AG483" s="3" t="s">
        <v>149</v>
      </c>
      <c r="AJ483" s="3"/>
      <c r="AM483" s="3" t="s">
        <v>99</v>
      </c>
      <c r="AP483" s="3"/>
      <c r="AS483" s="3" t="s">
        <v>98</v>
      </c>
      <c r="AV483" s="3" t="s">
        <v>291</v>
      </c>
      <c r="AY483" s="3" t="s">
        <v>439</v>
      </c>
      <c r="BB483" s="3"/>
      <c r="BG483" s="3" t="s">
        <v>109</v>
      </c>
      <c r="BJ483" s="3" t="s">
        <v>109</v>
      </c>
      <c r="BM483" s="3" t="s">
        <v>108</v>
      </c>
      <c r="BP483" s="3" t="s">
        <v>123</v>
      </c>
      <c r="BS483" s="3" t="s">
        <v>109</v>
      </c>
      <c r="BV483" s="3" t="s">
        <v>123</v>
      </c>
      <c r="BY483" s="3" t="s">
        <v>123</v>
      </c>
      <c r="CB483" s="3" t="s">
        <v>118</v>
      </c>
      <c r="CE483" s="3" t="s">
        <v>111</v>
      </c>
      <c r="CH483" s="3" t="s">
        <v>136</v>
      </c>
      <c r="CK483" s="3"/>
      <c r="CN483" s="3" t="s">
        <v>137</v>
      </c>
      <c r="CQ483" s="3"/>
    </row>
    <row r="484" spans="1:95" x14ac:dyDescent="0.25">
      <c r="A484">
        <v>237</v>
      </c>
      <c r="B484" s="22">
        <v>43945.656724537039</v>
      </c>
      <c r="C484" s="22">
        <v>43945.661689814813</v>
      </c>
      <c r="D484" s="3" t="s">
        <v>97</v>
      </c>
      <c r="I484" s="3" t="s">
        <v>98</v>
      </c>
      <c r="L484" s="3" t="s">
        <v>99</v>
      </c>
      <c r="O484" s="3"/>
      <c r="R484" s="3" t="s">
        <v>185</v>
      </c>
      <c r="U484" s="3" t="s">
        <v>99</v>
      </c>
      <c r="X484" s="3" t="s">
        <v>101</v>
      </c>
      <c r="AA484" s="3" t="s">
        <v>132</v>
      </c>
      <c r="AD484" s="3" t="s">
        <v>152</v>
      </c>
      <c r="AG484" s="3" t="s">
        <v>149</v>
      </c>
      <c r="AJ484" s="3"/>
      <c r="AM484" s="3" t="s">
        <v>99</v>
      </c>
      <c r="AP484" s="3"/>
      <c r="AS484" s="3" t="s">
        <v>98</v>
      </c>
      <c r="AV484" s="3" t="s">
        <v>291</v>
      </c>
      <c r="AY484" s="3" t="s">
        <v>430</v>
      </c>
      <c r="BB484" s="3"/>
      <c r="BG484" s="3" t="s">
        <v>109</v>
      </c>
      <c r="BJ484" s="3" t="s">
        <v>109</v>
      </c>
      <c r="BM484" s="3" t="s">
        <v>108</v>
      </c>
      <c r="BP484" s="3" t="s">
        <v>123</v>
      </c>
      <c r="BS484" s="3" t="s">
        <v>109</v>
      </c>
      <c r="BV484" s="3" t="s">
        <v>123</v>
      </c>
      <c r="BY484" s="3" t="s">
        <v>123</v>
      </c>
      <c r="CB484" s="3" t="s">
        <v>118</v>
      </c>
      <c r="CE484" s="3" t="s">
        <v>111</v>
      </c>
      <c r="CH484" s="3" t="s">
        <v>136</v>
      </c>
      <c r="CK484" s="3"/>
      <c r="CN484" s="3" t="s">
        <v>137</v>
      </c>
      <c r="CQ484" s="3"/>
    </row>
    <row r="485" spans="1:95" x14ac:dyDescent="0.25">
      <c r="A485">
        <v>238</v>
      </c>
      <c r="B485" s="22">
        <v>43945.66300925926</v>
      </c>
      <c r="C485" s="22">
        <v>43945.665185185186</v>
      </c>
      <c r="D485" s="3" t="s">
        <v>97</v>
      </c>
      <c r="I485" s="3" t="s">
        <v>99</v>
      </c>
      <c r="L485" s="3" t="s">
        <v>99</v>
      </c>
      <c r="O485" s="3"/>
      <c r="R485" s="3" t="s">
        <v>100</v>
      </c>
      <c r="U485" s="3" t="s">
        <v>99</v>
      </c>
      <c r="X485" s="3" t="s">
        <v>121</v>
      </c>
      <c r="AA485" s="3"/>
      <c r="AD485" s="3" t="s">
        <v>146</v>
      </c>
      <c r="AG485" s="3" t="s">
        <v>149</v>
      </c>
      <c r="AJ485" s="3"/>
      <c r="AM485" s="3" t="s">
        <v>98</v>
      </c>
      <c r="AP485" s="3" t="s">
        <v>143</v>
      </c>
      <c r="AS485" s="3" t="s">
        <v>99</v>
      </c>
      <c r="AV485" s="3"/>
      <c r="AY485" s="3" t="s">
        <v>241</v>
      </c>
      <c r="BB485" s="3"/>
      <c r="BG485" s="3" t="s">
        <v>109</v>
      </c>
      <c r="BJ485" s="3" t="s">
        <v>108</v>
      </c>
      <c r="BM485" s="3" t="s">
        <v>109</v>
      </c>
      <c r="BP485" s="3" t="s">
        <v>123</v>
      </c>
      <c r="BS485" s="3" t="s">
        <v>123</v>
      </c>
      <c r="BV485" s="3" t="s">
        <v>109</v>
      </c>
      <c r="BY485" s="3" t="s">
        <v>109</v>
      </c>
      <c r="CB485" s="3" t="s">
        <v>110</v>
      </c>
      <c r="CE485" s="3" t="s">
        <v>111</v>
      </c>
      <c r="CH485" s="3" t="s">
        <v>136</v>
      </c>
      <c r="CK485" s="3"/>
      <c r="CN485" s="3" t="s">
        <v>113</v>
      </c>
      <c r="CQ485" s="3"/>
    </row>
    <row r="486" spans="1:95" x14ac:dyDescent="0.25">
      <c r="A486">
        <v>238</v>
      </c>
      <c r="B486" s="22">
        <v>43945.66300925926</v>
      </c>
      <c r="C486" s="22">
        <v>43945.665185185186</v>
      </c>
      <c r="D486" s="3" t="s">
        <v>97</v>
      </c>
      <c r="I486" s="3" t="s">
        <v>99</v>
      </c>
      <c r="L486" s="3" t="s">
        <v>99</v>
      </c>
      <c r="O486" s="3"/>
      <c r="R486" s="3" t="s">
        <v>100</v>
      </c>
      <c r="U486" s="3" t="s">
        <v>99</v>
      </c>
      <c r="X486" s="3" t="s">
        <v>121</v>
      </c>
      <c r="AA486" s="3"/>
      <c r="AD486" s="3" t="s">
        <v>146</v>
      </c>
      <c r="AG486" s="3" t="s">
        <v>149</v>
      </c>
      <c r="AJ486" s="3"/>
      <c r="AM486" s="3" t="s">
        <v>98</v>
      </c>
      <c r="AP486" s="3" t="s">
        <v>143</v>
      </c>
      <c r="AS486" s="3" t="s">
        <v>99</v>
      </c>
      <c r="AV486" s="3"/>
      <c r="AY486" s="3" t="s">
        <v>430</v>
      </c>
      <c r="BB486" s="3"/>
      <c r="BG486" s="3" t="s">
        <v>109</v>
      </c>
      <c r="BJ486" s="3" t="s">
        <v>108</v>
      </c>
      <c r="BM486" s="3" t="s">
        <v>109</v>
      </c>
      <c r="BP486" s="3" t="s">
        <v>123</v>
      </c>
      <c r="BS486" s="3" t="s">
        <v>123</v>
      </c>
      <c r="BV486" s="3" t="s">
        <v>109</v>
      </c>
      <c r="BY486" s="3" t="s">
        <v>109</v>
      </c>
      <c r="CB486" s="3" t="s">
        <v>110</v>
      </c>
      <c r="CE486" s="3" t="s">
        <v>111</v>
      </c>
      <c r="CH486" s="3" t="s">
        <v>136</v>
      </c>
      <c r="CK486" s="3"/>
      <c r="CN486" s="3" t="s">
        <v>113</v>
      </c>
      <c r="CQ486" s="3"/>
    </row>
    <row r="487" spans="1:95" x14ac:dyDescent="0.25">
      <c r="A487">
        <v>239</v>
      </c>
      <c r="B487" s="22">
        <v>43945.848958333336</v>
      </c>
      <c r="C487" s="22">
        <v>43945.860300925924</v>
      </c>
      <c r="D487" s="3" t="s">
        <v>97</v>
      </c>
      <c r="I487" s="3" t="s">
        <v>99</v>
      </c>
      <c r="L487" s="3" t="s">
        <v>98</v>
      </c>
      <c r="O487" s="3" t="s">
        <v>373</v>
      </c>
      <c r="R487" s="3" t="s">
        <v>100</v>
      </c>
      <c r="U487" s="3" t="s">
        <v>99</v>
      </c>
      <c r="X487" s="3" t="s">
        <v>121</v>
      </c>
      <c r="AA487" s="3"/>
      <c r="AD487" s="3" t="s">
        <v>211</v>
      </c>
      <c r="AG487" s="3" t="s">
        <v>149</v>
      </c>
      <c r="AJ487" s="3"/>
      <c r="AM487" s="3" t="s">
        <v>99</v>
      </c>
      <c r="AP487" s="3"/>
      <c r="AS487" s="3" t="s">
        <v>98</v>
      </c>
      <c r="AV487" s="3" t="s">
        <v>130</v>
      </c>
      <c r="AY487" s="3" t="s">
        <v>241</v>
      </c>
      <c r="BB487" s="3"/>
      <c r="BG487" s="3" t="s">
        <v>109</v>
      </c>
      <c r="BJ487" s="3" t="s">
        <v>108</v>
      </c>
      <c r="BM487" s="3" t="s">
        <v>109</v>
      </c>
      <c r="BP487" s="3" t="s">
        <v>123</v>
      </c>
      <c r="BS487" s="3" t="s">
        <v>123</v>
      </c>
      <c r="BV487" s="3" t="s">
        <v>123</v>
      </c>
      <c r="BY487" s="3" t="s">
        <v>123</v>
      </c>
      <c r="CB487" s="3" t="s">
        <v>118</v>
      </c>
      <c r="CE487" s="3" t="s">
        <v>111</v>
      </c>
      <c r="CH487" s="3" t="s">
        <v>136</v>
      </c>
      <c r="CK487" s="3"/>
      <c r="CN487" s="3" t="s">
        <v>137</v>
      </c>
      <c r="CQ487" s="3"/>
    </row>
    <row r="488" spans="1:95" x14ac:dyDescent="0.25">
      <c r="A488">
        <v>239</v>
      </c>
      <c r="B488" s="22">
        <v>43945.848958333336</v>
      </c>
      <c r="C488" s="22">
        <v>43945.860300925924</v>
      </c>
      <c r="D488" s="3" t="s">
        <v>97</v>
      </c>
      <c r="I488" s="3" t="s">
        <v>99</v>
      </c>
      <c r="L488" s="3" t="s">
        <v>98</v>
      </c>
      <c r="O488" s="3" t="s">
        <v>373</v>
      </c>
      <c r="R488" s="3" t="s">
        <v>100</v>
      </c>
      <c r="U488" s="3" t="s">
        <v>99</v>
      </c>
      <c r="X488" s="3" t="s">
        <v>121</v>
      </c>
      <c r="AA488" s="3"/>
      <c r="AD488" s="3" t="s">
        <v>211</v>
      </c>
      <c r="AG488" s="3" t="s">
        <v>149</v>
      </c>
      <c r="AJ488" s="3"/>
      <c r="AM488" s="3" t="s">
        <v>99</v>
      </c>
      <c r="AP488" s="3"/>
      <c r="AS488" s="3" t="s">
        <v>98</v>
      </c>
      <c r="AV488" s="3" t="s">
        <v>130</v>
      </c>
      <c r="AY488" s="3" t="s">
        <v>430</v>
      </c>
      <c r="BB488" s="3"/>
      <c r="BG488" s="3" t="s">
        <v>109</v>
      </c>
      <c r="BJ488" s="3" t="s">
        <v>108</v>
      </c>
      <c r="BM488" s="3" t="s">
        <v>109</v>
      </c>
      <c r="BP488" s="3" t="s">
        <v>123</v>
      </c>
      <c r="BS488" s="3" t="s">
        <v>123</v>
      </c>
      <c r="BV488" s="3" t="s">
        <v>123</v>
      </c>
      <c r="BY488" s="3" t="s">
        <v>123</v>
      </c>
      <c r="CB488" s="3" t="s">
        <v>118</v>
      </c>
      <c r="CE488" s="3" t="s">
        <v>111</v>
      </c>
      <c r="CH488" s="3" t="s">
        <v>136</v>
      </c>
      <c r="CK488" s="3"/>
      <c r="CN488" s="3" t="s">
        <v>137</v>
      </c>
      <c r="CQ488" s="3"/>
    </row>
    <row r="489" spans="1:95" x14ac:dyDescent="0.25">
      <c r="A489">
        <v>240</v>
      </c>
      <c r="B489" s="22">
        <v>43946.444884259261</v>
      </c>
      <c r="C489" s="22">
        <v>43946.448564814818</v>
      </c>
      <c r="D489" s="3" t="s">
        <v>97</v>
      </c>
      <c r="I489" s="3" t="s">
        <v>99</v>
      </c>
      <c r="L489" s="3" t="s">
        <v>99</v>
      </c>
      <c r="O489" s="3"/>
      <c r="R489" s="3" t="s">
        <v>100</v>
      </c>
      <c r="U489" s="3" t="s">
        <v>99</v>
      </c>
      <c r="X489" s="3" t="s">
        <v>101</v>
      </c>
      <c r="AA489" s="3" t="s">
        <v>132</v>
      </c>
      <c r="AD489" s="3" t="s">
        <v>103</v>
      </c>
      <c r="AG489" s="3" t="s">
        <v>139</v>
      </c>
      <c r="AJ489" s="3"/>
      <c r="AM489" s="3" t="s">
        <v>99</v>
      </c>
      <c r="AP489" s="3"/>
      <c r="AS489" s="3" t="s">
        <v>98</v>
      </c>
      <c r="AV489" s="3" t="s">
        <v>374</v>
      </c>
      <c r="AY489" s="3" t="s">
        <v>241</v>
      </c>
      <c r="BB489" s="3"/>
      <c r="BG489" s="3" t="s">
        <v>109</v>
      </c>
      <c r="BJ489" s="3" t="s">
        <v>109</v>
      </c>
      <c r="BM489" s="3" t="s">
        <v>108</v>
      </c>
      <c r="BP489" s="3" t="s">
        <v>109</v>
      </c>
      <c r="BS489" s="3" t="s">
        <v>109</v>
      </c>
      <c r="BV489" s="3" t="s">
        <v>109</v>
      </c>
      <c r="BY489" s="3" t="s">
        <v>109</v>
      </c>
      <c r="CB489" s="3" t="s">
        <v>118</v>
      </c>
      <c r="CE489" s="3" t="s">
        <v>111</v>
      </c>
      <c r="CH489" s="3" t="s">
        <v>236</v>
      </c>
      <c r="CK489" s="3"/>
      <c r="CN489" s="3" t="s">
        <v>126</v>
      </c>
      <c r="CQ489" s="3"/>
    </row>
    <row r="490" spans="1:95" x14ac:dyDescent="0.25">
      <c r="A490">
        <v>240</v>
      </c>
      <c r="B490" s="22">
        <v>43946.444884259261</v>
      </c>
      <c r="C490" s="22">
        <v>43946.448564814818</v>
      </c>
      <c r="D490" s="3" t="s">
        <v>97</v>
      </c>
      <c r="I490" s="3" t="s">
        <v>99</v>
      </c>
      <c r="L490" s="3" t="s">
        <v>99</v>
      </c>
      <c r="O490" s="3"/>
      <c r="R490" s="3" t="s">
        <v>100</v>
      </c>
      <c r="U490" s="3" t="s">
        <v>99</v>
      </c>
      <c r="X490" s="3" t="s">
        <v>101</v>
      </c>
      <c r="AA490" s="3" t="s">
        <v>132</v>
      </c>
      <c r="AD490" s="3" t="s">
        <v>103</v>
      </c>
      <c r="AG490" s="3" t="s">
        <v>139</v>
      </c>
      <c r="AJ490" s="3"/>
      <c r="AM490" s="3" t="s">
        <v>99</v>
      </c>
      <c r="AP490" s="3"/>
      <c r="AS490" s="3" t="s">
        <v>98</v>
      </c>
      <c r="AV490" s="3" t="s">
        <v>374</v>
      </c>
      <c r="AY490" s="3" t="s">
        <v>430</v>
      </c>
      <c r="BB490" s="3"/>
      <c r="BG490" s="3" t="s">
        <v>109</v>
      </c>
      <c r="BJ490" s="3" t="s">
        <v>109</v>
      </c>
      <c r="BM490" s="3" t="s">
        <v>108</v>
      </c>
      <c r="BP490" s="3" t="s">
        <v>109</v>
      </c>
      <c r="BS490" s="3" t="s">
        <v>109</v>
      </c>
      <c r="BV490" s="3" t="s">
        <v>109</v>
      </c>
      <c r="BY490" s="3" t="s">
        <v>109</v>
      </c>
      <c r="CB490" s="3" t="s">
        <v>118</v>
      </c>
      <c r="CE490" s="3" t="s">
        <v>111</v>
      </c>
      <c r="CH490" s="3" t="s">
        <v>236</v>
      </c>
      <c r="CK490" s="3"/>
      <c r="CN490" s="3" t="s">
        <v>126</v>
      </c>
      <c r="CQ490" s="3"/>
    </row>
    <row r="491" spans="1:95" x14ac:dyDescent="0.25">
      <c r="A491">
        <v>241</v>
      </c>
      <c r="B491" s="22">
        <v>43946.477118055554</v>
      </c>
      <c r="C491" s="22">
        <v>43946.482442129629</v>
      </c>
      <c r="D491" s="3" t="s">
        <v>97</v>
      </c>
      <c r="I491" s="3" t="s">
        <v>98</v>
      </c>
      <c r="L491" s="3" t="s">
        <v>99</v>
      </c>
      <c r="O491" s="3"/>
      <c r="R491" s="3" t="s">
        <v>120</v>
      </c>
      <c r="U491" s="3" t="s">
        <v>99</v>
      </c>
      <c r="X491" s="3" t="s">
        <v>101</v>
      </c>
      <c r="AA491" s="3" t="s">
        <v>132</v>
      </c>
      <c r="AD491" s="3" t="s">
        <v>103</v>
      </c>
      <c r="AG491" s="3" t="s">
        <v>149</v>
      </c>
      <c r="AJ491" s="3"/>
      <c r="AM491" s="3" t="s">
        <v>99</v>
      </c>
      <c r="AP491" s="3"/>
      <c r="AS491" s="3" t="s">
        <v>98</v>
      </c>
      <c r="AV491" s="3" t="s">
        <v>337</v>
      </c>
      <c r="AY491" s="3" t="s">
        <v>241</v>
      </c>
      <c r="BB491" s="3"/>
      <c r="BG491" s="3" t="s">
        <v>109</v>
      </c>
      <c r="BJ491" s="3" t="s">
        <v>108</v>
      </c>
      <c r="BM491" s="3" t="s">
        <v>108</v>
      </c>
      <c r="BP491" s="3" t="s">
        <v>108</v>
      </c>
      <c r="BS491" s="3" t="s">
        <v>108</v>
      </c>
      <c r="BV491" s="3" t="s">
        <v>109</v>
      </c>
      <c r="BY491" s="3" t="s">
        <v>109</v>
      </c>
      <c r="CB491" s="3" t="s">
        <v>110</v>
      </c>
      <c r="CE491" s="3" t="s">
        <v>147</v>
      </c>
      <c r="CH491" s="3" t="s">
        <v>236</v>
      </c>
      <c r="CK491" s="3"/>
      <c r="CN491" s="3" t="s">
        <v>126</v>
      </c>
      <c r="CQ491" s="3"/>
    </row>
    <row r="492" spans="1:95" x14ac:dyDescent="0.25">
      <c r="A492">
        <v>241</v>
      </c>
      <c r="B492" s="22">
        <v>43946.477118055554</v>
      </c>
      <c r="C492" s="22">
        <v>43946.482442129629</v>
      </c>
      <c r="D492" s="3" t="s">
        <v>97</v>
      </c>
      <c r="I492" s="3" t="s">
        <v>98</v>
      </c>
      <c r="L492" s="3" t="s">
        <v>99</v>
      </c>
      <c r="O492" s="3"/>
      <c r="R492" s="3" t="s">
        <v>120</v>
      </c>
      <c r="U492" s="3" t="s">
        <v>99</v>
      </c>
      <c r="X492" s="3" t="s">
        <v>101</v>
      </c>
      <c r="AA492" s="3" t="s">
        <v>132</v>
      </c>
      <c r="AD492" s="3" t="s">
        <v>103</v>
      </c>
      <c r="AG492" s="3" t="s">
        <v>149</v>
      </c>
      <c r="AJ492" s="3"/>
      <c r="AM492" s="3" t="s">
        <v>99</v>
      </c>
      <c r="AP492" s="3"/>
      <c r="AS492" s="3" t="s">
        <v>98</v>
      </c>
      <c r="AV492" s="3" t="s">
        <v>337</v>
      </c>
      <c r="AY492" s="3" t="s">
        <v>430</v>
      </c>
      <c r="BB492" s="3"/>
      <c r="BG492" s="3" t="s">
        <v>109</v>
      </c>
      <c r="BJ492" s="3" t="s">
        <v>108</v>
      </c>
      <c r="BM492" s="3" t="s">
        <v>108</v>
      </c>
      <c r="BP492" s="3" t="s">
        <v>108</v>
      </c>
      <c r="BS492" s="3" t="s">
        <v>108</v>
      </c>
      <c r="BV492" s="3" t="s">
        <v>109</v>
      </c>
      <c r="BY492" s="3" t="s">
        <v>109</v>
      </c>
      <c r="CB492" s="3" t="s">
        <v>110</v>
      </c>
      <c r="CE492" s="3" t="s">
        <v>147</v>
      </c>
      <c r="CH492" s="3" t="s">
        <v>236</v>
      </c>
      <c r="CK492" s="3"/>
      <c r="CN492" s="3" t="s">
        <v>126</v>
      </c>
      <c r="CQ492" s="3"/>
    </row>
    <row r="493" spans="1:95" x14ac:dyDescent="0.25">
      <c r="A493">
        <v>242</v>
      </c>
      <c r="B493" s="22">
        <v>43946.598807870374</v>
      </c>
      <c r="C493" s="22">
        <v>43946.602361111109</v>
      </c>
      <c r="D493" s="3" t="s">
        <v>97</v>
      </c>
      <c r="I493" s="3" t="s">
        <v>99</v>
      </c>
      <c r="L493" s="3" t="s">
        <v>98</v>
      </c>
      <c r="O493" s="3" t="s">
        <v>375</v>
      </c>
      <c r="R493" s="3" t="s">
        <v>100</v>
      </c>
      <c r="U493" s="3" t="s">
        <v>99</v>
      </c>
      <c r="X493" s="3" t="s">
        <v>101</v>
      </c>
      <c r="AA493" s="3" t="s">
        <v>132</v>
      </c>
      <c r="AD493" s="3" t="s">
        <v>103</v>
      </c>
      <c r="AG493" s="3" t="s">
        <v>149</v>
      </c>
      <c r="AJ493" s="3"/>
      <c r="AM493" s="3" t="s">
        <v>99</v>
      </c>
      <c r="AP493" s="3"/>
      <c r="AS493" s="3" t="s">
        <v>99</v>
      </c>
      <c r="AV493" s="3"/>
      <c r="AY493" s="3" t="s">
        <v>241</v>
      </c>
      <c r="BB493" s="3"/>
      <c r="BG493" s="3" t="s">
        <v>107</v>
      </c>
      <c r="BJ493" s="3" t="s">
        <v>108</v>
      </c>
      <c r="BM493" s="3" t="s">
        <v>107</v>
      </c>
      <c r="BP493" s="3" t="s">
        <v>109</v>
      </c>
      <c r="BS493" s="3" t="s">
        <v>109</v>
      </c>
      <c r="BV493" s="3" t="s">
        <v>123</v>
      </c>
      <c r="BY493" s="3" t="s">
        <v>123</v>
      </c>
      <c r="CB493" s="3" t="s">
        <v>110</v>
      </c>
      <c r="CE493" s="3" t="s">
        <v>119</v>
      </c>
      <c r="CH493" s="3" t="s">
        <v>236</v>
      </c>
      <c r="CK493" s="3"/>
      <c r="CN493" s="3" t="s">
        <v>126</v>
      </c>
      <c r="CQ493" s="3"/>
    </row>
    <row r="494" spans="1:95" x14ac:dyDescent="0.25">
      <c r="A494">
        <v>242</v>
      </c>
      <c r="B494" s="22">
        <v>43946.598807870374</v>
      </c>
      <c r="C494" s="22">
        <v>43946.602361111109</v>
      </c>
      <c r="D494" s="3" t="s">
        <v>97</v>
      </c>
      <c r="I494" s="3" t="s">
        <v>99</v>
      </c>
      <c r="L494" s="3" t="s">
        <v>98</v>
      </c>
      <c r="O494" s="3" t="s">
        <v>375</v>
      </c>
      <c r="R494" s="3" t="s">
        <v>100</v>
      </c>
      <c r="U494" s="3" t="s">
        <v>99</v>
      </c>
      <c r="X494" s="3" t="s">
        <v>101</v>
      </c>
      <c r="AA494" s="3" t="s">
        <v>132</v>
      </c>
      <c r="AD494" s="3" t="s">
        <v>103</v>
      </c>
      <c r="AG494" s="3" t="s">
        <v>149</v>
      </c>
      <c r="AJ494" s="3"/>
      <c r="AM494" s="3" t="s">
        <v>99</v>
      </c>
      <c r="AP494" s="3"/>
      <c r="AS494" s="3" t="s">
        <v>99</v>
      </c>
      <c r="AV494" s="3"/>
      <c r="AY494" s="3" t="s">
        <v>430</v>
      </c>
      <c r="BB494" s="3"/>
      <c r="BG494" s="3" t="s">
        <v>107</v>
      </c>
      <c r="BJ494" s="3" t="s">
        <v>108</v>
      </c>
      <c r="BM494" s="3" t="s">
        <v>107</v>
      </c>
      <c r="BP494" s="3" t="s">
        <v>109</v>
      </c>
      <c r="BS494" s="3" t="s">
        <v>109</v>
      </c>
      <c r="BV494" s="3" t="s">
        <v>123</v>
      </c>
      <c r="BY494" s="3" t="s">
        <v>123</v>
      </c>
      <c r="CB494" s="3" t="s">
        <v>110</v>
      </c>
      <c r="CE494" s="3" t="s">
        <v>119</v>
      </c>
      <c r="CH494" s="3" t="s">
        <v>236</v>
      </c>
      <c r="CK494" s="3"/>
      <c r="CN494" s="3" t="s">
        <v>126</v>
      </c>
      <c r="CQ494" s="3"/>
    </row>
    <row r="495" spans="1:95" x14ac:dyDescent="0.25">
      <c r="A495">
        <v>243</v>
      </c>
      <c r="B495" s="22">
        <v>43946.600613425922</v>
      </c>
      <c r="C495" s="22">
        <v>43946.602418981478</v>
      </c>
      <c r="D495" s="3" t="s">
        <v>97</v>
      </c>
      <c r="I495" s="3" t="s">
        <v>98</v>
      </c>
      <c r="L495" s="3" t="s">
        <v>99</v>
      </c>
      <c r="O495" s="3"/>
      <c r="R495" s="3" t="s">
        <v>100</v>
      </c>
      <c r="U495" s="3" t="s">
        <v>99</v>
      </c>
      <c r="X495" s="3" t="s">
        <v>101</v>
      </c>
      <c r="AA495" s="3" t="s">
        <v>132</v>
      </c>
      <c r="AD495" s="3" t="s">
        <v>226</v>
      </c>
      <c r="AG495" s="3" t="s">
        <v>149</v>
      </c>
      <c r="AJ495" s="3"/>
      <c r="AM495" s="3" t="s">
        <v>99</v>
      </c>
      <c r="AP495" s="3"/>
      <c r="AS495" s="3" t="s">
        <v>99</v>
      </c>
      <c r="AV495" s="3"/>
      <c r="AY495" s="3" t="s">
        <v>241</v>
      </c>
      <c r="BB495" s="3"/>
      <c r="BG495" s="3" t="s">
        <v>109</v>
      </c>
      <c r="BJ495" s="3" t="s">
        <v>108</v>
      </c>
      <c r="BM495" s="3" t="s">
        <v>107</v>
      </c>
      <c r="BP495" s="3" t="s">
        <v>109</v>
      </c>
      <c r="BS495" s="3" t="s">
        <v>123</v>
      </c>
      <c r="BV495" s="3" t="s">
        <v>109</v>
      </c>
      <c r="BY495" s="3" t="s">
        <v>109</v>
      </c>
      <c r="CB495" s="3" t="s">
        <v>118</v>
      </c>
      <c r="CE495" s="3" t="s">
        <v>111</v>
      </c>
      <c r="CH495" s="3" t="s">
        <v>236</v>
      </c>
      <c r="CK495" s="3"/>
      <c r="CN495" s="3" t="s">
        <v>126</v>
      </c>
      <c r="CQ495" s="3"/>
    </row>
    <row r="496" spans="1:95" x14ac:dyDescent="0.25">
      <c r="A496">
        <v>243</v>
      </c>
      <c r="B496" s="22">
        <v>43946.600613425922</v>
      </c>
      <c r="C496" s="22">
        <v>43946.602418981478</v>
      </c>
      <c r="D496" s="3" t="s">
        <v>97</v>
      </c>
      <c r="I496" s="3" t="s">
        <v>98</v>
      </c>
      <c r="L496" s="3" t="s">
        <v>99</v>
      </c>
      <c r="O496" s="3"/>
      <c r="R496" s="3" t="s">
        <v>100</v>
      </c>
      <c r="U496" s="3" t="s">
        <v>99</v>
      </c>
      <c r="X496" s="3" t="s">
        <v>101</v>
      </c>
      <c r="AA496" s="3" t="s">
        <v>132</v>
      </c>
      <c r="AD496" s="3" t="s">
        <v>226</v>
      </c>
      <c r="AG496" s="3" t="s">
        <v>149</v>
      </c>
      <c r="AJ496" s="3"/>
      <c r="AM496" s="3" t="s">
        <v>99</v>
      </c>
      <c r="AP496" s="3"/>
      <c r="AS496" s="3" t="s">
        <v>99</v>
      </c>
      <c r="AV496" s="3"/>
      <c r="AY496" s="3" t="s">
        <v>430</v>
      </c>
      <c r="BB496" s="3"/>
      <c r="BG496" s="3" t="s">
        <v>109</v>
      </c>
      <c r="BJ496" s="3" t="s">
        <v>108</v>
      </c>
      <c r="BM496" s="3" t="s">
        <v>107</v>
      </c>
      <c r="BP496" s="3" t="s">
        <v>109</v>
      </c>
      <c r="BS496" s="3" t="s">
        <v>123</v>
      </c>
      <c r="BV496" s="3" t="s">
        <v>109</v>
      </c>
      <c r="BY496" s="3" t="s">
        <v>109</v>
      </c>
      <c r="CB496" s="3" t="s">
        <v>118</v>
      </c>
      <c r="CE496" s="3" t="s">
        <v>111</v>
      </c>
      <c r="CH496" s="3" t="s">
        <v>236</v>
      </c>
      <c r="CK496" s="3"/>
      <c r="CN496" s="3" t="s">
        <v>126</v>
      </c>
      <c r="CQ496" s="3"/>
    </row>
    <row r="497" spans="1:95" x14ac:dyDescent="0.25">
      <c r="A497">
        <v>244</v>
      </c>
      <c r="B497" s="22">
        <v>43946.693159722221</v>
      </c>
      <c r="C497" s="22">
        <v>43946.695555555554</v>
      </c>
      <c r="D497" s="3" t="s">
        <v>97</v>
      </c>
      <c r="I497" s="3" t="s">
        <v>98</v>
      </c>
      <c r="L497" s="3" t="s">
        <v>98</v>
      </c>
      <c r="O497" s="3" t="s">
        <v>376</v>
      </c>
      <c r="R497" s="3" t="s">
        <v>209</v>
      </c>
      <c r="U497" s="3" t="s">
        <v>99</v>
      </c>
      <c r="X497" s="3" t="s">
        <v>121</v>
      </c>
      <c r="AA497" s="3"/>
      <c r="AD497" s="3" t="s">
        <v>114</v>
      </c>
      <c r="AG497" s="3" t="s">
        <v>149</v>
      </c>
      <c r="AJ497" s="3"/>
      <c r="AM497" s="3" t="s">
        <v>99</v>
      </c>
      <c r="AP497" s="3"/>
      <c r="AS497" s="3" t="s">
        <v>98</v>
      </c>
      <c r="AV497" s="3" t="s">
        <v>157</v>
      </c>
      <c r="AY497" s="3" t="s">
        <v>439</v>
      </c>
      <c r="BB497" s="3" t="s">
        <v>377</v>
      </c>
      <c r="BG497" s="3" t="s">
        <v>108</v>
      </c>
      <c r="BJ497" s="3" t="s">
        <v>108</v>
      </c>
      <c r="BM497" s="3" t="s">
        <v>107</v>
      </c>
      <c r="BP497" s="3" t="s">
        <v>123</v>
      </c>
      <c r="BS497" s="3" t="s">
        <v>123</v>
      </c>
      <c r="BV497" s="3" t="s">
        <v>123</v>
      </c>
      <c r="BY497" s="3" t="s">
        <v>109</v>
      </c>
      <c r="CB497" s="3" t="s">
        <v>124</v>
      </c>
      <c r="CE497" s="3" t="s">
        <v>135</v>
      </c>
      <c r="CH497" s="3" t="s">
        <v>112</v>
      </c>
      <c r="CK497" s="3"/>
      <c r="CN497" s="3" t="s">
        <v>113</v>
      </c>
      <c r="CQ497" s="3"/>
    </row>
    <row r="498" spans="1:95" x14ac:dyDescent="0.25">
      <c r="A498">
        <v>244</v>
      </c>
      <c r="B498" s="22">
        <v>43946.693159722221</v>
      </c>
      <c r="C498" s="22">
        <v>43946.695555555554</v>
      </c>
      <c r="D498" s="3" t="s">
        <v>97</v>
      </c>
      <c r="I498" s="3" t="s">
        <v>98</v>
      </c>
      <c r="L498" s="3" t="s">
        <v>98</v>
      </c>
      <c r="O498" s="3" t="s">
        <v>376</v>
      </c>
      <c r="R498" s="3" t="s">
        <v>209</v>
      </c>
      <c r="U498" s="3" t="s">
        <v>99</v>
      </c>
      <c r="X498" s="3" t="s">
        <v>121</v>
      </c>
      <c r="AA498" s="3"/>
      <c r="AD498" s="3" t="s">
        <v>114</v>
      </c>
      <c r="AG498" s="3" t="s">
        <v>149</v>
      </c>
      <c r="AJ498" s="3"/>
      <c r="AM498" s="3" t="s">
        <v>99</v>
      </c>
      <c r="AP498" s="3"/>
      <c r="AS498" s="3" t="s">
        <v>98</v>
      </c>
      <c r="AV498" s="3" t="s">
        <v>157</v>
      </c>
      <c r="AY498" s="3" t="s">
        <v>430</v>
      </c>
      <c r="BB498" s="3" t="s">
        <v>377</v>
      </c>
      <c r="BG498" s="3" t="s">
        <v>108</v>
      </c>
      <c r="BJ498" s="3" t="s">
        <v>108</v>
      </c>
      <c r="BM498" s="3" t="s">
        <v>107</v>
      </c>
      <c r="BP498" s="3" t="s">
        <v>123</v>
      </c>
      <c r="BS498" s="3" t="s">
        <v>123</v>
      </c>
      <c r="BV498" s="3" t="s">
        <v>123</v>
      </c>
      <c r="BY498" s="3" t="s">
        <v>109</v>
      </c>
      <c r="CB498" s="3" t="s">
        <v>124</v>
      </c>
      <c r="CE498" s="3" t="s">
        <v>135</v>
      </c>
      <c r="CH498" s="3" t="s">
        <v>112</v>
      </c>
      <c r="CK498" s="3"/>
      <c r="CN498" s="3" t="s">
        <v>113</v>
      </c>
      <c r="CQ498" s="3"/>
    </row>
    <row r="499" spans="1:95" x14ac:dyDescent="0.25">
      <c r="A499">
        <v>245</v>
      </c>
      <c r="B499" s="22">
        <v>43948.360833333332</v>
      </c>
      <c r="C499" s="22">
        <v>43948.365266203706</v>
      </c>
      <c r="D499" s="3" t="s">
        <v>97</v>
      </c>
      <c r="I499" s="3" t="s">
        <v>98</v>
      </c>
      <c r="L499" s="3" t="s">
        <v>99</v>
      </c>
      <c r="O499" s="3"/>
      <c r="R499" s="3" t="s">
        <v>120</v>
      </c>
      <c r="U499" s="3" t="s">
        <v>99</v>
      </c>
      <c r="X499" s="3" t="s">
        <v>101</v>
      </c>
      <c r="AA499" s="3" t="s">
        <v>102</v>
      </c>
      <c r="AD499" s="3" t="s">
        <v>114</v>
      </c>
      <c r="AG499" s="3" t="s">
        <v>149</v>
      </c>
      <c r="AJ499" s="3"/>
      <c r="AM499" s="3" t="s">
        <v>98</v>
      </c>
      <c r="AP499" s="3" t="s">
        <v>143</v>
      </c>
      <c r="AS499" s="3" t="s">
        <v>98</v>
      </c>
      <c r="AV499" s="3" t="s">
        <v>378</v>
      </c>
      <c r="AY499" s="3" t="s">
        <v>241</v>
      </c>
      <c r="BB499" s="3"/>
      <c r="BG499" s="3" t="s">
        <v>107</v>
      </c>
      <c r="BJ499" s="3" t="s">
        <v>133</v>
      </c>
      <c r="BM499" s="3" t="s">
        <v>107</v>
      </c>
      <c r="BP499" s="3" t="s">
        <v>109</v>
      </c>
      <c r="BS499" s="3" t="s">
        <v>109</v>
      </c>
      <c r="BV499" s="3" t="s">
        <v>109</v>
      </c>
      <c r="BY499" s="3" t="s">
        <v>109</v>
      </c>
      <c r="CB499" s="3" t="s">
        <v>118</v>
      </c>
      <c r="CE499" s="3" t="s">
        <v>119</v>
      </c>
      <c r="CH499" s="3" t="s">
        <v>136</v>
      </c>
      <c r="CK499" s="3"/>
      <c r="CN499" s="3" t="s">
        <v>137</v>
      </c>
      <c r="CQ499" s="3"/>
    </row>
    <row r="500" spans="1:95" x14ac:dyDescent="0.25">
      <c r="A500">
        <v>245</v>
      </c>
      <c r="B500" s="22">
        <v>43948.360833333332</v>
      </c>
      <c r="C500" s="22">
        <v>43948.365266203706</v>
      </c>
      <c r="D500" s="3" t="s">
        <v>97</v>
      </c>
      <c r="I500" s="3" t="s">
        <v>98</v>
      </c>
      <c r="L500" s="3" t="s">
        <v>99</v>
      </c>
      <c r="O500" s="3"/>
      <c r="R500" s="3" t="s">
        <v>120</v>
      </c>
      <c r="U500" s="3" t="s">
        <v>99</v>
      </c>
      <c r="X500" s="3" t="s">
        <v>101</v>
      </c>
      <c r="AA500" s="3" t="s">
        <v>102</v>
      </c>
      <c r="AD500" s="3" t="s">
        <v>114</v>
      </c>
      <c r="AG500" s="3" t="s">
        <v>149</v>
      </c>
      <c r="AJ500" s="3"/>
      <c r="AM500" s="3" t="s">
        <v>98</v>
      </c>
      <c r="AP500" s="3" t="s">
        <v>143</v>
      </c>
      <c r="AS500" s="3" t="s">
        <v>98</v>
      </c>
      <c r="AV500" s="3" t="s">
        <v>378</v>
      </c>
      <c r="AY500" s="3" t="s">
        <v>430</v>
      </c>
      <c r="BB500" s="3"/>
      <c r="BG500" s="3" t="s">
        <v>107</v>
      </c>
      <c r="BJ500" s="3" t="s">
        <v>133</v>
      </c>
      <c r="BM500" s="3" t="s">
        <v>107</v>
      </c>
      <c r="BP500" s="3" t="s">
        <v>109</v>
      </c>
      <c r="BS500" s="3" t="s">
        <v>109</v>
      </c>
      <c r="BV500" s="3" t="s">
        <v>109</v>
      </c>
      <c r="BY500" s="3" t="s">
        <v>109</v>
      </c>
      <c r="CB500" s="3" t="s">
        <v>118</v>
      </c>
      <c r="CE500" s="3" t="s">
        <v>119</v>
      </c>
      <c r="CH500" s="3" t="s">
        <v>136</v>
      </c>
      <c r="CK500" s="3"/>
      <c r="CN500" s="3" t="s">
        <v>137</v>
      </c>
      <c r="CQ500" s="3"/>
    </row>
    <row r="501" spans="1:95" x14ac:dyDescent="0.25">
      <c r="A501">
        <v>246</v>
      </c>
      <c r="B501" s="22">
        <v>43948.534097222226</v>
      </c>
      <c r="C501" s="22">
        <v>43948.53670138889</v>
      </c>
      <c r="D501" s="3" t="s">
        <v>97</v>
      </c>
      <c r="I501" s="3" t="s">
        <v>98</v>
      </c>
      <c r="L501" s="3" t="s">
        <v>98</v>
      </c>
      <c r="O501" s="3"/>
      <c r="R501" s="3" t="s">
        <v>159</v>
      </c>
      <c r="U501" s="3" t="s">
        <v>99</v>
      </c>
      <c r="X501" s="3" t="s">
        <v>101</v>
      </c>
      <c r="AA501" s="3" t="s">
        <v>99</v>
      </c>
      <c r="AD501" s="3" t="s">
        <v>138</v>
      </c>
      <c r="AG501" s="3" t="s">
        <v>149</v>
      </c>
      <c r="AJ501" s="3"/>
      <c r="AM501" s="3" t="s">
        <v>99</v>
      </c>
      <c r="AP501" s="3"/>
      <c r="AS501" s="3" t="s">
        <v>99</v>
      </c>
      <c r="AV501" s="3"/>
      <c r="AY501" s="3" t="s">
        <v>439</v>
      </c>
      <c r="BB501" s="3"/>
      <c r="BG501" s="3" t="s">
        <v>109</v>
      </c>
      <c r="BJ501" s="3" t="s">
        <v>109</v>
      </c>
      <c r="BM501" s="3" t="s">
        <v>109</v>
      </c>
      <c r="BP501" s="3" t="s">
        <v>123</v>
      </c>
      <c r="BS501" s="3" t="s">
        <v>109</v>
      </c>
      <c r="BV501" s="3" t="s">
        <v>123</v>
      </c>
      <c r="BY501" s="3" t="s">
        <v>123</v>
      </c>
      <c r="CB501" s="3" t="s">
        <v>124</v>
      </c>
      <c r="CE501" s="3" t="s">
        <v>111</v>
      </c>
      <c r="CH501" s="3" t="s">
        <v>148</v>
      </c>
      <c r="CK501" s="3"/>
      <c r="CN501" s="3" t="s">
        <v>131</v>
      </c>
      <c r="CQ501" s="3"/>
    </row>
    <row r="502" spans="1:95" x14ac:dyDescent="0.25">
      <c r="A502">
        <v>246</v>
      </c>
      <c r="B502" s="22">
        <v>43948.534097222226</v>
      </c>
      <c r="C502" s="22">
        <v>43948.53670138889</v>
      </c>
      <c r="D502" s="3" t="s">
        <v>97</v>
      </c>
      <c r="I502" s="3" t="s">
        <v>98</v>
      </c>
      <c r="L502" s="3" t="s">
        <v>98</v>
      </c>
      <c r="O502" s="3"/>
      <c r="R502" s="3" t="s">
        <v>159</v>
      </c>
      <c r="U502" s="3" t="s">
        <v>99</v>
      </c>
      <c r="X502" s="3" t="s">
        <v>101</v>
      </c>
      <c r="AA502" s="3" t="s">
        <v>99</v>
      </c>
      <c r="AD502" s="3" t="s">
        <v>138</v>
      </c>
      <c r="AG502" s="3" t="s">
        <v>149</v>
      </c>
      <c r="AJ502" s="3"/>
      <c r="AM502" s="3" t="s">
        <v>99</v>
      </c>
      <c r="AP502" s="3"/>
      <c r="AS502" s="3" t="s">
        <v>99</v>
      </c>
      <c r="AV502" s="3"/>
      <c r="AY502" s="3" t="s">
        <v>430</v>
      </c>
      <c r="BB502" s="3"/>
      <c r="BG502" s="3" t="s">
        <v>109</v>
      </c>
      <c r="BJ502" s="3" t="s">
        <v>109</v>
      </c>
      <c r="BM502" s="3" t="s">
        <v>109</v>
      </c>
      <c r="BP502" s="3" t="s">
        <v>123</v>
      </c>
      <c r="BS502" s="3" t="s">
        <v>109</v>
      </c>
      <c r="BV502" s="3" t="s">
        <v>123</v>
      </c>
      <c r="BY502" s="3" t="s">
        <v>123</v>
      </c>
      <c r="CB502" s="3" t="s">
        <v>124</v>
      </c>
      <c r="CE502" s="3" t="s">
        <v>111</v>
      </c>
      <c r="CH502" s="3" t="s">
        <v>148</v>
      </c>
      <c r="CK502" s="3"/>
      <c r="CN502" s="3" t="s">
        <v>131</v>
      </c>
      <c r="CQ502" s="3"/>
    </row>
    <row r="503" spans="1:95" x14ac:dyDescent="0.25">
      <c r="A503">
        <v>247</v>
      </c>
      <c r="B503" s="22">
        <v>43948.613032407404</v>
      </c>
      <c r="C503" s="22">
        <v>43948.621319444443</v>
      </c>
      <c r="D503" s="3" t="s">
        <v>97</v>
      </c>
      <c r="I503" s="3" t="s">
        <v>99</v>
      </c>
      <c r="L503" s="3" t="s">
        <v>99</v>
      </c>
      <c r="O503" s="3"/>
      <c r="R503" s="3" t="s">
        <v>120</v>
      </c>
      <c r="U503" s="3" t="s">
        <v>98</v>
      </c>
      <c r="X503" s="3" t="s">
        <v>121</v>
      </c>
      <c r="AA503" s="3"/>
      <c r="AD503" s="3" t="s">
        <v>271</v>
      </c>
      <c r="AG503" s="3" t="s">
        <v>151</v>
      </c>
      <c r="AJ503" s="3"/>
      <c r="AM503" s="3" t="s">
        <v>98</v>
      </c>
      <c r="AP503" s="3" t="s">
        <v>379</v>
      </c>
      <c r="AS503" s="3" t="s">
        <v>98</v>
      </c>
      <c r="AV503" s="3" t="s">
        <v>191</v>
      </c>
      <c r="AY503" s="3" t="s">
        <v>440</v>
      </c>
      <c r="BB503" s="3" t="s">
        <v>380</v>
      </c>
      <c r="BG503" s="3" t="s">
        <v>109</v>
      </c>
      <c r="BJ503" s="3" t="s">
        <v>108</v>
      </c>
      <c r="BM503" s="3" t="s">
        <v>133</v>
      </c>
      <c r="BP503" s="3" t="s">
        <v>109</v>
      </c>
      <c r="BS503" s="3" t="s">
        <v>133</v>
      </c>
      <c r="BV503" s="3" t="s">
        <v>123</v>
      </c>
      <c r="BY503" s="3" t="s">
        <v>108</v>
      </c>
      <c r="CB503" s="3" t="s">
        <v>118</v>
      </c>
      <c r="CE503" s="3" t="s">
        <v>111</v>
      </c>
      <c r="CH503" s="3" t="s">
        <v>112</v>
      </c>
      <c r="CK503" s="3"/>
      <c r="CN503" s="3" t="s">
        <v>137</v>
      </c>
      <c r="CQ503" s="3"/>
    </row>
    <row r="504" spans="1:95" x14ac:dyDescent="0.25">
      <c r="A504">
        <v>247</v>
      </c>
      <c r="B504" s="22">
        <v>43948.613032407404</v>
      </c>
      <c r="C504" s="22">
        <v>43948.621319444443</v>
      </c>
      <c r="D504" s="3" t="s">
        <v>97</v>
      </c>
      <c r="I504" s="3" t="s">
        <v>99</v>
      </c>
      <c r="L504" s="3" t="s">
        <v>99</v>
      </c>
      <c r="O504" s="3"/>
      <c r="R504" s="3" t="s">
        <v>120</v>
      </c>
      <c r="U504" s="3" t="s">
        <v>98</v>
      </c>
      <c r="X504" s="3" t="s">
        <v>121</v>
      </c>
      <c r="AA504" s="3"/>
      <c r="AD504" s="3" t="s">
        <v>271</v>
      </c>
      <c r="AG504" s="3" t="s">
        <v>151</v>
      </c>
      <c r="AJ504" s="3"/>
      <c r="AM504" s="3" t="s">
        <v>98</v>
      </c>
      <c r="AP504" s="3" t="s">
        <v>379</v>
      </c>
      <c r="AS504" s="3" t="s">
        <v>98</v>
      </c>
      <c r="AV504" s="3" t="s">
        <v>191</v>
      </c>
      <c r="AY504" s="3" t="s">
        <v>430</v>
      </c>
      <c r="BB504" s="3" t="s">
        <v>380</v>
      </c>
      <c r="BG504" s="3" t="s">
        <v>109</v>
      </c>
      <c r="BJ504" s="3" t="s">
        <v>108</v>
      </c>
      <c r="BM504" s="3" t="s">
        <v>133</v>
      </c>
      <c r="BP504" s="3" t="s">
        <v>109</v>
      </c>
      <c r="BS504" s="3" t="s">
        <v>133</v>
      </c>
      <c r="BV504" s="3" t="s">
        <v>123</v>
      </c>
      <c r="BY504" s="3" t="s">
        <v>108</v>
      </c>
      <c r="CB504" s="3" t="s">
        <v>118</v>
      </c>
      <c r="CE504" s="3" t="s">
        <v>111</v>
      </c>
      <c r="CH504" s="3" t="s">
        <v>112</v>
      </c>
      <c r="CK504" s="3"/>
      <c r="CN504" s="3" t="s">
        <v>137</v>
      </c>
      <c r="CQ504" s="3"/>
    </row>
    <row r="505" spans="1:95" x14ac:dyDescent="0.25">
      <c r="A505">
        <v>248</v>
      </c>
      <c r="B505" s="22">
        <v>43948.696342592593</v>
      </c>
      <c r="C505" s="22">
        <v>43948.698472222219</v>
      </c>
      <c r="D505" s="3" t="s">
        <v>97</v>
      </c>
      <c r="I505" s="3" t="s">
        <v>98</v>
      </c>
      <c r="L505" s="3" t="s">
        <v>98</v>
      </c>
      <c r="O505" s="3" t="s">
        <v>381</v>
      </c>
      <c r="R505" s="3" t="s">
        <v>120</v>
      </c>
      <c r="U505" s="3" t="s">
        <v>99</v>
      </c>
      <c r="X505" s="3" t="s">
        <v>121</v>
      </c>
      <c r="AA505" s="3"/>
      <c r="AD505" s="3" t="s">
        <v>190</v>
      </c>
      <c r="AG505" s="3" t="s">
        <v>151</v>
      </c>
      <c r="AJ505" s="3"/>
      <c r="AM505" s="3" t="s">
        <v>99</v>
      </c>
      <c r="AP505" s="3"/>
      <c r="AS505" s="3" t="s">
        <v>98</v>
      </c>
      <c r="AV505" s="3" t="s">
        <v>130</v>
      </c>
      <c r="AY505" s="3" t="s">
        <v>241</v>
      </c>
      <c r="BB505" s="3"/>
      <c r="BG505" s="3" t="s">
        <v>109</v>
      </c>
      <c r="BJ505" s="3" t="s">
        <v>109</v>
      </c>
      <c r="BM505" s="3" t="s">
        <v>109</v>
      </c>
      <c r="BP505" s="3" t="s">
        <v>109</v>
      </c>
      <c r="BS505" s="3" t="s">
        <v>109</v>
      </c>
      <c r="BV505" s="3" t="s">
        <v>109</v>
      </c>
      <c r="BY505" s="3" t="s">
        <v>109</v>
      </c>
      <c r="CB505" s="3" t="s">
        <v>118</v>
      </c>
      <c r="CE505" s="3" t="s">
        <v>135</v>
      </c>
      <c r="CH505" s="3" t="s">
        <v>112</v>
      </c>
      <c r="CK505" s="3"/>
      <c r="CN505" s="3" t="s">
        <v>126</v>
      </c>
      <c r="CQ505" s="3"/>
    </row>
    <row r="506" spans="1:95" x14ac:dyDescent="0.25">
      <c r="A506">
        <v>248</v>
      </c>
      <c r="B506" s="22">
        <v>43948.696342592593</v>
      </c>
      <c r="C506" s="22">
        <v>43948.698472222219</v>
      </c>
      <c r="D506" s="3" t="s">
        <v>97</v>
      </c>
      <c r="I506" s="3" t="s">
        <v>98</v>
      </c>
      <c r="L506" s="3" t="s">
        <v>98</v>
      </c>
      <c r="O506" s="3" t="s">
        <v>381</v>
      </c>
      <c r="R506" s="3" t="s">
        <v>120</v>
      </c>
      <c r="U506" s="3" t="s">
        <v>99</v>
      </c>
      <c r="X506" s="3" t="s">
        <v>121</v>
      </c>
      <c r="AA506" s="3"/>
      <c r="AD506" s="3" t="s">
        <v>190</v>
      </c>
      <c r="AG506" s="3" t="s">
        <v>151</v>
      </c>
      <c r="AJ506" s="3"/>
      <c r="AM506" s="3" t="s">
        <v>99</v>
      </c>
      <c r="AP506" s="3"/>
      <c r="AS506" s="3" t="s">
        <v>98</v>
      </c>
      <c r="AV506" s="3" t="s">
        <v>130</v>
      </c>
      <c r="AY506" s="3" t="s">
        <v>430</v>
      </c>
      <c r="BB506" s="3"/>
      <c r="BG506" s="3" t="s">
        <v>109</v>
      </c>
      <c r="BJ506" s="3" t="s">
        <v>109</v>
      </c>
      <c r="BM506" s="3" t="s">
        <v>109</v>
      </c>
      <c r="BP506" s="3" t="s">
        <v>109</v>
      </c>
      <c r="BS506" s="3" t="s">
        <v>109</v>
      </c>
      <c r="BV506" s="3" t="s">
        <v>109</v>
      </c>
      <c r="BY506" s="3" t="s">
        <v>109</v>
      </c>
      <c r="CB506" s="3" t="s">
        <v>118</v>
      </c>
      <c r="CE506" s="3" t="s">
        <v>135</v>
      </c>
      <c r="CH506" s="3" t="s">
        <v>112</v>
      </c>
      <c r="CK506" s="3"/>
      <c r="CN506" s="3" t="s">
        <v>126</v>
      </c>
      <c r="CQ506" s="3"/>
    </row>
    <row r="507" spans="1:95" x14ac:dyDescent="0.25">
      <c r="A507">
        <v>249</v>
      </c>
      <c r="B507" s="22">
        <v>43949.710219907407</v>
      </c>
      <c r="C507" s="22">
        <v>43949.714201388888</v>
      </c>
      <c r="D507" s="3" t="s">
        <v>97</v>
      </c>
      <c r="I507" s="3" t="s">
        <v>98</v>
      </c>
      <c r="L507" s="3" t="s">
        <v>99</v>
      </c>
      <c r="O507" s="3"/>
      <c r="R507" s="3" t="s">
        <v>185</v>
      </c>
      <c r="U507" s="3" t="s">
        <v>99</v>
      </c>
      <c r="X507" s="3" t="s">
        <v>101</v>
      </c>
      <c r="AA507" s="3" t="s">
        <v>102</v>
      </c>
      <c r="AD507" s="3" t="s">
        <v>179</v>
      </c>
      <c r="AG507" s="3" t="s">
        <v>149</v>
      </c>
      <c r="AJ507" s="3"/>
      <c r="AM507" s="3" t="s">
        <v>99</v>
      </c>
      <c r="AP507" s="3"/>
      <c r="AS507" s="3" t="s">
        <v>98</v>
      </c>
      <c r="AV507" s="3" t="s">
        <v>157</v>
      </c>
      <c r="AY507" s="3" t="s">
        <v>439</v>
      </c>
      <c r="BB507" s="3" t="s">
        <v>382</v>
      </c>
      <c r="BG507" s="3" t="s">
        <v>108</v>
      </c>
      <c r="BJ507" s="3" t="s">
        <v>107</v>
      </c>
      <c r="BM507" s="3" t="s">
        <v>107</v>
      </c>
      <c r="BP507" s="3" t="s">
        <v>109</v>
      </c>
      <c r="BS507" s="3" t="s">
        <v>123</v>
      </c>
      <c r="BV507" s="3" t="s">
        <v>123</v>
      </c>
      <c r="BY507" s="3" t="s">
        <v>109</v>
      </c>
      <c r="CB507" s="3" t="s">
        <v>110</v>
      </c>
      <c r="CE507" s="3" t="s">
        <v>111</v>
      </c>
      <c r="CH507" s="3" t="s">
        <v>112</v>
      </c>
      <c r="CK507" s="3"/>
      <c r="CN507" s="3" t="s">
        <v>131</v>
      </c>
      <c r="CQ507" s="3" t="s">
        <v>383</v>
      </c>
    </row>
    <row r="508" spans="1:95" x14ac:dyDescent="0.25">
      <c r="A508">
        <v>249</v>
      </c>
      <c r="B508" s="22">
        <v>43949.710219907407</v>
      </c>
      <c r="C508" s="22">
        <v>43949.714201388888</v>
      </c>
      <c r="D508" s="3" t="s">
        <v>97</v>
      </c>
      <c r="I508" s="3" t="s">
        <v>98</v>
      </c>
      <c r="L508" s="3" t="s">
        <v>99</v>
      </c>
      <c r="O508" s="3"/>
      <c r="R508" s="3" t="s">
        <v>185</v>
      </c>
      <c r="U508" s="3" t="s">
        <v>99</v>
      </c>
      <c r="X508" s="3" t="s">
        <v>101</v>
      </c>
      <c r="AA508" s="3" t="s">
        <v>102</v>
      </c>
      <c r="AD508" s="3" t="s">
        <v>179</v>
      </c>
      <c r="AG508" s="3" t="s">
        <v>149</v>
      </c>
      <c r="AJ508" s="3"/>
      <c r="AM508" s="3" t="s">
        <v>99</v>
      </c>
      <c r="AP508" s="3"/>
      <c r="AS508" s="3" t="s">
        <v>98</v>
      </c>
      <c r="AV508" s="3" t="s">
        <v>157</v>
      </c>
      <c r="AY508" s="3" t="s">
        <v>430</v>
      </c>
      <c r="BB508" s="3" t="s">
        <v>382</v>
      </c>
      <c r="BG508" s="3" t="s">
        <v>108</v>
      </c>
      <c r="BJ508" s="3" t="s">
        <v>107</v>
      </c>
      <c r="BM508" s="3" t="s">
        <v>107</v>
      </c>
      <c r="BP508" s="3" t="s">
        <v>109</v>
      </c>
      <c r="BS508" s="3" t="s">
        <v>123</v>
      </c>
      <c r="BV508" s="3" t="s">
        <v>123</v>
      </c>
      <c r="BY508" s="3" t="s">
        <v>109</v>
      </c>
      <c r="CB508" s="3" t="s">
        <v>110</v>
      </c>
      <c r="CE508" s="3" t="s">
        <v>111</v>
      </c>
      <c r="CH508" s="3" t="s">
        <v>112</v>
      </c>
      <c r="CK508" s="3"/>
      <c r="CN508" s="3" t="s">
        <v>131</v>
      </c>
      <c r="CQ508" s="3" t="s">
        <v>383</v>
      </c>
    </row>
    <row r="509" spans="1:95" x14ac:dyDescent="0.25">
      <c r="A509">
        <v>250</v>
      </c>
      <c r="B509" s="22">
        <v>43949.735023148147</v>
      </c>
      <c r="C509" s="22">
        <v>43949.760914351849</v>
      </c>
      <c r="D509" s="3" t="s">
        <v>97</v>
      </c>
      <c r="I509" s="3" t="s">
        <v>98</v>
      </c>
      <c r="L509" s="3" t="s">
        <v>98</v>
      </c>
      <c r="O509" s="3"/>
      <c r="R509" s="3" t="s">
        <v>225</v>
      </c>
      <c r="U509" s="3" t="s">
        <v>99</v>
      </c>
      <c r="X509" s="3" t="s">
        <v>101</v>
      </c>
      <c r="AA509" s="3" t="s">
        <v>102</v>
      </c>
      <c r="AD509" s="3" t="s">
        <v>384</v>
      </c>
      <c r="AG509" s="3" t="s">
        <v>149</v>
      </c>
      <c r="AJ509" s="3"/>
      <c r="AM509" s="3" t="s">
        <v>99</v>
      </c>
      <c r="AP509" s="3"/>
      <c r="AS509" s="3" t="s">
        <v>98</v>
      </c>
      <c r="AV509" s="3" t="s">
        <v>189</v>
      </c>
      <c r="AY509" s="3" t="s">
        <v>439</v>
      </c>
      <c r="BB509" s="3"/>
      <c r="BG509" s="3" t="s">
        <v>108</v>
      </c>
      <c r="BJ509" s="3" t="s">
        <v>108</v>
      </c>
      <c r="BM509" s="3" t="s">
        <v>109</v>
      </c>
      <c r="BP509" s="3" t="s">
        <v>109</v>
      </c>
      <c r="BS509" s="3" t="s">
        <v>109</v>
      </c>
      <c r="BV509" s="3" t="s">
        <v>109</v>
      </c>
      <c r="BY509" s="3" t="s">
        <v>109</v>
      </c>
      <c r="CB509" s="3" t="s">
        <v>124</v>
      </c>
      <c r="CE509" s="3" t="s">
        <v>162</v>
      </c>
      <c r="CH509" s="3" t="s">
        <v>148</v>
      </c>
      <c r="CK509" s="3"/>
      <c r="CN509" s="3" t="s">
        <v>131</v>
      </c>
      <c r="CQ509" s="3"/>
    </row>
    <row r="510" spans="1:95" x14ac:dyDescent="0.25">
      <c r="A510">
        <v>250</v>
      </c>
      <c r="B510" s="22">
        <v>43949.735023148147</v>
      </c>
      <c r="C510" s="22">
        <v>43949.760914351849</v>
      </c>
      <c r="D510" s="3" t="s">
        <v>97</v>
      </c>
      <c r="I510" s="3" t="s">
        <v>98</v>
      </c>
      <c r="L510" s="3" t="s">
        <v>98</v>
      </c>
      <c r="O510" s="3"/>
      <c r="R510" s="3" t="s">
        <v>225</v>
      </c>
      <c r="U510" s="3" t="s">
        <v>99</v>
      </c>
      <c r="X510" s="3" t="s">
        <v>101</v>
      </c>
      <c r="AA510" s="3" t="s">
        <v>102</v>
      </c>
      <c r="AD510" s="3" t="s">
        <v>384</v>
      </c>
      <c r="AG510" s="3" t="s">
        <v>149</v>
      </c>
      <c r="AJ510" s="3"/>
      <c r="AM510" s="3" t="s">
        <v>99</v>
      </c>
      <c r="AP510" s="3"/>
      <c r="AS510" s="3" t="s">
        <v>98</v>
      </c>
      <c r="AV510" s="3" t="s">
        <v>189</v>
      </c>
      <c r="AY510" s="3" t="s">
        <v>430</v>
      </c>
      <c r="BB510" s="3"/>
      <c r="BG510" s="3" t="s">
        <v>108</v>
      </c>
      <c r="BJ510" s="3" t="s">
        <v>108</v>
      </c>
      <c r="BM510" s="3" t="s">
        <v>109</v>
      </c>
      <c r="BP510" s="3" t="s">
        <v>109</v>
      </c>
      <c r="BS510" s="3" t="s">
        <v>109</v>
      </c>
      <c r="BV510" s="3" t="s">
        <v>109</v>
      </c>
      <c r="BY510" s="3" t="s">
        <v>109</v>
      </c>
      <c r="CB510" s="3" t="s">
        <v>124</v>
      </c>
      <c r="CE510" s="3" t="s">
        <v>162</v>
      </c>
      <c r="CH510" s="3" t="s">
        <v>148</v>
      </c>
      <c r="CK510" s="3"/>
      <c r="CN510" s="3" t="s">
        <v>131</v>
      </c>
      <c r="CQ510" s="3"/>
    </row>
    <row r="511" spans="1:95" x14ac:dyDescent="0.25">
      <c r="A511">
        <v>251</v>
      </c>
      <c r="B511" s="22">
        <v>43950.869305555556</v>
      </c>
      <c r="C511" s="22">
        <v>43950.873761574076</v>
      </c>
      <c r="D511" s="3" t="s">
        <v>97</v>
      </c>
      <c r="I511" s="3" t="s">
        <v>99</v>
      </c>
      <c r="L511" s="3" t="s">
        <v>98</v>
      </c>
      <c r="O511" s="3" t="s">
        <v>385</v>
      </c>
      <c r="R511" s="3" t="s">
        <v>100</v>
      </c>
      <c r="U511" s="3" t="s">
        <v>99</v>
      </c>
      <c r="X511" s="3" t="s">
        <v>101</v>
      </c>
      <c r="AA511" s="3" t="s">
        <v>102</v>
      </c>
      <c r="AD511" s="3" t="s">
        <v>237</v>
      </c>
      <c r="AG511" s="3" t="s">
        <v>149</v>
      </c>
      <c r="AJ511" s="3"/>
      <c r="AM511" s="3" t="s">
        <v>99</v>
      </c>
      <c r="AP511" s="3"/>
      <c r="AS511" s="3" t="s">
        <v>99</v>
      </c>
      <c r="AV511" s="3"/>
      <c r="AY511" s="3" t="s">
        <v>241</v>
      </c>
      <c r="BB511" s="3"/>
      <c r="BG511" s="3" t="s">
        <v>108</v>
      </c>
      <c r="BJ511" s="3" t="s">
        <v>109</v>
      </c>
      <c r="BM511" s="3" t="s">
        <v>109</v>
      </c>
      <c r="BP511" s="3" t="s">
        <v>109</v>
      </c>
      <c r="BS511" s="3" t="s">
        <v>109</v>
      </c>
      <c r="BV511" s="3" t="s">
        <v>108</v>
      </c>
      <c r="BY511" s="3" t="s">
        <v>109</v>
      </c>
      <c r="CB511" s="3" t="s">
        <v>118</v>
      </c>
      <c r="CE511" s="3" t="s">
        <v>111</v>
      </c>
      <c r="CH511" s="3" t="s">
        <v>148</v>
      </c>
      <c r="CK511" s="3"/>
      <c r="CN511" s="3" t="s">
        <v>131</v>
      </c>
      <c r="CQ511" s="3"/>
    </row>
    <row r="512" spans="1:95" x14ac:dyDescent="0.25">
      <c r="A512">
        <v>251</v>
      </c>
      <c r="B512" s="22">
        <v>43950.869305555556</v>
      </c>
      <c r="C512" s="22">
        <v>43950.873761574076</v>
      </c>
      <c r="D512" s="3" t="s">
        <v>97</v>
      </c>
      <c r="I512" s="3" t="s">
        <v>99</v>
      </c>
      <c r="L512" s="3" t="s">
        <v>98</v>
      </c>
      <c r="O512" s="3" t="s">
        <v>385</v>
      </c>
      <c r="R512" s="3" t="s">
        <v>100</v>
      </c>
      <c r="U512" s="3" t="s">
        <v>99</v>
      </c>
      <c r="X512" s="3" t="s">
        <v>101</v>
      </c>
      <c r="AA512" s="3" t="s">
        <v>102</v>
      </c>
      <c r="AD512" s="3" t="s">
        <v>237</v>
      </c>
      <c r="AG512" s="3" t="s">
        <v>149</v>
      </c>
      <c r="AJ512" s="3"/>
      <c r="AM512" s="3" t="s">
        <v>99</v>
      </c>
      <c r="AP512" s="3"/>
      <c r="AS512" s="3" t="s">
        <v>99</v>
      </c>
      <c r="AV512" s="3"/>
      <c r="AY512" s="3" t="s">
        <v>430</v>
      </c>
      <c r="BB512" s="3"/>
      <c r="BG512" s="3" t="s">
        <v>108</v>
      </c>
      <c r="BJ512" s="3" t="s">
        <v>109</v>
      </c>
      <c r="BM512" s="3" t="s">
        <v>109</v>
      </c>
      <c r="BP512" s="3" t="s">
        <v>109</v>
      </c>
      <c r="BS512" s="3" t="s">
        <v>109</v>
      </c>
      <c r="BV512" s="3" t="s">
        <v>108</v>
      </c>
      <c r="BY512" s="3" t="s">
        <v>109</v>
      </c>
      <c r="CB512" s="3" t="s">
        <v>118</v>
      </c>
      <c r="CE512" s="3" t="s">
        <v>111</v>
      </c>
      <c r="CH512" s="3" t="s">
        <v>148</v>
      </c>
      <c r="CK512" s="3"/>
      <c r="CN512" s="3" t="s">
        <v>131</v>
      </c>
      <c r="CQ512" s="3"/>
    </row>
    <row r="513" spans="1:95" x14ac:dyDescent="0.25">
      <c r="A513">
        <v>252</v>
      </c>
      <c r="B513" s="22">
        <v>43951.485868055555</v>
      </c>
      <c r="C513" s="22">
        <v>43951.489085648151</v>
      </c>
      <c r="D513" s="3" t="s">
        <v>97</v>
      </c>
      <c r="I513" s="3" t="s">
        <v>98</v>
      </c>
      <c r="L513" s="3" t="s">
        <v>99</v>
      </c>
      <c r="O513" s="3"/>
      <c r="R513" s="3" t="s">
        <v>225</v>
      </c>
      <c r="U513" s="3" t="s">
        <v>99</v>
      </c>
      <c r="X513" s="3" t="s">
        <v>121</v>
      </c>
      <c r="AA513" s="3"/>
      <c r="AD513" s="3" t="s">
        <v>237</v>
      </c>
      <c r="AG513" s="3" t="s">
        <v>151</v>
      </c>
      <c r="AJ513" s="3"/>
      <c r="AM513" s="3" t="s">
        <v>99</v>
      </c>
      <c r="AP513" s="3"/>
      <c r="AS513" s="3" t="s">
        <v>98</v>
      </c>
      <c r="AV513" s="3" t="s">
        <v>130</v>
      </c>
      <c r="AY513" s="3" t="s">
        <v>241</v>
      </c>
      <c r="BB513" s="3"/>
      <c r="BG513" s="3" t="s">
        <v>108</v>
      </c>
      <c r="BJ513" s="3" t="s">
        <v>109</v>
      </c>
      <c r="BM513" s="3" t="s">
        <v>109</v>
      </c>
      <c r="BP513" s="3" t="s">
        <v>109</v>
      </c>
      <c r="BS513" s="3" t="s">
        <v>109</v>
      </c>
      <c r="BV513" s="3" t="s">
        <v>123</v>
      </c>
      <c r="BY513" s="3" t="s">
        <v>123</v>
      </c>
      <c r="CB513" s="3" t="s">
        <v>118</v>
      </c>
      <c r="CE513" s="3" t="s">
        <v>147</v>
      </c>
      <c r="CH513" s="3" t="s">
        <v>112</v>
      </c>
      <c r="CK513" s="3"/>
      <c r="CN513" s="3" t="s">
        <v>131</v>
      </c>
      <c r="CQ513" s="3"/>
    </row>
    <row r="514" spans="1:95" x14ac:dyDescent="0.25">
      <c r="A514">
        <v>252</v>
      </c>
      <c r="B514" s="22">
        <v>43951.485868055555</v>
      </c>
      <c r="C514" s="22">
        <v>43951.489085648151</v>
      </c>
      <c r="D514" s="3" t="s">
        <v>97</v>
      </c>
      <c r="I514" s="3" t="s">
        <v>98</v>
      </c>
      <c r="L514" s="3" t="s">
        <v>99</v>
      </c>
      <c r="O514" s="3"/>
      <c r="R514" s="3" t="s">
        <v>225</v>
      </c>
      <c r="U514" s="3" t="s">
        <v>99</v>
      </c>
      <c r="X514" s="3" t="s">
        <v>121</v>
      </c>
      <c r="AA514" s="3"/>
      <c r="AD514" s="3" t="s">
        <v>237</v>
      </c>
      <c r="AG514" s="3" t="s">
        <v>151</v>
      </c>
      <c r="AJ514" s="3"/>
      <c r="AM514" s="3" t="s">
        <v>99</v>
      </c>
      <c r="AP514" s="3"/>
      <c r="AS514" s="3" t="s">
        <v>98</v>
      </c>
      <c r="AV514" s="3" t="s">
        <v>130</v>
      </c>
      <c r="AY514" s="3" t="s">
        <v>430</v>
      </c>
      <c r="BB514" s="3"/>
      <c r="BG514" s="3" t="s">
        <v>108</v>
      </c>
      <c r="BJ514" s="3" t="s">
        <v>109</v>
      </c>
      <c r="BM514" s="3" t="s">
        <v>109</v>
      </c>
      <c r="BP514" s="3" t="s">
        <v>109</v>
      </c>
      <c r="BS514" s="3" t="s">
        <v>109</v>
      </c>
      <c r="BV514" s="3" t="s">
        <v>123</v>
      </c>
      <c r="BY514" s="3" t="s">
        <v>123</v>
      </c>
      <c r="CB514" s="3" t="s">
        <v>118</v>
      </c>
      <c r="CE514" s="3" t="s">
        <v>147</v>
      </c>
      <c r="CH514" s="3" t="s">
        <v>112</v>
      </c>
      <c r="CK514" s="3"/>
      <c r="CN514" s="3" t="s">
        <v>131</v>
      </c>
      <c r="CQ514" s="3"/>
    </row>
    <row r="515" spans="1:95" x14ac:dyDescent="0.25">
      <c r="A515">
        <v>253</v>
      </c>
      <c r="B515" s="22">
        <v>43951.486643518518</v>
      </c>
      <c r="C515" s="22">
        <v>43951.494687500002</v>
      </c>
      <c r="D515" s="3" t="s">
        <v>97</v>
      </c>
      <c r="I515" s="3" t="s">
        <v>98</v>
      </c>
      <c r="L515" s="3" t="s">
        <v>98</v>
      </c>
      <c r="O515" s="3"/>
      <c r="R515" s="3" t="s">
        <v>120</v>
      </c>
      <c r="U515" s="3" t="s">
        <v>99</v>
      </c>
      <c r="X515" s="3" t="s">
        <v>121</v>
      </c>
      <c r="AA515" s="3"/>
      <c r="AD515" s="3" t="s">
        <v>127</v>
      </c>
      <c r="AG515" s="3" t="s">
        <v>151</v>
      </c>
      <c r="AJ515" s="3"/>
      <c r="AM515" s="3" t="s">
        <v>99</v>
      </c>
      <c r="AP515" s="3"/>
      <c r="AS515" s="3" t="s">
        <v>98</v>
      </c>
      <c r="AV515" s="3" t="s">
        <v>386</v>
      </c>
      <c r="AY515" s="3" t="s">
        <v>241</v>
      </c>
      <c r="BB515" s="3"/>
      <c r="BG515" s="3" t="s">
        <v>109</v>
      </c>
      <c r="BJ515" s="3" t="s">
        <v>109</v>
      </c>
      <c r="BM515" s="3" t="s">
        <v>123</v>
      </c>
      <c r="BP515" s="3" t="s">
        <v>109</v>
      </c>
      <c r="BS515" s="3" t="s">
        <v>109</v>
      </c>
      <c r="BV515" s="3" t="s">
        <v>123</v>
      </c>
      <c r="BY515" s="3" t="s">
        <v>109</v>
      </c>
      <c r="CB515" s="3" t="s">
        <v>134</v>
      </c>
      <c r="CE515" s="3" t="s">
        <v>147</v>
      </c>
      <c r="CH515" s="3" t="s">
        <v>148</v>
      </c>
      <c r="CK515" s="3"/>
      <c r="CN515" s="3" t="s">
        <v>131</v>
      </c>
      <c r="CQ515" s="3"/>
    </row>
    <row r="516" spans="1:95" x14ac:dyDescent="0.25">
      <c r="A516">
        <v>253</v>
      </c>
      <c r="B516" s="22">
        <v>43951.486643518518</v>
      </c>
      <c r="C516" s="22">
        <v>43951.494687500002</v>
      </c>
      <c r="D516" s="3" t="s">
        <v>97</v>
      </c>
      <c r="I516" s="3" t="s">
        <v>98</v>
      </c>
      <c r="L516" s="3" t="s">
        <v>98</v>
      </c>
      <c r="O516" s="3"/>
      <c r="R516" s="3" t="s">
        <v>120</v>
      </c>
      <c r="U516" s="3" t="s">
        <v>99</v>
      </c>
      <c r="X516" s="3" t="s">
        <v>121</v>
      </c>
      <c r="AA516" s="3"/>
      <c r="AD516" s="3" t="s">
        <v>127</v>
      </c>
      <c r="AG516" s="3" t="s">
        <v>151</v>
      </c>
      <c r="AJ516" s="3"/>
      <c r="AM516" s="3" t="s">
        <v>99</v>
      </c>
      <c r="AP516" s="3"/>
      <c r="AS516" s="3" t="s">
        <v>98</v>
      </c>
      <c r="AV516" s="3" t="s">
        <v>386</v>
      </c>
      <c r="AY516" s="3" t="s">
        <v>430</v>
      </c>
      <c r="BB516" s="3"/>
      <c r="BG516" s="3" t="s">
        <v>109</v>
      </c>
      <c r="BJ516" s="3" t="s">
        <v>109</v>
      </c>
      <c r="BM516" s="3" t="s">
        <v>123</v>
      </c>
      <c r="BP516" s="3" t="s">
        <v>109</v>
      </c>
      <c r="BS516" s="3" t="s">
        <v>109</v>
      </c>
      <c r="BV516" s="3" t="s">
        <v>123</v>
      </c>
      <c r="BY516" s="3" t="s">
        <v>109</v>
      </c>
      <c r="CB516" s="3" t="s">
        <v>134</v>
      </c>
      <c r="CE516" s="3" t="s">
        <v>147</v>
      </c>
      <c r="CH516" s="3" t="s">
        <v>148</v>
      </c>
      <c r="CK516" s="3"/>
      <c r="CN516" s="3" t="s">
        <v>131</v>
      </c>
      <c r="CQ516" s="3"/>
    </row>
    <row r="517" spans="1:95" x14ac:dyDescent="0.25">
      <c r="A517">
        <v>254</v>
      </c>
      <c r="B517" s="22">
        <v>43951.493981481479</v>
      </c>
      <c r="C517" s="22">
        <v>43951.495567129627</v>
      </c>
      <c r="D517" s="3" t="s">
        <v>97</v>
      </c>
      <c r="I517" s="3" t="s">
        <v>98</v>
      </c>
      <c r="L517" s="3" t="s">
        <v>99</v>
      </c>
      <c r="O517" s="3"/>
      <c r="R517" s="3" t="s">
        <v>100</v>
      </c>
      <c r="U517" s="3" t="s">
        <v>99</v>
      </c>
      <c r="X517" s="3" t="s">
        <v>101</v>
      </c>
      <c r="AA517" s="3" t="s">
        <v>132</v>
      </c>
      <c r="AD517" s="3" t="s">
        <v>114</v>
      </c>
      <c r="AG517" s="3" t="s">
        <v>139</v>
      </c>
      <c r="AJ517" s="3"/>
      <c r="AM517" s="3" t="s">
        <v>99</v>
      </c>
      <c r="AP517" s="3"/>
      <c r="AS517" s="3" t="s">
        <v>98</v>
      </c>
      <c r="AV517" s="3" t="s">
        <v>208</v>
      </c>
      <c r="AY517" s="3" t="s">
        <v>241</v>
      </c>
      <c r="BB517" s="3"/>
      <c r="BG517" s="3" t="s">
        <v>109</v>
      </c>
      <c r="BJ517" s="3" t="s">
        <v>109</v>
      </c>
      <c r="BM517" s="3" t="s">
        <v>108</v>
      </c>
      <c r="BP517" s="3" t="s">
        <v>123</v>
      </c>
      <c r="BS517" s="3" t="s">
        <v>109</v>
      </c>
      <c r="BV517" s="3" t="s">
        <v>123</v>
      </c>
      <c r="BY517" s="3" t="s">
        <v>123</v>
      </c>
      <c r="CB517" s="3" t="s">
        <v>118</v>
      </c>
      <c r="CE517" s="3" t="s">
        <v>119</v>
      </c>
      <c r="CH517" s="3" t="s">
        <v>112</v>
      </c>
      <c r="CK517" s="3"/>
      <c r="CN517" s="3" t="s">
        <v>126</v>
      </c>
      <c r="CQ517" s="3"/>
    </row>
    <row r="518" spans="1:95" x14ac:dyDescent="0.25">
      <c r="A518">
        <v>254</v>
      </c>
      <c r="B518" s="22">
        <v>43951.493981481479</v>
      </c>
      <c r="C518" s="22">
        <v>43951.495567129627</v>
      </c>
      <c r="D518" s="3" t="s">
        <v>97</v>
      </c>
      <c r="I518" s="3" t="s">
        <v>98</v>
      </c>
      <c r="L518" s="3" t="s">
        <v>99</v>
      </c>
      <c r="O518" s="3"/>
      <c r="R518" s="3" t="s">
        <v>100</v>
      </c>
      <c r="U518" s="3" t="s">
        <v>99</v>
      </c>
      <c r="X518" s="3" t="s">
        <v>101</v>
      </c>
      <c r="AA518" s="3" t="s">
        <v>132</v>
      </c>
      <c r="AD518" s="3" t="s">
        <v>114</v>
      </c>
      <c r="AG518" s="3" t="s">
        <v>139</v>
      </c>
      <c r="AJ518" s="3"/>
      <c r="AM518" s="3" t="s">
        <v>99</v>
      </c>
      <c r="AP518" s="3"/>
      <c r="AS518" s="3" t="s">
        <v>98</v>
      </c>
      <c r="AV518" s="3" t="s">
        <v>208</v>
      </c>
      <c r="AY518" s="3" t="s">
        <v>430</v>
      </c>
      <c r="BB518" s="3"/>
      <c r="BG518" s="3" t="s">
        <v>109</v>
      </c>
      <c r="BJ518" s="3" t="s">
        <v>109</v>
      </c>
      <c r="BM518" s="3" t="s">
        <v>108</v>
      </c>
      <c r="BP518" s="3" t="s">
        <v>123</v>
      </c>
      <c r="BS518" s="3" t="s">
        <v>109</v>
      </c>
      <c r="BV518" s="3" t="s">
        <v>123</v>
      </c>
      <c r="BY518" s="3" t="s">
        <v>123</v>
      </c>
      <c r="CB518" s="3" t="s">
        <v>118</v>
      </c>
      <c r="CE518" s="3" t="s">
        <v>119</v>
      </c>
      <c r="CH518" s="3" t="s">
        <v>112</v>
      </c>
      <c r="CK518" s="3"/>
      <c r="CN518" s="3" t="s">
        <v>126</v>
      </c>
      <c r="CQ518" s="3"/>
    </row>
    <row r="519" spans="1:95" x14ac:dyDescent="0.25">
      <c r="A519">
        <v>255</v>
      </c>
      <c r="B519" s="22">
        <v>43951.488703703704</v>
      </c>
      <c r="C519" s="22">
        <v>43951.554664351854</v>
      </c>
      <c r="D519" s="3" t="s">
        <v>97</v>
      </c>
      <c r="I519" s="3" t="s">
        <v>99</v>
      </c>
      <c r="L519" s="3" t="s">
        <v>99</v>
      </c>
      <c r="O519" s="3"/>
      <c r="R519" s="3" t="s">
        <v>159</v>
      </c>
      <c r="U519" s="3" t="s">
        <v>99</v>
      </c>
      <c r="X519" s="3" t="s">
        <v>121</v>
      </c>
      <c r="AA519" s="3"/>
      <c r="AD519" s="3" t="s">
        <v>146</v>
      </c>
      <c r="AG519" s="3" t="s">
        <v>149</v>
      </c>
      <c r="AJ519" s="3"/>
      <c r="AM519" s="3" t="s">
        <v>98</v>
      </c>
      <c r="AP519" s="3" t="s">
        <v>387</v>
      </c>
      <c r="AS519" s="3" t="s">
        <v>98</v>
      </c>
      <c r="AV519" s="3" t="s">
        <v>157</v>
      </c>
      <c r="AY519" s="3" t="s">
        <v>241</v>
      </c>
      <c r="BB519" s="3"/>
      <c r="BG519" s="3" t="s">
        <v>123</v>
      </c>
      <c r="BJ519" s="3" t="s">
        <v>109</v>
      </c>
      <c r="BM519" s="3" t="s">
        <v>109</v>
      </c>
      <c r="BP519" s="3" t="s">
        <v>123</v>
      </c>
      <c r="BS519" s="3" t="s">
        <v>109</v>
      </c>
      <c r="BV519" s="3" t="s">
        <v>109</v>
      </c>
      <c r="BY519" s="3" t="s">
        <v>109</v>
      </c>
      <c r="CB519" s="3" t="s">
        <v>118</v>
      </c>
      <c r="CE519" s="3" t="s">
        <v>309</v>
      </c>
      <c r="CH519" s="3" t="s">
        <v>112</v>
      </c>
      <c r="CK519" s="3"/>
      <c r="CN519" s="3" t="s">
        <v>137</v>
      </c>
      <c r="CQ519" s="3"/>
    </row>
    <row r="520" spans="1:95" x14ac:dyDescent="0.25">
      <c r="A520">
        <v>255</v>
      </c>
      <c r="B520" s="22">
        <v>43951.488703703704</v>
      </c>
      <c r="C520" s="22">
        <v>43951.554664351854</v>
      </c>
      <c r="D520" s="3" t="s">
        <v>97</v>
      </c>
      <c r="I520" s="3" t="s">
        <v>99</v>
      </c>
      <c r="L520" s="3" t="s">
        <v>99</v>
      </c>
      <c r="O520" s="3"/>
      <c r="R520" s="3" t="s">
        <v>159</v>
      </c>
      <c r="U520" s="3" t="s">
        <v>99</v>
      </c>
      <c r="X520" s="3" t="s">
        <v>121</v>
      </c>
      <c r="AA520" s="3"/>
      <c r="AD520" s="3" t="s">
        <v>146</v>
      </c>
      <c r="AG520" s="3" t="s">
        <v>149</v>
      </c>
      <c r="AJ520" s="3"/>
      <c r="AM520" s="3" t="s">
        <v>98</v>
      </c>
      <c r="AP520" s="3" t="s">
        <v>387</v>
      </c>
      <c r="AS520" s="3" t="s">
        <v>98</v>
      </c>
      <c r="AV520" s="3" t="s">
        <v>157</v>
      </c>
      <c r="AY520" s="3" t="s">
        <v>430</v>
      </c>
      <c r="BB520" s="3"/>
      <c r="BG520" s="3" t="s">
        <v>123</v>
      </c>
      <c r="BJ520" s="3" t="s">
        <v>109</v>
      </c>
      <c r="BM520" s="3" t="s">
        <v>109</v>
      </c>
      <c r="BP520" s="3" t="s">
        <v>123</v>
      </c>
      <c r="BS520" s="3" t="s">
        <v>109</v>
      </c>
      <c r="BV520" s="3" t="s">
        <v>109</v>
      </c>
      <c r="BY520" s="3" t="s">
        <v>109</v>
      </c>
      <c r="CB520" s="3" t="s">
        <v>118</v>
      </c>
      <c r="CE520" s="3" t="s">
        <v>309</v>
      </c>
      <c r="CH520" s="3" t="s">
        <v>112</v>
      </c>
      <c r="CK520" s="3"/>
      <c r="CN520" s="3" t="s">
        <v>137</v>
      </c>
      <c r="CQ520" s="3"/>
    </row>
    <row r="521" spans="1:95" x14ac:dyDescent="0.25">
      <c r="A521">
        <v>256</v>
      </c>
      <c r="B521" s="22">
        <v>43951.594502314816</v>
      </c>
      <c r="C521" s="22">
        <v>43951.599490740744</v>
      </c>
      <c r="D521" s="3" t="s">
        <v>97</v>
      </c>
      <c r="I521" s="3" t="s">
        <v>98</v>
      </c>
      <c r="L521" s="3" t="s">
        <v>99</v>
      </c>
      <c r="O521" s="3"/>
      <c r="R521" s="3" t="s">
        <v>120</v>
      </c>
      <c r="U521" s="3" t="s">
        <v>99</v>
      </c>
      <c r="X521" s="3" t="s">
        <v>121</v>
      </c>
      <c r="AA521" s="3"/>
      <c r="AD521" s="3" t="s">
        <v>103</v>
      </c>
      <c r="AG521" s="3" t="s">
        <v>151</v>
      </c>
      <c r="AJ521" s="3"/>
      <c r="AM521" s="3" t="s">
        <v>99</v>
      </c>
      <c r="AP521" s="3"/>
      <c r="AS521" s="3" t="s">
        <v>98</v>
      </c>
      <c r="AV521" s="3" t="s">
        <v>130</v>
      </c>
      <c r="AY521" s="3" t="s">
        <v>241</v>
      </c>
      <c r="BB521" s="3"/>
      <c r="BG521" s="3" t="s">
        <v>107</v>
      </c>
      <c r="BJ521" s="3" t="s">
        <v>107</v>
      </c>
      <c r="BM521" s="3" t="s">
        <v>107</v>
      </c>
      <c r="BP521" s="3" t="s">
        <v>123</v>
      </c>
      <c r="BS521" s="3" t="s">
        <v>123</v>
      </c>
      <c r="BV521" s="3" t="s">
        <v>123</v>
      </c>
      <c r="BY521" s="3" t="s">
        <v>123</v>
      </c>
      <c r="CB521" s="3" t="s">
        <v>118</v>
      </c>
      <c r="CE521" s="3" t="s">
        <v>111</v>
      </c>
      <c r="CH521" s="3" t="s">
        <v>112</v>
      </c>
      <c r="CK521" s="3"/>
      <c r="CN521" s="3" t="s">
        <v>126</v>
      </c>
      <c r="CQ521" s="3"/>
    </row>
    <row r="522" spans="1:95" x14ac:dyDescent="0.25">
      <c r="A522">
        <v>256</v>
      </c>
      <c r="B522" s="22">
        <v>43951.594502314816</v>
      </c>
      <c r="C522" s="22">
        <v>43951.599490740744</v>
      </c>
      <c r="D522" s="3" t="s">
        <v>97</v>
      </c>
      <c r="I522" s="3" t="s">
        <v>98</v>
      </c>
      <c r="L522" s="3" t="s">
        <v>99</v>
      </c>
      <c r="O522" s="3"/>
      <c r="R522" s="3" t="s">
        <v>120</v>
      </c>
      <c r="U522" s="3" t="s">
        <v>99</v>
      </c>
      <c r="X522" s="3" t="s">
        <v>121</v>
      </c>
      <c r="AA522" s="3"/>
      <c r="AD522" s="3" t="s">
        <v>103</v>
      </c>
      <c r="AG522" s="3" t="s">
        <v>151</v>
      </c>
      <c r="AJ522" s="3"/>
      <c r="AM522" s="3" t="s">
        <v>99</v>
      </c>
      <c r="AP522" s="3"/>
      <c r="AS522" s="3" t="s">
        <v>98</v>
      </c>
      <c r="AV522" s="3" t="s">
        <v>130</v>
      </c>
      <c r="AY522" s="3" t="s">
        <v>430</v>
      </c>
      <c r="BB522" s="3"/>
      <c r="BG522" s="3" t="s">
        <v>107</v>
      </c>
      <c r="BJ522" s="3" t="s">
        <v>107</v>
      </c>
      <c r="BM522" s="3" t="s">
        <v>107</v>
      </c>
      <c r="BP522" s="3" t="s">
        <v>123</v>
      </c>
      <c r="BS522" s="3" t="s">
        <v>123</v>
      </c>
      <c r="BV522" s="3" t="s">
        <v>123</v>
      </c>
      <c r="BY522" s="3" t="s">
        <v>123</v>
      </c>
      <c r="CB522" s="3" t="s">
        <v>118</v>
      </c>
      <c r="CE522" s="3" t="s">
        <v>111</v>
      </c>
      <c r="CH522" s="3" t="s">
        <v>112</v>
      </c>
      <c r="CK522" s="3"/>
      <c r="CN522" s="3" t="s">
        <v>126</v>
      </c>
      <c r="CQ522" s="3"/>
    </row>
    <row r="523" spans="1:95" x14ac:dyDescent="0.25">
      <c r="A523">
        <v>257</v>
      </c>
      <c r="B523" s="22">
        <v>43951.603344907409</v>
      </c>
      <c r="C523" s="22">
        <v>43951.606296296297</v>
      </c>
      <c r="D523" s="3" t="s">
        <v>97</v>
      </c>
      <c r="I523" s="3" t="s">
        <v>98</v>
      </c>
      <c r="L523" s="3" t="s">
        <v>99</v>
      </c>
      <c r="O523" s="3"/>
      <c r="R523" s="3" t="s">
        <v>100</v>
      </c>
      <c r="U523" s="3" t="s">
        <v>99</v>
      </c>
      <c r="X523" s="3" t="s">
        <v>121</v>
      </c>
      <c r="AA523" s="3"/>
      <c r="AD523" s="3" t="s">
        <v>271</v>
      </c>
      <c r="AG523" s="3" t="s">
        <v>149</v>
      </c>
      <c r="AJ523" s="3"/>
      <c r="AM523" s="3" t="s">
        <v>98</v>
      </c>
      <c r="AP523" s="3" t="s">
        <v>294</v>
      </c>
      <c r="AS523" s="3" t="s">
        <v>98</v>
      </c>
      <c r="AV523" s="3" t="s">
        <v>207</v>
      </c>
      <c r="AY523" s="3" t="s">
        <v>241</v>
      </c>
      <c r="BB523" s="3"/>
      <c r="BG523" s="3" t="s">
        <v>107</v>
      </c>
      <c r="BJ523" s="3" t="s">
        <v>107</v>
      </c>
      <c r="BM523" s="3" t="s">
        <v>133</v>
      </c>
      <c r="BP523" s="3" t="s">
        <v>109</v>
      </c>
      <c r="BS523" s="3" t="s">
        <v>108</v>
      </c>
      <c r="BV523" s="3" t="s">
        <v>108</v>
      </c>
      <c r="BY523" s="3" t="s">
        <v>109</v>
      </c>
      <c r="CB523" s="3" t="s">
        <v>110</v>
      </c>
      <c r="CE523" s="3" t="s">
        <v>111</v>
      </c>
      <c r="CH523" s="3" t="s">
        <v>199</v>
      </c>
      <c r="CK523" s="3"/>
      <c r="CN523" s="3" t="s">
        <v>137</v>
      </c>
      <c r="CQ523" s="3"/>
    </row>
    <row r="524" spans="1:95" x14ac:dyDescent="0.25">
      <c r="A524">
        <v>257</v>
      </c>
      <c r="B524" s="22">
        <v>43951.603344907409</v>
      </c>
      <c r="C524" s="22">
        <v>43951.606296296297</v>
      </c>
      <c r="D524" s="3" t="s">
        <v>97</v>
      </c>
      <c r="I524" s="3" t="s">
        <v>98</v>
      </c>
      <c r="L524" s="3" t="s">
        <v>99</v>
      </c>
      <c r="O524" s="3"/>
      <c r="R524" s="3" t="s">
        <v>100</v>
      </c>
      <c r="U524" s="3" t="s">
        <v>99</v>
      </c>
      <c r="X524" s="3" t="s">
        <v>121</v>
      </c>
      <c r="AA524" s="3"/>
      <c r="AD524" s="3" t="s">
        <v>271</v>
      </c>
      <c r="AG524" s="3" t="s">
        <v>149</v>
      </c>
      <c r="AJ524" s="3"/>
      <c r="AM524" s="3" t="s">
        <v>98</v>
      </c>
      <c r="AP524" s="3" t="s">
        <v>294</v>
      </c>
      <c r="AS524" s="3" t="s">
        <v>98</v>
      </c>
      <c r="AV524" s="3" t="s">
        <v>207</v>
      </c>
      <c r="AY524" s="3" t="s">
        <v>430</v>
      </c>
      <c r="BB524" s="3"/>
      <c r="BG524" s="3" t="s">
        <v>107</v>
      </c>
      <c r="BJ524" s="3" t="s">
        <v>107</v>
      </c>
      <c r="BM524" s="3" t="s">
        <v>133</v>
      </c>
      <c r="BP524" s="3" t="s">
        <v>109</v>
      </c>
      <c r="BS524" s="3" t="s">
        <v>108</v>
      </c>
      <c r="BV524" s="3" t="s">
        <v>108</v>
      </c>
      <c r="BY524" s="3" t="s">
        <v>109</v>
      </c>
      <c r="CB524" s="3" t="s">
        <v>110</v>
      </c>
      <c r="CE524" s="3" t="s">
        <v>111</v>
      </c>
      <c r="CH524" s="3" t="s">
        <v>199</v>
      </c>
      <c r="CK524" s="3"/>
      <c r="CN524" s="3" t="s">
        <v>137</v>
      </c>
      <c r="CQ524" s="3"/>
    </row>
    <row r="525" spans="1:95" x14ac:dyDescent="0.25">
      <c r="A525">
        <v>258</v>
      </c>
      <c r="B525" s="22">
        <v>43951.635405092595</v>
      </c>
      <c r="C525" s="22">
        <v>43951.63758101852</v>
      </c>
      <c r="D525" s="3" t="s">
        <v>97</v>
      </c>
      <c r="I525" s="3" t="s">
        <v>98</v>
      </c>
      <c r="L525" s="3" t="s">
        <v>99</v>
      </c>
      <c r="O525" s="3"/>
      <c r="R525" s="3" t="s">
        <v>100</v>
      </c>
      <c r="U525" s="3" t="s">
        <v>99</v>
      </c>
      <c r="X525" s="3" t="s">
        <v>121</v>
      </c>
      <c r="AA525" s="3"/>
      <c r="AD525" s="3" t="s">
        <v>226</v>
      </c>
      <c r="AG525" s="3" t="s">
        <v>151</v>
      </c>
      <c r="AJ525" s="3"/>
      <c r="AM525" s="3" t="s">
        <v>99</v>
      </c>
      <c r="AP525" s="3"/>
      <c r="AS525" s="3" t="s">
        <v>99</v>
      </c>
      <c r="AV525" s="3"/>
      <c r="AY525" s="3" t="s">
        <v>241</v>
      </c>
      <c r="BB525" s="3" t="s">
        <v>371</v>
      </c>
      <c r="BG525" s="3" t="s">
        <v>109</v>
      </c>
      <c r="BJ525" s="3" t="s">
        <v>108</v>
      </c>
      <c r="BM525" s="3" t="s">
        <v>108</v>
      </c>
      <c r="BP525" s="3" t="s">
        <v>109</v>
      </c>
      <c r="BS525" s="3" t="s">
        <v>107</v>
      </c>
      <c r="BV525" s="3" t="s">
        <v>109</v>
      </c>
      <c r="BY525" s="3" t="s">
        <v>108</v>
      </c>
      <c r="CB525" s="3" t="s">
        <v>110</v>
      </c>
      <c r="CE525" s="3" t="s">
        <v>111</v>
      </c>
      <c r="CH525" s="3" t="s">
        <v>112</v>
      </c>
      <c r="CK525" s="3"/>
      <c r="CN525" s="3" t="s">
        <v>113</v>
      </c>
      <c r="CQ525" s="3"/>
    </row>
    <row r="526" spans="1:95" x14ac:dyDescent="0.25">
      <c r="A526">
        <v>258</v>
      </c>
      <c r="B526" s="22">
        <v>43951.635405092595</v>
      </c>
      <c r="C526" s="22">
        <v>43951.63758101852</v>
      </c>
      <c r="D526" s="3" t="s">
        <v>97</v>
      </c>
      <c r="I526" s="3" t="s">
        <v>98</v>
      </c>
      <c r="L526" s="3" t="s">
        <v>99</v>
      </c>
      <c r="O526" s="3"/>
      <c r="R526" s="3" t="s">
        <v>100</v>
      </c>
      <c r="U526" s="3" t="s">
        <v>99</v>
      </c>
      <c r="X526" s="3" t="s">
        <v>121</v>
      </c>
      <c r="AA526" s="3"/>
      <c r="AD526" s="3" t="s">
        <v>226</v>
      </c>
      <c r="AG526" s="3" t="s">
        <v>151</v>
      </c>
      <c r="AJ526" s="3"/>
      <c r="AM526" s="3" t="s">
        <v>99</v>
      </c>
      <c r="AP526" s="3"/>
      <c r="AS526" s="3" t="s">
        <v>99</v>
      </c>
      <c r="AV526" s="3"/>
      <c r="AY526" s="3" t="s">
        <v>430</v>
      </c>
      <c r="BB526" s="3" t="s">
        <v>371</v>
      </c>
      <c r="BG526" s="3" t="s">
        <v>109</v>
      </c>
      <c r="BJ526" s="3" t="s">
        <v>108</v>
      </c>
      <c r="BM526" s="3" t="s">
        <v>108</v>
      </c>
      <c r="BP526" s="3" t="s">
        <v>109</v>
      </c>
      <c r="BS526" s="3" t="s">
        <v>107</v>
      </c>
      <c r="BV526" s="3" t="s">
        <v>109</v>
      </c>
      <c r="BY526" s="3" t="s">
        <v>108</v>
      </c>
      <c r="CB526" s="3" t="s">
        <v>110</v>
      </c>
      <c r="CE526" s="3" t="s">
        <v>111</v>
      </c>
      <c r="CH526" s="3" t="s">
        <v>112</v>
      </c>
      <c r="CK526" s="3"/>
      <c r="CN526" s="3" t="s">
        <v>113</v>
      </c>
      <c r="CQ526" s="3"/>
    </row>
    <row r="527" spans="1:95" x14ac:dyDescent="0.25">
      <c r="A527">
        <v>259</v>
      </c>
      <c r="B527" s="22">
        <v>43951.804097222222</v>
      </c>
      <c r="C527" s="22">
        <v>43951.805833333332</v>
      </c>
      <c r="D527" s="3" t="s">
        <v>97</v>
      </c>
      <c r="I527" s="3" t="s">
        <v>98</v>
      </c>
      <c r="L527" s="3" t="s">
        <v>98</v>
      </c>
      <c r="O527" s="3" t="s">
        <v>388</v>
      </c>
      <c r="R527" s="3" t="s">
        <v>100</v>
      </c>
      <c r="U527" s="3" t="s">
        <v>99</v>
      </c>
      <c r="X527" s="3" t="s">
        <v>101</v>
      </c>
      <c r="AA527" s="3" t="s">
        <v>99</v>
      </c>
      <c r="AD527" s="3" t="s">
        <v>103</v>
      </c>
      <c r="AG527" s="3" t="s">
        <v>149</v>
      </c>
      <c r="AJ527" s="3"/>
      <c r="AM527" s="3" t="s">
        <v>99</v>
      </c>
      <c r="AP527" s="3"/>
      <c r="AS527" s="3" t="s">
        <v>99</v>
      </c>
      <c r="AV527" s="3"/>
      <c r="AY527" s="3" t="s">
        <v>439</v>
      </c>
      <c r="BB527" s="3"/>
      <c r="BG527" s="3" t="s">
        <v>133</v>
      </c>
      <c r="BJ527" s="3" t="s">
        <v>133</v>
      </c>
      <c r="BM527" s="3" t="s">
        <v>109</v>
      </c>
      <c r="BP527" s="3" t="s">
        <v>108</v>
      </c>
      <c r="BS527" s="3" t="s">
        <v>107</v>
      </c>
      <c r="BV527" s="3" t="s">
        <v>108</v>
      </c>
      <c r="BY527" s="3" t="s">
        <v>109</v>
      </c>
      <c r="CB527" s="3" t="s">
        <v>165</v>
      </c>
      <c r="CE527" s="3" t="s">
        <v>111</v>
      </c>
      <c r="CH527" s="3" t="s">
        <v>156</v>
      </c>
      <c r="CK527" s="3"/>
      <c r="CN527" s="3" t="s">
        <v>126</v>
      </c>
      <c r="CQ527" s="3"/>
    </row>
    <row r="528" spans="1:95" x14ac:dyDescent="0.25">
      <c r="A528">
        <v>259</v>
      </c>
      <c r="B528" s="22">
        <v>43951.804097222222</v>
      </c>
      <c r="C528" s="22">
        <v>43951.805833333332</v>
      </c>
      <c r="D528" s="3" t="s">
        <v>97</v>
      </c>
      <c r="I528" s="3" t="s">
        <v>98</v>
      </c>
      <c r="L528" s="3" t="s">
        <v>98</v>
      </c>
      <c r="O528" s="3" t="s">
        <v>388</v>
      </c>
      <c r="R528" s="3" t="s">
        <v>100</v>
      </c>
      <c r="U528" s="3" t="s">
        <v>99</v>
      </c>
      <c r="X528" s="3" t="s">
        <v>101</v>
      </c>
      <c r="AA528" s="3" t="s">
        <v>99</v>
      </c>
      <c r="AD528" s="3" t="s">
        <v>103</v>
      </c>
      <c r="AG528" s="3" t="s">
        <v>149</v>
      </c>
      <c r="AJ528" s="3"/>
      <c r="AM528" s="3" t="s">
        <v>99</v>
      </c>
      <c r="AP528" s="3"/>
      <c r="AS528" s="3" t="s">
        <v>99</v>
      </c>
      <c r="AV528" s="3"/>
      <c r="AY528" s="3" t="s">
        <v>430</v>
      </c>
      <c r="BB528" s="3"/>
      <c r="BG528" s="3" t="s">
        <v>133</v>
      </c>
      <c r="BJ528" s="3" t="s">
        <v>133</v>
      </c>
      <c r="BM528" s="3" t="s">
        <v>109</v>
      </c>
      <c r="BP528" s="3" t="s">
        <v>108</v>
      </c>
      <c r="BS528" s="3" t="s">
        <v>107</v>
      </c>
      <c r="BV528" s="3" t="s">
        <v>108</v>
      </c>
      <c r="BY528" s="3" t="s">
        <v>109</v>
      </c>
      <c r="CB528" s="3" t="s">
        <v>165</v>
      </c>
      <c r="CE528" s="3" t="s">
        <v>111</v>
      </c>
      <c r="CH528" s="3" t="s">
        <v>156</v>
      </c>
      <c r="CK528" s="3"/>
      <c r="CN528" s="3" t="s">
        <v>126</v>
      </c>
      <c r="CQ528" s="3"/>
    </row>
    <row r="529" spans="1:95" x14ac:dyDescent="0.25">
      <c r="A529">
        <v>260</v>
      </c>
      <c r="B529" s="22">
        <v>43951.805868055555</v>
      </c>
      <c r="C529" s="22">
        <v>43951.807870370372</v>
      </c>
      <c r="D529" s="3" t="s">
        <v>97</v>
      </c>
      <c r="I529" s="3" t="s">
        <v>99</v>
      </c>
      <c r="L529" s="3" t="s">
        <v>99</v>
      </c>
      <c r="O529" s="3"/>
      <c r="R529" s="3" t="s">
        <v>225</v>
      </c>
      <c r="U529" s="3" t="s">
        <v>98</v>
      </c>
      <c r="X529" s="3" t="s">
        <v>121</v>
      </c>
      <c r="AA529" s="3"/>
      <c r="AD529" s="3" t="s">
        <v>226</v>
      </c>
      <c r="AG529" s="3" t="s">
        <v>160</v>
      </c>
      <c r="AJ529" s="3"/>
      <c r="AM529" s="3" t="s">
        <v>99</v>
      </c>
      <c r="AP529" s="3"/>
      <c r="AS529" s="3" t="s">
        <v>99</v>
      </c>
      <c r="AV529" s="3"/>
      <c r="AY529" s="3" t="s">
        <v>241</v>
      </c>
      <c r="BB529" s="3"/>
      <c r="BG529" s="3" t="s">
        <v>108</v>
      </c>
      <c r="BJ529" s="3" t="s">
        <v>107</v>
      </c>
      <c r="BM529" s="3" t="s">
        <v>133</v>
      </c>
      <c r="BP529" s="3" t="s">
        <v>108</v>
      </c>
      <c r="BS529" s="3" t="s">
        <v>107</v>
      </c>
      <c r="BV529" s="3" t="s">
        <v>108</v>
      </c>
      <c r="BY529" s="3" t="s">
        <v>107</v>
      </c>
      <c r="CB529" s="3" t="s">
        <v>389</v>
      </c>
      <c r="CE529" s="3" t="s">
        <v>119</v>
      </c>
      <c r="CH529" s="3" t="s">
        <v>156</v>
      </c>
      <c r="CK529" s="3"/>
      <c r="CN529" s="3" t="s">
        <v>137</v>
      </c>
      <c r="CQ529" s="3"/>
    </row>
    <row r="530" spans="1:95" x14ac:dyDescent="0.25">
      <c r="A530">
        <v>260</v>
      </c>
      <c r="B530" s="22">
        <v>43951.805868055555</v>
      </c>
      <c r="C530" s="22">
        <v>43951.807870370372</v>
      </c>
      <c r="D530" s="3" t="s">
        <v>97</v>
      </c>
      <c r="I530" s="3" t="s">
        <v>99</v>
      </c>
      <c r="L530" s="3" t="s">
        <v>99</v>
      </c>
      <c r="O530" s="3"/>
      <c r="R530" s="3" t="s">
        <v>225</v>
      </c>
      <c r="U530" s="3" t="s">
        <v>98</v>
      </c>
      <c r="X530" s="3" t="s">
        <v>121</v>
      </c>
      <c r="AA530" s="3"/>
      <c r="AD530" s="3" t="s">
        <v>226</v>
      </c>
      <c r="AG530" s="3" t="s">
        <v>160</v>
      </c>
      <c r="AJ530" s="3"/>
      <c r="AM530" s="3" t="s">
        <v>99</v>
      </c>
      <c r="AP530" s="3"/>
      <c r="AS530" s="3" t="s">
        <v>99</v>
      </c>
      <c r="AV530" s="3"/>
      <c r="AY530" s="3" t="s">
        <v>430</v>
      </c>
      <c r="BB530" s="3"/>
      <c r="BG530" s="3" t="s">
        <v>108</v>
      </c>
      <c r="BJ530" s="3" t="s">
        <v>107</v>
      </c>
      <c r="BM530" s="3" t="s">
        <v>133</v>
      </c>
      <c r="BP530" s="3" t="s">
        <v>108</v>
      </c>
      <c r="BS530" s="3" t="s">
        <v>107</v>
      </c>
      <c r="BV530" s="3" t="s">
        <v>108</v>
      </c>
      <c r="BY530" s="3" t="s">
        <v>107</v>
      </c>
      <c r="CB530" s="3" t="s">
        <v>389</v>
      </c>
      <c r="CE530" s="3" t="s">
        <v>119</v>
      </c>
      <c r="CH530" s="3" t="s">
        <v>156</v>
      </c>
      <c r="CK530" s="3"/>
      <c r="CN530" s="3" t="s">
        <v>137</v>
      </c>
      <c r="CQ530" s="3"/>
    </row>
    <row r="531" spans="1:95" x14ac:dyDescent="0.25">
      <c r="A531">
        <v>261</v>
      </c>
      <c r="B531" s="22">
        <v>43951.807893518519</v>
      </c>
      <c r="C531" s="22">
        <v>43951.809282407405</v>
      </c>
      <c r="D531" s="3" t="s">
        <v>97</v>
      </c>
      <c r="I531" s="3" t="s">
        <v>98</v>
      </c>
      <c r="L531" s="3" t="s">
        <v>98</v>
      </c>
      <c r="O531" s="3" t="s">
        <v>390</v>
      </c>
      <c r="R531" s="3" t="s">
        <v>100</v>
      </c>
      <c r="U531" s="3" t="s">
        <v>99</v>
      </c>
      <c r="X531" s="3" t="s">
        <v>101</v>
      </c>
      <c r="AA531" s="3" t="s">
        <v>132</v>
      </c>
      <c r="AD531" s="3" t="s">
        <v>226</v>
      </c>
      <c r="AG531" s="3" t="s">
        <v>149</v>
      </c>
      <c r="AJ531" s="3"/>
      <c r="AM531" s="3" t="s">
        <v>99</v>
      </c>
      <c r="AP531" s="3"/>
      <c r="AS531" s="3" t="s">
        <v>98</v>
      </c>
      <c r="AV531" s="3" t="s">
        <v>130</v>
      </c>
      <c r="AY531" s="3" t="s">
        <v>241</v>
      </c>
      <c r="BB531" s="3" t="s">
        <v>241</v>
      </c>
      <c r="BG531" s="3" t="s">
        <v>123</v>
      </c>
      <c r="BJ531" s="3" t="s">
        <v>109</v>
      </c>
      <c r="BM531" s="3" t="s">
        <v>109</v>
      </c>
      <c r="BP531" s="3" t="s">
        <v>107</v>
      </c>
      <c r="BS531" s="3" t="s">
        <v>109</v>
      </c>
      <c r="BV531" s="3" t="s">
        <v>109</v>
      </c>
      <c r="BY531" s="3" t="s">
        <v>108</v>
      </c>
      <c r="CB531" s="3" t="s">
        <v>124</v>
      </c>
      <c r="CE531" s="3" t="s">
        <v>111</v>
      </c>
      <c r="CH531" s="3" t="s">
        <v>156</v>
      </c>
      <c r="CK531" s="3"/>
      <c r="CN531" s="3" t="s">
        <v>126</v>
      </c>
      <c r="CQ531" s="3"/>
    </row>
    <row r="532" spans="1:95" x14ac:dyDescent="0.25">
      <c r="A532">
        <v>261</v>
      </c>
      <c r="B532" s="22">
        <v>43951.807893518519</v>
      </c>
      <c r="C532" s="22">
        <v>43951.809282407405</v>
      </c>
      <c r="D532" s="3" t="s">
        <v>97</v>
      </c>
      <c r="I532" s="3" t="s">
        <v>98</v>
      </c>
      <c r="L532" s="3" t="s">
        <v>98</v>
      </c>
      <c r="O532" s="3" t="s">
        <v>390</v>
      </c>
      <c r="R532" s="3" t="s">
        <v>100</v>
      </c>
      <c r="U532" s="3" t="s">
        <v>99</v>
      </c>
      <c r="X532" s="3" t="s">
        <v>101</v>
      </c>
      <c r="AA532" s="3" t="s">
        <v>132</v>
      </c>
      <c r="AD532" s="3" t="s">
        <v>226</v>
      </c>
      <c r="AG532" s="3" t="s">
        <v>149</v>
      </c>
      <c r="AJ532" s="3"/>
      <c r="AM532" s="3" t="s">
        <v>99</v>
      </c>
      <c r="AP532" s="3"/>
      <c r="AS532" s="3" t="s">
        <v>98</v>
      </c>
      <c r="AV532" s="3" t="s">
        <v>130</v>
      </c>
      <c r="AY532" s="3" t="s">
        <v>430</v>
      </c>
      <c r="BB532" s="3" t="s">
        <v>241</v>
      </c>
      <c r="BG532" s="3" t="s">
        <v>123</v>
      </c>
      <c r="BJ532" s="3" t="s">
        <v>109</v>
      </c>
      <c r="BM532" s="3" t="s">
        <v>109</v>
      </c>
      <c r="BP532" s="3" t="s">
        <v>107</v>
      </c>
      <c r="BS532" s="3" t="s">
        <v>109</v>
      </c>
      <c r="BV532" s="3" t="s">
        <v>109</v>
      </c>
      <c r="BY532" s="3" t="s">
        <v>108</v>
      </c>
      <c r="CB532" s="3" t="s">
        <v>124</v>
      </c>
      <c r="CE532" s="3" t="s">
        <v>111</v>
      </c>
      <c r="CH532" s="3" t="s">
        <v>156</v>
      </c>
      <c r="CK532" s="3"/>
      <c r="CN532" s="3" t="s">
        <v>126</v>
      </c>
      <c r="CQ532" s="3"/>
    </row>
    <row r="533" spans="1:95" x14ac:dyDescent="0.25">
      <c r="A533">
        <v>262</v>
      </c>
      <c r="B533" s="22">
        <v>43951.809317129628</v>
      </c>
      <c r="C533" s="22">
        <v>43951.814016203702</v>
      </c>
      <c r="D533" s="3" t="s">
        <v>97</v>
      </c>
      <c r="I533" s="3" t="s">
        <v>98</v>
      </c>
      <c r="L533" s="3" t="s">
        <v>99</v>
      </c>
      <c r="O533" s="3"/>
      <c r="R533" s="3" t="s">
        <v>225</v>
      </c>
      <c r="U533" s="3" t="s">
        <v>98</v>
      </c>
      <c r="X533" s="3" t="s">
        <v>101</v>
      </c>
      <c r="AA533" s="3" t="s">
        <v>99</v>
      </c>
      <c r="AD533" s="3" t="s">
        <v>146</v>
      </c>
      <c r="AG533" s="3" t="s">
        <v>151</v>
      </c>
      <c r="AJ533" s="3"/>
      <c r="AM533" s="3" t="s">
        <v>99</v>
      </c>
      <c r="AP533" s="3"/>
      <c r="AS533" s="3" t="s">
        <v>99</v>
      </c>
      <c r="AV533" s="3"/>
      <c r="AY533" s="3" t="s">
        <v>241</v>
      </c>
      <c r="BB533" s="3"/>
      <c r="BG533" s="3" t="s">
        <v>108</v>
      </c>
      <c r="BJ533" s="3" t="s">
        <v>108</v>
      </c>
      <c r="BM533" s="3" t="s">
        <v>109</v>
      </c>
      <c r="BP533" s="3" t="s">
        <v>108</v>
      </c>
      <c r="BS533" s="3" t="s">
        <v>107</v>
      </c>
      <c r="BV533" s="3" t="s">
        <v>108</v>
      </c>
      <c r="BY533" s="3" t="s">
        <v>109</v>
      </c>
      <c r="CB533" s="3" t="s">
        <v>221</v>
      </c>
      <c r="CE533" s="3" t="s">
        <v>147</v>
      </c>
      <c r="CH533" s="3" t="s">
        <v>156</v>
      </c>
      <c r="CK533" s="3"/>
      <c r="CN533" s="3" t="s">
        <v>131</v>
      </c>
      <c r="CQ533" s="3"/>
    </row>
    <row r="534" spans="1:95" x14ac:dyDescent="0.25">
      <c r="A534">
        <v>262</v>
      </c>
      <c r="B534" s="22">
        <v>43951.809317129628</v>
      </c>
      <c r="C534" s="22">
        <v>43951.814016203702</v>
      </c>
      <c r="D534" s="3" t="s">
        <v>97</v>
      </c>
      <c r="I534" s="3" t="s">
        <v>98</v>
      </c>
      <c r="L534" s="3" t="s">
        <v>99</v>
      </c>
      <c r="O534" s="3"/>
      <c r="R534" s="3" t="s">
        <v>225</v>
      </c>
      <c r="U534" s="3" t="s">
        <v>98</v>
      </c>
      <c r="X534" s="3" t="s">
        <v>101</v>
      </c>
      <c r="AA534" s="3" t="s">
        <v>99</v>
      </c>
      <c r="AD534" s="3" t="s">
        <v>146</v>
      </c>
      <c r="AG534" s="3" t="s">
        <v>151</v>
      </c>
      <c r="AJ534" s="3"/>
      <c r="AM534" s="3" t="s">
        <v>99</v>
      </c>
      <c r="AP534" s="3"/>
      <c r="AS534" s="3" t="s">
        <v>99</v>
      </c>
      <c r="AV534" s="3"/>
      <c r="AY534" s="3" t="s">
        <v>430</v>
      </c>
      <c r="BB534" s="3"/>
      <c r="BG534" s="3" t="s">
        <v>108</v>
      </c>
      <c r="BJ534" s="3" t="s">
        <v>108</v>
      </c>
      <c r="BM534" s="3" t="s">
        <v>109</v>
      </c>
      <c r="BP534" s="3" t="s">
        <v>108</v>
      </c>
      <c r="BS534" s="3" t="s">
        <v>107</v>
      </c>
      <c r="BV534" s="3" t="s">
        <v>108</v>
      </c>
      <c r="BY534" s="3" t="s">
        <v>109</v>
      </c>
      <c r="CB534" s="3" t="s">
        <v>221</v>
      </c>
      <c r="CE534" s="3" t="s">
        <v>147</v>
      </c>
      <c r="CH534" s="3" t="s">
        <v>156</v>
      </c>
      <c r="CK534" s="3"/>
      <c r="CN534" s="3" t="s">
        <v>131</v>
      </c>
      <c r="CQ534" s="3"/>
    </row>
    <row r="535" spans="1:95" x14ac:dyDescent="0.25">
      <c r="A535">
        <v>263</v>
      </c>
      <c r="B535" s="22">
        <v>43951.814050925925</v>
      </c>
      <c r="C535" s="22">
        <v>43951.814814814818</v>
      </c>
      <c r="D535" s="3" t="s">
        <v>97</v>
      </c>
      <c r="I535" s="3" t="s">
        <v>98</v>
      </c>
      <c r="L535" s="3" t="s">
        <v>99</v>
      </c>
      <c r="O535" s="3"/>
      <c r="R535" s="3" t="s">
        <v>100</v>
      </c>
      <c r="U535" s="3" t="s">
        <v>99</v>
      </c>
      <c r="X535" s="3" t="s">
        <v>101</v>
      </c>
      <c r="AA535" s="3" t="s">
        <v>99</v>
      </c>
      <c r="AD535" s="3" t="s">
        <v>146</v>
      </c>
      <c r="AG535" s="3" t="s">
        <v>139</v>
      </c>
      <c r="AJ535" s="3"/>
      <c r="AM535" s="3" t="s">
        <v>99</v>
      </c>
      <c r="AP535" s="3"/>
      <c r="AS535" s="3" t="s">
        <v>99</v>
      </c>
      <c r="AV535" s="3"/>
      <c r="AY535" s="3" t="s">
        <v>241</v>
      </c>
      <c r="BB535" s="3"/>
      <c r="BG535" s="3" t="s">
        <v>123</v>
      </c>
      <c r="BJ535" s="3" t="s">
        <v>123</v>
      </c>
      <c r="BM535" s="3" t="s">
        <v>133</v>
      </c>
      <c r="BP535" s="3" t="s">
        <v>109</v>
      </c>
      <c r="BS535" s="3" t="s">
        <v>123</v>
      </c>
      <c r="BV535" s="3" t="s">
        <v>123</v>
      </c>
      <c r="BY535" s="3" t="s">
        <v>123</v>
      </c>
      <c r="CB535" s="3" t="s">
        <v>165</v>
      </c>
      <c r="CE535" s="3" t="s">
        <v>111</v>
      </c>
      <c r="CH535" s="3" t="s">
        <v>156</v>
      </c>
      <c r="CK535" s="3"/>
      <c r="CN535" s="3" t="s">
        <v>126</v>
      </c>
      <c r="CQ535" s="3"/>
    </row>
    <row r="536" spans="1:95" x14ac:dyDescent="0.25">
      <c r="A536">
        <v>263</v>
      </c>
      <c r="B536" s="22">
        <v>43951.814050925925</v>
      </c>
      <c r="C536" s="22">
        <v>43951.814814814818</v>
      </c>
      <c r="D536" s="3" t="s">
        <v>97</v>
      </c>
      <c r="I536" s="3" t="s">
        <v>98</v>
      </c>
      <c r="L536" s="3" t="s">
        <v>99</v>
      </c>
      <c r="O536" s="3"/>
      <c r="R536" s="3" t="s">
        <v>100</v>
      </c>
      <c r="U536" s="3" t="s">
        <v>99</v>
      </c>
      <c r="X536" s="3" t="s">
        <v>101</v>
      </c>
      <c r="AA536" s="3" t="s">
        <v>99</v>
      </c>
      <c r="AD536" s="3" t="s">
        <v>146</v>
      </c>
      <c r="AG536" s="3" t="s">
        <v>139</v>
      </c>
      <c r="AJ536" s="3"/>
      <c r="AM536" s="3" t="s">
        <v>99</v>
      </c>
      <c r="AP536" s="3"/>
      <c r="AS536" s="3" t="s">
        <v>99</v>
      </c>
      <c r="AV536" s="3"/>
      <c r="AY536" s="3" t="s">
        <v>430</v>
      </c>
      <c r="BB536" s="3"/>
      <c r="BG536" s="3" t="s">
        <v>123</v>
      </c>
      <c r="BJ536" s="3" t="s">
        <v>123</v>
      </c>
      <c r="BM536" s="3" t="s">
        <v>133</v>
      </c>
      <c r="BP536" s="3" t="s">
        <v>109</v>
      </c>
      <c r="BS536" s="3" t="s">
        <v>123</v>
      </c>
      <c r="BV536" s="3" t="s">
        <v>123</v>
      </c>
      <c r="BY536" s="3" t="s">
        <v>123</v>
      </c>
      <c r="CB536" s="3" t="s">
        <v>165</v>
      </c>
      <c r="CE536" s="3" t="s">
        <v>111</v>
      </c>
      <c r="CH536" s="3" t="s">
        <v>156</v>
      </c>
      <c r="CK536" s="3"/>
      <c r="CN536" s="3" t="s">
        <v>126</v>
      </c>
      <c r="CQ536" s="3"/>
    </row>
    <row r="537" spans="1:95" x14ac:dyDescent="0.25">
      <c r="A537">
        <v>264</v>
      </c>
      <c r="B537" s="22">
        <v>43951.814826388887</v>
      </c>
      <c r="C537" s="22">
        <v>43951.816192129627</v>
      </c>
      <c r="D537" s="3" t="s">
        <v>97</v>
      </c>
      <c r="I537" s="3" t="s">
        <v>98</v>
      </c>
      <c r="L537" s="3" t="s">
        <v>99</v>
      </c>
      <c r="O537" s="3"/>
      <c r="R537" s="3" t="s">
        <v>209</v>
      </c>
      <c r="U537" s="3" t="s">
        <v>99</v>
      </c>
      <c r="X537" s="3" t="s">
        <v>121</v>
      </c>
      <c r="AA537" s="3"/>
      <c r="AD537" s="3" t="s">
        <v>211</v>
      </c>
      <c r="AG537" s="3" t="s">
        <v>160</v>
      </c>
      <c r="AJ537" s="3"/>
      <c r="AM537" s="3" t="s">
        <v>99</v>
      </c>
      <c r="AP537" s="3"/>
      <c r="AS537" s="3" t="s">
        <v>98</v>
      </c>
      <c r="AV537" s="3" t="s">
        <v>283</v>
      </c>
      <c r="AY537" s="3" t="s">
        <v>439</v>
      </c>
      <c r="BB537" s="3"/>
      <c r="BG537" s="3" t="s">
        <v>109</v>
      </c>
      <c r="BJ537" s="3" t="s">
        <v>109</v>
      </c>
      <c r="BM537" s="3" t="s">
        <v>109</v>
      </c>
      <c r="BP537" s="3" t="s">
        <v>107</v>
      </c>
      <c r="BS537" s="3" t="s">
        <v>133</v>
      </c>
      <c r="BV537" s="3" t="s">
        <v>133</v>
      </c>
      <c r="BY537" s="3" t="s">
        <v>133</v>
      </c>
      <c r="CB537" s="3" t="s">
        <v>165</v>
      </c>
      <c r="CE537" s="3" t="s">
        <v>147</v>
      </c>
      <c r="CH537" s="3" t="s">
        <v>156</v>
      </c>
      <c r="CK537" s="3"/>
      <c r="CN537" s="3" t="s">
        <v>131</v>
      </c>
      <c r="CQ537" s="3"/>
    </row>
    <row r="538" spans="1:95" x14ac:dyDescent="0.25">
      <c r="A538">
        <v>264</v>
      </c>
      <c r="B538" s="22">
        <v>43951.814826388887</v>
      </c>
      <c r="C538" s="22">
        <v>43951.816192129627</v>
      </c>
      <c r="D538" s="3" t="s">
        <v>97</v>
      </c>
      <c r="I538" s="3" t="s">
        <v>98</v>
      </c>
      <c r="L538" s="3" t="s">
        <v>99</v>
      </c>
      <c r="O538" s="3"/>
      <c r="R538" s="3" t="s">
        <v>209</v>
      </c>
      <c r="U538" s="3" t="s">
        <v>99</v>
      </c>
      <c r="X538" s="3" t="s">
        <v>121</v>
      </c>
      <c r="AA538" s="3"/>
      <c r="AD538" s="3" t="s">
        <v>211</v>
      </c>
      <c r="AG538" s="3" t="s">
        <v>160</v>
      </c>
      <c r="AJ538" s="3"/>
      <c r="AM538" s="3" t="s">
        <v>99</v>
      </c>
      <c r="AP538" s="3"/>
      <c r="AS538" s="3" t="s">
        <v>98</v>
      </c>
      <c r="AV538" s="3" t="s">
        <v>283</v>
      </c>
      <c r="AY538" s="3" t="s">
        <v>443</v>
      </c>
      <c r="BB538" s="3"/>
      <c r="BG538" s="3" t="s">
        <v>109</v>
      </c>
      <c r="BJ538" s="3" t="s">
        <v>109</v>
      </c>
      <c r="BM538" s="3" t="s">
        <v>109</v>
      </c>
      <c r="BP538" s="3" t="s">
        <v>107</v>
      </c>
      <c r="BS538" s="3" t="s">
        <v>133</v>
      </c>
      <c r="BV538" s="3" t="s">
        <v>133</v>
      </c>
      <c r="BY538" s="3" t="s">
        <v>133</v>
      </c>
      <c r="CB538" s="3" t="s">
        <v>165</v>
      </c>
      <c r="CE538" s="3" t="s">
        <v>147</v>
      </c>
      <c r="CH538" s="3" t="s">
        <v>156</v>
      </c>
      <c r="CK538" s="3"/>
      <c r="CN538" s="3" t="s">
        <v>131</v>
      </c>
      <c r="CQ538" s="3"/>
    </row>
    <row r="539" spans="1:95" x14ac:dyDescent="0.25">
      <c r="A539">
        <v>264</v>
      </c>
      <c r="B539" s="22">
        <v>43951.814826388887</v>
      </c>
      <c r="C539" s="22">
        <v>43951.816192129627</v>
      </c>
      <c r="D539" s="3" t="s">
        <v>97</v>
      </c>
      <c r="I539" s="3" t="s">
        <v>98</v>
      </c>
      <c r="L539" s="3" t="s">
        <v>99</v>
      </c>
      <c r="O539" s="3"/>
      <c r="R539" s="3" t="s">
        <v>209</v>
      </c>
      <c r="U539" s="3" t="s">
        <v>99</v>
      </c>
      <c r="X539" s="3" t="s">
        <v>121</v>
      </c>
      <c r="AA539" s="3"/>
      <c r="AD539" s="3" t="s">
        <v>211</v>
      </c>
      <c r="AG539" s="3" t="s">
        <v>160</v>
      </c>
      <c r="AJ539" s="3"/>
      <c r="AM539" s="3" t="s">
        <v>99</v>
      </c>
      <c r="AP539" s="3"/>
      <c r="AS539" s="3" t="s">
        <v>98</v>
      </c>
      <c r="AV539" s="3" t="s">
        <v>283</v>
      </c>
      <c r="AY539" s="3" t="s">
        <v>440</v>
      </c>
      <c r="BB539" s="3"/>
      <c r="BG539" s="3" t="s">
        <v>109</v>
      </c>
      <c r="BJ539" s="3" t="s">
        <v>109</v>
      </c>
      <c r="BM539" s="3" t="s">
        <v>109</v>
      </c>
      <c r="BP539" s="3" t="s">
        <v>107</v>
      </c>
      <c r="BS539" s="3" t="s">
        <v>133</v>
      </c>
      <c r="BV539" s="3" t="s">
        <v>133</v>
      </c>
      <c r="BY539" s="3" t="s">
        <v>133</v>
      </c>
      <c r="CB539" s="3" t="s">
        <v>165</v>
      </c>
      <c r="CE539" s="3" t="s">
        <v>147</v>
      </c>
      <c r="CH539" s="3" t="s">
        <v>156</v>
      </c>
      <c r="CK539" s="3"/>
      <c r="CN539" s="3" t="s">
        <v>131</v>
      </c>
      <c r="CQ539" s="3"/>
    </row>
    <row r="540" spans="1:95" x14ac:dyDescent="0.25">
      <c r="A540">
        <v>264</v>
      </c>
      <c r="B540" s="22">
        <v>43951.814826388887</v>
      </c>
      <c r="C540" s="22">
        <v>43951.816192129627</v>
      </c>
      <c r="D540" s="3" t="s">
        <v>97</v>
      </c>
      <c r="I540" s="3" t="s">
        <v>98</v>
      </c>
      <c r="L540" s="3" t="s">
        <v>99</v>
      </c>
      <c r="O540" s="3"/>
      <c r="R540" s="3" t="s">
        <v>209</v>
      </c>
      <c r="U540" s="3" t="s">
        <v>99</v>
      </c>
      <c r="X540" s="3" t="s">
        <v>121</v>
      </c>
      <c r="AA540" s="3"/>
      <c r="AD540" s="3" t="s">
        <v>211</v>
      </c>
      <c r="AG540" s="3" t="s">
        <v>160</v>
      </c>
      <c r="AJ540" s="3"/>
      <c r="AM540" s="3" t="s">
        <v>99</v>
      </c>
      <c r="AP540" s="3"/>
      <c r="AS540" s="3" t="s">
        <v>98</v>
      </c>
      <c r="AV540" s="3" t="s">
        <v>283</v>
      </c>
      <c r="AY540" s="3" t="s">
        <v>430</v>
      </c>
      <c r="BB540" s="3"/>
      <c r="BG540" s="3" t="s">
        <v>109</v>
      </c>
      <c r="BJ540" s="3" t="s">
        <v>109</v>
      </c>
      <c r="BM540" s="3" t="s">
        <v>109</v>
      </c>
      <c r="BP540" s="3" t="s">
        <v>107</v>
      </c>
      <c r="BS540" s="3" t="s">
        <v>133</v>
      </c>
      <c r="BV540" s="3" t="s">
        <v>133</v>
      </c>
      <c r="BY540" s="3" t="s">
        <v>133</v>
      </c>
      <c r="CB540" s="3" t="s">
        <v>165</v>
      </c>
      <c r="CE540" s="3" t="s">
        <v>147</v>
      </c>
      <c r="CH540" s="3" t="s">
        <v>156</v>
      </c>
      <c r="CK540" s="3"/>
      <c r="CN540" s="3" t="s">
        <v>131</v>
      </c>
      <c r="CQ540" s="3"/>
    </row>
    <row r="541" spans="1:95" x14ac:dyDescent="0.25">
      <c r="A541">
        <v>265</v>
      </c>
      <c r="B541" s="22">
        <v>43951.821550925924</v>
      </c>
      <c r="C541" s="22">
        <v>43951.824756944443</v>
      </c>
      <c r="D541" s="3" t="s">
        <v>97</v>
      </c>
      <c r="I541" s="3" t="s">
        <v>98</v>
      </c>
      <c r="L541" s="3" t="s">
        <v>99</v>
      </c>
      <c r="O541" s="3"/>
      <c r="R541" s="3" t="s">
        <v>209</v>
      </c>
      <c r="U541" s="3" t="s">
        <v>99</v>
      </c>
      <c r="X541" s="3" t="s">
        <v>121</v>
      </c>
      <c r="AA541" s="3"/>
      <c r="AD541" s="3" t="s">
        <v>179</v>
      </c>
      <c r="AG541" s="3" t="s">
        <v>149</v>
      </c>
      <c r="AJ541" s="3"/>
      <c r="AM541" s="3" t="s">
        <v>99</v>
      </c>
      <c r="AP541" s="3"/>
      <c r="AS541" s="3" t="s">
        <v>99</v>
      </c>
      <c r="AV541" s="3"/>
      <c r="AY541" s="3" t="s">
        <v>241</v>
      </c>
      <c r="BB541" s="3"/>
      <c r="BG541" s="3" t="s">
        <v>109</v>
      </c>
      <c r="BJ541" s="3" t="s">
        <v>123</v>
      </c>
      <c r="BM541" s="3" t="s">
        <v>109</v>
      </c>
      <c r="BP541" s="3" t="s">
        <v>109</v>
      </c>
      <c r="BS541" s="3" t="s">
        <v>109</v>
      </c>
      <c r="BV541" s="3" t="s">
        <v>109</v>
      </c>
      <c r="BY541" s="3" t="s">
        <v>123</v>
      </c>
      <c r="CB541" s="3" t="s">
        <v>118</v>
      </c>
      <c r="CE541" s="3" t="s">
        <v>119</v>
      </c>
      <c r="CH541" s="3" t="s">
        <v>137</v>
      </c>
      <c r="CK541" s="3" t="s">
        <v>391</v>
      </c>
      <c r="CN541" s="3" t="s">
        <v>137</v>
      </c>
      <c r="CQ541" s="3"/>
    </row>
    <row r="542" spans="1:95" x14ac:dyDescent="0.25">
      <c r="A542">
        <v>265</v>
      </c>
      <c r="B542" s="22">
        <v>43951.821550925924</v>
      </c>
      <c r="C542" s="22">
        <v>43951.824756944443</v>
      </c>
      <c r="D542" s="3" t="s">
        <v>97</v>
      </c>
      <c r="I542" s="3" t="s">
        <v>98</v>
      </c>
      <c r="L542" s="3" t="s">
        <v>99</v>
      </c>
      <c r="O542" s="3"/>
      <c r="R542" s="3" t="s">
        <v>209</v>
      </c>
      <c r="U542" s="3" t="s">
        <v>99</v>
      </c>
      <c r="X542" s="3" t="s">
        <v>121</v>
      </c>
      <c r="AA542" s="3"/>
      <c r="AD542" s="3" t="s">
        <v>179</v>
      </c>
      <c r="AG542" s="3" t="s">
        <v>149</v>
      </c>
      <c r="AJ542" s="3"/>
      <c r="AM542" s="3" t="s">
        <v>99</v>
      </c>
      <c r="AP542" s="3"/>
      <c r="AS542" s="3" t="s">
        <v>99</v>
      </c>
      <c r="AV542" s="3"/>
      <c r="AY542" s="3" t="s">
        <v>430</v>
      </c>
      <c r="BB542" s="3"/>
      <c r="BG542" s="3" t="s">
        <v>109</v>
      </c>
      <c r="BJ542" s="3" t="s">
        <v>123</v>
      </c>
      <c r="BM542" s="3" t="s">
        <v>109</v>
      </c>
      <c r="BP542" s="3" t="s">
        <v>109</v>
      </c>
      <c r="BS542" s="3" t="s">
        <v>109</v>
      </c>
      <c r="BV542" s="3" t="s">
        <v>109</v>
      </c>
      <c r="BY542" s="3" t="s">
        <v>123</v>
      </c>
      <c r="CB542" s="3" t="s">
        <v>118</v>
      </c>
      <c r="CE542" s="3" t="s">
        <v>119</v>
      </c>
      <c r="CH542" s="3" t="s">
        <v>137</v>
      </c>
      <c r="CK542" s="3" t="s">
        <v>391</v>
      </c>
      <c r="CN542" s="3" t="s">
        <v>137</v>
      </c>
      <c r="CQ542" s="3"/>
    </row>
    <row r="543" spans="1:95" x14ac:dyDescent="0.25">
      <c r="A543">
        <v>266</v>
      </c>
      <c r="B543" s="22">
        <v>43953.638842592591</v>
      </c>
      <c r="C543" s="22">
        <v>43953.64167824074</v>
      </c>
      <c r="D543" s="3" t="s">
        <v>97</v>
      </c>
      <c r="I543" s="3" t="s">
        <v>99</v>
      </c>
      <c r="L543" s="3" t="s">
        <v>99</v>
      </c>
      <c r="O543" s="3"/>
      <c r="R543" s="3" t="s">
        <v>100</v>
      </c>
      <c r="U543" s="3" t="s">
        <v>99</v>
      </c>
      <c r="X543" s="3" t="s">
        <v>121</v>
      </c>
      <c r="AA543" s="3"/>
      <c r="AD543" s="3" t="s">
        <v>271</v>
      </c>
      <c r="AG543" s="3" t="s">
        <v>139</v>
      </c>
      <c r="AJ543" s="3"/>
      <c r="AM543" s="3" t="s">
        <v>99</v>
      </c>
      <c r="AP543" s="3"/>
      <c r="AS543" s="3" t="s">
        <v>99</v>
      </c>
      <c r="AV543" s="3"/>
      <c r="AY543" s="3" t="s">
        <v>241</v>
      </c>
      <c r="BB543" s="3"/>
      <c r="BG543" s="3" t="s">
        <v>123</v>
      </c>
      <c r="BJ543" s="3" t="s">
        <v>107</v>
      </c>
      <c r="BM543" s="3" t="s">
        <v>107</v>
      </c>
      <c r="BP543" s="3" t="s">
        <v>123</v>
      </c>
      <c r="BS543" s="3" t="s">
        <v>107</v>
      </c>
      <c r="BV543" s="3" t="s">
        <v>123</v>
      </c>
      <c r="BY543" s="3" t="s">
        <v>109</v>
      </c>
      <c r="CB543" s="3" t="s">
        <v>110</v>
      </c>
      <c r="CE543" s="3" t="s">
        <v>135</v>
      </c>
      <c r="CH543" s="3" t="s">
        <v>156</v>
      </c>
      <c r="CK543" s="3"/>
      <c r="CN543" s="3" t="s">
        <v>137</v>
      </c>
      <c r="CQ543" s="3"/>
    </row>
    <row r="544" spans="1:95" x14ac:dyDescent="0.25">
      <c r="A544">
        <v>266</v>
      </c>
      <c r="B544" s="22">
        <v>43953.638842592591</v>
      </c>
      <c r="C544" s="22">
        <v>43953.64167824074</v>
      </c>
      <c r="D544" s="3" t="s">
        <v>97</v>
      </c>
      <c r="I544" s="3" t="s">
        <v>99</v>
      </c>
      <c r="L544" s="3" t="s">
        <v>99</v>
      </c>
      <c r="O544" s="3"/>
      <c r="R544" s="3" t="s">
        <v>100</v>
      </c>
      <c r="U544" s="3" t="s">
        <v>99</v>
      </c>
      <c r="X544" s="3" t="s">
        <v>121</v>
      </c>
      <c r="AA544" s="3"/>
      <c r="AD544" s="3" t="s">
        <v>271</v>
      </c>
      <c r="AG544" s="3" t="s">
        <v>139</v>
      </c>
      <c r="AJ544" s="3"/>
      <c r="AM544" s="3" t="s">
        <v>99</v>
      </c>
      <c r="AP544" s="3"/>
      <c r="AS544" s="3" t="s">
        <v>99</v>
      </c>
      <c r="AV544" s="3"/>
      <c r="AY544" s="3" t="s">
        <v>430</v>
      </c>
      <c r="BB544" s="3"/>
      <c r="BG544" s="3" t="s">
        <v>123</v>
      </c>
      <c r="BJ544" s="3" t="s">
        <v>107</v>
      </c>
      <c r="BM544" s="3" t="s">
        <v>107</v>
      </c>
      <c r="BP544" s="3" t="s">
        <v>123</v>
      </c>
      <c r="BS544" s="3" t="s">
        <v>107</v>
      </c>
      <c r="BV544" s="3" t="s">
        <v>123</v>
      </c>
      <c r="BY544" s="3" t="s">
        <v>109</v>
      </c>
      <c r="CB544" s="3" t="s">
        <v>110</v>
      </c>
      <c r="CE544" s="3" t="s">
        <v>135</v>
      </c>
      <c r="CH544" s="3" t="s">
        <v>156</v>
      </c>
      <c r="CK544" s="3"/>
      <c r="CN544" s="3" t="s">
        <v>137</v>
      </c>
      <c r="CQ544" s="3"/>
    </row>
    <row r="545" spans="1:95" x14ac:dyDescent="0.25">
      <c r="A545">
        <v>267</v>
      </c>
      <c r="B545" s="22">
        <v>43953.642071759263</v>
      </c>
      <c r="C545" s="22">
        <v>43953.643391203703</v>
      </c>
      <c r="D545" s="3" t="s">
        <v>97</v>
      </c>
      <c r="I545" s="3" t="s">
        <v>98</v>
      </c>
      <c r="L545" s="3" t="s">
        <v>99</v>
      </c>
      <c r="O545" s="3"/>
      <c r="R545" s="3" t="s">
        <v>100</v>
      </c>
      <c r="U545" s="3" t="s">
        <v>99</v>
      </c>
      <c r="X545" s="3" t="s">
        <v>121</v>
      </c>
      <c r="AA545" s="3"/>
      <c r="AD545" s="3" t="s">
        <v>167</v>
      </c>
      <c r="AG545" s="3" t="s">
        <v>160</v>
      </c>
      <c r="AJ545" s="3"/>
      <c r="AM545" s="3" t="s">
        <v>99</v>
      </c>
      <c r="AP545" s="3"/>
      <c r="AS545" s="3" t="s">
        <v>99</v>
      </c>
      <c r="AV545" s="3"/>
      <c r="AY545" s="3" t="s">
        <v>241</v>
      </c>
      <c r="BB545" s="3"/>
      <c r="BG545" s="3" t="s">
        <v>123</v>
      </c>
      <c r="BJ545" s="3" t="s">
        <v>108</v>
      </c>
      <c r="BM545" s="3" t="s">
        <v>108</v>
      </c>
      <c r="BP545" s="3" t="s">
        <v>108</v>
      </c>
      <c r="BS545" s="3" t="s">
        <v>107</v>
      </c>
      <c r="BV545" s="3" t="s">
        <v>108</v>
      </c>
      <c r="BY545" s="3" t="s">
        <v>123</v>
      </c>
      <c r="CB545" s="3" t="s">
        <v>110</v>
      </c>
      <c r="CE545" s="3" t="s">
        <v>111</v>
      </c>
      <c r="CH545" s="3" t="s">
        <v>112</v>
      </c>
      <c r="CK545" s="3"/>
      <c r="CN545" s="3" t="s">
        <v>137</v>
      </c>
      <c r="CQ545" s="3"/>
    </row>
    <row r="546" spans="1:95" x14ac:dyDescent="0.25">
      <c r="A546">
        <v>267</v>
      </c>
      <c r="B546" s="22">
        <v>43953.642071759263</v>
      </c>
      <c r="C546" s="22">
        <v>43953.643391203703</v>
      </c>
      <c r="D546" s="3" t="s">
        <v>97</v>
      </c>
      <c r="I546" s="3" t="s">
        <v>98</v>
      </c>
      <c r="L546" s="3" t="s">
        <v>99</v>
      </c>
      <c r="O546" s="3"/>
      <c r="R546" s="3" t="s">
        <v>100</v>
      </c>
      <c r="U546" s="3" t="s">
        <v>99</v>
      </c>
      <c r="X546" s="3" t="s">
        <v>121</v>
      </c>
      <c r="AA546" s="3"/>
      <c r="AD546" s="3" t="s">
        <v>167</v>
      </c>
      <c r="AG546" s="3" t="s">
        <v>160</v>
      </c>
      <c r="AJ546" s="3"/>
      <c r="AM546" s="3" t="s">
        <v>99</v>
      </c>
      <c r="AP546" s="3"/>
      <c r="AS546" s="3" t="s">
        <v>99</v>
      </c>
      <c r="AV546" s="3"/>
      <c r="AY546" s="3" t="s">
        <v>430</v>
      </c>
      <c r="BB546" s="3"/>
      <c r="BG546" s="3" t="s">
        <v>123</v>
      </c>
      <c r="BJ546" s="3" t="s">
        <v>108</v>
      </c>
      <c r="BM546" s="3" t="s">
        <v>108</v>
      </c>
      <c r="BP546" s="3" t="s">
        <v>108</v>
      </c>
      <c r="BS546" s="3" t="s">
        <v>107</v>
      </c>
      <c r="BV546" s="3" t="s">
        <v>108</v>
      </c>
      <c r="BY546" s="3" t="s">
        <v>123</v>
      </c>
      <c r="CB546" s="3" t="s">
        <v>110</v>
      </c>
      <c r="CE546" s="3" t="s">
        <v>111</v>
      </c>
      <c r="CH546" s="3" t="s">
        <v>112</v>
      </c>
      <c r="CK546" s="3"/>
      <c r="CN546" s="3" t="s">
        <v>137</v>
      </c>
      <c r="CQ546" s="3"/>
    </row>
    <row r="547" spans="1:95" x14ac:dyDescent="0.25">
      <c r="A547">
        <v>268</v>
      </c>
      <c r="B547" s="22">
        <v>43954.49422453704</v>
      </c>
      <c r="C547" s="22">
        <v>43954.498206018521</v>
      </c>
      <c r="D547" s="3" t="s">
        <v>97</v>
      </c>
      <c r="I547" s="3" t="s">
        <v>98</v>
      </c>
      <c r="L547" s="3" t="s">
        <v>98</v>
      </c>
      <c r="O547" s="3" t="s">
        <v>392</v>
      </c>
      <c r="R547" s="3" t="s">
        <v>100</v>
      </c>
      <c r="U547" s="3" t="s">
        <v>98</v>
      </c>
      <c r="X547" s="3" t="s">
        <v>121</v>
      </c>
      <c r="AA547" s="3"/>
      <c r="AD547" s="3" t="s">
        <v>146</v>
      </c>
      <c r="AG547" s="3" t="s">
        <v>160</v>
      </c>
      <c r="AJ547" s="3"/>
      <c r="AM547" s="3" t="s">
        <v>98</v>
      </c>
      <c r="AP547" s="3" t="s">
        <v>393</v>
      </c>
      <c r="AS547" s="3" t="s">
        <v>99</v>
      </c>
      <c r="AV547" s="3"/>
      <c r="AY547" s="3" t="s">
        <v>439</v>
      </c>
      <c r="BB547" s="3"/>
      <c r="BG547" s="3" t="s">
        <v>107</v>
      </c>
      <c r="BJ547" s="3" t="s">
        <v>107</v>
      </c>
      <c r="BM547" s="3" t="s">
        <v>107</v>
      </c>
      <c r="BP547" s="3" t="s">
        <v>109</v>
      </c>
      <c r="BS547" s="3" t="s">
        <v>108</v>
      </c>
      <c r="BV547" s="3" t="s">
        <v>109</v>
      </c>
      <c r="BY547" s="3" t="s">
        <v>107</v>
      </c>
      <c r="CB547" s="3" t="s">
        <v>124</v>
      </c>
      <c r="CE547" s="3" t="s">
        <v>111</v>
      </c>
      <c r="CH547" s="3" t="s">
        <v>156</v>
      </c>
      <c r="CK547" s="3"/>
      <c r="CN547" s="3" t="s">
        <v>126</v>
      </c>
      <c r="CQ547" s="3"/>
    </row>
    <row r="548" spans="1:95" x14ac:dyDescent="0.25">
      <c r="A548">
        <v>268</v>
      </c>
      <c r="B548" s="22">
        <v>43954.49422453704</v>
      </c>
      <c r="C548" s="22">
        <v>43954.498206018521</v>
      </c>
      <c r="D548" s="3" t="s">
        <v>97</v>
      </c>
      <c r="I548" s="3" t="s">
        <v>98</v>
      </c>
      <c r="L548" s="3" t="s">
        <v>98</v>
      </c>
      <c r="O548" s="3" t="s">
        <v>392</v>
      </c>
      <c r="R548" s="3" t="s">
        <v>100</v>
      </c>
      <c r="U548" s="3" t="s">
        <v>98</v>
      </c>
      <c r="X548" s="3" t="s">
        <v>121</v>
      </c>
      <c r="AA548" s="3"/>
      <c r="AD548" s="3" t="s">
        <v>146</v>
      </c>
      <c r="AG548" s="3" t="s">
        <v>160</v>
      </c>
      <c r="AJ548" s="3"/>
      <c r="AM548" s="3" t="s">
        <v>98</v>
      </c>
      <c r="AP548" s="3" t="s">
        <v>393</v>
      </c>
      <c r="AS548" s="3" t="s">
        <v>99</v>
      </c>
      <c r="AV548" s="3"/>
      <c r="AY548" s="3" t="s">
        <v>430</v>
      </c>
      <c r="BB548" s="3"/>
      <c r="BG548" s="3" t="s">
        <v>107</v>
      </c>
      <c r="BJ548" s="3" t="s">
        <v>107</v>
      </c>
      <c r="BM548" s="3" t="s">
        <v>107</v>
      </c>
      <c r="BP548" s="3" t="s">
        <v>109</v>
      </c>
      <c r="BS548" s="3" t="s">
        <v>108</v>
      </c>
      <c r="BV548" s="3" t="s">
        <v>109</v>
      </c>
      <c r="BY548" s="3" t="s">
        <v>107</v>
      </c>
      <c r="CB548" s="3" t="s">
        <v>124</v>
      </c>
      <c r="CE548" s="3" t="s">
        <v>111</v>
      </c>
      <c r="CH548" s="3" t="s">
        <v>156</v>
      </c>
      <c r="CK548" s="3"/>
      <c r="CN548" s="3" t="s">
        <v>126</v>
      </c>
      <c r="CQ548"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B41CE-8902-42AD-AA85-425A621BA337}">
  <dimension ref="B1:BH116"/>
  <sheetViews>
    <sheetView topLeftCell="BE1" workbookViewId="0">
      <selection activeCell="BJ28" sqref="BJ28"/>
    </sheetView>
  </sheetViews>
  <sheetFormatPr defaultColWidth="6.140625" defaultRowHeight="15" x14ac:dyDescent="0.25"/>
  <cols>
    <col min="2" max="2" width="44.5703125" bestFit="1" customWidth="1"/>
    <col min="3" max="3" width="10.85546875" bestFit="1" customWidth="1"/>
    <col min="4" max="10" width="10.85546875" style="13" customWidth="1"/>
    <col min="13" max="13" width="38.140625" bestFit="1" customWidth="1"/>
    <col min="17" max="17" width="7.140625" bestFit="1" customWidth="1"/>
    <col min="18" max="18" width="7.140625" style="13" customWidth="1"/>
    <col min="21" max="21" width="83.85546875" bestFit="1" customWidth="1"/>
    <col min="22" max="22" width="10.85546875" bestFit="1" customWidth="1"/>
    <col min="24" max="24" width="11.28515625" bestFit="1" customWidth="1"/>
    <col min="39" max="39" width="36.28515625" customWidth="1"/>
    <col min="40" max="40" width="19.42578125" bestFit="1" customWidth="1"/>
    <col min="41" max="41" width="14" customWidth="1"/>
    <col min="42" max="42" width="10.28515625" customWidth="1"/>
    <col min="43" max="43" width="12" customWidth="1"/>
    <col min="44" max="44" width="14.5703125" customWidth="1"/>
    <col min="45" max="45" width="39.42578125" bestFit="1" customWidth="1"/>
    <col min="46" max="46" width="38.140625" bestFit="1" customWidth="1"/>
    <col min="47" max="47" width="16.28515625" bestFit="1" customWidth="1"/>
    <col min="48" max="48" width="9.85546875" bestFit="1" customWidth="1"/>
    <col min="49" max="49" width="6.140625" bestFit="1" customWidth="1"/>
    <col min="50" max="50" width="28.7109375" bestFit="1" customWidth="1"/>
    <col min="51" max="51" width="10.7109375" bestFit="1" customWidth="1"/>
    <col min="52" max="52" width="11.28515625" bestFit="1" customWidth="1"/>
    <col min="53" max="53" width="8" customWidth="1"/>
    <col min="54" max="54" width="9.85546875" customWidth="1"/>
    <col min="55" max="55" width="5.28515625" customWidth="1"/>
    <col min="56" max="56" width="6.42578125" customWidth="1"/>
    <col min="58" max="58" width="51.5703125" bestFit="1" customWidth="1"/>
    <col min="59" max="59" width="10.85546875" bestFit="1" customWidth="1"/>
    <col min="60" max="60" width="7.140625" bestFit="1" customWidth="1"/>
    <col min="61" max="61" width="29.42578125" bestFit="1" customWidth="1"/>
    <col min="62" max="62" width="20.5703125" bestFit="1" customWidth="1"/>
    <col min="63" max="63" width="74.5703125" bestFit="1" customWidth="1"/>
    <col min="64" max="64" width="72" bestFit="1" customWidth="1"/>
    <col min="65" max="65" width="152.28515625" bestFit="1" customWidth="1"/>
    <col min="66" max="66" width="49.42578125" bestFit="1" customWidth="1"/>
    <col min="67" max="67" width="101" bestFit="1" customWidth="1"/>
    <col min="68" max="68" width="129.85546875" bestFit="1" customWidth="1"/>
    <col min="69" max="69" width="78.28515625" bestFit="1" customWidth="1"/>
    <col min="70" max="70" width="7.28515625" bestFit="1" customWidth="1"/>
    <col min="71" max="71" width="11.28515625" bestFit="1" customWidth="1"/>
  </cols>
  <sheetData>
    <row r="1" spans="2:59" ht="15.75" thickBot="1" x14ac:dyDescent="0.3"/>
    <row r="2" spans="2:59" s="24" customFormat="1" ht="15.75" thickBot="1" x14ac:dyDescent="0.3">
      <c r="B2" s="27" t="s">
        <v>401</v>
      </c>
      <c r="C2" s="28"/>
      <c r="D2" s="23"/>
      <c r="E2" s="23"/>
      <c r="F2" s="23"/>
      <c r="G2" s="23"/>
      <c r="H2" s="23"/>
      <c r="I2" s="23"/>
      <c r="J2" s="23"/>
      <c r="M2" s="27" t="s">
        <v>402</v>
      </c>
      <c r="N2" s="29"/>
      <c r="O2" s="29"/>
      <c r="P2" s="29"/>
      <c r="Q2" s="29"/>
      <c r="R2" s="25"/>
      <c r="U2" s="27" t="s">
        <v>403</v>
      </c>
      <c r="V2" s="29"/>
      <c r="W2" s="29"/>
      <c r="X2" s="28"/>
      <c r="AM2" s="27" t="s">
        <v>404</v>
      </c>
      <c r="AN2" s="28"/>
      <c r="AT2" s="27" t="s">
        <v>418</v>
      </c>
      <c r="AU2" s="28"/>
      <c r="BF2" s="27" t="s">
        <v>424</v>
      </c>
      <c r="BG2" s="28"/>
    </row>
    <row r="4" spans="2:59" x14ac:dyDescent="0.25">
      <c r="B4" s="4" t="s">
        <v>394</v>
      </c>
      <c r="C4" s="6" t="s">
        <v>396</v>
      </c>
      <c r="D4" s="17"/>
      <c r="E4" s="17"/>
      <c r="F4" s="17"/>
      <c r="G4" s="17"/>
      <c r="H4" s="17"/>
      <c r="I4" s="17"/>
      <c r="J4" s="17"/>
      <c r="M4" s="4" t="s">
        <v>396</v>
      </c>
      <c r="N4" s="4" t="s">
        <v>397</v>
      </c>
      <c r="Q4" s="11"/>
      <c r="U4" s="4" t="s">
        <v>396</v>
      </c>
      <c r="V4" s="4" t="s">
        <v>397</v>
      </c>
      <c r="AM4" s="4" t="s">
        <v>394</v>
      </c>
      <c r="AN4" t="s">
        <v>396</v>
      </c>
      <c r="AT4" s="4" t="s">
        <v>394</v>
      </c>
      <c r="AU4" t="s">
        <v>396</v>
      </c>
      <c r="BF4" s="4" t="s">
        <v>394</v>
      </c>
      <c r="BG4" t="s">
        <v>396</v>
      </c>
    </row>
    <row r="5" spans="2:59" x14ac:dyDescent="0.25">
      <c r="B5" s="5" t="s">
        <v>131</v>
      </c>
      <c r="C5" s="7">
        <v>0.25757575757575757</v>
      </c>
      <c r="D5" s="15"/>
      <c r="E5" s="15"/>
      <c r="F5" s="15"/>
      <c r="G5" s="15"/>
      <c r="H5" s="15"/>
      <c r="I5" s="15"/>
      <c r="J5" s="15"/>
      <c r="K5" s="7"/>
      <c r="M5" s="4" t="s">
        <v>394</v>
      </c>
      <c r="N5" t="s">
        <v>99</v>
      </c>
      <c r="O5" t="s">
        <v>98</v>
      </c>
      <c r="P5" t="s">
        <v>395</v>
      </c>
      <c r="Q5" s="10"/>
      <c r="R5" s="14"/>
      <c r="U5" s="4" t="s">
        <v>394</v>
      </c>
      <c r="V5" t="s">
        <v>99</v>
      </c>
      <c r="W5" t="s">
        <v>98</v>
      </c>
      <c r="X5" t="s">
        <v>395</v>
      </c>
      <c r="AM5" s="5" t="s">
        <v>99</v>
      </c>
      <c r="AN5" s="3">
        <v>41</v>
      </c>
      <c r="AT5" s="5" t="s">
        <v>139</v>
      </c>
      <c r="AU5" s="3">
        <v>29</v>
      </c>
      <c r="BF5" s="5" t="s">
        <v>99</v>
      </c>
      <c r="BG5" s="3">
        <v>218</v>
      </c>
    </row>
    <row r="6" spans="2:59" x14ac:dyDescent="0.25">
      <c r="B6" s="5" t="s">
        <v>126</v>
      </c>
      <c r="C6" s="7">
        <v>0.23863636363636365</v>
      </c>
      <c r="D6" s="15"/>
      <c r="E6" s="15"/>
      <c r="F6" s="15"/>
      <c r="G6" s="15"/>
      <c r="H6" s="15"/>
      <c r="I6" s="15"/>
      <c r="J6" s="15"/>
      <c r="K6" s="7"/>
      <c r="M6" s="5" t="s">
        <v>156</v>
      </c>
      <c r="N6" s="3">
        <v>8</v>
      </c>
      <c r="O6" s="3">
        <v>9</v>
      </c>
      <c r="P6" s="3">
        <v>17</v>
      </c>
      <c r="Q6" s="7">
        <f>GETPIVOTDATA("ID",$M$4,"Prior to the COVID-19 crisis, were you able to work from home?","No","Please select the business domain of the organization you work for.","Banking &amp; Financial")/GETPIVOTDATA("ID",$M$4,"Please select the business domain of the organization you work for.","Banking &amp; Financial")</f>
        <v>0.47058823529411764</v>
      </c>
      <c r="R6" s="15"/>
      <c r="U6" s="5" t="s">
        <v>156</v>
      </c>
      <c r="V6" s="3">
        <v>8</v>
      </c>
      <c r="W6" s="3">
        <v>9</v>
      </c>
      <c r="X6" s="3">
        <v>17</v>
      </c>
      <c r="AM6" s="5" t="s">
        <v>132</v>
      </c>
      <c r="AN6" s="3">
        <v>67</v>
      </c>
      <c r="AT6" s="5" t="s">
        <v>160</v>
      </c>
      <c r="AU6" s="3">
        <v>11</v>
      </c>
      <c r="BF6" s="19" t="s">
        <v>399</v>
      </c>
      <c r="BG6" s="3">
        <v>218</v>
      </c>
    </row>
    <row r="7" spans="2:59" x14ac:dyDescent="0.25">
      <c r="B7" s="5" t="s">
        <v>137</v>
      </c>
      <c r="C7" s="7">
        <v>0.30303030303030304</v>
      </c>
      <c r="D7" s="15"/>
      <c r="E7" s="15"/>
      <c r="F7" s="15"/>
      <c r="G7" s="15"/>
      <c r="H7" s="15"/>
      <c r="I7" s="15"/>
      <c r="J7" s="15"/>
      <c r="K7" s="7"/>
      <c r="M7" s="5" t="s">
        <v>112</v>
      </c>
      <c r="N7" s="3">
        <v>5</v>
      </c>
      <c r="O7" s="3">
        <v>52</v>
      </c>
      <c r="P7" s="3">
        <v>57</v>
      </c>
      <c r="Q7" s="7">
        <f>GETPIVOTDATA("ID",$M$4,"Prior to the COVID-19 crisis, were you able to work from home?","No","Please select the business domain of the organization you work for.","Education &amp; Research")/GETPIVOTDATA("ID",$M$4,"Please select the business domain of the organization you work for.","Education &amp; Research")</f>
        <v>8.771929824561403E-2</v>
      </c>
      <c r="R7" s="15"/>
      <c r="U7" s="5" t="s">
        <v>112</v>
      </c>
      <c r="V7" s="3">
        <v>40</v>
      </c>
      <c r="W7" s="3">
        <v>17</v>
      </c>
      <c r="X7" s="3">
        <v>57</v>
      </c>
      <c r="AM7" s="5" t="s">
        <v>102</v>
      </c>
      <c r="AN7" s="3">
        <v>60</v>
      </c>
      <c r="AT7" s="5" t="s">
        <v>137</v>
      </c>
      <c r="AU7" s="3">
        <v>13</v>
      </c>
      <c r="BF7" s="5" t="s">
        <v>98</v>
      </c>
      <c r="BG7" s="3">
        <v>46</v>
      </c>
    </row>
    <row r="8" spans="2:59" x14ac:dyDescent="0.25">
      <c r="B8" s="5" t="s">
        <v>113</v>
      </c>
      <c r="C8" s="7">
        <v>0.18181818181818182</v>
      </c>
      <c r="D8" s="15"/>
      <c r="E8" s="15"/>
      <c r="F8" s="15"/>
      <c r="G8" s="15"/>
      <c r="H8" s="15"/>
      <c r="I8" s="15"/>
      <c r="J8" s="15"/>
      <c r="K8" s="7"/>
      <c r="M8" s="5" t="s">
        <v>136</v>
      </c>
      <c r="N8" s="3">
        <v>19</v>
      </c>
      <c r="O8" s="3">
        <v>23</v>
      </c>
      <c r="P8" s="3">
        <v>42</v>
      </c>
      <c r="Q8" s="7">
        <f>GETPIVOTDATA("ID",$M$4,"Prior to the COVID-19 crisis, were you able to work from home?","No","Please select the business domain of the organization you work for.","EPES (Electrical Power &amp; Energy Systems)")/GETPIVOTDATA("ID",$M$4,"Please select the business domain of the organization you work for.","EPES (Electrical Power &amp; Energy Systems)")</f>
        <v>0.45238095238095238</v>
      </c>
      <c r="R8" s="15"/>
      <c r="U8" s="5" t="s">
        <v>136</v>
      </c>
      <c r="V8" s="3">
        <v>18</v>
      </c>
      <c r="W8" s="3">
        <v>24</v>
      </c>
      <c r="X8" s="3">
        <v>42</v>
      </c>
      <c r="AM8" s="5" t="s">
        <v>400</v>
      </c>
      <c r="AN8" s="3">
        <v>96</v>
      </c>
      <c r="AT8" s="5" t="s">
        <v>417</v>
      </c>
      <c r="AU8" s="3">
        <v>35</v>
      </c>
      <c r="BF8" s="5" t="s">
        <v>395</v>
      </c>
      <c r="BG8" s="3">
        <v>264</v>
      </c>
    </row>
    <row r="9" spans="2:59" x14ac:dyDescent="0.25">
      <c r="B9" s="5" t="s">
        <v>141</v>
      </c>
      <c r="C9" s="7">
        <v>1.893939393939394E-2</v>
      </c>
      <c r="D9" s="15"/>
      <c r="E9" s="15"/>
      <c r="F9" s="15"/>
      <c r="G9" s="15"/>
      <c r="H9" s="15"/>
      <c r="I9" s="15"/>
      <c r="J9" s="15"/>
      <c r="K9" s="7"/>
      <c r="M9" s="5" t="s">
        <v>236</v>
      </c>
      <c r="N9" s="3">
        <v>3</v>
      </c>
      <c r="O9" s="3">
        <v>3</v>
      </c>
      <c r="P9" s="3">
        <v>6</v>
      </c>
      <c r="U9" s="5" t="s">
        <v>236</v>
      </c>
      <c r="V9" s="3">
        <v>5</v>
      </c>
      <c r="W9" s="3">
        <v>1</v>
      </c>
      <c r="X9" s="3">
        <v>6</v>
      </c>
      <c r="AM9" s="5" t="s">
        <v>395</v>
      </c>
      <c r="AN9" s="3">
        <v>264</v>
      </c>
      <c r="AT9" s="5" t="s">
        <v>149</v>
      </c>
      <c r="AU9" s="3">
        <v>170</v>
      </c>
    </row>
    <row r="10" spans="2:59" x14ac:dyDescent="0.25">
      <c r="B10" s="5" t="s">
        <v>395</v>
      </c>
      <c r="C10" s="7">
        <v>1</v>
      </c>
      <c r="D10" s="15"/>
      <c r="E10" s="15"/>
      <c r="F10" s="15"/>
      <c r="G10" s="15"/>
      <c r="H10" s="15"/>
      <c r="I10" s="15"/>
      <c r="J10" s="15"/>
      <c r="M10" s="5" t="s">
        <v>148</v>
      </c>
      <c r="N10" s="3">
        <v>11</v>
      </c>
      <c r="O10" s="3">
        <v>60</v>
      </c>
      <c r="P10" s="3">
        <v>71</v>
      </c>
      <c r="Q10" s="7">
        <f>GETPIVOTDATA("ID",$M$4,"Prior to the COVID-19 crisis, were you able to work from home?","No","Please select the business domain of the organization you work for.","IT (Information Technology)")/GETPIVOTDATA("ID",$M$4,"Please select the business domain of the organization you work for.","IT (Information Technology)")</f>
        <v>0.15492957746478872</v>
      </c>
      <c r="R10" s="15"/>
      <c r="U10" s="5" t="s">
        <v>148</v>
      </c>
      <c r="V10" s="3">
        <v>31</v>
      </c>
      <c r="W10" s="3">
        <v>40</v>
      </c>
      <c r="X10" s="3">
        <v>71</v>
      </c>
      <c r="AT10" s="5" t="s">
        <v>395</v>
      </c>
      <c r="AU10" s="3">
        <v>258</v>
      </c>
    </row>
    <row r="11" spans="2:59" x14ac:dyDescent="0.25">
      <c r="M11" s="5" t="s">
        <v>137</v>
      </c>
      <c r="N11" s="3">
        <v>5</v>
      </c>
      <c r="O11" s="3">
        <v>31</v>
      </c>
      <c r="P11" s="3">
        <v>36</v>
      </c>
      <c r="U11" s="5" t="s">
        <v>137</v>
      </c>
      <c r="V11" s="3">
        <v>23</v>
      </c>
      <c r="W11" s="3">
        <v>13</v>
      </c>
      <c r="X11" s="3">
        <v>36</v>
      </c>
    </row>
    <row r="12" spans="2:59" x14ac:dyDescent="0.25">
      <c r="M12" s="5" t="s">
        <v>163</v>
      </c>
      <c r="N12" s="3">
        <v>5</v>
      </c>
      <c r="O12" s="3">
        <v>5</v>
      </c>
      <c r="P12" s="3">
        <v>10</v>
      </c>
      <c r="U12" s="5" t="s">
        <v>163</v>
      </c>
      <c r="V12" s="3">
        <v>7</v>
      </c>
      <c r="W12" s="3">
        <v>3</v>
      </c>
      <c r="X12" s="3">
        <v>10</v>
      </c>
    </row>
    <row r="13" spans="2:59" x14ac:dyDescent="0.25">
      <c r="B13" s="4" t="s">
        <v>394</v>
      </c>
      <c r="C13" t="s">
        <v>396</v>
      </c>
      <c r="M13" s="5" t="s">
        <v>125</v>
      </c>
      <c r="N13" s="3"/>
      <c r="O13" s="3">
        <v>1</v>
      </c>
      <c r="P13" s="3">
        <v>1</v>
      </c>
      <c r="U13" s="5" t="s">
        <v>125</v>
      </c>
      <c r="V13" s="3">
        <v>1</v>
      </c>
      <c r="W13" s="3"/>
      <c r="X13" s="3">
        <v>1</v>
      </c>
      <c r="AM13" s="4" t="s">
        <v>23</v>
      </c>
      <c r="AN13" t="s">
        <v>101</v>
      </c>
    </row>
    <row r="14" spans="2:59" x14ac:dyDescent="0.25">
      <c r="B14" s="5" t="s">
        <v>134</v>
      </c>
      <c r="C14" s="3">
        <v>9</v>
      </c>
      <c r="D14" s="18"/>
      <c r="E14" s="18"/>
      <c r="F14" s="18"/>
      <c r="G14" s="18"/>
      <c r="H14" s="18"/>
      <c r="I14" s="18"/>
      <c r="J14" s="18"/>
      <c r="M14" s="5" t="s">
        <v>199</v>
      </c>
      <c r="N14" s="3">
        <v>4</v>
      </c>
      <c r="O14" s="3">
        <v>16</v>
      </c>
      <c r="P14" s="3">
        <v>20</v>
      </c>
      <c r="Q14" s="7">
        <f>GETPIVOTDATA("ID",$M$4,"Prior to the COVID-19 crisis, were you able to work from home?","No","Please select the business domain of the organization you work for.","Telecommunications")/GETPIVOTDATA("ID",$M$4,"Please select the business domain of the organization you work for.","Telecommunications")</f>
        <v>0.2</v>
      </c>
      <c r="R14" s="15"/>
      <c r="U14" s="5" t="s">
        <v>199</v>
      </c>
      <c r="V14" s="3">
        <v>6</v>
      </c>
      <c r="W14" s="3">
        <v>14</v>
      </c>
      <c r="X14" s="3">
        <v>20</v>
      </c>
    </row>
    <row r="15" spans="2:59" x14ac:dyDescent="0.25">
      <c r="B15" s="5" t="s">
        <v>110</v>
      </c>
      <c r="C15" s="3">
        <v>80</v>
      </c>
      <c r="D15" s="18"/>
      <c r="E15" s="18"/>
      <c r="F15" s="18"/>
      <c r="G15" s="18"/>
      <c r="H15" s="18"/>
      <c r="I15" s="18"/>
      <c r="J15" s="18"/>
      <c r="M15" s="5" t="s">
        <v>239</v>
      </c>
      <c r="N15" s="3">
        <v>3</v>
      </c>
      <c r="O15" s="3">
        <v>1</v>
      </c>
      <c r="P15" s="3">
        <v>4</v>
      </c>
      <c r="U15" s="5" t="s">
        <v>239</v>
      </c>
      <c r="V15" s="3">
        <v>2</v>
      </c>
      <c r="W15" s="3">
        <v>2</v>
      </c>
      <c r="X15" s="3">
        <v>4</v>
      </c>
      <c r="AM15" s="4" t="s">
        <v>394</v>
      </c>
      <c r="AN15" t="s">
        <v>396</v>
      </c>
      <c r="AT15" s="4" t="s">
        <v>396</v>
      </c>
      <c r="AU15" s="4" t="s">
        <v>397</v>
      </c>
    </row>
    <row r="16" spans="2:59" x14ac:dyDescent="0.25">
      <c r="B16" s="5" t="s">
        <v>118</v>
      </c>
      <c r="C16" s="3">
        <v>112</v>
      </c>
      <c r="D16" s="18"/>
      <c r="E16" s="18"/>
      <c r="F16" s="18"/>
      <c r="G16" s="18"/>
      <c r="H16" s="18"/>
      <c r="I16" s="18"/>
      <c r="J16" s="18"/>
      <c r="M16" s="5" t="s">
        <v>395</v>
      </c>
      <c r="N16" s="3">
        <v>63</v>
      </c>
      <c r="O16" s="3">
        <v>201</v>
      </c>
      <c r="P16" s="3">
        <v>264</v>
      </c>
      <c r="Q16" s="11"/>
      <c r="U16" s="5" t="s">
        <v>395</v>
      </c>
      <c r="V16" s="3">
        <v>141</v>
      </c>
      <c r="W16" s="3">
        <v>123</v>
      </c>
      <c r="X16" s="3">
        <v>264</v>
      </c>
      <c r="AM16" s="5" t="s">
        <v>99</v>
      </c>
      <c r="AN16" s="3">
        <v>152</v>
      </c>
      <c r="AT16" s="4" t="s">
        <v>394</v>
      </c>
      <c r="AU16" t="s">
        <v>139</v>
      </c>
      <c r="AV16" t="s">
        <v>160</v>
      </c>
      <c r="AW16" t="s">
        <v>137</v>
      </c>
      <c r="AX16" t="s">
        <v>417</v>
      </c>
      <c r="AY16" t="s">
        <v>149</v>
      </c>
      <c r="AZ16" t="s">
        <v>395</v>
      </c>
    </row>
    <row r="17" spans="2:60" x14ac:dyDescent="0.25">
      <c r="B17" s="5" t="s">
        <v>124</v>
      </c>
      <c r="C17" s="3">
        <v>48</v>
      </c>
      <c r="D17" s="18"/>
      <c r="E17" s="18"/>
      <c r="F17" s="18"/>
      <c r="G17" s="18"/>
      <c r="H17" s="18"/>
      <c r="I17" s="18"/>
      <c r="J17" s="18"/>
      <c r="AM17" s="19" t="s">
        <v>99</v>
      </c>
      <c r="AN17" s="3">
        <v>37</v>
      </c>
      <c r="AT17" s="5" t="s">
        <v>156</v>
      </c>
      <c r="AU17" s="3">
        <v>2</v>
      </c>
      <c r="AV17" s="3">
        <v>3</v>
      </c>
      <c r="AW17" s="3"/>
      <c r="AX17" s="3">
        <v>3</v>
      </c>
      <c r="AY17" s="3">
        <v>9</v>
      </c>
      <c r="AZ17" s="3">
        <v>17</v>
      </c>
    </row>
    <row r="18" spans="2:60" x14ac:dyDescent="0.25">
      <c r="B18" s="5" t="s">
        <v>165</v>
      </c>
      <c r="C18" s="3">
        <v>10</v>
      </c>
      <c r="D18" s="18"/>
      <c r="E18" s="18"/>
      <c r="F18" s="18"/>
      <c r="G18" s="18"/>
      <c r="H18" s="18"/>
      <c r="I18" s="18"/>
      <c r="J18" s="18"/>
      <c r="AM18" s="19" t="s">
        <v>132</v>
      </c>
      <c r="AN18" s="3">
        <v>62</v>
      </c>
      <c r="AT18" s="5" t="s">
        <v>112</v>
      </c>
      <c r="AU18" s="3">
        <v>5</v>
      </c>
      <c r="AV18" s="3">
        <v>4</v>
      </c>
      <c r="AW18" s="3">
        <v>3</v>
      </c>
      <c r="AX18" s="3">
        <v>10</v>
      </c>
      <c r="AY18" s="3">
        <v>31</v>
      </c>
      <c r="AZ18" s="3">
        <v>53</v>
      </c>
    </row>
    <row r="19" spans="2:60" x14ac:dyDescent="0.25">
      <c r="B19" s="5" t="s">
        <v>389</v>
      </c>
      <c r="C19" s="3">
        <v>1</v>
      </c>
      <c r="D19" s="18"/>
      <c r="E19" s="18"/>
      <c r="F19" s="18"/>
      <c r="G19" s="18"/>
      <c r="H19" s="18"/>
      <c r="I19" s="18"/>
      <c r="J19" s="18"/>
      <c r="M19" s="4" t="s">
        <v>396</v>
      </c>
      <c r="N19" s="4" t="s">
        <v>397</v>
      </c>
      <c r="Q19" s="11"/>
      <c r="U19" s="4" t="s">
        <v>394</v>
      </c>
      <c r="V19" t="s">
        <v>396</v>
      </c>
      <c r="AM19" s="19" t="s">
        <v>102</v>
      </c>
      <c r="AN19" s="3">
        <v>53</v>
      </c>
      <c r="AT19" s="5" t="s">
        <v>136</v>
      </c>
      <c r="AU19" s="3">
        <v>2</v>
      </c>
      <c r="AV19" s="3">
        <v>1</v>
      </c>
      <c r="AW19" s="3">
        <v>3</v>
      </c>
      <c r="AX19" s="3">
        <v>4</v>
      </c>
      <c r="AY19" s="3">
        <v>31</v>
      </c>
      <c r="AZ19" s="3">
        <v>41</v>
      </c>
    </row>
    <row r="20" spans="2:60" x14ac:dyDescent="0.25">
      <c r="B20" s="5" t="s">
        <v>221</v>
      </c>
      <c r="C20" s="3">
        <v>2</v>
      </c>
      <c r="D20" s="18"/>
      <c r="E20" s="18"/>
      <c r="F20" s="18"/>
      <c r="G20" s="18"/>
      <c r="H20" s="18"/>
      <c r="I20" s="18"/>
      <c r="J20" s="18"/>
      <c r="M20" s="4" t="s">
        <v>394</v>
      </c>
      <c r="N20" t="s">
        <v>99</v>
      </c>
      <c r="O20" t="s">
        <v>98</v>
      </c>
      <c r="P20" t="s">
        <v>395</v>
      </c>
      <c r="Q20" s="12"/>
      <c r="R20" s="16"/>
      <c r="U20" s="5" t="s">
        <v>99</v>
      </c>
      <c r="V20" s="3">
        <v>141</v>
      </c>
      <c r="AM20" s="5" t="s">
        <v>98</v>
      </c>
      <c r="AN20" s="3">
        <v>16</v>
      </c>
      <c r="AT20" s="5" t="s">
        <v>236</v>
      </c>
      <c r="AU20" s="3">
        <v>2</v>
      </c>
      <c r="AV20" s="3"/>
      <c r="AW20" s="3">
        <v>1</v>
      </c>
      <c r="AX20" s="3"/>
      <c r="AY20" s="3">
        <v>3</v>
      </c>
      <c r="AZ20" s="3">
        <v>6</v>
      </c>
    </row>
    <row r="21" spans="2:60" x14ac:dyDescent="0.25">
      <c r="B21" s="5" t="s">
        <v>398</v>
      </c>
      <c r="C21" s="3">
        <v>2</v>
      </c>
      <c r="D21" s="18"/>
      <c r="E21" s="18"/>
      <c r="F21" s="18"/>
      <c r="G21" s="18"/>
      <c r="H21" s="18"/>
      <c r="I21" s="18"/>
      <c r="J21" s="18"/>
      <c r="M21" s="5" t="s">
        <v>131</v>
      </c>
      <c r="N21" s="3">
        <v>10</v>
      </c>
      <c r="O21" s="3">
        <v>58</v>
      </c>
      <c r="P21" s="3">
        <v>68</v>
      </c>
      <c r="Q21" s="7">
        <f>GETPIVOTDATA("ID",$M$19,"Prior to the COVID-19 crisis, were you able to work from home?","No","Which of the following best describes your work position?","IT professional")/GETPIVOTDATA("ID",$M$19,"Which of the following best describes your work position?","IT professional")</f>
        <v>0.14705882352941177</v>
      </c>
      <c r="R21" s="15"/>
      <c r="U21" s="5" t="s">
        <v>98</v>
      </c>
      <c r="V21" s="3">
        <v>123</v>
      </c>
      <c r="AM21" s="19" t="s">
        <v>99</v>
      </c>
      <c r="AN21" s="3">
        <v>4</v>
      </c>
      <c r="AT21" s="5" t="s">
        <v>148</v>
      </c>
      <c r="AU21" s="3">
        <v>9</v>
      </c>
      <c r="AV21" s="3">
        <v>1</v>
      </c>
      <c r="AW21" s="3">
        <v>3</v>
      </c>
      <c r="AX21" s="3">
        <v>13</v>
      </c>
      <c r="AY21" s="3">
        <v>45</v>
      </c>
      <c r="AZ21" s="3">
        <v>71</v>
      </c>
      <c r="BF21" s="5"/>
      <c r="BG21" s="3"/>
    </row>
    <row r="22" spans="2:60" x14ac:dyDescent="0.25">
      <c r="B22" s="5" t="s">
        <v>395</v>
      </c>
      <c r="C22" s="3">
        <v>264</v>
      </c>
      <c r="D22" s="18"/>
      <c r="E22" s="18"/>
      <c r="F22" s="18"/>
      <c r="G22" s="18"/>
      <c r="H22" s="18"/>
      <c r="I22" s="18"/>
      <c r="J22" s="18"/>
      <c r="M22" s="5" t="s">
        <v>126</v>
      </c>
      <c r="N22" s="3">
        <v>15</v>
      </c>
      <c r="O22" s="3">
        <v>48</v>
      </c>
      <c r="P22" s="3">
        <v>63</v>
      </c>
      <c r="Q22" s="7">
        <f>GETPIVOTDATA("ID",$M$19,"Prior to the COVID-19 crisis, were you able to work from home?","No","Which of the following best describes your work position?","Manager")/GETPIVOTDATA("ID",$M$19,"Which of the following best describes your work position?","Manager")</f>
        <v>0.23809523809523808</v>
      </c>
      <c r="R22" s="15"/>
      <c r="S22" s="8"/>
      <c r="T22" s="8"/>
      <c r="U22" s="5" t="s">
        <v>395</v>
      </c>
      <c r="V22" s="3">
        <v>264</v>
      </c>
      <c r="AM22" s="19" t="s">
        <v>132</v>
      </c>
      <c r="AN22" s="3">
        <v>5</v>
      </c>
      <c r="AT22" s="5" t="s">
        <v>137</v>
      </c>
      <c r="AU22" s="3">
        <v>7</v>
      </c>
      <c r="AV22" s="3"/>
      <c r="AW22" s="3">
        <v>2</v>
      </c>
      <c r="AX22" s="3">
        <v>4</v>
      </c>
      <c r="AY22" s="3">
        <v>23</v>
      </c>
      <c r="AZ22" s="3">
        <v>36</v>
      </c>
      <c r="BF22" s="5"/>
      <c r="BG22" s="3"/>
    </row>
    <row r="23" spans="2:60" x14ac:dyDescent="0.25">
      <c r="M23" s="5" t="s">
        <v>137</v>
      </c>
      <c r="N23" s="3">
        <v>31</v>
      </c>
      <c r="O23" s="3">
        <v>49</v>
      </c>
      <c r="P23" s="3">
        <v>80</v>
      </c>
      <c r="Q23" s="7"/>
      <c r="R23" s="15"/>
      <c r="AM23" s="19" t="s">
        <v>102</v>
      </c>
      <c r="AN23" s="3">
        <v>7</v>
      </c>
      <c r="AT23" s="5" t="s">
        <v>163</v>
      </c>
      <c r="AU23" s="3">
        <v>1</v>
      </c>
      <c r="AV23" s="3">
        <v>2</v>
      </c>
      <c r="AW23" s="3">
        <v>1</v>
      </c>
      <c r="AX23" s="3"/>
      <c r="AY23" s="3">
        <v>6</v>
      </c>
      <c r="AZ23" s="3">
        <v>10</v>
      </c>
      <c r="BF23" t="s">
        <v>41</v>
      </c>
    </row>
    <row r="24" spans="2:60" x14ac:dyDescent="0.25">
      <c r="M24" s="5" t="s">
        <v>113</v>
      </c>
      <c r="N24" s="3">
        <v>7</v>
      </c>
      <c r="O24" s="3">
        <v>41</v>
      </c>
      <c r="P24" s="3">
        <v>48</v>
      </c>
      <c r="Q24" s="7">
        <f>GETPIVOTDATA("ID",$M$19,"Prior to the COVID-19 crisis, were you able to work from home?","No","Which of the following best describes your work position?","Researcher")/GETPIVOTDATA("ID",$M$19,"Which of the following best describes your work position?","Researcher")</f>
        <v>0.14583333333333334</v>
      </c>
      <c r="R24" s="15"/>
      <c r="AM24" s="5" t="s">
        <v>395</v>
      </c>
      <c r="AN24" s="3">
        <v>168</v>
      </c>
      <c r="AT24" s="5" t="s">
        <v>199</v>
      </c>
      <c r="AU24" s="3">
        <v>1</v>
      </c>
      <c r="AV24" s="3"/>
      <c r="AW24" s="3"/>
      <c r="AX24" s="3">
        <v>1</v>
      </c>
      <c r="AY24" s="3">
        <v>18</v>
      </c>
      <c r="AZ24" s="3">
        <v>20</v>
      </c>
    </row>
    <row r="25" spans="2:60" x14ac:dyDescent="0.25">
      <c r="B25" s="4" t="s">
        <v>394</v>
      </c>
      <c r="C25" t="s">
        <v>396</v>
      </c>
      <c r="M25" s="5" t="s">
        <v>141</v>
      </c>
      <c r="N25" s="3"/>
      <c r="O25" s="3">
        <v>5</v>
      </c>
      <c r="P25" s="3">
        <v>5</v>
      </c>
      <c r="Q25" s="7"/>
      <c r="R25" s="15"/>
      <c r="U25" s="4" t="s">
        <v>8</v>
      </c>
      <c r="V25" t="s">
        <v>99</v>
      </c>
      <c r="AT25" s="5" t="s">
        <v>239</v>
      </c>
      <c r="AU25" s="3"/>
      <c r="AV25" s="3"/>
      <c r="AW25" s="3"/>
      <c r="AX25" s="3"/>
      <c r="AY25" s="3">
        <v>4</v>
      </c>
      <c r="AZ25" s="3">
        <v>4</v>
      </c>
      <c r="BF25" t="s">
        <v>419</v>
      </c>
      <c r="BG25">
        <v>4</v>
      </c>
      <c r="BH25" s="7">
        <f>BG25/46</f>
        <v>8.6956521739130432E-2</v>
      </c>
    </row>
    <row r="26" spans="2:60" x14ac:dyDescent="0.25">
      <c r="B26" s="5" t="s">
        <v>162</v>
      </c>
      <c r="C26" s="3">
        <v>6</v>
      </c>
      <c r="D26" s="18"/>
      <c r="E26" s="18"/>
      <c r="F26" s="18"/>
      <c r="G26" s="18"/>
      <c r="H26" s="18"/>
      <c r="I26" s="18"/>
      <c r="J26" s="18"/>
      <c r="M26" s="5" t="s">
        <v>395</v>
      </c>
      <c r="N26" s="3">
        <v>63</v>
      </c>
      <c r="O26" s="3">
        <v>201</v>
      </c>
      <c r="P26" s="3">
        <v>264</v>
      </c>
      <c r="Q26" s="11"/>
      <c r="AT26" s="5" t="s">
        <v>395</v>
      </c>
      <c r="AU26" s="3">
        <v>29</v>
      </c>
      <c r="AV26" s="3">
        <v>11</v>
      </c>
      <c r="AW26" s="3">
        <v>13</v>
      </c>
      <c r="AX26" s="3">
        <v>35</v>
      </c>
      <c r="AY26" s="3">
        <v>170</v>
      </c>
      <c r="AZ26" s="3">
        <v>258</v>
      </c>
      <c r="BF26" t="s">
        <v>420</v>
      </c>
      <c r="BG26">
        <v>7</v>
      </c>
      <c r="BH26" s="7">
        <f t="shared" ref="BH26:BH29" si="0">BG26/46</f>
        <v>0.15217391304347827</v>
      </c>
    </row>
    <row r="27" spans="2:60" x14ac:dyDescent="0.25">
      <c r="B27" s="5" t="s">
        <v>147</v>
      </c>
      <c r="C27" s="3">
        <v>41</v>
      </c>
      <c r="D27" s="18"/>
      <c r="E27" s="18"/>
      <c r="F27" s="18"/>
      <c r="G27" s="18"/>
      <c r="H27" s="18"/>
      <c r="I27" s="18"/>
      <c r="J27" s="18"/>
      <c r="U27" s="4" t="s">
        <v>394</v>
      </c>
      <c r="V27" t="s">
        <v>396</v>
      </c>
      <c r="AM27" s="4" t="s">
        <v>394</v>
      </c>
      <c r="AN27" t="s">
        <v>396</v>
      </c>
      <c r="BF27" t="s">
        <v>421</v>
      </c>
      <c r="BG27">
        <v>16</v>
      </c>
      <c r="BH27" s="7">
        <f t="shared" si="0"/>
        <v>0.34782608695652173</v>
      </c>
    </row>
    <row r="28" spans="2:60" x14ac:dyDescent="0.25">
      <c r="B28" s="5" t="s">
        <v>119</v>
      </c>
      <c r="C28" s="3">
        <v>52</v>
      </c>
      <c r="D28" s="18"/>
      <c r="E28" s="18"/>
      <c r="F28" s="18"/>
      <c r="G28" s="18"/>
      <c r="H28" s="18"/>
      <c r="I28" s="18"/>
      <c r="J28" s="18"/>
      <c r="U28" s="5" t="s">
        <v>99</v>
      </c>
      <c r="V28" s="7">
        <v>0.44444444444444442</v>
      </c>
      <c r="AM28" s="5" t="s">
        <v>407</v>
      </c>
      <c r="AN28" s="3">
        <v>95</v>
      </c>
      <c r="AO28" s="7">
        <f>GETPIVOTDATA("ID",$AM$27,"Which of the following apply for the devices you currently use for your working from home employment?","Antispam software installed")/264</f>
        <v>0.35984848484848486</v>
      </c>
      <c r="BF28" t="s">
        <v>422</v>
      </c>
      <c r="BG28">
        <v>25</v>
      </c>
      <c r="BH28" s="7">
        <f t="shared" si="0"/>
        <v>0.54347826086956519</v>
      </c>
    </row>
    <row r="29" spans="2:60" x14ac:dyDescent="0.25">
      <c r="B29" s="5" t="s">
        <v>135</v>
      </c>
      <c r="C29" s="3">
        <v>12</v>
      </c>
      <c r="D29" s="18"/>
      <c r="E29" s="18"/>
      <c r="F29" s="18"/>
      <c r="G29" s="18"/>
      <c r="H29" s="18"/>
      <c r="I29" s="18"/>
      <c r="J29" s="18"/>
      <c r="U29" s="5" t="s">
        <v>98</v>
      </c>
      <c r="V29" s="7">
        <v>0.55555555555555558</v>
      </c>
      <c r="AM29" s="5" t="s">
        <v>406</v>
      </c>
      <c r="AN29" s="3">
        <v>175</v>
      </c>
      <c r="AO29" s="7">
        <f>GETPIVOTDATA("ID",$AM$27,"Which of the following apply for the devices you currently use for your working from home employment?","Antivirus software installed")/264</f>
        <v>0.66287878787878785</v>
      </c>
      <c r="BF29" t="s">
        <v>423</v>
      </c>
      <c r="BG29">
        <v>9</v>
      </c>
      <c r="BH29" s="7">
        <f t="shared" si="0"/>
        <v>0.19565217391304349</v>
      </c>
    </row>
    <row r="30" spans="2:60" x14ac:dyDescent="0.25">
      <c r="B30" s="5" t="s">
        <v>111</v>
      </c>
      <c r="C30" s="3">
        <v>130</v>
      </c>
      <c r="D30" s="18"/>
      <c r="E30" s="18"/>
      <c r="F30" s="18"/>
      <c r="G30" s="18"/>
      <c r="H30" s="18"/>
      <c r="I30" s="18"/>
      <c r="J30" s="18"/>
      <c r="U30" s="5" t="s">
        <v>395</v>
      </c>
      <c r="V30" s="7">
        <v>1</v>
      </c>
      <c r="AM30" s="5" t="s">
        <v>408</v>
      </c>
      <c r="AN30" s="3">
        <v>142</v>
      </c>
      <c r="AO30" s="7">
        <f>GETPIVOTDATA("ID",$AM$27,"Which of the following apply for the devices you currently use for your working from home employment?","Automatic screen lock")/264</f>
        <v>0.53787878787878785</v>
      </c>
    </row>
    <row r="31" spans="2:60" x14ac:dyDescent="0.25">
      <c r="B31" s="5" t="s">
        <v>166</v>
      </c>
      <c r="C31" s="3">
        <v>5</v>
      </c>
      <c r="D31" s="18"/>
      <c r="E31" s="18"/>
      <c r="F31" s="18"/>
      <c r="G31" s="18"/>
      <c r="H31" s="18"/>
      <c r="I31" s="18"/>
      <c r="J31" s="18"/>
      <c r="AM31" s="5" t="s">
        <v>410</v>
      </c>
      <c r="AN31" s="3">
        <v>81</v>
      </c>
      <c r="AO31" s="7">
        <f>GETPIVOTDATA("ID",$AM$27,"Which of the following apply for the devices you currently use for your working from home employment?","Hard disk encryption")/264</f>
        <v>0.30681818181818182</v>
      </c>
    </row>
    <row r="32" spans="2:60" x14ac:dyDescent="0.25">
      <c r="B32" s="5" t="s">
        <v>309</v>
      </c>
      <c r="C32" s="3">
        <v>4</v>
      </c>
      <c r="D32" s="18"/>
      <c r="E32" s="18"/>
      <c r="F32" s="18"/>
      <c r="G32" s="18"/>
      <c r="H32" s="18"/>
      <c r="I32" s="18"/>
      <c r="J32" s="18"/>
      <c r="AM32" s="5" t="s">
        <v>411</v>
      </c>
      <c r="AN32" s="3">
        <v>9</v>
      </c>
      <c r="AO32" s="7">
        <f>GETPIVOTDATA("ID",$AM$27,"Which of the following apply for the devices you currently use for your working from home employment?","None of the above")/264</f>
        <v>3.4090909090909088E-2</v>
      </c>
    </row>
    <row r="33" spans="2:44" x14ac:dyDescent="0.25">
      <c r="B33" s="5" t="s">
        <v>222</v>
      </c>
      <c r="C33" s="3">
        <v>11</v>
      </c>
      <c r="D33" s="18"/>
      <c r="E33" s="18"/>
      <c r="F33" s="18"/>
      <c r="G33" s="18"/>
      <c r="H33" s="18"/>
      <c r="I33" s="18"/>
      <c r="J33" s="18"/>
      <c r="AM33" s="5" t="s">
        <v>405</v>
      </c>
      <c r="AN33" s="3">
        <v>244</v>
      </c>
      <c r="AO33" s="7">
        <f>GETPIVOTDATA("ID",$AM$27,"Which of the following apply for the devices you currently use for your working from home employment?","Password protection")/264</f>
        <v>0.9242424242424242</v>
      </c>
    </row>
    <row r="34" spans="2:44" x14ac:dyDescent="0.25">
      <c r="B34" s="5" t="s">
        <v>398</v>
      </c>
      <c r="C34" s="3">
        <v>3</v>
      </c>
      <c r="D34" s="18"/>
      <c r="E34" s="18"/>
      <c r="F34" s="18"/>
      <c r="G34" s="18"/>
      <c r="H34" s="18"/>
      <c r="I34" s="18"/>
      <c r="J34" s="18"/>
      <c r="U34" s="4" t="s">
        <v>11</v>
      </c>
      <c r="V34" t="s">
        <v>98</v>
      </c>
      <c r="AM34" s="5" t="s">
        <v>409</v>
      </c>
      <c r="AN34" s="3">
        <v>73</v>
      </c>
      <c r="AO34" s="7">
        <f>GETPIVOTDATA("ID",$AM$27,"Which of the following apply for the devices you currently use for your working from home employment?","Two-factor authentication")/264</f>
        <v>0.27651515151515149</v>
      </c>
    </row>
    <row r="35" spans="2:44" x14ac:dyDescent="0.25">
      <c r="B35" s="5" t="s">
        <v>395</v>
      </c>
      <c r="C35" s="3">
        <v>264</v>
      </c>
      <c r="D35" s="18"/>
      <c r="E35" s="18"/>
      <c r="F35" s="18"/>
      <c r="G35" s="18"/>
      <c r="H35" s="18"/>
      <c r="I35" s="18"/>
      <c r="J35" s="18"/>
      <c r="AM35" s="5" t="s">
        <v>395</v>
      </c>
      <c r="AN35" s="3">
        <v>819</v>
      </c>
      <c r="AP35" s="20"/>
    </row>
    <row r="36" spans="2:44" x14ac:dyDescent="0.25">
      <c r="U36" s="4" t="s">
        <v>394</v>
      </c>
      <c r="V36" t="s">
        <v>396</v>
      </c>
      <c r="AP36" s="20"/>
    </row>
    <row r="37" spans="2:44" ht="60" x14ac:dyDescent="0.25">
      <c r="U37" s="9" t="s">
        <v>264</v>
      </c>
      <c r="V37" s="3">
        <v>1</v>
      </c>
    </row>
    <row r="38" spans="2:44" x14ac:dyDescent="0.25">
      <c r="B38" s="4" t="s">
        <v>394</v>
      </c>
      <c r="C38" t="s">
        <v>396</v>
      </c>
      <c r="U38" s="9" t="s">
        <v>303</v>
      </c>
      <c r="V38" s="3">
        <v>1</v>
      </c>
      <c r="AM38" s="4" t="s">
        <v>396</v>
      </c>
      <c r="AN38" s="4" t="s">
        <v>397</v>
      </c>
    </row>
    <row r="39" spans="2:44" ht="45" x14ac:dyDescent="0.25">
      <c r="B39" s="5" t="s">
        <v>156</v>
      </c>
      <c r="C39" s="7">
        <v>6.4393939393939392E-2</v>
      </c>
      <c r="D39" s="15"/>
      <c r="E39" s="15"/>
      <c r="F39" s="15"/>
      <c r="G39" s="15"/>
      <c r="H39" s="15"/>
      <c r="I39" s="15"/>
      <c r="J39" s="15"/>
      <c r="U39" s="9" t="s">
        <v>260</v>
      </c>
      <c r="V39" s="3">
        <v>1</v>
      </c>
      <c r="AM39" s="4" t="s">
        <v>394</v>
      </c>
      <c r="AN39" t="s">
        <v>400</v>
      </c>
      <c r="AO39" t="s">
        <v>412</v>
      </c>
      <c r="AP39" t="s">
        <v>414</v>
      </c>
      <c r="AQ39" t="s">
        <v>413</v>
      </c>
      <c r="AR39" t="s">
        <v>395</v>
      </c>
    </row>
    <row r="40" spans="2:44" ht="30" x14ac:dyDescent="0.25">
      <c r="B40" s="5" t="s">
        <v>112</v>
      </c>
      <c r="C40" s="7">
        <v>0.21590909090909091</v>
      </c>
      <c r="D40" s="15"/>
      <c r="E40" s="15"/>
      <c r="F40" s="15"/>
      <c r="G40" s="15"/>
      <c r="H40" s="15"/>
      <c r="I40" s="15"/>
      <c r="J40" s="15"/>
      <c r="U40" s="9" t="s">
        <v>182</v>
      </c>
      <c r="V40" s="3">
        <v>1</v>
      </c>
      <c r="AM40" s="5" t="s">
        <v>156</v>
      </c>
      <c r="AN40" s="3">
        <v>9</v>
      </c>
      <c r="AO40" s="3">
        <v>3</v>
      </c>
      <c r="AP40" s="3">
        <v>1</v>
      </c>
      <c r="AQ40" s="3">
        <v>4</v>
      </c>
      <c r="AR40" s="3">
        <v>17</v>
      </c>
    </row>
    <row r="41" spans="2:44" ht="30" x14ac:dyDescent="0.25">
      <c r="B41" s="5" t="s">
        <v>136</v>
      </c>
      <c r="C41" s="7">
        <v>0.15909090909090909</v>
      </c>
      <c r="D41" s="15"/>
      <c r="E41" s="15"/>
      <c r="F41" s="15"/>
      <c r="G41" s="15"/>
      <c r="H41" s="15"/>
      <c r="I41" s="15"/>
      <c r="J41" s="15"/>
      <c r="U41" s="9" t="s">
        <v>281</v>
      </c>
      <c r="V41" s="3">
        <v>1</v>
      </c>
      <c r="AM41" s="5" t="s">
        <v>112</v>
      </c>
      <c r="AN41" s="3">
        <v>31</v>
      </c>
      <c r="AO41" s="3">
        <v>11</v>
      </c>
      <c r="AP41" s="3">
        <v>12</v>
      </c>
      <c r="AQ41" s="3">
        <v>3</v>
      </c>
      <c r="AR41" s="3">
        <v>57</v>
      </c>
    </row>
    <row r="42" spans="2:44" ht="45" x14ac:dyDescent="0.25">
      <c r="B42" s="5" t="s">
        <v>236</v>
      </c>
      <c r="C42" s="7">
        <v>2.2727272727272728E-2</v>
      </c>
      <c r="D42" s="15"/>
      <c r="E42" s="15"/>
      <c r="F42" s="15"/>
      <c r="G42" s="15"/>
      <c r="H42" s="15"/>
      <c r="I42" s="15"/>
      <c r="J42" s="15"/>
      <c r="U42" s="9" t="s">
        <v>357</v>
      </c>
      <c r="V42" s="3">
        <v>1</v>
      </c>
      <c r="AM42" s="5" t="s">
        <v>136</v>
      </c>
      <c r="AN42" s="3">
        <v>18</v>
      </c>
      <c r="AO42" s="3">
        <v>4</v>
      </c>
      <c r="AP42" s="3">
        <v>9</v>
      </c>
      <c r="AQ42" s="3">
        <v>11</v>
      </c>
      <c r="AR42" s="3">
        <v>42</v>
      </c>
    </row>
    <row r="43" spans="2:44" ht="30" x14ac:dyDescent="0.25">
      <c r="B43" s="5" t="s">
        <v>148</v>
      </c>
      <c r="C43" s="7">
        <v>0.26893939393939392</v>
      </c>
      <c r="D43" s="15"/>
      <c r="E43" s="15"/>
      <c r="F43" s="15"/>
      <c r="G43" s="15"/>
      <c r="H43" s="15"/>
      <c r="I43" s="15"/>
      <c r="J43" s="15"/>
      <c r="U43" s="9" t="s">
        <v>317</v>
      </c>
      <c r="V43" s="3">
        <v>1</v>
      </c>
      <c r="AM43" s="5" t="s">
        <v>236</v>
      </c>
      <c r="AN43" s="3">
        <v>2</v>
      </c>
      <c r="AO43" s="3"/>
      <c r="AP43" s="3"/>
      <c r="AQ43" s="3">
        <v>4</v>
      </c>
      <c r="AR43" s="3">
        <v>6</v>
      </c>
    </row>
    <row r="44" spans="2:44" ht="45" x14ac:dyDescent="0.25">
      <c r="B44" s="5" t="s">
        <v>137</v>
      </c>
      <c r="C44" s="7">
        <v>0.13636363636363635</v>
      </c>
      <c r="D44" s="15"/>
      <c r="E44" s="15"/>
      <c r="F44" s="15"/>
      <c r="G44" s="15"/>
      <c r="H44" s="15"/>
      <c r="I44" s="15"/>
      <c r="J44" s="15"/>
      <c r="U44" s="9" t="s">
        <v>266</v>
      </c>
      <c r="V44" s="3">
        <v>1</v>
      </c>
      <c r="AM44" s="5" t="s">
        <v>148</v>
      </c>
      <c r="AN44" s="3">
        <v>15</v>
      </c>
      <c r="AO44" s="3">
        <v>11</v>
      </c>
      <c r="AP44" s="3">
        <v>24</v>
      </c>
      <c r="AQ44" s="3">
        <v>21</v>
      </c>
      <c r="AR44" s="3">
        <v>71</v>
      </c>
    </row>
    <row r="45" spans="2:44" ht="45" x14ac:dyDescent="0.25">
      <c r="B45" s="5" t="s">
        <v>163</v>
      </c>
      <c r="C45" s="7">
        <v>3.787878787878788E-2</v>
      </c>
      <c r="D45" s="15"/>
      <c r="E45" s="15"/>
      <c r="F45" s="15"/>
      <c r="G45" s="15"/>
      <c r="H45" s="15"/>
      <c r="I45" s="15"/>
      <c r="J45" s="15"/>
      <c r="U45" s="9" t="s">
        <v>279</v>
      </c>
      <c r="V45" s="3">
        <v>1</v>
      </c>
      <c r="AM45" s="5" t="s">
        <v>137</v>
      </c>
      <c r="AN45" s="3">
        <v>8</v>
      </c>
      <c r="AO45" s="3">
        <v>7</v>
      </c>
      <c r="AP45" s="3">
        <v>8</v>
      </c>
      <c r="AQ45" s="3">
        <v>13</v>
      </c>
      <c r="AR45" s="3">
        <v>36</v>
      </c>
    </row>
    <row r="46" spans="2:44" x14ac:dyDescent="0.25">
      <c r="B46" s="5" t="s">
        <v>125</v>
      </c>
      <c r="C46" s="7">
        <v>3.787878787878788E-3</v>
      </c>
      <c r="D46" s="15"/>
      <c r="E46" s="15"/>
      <c r="F46" s="15"/>
      <c r="G46" s="15"/>
      <c r="H46" s="15"/>
      <c r="I46" s="15"/>
      <c r="J46" s="15"/>
      <c r="U46" s="9" t="s">
        <v>282</v>
      </c>
      <c r="V46" s="3">
        <v>1</v>
      </c>
      <c r="AM46" s="5" t="s">
        <v>163</v>
      </c>
      <c r="AN46" s="3">
        <v>8</v>
      </c>
      <c r="AO46" s="3">
        <v>2</v>
      </c>
      <c r="AP46" s="3"/>
      <c r="AQ46" s="3"/>
      <c r="AR46" s="3">
        <v>10</v>
      </c>
    </row>
    <row r="47" spans="2:44" ht="75" x14ac:dyDescent="0.25">
      <c r="B47" s="5" t="s">
        <v>199</v>
      </c>
      <c r="C47" s="7">
        <v>7.575757575757576E-2</v>
      </c>
      <c r="D47" s="15"/>
      <c r="E47" s="15"/>
      <c r="F47" s="15"/>
      <c r="G47" s="15"/>
      <c r="H47" s="15"/>
      <c r="I47" s="15"/>
      <c r="J47" s="15"/>
      <c r="U47" s="9" t="s">
        <v>285</v>
      </c>
      <c r="V47" s="3">
        <v>1</v>
      </c>
      <c r="AM47" s="5" t="s">
        <v>125</v>
      </c>
      <c r="AN47" s="3">
        <v>1</v>
      </c>
      <c r="AO47" s="3"/>
      <c r="AP47" s="3"/>
      <c r="AQ47" s="3"/>
      <c r="AR47" s="3">
        <v>1</v>
      </c>
    </row>
    <row r="48" spans="2:44" ht="45" x14ac:dyDescent="0.25">
      <c r="B48" s="5" t="s">
        <v>239</v>
      </c>
      <c r="C48" s="7">
        <v>1.5151515151515152E-2</v>
      </c>
      <c r="D48" s="15"/>
      <c r="E48" s="15"/>
      <c r="F48" s="15"/>
      <c r="G48" s="15"/>
      <c r="H48" s="15"/>
      <c r="I48" s="15"/>
      <c r="J48" s="15"/>
      <c r="U48" s="9" t="s">
        <v>269</v>
      </c>
      <c r="V48" s="3">
        <v>1</v>
      </c>
      <c r="AM48" s="5" t="s">
        <v>199</v>
      </c>
      <c r="AN48" s="3">
        <v>3</v>
      </c>
      <c r="AO48" s="3">
        <v>2</v>
      </c>
      <c r="AP48" s="3">
        <v>5</v>
      </c>
      <c r="AQ48" s="3">
        <v>10</v>
      </c>
      <c r="AR48" s="3">
        <v>20</v>
      </c>
    </row>
    <row r="49" spans="2:44" ht="45" x14ac:dyDescent="0.25">
      <c r="B49" s="5" t="s">
        <v>395</v>
      </c>
      <c r="C49" s="7">
        <v>1</v>
      </c>
      <c r="D49" s="15"/>
      <c r="E49" s="15"/>
      <c r="F49" s="15"/>
      <c r="G49" s="15"/>
      <c r="H49" s="15"/>
      <c r="I49" s="15"/>
      <c r="J49" s="15"/>
      <c r="U49" s="9" t="s">
        <v>319</v>
      </c>
      <c r="V49" s="3">
        <v>1</v>
      </c>
      <c r="AM49" s="5" t="s">
        <v>239</v>
      </c>
      <c r="AN49" s="3">
        <v>1</v>
      </c>
      <c r="AO49" s="3">
        <v>1</v>
      </c>
      <c r="AP49" s="3">
        <v>1</v>
      </c>
      <c r="AQ49" s="3">
        <v>1</v>
      </c>
      <c r="AR49" s="3">
        <v>4</v>
      </c>
    </row>
    <row r="50" spans="2:44" ht="60" x14ac:dyDescent="0.25">
      <c r="U50" s="9" t="s">
        <v>333</v>
      </c>
      <c r="V50" s="3">
        <v>1</v>
      </c>
      <c r="AM50" s="5" t="s">
        <v>395</v>
      </c>
      <c r="AN50" s="3">
        <v>96</v>
      </c>
      <c r="AO50" s="3">
        <v>41</v>
      </c>
      <c r="AP50" s="3">
        <v>60</v>
      </c>
      <c r="AQ50" s="3">
        <v>67</v>
      </c>
      <c r="AR50" s="3">
        <v>264</v>
      </c>
    </row>
    <row r="51" spans="2:44" ht="30" x14ac:dyDescent="0.25">
      <c r="U51" s="9" t="s">
        <v>305</v>
      </c>
      <c r="V51" s="3">
        <v>1</v>
      </c>
      <c r="AM51" s="5"/>
      <c r="AN51" s="3"/>
      <c r="AO51" s="3"/>
      <c r="AP51" s="3"/>
      <c r="AQ51" s="3"/>
      <c r="AR51" s="3"/>
    </row>
    <row r="52" spans="2:44" ht="30" x14ac:dyDescent="0.25">
      <c r="U52" s="9" t="s">
        <v>287</v>
      </c>
      <c r="V52" s="3">
        <v>1</v>
      </c>
      <c r="AM52" s="5"/>
      <c r="AN52" s="3"/>
      <c r="AO52" s="3"/>
      <c r="AP52" s="3"/>
      <c r="AQ52" s="3"/>
      <c r="AR52" s="3"/>
    </row>
    <row r="53" spans="2:44" x14ac:dyDescent="0.25">
      <c r="U53" s="9" t="s">
        <v>315</v>
      </c>
      <c r="V53" s="3">
        <v>2</v>
      </c>
      <c r="AM53" s="4" t="s">
        <v>29</v>
      </c>
      <c r="AN53" t="s">
        <v>415</v>
      </c>
    </row>
    <row r="54" spans="2:44" ht="30" x14ac:dyDescent="0.25">
      <c r="U54" s="9" t="s">
        <v>316</v>
      </c>
      <c r="V54" s="3">
        <v>1</v>
      </c>
    </row>
    <row r="55" spans="2:44" x14ac:dyDescent="0.25">
      <c r="U55" s="9" t="s">
        <v>187</v>
      </c>
      <c r="V55" s="3">
        <v>1</v>
      </c>
      <c r="AM55" s="4" t="s">
        <v>394</v>
      </c>
      <c r="AN55" t="s">
        <v>396</v>
      </c>
    </row>
    <row r="56" spans="2:44" ht="30" x14ac:dyDescent="0.25">
      <c r="U56" s="9" t="s">
        <v>345</v>
      </c>
      <c r="V56" s="3">
        <v>1</v>
      </c>
      <c r="AM56" s="5" t="s">
        <v>156</v>
      </c>
      <c r="AN56" s="3">
        <v>5</v>
      </c>
      <c r="AR56">
        <v>17</v>
      </c>
    </row>
    <row r="57" spans="2:44" ht="30" x14ac:dyDescent="0.25">
      <c r="U57" s="9" t="s">
        <v>336</v>
      </c>
      <c r="V57" s="3">
        <v>1</v>
      </c>
      <c r="AM57" s="5" t="s">
        <v>112</v>
      </c>
      <c r="AN57" s="3">
        <v>15</v>
      </c>
      <c r="AO57" s="7">
        <f>GETPIVOTDATA("ID",$AM$55,"Please select the business domain of the organization you work for.","Education &amp; Research")/AR57</f>
        <v>0.26315789473684209</v>
      </c>
      <c r="AR57">
        <v>57</v>
      </c>
    </row>
    <row r="58" spans="2:44" ht="30" x14ac:dyDescent="0.25">
      <c r="U58" s="9" t="s">
        <v>369</v>
      </c>
      <c r="V58" s="3">
        <v>1</v>
      </c>
      <c r="AM58" s="5" t="s">
        <v>136</v>
      </c>
      <c r="AN58" s="3">
        <v>10</v>
      </c>
      <c r="AO58" s="7">
        <f>GETPIVOTDATA("ID",$AM$55,"Please select the business domain of the organization you work for.","EPES (Electrical Power &amp; Energy Systems)")/AR58</f>
        <v>0.23809523809523808</v>
      </c>
      <c r="AR58">
        <v>42</v>
      </c>
    </row>
    <row r="59" spans="2:44" ht="30" x14ac:dyDescent="0.25">
      <c r="U59" s="9" t="s">
        <v>275</v>
      </c>
      <c r="V59" s="3">
        <v>1</v>
      </c>
      <c r="AM59" s="5" t="s">
        <v>236</v>
      </c>
      <c r="AN59" s="3">
        <v>1</v>
      </c>
      <c r="AO59" s="7">
        <f>GETPIVOTDATA("ID",$AM$55,"Please select the business domain of the organization you work for.","IT (Information Technology)")/AR59</f>
        <v>0.25352112676056338</v>
      </c>
      <c r="AR59">
        <v>71</v>
      </c>
    </row>
    <row r="60" spans="2:44" ht="30" x14ac:dyDescent="0.25">
      <c r="U60" s="9" t="s">
        <v>290</v>
      </c>
      <c r="V60" s="3">
        <v>1</v>
      </c>
      <c r="AM60" s="5" t="s">
        <v>148</v>
      </c>
      <c r="AN60" s="3">
        <v>18</v>
      </c>
      <c r="AR60">
        <v>36</v>
      </c>
    </row>
    <row r="61" spans="2:44" x14ac:dyDescent="0.25">
      <c r="U61" s="9" t="s">
        <v>238</v>
      </c>
      <c r="V61" s="3">
        <v>1</v>
      </c>
      <c r="AM61" s="5" t="s">
        <v>137</v>
      </c>
      <c r="AN61" s="3">
        <v>9</v>
      </c>
      <c r="AR61">
        <v>10</v>
      </c>
    </row>
    <row r="62" spans="2:44" x14ac:dyDescent="0.25">
      <c r="U62" s="9" t="s">
        <v>232</v>
      </c>
      <c r="V62" s="3">
        <v>1</v>
      </c>
      <c r="AM62" s="5" t="s">
        <v>163</v>
      </c>
      <c r="AN62" s="3">
        <v>2</v>
      </c>
      <c r="AR62">
        <v>20</v>
      </c>
    </row>
    <row r="63" spans="2:44" ht="45" x14ac:dyDescent="0.25">
      <c r="U63" s="9" t="s">
        <v>330</v>
      </c>
      <c r="V63" s="3">
        <v>1</v>
      </c>
      <c r="AM63" s="5" t="s">
        <v>199</v>
      </c>
      <c r="AN63" s="3">
        <v>12</v>
      </c>
      <c r="AR63">
        <v>4</v>
      </c>
    </row>
    <row r="64" spans="2:44" x14ac:dyDescent="0.25">
      <c r="U64" s="9" t="s">
        <v>184</v>
      </c>
      <c r="V64" s="3">
        <v>1</v>
      </c>
      <c r="AM64" s="5" t="s">
        <v>239</v>
      </c>
      <c r="AN64" s="3">
        <v>1</v>
      </c>
    </row>
    <row r="65" spans="21:41" ht="45" x14ac:dyDescent="0.25">
      <c r="U65" s="9" t="s">
        <v>360</v>
      </c>
      <c r="V65" s="3">
        <v>1</v>
      </c>
      <c r="AM65" s="5" t="s">
        <v>395</v>
      </c>
      <c r="AN65" s="3">
        <v>73</v>
      </c>
    </row>
    <row r="66" spans="21:41" x14ac:dyDescent="0.25">
      <c r="U66" s="9" t="s">
        <v>388</v>
      </c>
      <c r="V66" s="3">
        <v>1</v>
      </c>
    </row>
    <row r="67" spans="21:41" x14ac:dyDescent="0.25">
      <c r="U67" s="9" t="s">
        <v>178</v>
      </c>
      <c r="V67" s="3">
        <v>1</v>
      </c>
      <c r="AN67" t="s">
        <v>416</v>
      </c>
      <c r="AO67" t="s">
        <v>409</v>
      </c>
    </row>
    <row r="68" spans="21:41" x14ac:dyDescent="0.25">
      <c r="U68" s="9" t="s">
        <v>274</v>
      </c>
      <c r="V68" s="3">
        <v>1</v>
      </c>
      <c r="AM68" s="5" t="s">
        <v>112</v>
      </c>
      <c r="AN68" s="7">
        <v>0.22807017543859648</v>
      </c>
      <c r="AO68" s="7">
        <v>0.26315789473684209</v>
      </c>
    </row>
    <row r="69" spans="21:41" x14ac:dyDescent="0.25">
      <c r="U69" s="9" t="s">
        <v>252</v>
      </c>
      <c r="V69" s="3">
        <v>1</v>
      </c>
      <c r="AM69" s="5" t="s">
        <v>136</v>
      </c>
      <c r="AN69" s="7">
        <v>0.11904761904761904</v>
      </c>
      <c r="AO69" s="7">
        <v>0.23809523809523808</v>
      </c>
    </row>
    <row r="70" spans="21:41" ht="30" x14ac:dyDescent="0.25">
      <c r="U70" s="9" t="s">
        <v>376</v>
      </c>
      <c r="V70" s="3">
        <v>1</v>
      </c>
      <c r="AM70" s="5" t="s">
        <v>148</v>
      </c>
      <c r="AN70" s="7">
        <v>0.45070422535211269</v>
      </c>
      <c r="AO70" s="7">
        <v>0.25352112676056338</v>
      </c>
    </row>
    <row r="71" spans="21:41" x14ac:dyDescent="0.25">
      <c r="U71" s="9" t="s">
        <v>390</v>
      </c>
      <c r="V71" s="3">
        <v>1</v>
      </c>
    </row>
    <row r="72" spans="21:41" ht="195" x14ac:dyDescent="0.25">
      <c r="U72" s="9" t="s">
        <v>204</v>
      </c>
      <c r="V72" s="3">
        <v>1</v>
      </c>
    </row>
    <row r="73" spans="21:41" ht="45" x14ac:dyDescent="0.25">
      <c r="U73" s="9" t="s">
        <v>210</v>
      </c>
      <c r="V73" s="3">
        <v>1</v>
      </c>
    </row>
    <row r="74" spans="21:41" ht="60" x14ac:dyDescent="0.25">
      <c r="U74" s="9" t="s">
        <v>372</v>
      </c>
      <c r="V74" s="3">
        <v>1</v>
      </c>
    </row>
    <row r="75" spans="21:41" ht="45" x14ac:dyDescent="0.25">
      <c r="U75" s="9" t="s">
        <v>230</v>
      </c>
      <c r="V75" s="3">
        <v>1</v>
      </c>
    </row>
    <row r="76" spans="21:41" ht="45" x14ac:dyDescent="0.25">
      <c r="U76" s="9" t="s">
        <v>353</v>
      </c>
      <c r="V76" s="3">
        <v>1</v>
      </c>
    </row>
    <row r="77" spans="21:41" ht="45" x14ac:dyDescent="0.25">
      <c r="U77" s="9" t="s">
        <v>273</v>
      </c>
      <c r="V77" s="3">
        <v>1</v>
      </c>
    </row>
    <row r="78" spans="21:41" x14ac:dyDescent="0.25">
      <c r="U78" s="9" t="s">
        <v>272</v>
      </c>
      <c r="V78" s="3">
        <v>1</v>
      </c>
    </row>
    <row r="79" spans="21:41" ht="30" x14ac:dyDescent="0.25">
      <c r="U79" s="9" t="s">
        <v>354</v>
      </c>
      <c r="V79" s="3">
        <v>1</v>
      </c>
    </row>
    <row r="80" spans="21:41" x14ac:dyDescent="0.25">
      <c r="U80" s="9" t="s">
        <v>289</v>
      </c>
      <c r="V80" s="3">
        <v>1</v>
      </c>
    </row>
    <row r="81" spans="21:22" ht="45" x14ac:dyDescent="0.25">
      <c r="U81" s="9" t="s">
        <v>307</v>
      </c>
      <c r="V81" s="3">
        <v>1</v>
      </c>
    </row>
    <row r="82" spans="21:22" x14ac:dyDescent="0.25">
      <c r="U82" s="9" t="s">
        <v>286</v>
      </c>
      <c r="V82" s="3">
        <v>1</v>
      </c>
    </row>
    <row r="83" spans="21:22" ht="30" x14ac:dyDescent="0.25">
      <c r="U83" s="9" t="s">
        <v>327</v>
      </c>
      <c r="V83" s="3">
        <v>1</v>
      </c>
    </row>
    <row r="84" spans="21:22" ht="30" x14ac:dyDescent="0.25">
      <c r="U84" s="9" t="s">
        <v>254</v>
      </c>
      <c r="V84" s="3">
        <v>1</v>
      </c>
    </row>
    <row r="85" spans="21:22" ht="45" x14ac:dyDescent="0.25">
      <c r="U85" s="9" t="s">
        <v>258</v>
      </c>
      <c r="V85" s="3">
        <v>1</v>
      </c>
    </row>
    <row r="86" spans="21:22" x14ac:dyDescent="0.25">
      <c r="U86" s="9" t="s">
        <v>248</v>
      </c>
      <c r="V86" s="3">
        <v>1</v>
      </c>
    </row>
    <row r="87" spans="21:22" ht="45" x14ac:dyDescent="0.25">
      <c r="U87" s="9" t="s">
        <v>364</v>
      </c>
      <c r="V87" s="3">
        <v>1</v>
      </c>
    </row>
    <row r="88" spans="21:22" x14ac:dyDescent="0.25">
      <c r="U88" s="9" t="s">
        <v>277</v>
      </c>
      <c r="V88" s="3">
        <v>1</v>
      </c>
    </row>
    <row r="89" spans="21:22" ht="45" x14ac:dyDescent="0.25">
      <c r="U89" s="9" t="s">
        <v>375</v>
      </c>
      <c r="V89" s="3">
        <v>1</v>
      </c>
    </row>
    <row r="90" spans="21:22" x14ac:dyDescent="0.25">
      <c r="U90" s="9" t="s">
        <v>346</v>
      </c>
      <c r="V90" s="3">
        <v>1</v>
      </c>
    </row>
    <row r="91" spans="21:22" ht="45" x14ac:dyDescent="0.25">
      <c r="U91" s="9" t="s">
        <v>314</v>
      </c>
      <c r="V91" s="3">
        <v>1</v>
      </c>
    </row>
    <row r="92" spans="21:22" ht="45" x14ac:dyDescent="0.25">
      <c r="U92" s="9" t="s">
        <v>170</v>
      </c>
      <c r="V92" s="3">
        <v>1</v>
      </c>
    </row>
    <row r="93" spans="21:22" ht="60" x14ac:dyDescent="0.25">
      <c r="U93" s="9" t="s">
        <v>373</v>
      </c>
      <c r="V93" s="3">
        <v>1</v>
      </c>
    </row>
    <row r="94" spans="21:22" ht="30" x14ac:dyDescent="0.25">
      <c r="U94" s="9" t="s">
        <v>173</v>
      </c>
      <c r="V94" s="3">
        <v>1</v>
      </c>
    </row>
    <row r="95" spans="21:22" x14ac:dyDescent="0.25">
      <c r="U95" s="9" t="s">
        <v>234</v>
      </c>
      <c r="V95" s="3">
        <v>1</v>
      </c>
    </row>
    <row r="96" spans="21:22" ht="30" x14ac:dyDescent="0.25">
      <c r="U96" s="9" t="s">
        <v>326</v>
      </c>
      <c r="V96" s="3">
        <v>1</v>
      </c>
    </row>
    <row r="97" spans="21:22" x14ac:dyDescent="0.25">
      <c r="U97" s="9" t="s">
        <v>128</v>
      </c>
      <c r="V97" s="3">
        <v>1</v>
      </c>
    </row>
    <row r="98" spans="21:22" x14ac:dyDescent="0.25">
      <c r="U98" s="9" t="s">
        <v>224</v>
      </c>
      <c r="V98" s="3">
        <v>1</v>
      </c>
    </row>
    <row r="99" spans="21:22" ht="45" x14ac:dyDescent="0.25">
      <c r="U99" s="9" t="s">
        <v>313</v>
      </c>
      <c r="V99" s="3">
        <v>1</v>
      </c>
    </row>
    <row r="100" spans="21:22" x14ac:dyDescent="0.25">
      <c r="U100" s="9" t="s">
        <v>164</v>
      </c>
      <c r="V100" s="3">
        <v>1</v>
      </c>
    </row>
    <row r="101" spans="21:22" ht="30" x14ac:dyDescent="0.25">
      <c r="U101" s="9" t="s">
        <v>385</v>
      </c>
      <c r="V101" s="3">
        <v>1</v>
      </c>
    </row>
    <row r="102" spans="21:22" x14ac:dyDescent="0.25">
      <c r="U102" s="9" t="s">
        <v>328</v>
      </c>
      <c r="V102" s="3">
        <v>1</v>
      </c>
    </row>
    <row r="103" spans="21:22" x14ac:dyDescent="0.25">
      <c r="U103" s="9" t="s">
        <v>229</v>
      </c>
      <c r="V103" s="3">
        <v>5</v>
      </c>
    </row>
    <row r="104" spans="21:22" ht="30" x14ac:dyDescent="0.25">
      <c r="U104" s="9" t="s">
        <v>244</v>
      </c>
      <c r="V104" s="3">
        <v>1</v>
      </c>
    </row>
    <row r="105" spans="21:22" x14ac:dyDescent="0.25">
      <c r="U105" s="9" t="s">
        <v>322</v>
      </c>
      <c r="V105" s="3">
        <v>1</v>
      </c>
    </row>
    <row r="106" spans="21:22" ht="30" x14ac:dyDescent="0.25">
      <c r="U106" s="9" t="s">
        <v>318</v>
      </c>
      <c r="V106" s="3">
        <v>1</v>
      </c>
    </row>
    <row r="107" spans="21:22" ht="30" x14ac:dyDescent="0.25">
      <c r="U107" s="9" t="s">
        <v>362</v>
      </c>
      <c r="V107" s="3">
        <v>1</v>
      </c>
    </row>
    <row r="108" spans="21:22" ht="45" x14ac:dyDescent="0.25">
      <c r="U108" s="9" t="s">
        <v>301</v>
      </c>
      <c r="V108" s="3">
        <v>1</v>
      </c>
    </row>
    <row r="109" spans="21:22" ht="30" x14ac:dyDescent="0.25">
      <c r="U109" s="9" t="s">
        <v>312</v>
      </c>
      <c r="V109" s="3">
        <v>1</v>
      </c>
    </row>
    <row r="110" spans="21:22" x14ac:dyDescent="0.25">
      <c r="U110" s="9" t="s">
        <v>293</v>
      </c>
      <c r="V110" s="3">
        <v>1</v>
      </c>
    </row>
    <row r="111" spans="21:22" x14ac:dyDescent="0.25">
      <c r="U111" s="9" t="s">
        <v>392</v>
      </c>
      <c r="V111" s="3">
        <v>1</v>
      </c>
    </row>
    <row r="112" spans="21:22" ht="30" x14ac:dyDescent="0.25">
      <c r="U112" s="9" t="s">
        <v>270</v>
      </c>
      <c r="V112" s="3">
        <v>1</v>
      </c>
    </row>
    <row r="113" spans="21:22" x14ac:dyDescent="0.25">
      <c r="U113" s="9" t="s">
        <v>304</v>
      </c>
      <c r="V113" s="3">
        <v>1</v>
      </c>
    </row>
    <row r="114" spans="21:22" x14ac:dyDescent="0.25">
      <c r="U114" s="9" t="s">
        <v>381</v>
      </c>
      <c r="V114" s="3">
        <v>1</v>
      </c>
    </row>
    <row r="115" spans="21:22" x14ac:dyDescent="0.25">
      <c r="U115" s="9" t="s">
        <v>399</v>
      </c>
      <c r="V115" s="3">
        <v>40</v>
      </c>
    </row>
    <row r="116" spans="21:22" x14ac:dyDescent="0.25">
      <c r="U116" s="9" t="s">
        <v>395</v>
      </c>
      <c r="V116" s="3">
        <v>123</v>
      </c>
    </row>
  </sheetData>
  <mergeCells count="6">
    <mergeCell ref="BF2:BG2"/>
    <mergeCell ref="B2:C2"/>
    <mergeCell ref="M2:Q2"/>
    <mergeCell ref="U2:X2"/>
    <mergeCell ref="AM2:AN2"/>
    <mergeCell ref="AT2:AU2"/>
  </mergeCells>
  <pageMargins left="0.7" right="0.7" top="0.75" bottom="0.75" header="0.3" footer="0.3"/>
  <pageSetup paperSize="9" orientation="portrait" horizontalDpi="4294967293" r:id="rId19"/>
  <drawing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29E9E-FFD5-48B8-93E5-7FA564332A15}">
  <dimension ref="B1:AK62"/>
  <sheetViews>
    <sheetView topLeftCell="AD1" workbookViewId="0">
      <selection activeCell="AK8" sqref="AK8"/>
    </sheetView>
  </sheetViews>
  <sheetFormatPr defaultRowHeight="15" x14ac:dyDescent="0.25"/>
  <cols>
    <col min="2" max="2" width="38.140625" bestFit="1" customWidth="1"/>
    <col min="3" max="3" width="16.28515625" bestFit="1" customWidth="1"/>
    <col min="4" max="4" width="11.85546875" bestFit="1" customWidth="1"/>
    <col min="5" max="5" width="11.28515625" bestFit="1" customWidth="1"/>
    <col min="6" max="6" width="7.140625" bestFit="1" customWidth="1"/>
    <col min="8" max="8" width="26.42578125" bestFit="1" customWidth="1"/>
    <col min="9" max="9" width="10.85546875" bestFit="1" customWidth="1"/>
    <col min="15" max="15" width="22.85546875" bestFit="1" customWidth="1"/>
    <col min="16" max="16" width="14.140625" customWidth="1"/>
    <col min="17" max="17" width="13.85546875" customWidth="1"/>
    <col min="18" max="18" width="11.140625" customWidth="1"/>
    <col min="19" max="19" width="11.5703125" customWidth="1"/>
    <col min="20" max="20" width="10.85546875" customWidth="1"/>
    <col min="21" max="21" width="12.28515625" customWidth="1"/>
    <col min="22" max="22" width="15.140625" customWidth="1"/>
    <col min="23" max="23" width="11.28515625" customWidth="1"/>
    <col min="24" max="24" width="7.140625" bestFit="1" customWidth="1"/>
    <col min="25" max="25" width="21.5703125" customWidth="1"/>
    <col min="36" max="36" width="58.28515625" bestFit="1" customWidth="1"/>
    <col min="37" max="37" width="10.85546875" bestFit="1" customWidth="1"/>
  </cols>
  <sheetData>
    <row r="1" spans="2:37" ht="15.75" thickBot="1" x14ac:dyDescent="0.3"/>
    <row r="2" spans="2:37" s="24" customFormat="1" ht="15.75" thickBot="1" x14ac:dyDescent="0.3">
      <c r="B2" s="27" t="s">
        <v>436</v>
      </c>
      <c r="C2" s="29"/>
      <c r="D2" s="28"/>
      <c r="O2" s="27" t="s">
        <v>444</v>
      </c>
      <c r="P2" s="29"/>
      <c r="Q2" s="29"/>
      <c r="R2" s="29"/>
      <c r="S2" s="29"/>
      <c r="T2" s="29"/>
      <c r="U2" s="29"/>
      <c r="V2" s="29"/>
      <c r="W2" s="28"/>
      <c r="AJ2" s="4" t="s">
        <v>8</v>
      </c>
      <c r="AK2" t="s">
        <v>98</v>
      </c>
    </row>
    <row r="4" spans="2:37" x14ac:dyDescent="0.25">
      <c r="O4" s="4" t="s">
        <v>394</v>
      </c>
      <c r="P4" t="s">
        <v>396</v>
      </c>
      <c r="AJ4" s="4" t="s">
        <v>394</v>
      </c>
      <c r="AK4" t="s">
        <v>396</v>
      </c>
    </row>
    <row r="5" spans="2:37" x14ac:dyDescent="0.25">
      <c r="O5" s="5" t="s">
        <v>441</v>
      </c>
      <c r="P5" s="3">
        <v>4</v>
      </c>
      <c r="Q5" s="5" t="s">
        <v>441</v>
      </c>
      <c r="R5" s="7">
        <f>GETPIVOTDATA("ID",$O$4,"Did you face any of the below cyber-security related threats during the COVID-19 crisis?","Data loss")/264</f>
        <v>1.5151515151515152E-2</v>
      </c>
      <c r="AJ5" s="5" t="s">
        <v>441</v>
      </c>
      <c r="AK5" s="3">
        <v>3</v>
      </c>
    </row>
    <row r="6" spans="2:37" x14ac:dyDescent="0.25">
      <c r="O6" s="5" t="s">
        <v>442</v>
      </c>
      <c r="P6" s="3">
        <v>3</v>
      </c>
      <c r="Q6" s="5" t="s">
        <v>442</v>
      </c>
      <c r="R6" s="7">
        <f>GETPIVOTDATA("ID",$O$4,"Did you face any of the below cyber-security related threats during the COVID-19 crisis?","Hacking")/264</f>
        <v>1.1363636363636364E-2</v>
      </c>
      <c r="AJ6" s="5" t="s">
        <v>442</v>
      </c>
      <c r="AK6" s="3">
        <v>3</v>
      </c>
    </row>
    <row r="7" spans="2:37" x14ac:dyDescent="0.25">
      <c r="O7" s="5" t="s">
        <v>241</v>
      </c>
      <c r="P7" s="3">
        <v>210</v>
      </c>
      <c r="Q7" s="5" t="s">
        <v>241</v>
      </c>
      <c r="R7" s="7">
        <f>GETPIVOTDATA("ID",$O$4,"Did you face any of the below cyber-security related threats during the COVID-19 crisis?","None")/264</f>
        <v>0.79545454545454541</v>
      </c>
      <c r="AJ7" s="5" t="s">
        <v>137</v>
      </c>
      <c r="AK7" s="3">
        <v>3</v>
      </c>
    </row>
    <row r="8" spans="2:37" x14ac:dyDescent="0.25">
      <c r="O8" s="5" t="s">
        <v>137</v>
      </c>
      <c r="P8" s="3">
        <v>3</v>
      </c>
      <c r="Q8" s="5" t="s">
        <v>137</v>
      </c>
      <c r="R8" s="7">
        <f>GETPIVOTDATA("ID",$O$4,"Did you face any of the below cyber-security related threats during the COVID-19 crisis?","Other")/264</f>
        <v>1.1363636363636364E-2</v>
      </c>
      <c r="AJ8" s="5" t="s">
        <v>439</v>
      </c>
      <c r="AK8" s="3">
        <v>31</v>
      </c>
    </row>
    <row r="9" spans="2:37" x14ac:dyDescent="0.25">
      <c r="O9" s="5" t="s">
        <v>439</v>
      </c>
      <c r="P9" s="3">
        <v>40</v>
      </c>
      <c r="Q9" s="5" t="s">
        <v>439</v>
      </c>
      <c r="R9" s="7">
        <f>GETPIVOTDATA("ID",$O$4,"Did you face any of the below cyber-security related threats during the COVID-19 crisis?","Phishing")/264</f>
        <v>0.15151515151515152</v>
      </c>
      <c r="AJ9" s="5" t="s">
        <v>438</v>
      </c>
      <c r="AK9" s="3">
        <v>1</v>
      </c>
    </row>
    <row r="10" spans="2:37" x14ac:dyDescent="0.25">
      <c r="O10" s="5" t="s">
        <v>443</v>
      </c>
      <c r="P10" s="3">
        <v>10</v>
      </c>
      <c r="Q10" s="5" t="s">
        <v>443</v>
      </c>
      <c r="R10" s="7">
        <f>GETPIVOTDATA("ID",$O$4,"Did you face any of the below cyber-security related threats during the COVID-19 crisis?","Ransomware")/264</f>
        <v>3.787878787878788E-2</v>
      </c>
      <c r="AJ10" s="5" t="s">
        <v>443</v>
      </c>
      <c r="AK10" s="3">
        <v>8</v>
      </c>
    </row>
    <row r="11" spans="2:37" x14ac:dyDescent="0.25">
      <c r="O11" s="5" t="s">
        <v>440</v>
      </c>
      <c r="P11" s="3">
        <v>12</v>
      </c>
      <c r="Q11" s="5" t="s">
        <v>440</v>
      </c>
      <c r="R11" s="7">
        <f>GETPIVOTDATA("ID",$O$4,"Did you face any of the below cyber-security related threats during the COVID-19 crisis?","Spyware/Virus infection")/264</f>
        <v>4.5454545454545456E-2</v>
      </c>
      <c r="AJ11" s="5" t="s">
        <v>440</v>
      </c>
      <c r="AK11" s="3">
        <v>7</v>
      </c>
    </row>
    <row r="12" spans="2:37" x14ac:dyDescent="0.25">
      <c r="O12" s="5" t="s">
        <v>395</v>
      </c>
      <c r="P12" s="3">
        <v>282</v>
      </c>
      <c r="AJ12" s="5" t="s">
        <v>395</v>
      </c>
      <c r="AK12" s="3">
        <v>56</v>
      </c>
    </row>
    <row r="14" spans="2:37" x14ac:dyDescent="0.25">
      <c r="O14" s="5"/>
      <c r="P14" s="3"/>
      <c r="Q14" s="3"/>
      <c r="R14" s="3"/>
      <c r="S14" s="3"/>
      <c r="T14" s="3"/>
      <c r="U14" s="3"/>
      <c r="V14" s="3"/>
      <c r="W14" s="3"/>
    </row>
    <row r="15" spans="2:37" x14ac:dyDescent="0.25">
      <c r="O15" s="5"/>
      <c r="P15" s="3"/>
      <c r="Q15" s="3"/>
      <c r="R15" s="3"/>
      <c r="S15" s="3"/>
      <c r="T15" s="3"/>
      <c r="U15" s="3"/>
      <c r="V15" s="3"/>
      <c r="W15" s="3"/>
    </row>
    <row r="16" spans="2:37" x14ac:dyDescent="0.25">
      <c r="B16" s="4" t="s">
        <v>394</v>
      </c>
      <c r="C16" t="s">
        <v>396</v>
      </c>
      <c r="D16" t="s">
        <v>437</v>
      </c>
      <c r="O16" s="4" t="s">
        <v>396</v>
      </c>
      <c r="P16" s="4" t="s">
        <v>397</v>
      </c>
    </row>
    <row r="17" spans="2:28" x14ac:dyDescent="0.25">
      <c r="B17" s="5" t="s">
        <v>99</v>
      </c>
      <c r="C17" s="3">
        <v>92</v>
      </c>
      <c r="D17" s="7">
        <v>0.34848484848484851</v>
      </c>
      <c r="O17" s="4" t="s">
        <v>394</v>
      </c>
      <c r="P17" t="s">
        <v>134</v>
      </c>
      <c r="Q17" t="s">
        <v>110</v>
      </c>
      <c r="R17" t="s">
        <v>118</v>
      </c>
      <c r="S17" t="s">
        <v>124</v>
      </c>
      <c r="T17" t="s">
        <v>165</v>
      </c>
      <c r="U17" t="s">
        <v>389</v>
      </c>
      <c r="V17" t="s">
        <v>221</v>
      </c>
      <c r="W17" t="s">
        <v>395</v>
      </c>
      <c r="Y17" s="21" t="s">
        <v>394</v>
      </c>
      <c r="Z17" s="21" t="s">
        <v>110</v>
      </c>
      <c r="AA17" s="21" t="s">
        <v>118</v>
      </c>
      <c r="AB17" s="21" t="s">
        <v>124</v>
      </c>
    </row>
    <row r="18" spans="2:28" x14ac:dyDescent="0.25">
      <c r="B18" s="5" t="s">
        <v>98</v>
      </c>
      <c r="C18" s="3">
        <v>172</v>
      </c>
      <c r="D18" s="7">
        <v>0.65151515151515149</v>
      </c>
      <c r="O18" s="5" t="s">
        <v>441</v>
      </c>
      <c r="P18" s="3"/>
      <c r="Q18" s="3">
        <v>1</v>
      </c>
      <c r="R18" s="3">
        <v>2</v>
      </c>
      <c r="S18" s="3"/>
      <c r="T18" s="3">
        <v>1</v>
      </c>
      <c r="U18" s="3"/>
      <c r="V18" s="3"/>
      <c r="W18" s="3">
        <v>4</v>
      </c>
      <c r="X18" s="7"/>
      <c r="Y18" s="5" t="s">
        <v>441</v>
      </c>
      <c r="Z18" s="3">
        <v>1</v>
      </c>
      <c r="AA18" s="3">
        <v>2</v>
      </c>
      <c r="AB18" s="3"/>
    </row>
    <row r="19" spans="2:28" x14ac:dyDescent="0.25">
      <c r="B19" s="5" t="s">
        <v>395</v>
      </c>
      <c r="C19" s="3">
        <v>264</v>
      </c>
      <c r="D19" s="7">
        <v>1</v>
      </c>
      <c r="O19" s="5" t="s">
        <v>442</v>
      </c>
      <c r="P19" s="3"/>
      <c r="Q19" s="3"/>
      <c r="R19" s="3">
        <v>2</v>
      </c>
      <c r="S19" s="3">
        <v>1</v>
      </c>
      <c r="T19" s="3"/>
      <c r="U19" s="3"/>
      <c r="V19" s="3"/>
      <c r="W19" s="3">
        <v>3</v>
      </c>
      <c r="X19" s="7"/>
      <c r="Y19" s="5" t="s">
        <v>442</v>
      </c>
      <c r="Z19" s="3"/>
      <c r="AA19" s="3">
        <v>2</v>
      </c>
      <c r="AB19" s="3">
        <v>1</v>
      </c>
    </row>
    <row r="20" spans="2:28" x14ac:dyDescent="0.25">
      <c r="O20" s="5" t="s">
        <v>241</v>
      </c>
      <c r="P20" s="3">
        <v>8</v>
      </c>
      <c r="Q20" s="3">
        <v>69</v>
      </c>
      <c r="R20" s="3">
        <v>91</v>
      </c>
      <c r="S20" s="3">
        <v>32</v>
      </c>
      <c r="T20" s="3">
        <v>5</v>
      </c>
      <c r="U20" s="3">
        <v>1</v>
      </c>
      <c r="V20" s="3">
        <v>2</v>
      </c>
      <c r="W20" s="3">
        <v>208</v>
      </c>
      <c r="X20" s="7"/>
      <c r="Y20" s="5" t="s">
        <v>137</v>
      </c>
      <c r="Z20" s="3"/>
      <c r="AA20" s="3">
        <v>2</v>
      </c>
      <c r="AB20" s="3">
        <v>1</v>
      </c>
    </row>
    <row r="21" spans="2:28" x14ac:dyDescent="0.25">
      <c r="O21" s="5" t="s">
        <v>137</v>
      </c>
      <c r="P21" s="3"/>
      <c r="Q21" s="3"/>
      <c r="R21" s="3">
        <v>2</v>
      </c>
      <c r="S21" s="3">
        <v>1</v>
      </c>
      <c r="T21" s="3"/>
      <c r="U21" s="3"/>
      <c r="V21" s="3"/>
      <c r="W21" s="3">
        <v>3</v>
      </c>
      <c r="X21" s="7"/>
      <c r="Y21" s="5" t="s">
        <v>439</v>
      </c>
      <c r="Z21" s="3">
        <v>6</v>
      </c>
      <c r="AA21" s="3">
        <v>14</v>
      </c>
      <c r="AB21" s="3">
        <v>14</v>
      </c>
    </row>
    <row r="22" spans="2:28" x14ac:dyDescent="0.25">
      <c r="B22" s="4" t="s">
        <v>394</v>
      </c>
      <c r="C22" t="s">
        <v>396</v>
      </c>
      <c r="O22" s="5" t="s">
        <v>439</v>
      </c>
      <c r="P22" s="3">
        <v>1</v>
      </c>
      <c r="Q22" s="3">
        <v>6</v>
      </c>
      <c r="R22" s="3">
        <v>14</v>
      </c>
      <c r="S22" s="3">
        <v>14</v>
      </c>
      <c r="T22" s="3">
        <v>5</v>
      </c>
      <c r="U22" s="3"/>
      <c r="V22" s="3"/>
      <c r="W22" s="3">
        <v>40</v>
      </c>
      <c r="X22" s="7"/>
      <c r="Y22" s="5" t="s">
        <v>443</v>
      </c>
      <c r="Z22" s="3">
        <v>1</v>
      </c>
      <c r="AA22" s="3">
        <v>5</v>
      </c>
      <c r="AB22" s="3">
        <v>3</v>
      </c>
    </row>
    <row r="23" spans="2:28" x14ac:dyDescent="0.25">
      <c r="B23" s="5" t="s">
        <v>431</v>
      </c>
      <c r="C23" s="3">
        <v>101</v>
      </c>
      <c r="D23" s="7">
        <f>GETPIVOTDATA("ID",$B$22,"What abilities does it offer?","Document management")/264</f>
        <v>0.38257575757575757</v>
      </c>
      <c r="O23" s="5" t="s">
        <v>443</v>
      </c>
      <c r="P23" s="3"/>
      <c r="Q23" s="3">
        <v>1</v>
      </c>
      <c r="R23" s="3">
        <v>5</v>
      </c>
      <c r="S23" s="3">
        <v>3</v>
      </c>
      <c r="T23" s="3">
        <v>1</v>
      </c>
      <c r="U23" s="3"/>
      <c r="V23" s="3"/>
      <c r="W23" s="3">
        <v>10</v>
      </c>
      <c r="X23" s="7"/>
      <c r="Y23" s="5" t="s">
        <v>440</v>
      </c>
      <c r="Z23" s="3">
        <v>2</v>
      </c>
      <c r="AA23" s="3">
        <v>4</v>
      </c>
      <c r="AB23" s="3">
        <v>4</v>
      </c>
    </row>
    <row r="24" spans="2:28" x14ac:dyDescent="0.25">
      <c r="B24" s="5" t="s">
        <v>137</v>
      </c>
      <c r="C24" s="3">
        <v>7</v>
      </c>
      <c r="D24" s="7">
        <f>GETPIVOTDATA("ID",$B$22,"What abilities does it offer?","Other")/264</f>
        <v>2.6515151515151516E-2</v>
      </c>
      <c r="O24" s="5" t="s">
        <v>440</v>
      </c>
      <c r="P24" s="3"/>
      <c r="Q24" s="3">
        <v>2</v>
      </c>
      <c r="R24" s="3">
        <v>4</v>
      </c>
      <c r="S24" s="3">
        <v>4</v>
      </c>
      <c r="T24" s="3">
        <v>2</v>
      </c>
      <c r="U24" s="3"/>
      <c r="V24" s="3"/>
      <c r="W24" s="3">
        <v>12</v>
      </c>
      <c r="X24" s="7"/>
      <c r="Y24" s="5"/>
      <c r="Z24" s="3"/>
      <c r="AA24" s="3"/>
      <c r="AB24" s="3"/>
    </row>
    <row r="25" spans="2:28" x14ac:dyDescent="0.25">
      <c r="B25" s="5" t="s">
        <v>433</v>
      </c>
      <c r="C25" s="3">
        <v>82</v>
      </c>
      <c r="D25" s="7">
        <f>GETPIVOTDATA("ID",$B$22,"What abilities does it offer?","Project/Workflow/Task management")/264</f>
        <v>0.31060606060606061</v>
      </c>
      <c r="O25" s="5" t="s">
        <v>395</v>
      </c>
      <c r="P25" s="3">
        <v>9</v>
      </c>
      <c r="Q25" s="3">
        <v>79</v>
      </c>
      <c r="R25" s="3">
        <v>120</v>
      </c>
      <c r="S25" s="3">
        <v>55</v>
      </c>
      <c r="T25" s="3">
        <v>14</v>
      </c>
      <c r="U25" s="3">
        <v>1</v>
      </c>
      <c r="V25" s="3">
        <v>2</v>
      </c>
      <c r="W25" s="3">
        <v>280</v>
      </c>
      <c r="Y25" s="5"/>
      <c r="Z25" s="3"/>
      <c r="AA25" s="3"/>
      <c r="AB25" s="3"/>
    </row>
    <row r="26" spans="2:28" x14ac:dyDescent="0.25">
      <c r="B26" s="5" t="s">
        <v>429</v>
      </c>
      <c r="C26" s="3">
        <v>136</v>
      </c>
      <c r="D26" s="7">
        <f>GETPIVOTDATA("ID",$B$22,"What abilities does it offer?","Real-time chatting")/264</f>
        <v>0.51515151515151514</v>
      </c>
      <c r="Q26" s="7"/>
      <c r="R26" s="7"/>
      <c r="S26" s="7"/>
      <c r="T26" s="7"/>
      <c r="U26" s="7"/>
      <c r="V26" s="7"/>
      <c r="W26" s="7"/>
      <c r="Z26" s="21" t="s">
        <v>110</v>
      </c>
      <c r="AA26" s="21" t="s">
        <v>118</v>
      </c>
      <c r="AB26" s="21" t="s">
        <v>124</v>
      </c>
    </row>
    <row r="27" spans="2:28" x14ac:dyDescent="0.25">
      <c r="B27" s="5" t="s">
        <v>432</v>
      </c>
      <c r="C27" s="3">
        <v>82</v>
      </c>
      <c r="D27" s="7">
        <f>GETPIVOTDATA("ID",$B$22,"What abilities does it offer?","Real-time document co-authoring")/264</f>
        <v>0.31060606060606061</v>
      </c>
      <c r="Y27" s="5" t="s">
        <v>441</v>
      </c>
      <c r="Z27" s="7">
        <f>Z18/80</f>
        <v>1.2500000000000001E-2</v>
      </c>
      <c r="AA27" s="7">
        <f>AA18/112</f>
        <v>1.7857142857142856E-2</v>
      </c>
      <c r="AB27" s="7">
        <f>AB18/48</f>
        <v>0</v>
      </c>
    </row>
    <row r="28" spans="2:28" x14ac:dyDescent="0.25">
      <c r="B28" s="5" t="s">
        <v>434</v>
      </c>
      <c r="C28" s="3">
        <v>95</v>
      </c>
      <c r="D28" s="7">
        <f>GETPIVOTDATA("ID",$B$22,"What abilities does it offer?","Scheduling")/264</f>
        <v>0.35984848484848486</v>
      </c>
      <c r="O28" s="4" t="s">
        <v>396</v>
      </c>
      <c r="P28" s="4" t="s">
        <v>397</v>
      </c>
      <c r="Y28" s="5" t="s">
        <v>442</v>
      </c>
      <c r="Z28" s="7">
        <f t="shared" ref="Z28:Z32" si="0">Z19/80</f>
        <v>0</v>
      </c>
      <c r="AA28" s="7">
        <f t="shared" ref="AA28:AA32" si="1">AA19/112</f>
        <v>1.7857142857142856E-2</v>
      </c>
      <c r="AB28" s="7">
        <f t="shared" ref="AB28:AB32" si="2">AB19/48</f>
        <v>2.0833333333333332E-2</v>
      </c>
    </row>
    <row r="29" spans="2:28" x14ac:dyDescent="0.25">
      <c r="B29" s="5" t="s">
        <v>435</v>
      </c>
      <c r="C29" s="3">
        <v>151</v>
      </c>
      <c r="D29" s="7">
        <f>GETPIVOTDATA("ID",$B$22,"What abilities does it offer?","Teleconferencing")/264</f>
        <v>0.57196969696969702</v>
      </c>
      <c r="O29" s="4" t="s">
        <v>394</v>
      </c>
      <c r="P29" t="s">
        <v>110</v>
      </c>
      <c r="Q29" t="s">
        <v>118</v>
      </c>
      <c r="R29" t="s">
        <v>124</v>
      </c>
      <c r="S29" t="s">
        <v>395</v>
      </c>
      <c r="Y29" s="5" t="s">
        <v>137</v>
      </c>
      <c r="Z29" s="7">
        <f t="shared" si="0"/>
        <v>0</v>
      </c>
      <c r="AA29" s="7">
        <f t="shared" si="1"/>
        <v>1.7857142857142856E-2</v>
      </c>
      <c r="AB29" s="7">
        <f t="shared" si="2"/>
        <v>2.0833333333333332E-2</v>
      </c>
    </row>
    <row r="30" spans="2:28" x14ac:dyDescent="0.25">
      <c r="B30" s="5" t="s">
        <v>395</v>
      </c>
      <c r="C30" s="3">
        <v>654</v>
      </c>
      <c r="O30" s="5" t="s">
        <v>380</v>
      </c>
      <c r="P30" s="3"/>
      <c r="Q30" s="3">
        <v>2</v>
      </c>
      <c r="R30" s="3"/>
      <c r="S30" s="3">
        <v>2</v>
      </c>
      <c r="Y30" s="5" t="s">
        <v>439</v>
      </c>
      <c r="Z30" s="7">
        <f t="shared" si="0"/>
        <v>7.4999999999999997E-2</v>
      </c>
      <c r="AA30" s="7">
        <f t="shared" si="1"/>
        <v>0.125</v>
      </c>
      <c r="AB30" s="7">
        <f t="shared" si="2"/>
        <v>0.29166666666666669</v>
      </c>
    </row>
    <row r="31" spans="2:28" x14ac:dyDescent="0.25">
      <c r="O31" s="5" t="s">
        <v>358</v>
      </c>
      <c r="P31" s="3"/>
      <c r="Q31" s="3">
        <v>2</v>
      </c>
      <c r="R31" s="3"/>
      <c r="S31" s="3">
        <v>2</v>
      </c>
      <c r="Y31" s="5" t="s">
        <v>443</v>
      </c>
      <c r="Z31" s="7">
        <f t="shared" si="0"/>
        <v>1.2500000000000001E-2</v>
      </c>
      <c r="AA31" s="7">
        <f t="shared" si="1"/>
        <v>4.4642857142857144E-2</v>
      </c>
      <c r="AB31" s="7">
        <f t="shared" si="2"/>
        <v>6.25E-2</v>
      </c>
    </row>
    <row r="32" spans="2:28" x14ac:dyDescent="0.25">
      <c r="O32" s="5" t="s">
        <v>334</v>
      </c>
      <c r="P32" s="3"/>
      <c r="Q32" s="3">
        <v>2</v>
      </c>
      <c r="R32" s="3"/>
      <c r="S32" s="3">
        <v>2</v>
      </c>
      <c r="Y32" s="5" t="s">
        <v>440</v>
      </c>
      <c r="Z32" s="7">
        <f t="shared" si="0"/>
        <v>2.5000000000000001E-2</v>
      </c>
      <c r="AA32" s="7">
        <f t="shared" si="1"/>
        <v>3.5714285714285712E-2</v>
      </c>
      <c r="AB32" s="7">
        <f t="shared" si="2"/>
        <v>8.3333333333333329E-2</v>
      </c>
    </row>
    <row r="33" spans="2:31" x14ac:dyDescent="0.25">
      <c r="B33" s="4" t="s">
        <v>396</v>
      </c>
      <c r="C33" s="4" t="s">
        <v>397</v>
      </c>
      <c r="O33" s="5" t="s">
        <v>181</v>
      </c>
      <c r="P33" s="3"/>
      <c r="Q33" s="3">
        <v>2</v>
      </c>
      <c r="R33" s="3"/>
      <c r="S33" s="3">
        <v>2</v>
      </c>
      <c r="AA33" s="7"/>
      <c r="AB33" s="7"/>
    </row>
    <row r="34" spans="2:31" x14ac:dyDescent="0.25">
      <c r="B34" s="4" t="s">
        <v>394</v>
      </c>
      <c r="C34" t="s">
        <v>99</v>
      </c>
      <c r="D34" t="s">
        <v>98</v>
      </c>
      <c r="E34" t="s">
        <v>395</v>
      </c>
      <c r="O34" s="5" t="s">
        <v>344</v>
      </c>
      <c r="P34" s="3"/>
      <c r="Q34" s="3">
        <v>2</v>
      </c>
      <c r="R34" s="3"/>
      <c r="S34" s="3">
        <v>2</v>
      </c>
    </row>
    <row r="35" spans="2:31" x14ac:dyDescent="0.25">
      <c r="B35" s="5" t="s">
        <v>156</v>
      </c>
      <c r="C35" s="3">
        <v>9</v>
      </c>
      <c r="D35" s="3">
        <v>8</v>
      </c>
      <c r="E35" s="3">
        <v>17</v>
      </c>
      <c r="F35" s="7">
        <f>GETPIVOTDATA("ID",$B$33,"Has your company adopted a specific collaboration solution?","Yes","Please select the business domain of the organization you work for.","Banking &amp; Financial")/GETPIVOTDATA("ID",$B$33,"Please select the business domain of the organization you work for.","Banking &amp; Financial")</f>
        <v>0.47058823529411764</v>
      </c>
      <c r="O35" s="5" t="s">
        <v>382</v>
      </c>
      <c r="P35" s="3">
        <v>2</v>
      </c>
      <c r="Q35" s="3"/>
      <c r="R35" s="3"/>
      <c r="S35" s="3">
        <v>2</v>
      </c>
    </row>
    <row r="36" spans="2:31" x14ac:dyDescent="0.25">
      <c r="B36" s="5" t="s">
        <v>112</v>
      </c>
      <c r="C36" s="3">
        <v>16</v>
      </c>
      <c r="D36" s="3">
        <v>41</v>
      </c>
      <c r="E36" s="3">
        <v>57</v>
      </c>
      <c r="F36" s="7">
        <f>GETPIVOTDATA("ID",$B$33,"Has your company adopted a specific collaboration solution?","Yes","Please select the business domain of the organization you work for.","Education &amp; Research")/GETPIVOTDATA("ID",$B$33,"Please select the business domain of the organization you work for.","Education &amp; Research")</f>
        <v>0.7192982456140351</v>
      </c>
      <c r="O36" s="5" t="s">
        <v>377</v>
      </c>
      <c r="P36" s="3"/>
      <c r="Q36" s="3"/>
      <c r="R36" s="3">
        <v>2</v>
      </c>
      <c r="S36" s="3">
        <v>2</v>
      </c>
    </row>
    <row r="37" spans="2:31" x14ac:dyDescent="0.25">
      <c r="B37" s="5" t="s">
        <v>136</v>
      </c>
      <c r="C37" s="3">
        <v>14</v>
      </c>
      <c r="D37" s="3">
        <v>28</v>
      </c>
      <c r="E37" s="3">
        <v>42</v>
      </c>
      <c r="F37" s="7">
        <f>GETPIVOTDATA("ID",$B$33,"Has your company adopted a specific collaboration solution?","Yes","Please select the business domain of the organization you work for.","EPES (Electrical Power &amp; Energy Systems)")/GETPIVOTDATA("ID",$B$33,"Please select the business domain of the organization you work for.","EPES (Electrical Power &amp; Energy Systems)")</f>
        <v>0.66666666666666663</v>
      </c>
      <c r="O37" s="5" t="s">
        <v>395</v>
      </c>
      <c r="P37" s="3">
        <v>2</v>
      </c>
      <c r="Q37" s="3">
        <v>10</v>
      </c>
      <c r="R37" s="3">
        <v>2</v>
      </c>
      <c r="S37" s="3">
        <v>14</v>
      </c>
    </row>
    <row r="38" spans="2:31" x14ac:dyDescent="0.25">
      <c r="B38" s="5" t="s">
        <v>236</v>
      </c>
      <c r="C38" s="3">
        <v>3</v>
      </c>
      <c r="D38" s="3">
        <v>3</v>
      </c>
      <c r="E38" s="3">
        <v>6</v>
      </c>
      <c r="F38" s="7">
        <f>GETPIVOTDATA("ID",$B$33,"Has your company adopted a specific collaboration solution?","Yes","Please select the business domain of the organization you work for.","Health")/GETPIVOTDATA("ID",$B$33,"Please select the business domain of the organization you work for.","Health")</f>
        <v>0.5</v>
      </c>
    </row>
    <row r="39" spans="2:31" x14ac:dyDescent="0.25">
      <c r="B39" s="5" t="s">
        <v>148</v>
      </c>
      <c r="C39" s="3">
        <v>23</v>
      </c>
      <c r="D39" s="3">
        <v>48</v>
      </c>
      <c r="E39" s="3">
        <v>71</v>
      </c>
      <c r="F39" s="7">
        <f>GETPIVOTDATA("ID",$B$33,"Has your company adopted a specific collaboration solution?","Yes","Please select the business domain of the organization you work for.","IT (Information Technology)")/GETPIVOTDATA("ID",$B$33,"Please select the business domain of the organization you work for.","IT (Information Technology)")</f>
        <v>0.676056338028169</v>
      </c>
    </row>
    <row r="40" spans="2:31" x14ac:dyDescent="0.25">
      <c r="B40" s="5" t="s">
        <v>137</v>
      </c>
      <c r="C40" s="3">
        <v>14</v>
      </c>
      <c r="D40" s="3">
        <v>22</v>
      </c>
      <c r="E40" s="3">
        <v>36</v>
      </c>
      <c r="F40" s="7">
        <f>GETPIVOTDATA("ID",$B$33,"Has your company adopted a specific collaboration solution?","Yes","Please select the business domain of the organization you work for.","Other")/GETPIVOTDATA("ID",$B$33,"Please select the business domain of the organization you work for.","Other")</f>
        <v>0.61111111111111116</v>
      </c>
    </row>
    <row r="41" spans="2:31" x14ac:dyDescent="0.25">
      <c r="B41" s="5" t="s">
        <v>163</v>
      </c>
      <c r="C41" s="3">
        <v>5</v>
      </c>
      <c r="D41" s="3">
        <v>5</v>
      </c>
      <c r="E41" s="3">
        <v>10</v>
      </c>
      <c r="F41" s="7">
        <f>GETPIVOTDATA("ID",$B$33,"Has your company adopted a specific collaboration solution?","Yes","Please select the business domain of the organization you work for.","Public Sector")/GETPIVOTDATA("ID",$B$33,"Please select the business domain of the organization you work for.","Public Sector")</f>
        <v>0.5</v>
      </c>
      <c r="O41" s="4" t="s">
        <v>396</v>
      </c>
      <c r="P41" s="4" t="s">
        <v>397</v>
      </c>
    </row>
    <row r="42" spans="2:31" x14ac:dyDescent="0.25">
      <c r="B42" s="5" t="s">
        <v>125</v>
      </c>
      <c r="C42" s="3">
        <v>1</v>
      </c>
      <c r="D42" s="3"/>
      <c r="E42" s="3">
        <v>1</v>
      </c>
      <c r="F42" s="7"/>
      <c r="O42" s="4" t="s">
        <v>394</v>
      </c>
      <c r="P42" t="s">
        <v>135</v>
      </c>
      <c r="Q42" t="s">
        <v>309</v>
      </c>
      <c r="R42" t="s">
        <v>222</v>
      </c>
      <c r="S42" t="s">
        <v>162</v>
      </c>
      <c r="T42" t="s">
        <v>147</v>
      </c>
      <c r="U42" t="s">
        <v>111</v>
      </c>
      <c r="V42" t="s">
        <v>119</v>
      </c>
      <c r="W42" t="s">
        <v>395</v>
      </c>
      <c r="Y42" s="21" t="s">
        <v>394</v>
      </c>
      <c r="Z42" s="21" t="s">
        <v>309</v>
      </c>
      <c r="AA42" s="21" t="s">
        <v>222</v>
      </c>
      <c r="AB42" s="21" t="s">
        <v>162</v>
      </c>
      <c r="AC42" s="21" t="s">
        <v>147</v>
      </c>
      <c r="AD42" s="21" t="s">
        <v>111</v>
      </c>
      <c r="AE42" s="21" t="s">
        <v>119</v>
      </c>
    </row>
    <row r="43" spans="2:31" x14ac:dyDescent="0.25">
      <c r="B43" s="5" t="s">
        <v>199</v>
      </c>
      <c r="C43" s="3">
        <v>6</v>
      </c>
      <c r="D43" s="3">
        <v>14</v>
      </c>
      <c r="E43" s="3">
        <v>20</v>
      </c>
      <c r="F43" s="7">
        <f>GETPIVOTDATA("ID",$B$33,"Has your company adopted a specific collaboration solution?","Yes","Please select the business domain of the organization you work for.","Telecommunications")/GETPIVOTDATA("ID",$B$33,"Please select the business domain of the organization you work for.","Telecommunications")</f>
        <v>0.7</v>
      </c>
      <c r="O43" s="5" t="s">
        <v>441</v>
      </c>
      <c r="P43" s="3"/>
      <c r="Q43" s="3"/>
      <c r="R43" s="3"/>
      <c r="S43" s="3">
        <v>1</v>
      </c>
      <c r="T43" s="3">
        <v>2</v>
      </c>
      <c r="U43" s="3"/>
      <c r="V43" s="3">
        <v>1</v>
      </c>
      <c r="W43" s="3">
        <v>4</v>
      </c>
      <c r="Y43" s="5" t="s">
        <v>441</v>
      </c>
      <c r="Z43" s="3"/>
      <c r="AA43" s="3"/>
      <c r="AB43" s="3">
        <v>1</v>
      </c>
      <c r="AC43" s="3">
        <v>2</v>
      </c>
      <c r="AD43" s="3"/>
      <c r="AE43" s="3">
        <v>1</v>
      </c>
    </row>
    <row r="44" spans="2:31" x14ac:dyDescent="0.25">
      <c r="B44" s="5" t="s">
        <v>239</v>
      </c>
      <c r="C44" s="3">
        <v>1</v>
      </c>
      <c r="D44" s="3">
        <v>3</v>
      </c>
      <c r="E44" s="3">
        <v>4</v>
      </c>
      <c r="F44" s="7">
        <f>GETPIVOTDATA("ID",$B$33,"Has your company adopted a specific collaboration solution?","Yes","Please select the business domain of the organization you work for.","Transport")/GETPIVOTDATA("ID",$B$33,"Please select the business domain of the organization you work for.","Transport")</f>
        <v>0.75</v>
      </c>
      <c r="O44" s="5" t="s">
        <v>442</v>
      </c>
      <c r="P44" s="3"/>
      <c r="Q44" s="3"/>
      <c r="R44" s="3"/>
      <c r="S44" s="3"/>
      <c r="T44" s="3"/>
      <c r="U44" s="3">
        <v>1</v>
      </c>
      <c r="V44" s="3">
        <v>2</v>
      </c>
      <c r="W44" s="3">
        <v>3</v>
      </c>
      <c r="Y44" s="5" t="s">
        <v>442</v>
      </c>
      <c r="Z44" s="3"/>
      <c r="AA44" s="3"/>
      <c r="AB44" s="3"/>
      <c r="AC44" s="3"/>
      <c r="AD44" s="3">
        <v>1</v>
      </c>
      <c r="AE44" s="3">
        <v>2</v>
      </c>
    </row>
    <row r="45" spans="2:31" x14ac:dyDescent="0.25">
      <c r="B45" s="5" t="s">
        <v>395</v>
      </c>
      <c r="C45" s="3">
        <v>92</v>
      </c>
      <c r="D45" s="3">
        <v>172</v>
      </c>
      <c r="E45" s="3">
        <v>264</v>
      </c>
      <c r="O45" s="5" t="s">
        <v>439</v>
      </c>
      <c r="P45" s="3">
        <v>4</v>
      </c>
      <c r="Q45" s="3">
        <v>1</v>
      </c>
      <c r="R45" s="3">
        <v>5</v>
      </c>
      <c r="S45" s="3">
        <v>2</v>
      </c>
      <c r="T45" s="3">
        <v>5</v>
      </c>
      <c r="U45" s="3">
        <v>14</v>
      </c>
      <c r="V45" s="3">
        <v>9</v>
      </c>
      <c r="W45" s="3">
        <v>40</v>
      </c>
      <c r="Y45" s="5" t="s">
        <v>439</v>
      </c>
      <c r="Z45" s="3">
        <v>1</v>
      </c>
      <c r="AA45" s="3">
        <v>5</v>
      </c>
      <c r="AB45" s="3">
        <v>2</v>
      </c>
      <c r="AC45" s="3">
        <v>5</v>
      </c>
      <c r="AD45" s="3">
        <v>14</v>
      </c>
      <c r="AE45" s="3">
        <v>9</v>
      </c>
    </row>
    <row r="46" spans="2:31" x14ac:dyDescent="0.25">
      <c r="O46" s="5" t="s">
        <v>443</v>
      </c>
      <c r="P46" s="3">
        <v>1</v>
      </c>
      <c r="Q46" s="3"/>
      <c r="R46" s="3">
        <v>2</v>
      </c>
      <c r="S46" s="3"/>
      <c r="T46" s="3">
        <v>3</v>
      </c>
      <c r="U46" s="3">
        <v>1</v>
      </c>
      <c r="V46" s="3">
        <v>3</v>
      </c>
      <c r="W46" s="3">
        <v>10</v>
      </c>
      <c r="Y46" s="5" t="s">
        <v>443</v>
      </c>
      <c r="Z46" s="3"/>
      <c r="AA46" s="3">
        <v>2</v>
      </c>
      <c r="AB46" s="3"/>
      <c r="AC46" s="3">
        <v>3</v>
      </c>
      <c r="AD46" s="3">
        <v>1</v>
      </c>
      <c r="AE46" s="3">
        <v>3</v>
      </c>
    </row>
    <row r="47" spans="2:31" x14ac:dyDescent="0.25">
      <c r="O47" s="5" t="s">
        <v>440</v>
      </c>
      <c r="P47" s="3">
        <v>2</v>
      </c>
      <c r="Q47" s="3"/>
      <c r="R47" s="3">
        <v>2</v>
      </c>
      <c r="S47" s="3">
        <v>1</v>
      </c>
      <c r="T47" s="3">
        <v>2</v>
      </c>
      <c r="U47" s="3">
        <v>3</v>
      </c>
      <c r="V47" s="3">
        <v>2</v>
      </c>
      <c r="W47" s="3">
        <v>12</v>
      </c>
      <c r="Y47" s="5" t="s">
        <v>440</v>
      </c>
      <c r="Z47" s="3"/>
      <c r="AA47" s="3">
        <v>2</v>
      </c>
      <c r="AB47" s="3">
        <v>1</v>
      </c>
      <c r="AC47" s="3">
        <v>2</v>
      </c>
      <c r="AD47" s="3">
        <v>3</v>
      </c>
      <c r="AE47" s="3">
        <v>2</v>
      </c>
    </row>
    <row r="48" spans="2:31" x14ac:dyDescent="0.25">
      <c r="O48" s="5" t="s">
        <v>395</v>
      </c>
      <c r="P48" s="3">
        <v>7</v>
      </c>
      <c r="Q48" s="3">
        <v>1</v>
      </c>
      <c r="R48" s="3">
        <v>9</v>
      </c>
      <c r="S48" s="3">
        <v>4</v>
      </c>
      <c r="T48" s="3">
        <v>12</v>
      </c>
      <c r="U48" s="3">
        <v>19</v>
      </c>
      <c r="V48" s="3">
        <v>17</v>
      </c>
      <c r="W48" s="3">
        <v>69</v>
      </c>
    </row>
    <row r="49" spans="15:31" x14ac:dyDescent="0.25">
      <c r="P49" s="7">
        <f>GETPIVOTDATA("ID",$O$41,"Did you face any of the below cyber-security related threats during the COVID-19 crisis?","Phishing","What is the highest degree or level of school you have completed?","High school graduate, diploma or the equivalent")/12</f>
        <v>0.33333333333333331</v>
      </c>
      <c r="Q49" s="7">
        <f>GETPIVOTDATA("ID",$O$41,"Did you face any of the below cyber-security related threats during the COVID-19 crisis?","Phishing","What is the highest degree or level of school you have completed?","Some college credit, no degree")/4</f>
        <v>0.25</v>
      </c>
      <c r="R49" s="7">
        <f>GETPIVOTDATA("ID",$O$41,"Did you face any of the below cyber-security related threats during the COVID-19 crisis?","Phishing","What is the highest degree or level of school you have completed?","Trade/technical/vocational training")/11</f>
        <v>0.45454545454545453</v>
      </c>
      <c r="S49" s="7">
        <f>GETPIVOTDATA("ID",$O$41,"Did you face any of the below cyber-security related threats during the COVID-19 crisis?","Phishing","What is the highest degree or level of school you have completed?","Associate degree")/6</f>
        <v>0.33333333333333331</v>
      </c>
      <c r="T49" s="7">
        <f>GETPIVOTDATA("ID",$O$41,"Did you face any of the below cyber-security related threats during the COVID-19 crisis?","Phishing","What is the highest degree or level of school you have completed?","Bachelor’s degree")/41</f>
        <v>0.12195121951219512</v>
      </c>
      <c r="U49" s="7">
        <f>GETPIVOTDATA("ID",$O$41,"Did you face any of the below cyber-security related threats during the COVID-19 crisis?","Phishing","What is the highest degree or level of school you have completed?","Master’s degree")/130</f>
        <v>0.1076923076923077</v>
      </c>
      <c r="V49" s="7">
        <f>GETPIVOTDATA("ID",$O$41,"Did you face any of the below cyber-security related threats during the COVID-19 crisis?","Phishing","What is the highest degree or level of school you have completed?","Doctorate degree")/52</f>
        <v>0.17307692307692307</v>
      </c>
      <c r="W49" s="7"/>
      <c r="Y49" s="5" t="s">
        <v>441</v>
      </c>
      <c r="Z49" s="7">
        <f>Z43/4</f>
        <v>0</v>
      </c>
      <c r="AA49" s="7">
        <f>AA43/11</f>
        <v>0</v>
      </c>
      <c r="AB49" s="7">
        <f>AB43/6</f>
        <v>0.16666666666666666</v>
      </c>
      <c r="AC49" s="7">
        <f>AC43/41</f>
        <v>4.878048780487805E-2</v>
      </c>
      <c r="AD49" s="7">
        <f>AD43/130</f>
        <v>0</v>
      </c>
      <c r="AE49" s="7">
        <f>AE43/52</f>
        <v>1.9230769230769232E-2</v>
      </c>
    </row>
    <row r="50" spans="15:31" x14ac:dyDescent="0.25">
      <c r="Y50" s="5" t="s">
        <v>442</v>
      </c>
      <c r="Z50" s="7">
        <f t="shared" ref="Z50:Z53" si="3">Z44/4</f>
        <v>0</v>
      </c>
      <c r="AA50" s="7">
        <f t="shared" ref="AA50:AA53" si="4">AA44/11</f>
        <v>0</v>
      </c>
      <c r="AB50" s="7">
        <f t="shared" ref="AB50:AB53" si="5">AB44/6</f>
        <v>0</v>
      </c>
      <c r="AC50" s="7">
        <f t="shared" ref="AC50:AC53" si="6">AC44/41</f>
        <v>0</v>
      </c>
      <c r="AD50" s="7">
        <f t="shared" ref="AD50:AD53" si="7">AD44/130</f>
        <v>7.6923076923076927E-3</v>
      </c>
      <c r="AE50" s="7">
        <f t="shared" ref="AE50:AE53" si="8">AE44/52</f>
        <v>3.8461538461538464E-2</v>
      </c>
    </row>
    <row r="51" spans="15:31" x14ac:dyDescent="0.25">
      <c r="Y51" s="5" t="s">
        <v>439</v>
      </c>
      <c r="Z51" s="7">
        <f t="shared" si="3"/>
        <v>0.25</v>
      </c>
      <c r="AA51" s="7">
        <f t="shared" si="4"/>
        <v>0.45454545454545453</v>
      </c>
      <c r="AB51" s="7">
        <f t="shared" si="5"/>
        <v>0.33333333333333331</v>
      </c>
      <c r="AC51" s="7">
        <f t="shared" si="6"/>
        <v>0.12195121951219512</v>
      </c>
      <c r="AD51" s="7">
        <f t="shared" si="7"/>
        <v>0.1076923076923077</v>
      </c>
      <c r="AE51" s="7">
        <f t="shared" si="8"/>
        <v>0.17307692307692307</v>
      </c>
    </row>
    <row r="52" spans="15:31" x14ac:dyDescent="0.25">
      <c r="Y52" s="5" t="s">
        <v>443</v>
      </c>
      <c r="Z52" s="7">
        <f t="shared" si="3"/>
        <v>0</v>
      </c>
      <c r="AA52" s="7">
        <f t="shared" si="4"/>
        <v>0.18181818181818182</v>
      </c>
      <c r="AB52" s="7">
        <f t="shared" si="5"/>
        <v>0</v>
      </c>
      <c r="AC52" s="7">
        <f t="shared" si="6"/>
        <v>7.3170731707317069E-2</v>
      </c>
      <c r="AD52" s="7">
        <f t="shared" si="7"/>
        <v>7.6923076923076927E-3</v>
      </c>
      <c r="AE52" s="7">
        <f t="shared" si="8"/>
        <v>5.7692307692307696E-2</v>
      </c>
    </row>
    <row r="53" spans="15:31" x14ac:dyDescent="0.25">
      <c r="O53" s="4" t="s">
        <v>396</v>
      </c>
      <c r="P53" s="4" t="s">
        <v>397</v>
      </c>
      <c r="Y53" s="5" t="s">
        <v>440</v>
      </c>
      <c r="Z53" s="7">
        <f t="shared" si="3"/>
        <v>0</v>
      </c>
      <c r="AA53" s="7">
        <f t="shared" si="4"/>
        <v>0.18181818181818182</v>
      </c>
      <c r="AB53" s="7">
        <f t="shared" si="5"/>
        <v>0.16666666666666666</v>
      </c>
      <c r="AC53" s="7">
        <f t="shared" si="6"/>
        <v>4.878048780487805E-2</v>
      </c>
      <c r="AD53" s="7">
        <f t="shared" si="7"/>
        <v>2.3076923076923078E-2</v>
      </c>
      <c r="AE53" s="7">
        <f t="shared" si="8"/>
        <v>3.8461538461538464E-2</v>
      </c>
    </row>
    <row r="54" spans="15:31" ht="14.25" customHeight="1" x14ac:dyDescent="0.25">
      <c r="O54" s="4" t="s">
        <v>394</v>
      </c>
      <c r="P54" t="s">
        <v>112</v>
      </c>
      <c r="Q54" t="s">
        <v>136</v>
      </c>
      <c r="R54" t="s">
        <v>148</v>
      </c>
      <c r="S54" t="s">
        <v>395</v>
      </c>
      <c r="V54" s="21" t="s">
        <v>148</v>
      </c>
      <c r="W54" s="21" t="s">
        <v>112</v>
      </c>
      <c r="X54" s="26" t="s">
        <v>136</v>
      </c>
    </row>
    <row r="55" spans="15:31" x14ac:dyDescent="0.25">
      <c r="O55" s="5" t="s">
        <v>441</v>
      </c>
      <c r="P55" s="3"/>
      <c r="Q55" s="3"/>
      <c r="R55" s="3">
        <v>1</v>
      </c>
      <c r="S55" s="3">
        <v>1</v>
      </c>
      <c r="U55" s="5" t="s">
        <v>441</v>
      </c>
      <c r="V55" s="7">
        <f>GETPIVOTDATA("ID",$O$53,"Did you face any of the below cyber-security related threats during the COVID-19 crisis?","Data loss","Please select the business domain of the organization you work for.","IT (Information Technology)")/71</f>
        <v>1.4084507042253521E-2</v>
      </c>
      <c r="W55" s="7">
        <f>GETPIVOTDATA("ID",$O$53,"Did you face any of the below cyber-security related threats during the COVID-19 crisis?","Data loss","Please select the business domain of the organization you work for.","Education &amp; Research")/57</f>
        <v>0</v>
      </c>
      <c r="X55" s="7">
        <f>GETPIVOTDATA("ID",$O$53,"Did you face any of the below cyber-security related threats during the COVID-19 crisis?","Data loss","Please select the business domain of the organization you work for.","EPES (Electrical Power &amp; Energy Systems)")/42</f>
        <v>0</v>
      </c>
    </row>
    <row r="56" spans="15:31" x14ac:dyDescent="0.25">
      <c r="O56" s="5" t="s">
        <v>442</v>
      </c>
      <c r="P56" s="3">
        <v>1</v>
      </c>
      <c r="Q56" s="3"/>
      <c r="R56" s="3">
        <v>2</v>
      </c>
      <c r="S56" s="3">
        <v>3</v>
      </c>
      <c r="U56" s="5" t="s">
        <v>442</v>
      </c>
      <c r="V56" s="7">
        <f>GETPIVOTDATA("ID",$O$53,"Did you face any of the below cyber-security related threats during the COVID-19 crisis?","Hacking","Please select the business domain of the organization you work for.","IT (Information Technology)")/71</f>
        <v>2.8169014084507043E-2</v>
      </c>
      <c r="W56" s="7">
        <f>GETPIVOTDATA("ID",$O$53,"Did you face any of the below cyber-security related threats during the COVID-19 crisis?","Hacking","Please select the business domain of the organization you work for.","Education &amp; Research")/57</f>
        <v>1.7543859649122806E-2</v>
      </c>
      <c r="X56" s="7">
        <f>GETPIVOTDATA("ID",$O$53,"Did you face any of the below cyber-security related threats during the COVID-19 crisis?","Hacking","Please select the business domain of the organization you work for.","EPES (Electrical Power &amp; Energy Systems)")/42</f>
        <v>0</v>
      </c>
    </row>
    <row r="57" spans="15:31" x14ac:dyDescent="0.25">
      <c r="O57" s="5" t="s">
        <v>241</v>
      </c>
      <c r="P57" s="3">
        <v>40</v>
      </c>
      <c r="Q57" s="3">
        <v>29</v>
      </c>
      <c r="R57" s="3">
        <v>62</v>
      </c>
      <c r="S57" s="3">
        <v>131</v>
      </c>
      <c r="U57" s="5" t="s">
        <v>241</v>
      </c>
      <c r="V57" s="7">
        <f>GETPIVOTDATA("ID",$O$53,"Did you face any of the below cyber-security related threats during the COVID-19 crisis?","None","Please select the business domain of the organization you work for.","IT (Information Technology)")/71</f>
        <v>0.87323943661971826</v>
      </c>
      <c r="W57" s="7">
        <f>GETPIVOTDATA("ID",$O$53,"Did you face any of the below cyber-security related threats during the COVID-19 crisis?","None","Please select the business domain of the organization you work for.","Education &amp; Research")/57</f>
        <v>0.70175438596491224</v>
      </c>
      <c r="X57" s="7">
        <f>GETPIVOTDATA("ID",$O$53,"Did you face any of the below cyber-security related threats during the COVID-19 crisis?","None","Please select the business domain of the organization you work for.","EPES (Electrical Power &amp; Energy Systems)")/42</f>
        <v>0.69047619047619047</v>
      </c>
    </row>
    <row r="58" spans="15:31" x14ac:dyDescent="0.25">
      <c r="O58" s="5" t="s">
        <v>439</v>
      </c>
      <c r="P58" s="3">
        <v>11</v>
      </c>
      <c r="Q58" s="3">
        <v>13</v>
      </c>
      <c r="R58" s="3">
        <v>8</v>
      </c>
      <c r="S58" s="3">
        <v>32</v>
      </c>
      <c r="U58" s="5" t="s">
        <v>439</v>
      </c>
      <c r="V58" s="7">
        <f>GETPIVOTDATA("ID",$O$53,"Did you face any of the below cyber-security related threats during the COVID-19 crisis?","Phishing","Please select the business domain of the organization you work for.","IT (Information Technology)")/71</f>
        <v>0.11267605633802817</v>
      </c>
      <c r="W58" s="7">
        <f>GETPIVOTDATA("ID",$O$53,"Did you face any of the below cyber-security related threats during the COVID-19 crisis?","Phishing","Please select the business domain of the organization you work for.","Education &amp; Research")/57</f>
        <v>0.19298245614035087</v>
      </c>
      <c r="X58" s="7">
        <f>GETPIVOTDATA("ID",$O$53,"Did you face any of the below cyber-security related threats during the COVID-19 crisis?","Phishing","Please select the business domain of the organization you work for.","EPES (Electrical Power &amp; Energy Systems)")/42</f>
        <v>0.30952380952380953</v>
      </c>
    </row>
    <row r="59" spans="15:31" x14ac:dyDescent="0.25">
      <c r="O59" s="5" t="s">
        <v>443</v>
      </c>
      <c r="P59" s="3">
        <v>3</v>
      </c>
      <c r="Q59" s="3">
        <v>3</v>
      </c>
      <c r="R59" s="3">
        <v>2</v>
      </c>
      <c r="S59" s="3">
        <v>8</v>
      </c>
      <c r="U59" s="5" t="s">
        <v>443</v>
      </c>
      <c r="V59" s="7">
        <f>GETPIVOTDATA("ID",$O$53,"Did you face any of the below cyber-security related threats during the COVID-19 crisis?","Ransomware","Please select the business domain of the organization you work for.","IT (Information Technology)")/71</f>
        <v>2.8169014084507043E-2</v>
      </c>
      <c r="W59" s="7">
        <f>GETPIVOTDATA("ID",$O$53,"Did you face any of the below cyber-security related threats during the COVID-19 crisis?","Ransomware","Please select the business domain of the organization you work for.","Education &amp; Research")/57</f>
        <v>5.2631578947368418E-2</v>
      </c>
      <c r="X59" s="7">
        <f>GETPIVOTDATA("ID",$O$53,"Did you face any of the below cyber-security related threats during the COVID-19 crisis?","Ransomware","Please select the business domain of the organization you work for.","EPES (Electrical Power &amp; Energy Systems)")/42</f>
        <v>7.1428571428571425E-2</v>
      </c>
    </row>
    <row r="60" spans="15:31" x14ac:dyDescent="0.25">
      <c r="O60" s="5" t="s">
        <v>440</v>
      </c>
      <c r="P60" s="3">
        <v>3</v>
      </c>
      <c r="Q60" s="3">
        <v>4</v>
      </c>
      <c r="R60" s="3">
        <v>1</v>
      </c>
      <c r="S60" s="3">
        <v>8</v>
      </c>
      <c r="U60" s="5" t="s">
        <v>440</v>
      </c>
      <c r="V60" s="7">
        <f>GETPIVOTDATA("ID",$O$53,"Did you face any of the below cyber-security related threats during the COVID-19 crisis?","Spyware/Virus infection","Please select the business domain of the organization you work for.","IT (Information Technology)")/71</f>
        <v>1.4084507042253521E-2</v>
      </c>
      <c r="W60" s="7">
        <f>GETPIVOTDATA("ID",$O$53,"Did you face any of the below cyber-security related threats during the COVID-19 crisis?","Spyware/Virus infection","Please select the business domain of the organization you work for.","Education &amp; Research")/57</f>
        <v>5.2631578947368418E-2</v>
      </c>
      <c r="X60" s="7">
        <f>GETPIVOTDATA("ID",$O$53,"Did you face any of the below cyber-security related threats during the COVID-19 crisis?","Spyware/Virus infection","Please select the business domain of the organization you work for.","EPES (Electrical Power &amp; Energy Systems)")/42</f>
        <v>9.5238095238095233E-2</v>
      </c>
    </row>
    <row r="61" spans="15:31" x14ac:dyDescent="0.25">
      <c r="O61" s="5" t="s">
        <v>395</v>
      </c>
      <c r="P61" s="3">
        <v>58</v>
      </c>
      <c r="Q61" s="3">
        <v>49</v>
      </c>
      <c r="R61" s="3">
        <v>76</v>
      </c>
      <c r="S61" s="3">
        <v>183</v>
      </c>
      <c r="V61" s="7"/>
    </row>
    <row r="62" spans="15:31" x14ac:dyDescent="0.25">
      <c r="V62" s="7"/>
    </row>
  </sheetData>
  <mergeCells count="2">
    <mergeCell ref="B2:D2"/>
    <mergeCell ref="O2:W2"/>
  </mergeCells>
  <pageMargins left="0.7" right="0.7" top="0.75" bottom="0.75" header="0.3" footer="0.3"/>
  <pageSetup paperSize="9" orientation="portrait" r:id="rId10"/>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Έγγραφο" ma:contentTypeID="0x0101004680BF80BFF65344BCE11D12E4A662DC" ma:contentTypeVersion="11" ma:contentTypeDescription="Δημιουργία νέου εγγράφου" ma:contentTypeScope="" ma:versionID="fa078a95d48b2f09e2ae9e4bdd576012">
  <xsd:schema xmlns:xsd="http://www.w3.org/2001/XMLSchema" xmlns:xs="http://www.w3.org/2001/XMLSchema" xmlns:p="http://schemas.microsoft.com/office/2006/metadata/properties" xmlns:ns2="691b7f4e-67a5-44b7-a6b1-23ee9984fa08" xmlns:ns3="4954cfbd-507c-400b-8e00-794afa629263" targetNamespace="http://schemas.microsoft.com/office/2006/metadata/properties" ma:root="true" ma:fieldsID="ec38a987d137ea8d0b2305d7e679928d" ns2:_="" ns3:_="">
    <xsd:import namespace="691b7f4e-67a5-44b7-a6b1-23ee9984fa08"/>
    <xsd:import namespace="4954cfbd-507c-400b-8e00-794afa62926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AutoKeyPoints" minOccurs="0"/>
                <xsd:element ref="ns2:MediaServiceKeyPoint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1b7f4e-67a5-44b7-a6b1-23ee9984fa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54cfbd-507c-400b-8e00-794afa629263" elementFormDefault="qualified">
    <xsd:import namespace="http://schemas.microsoft.com/office/2006/documentManagement/types"/>
    <xsd:import namespace="http://schemas.microsoft.com/office/infopath/2007/PartnerControls"/>
    <xsd:element name="SharedWithUsers" ma:index="13"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Κοινή χρήση με λεπτομέρειες"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09D5BA-D3C2-4547-83B7-7B9240D613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1b7f4e-67a5-44b7-a6b1-23ee9984fa08"/>
    <ds:schemaRef ds:uri="4954cfbd-507c-400b-8e00-794afa6292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08D516-7453-455C-AA79-55308DA924B2}">
  <ds:schemaRefs>
    <ds:schemaRef ds:uri="http://schemas.microsoft.com/DataMashup"/>
  </ds:schemaRefs>
</ds:datastoreItem>
</file>

<file path=customXml/itemProps3.xml><?xml version="1.0" encoding="utf-8"?>
<ds:datastoreItem xmlns:ds="http://schemas.openxmlformats.org/officeDocument/2006/customXml" ds:itemID="{B5F6DC32-037E-4F62-B5B4-CAF42AA6FCE1}">
  <ds:schemaRefs>
    <ds:schemaRef ds:uri="http://purl.org/dc/elements/1.1/"/>
    <ds:schemaRef ds:uri="4954cfbd-507c-400b-8e00-794afa629263"/>
    <ds:schemaRef ds:uri="http://schemas.microsoft.com/office/2006/metadata/properties"/>
    <ds:schemaRef ds:uri="http://schemas.microsoft.com/office/2006/documentManagement/types"/>
    <ds:schemaRef ds:uri="691b7f4e-67a5-44b7-a6b1-23ee9984fa08"/>
    <ds:schemaRef ds:uri="http://purl.org/dc/dcmitype/"/>
    <ds:schemaRef ds:uri="http://www.w3.org/XML/1998/namespace"/>
    <ds:schemaRef ds:uri="http://purl.org/dc/terms/"/>
    <ds:schemaRef ds:uri="http://schemas.microsoft.com/office/infopath/2007/PartnerControls"/>
    <ds:schemaRef ds:uri="http://schemas.openxmlformats.org/package/2006/metadata/core-properties"/>
  </ds:schemaRefs>
</ds:datastoreItem>
</file>

<file path=customXml/itemProps4.xml><?xml version="1.0" encoding="utf-8"?>
<ds:datastoreItem xmlns:ds="http://schemas.openxmlformats.org/officeDocument/2006/customXml" ds:itemID="{7D0B2300-B17E-4E8D-8F7F-5FB2F2E6D4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 Data</vt:lpstr>
      <vt:lpstr>HW Security</vt:lpstr>
      <vt:lpstr>Collaboration</vt:lpstr>
      <vt:lpstr>Cyber Threats</vt:lpstr>
      <vt:lpstr>Analysis I</vt:lpstr>
      <vt:lpstr>Analysis 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Georgiadou</cp:lastModifiedBy>
  <dcterms:created xsi:type="dcterms:W3CDTF">2020-05-18T16:22:15Z</dcterms:created>
  <dcterms:modified xsi:type="dcterms:W3CDTF">2020-05-27T17:06:16Z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0x0101004680BF80BFF65344BCE11D12E4A662DC</vt:lpwstr>
  </property>
</Properties>
</file>